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128"/>
  <workbookPr defaultThemeVersion="124226"/>
  <mc:AlternateContent xmlns:mc="http://schemas.openxmlformats.org/markup-compatibility/2006">
    <mc:Choice Requires="x15">
      <x15ac:absPath xmlns:x15ac="http://schemas.microsoft.com/office/spreadsheetml/2010/11/ac" url="F:\Dropbox (CHEPE)\datos_actulizados_peces_lab\"/>
    </mc:Choice>
  </mc:AlternateContent>
  <xr:revisionPtr revIDLastSave="0" documentId="13_ncr:1_{919F8411-4169-4300-A2B8-5CC967020BD8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spp" sheetId="1" r:id="rId1"/>
    <sheet name="Peces" sheetId="2" r:id="rId2"/>
    <sheet name="Sitios" sheetId="4" r:id="rId3"/>
  </sheets>
  <externalReferences>
    <externalReference r:id="rId4"/>
    <externalReference r:id="rId5"/>
  </externalReferences>
  <definedNames>
    <definedName name="_xlnm._FilterDatabase" localSheetId="1" hidden="1">Peces!$A$2:$AS$5788</definedName>
    <definedName name="_xlnm._FilterDatabase" localSheetId="0" hidden="1">spp!$A$1:$N$295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S5788" i="2" l="1"/>
  <c r="AR5788" i="2"/>
  <c r="AQ5788" i="2"/>
  <c r="AK5788" i="2"/>
  <c r="AJ5788" i="2"/>
  <c r="AS5787" i="2"/>
  <c r="AR5787" i="2"/>
  <c r="AQ5787" i="2"/>
  <c r="AK5787" i="2"/>
  <c r="AJ5787" i="2"/>
  <c r="AS5786" i="2"/>
  <c r="AR5786" i="2"/>
  <c r="AQ5786" i="2"/>
  <c r="AK5786" i="2"/>
  <c r="AJ5786" i="2"/>
  <c r="AS5785" i="2"/>
  <c r="AR5785" i="2"/>
  <c r="AQ5785" i="2"/>
  <c r="AK5785" i="2"/>
  <c r="AJ5785" i="2"/>
  <c r="AL5785" i="2" s="1"/>
  <c r="AM5785" i="2" s="1"/>
  <c r="AN5785" i="2" s="1"/>
  <c r="AO5785" i="2" s="1"/>
  <c r="AS5784" i="2"/>
  <c r="AR5784" i="2"/>
  <c r="AQ5784" i="2"/>
  <c r="AK5784" i="2"/>
  <c r="AJ5784" i="2"/>
  <c r="AS5783" i="2"/>
  <c r="AR5783" i="2"/>
  <c r="AQ5783" i="2"/>
  <c r="AK5783" i="2"/>
  <c r="AJ5783" i="2"/>
  <c r="AS5782" i="2"/>
  <c r="AR5782" i="2"/>
  <c r="AQ5782" i="2"/>
  <c r="AK5782" i="2"/>
  <c r="AJ5782" i="2"/>
  <c r="AS5781" i="2"/>
  <c r="AR5781" i="2"/>
  <c r="AQ5781" i="2"/>
  <c r="AK5781" i="2"/>
  <c r="AJ5781" i="2"/>
  <c r="AS5780" i="2"/>
  <c r="AR5780" i="2"/>
  <c r="AQ5780" i="2"/>
  <c r="AK5780" i="2"/>
  <c r="AJ5780" i="2"/>
  <c r="AS5779" i="2"/>
  <c r="AR5779" i="2"/>
  <c r="AQ5779" i="2"/>
  <c r="AK5779" i="2"/>
  <c r="AJ5779" i="2"/>
  <c r="AS5778" i="2"/>
  <c r="AR5778" i="2"/>
  <c r="AQ5778" i="2"/>
  <c r="AK5778" i="2"/>
  <c r="AJ5778" i="2"/>
  <c r="AS5777" i="2"/>
  <c r="AR5777" i="2"/>
  <c r="AQ5777" i="2"/>
  <c r="AK5777" i="2"/>
  <c r="AJ5777" i="2"/>
  <c r="AL5777" i="2" s="1"/>
  <c r="AM5777" i="2" s="1"/>
  <c r="AN5777" i="2" s="1"/>
  <c r="AO5777" i="2" s="1"/>
  <c r="AS5776" i="2"/>
  <c r="AR5776" i="2"/>
  <c r="AQ5776" i="2"/>
  <c r="AK5776" i="2"/>
  <c r="AJ5776" i="2"/>
  <c r="AS5775" i="2"/>
  <c r="AR5775" i="2"/>
  <c r="AQ5775" i="2"/>
  <c r="AK5775" i="2"/>
  <c r="AJ5775" i="2"/>
  <c r="AS5774" i="2"/>
  <c r="AR5774" i="2"/>
  <c r="AQ5774" i="2"/>
  <c r="AK5774" i="2"/>
  <c r="AJ5774" i="2"/>
  <c r="AS5773" i="2"/>
  <c r="AR5773" i="2"/>
  <c r="AQ5773" i="2"/>
  <c r="AK5773" i="2"/>
  <c r="AJ5773" i="2"/>
  <c r="AL5773" i="2" s="1"/>
  <c r="AM5773" i="2" s="1"/>
  <c r="AN5773" i="2" s="1"/>
  <c r="AO5773" i="2" s="1"/>
  <c r="AS5772" i="2"/>
  <c r="AR5772" i="2"/>
  <c r="AQ5772" i="2"/>
  <c r="AK5772" i="2"/>
  <c r="AJ5772" i="2"/>
  <c r="AS5771" i="2"/>
  <c r="AR5771" i="2"/>
  <c r="AQ5771" i="2"/>
  <c r="AK5771" i="2"/>
  <c r="AJ5771" i="2"/>
  <c r="AS5770" i="2"/>
  <c r="AR5770" i="2"/>
  <c r="AQ5770" i="2"/>
  <c r="AK5770" i="2"/>
  <c r="AJ5770" i="2"/>
  <c r="AS5769" i="2"/>
  <c r="AR5769" i="2"/>
  <c r="AQ5769" i="2"/>
  <c r="AK5769" i="2"/>
  <c r="AJ5769" i="2"/>
  <c r="AL5769" i="2" s="1"/>
  <c r="AM5769" i="2" s="1"/>
  <c r="AN5769" i="2" s="1"/>
  <c r="AO5769" i="2" s="1"/>
  <c r="AS5768" i="2"/>
  <c r="AR5768" i="2"/>
  <c r="AQ5768" i="2"/>
  <c r="AK5768" i="2"/>
  <c r="AJ5768" i="2"/>
  <c r="AS5767" i="2"/>
  <c r="AR5767" i="2"/>
  <c r="AQ5767" i="2"/>
  <c r="AK5767" i="2"/>
  <c r="AJ5767" i="2"/>
  <c r="AS5766" i="2"/>
  <c r="AR5766" i="2"/>
  <c r="AQ5766" i="2"/>
  <c r="AK5766" i="2"/>
  <c r="AJ5766" i="2"/>
  <c r="AS5765" i="2"/>
  <c r="AR5765" i="2"/>
  <c r="AQ5765" i="2"/>
  <c r="AK5765" i="2"/>
  <c r="AJ5765" i="2"/>
  <c r="AL5765" i="2" s="1"/>
  <c r="AM5765" i="2" s="1"/>
  <c r="AN5765" i="2" s="1"/>
  <c r="AO5765" i="2" s="1"/>
  <c r="AS5764" i="2"/>
  <c r="AR5764" i="2"/>
  <c r="AQ5764" i="2"/>
  <c r="AK5764" i="2"/>
  <c r="AJ5764" i="2"/>
  <c r="AS5763" i="2"/>
  <c r="AR5763" i="2"/>
  <c r="AQ5763" i="2"/>
  <c r="AK5763" i="2"/>
  <c r="AJ5763" i="2"/>
  <c r="AS5762" i="2"/>
  <c r="AR5762" i="2"/>
  <c r="AQ5762" i="2"/>
  <c r="AK5762" i="2"/>
  <c r="AJ5762" i="2"/>
  <c r="AS5761" i="2"/>
  <c r="AR5761" i="2"/>
  <c r="AQ5761" i="2"/>
  <c r="AK5761" i="2"/>
  <c r="AJ5761" i="2"/>
  <c r="AL5761" i="2" s="1"/>
  <c r="AM5761" i="2" s="1"/>
  <c r="AN5761" i="2" s="1"/>
  <c r="AO5761" i="2" s="1"/>
  <c r="AS5760" i="2"/>
  <c r="AR5760" i="2"/>
  <c r="AQ5760" i="2"/>
  <c r="AK5760" i="2"/>
  <c r="AJ5760" i="2"/>
  <c r="AS5759" i="2"/>
  <c r="AR5759" i="2"/>
  <c r="AQ5759" i="2"/>
  <c r="AK5759" i="2"/>
  <c r="AJ5759" i="2"/>
  <c r="AS5758" i="2"/>
  <c r="AR5758" i="2"/>
  <c r="AQ5758" i="2"/>
  <c r="AK5758" i="2"/>
  <c r="AJ5758" i="2"/>
  <c r="AS5757" i="2"/>
  <c r="AR5757" i="2"/>
  <c r="AQ5757" i="2"/>
  <c r="AK5757" i="2"/>
  <c r="AJ5757" i="2"/>
  <c r="AL5757" i="2" s="1"/>
  <c r="AM5757" i="2" s="1"/>
  <c r="AN5757" i="2" s="1"/>
  <c r="AO5757" i="2" s="1"/>
  <c r="AS5756" i="2"/>
  <c r="AR5756" i="2"/>
  <c r="AQ5756" i="2"/>
  <c r="AK5756" i="2"/>
  <c r="AJ5756" i="2"/>
  <c r="AS5755" i="2"/>
  <c r="AR5755" i="2"/>
  <c r="AQ5755" i="2"/>
  <c r="AK5755" i="2"/>
  <c r="AJ5755" i="2"/>
  <c r="AS5754" i="2"/>
  <c r="AR5754" i="2"/>
  <c r="AQ5754" i="2"/>
  <c r="AK5754" i="2"/>
  <c r="AJ5754" i="2"/>
  <c r="AS5753" i="2"/>
  <c r="AR5753" i="2"/>
  <c r="AQ5753" i="2"/>
  <c r="AK5753" i="2"/>
  <c r="AJ5753" i="2"/>
  <c r="AL5753" i="2" s="1"/>
  <c r="AM5753" i="2" s="1"/>
  <c r="AN5753" i="2" s="1"/>
  <c r="AO5753" i="2" s="1"/>
  <c r="AS5752" i="2"/>
  <c r="AR5752" i="2"/>
  <c r="AQ5752" i="2"/>
  <c r="AK5752" i="2"/>
  <c r="AJ5752" i="2"/>
  <c r="AS5751" i="2"/>
  <c r="AR5751" i="2"/>
  <c r="AQ5751" i="2"/>
  <c r="AK5751" i="2"/>
  <c r="AJ5751" i="2"/>
  <c r="AS5750" i="2"/>
  <c r="AR5750" i="2"/>
  <c r="AQ5750" i="2"/>
  <c r="AK5750" i="2"/>
  <c r="AJ5750" i="2"/>
  <c r="AS5749" i="2"/>
  <c r="AR5749" i="2"/>
  <c r="AQ5749" i="2"/>
  <c r="AK5749" i="2"/>
  <c r="AJ5749" i="2"/>
  <c r="AL5749" i="2" s="1"/>
  <c r="AM5749" i="2" s="1"/>
  <c r="AN5749" i="2" s="1"/>
  <c r="AO5749" i="2" s="1"/>
  <c r="AS5748" i="2"/>
  <c r="AR5748" i="2"/>
  <c r="AQ5748" i="2"/>
  <c r="AK5748" i="2"/>
  <c r="AJ5748" i="2"/>
  <c r="AS5747" i="2"/>
  <c r="AR5747" i="2"/>
  <c r="AQ5747" i="2"/>
  <c r="AK5747" i="2"/>
  <c r="AJ5747" i="2"/>
  <c r="AS5746" i="2"/>
  <c r="AR5746" i="2"/>
  <c r="AQ5746" i="2"/>
  <c r="AK5746" i="2"/>
  <c r="AJ5746" i="2"/>
  <c r="AS5745" i="2"/>
  <c r="AR5745" i="2"/>
  <c r="AQ5745" i="2"/>
  <c r="AK5745" i="2"/>
  <c r="AJ5745" i="2"/>
  <c r="AL5745" i="2" s="1"/>
  <c r="AM5745" i="2" s="1"/>
  <c r="AN5745" i="2" s="1"/>
  <c r="AO5745" i="2" s="1"/>
  <c r="AS5744" i="2"/>
  <c r="AR5744" i="2"/>
  <c r="AQ5744" i="2"/>
  <c r="AK5744" i="2"/>
  <c r="AJ5744" i="2"/>
  <c r="AS5743" i="2"/>
  <c r="AR5743" i="2"/>
  <c r="AQ5743" i="2"/>
  <c r="AK5743" i="2"/>
  <c r="AJ5743" i="2"/>
  <c r="AS5742" i="2"/>
  <c r="AR5742" i="2"/>
  <c r="AQ5742" i="2"/>
  <c r="AK5742" i="2"/>
  <c r="AJ5742" i="2"/>
  <c r="AS5741" i="2"/>
  <c r="AR5741" i="2"/>
  <c r="AQ5741" i="2"/>
  <c r="AK5741" i="2"/>
  <c r="AJ5741" i="2"/>
  <c r="AL5741" i="2" s="1"/>
  <c r="AM5741" i="2" s="1"/>
  <c r="AN5741" i="2" s="1"/>
  <c r="AO5741" i="2" s="1"/>
  <c r="AS5740" i="2"/>
  <c r="AR5740" i="2"/>
  <c r="AQ5740" i="2"/>
  <c r="AK5740" i="2"/>
  <c r="AJ5740" i="2"/>
  <c r="AS5739" i="2"/>
  <c r="AR5739" i="2"/>
  <c r="AQ5739" i="2"/>
  <c r="AK5739" i="2"/>
  <c r="AJ5739" i="2"/>
  <c r="AS5738" i="2"/>
  <c r="AR5738" i="2"/>
  <c r="AQ5738" i="2"/>
  <c r="AK5738" i="2"/>
  <c r="AJ5738" i="2"/>
  <c r="AS5737" i="2"/>
  <c r="AR5737" i="2"/>
  <c r="AQ5737" i="2"/>
  <c r="AK5737" i="2"/>
  <c r="AJ5737" i="2"/>
  <c r="AL5737" i="2" s="1"/>
  <c r="AM5737" i="2" s="1"/>
  <c r="AN5737" i="2" s="1"/>
  <c r="AO5737" i="2" s="1"/>
  <c r="AS5736" i="2"/>
  <c r="AR5736" i="2"/>
  <c r="AQ5736" i="2"/>
  <c r="AK5736" i="2"/>
  <c r="AJ5736" i="2"/>
  <c r="AS5735" i="2"/>
  <c r="AR5735" i="2"/>
  <c r="AQ5735" i="2"/>
  <c r="AK5735" i="2"/>
  <c r="AJ5735" i="2"/>
  <c r="AS5734" i="2"/>
  <c r="AR5734" i="2"/>
  <c r="AQ5734" i="2"/>
  <c r="AK5734" i="2"/>
  <c r="AJ5734" i="2"/>
  <c r="AS5733" i="2"/>
  <c r="AR5733" i="2"/>
  <c r="AQ5733" i="2"/>
  <c r="AK5733" i="2"/>
  <c r="AJ5733" i="2"/>
  <c r="AS5732" i="2"/>
  <c r="AR5732" i="2"/>
  <c r="AQ5732" i="2"/>
  <c r="AK5732" i="2"/>
  <c r="AJ5732" i="2"/>
  <c r="AS5731" i="2"/>
  <c r="AR5731" i="2"/>
  <c r="AQ5731" i="2"/>
  <c r="AK5731" i="2"/>
  <c r="AJ5731" i="2"/>
  <c r="AS5730" i="2"/>
  <c r="AR5730" i="2"/>
  <c r="AQ5730" i="2"/>
  <c r="AK5730" i="2"/>
  <c r="AJ5730" i="2"/>
  <c r="AS5729" i="2"/>
  <c r="AR5729" i="2"/>
  <c r="AQ5729" i="2"/>
  <c r="AK5729" i="2"/>
  <c r="AJ5729" i="2"/>
  <c r="AS5728" i="2"/>
  <c r="AR5728" i="2"/>
  <c r="AQ5728" i="2"/>
  <c r="AK5728" i="2"/>
  <c r="AJ5728" i="2"/>
  <c r="AS5727" i="2"/>
  <c r="AR5727" i="2"/>
  <c r="AQ5727" i="2"/>
  <c r="AK5727" i="2"/>
  <c r="AJ5727" i="2"/>
  <c r="AS5726" i="2"/>
  <c r="AR5726" i="2"/>
  <c r="AQ5726" i="2"/>
  <c r="AK5726" i="2"/>
  <c r="AJ5726" i="2"/>
  <c r="AS5725" i="2"/>
  <c r="AR5725" i="2"/>
  <c r="AQ5725" i="2"/>
  <c r="AK5725" i="2"/>
  <c r="AJ5725" i="2"/>
  <c r="AS5724" i="2"/>
  <c r="AR5724" i="2"/>
  <c r="AQ5724" i="2"/>
  <c r="AK5724" i="2"/>
  <c r="AJ5724" i="2"/>
  <c r="AS5723" i="2"/>
  <c r="AR5723" i="2"/>
  <c r="AQ5723" i="2"/>
  <c r="AK5723" i="2"/>
  <c r="AJ5723" i="2"/>
  <c r="AS5722" i="2"/>
  <c r="AR5722" i="2"/>
  <c r="AQ5722" i="2"/>
  <c r="AK5722" i="2"/>
  <c r="AJ5722" i="2"/>
  <c r="AS5721" i="2"/>
  <c r="AR5721" i="2"/>
  <c r="AQ5721" i="2"/>
  <c r="AK5721" i="2"/>
  <c r="AJ5721" i="2"/>
  <c r="AS5720" i="2"/>
  <c r="AR5720" i="2"/>
  <c r="AQ5720" i="2"/>
  <c r="AK5720" i="2"/>
  <c r="AJ5720" i="2"/>
  <c r="AS5719" i="2"/>
  <c r="AR5719" i="2"/>
  <c r="AQ5719" i="2"/>
  <c r="AK5719" i="2"/>
  <c r="AJ5719" i="2"/>
  <c r="AS5718" i="2"/>
  <c r="AR5718" i="2"/>
  <c r="AQ5718" i="2"/>
  <c r="AK5718" i="2"/>
  <c r="AJ5718" i="2"/>
  <c r="AS5717" i="2"/>
  <c r="AR5717" i="2"/>
  <c r="AQ5717" i="2"/>
  <c r="AK5717" i="2"/>
  <c r="AJ5717" i="2"/>
  <c r="AS5716" i="2"/>
  <c r="AR5716" i="2"/>
  <c r="AQ5716" i="2"/>
  <c r="AK5716" i="2"/>
  <c r="AJ5716" i="2"/>
  <c r="AS5715" i="2"/>
  <c r="AR5715" i="2"/>
  <c r="AQ5715" i="2"/>
  <c r="AK5715" i="2"/>
  <c r="AJ5715" i="2"/>
  <c r="AS5714" i="2"/>
  <c r="AR5714" i="2"/>
  <c r="AQ5714" i="2"/>
  <c r="AK5714" i="2"/>
  <c r="AJ5714" i="2"/>
  <c r="AS5713" i="2"/>
  <c r="AR5713" i="2"/>
  <c r="AQ5713" i="2"/>
  <c r="AK5713" i="2"/>
  <c r="AJ5713" i="2"/>
  <c r="AS5712" i="2"/>
  <c r="AR5712" i="2"/>
  <c r="AQ5712" i="2"/>
  <c r="AK5712" i="2"/>
  <c r="AJ5712" i="2"/>
  <c r="AS5711" i="2"/>
  <c r="AR5711" i="2"/>
  <c r="AQ5711" i="2"/>
  <c r="AK5711" i="2"/>
  <c r="AJ5711" i="2"/>
  <c r="AS5710" i="2"/>
  <c r="AR5710" i="2"/>
  <c r="AQ5710" i="2"/>
  <c r="AK5710" i="2"/>
  <c r="AJ5710" i="2"/>
  <c r="AS5709" i="2"/>
  <c r="AR5709" i="2"/>
  <c r="AQ5709" i="2"/>
  <c r="AK5709" i="2"/>
  <c r="AJ5709" i="2"/>
  <c r="AS5708" i="2"/>
  <c r="AR5708" i="2"/>
  <c r="AQ5708" i="2"/>
  <c r="AK5708" i="2"/>
  <c r="AJ5708" i="2"/>
  <c r="AS5707" i="2"/>
  <c r="AR5707" i="2"/>
  <c r="AQ5707" i="2"/>
  <c r="AK5707" i="2"/>
  <c r="AJ5707" i="2"/>
  <c r="AS5706" i="2"/>
  <c r="AR5706" i="2"/>
  <c r="AQ5706" i="2"/>
  <c r="AK5706" i="2"/>
  <c r="AJ5706" i="2"/>
  <c r="AS5705" i="2"/>
  <c r="AR5705" i="2"/>
  <c r="AQ5705" i="2"/>
  <c r="AK5705" i="2"/>
  <c r="AJ5705" i="2"/>
  <c r="AS5704" i="2"/>
  <c r="AR5704" i="2"/>
  <c r="AQ5704" i="2"/>
  <c r="AK5704" i="2"/>
  <c r="AJ5704" i="2"/>
  <c r="AS5703" i="2"/>
  <c r="AR5703" i="2"/>
  <c r="AQ5703" i="2"/>
  <c r="AK5703" i="2"/>
  <c r="AJ5703" i="2"/>
  <c r="AS5702" i="2"/>
  <c r="AR5702" i="2"/>
  <c r="AQ5702" i="2"/>
  <c r="AK5702" i="2"/>
  <c r="AJ5702" i="2"/>
  <c r="AS5701" i="2"/>
  <c r="AR5701" i="2"/>
  <c r="AQ5701" i="2"/>
  <c r="AK5701" i="2"/>
  <c r="AJ5701" i="2"/>
  <c r="AS5700" i="2"/>
  <c r="AR5700" i="2"/>
  <c r="AQ5700" i="2"/>
  <c r="AK5700" i="2"/>
  <c r="AJ5700" i="2"/>
  <c r="AS5699" i="2"/>
  <c r="AR5699" i="2"/>
  <c r="AQ5699" i="2"/>
  <c r="AK5699" i="2"/>
  <c r="AJ5699" i="2"/>
  <c r="AS5698" i="2"/>
  <c r="AR5698" i="2"/>
  <c r="AQ5698" i="2"/>
  <c r="AK5698" i="2"/>
  <c r="AJ5698" i="2"/>
  <c r="AS5697" i="2"/>
  <c r="AR5697" i="2"/>
  <c r="AQ5697" i="2"/>
  <c r="AK5697" i="2"/>
  <c r="AJ5697" i="2"/>
  <c r="AS5696" i="2"/>
  <c r="AR5696" i="2"/>
  <c r="AQ5696" i="2"/>
  <c r="AK5696" i="2"/>
  <c r="AJ5696" i="2"/>
  <c r="AS5695" i="2"/>
  <c r="AR5695" i="2"/>
  <c r="AQ5695" i="2"/>
  <c r="AK5695" i="2"/>
  <c r="AJ5695" i="2"/>
  <c r="AS5694" i="2"/>
  <c r="AR5694" i="2"/>
  <c r="AQ5694" i="2"/>
  <c r="AK5694" i="2"/>
  <c r="AJ5694" i="2"/>
  <c r="AS5693" i="2"/>
  <c r="AR5693" i="2"/>
  <c r="AQ5693" i="2"/>
  <c r="AK5693" i="2"/>
  <c r="AJ5693" i="2"/>
  <c r="AS5692" i="2"/>
  <c r="AR5692" i="2"/>
  <c r="AQ5692" i="2"/>
  <c r="AK5692" i="2"/>
  <c r="AJ5692" i="2"/>
  <c r="AS5691" i="2"/>
  <c r="AR5691" i="2"/>
  <c r="AQ5691" i="2"/>
  <c r="AK5691" i="2"/>
  <c r="AJ5691" i="2"/>
  <c r="AS5690" i="2"/>
  <c r="AR5690" i="2"/>
  <c r="AQ5690" i="2"/>
  <c r="AK5690" i="2"/>
  <c r="AJ5690" i="2"/>
  <c r="AS5689" i="2"/>
  <c r="AR5689" i="2"/>
  <c r="AQ5689" i="2"/>
  <c r="AK5689" i="2"/>
  <c r="AJ5689" i="2"/>
  <c r="AS5688" i="2"/>
  <c r="AR5688" i="2"/>
  <c r="AQ5688" i="2"/>
  <c r="AK5688" i="2"/>
  <c r="AJ5688" i="2"/>
  <c r="AS5687" i="2"/>
  <c r="AR5687" i="2"/>
  <c r="AQ5687" i="2"/>
  <c r="AK5687" i="2"/>
  <c r="AJ5687" i="2"/>
  <c r="AS5686" i="2"/>
  <c r="AR5686" i="2"/>
  <c r="AQ5686" i="2"/>
  <c r="AK5686" i="2"/>
  <c r="AJ5686" i="2"/>
  <c r="AS5685" i="2"/>
  <c r="AR5685" i="2"/>
  <c r="AQ5685" i="2"/>
  <c r="AK5685" i="2"/>
  <c r="AJ5685" i="2"/>
  <c r="AS5684" i="2"/>
  <c r="AR5684" i="2"/>
  <c r="AQ5684" i="2"/>
  <c r="AK5684" i="2"/>
  <c r="AJ5684" i="2"/>
  <c r="AS5683" i="2"/>
  <c r="AR5683" i="2"/>
  <c r="AQ5683" i="2"/>
  <c r="AK5683" i="2"/>
  <c r="AJ5683" i="2"/>
  <c r="AS5682" i="2"/>
  <c r="AR5682" i="2"/>
  <c r="AQ5682" i="2"/>
  <c r="AK5682" i="2"/>
  <c r="AJ5682" i="2"/>
  <c r="AS5681" i="2"/>
  <c r="AR5681" i="2"/>
  <c r="AQ5681" i="2"/>
  <c r="AK5681" i="2"/>
  <c r="AJ5681" i="2"/>
  <c r="AS5680" i="2"/>
  <c r="AR5680" i="2"/>
  <c r="AQ5680" i="2"/>
  <c r="AK5680" i="2"/>
  <c r="AJ5680" i="2"/>
  <c r="AS5679" i="2"/>
  <c r="AR5679" i="2"/>
  <c r="AQ5679" i="2"/>
  <c r="AK5679" i="2"/>
  <c r="AJ5679" i="2"/>
  <c r="AS5678" i="2"/>
  <c r="AR5678" i="2"/>
  <c r="AQ5678" i="2"/>
  <c r="AK5678" i="2"/>
  <c r="AJ5678" i="2"/>
  <c r="AS5677" i="2"/>
  <c r="AR5677" i="2"/>
  <c r="AQ5677" i="2"/>
  <c r="AK5677" i="2"/>
  <c r="AJ5677" i="2"/>
  <c r="AS5676" i="2"/>
  <c r="AR5676" i="2"/>
  <c r="AQ5676" i="2"/>
  <c r="AK5676" i="2"/>
  <c r="AJ5676" i="2"/>
  <c r="AS5675" i="2"/>
  <c r="AR5675" i="2"/>
  <c r="AQ5675" i="2"/>
  <c r="AK5675" i="2"/>
  <c r="AJ5675" i="2"/>
  <c r="AS5674" i="2"/>
  <c r="AR5674" i="2"/>
  <c r="AQ5674" i="2"/>
  <c r="AK5674" i="2"/>
  <c r="AJ5674" i="2"/>
  <c r="AS5673" i="2"/>
  <c r="AR5673" i="2"/>
  <c r="AQ5673" i="2"/>
  <c r="AK5673" i="2"/>
  <c r="AJ5673" i="2"/>
  <c r="AS5672" i="2"/>
  <c r="AR5672" i="2"/>
  <c r="AQ5672" i="2"/>
  <c r="AK5672" i="2"/>
  <c r="AJ5672" i="2"/>
  <c r="AS5671" i="2"/>
  <c r="AR5671" i="2"/>
  <c r="AQ5671" i="2"/>
  <c r="AK5671" i="2"/>
  <c r="AJ5671" i="2"/>
  <c r="AS5670" i="2"/>
  <c r="AR5670" i="2"/>
  <c r="AQ5670" i="2"/>
  <c r="AK5670" i="2"/>
  <c r="AJ5670" i="2"/>
  <c r="AS5669" i="2"/>
  <c r="AR5669" i="2"/>
  <c r="AQ5669" i="2"/>
  <c r="AK5669" i="2"/>
  <c r="AJ5669" i="2"/>
  <c r="AS5668" i="2"/>
  <c r="AR5668" i="2"/>
  <c r="AQ5668" i="2"/>
  <c r="AK5668" i="2"/>
  <c r="AJ5668" i="2"/>
  <c r="AS5667" i="2"/>
  <c r="AR5667" i="2"/>
  <c r="AQ5667" i="2"/>
  <c r="AK5667" i="2"/>
  <c r="AJ5667" i="2"/>
  <c r="AS5666" i="2"/>
  <c r="AR5666" i="2"/>
  <c r="AQ5666" i="2"/>
  <c r="AK5666" i="2"/>
  <c r="AJ5666" i="2"/>
  <c r="AS5665" i="2"/>
  <c r="AR5665" i="2"/>
  <c r="AQ5665" i="2"/>
  <c r="AK5665" i="2"/>
  <c r="AJ5665" i="2"/>
  <c r="AS5664" i="2"/>
  <c r="AR5664" i="2"/>
  <c r="AQ5664" i="2"/>
  <c r="AK5664" i="2"/>
  <c r="AJ5664" i="2"/>
  <c r="AS5663" i="2"/>
  <c r="AR5663" i="2"/>
  <c r="AQ5663" i="2"/>
  <c r="AK5663" i="2"/>
  <c r="AJ5663" i="2"/>
  <c r="AS5662" i="2"/>
  <c r="AR5662" i="2"/>
  <c r="AQ5662" i="2"/>
  <c r="AK5662" i="2"/>
  <c r="AJ5662" i="2"/>
  <c r="AS5661" i="2"/>
  <c r="AR5661" i="2"/>
  <c r="AQ5661" i="2"/>
  <c r="AK5661" i="2"/>
  <c r="AJ5661" i="2"/>
  <c r="AS5660" i="2"/>
  <c r="AR5660" i="2"/>
  <c r="AQ5660" i="2"/>
  <c r="AK5660" i="2"/>
  <c r="AJ5660" i="2"/>
  <c r="AS5659" i="2"/>
  <c r="AR5659" i="2"/>
  <c r="AQ5659" i="2"/>
  <c r="AK5659" i="2"/>
  <c r="AJ5659" i="2"/>
  <c r="AS5658" i="2"/>
  <c r="AR5658" i="2"/>
  <c r="AQ5658" i="2"/>
  <c r="AK5658" i="2"/>
  <c r="AJ5658" i="2"/>
  <c r="AS5657" i="2"/>
  <c r="AR5657" i="2"/>
  <c r="AQ5657" i="2"/>
  <c r="AK5657" i="2"/>
  <c r="AJ5657" i="2"/>
  <c r="AS5656" i="2"/>
  <c r="AR5656" i="2"/>
  <c r="AQ5656" i="2"/>
  <c r="AK5656" i="2"/>
  <c r="AJ5656" i="2"/>
  <c r="AS5655" i="2"/>
  <c r="AR5655" i="2"/>
  <c r="AQ5655" i="2"/>
  <c r="AK5655" i="2"/>
  <c r="AJ5655" i="2"/>
  <c r="AS5654" i="2"/>
  <c r="AR5654" i="2"/>
  <c r="AQ5654" i="2"/>
  <c r="AK5654" i="2"/>
  <c r="AJ5654" i="2"/>
  <c r="AS5653" i="2"/>
  <c r="AR5653" i="2"/>
  <c r="AQ5653" i="2"/>
  <c r="AK5653" i="2"/>
  <c r="AJ5653" i="2"/>
  <c r="AS5652" i="2"/>
  <c r="AR5652" i="2"/>
  <c r="AQ5652" i="2"/>
  <c r="AK5652" i="2"/>
  <c r="AJ5652" i="2"/>
  <c r="AS5651" i="2"/>
  <c r="AR5651" i="2"/>
  <c r="AQ5651" i="2"/>
  <c r="AK5651" i="2"/>
  <c r="AJ5651" i="2"/>
  <c r="AS5650" i="2"/>
  <c r="AR5650" i="2"/>
  <c r="AQ5650" i="2"/>
  <c r="AK5650" i="2"/>
  <c r="AJ5650" i="2"/>
  <c r="AS5649" i="2"/>
  <c r="AR5649" i="2"/>
  <c r="AQ5649" i="2"/>
  <c r="AK5649" i="2"/>
  <c r="AJ5649" i="2"/>
  <c r="AS5648" i="2"/>
  <c r="AR5648" i="2"/>
  <c r="AQ5648" i="2"/>
  <c r="AK5648" i="2"/>
  <c r="AJ5648" i="2"/>
  <c r="AS5647" i="2"/>
  <c r="AR5647" i="2"/>
  <c r="AQ5647" i="2"/>
  <c r="AK5647" i="2"/>
  <c r="AJ5647" i="2"/>
  <c r="AS5646" i="2"/>
  <c r="AR5646" i="2"/>
  <c r="AQ5646" i="2"/>
  <c r="AK5646" i="2"/>
  <c r="AJ5646" i="2"/>
  <c r="AS5645" i="2"/>
  <c r="AR5645" i="2"/>
  <c r="AQ5645" i="2"/>
  <c r="AK5645" i="2"/>
  <c r="AJ5645" i="2"/>
  <c r="AS5644" i="2"/>
  <c r="AR5644" i="2"/>
  <c r="AQ5644" i="2"/>
  <c r="AK5644" i="2"/>
  <c r="AJ5644" i="2"/>
  <c r="AS5643" i="2"/>
  <c r="AR5643" i="2"/>
  <c r="AQ5643" i="2"/>
  <c r="AK5643" i="2"/>
  <c r="AJ5643" i="2"/>
  <c r="AS5642" i="2"/>
  <c r="AR5642" i="2"/>
  <c r="AQ5642" i="2"/>
  <c r="AK5642" i="2"/>
  <c r="AJ5642" i="2"/>
  <c r="AS5641" i="2"/>
  <c r="AR5641" i="2"/>
  <c r="AQ5641" i="2"/>
  <c r="AK5641" i="2"/>
  <c r="AJ5641" i="2"/>
  <c r="AS5640" i="2"/>
  <c r="AR5640" i="2"/>
  <c r="AQ5640" i="2"/>
  <c r="AK5640" i="2"/>
  <c r="AJ5640" i="2"/>
  <c r="AS5639" i="2"/>
  <c r="AR5639" i="2"/>
  <c r="AQ5639" i="2"/>
  <c r="AK5639" i="2"/>
  <c r="AJ5639" i="2"/>
  <c r="AS5638" i="2"/>
  <c r="AR5638" i="2"/>
  <c r="AQ5638" i="2"/>
  <c r="AK5638" i="2"/>
  <c r="AJ5638" i="2"/>
  <c r="AS5637" i="2"/>
  <c r="AR5637" i="2"/>
  <c r="AQ5637" i="2"/>
  <c r="AK5637" i="2"/>
  <c r="AJ5637" i="2"/>
  <c r="AS5636" i="2"/>
  <c r="AR5636" i="2"/>
  <c r="AQ5636" i="2"/>
  <c r="AK5636" i="2"/>
  <c r="AJ5636" i="2"/>
  <c r="AS5635" i="2"/>
  <c r="AR5635" i="2"/>
  <c r="AQ5635" i="2"/>
  <c r="AK5635" i="2"/>
  <c r="AJ5635" i="2"/>
  <c r="AS5634" i="2"/>
  <c r="AR5634" i="2"/>
  <c r="AQ5634" i="2"/>
  <c r="AK5634" i="2"/>
  <c r="AJ5634" i="2"/>
  <c r="AS5633" i="2"/>
  <c r="AR5633" i="2"/>
  <c r="AQ5633" i="2"/>
  <c r="AK5633" i="2"/>
  <c r="AJ5633" i="2"/>
  <c r="AS5632" i="2"/>
  <c r="AR5632" i="2"/>
  <c r="AQ5632" i="2"/>
  <c r="AK5632" i="2"/>
  <c r="AJ5632" i="2"/>
  <c r="AS5631" i="2"/>
  <c r="AR5631" i="2"/>
  <c r="AQ5631" i="2"/>
  <c r="AK5631" i="2"/>
  <c r="AJ5631" i="2"/>
  <c r="AS5630" i="2"/>
  <c r="AR5630" i="2"/>
  <c r="AQ5630" i="2"/>
  <c r="AK5630" i="2"/>
  <c r="AJ5630" i="2"/>
  <c r="AS5629" i="2"/>
  <c r="AR5629" i="2"/>
  <c r="AQ5629" i="2"/>
  <c r="AK5629" i="2"/>
  <c r="AJ5629" i="2"/>
  <c r="AS5628" i="2"/>
  <c r="AR5628" i="2"/>
  <c r="AQ5628" i="2"/>
  <c r="AK5628" i="2"/>
  <c r="AJ5628" i="2"/>
  <c r="AS5627" i="2"/>
  <c r="AR5627" i="2"/>
  <c r="AQ5627" i="2"/>
  <c r="AK5627" i="2"/>
  <c r="AJ5627" i="2"/>
  <c r="AS5626" i="2"/>
  <c r="AR5626" i="2"/>
  <c r="AQ5626" i="2"/>
  <c r="AK5626" i="2"/>
  <c r="AJ5626" i="2"/>
  <c r="AS5625" i="2"/>
  <c r="AR5625" i="2"/>
  <c r="AQ5625" i="2"/>
  <c r="AK5625" i="2"/>
  <c r="AJ5625" i="2"/>
  <c r="AS5624" i="2"/>
  <c r="AR5624" i="2"/>
  <c r="AQ5624" i="2"/>
  <c r="AK5624" i="2"/>
  <c r="AJ5624" i="2"/>
  <c r="AS5623" i="2"/>
  <c r="AR5623" i="2"/>
  <c r="AQ5623" i="2"/>
  <c r="AK5623" i="2"/>
  <c r="AJ5623" i="2"/>
  <c r="AS5622" i="2"/>
  <c r="AR5622" i="2"/>
  <c r="AQ5622" i="2"/>
  <c r="AK5622" i="2"/>
  <c r="AJ5622" i="2"/>
  <c r="AS5621" i="2"/>
  <c r="AR5621" i="2"/>
  <c r="AQ5621" i="2"/>
  <c r="AK5621" i="2"/>
  <c r="AJ5621" i="2"/>
  <c r="AS5620" i="2"/>
  <c r="AR5620" i="2"/>
  <c r="AQ5620" i="2"/>
  <c r="AK5620" i="2"/>
  <c r="AJ5620" i="2"/>
  <c r="AS5619" i="2"/>
  <c r="AR5619" i="2"/>
  <c r="AQ5619" i="2"/>
  <c r="AK5619" i="2"/>
  <c r="AJ5619" i="2"/>
  <c r="AS5618" i="2"/>
  <c r="AR5618" i="2"/>
  <c r="AQ5618" i="2"/>
  <c r="AK5618" i="2"/>
  <c r="AJ5618" i="2"/>
  <c r="AS5617" i="2"/>
  <c r="AR5617" i="2"/>
  <c r="AQ5617" i="2"/>
  <c r="AK5617" i="2"/>
  <c r="AJ5617" i="2"/>
  <c r="AS5616" i="2"/>
  <c r="AR5616" i="2"/>
  <c r="AQ5616" i="2"/>
  <c r="AK5616" i="2"/>
  <c r="AJ5616" i="2"/>
  <c r="AS5615" i="2"/>
  <c r="AR5615" i="2"/>
  <c r="AQ5615" i="2"/>
  <c r="AK5615" i="2"/>
  <c r="AJ5615" i="2"/>
  <c r="AS5614" i="2"/>
  <c r="AR5614" i="2"/>
  <c r="AQ5614" i="2"/>
  <c r="AK5614" i="2"/>
  <c r="AJ5614" i="2"/>
  <c r="AS5613" i="2"/>
  <c r="AR5613" i="2"/>
  <c r="AQ5613" i="2"/>
  <c r="AK5613" i="2"/>
  <c r="AJ5613" i="2"/>
  <c r="AS5612" i="2"/>
  <c r="AR5612" i="2"/>
  <c r="AQ5612" i="2"/>
  <c r="AK5612" i="2"/>
  <c r="AJ5612" i="2"/>
  <c r="AS5611" i="2"/>
  <c r="AR5611" i="2"/>
  <c r="AQ5611" i="2"/>
  <c r="AK5611" i="2"/>
  <c r="AJ5611" i="2"/>
  <c r="AS5610" i="2"/>
  <c r="AR5610" i="2"/>
  <c r="AQ5610" i="2"/>
  <c r="AK5610" i="2"/>
  <c r="AJ5610" i="2"/>
  <c r="AS5609" i="2"/>
  <c r="AR5609" i="2"/>
  <c r="AQ5609" i="2"/>
  <c r="AK5609" i="2"/>
  <c r="AJ5609" i="2"/>
  <c r="AS5608" i="2"/>
  <c r="AR5608" i="2"/>
  <c r="AQ5608" i="2"/>
  <c r="AK5608" i="2"/>
  <c r="AJ5608" i="2"/>
  <c r="AS5607" i="2"/>
  <c r="AR5607" i="2"/>
  <c r="AQ5607" i="2"/>
  <c r="AK5607" i="2"/>
  <c r="AJ5607" i="2"/>
  <c r="AS5606" i="2"/>
  <c r="AR5606" i="2"/>
  <c r="AQ5606" i="2"/>
  <c r="AK5606" i="2"/>
  <c r="AJ5606" i="2"/>
  <c r="AS5605" i="2"/>
  <c r="AR5605" i="2"/>
  <c r="AQ5605" i="2"/>
  <c r="AK5605" i="2"/>
  <c r="AJ5605" i="2"/>
  <c r="AS5604" i="2"/>
  <c r="AR5604" i="2"/>
  <c r="AQ5604" i="2"/>
  <c r="AK5604" i="2"/>
  <c r="AJ5604" i="2"/>
  <c r="AS5603" i="2"/>
  <c r="AR5603" i="2"/>
  <c r="AQ5603" i="2"/>
  <c r="AK5603" i="2"/>
  <c r="AJ5603" i="2"/>
  <c r="AS5602" i="2"/>
  <c r="AR5602" i="2"/>
  <c r="AQ5602" i="2"/>
  <c r="AK5602" i="2"/>
  <c r="AJ5602" i="2"/>
  <c r="AS5601" i="2"/>
  <c r="AR5601" i="2"/>
  <c r="AQ5601" i="2"/>
  <c r="AK5601" i="2"/>
  <c r="AJ5601" i="2"/>
  <c r="AS5600" i="2"/>
  <c r="AR5600" i="2"/>
  <c r="AQ5600" i="2"/>
  <c r="AK5600" i="2"/>
  <c r="AJ5600" i="2"/>
  <c r="AS5599" i="2"/>
  <c r="AR5599" i="2"/>
  <c r="AQ5599" i="2"/>
  <c r="AK5599" i="2"/>
  <c r="AJ5599" i="2"/>
  <c r="AS5598" i="2"/>
  <c r="AR5598" i="2"/>
  <c r="AQ5598" i="2"/>
  <c r="AK5598" i="2"/>
  <c r="AJ5598" i="2"/>
  <c r="AS5597" i="2"/>
  <c r="AR5597" i="2"/>
  <c r="AQ5597" i="2"/>
  <c r="AK5597" i="2"/>
  <c r="AJ5597" i="2"/>
  <c r="AS5596" i="2"/>
  <c r="AR5596" i="2"/>
  <c r="AQ5596" i="2"/>
  <c r="AK5596" i="2"/>
  <c r="AJ5596" i="2"/>
  <c r="AS5595" i="2"/>
  <c r="AR5595" i="2"/>
  <c r="AQ5595" i="2"/>
  <c r="AK5595" i="2"/>
  <c r="AJ5595" i="2"/>
  <c r="AS5594" i="2"/>
  <c r="AR5594" i="2"/>
  <c r="AQ5594" i="2"/>
  <c r="AK5594" i="2"/>
  <c r="AJ5594" i="2"/>
  <c r="AS5593" i="2"/>
  <c r="AR5593" i="2"/>
  <c r="AQ5593" i="2"/>
  <c r="AK5593" i="2"/>
  <c r="AJ5593" i="2"/>
  <c r="AS5592" i="2"/>
  <c r="AR5592" i="2"/>
  <c r="AQ5592" i="2"/>
  <c r="AK5592" i="2"/>
  <c r="AJ5592" i="2"/>
  <c r="AS5591" i="2"/>
  <c r="AR5591" i="2"/>
  <c r="AQ5591" i="2"/>
  <c r="AK5591" i="2"/>
  <c r="AJ5591" i="2"/>
  <c r="AS5590" i="2"/>
  <c r="AR5590" i="2"/>
  <c r="AQ5590" i="2"/>
  <c r="AK5590" i="2"/>
  <c r="AJ5590" i="2"/>
  <c r="AS5589" i="2"/>
  <c r="AR5589" i="2"/>
  <c r="AQ5589" i="2"/>
  <c r="AK5589" i="2"/>
  <c r="AJ5589" i="2"/>
  <c r="AS5588" i="2"/>
  <c r="AR5588" i="2"/>
  <c r="AQ5588" i="2"/>
  <c r="AK5588" i="2"/>
  <c r="AJ5588" i="2"/>
  <c r="AS5587" i="2"/>
  <c r="AR5587" i="2"/>
  <c r="AQ5587" i="2"/>
  <c r="AK5587" i="2"/>
  <c r="AJ5587" i="2"/>
  <c r="AS5586" i="2"/>
  <c r="AR5586" i="2"/>
  <c r="AQ5586" i="2"/>
  <c r="AK5586" i="2"/>
  <c r="AJ5586" i="2"/>
  <c r="AS5585" i="2"/>
  <c r="AR5585" i="2"/>
  <c r="AQ5585" i="2"/>
  <c r="AK5585" i="2"/>
  <c r="AJ5585" i="2"/>
  <c r="AS5584" i="2"/>
  <c r="AR5584" i="2"/>
  <c r="AQ5584" i="2"/>
  <c r="AK5584" i="2"/>
  <c r="AJ5584" i="2"/>
  <c r="AS5583" i="2"/>
  <c r="AR5583" i="2"/>
  <c r="AQ5583" i="2"/>
  <c r="AK5583" i="2"/>
  <c r="AJ5583" i="2"/>
  <c r="AS5582" i="2"/>
  <c r="AR5582" i="2"/>
  <c r="AQ5582" i="2"/>
  <c r="AK5582" i="2"/>
  <c r="AJ5582" i="2"/>
  <c r="AS5581" i="2"/>
  <c r="AR5581" i="2"/>
  <c r="AQ5581" i="2"/>
  <c r="AK5581" i="2"/>
  <c r="AJ5581" i="2"/>
  <c r="AS5580" i="2"/>
  <c r="AR5580" i="2"/>
  <c r="AQ5580" i="2"/>
  <c r="AK5580" i="2"/>
  <c r="AJ5580" i="2"/>
  <c r="AS5579" i="2"/>
  <c r="AR5579" i="2"/>
  <c r="AQ5579" i="2"/>
  <c r="AK5579" i="2"/>
  <c r="AJ5579" i="2"/>
  <c r="AS5578" i="2"/>
  <c r="AR5578" i="2"/>
  <c r="AQ5578" i="2"/>
  <c r="AK5578" i="2"/>
  <c r="AJ5578" i="2"/>
  <c r="AS5577" i="2"/>
  <c r="AR5577" i="2"/>
  <c r="AQ5577" i="2"/>
  <c r="AK5577" i="2"/>
  <c r="AJ5577" i="2"/>
  <c r="AS5576" i="2"/>
  <c r="AR5576" i="2"/>
  <c r="AQ5576" i="2"/>
  <c r="AK5576" i="2"/>
  <c r="AJ5576" i="2"/>
  <c r="AS5575" i="2"/>
  <c r="AR5575" i="2"/>
  <c r="AQ5575" i="2"/>
  <c r="AK5575" i="2"/>
  <c r="AJ5575" i="2"/>
  <c r="AS5574" i="2"/>
  <c r="AR5574" i="2"/>
  <c r="AQ5574" i="2"/>
  <c r="AK5574" i="2"/>
  <c r="AJ5574" i="2"/>
  <c r="AS5573" i="2"/>
  <c r="AR5573" i="2"/>
  <c r="AQ5573" i="2"/>
  <c r="AK5573" i="2"/>
  <c r="AJ5573" i="2"/>
  <c r="AS5572" i="2"/>
  <c r="AR5572" i="2"/>
  <c r="AQ5572" i="2"/>
  <c r="AK5572" i="2"/>
  <c r="AJ5572" i="2"/>
  <c r="AS5571" i="2"/>
  <c r="AR5571" i="2"/>
  <c r="AQ5571" i="2"/>
  <c r="AK5571" i="2"/>
  <c r="AJ5571" i="2"/>
  <c r="AS5570" i="2"/>
  <c r="AR5570" i="2"/>
  <c r="AQ5570" i="2"/>
  <c r="AK5570" i="2"/>
  <c r="AJ5570" i="2"/>
  <c r="AS5569" i="2"/>
  <c r="AR5569" i="2"/>
  <c r="AQ5569" i="2"/>
  <c r="AK5569" i="2"/>
  <c r="AJ5569" i="2"/>
  <c r="AS5568" i="2"/>
  <c r="AR5568" i="2"/>
  <c r="AQ5568" i="2"/>
  <c r="AK5568" i="2"/>
  <c r="AJ5568" i="2"/>
  <c r="AS5567" i="2"/>
  <c r="AR5567" i="2"/>
  <c r="AQ5567" i="2"/>
  <c r="AK5567" i="2"/>
  <c r="AJ5567" i="2"/>
  <c r="AS5566" i="2"/>
  <c r="AR5566" i="2"/>
  <c r="AQ5566" i="2"/>
  <c r="AK5566" i="2"/>
  <c r="AJ5566" i="2"/>
  <c r="AS5565" i="2"/>
  <c r="AR5565" i="2"/>
  <c r="AQ5565" i="2"/>
  <c r="AK5565" i="2"/>
  <c r="AJ5565" i="2"/>
  <c r="AS5564" i="2"/>
  <c r="AR5564" i="2"/>
  <c r="AQ5564" i="2"/>
  <c r="AK5564" i="2"/>
  <c r="AJ5564" i="2"/>
  <c r="AS5563" i="2"/>
  <c r="AR5563" i="2"/>
  <c r="AQ5563" i="2"/>
  <c r="AK5563" i="2"/>
  <c r="AJ5563" i="2"/>
  <c r="AS5562" i="2"/>
  <c r="AR5562" i="2"/>
  <c r="AQ5562" i="2"/>
  <c r="AK5562" i="2"/>
  <c r="AJ5562" i="2"/>
  <c r="AS5561" i="2"/>
  <c r="AR5561" i="2"/>
  <c r="AQ5561" i="2"/>
  <c r="AK5561" i="2"/>
  <c r="AJ5561" i="2"/>
  <c r="AS5560" i="2"/>
  <c r="AR5560" i="2"/>
  <c r="AQ5560" i="2"/>
  <c r="AK5560" i="2"/>
  <c r="AJ5560" i="2"/>
  <c r="AS5559" i="2"/>
  <c r="AR5559" i="2"/>
  <c r="AQ5559" i="2"/>
  <c r="AK5559" i="2"/>
  <c r="AJ5559" i="2"/>
  <c r="AS5558" i="2"/>
  <c r="AR5558" i="2"/>
  <c r="AQ5558" i="2"/>
  <c r="AK5558" i="2"/>
  <c r="AJ5558" i="2"/>
  <c r="AS5557" i="2"/>
  <c r="AR5557" i="2"/>
  <c r="AQ5557" i="2"/>
  <c r="AK5557" i="2"/>
  <c r="AJ5557" i="2"/>
  <c r="AS5556" i="2"/>
  <c r="AR5556" i="2"/>
  <c r="AQ5556" i="2"/>
  <c r="AK5556" i="2"/>
  <c r="AJ5556" i="2"/>
  <c r="AS5555" i="2"/>
  <c r="AR5555" i="2"/>
  <c r="AQ5555" i="2"/>
  <c r="AK5555" i="2"/>
  <c r="AJ5555" i="2"/>
  <c r="AS5554" i="2"/>
  <c r="AR5554" i="2"/>
  <c r="AQ5554" i="2"/>
  <c r="AK5554" i="2"/>
  <c r="AJ5554" i="2"/>
  <c r="AS5553" i="2"/>
  <c r="AR5553" i="2"/>
  <c r="AQ5553" i="2"/>
  <c r="AK5553" i="2"/>
  <c r="AJ5553" i="2"/>
  <c r="AS5552" i="2"/>
  <c r="AR5552" i="2"/>
  <c r="AQ5552" i="2"/>
  <c r="AK5552" i="2"/>
  <c r="AJ5552" i="2"/>
  <c r="AS5551" i="2"/>
  <c r="AR5551" i="2"/>
  <c r="AQ5551" i="2"/>
  <c r="AK5551" i="2"/>
  <c r="AJ5551" i="2"/>
  <c r="AS5550" i="2"/>
  <c r="AR5550" i="2"/>
  <c r="AQ5550" i="2"/>
  <c r="AK5550" i="2"/>
  <c r="AJ5550" i="2"/>
  <c r="AS5549" i="2"/>
  <c r="AR5549" i="2"/>
  <c r="AQ5549" i="2"/>
  <c r="AK5549" i="2"/>
  <c r="AJ5549" i="2"/>
  <c r="AS5548" i="2"/>
  <c r="AR5548" i="2"/>
  <c r="AQ5548" i="2"/>
  <c r="AK5548" i="2"/>
  <c r="AJ5548" i="2"/>
  <c r="AS5547" i="2"/>
  <c r="AR5547" i="2"/>
  <c r="AQ5547" i="2"/>
  <c r="AK5547" i="2"/>
  <c r="AJ5547" i="2"/>
  <c r="AS5546" i="2"/>
  <c r="AR5546" i="2"/>
  <c r="AQ5546" i="2"/>
  <c r="AK5546" i="2"/>
  <c r="AJ5546" i="2"/>
  <c r="AS5545" i="2"/>
  <c r="AR5545" i="2"/>
  <c r="AQ5545" i="2"/>
  <c r="AK5545" i="2"/>
  <c r="AJ5545" i="2"/>
  <c r="AS5544" i="2"/>
  <c r="AR5544" i="2"/>
  <c r="AQ5544" i="2"/>
  <c r="AK5544" i="2"/>
  <c r="AJ5544" i="2"/>
  <c r="AS5543" i="2"/>
  <c r="AR5543" i="2"/>
  <c r="AQ5543" i="2"/>
  <c r="AK5543" i="2"/>
  <c r="AJ5543" i="2"/>
  <c r="AS5542" i="2"/>
  <c r="AR5542" i="2"/>
  <c r="AQ5542" i="2"/>
  <c r="AK5542" i="2"/>
  <c r="AJ5542" i="2"/>
  <c r="AS5541" i="2"/>
  <c r="AR5541" i="2"/>
  <c r="AQ5541" i="2"/>
  <c r="AK5541" i="2"/>
  <c r="AJ5541" i="2"/>
  <c r="AS5540" i="2"/>
  <c r="AR5540" i="2"/>
  <c r="AQ5540" i="2"/>
  <c r="AK5540" i="2"/>
  <c r="AJ5540" i="2"/>
  <c r="AS5539" i="2"/>
  <c r="AR5539" i="2"/>
  <c r="AQ5539" i="2"/>
  <c r="AK5539" i="2"/>
  <c r="AJ5539" i="2"/>
  <c r="AS5538" i="2"/>
  <c r="AR5538" i="2"/>
  <c r="AQ5538" i="2"/>
  <c r="AK5538" i="2"/>
  <c r="AJ5538" i="2"/>
  <c r="AS5537" i="2"/>
  <c r="AR5537" i="2"/>
  <c r="AQ5537" i="2"/>
  <c r="AK5537" i="2"/>
  <c r="AJ5537" i="2"/>
  <c r="AS5536" i="2"/>
  <c r="AR5536" i="2"/>
  <c r="AQ5536" i="2"/>
  <c r="AK5536" i="2"/>
  <c r="AJ5536" i="2"/>
  <c r="AS5535" i="2"/>
  <c r="AR5535" i="2"/>
  <c r="AQ5535" i="2"/>
  <c r="AK5535" i="2"/>
  <c r="AJ5535" i="2"/>
  <c r="AS5534" i="2"/>
  <c r="AR5534" i="2"/>
  <c r="AQ5534" i="2"/>
  <c r="AK5534" i="2"/>
  <c r="AJ5534" i="2"/>
  <c r="AS5533" i="2"/>
  <c r="AR5533" i="2"/>
  <c r="AQ5533" i="2"/>
  <c r="AK5533" i="2"/>
  <c r="AJ5533" i="2"/>
  <c r="AS5532" i="2"/>
  <c r="AR5532" i="2"/>
  <c r="AQ5532" i="2"/>
  <c r="AK5532" i="2"/>
  <c r="AJ5532" i="2"/>
  <c r="AS5531" i="2"/>
  <c r="AR5531" i="2"/>
  <c r="AQ5531" i="2"/>
  <c r="AK5531" i="2"/>
  <c r="AJ5531" i="2"/>
  <c r="AS5530" i="2"/>
  <c r="AR5530" i="2"/>
  <c r="AQ5530" i="2"/>
  <c r="AK5530" i="2"/>
  <c r="AJ5530" i="2"/>
  <c r="AS5529" i="2"/>
  <c r="AR5529" i="2"/>
  <c r="AQ5529" i="2"/>
  <c r="AK5529" i="2"/>
  <c r="AJ5529" i="2"/>
  <c r="AS5528" i="2"/>
  <c r="AR5528" i="2"/>
  <c r="AQ5528" i="2"/>
  <c r="AK5528" i="2"/>
  <c r="AJ5528" i="2"/>
  <c r="AS5527" i="2"/>
  <c r="AR5527" i="2"/>
  <c r="AQ5527" i="2"/>
  <c r="AK5527" i="2"/>
  <c r="AJ5527" i="2"/>
  <c r="AS5526" i="2"/>
  <c r="AR5526" i="2"/>
  <c r="AQ5526" i="2"/>
  <c r="AK5526" i="2"/>
  <c r="AJ5526" i="2"/>
  <c r="AS5525" i="2"/>
  <c r="AR5525" i="2"/>
  <c r="AQ5525" i="2"/>
  <c r="AK5525" i="2"/>
  <c r="AJ5525" i="2"/>
  <c r="AS5524" i="2"/>
  <c r="AR5524" i="2"/>
  <c r="AQ5524" i="2"/>
  <c r="AK5524" i="2"/>
  <c r="AJ5524" i="2"/>
  <c r="AS5523" i="2"/>
  <c r="AR5523" i="2"/>
  <c r="AQ5523" i="2"/>
  <c r="AK5523" i="2"/>
  <c r="AJ5523" i="2"/>
  <c r="AS5522" i="2"/>
  <c r="AR5522" i="2"/>
  <c r="AQ5522" i="2"/>
  <c r="AK5522" i="2"/>
  <c r="AJ5522" i="2"/>
  <c r="AS5521" i="2"/>
  <c r="AR5521" i="2"/>
  <c r="AQ5521" i="2"/>
  <c r="AK5521" i="2"/>
  <c r="AJ5521" i="2"/>
  <c r="AS5520" i="2"/>
  <c r="AR5520" i="2"/>
  <c r="AQ5520" i="2"/>
  <c r="AK5520" i="2"/>
  <c r="AJ5520" i="2"/>
  <c r="AS5519" i="2"/>
  <c r="AR5519" i="2"/>
  <c r="AQ5519" i="2"/>
  <c r="AK5519" i="2"/>
  <c r="AJ5519" i="2"/>
  <c r="AS5518" i="2"/>
  <c r="AR5518" i="2"/>
  <c r="AQ5518" i="2"/>
  <c r="AK5518" i="2"/>
  <c r="AJ5518" i="2"/>
  <c r="AS5517" i="2"/>
  <c r="AR5517" i="2"/>
  <c r="AQ5517" i="2"/>
  <c r="AK5517" i="2"/>
  <c r="AJ5517" i="2"/>
  <c r="AS5516" i="2"/>
  <c r="AR5516" i="2"/>
  <c r="AQ5516" i="2"/>
  <c r="AK5516" i="2"/>
  <c r="AJ5516" i="2"/>
  <c r="AS5515" i="2"/>
  <c r="AR5515" i="2"/>
  <c r="AQ5515" i="2"/>
  <c r="AK5515" i="2"/>
  <c r="AJ5515" i="2"/>
  <c r="AS5514" i="2"/>
  <c r="AR5514" i="2"/>
  <c r="AQ5514" i="2"/>
  <c r="AK5514" i="2"/>
  <c r="AJ5514" i="2"/>
  <c r="AS5513" i="2"/>
  <c r="AR5513" i="2"/>
  <c r="AQ5513" i="2"/>
  <c r="AK5513" i="2"/>
  <c r="AJ5513" i="2"/>
  <c r="AS5512" i="2"/>
  <c r="AR5512" i="2"/>
  <c r="AQ5512" i="2"/>
  <c r="AK5512" i="2"/>
  <c r="AJ5512" i="2"/>
  <c r="AS5511" i="2"/>
  <c r="AR5511" i="2"/>
  <c r="AQ5511" i="2"/>
  <c r="AK5511" i="2"/>
  <c r="AJ5511" i="2"/>
  <c r="AS5510" i="2"/>
  <c r="AR5510" i="2"/>
  <c r="AQ5510" i="2"/>
  <c r="AK5510" i="2"/>
  <c r="AJ5510" i="2"/>
  <c r="AS5509" i="2"/>
  <c r="AR5509" i="2"/>
  <c r="AQ5509" i="2"/>
  <c r="AK5509" i="2"/>
  <c r="AJ5509" i="2"/>
  <c r="AS5508" i="2"/>
  <c r="AR5508" i="2"/>
  <c r="AQ5508" i="2"/>
  <c r="AK5508" i="2"/>
  <c r="AJ5508" i="2"/>
  <c r="AS5507" i="2"/>
  <c r="AR5507" i="2"/>
  <c r="AQ5507" i="2"/>
  <c r="AK5507" i="2"/>
  <c r="AJ5507" i="2"/>
  <c r="AS5506" i="2"/>
  <c r="AR5506" i="2"/>
  <c r="AQ5506" i="2"/>
  <c r="AK5506" i="2"/>
  <c r="AJ5506" i="2"/>
  <c r="AS5505" i="2"/>
  <c r="AR5505" i="2"/>
  <c r="AQ5505" i="2"/>
  <c r="AK5505" i="2"/>
  <c r="AJ5505" i="2"/>
  <c r="AS5504" i="2"/>
  <c r="AR5504" i="2"/>
  <c r="AQ5504" i="2"/>
  <c r="AK5504" i="2"/>
  <c r="AJ5504" i="2"/>
  <c r="AS5503" i="2"/>
  <c r="AR5503" i="2"/>
  <c r="AQ5503" i="2"/>
  <c r="AK5503" i="2"/>
  <c r="AJ5503" i="2"/>
  <c r="AS5502" i="2"/>
  <c r="AR5502" i="2"/>
  <c r="AQ5502" i="2"/>
  <c r="AK5502" i="2"/>
  <c r="AJ5502" i="2"/>
  <c r="AS5501" i="2"/>
  <c r="AR5501" i="2"/>
  <c r="AQ5501" i="2"/>
  <c r="AK5501" i="2"/>
  <c r="AJ5501" i="2"/>
  <c r="AS5500" i="2"/>
  <c r="AR5500" i="2"/>
  <c r="AQ5500" i="2"/>
  <c r="AK5500" i="2"/>
  <c r="AJ5500" i="2"/>
  <c r="AS5499" i="2"/>
  <c r="AR5499" i="2"/>
  <c r="AQ5499" i="2"/>
  <c r="AK5499" i="2"/>
  <c r="AJ5499" i="2"/>
  <c r="AS5498" i="2"/>
  <c r="AR5498" i="2"/>
  <c r="AQ5498" i="2"/>
  <c r="AK5498" i="2"/>
  <c r="AJ5498" i="2"/>
  <c r="AS5497" i="2"/>
  <c r="AR5497" i="2"/>
  <c r="AQ5497" i="2"/>
  <c r="AK5497" i="2"/>
  <c r="AJ5497" i="2"/>
  <c r="AS5496" i="2"/>
  <c r="AR5496" i="2"/>
  <c r="AQ5496" i="2"/>
  <c r="AK5496" i="2"/>
  <c r="AJ5496" i="2"/>
  <c r="AS5495" i="2"/>
  <c r="AR5495" i="2"/>
  <c r="AQ5495" i="2"/>
  <c r="AK5495" i="2"/>
  <c r="AJ5495" i="2"/>
  <c r="AS5494" i="2"/>
  <c r="AR5494" i="2"/>
  <c r="AQ5494" i="2"/>
  <c r="AK5494" i="2"/>
  <c r="AJ5494" i="2"/>
  <c r="AS5493" i="2"/>
  <c r="AR5493" i="2"/>
  <c r="AQ5493" i="2"/>
  <c r="AK5493" i="2"/>
  <c r="AJ5493" i="2"/>
  <c r="AS5492" i="2"/>
  <c r="AR5492" i="2"/>
  <c r="AQ5492" i="2"/>
  <c r="AK5492" i="2"/>
  <c r="AJ5492" i="2"/>
  <c r="AS5491" i="2"/>
  <c r="AR5491" i="2"/>
  <c r="AQ5491" i="2"/>
  <c r="AK5491" i="2"/>
  <c r="AJ5491" i="2"/>
  <c r="AS5490" i="2"/>
  <c r="AR5490" i="2"/>
  <c r="AQ5490" i="2"/>
  <c r="AK5490" i="2"/>
  <c r="AJ5490" i="2"/>
  <c r="AS5489" i="2"/>
  <c r="AR5489" i="2"/>
  <c r="AQ5489" i="2"/>
  <c r="AK5489" i="2"/>
  <c r="AJ5489" i="2"/>
  <c r="AS5488" i="2"/>
  <c r="AR5488" i="2"/>
  <c r="AQ5488" i="2"/>
  <c r="AK5488" i="2"/>
  <c r="AJ5488" i="2"/>
  <c r="AS5487" i="2"/>
  <c r="AR5487" i="2"/>
  <c r="AQ5487" i="2"/>
  <c r="AK5487" i="2"/>
  <c r="AJ5487" i="2"/>
  <c r="AS5486" i="2"/>
  <c r="AR5486" i="2"/>
  <c r="AQ5486" i="2"/>
  <c r="AK5486" i="2"/>
  <c r="AJ5486" i="2"/>
  <c r="AS5485" i="2"/>
  <c r="AR5485" i="2"/>
  <c r="AQ5485" i="2"/>
  <c r="AK5485" i="2"/>
  <c r="AJ5485" i="2"/>
  <c r="AS5484" i="2"/>
  <c r="AR5484" i="2"/>
  <c r="AQ5484" i="2"/>
  <c r="AK5484" i="2"/>
  <c r="AJ5484" i="2"/>
  <c r="AS5483" i="2"/>
  <c r="AR5483" i="2"/>
  <c r="AQ5483" i="2"/>
  <c r="AK5483" i="2"/>
  <c r="AJ5483" i="2"/>
  <c r="AS5482" i="2"/>
  <c r="AR5482" i="2"/>
  <c r="AQ5482" i="2"/>
  <c r="AK5482" i="2"/>
  <c r="AJ5482" i="2"/>
  <c r="AS5481" i="2"/>
  <c r="AR5481" i="2"/>
  <c r="AQ5481" i="2"/>
  <c r="AK5481" i="2"/>
  <c r="AJ5481" i="2"/>
  <c r="AS5480" i="2"/>
  <c r="AR5480" i="2"/>
  <c r="AQ5480" i="2"/>
  <c r="AK5480" i="2"/>
  <c r="AJ5480" i="2"/>
  <c r="AS5479" i="2"/>
  <c r="AR5479" i="2"/>
  <c r="AQ5479" i="2"/>
  <c r="AK5479" i="2"/>
  <c r="AJ5479" i="2"/>
  <c r="AS5478" i="2"/>
  <c r="AR5478" i="2"/>
  <c r="AQ5478" i="2"/>
  <c r="AK5478" i="2"/>
  <c r="AJ5478" i="2"/>
  <c r="AS5477" i="2"/>
  <c r="AR5477" i="2"/>
  <c r="AQ5477" i="2"/>
  <c r="AK5477" i="2"/>
  <c r="AJ5477" i="2"/>
  <c r="AS5476" i="2"/>
  <c r="AR5476" i="2"/>
  <c r="AQ5476" i="2"/>
  <c r="AK5476" i="2"/>
  <c r="AJ5476" i="2"/>
  <c r="AS5475" i="2"/>
  <c r="AR5475" i="2"/>
  <c r="AQ5475" i="2"/>
  <c r="AK5475" i="2"/>
  <c r="AJ5475" i="2"/>
  <c r="AS5474" i="2"/>
  <c r="AR5474" i="2"/>
  <c r="AQ5474" i="2"/>
  <c r="AK5474" i="2"/>
  <c r="AJ5474" i="2"/>
  <c r="AS5473" i="2"/>
  <c r="AR5473" i="2"/>
  <c r="AQ5473" i="2"/>
  <c r="AK5473" i="2"/>
  <c r="AJ5473" i="2"/>
  <c r="AS5472" i="2"/>
  <c r="AR5472" i="2"/>
  <c r="AQ5472" i="2"/>
  <c r="AK5472" i="2"/>
  <c r="AJ5472" i="2"/>
  <c r="AS5471" i="2"/>
  <c r="AR5471" i="2"/>
  <c r="AQ5471" i="2"/>
  <c r="AK5471" i="2"/>
  <c r="AJ5471" i="2"/>
  <c r="AS5470" i="2"/>
  <c r="AR5470" i="2"/>
  <c r="AQ5470" i="2"/>
  <c r="AK5470" i="2"/>
  <c r="AJ5470" i="2"/>
  <c r="AS5469" i="2"/>
  <c r="AR5469" i="2"/>
  <c r="AQ5469" i="2"/>
  <c r="AK5469" i="2"/>
  <c r="AJ5469" i="2"/>
  <c r="AS5468" i="2"/>
  <c r="AR5468" i="2"/>
  <c r="AQ5468" i="2"/>
  <c r="AK5468" i="2"/>
  <c r="AJ5468" i="2"/>
  <c r="AS5467" i="2"/>
  <c r="AR5467" i="2"/>
  <c r="AQ5467" i="2"/>
  <c r="AK5467" i="2"/>
  <c r="AJ5467" i="2"/>
  <c r="AS5466" i="2"/>
  <c r="AR5466" i="2"/>
  <c r="AQ5466" i="2"/>
  <c r="AK5466" i="2"/>
  <c r="AJ5466" i="2"/>
  <c r="AS5465" i="2"/>
  <c r="AR5465" i="2"/>
  <c r="AQ5465" i="2"/>
  <c r="AK5465" i="2"/>
  <c r="AJ5465" i="2"/>
  <c r="AS5464" i="2"/>
  <c r="AR5464" i="2"/>
  <c r="AQ5464" i="2"/>
  <c r="AK5464" i="2"/>
  <c r="AJ5464" i="2"/>
  <c r="AS5463" i="2"/>
  <c r="AR5463" i="2"/>
  <c r="AQ5463" i="2"/>
  <c r="AK5463" i="2"/>
  <c r="AJ5463" i="2"/>
  <c r="AS5462" i="2"/>
  <c r="AR5462" i="2"/>
  <c r="AQ5462" i="2"/>
  <c r="AK5462" i="2"/>
  <c r="AJ5462" i="2"/>
  <c r="AS5461" i="2"/>
  <c r="AR5461" i="2"/>
  <c r="AQ5461" i="2"/>
  <c r="AK5461" i="2"/>
  <c r="AJ5461" i="2"/>
  <c r="AS5460" i="2"/>
  <c r="AR5460" i="2"/>
  <c r="AQ5460" i="2"/>
  <c r="AK5460" i="2"/>
  <c r="AJ5460" i="2"/>
  <c r="AS5459" i="2"/>
  <c r="AR5459" i="2"/>
  <c r="AQ5459" i="2"/>
  <c r="AK5459" i="2"/>
  <c r="AJ5459" i="2"/>
  <c r="AS5458" i="2"/>
  <c r="AR5458" i="2"/>
  <c r="AQ5458" i="2"/>
  <c r="AK5458" i="2"/>
  <c r="AJ5458" i="2"/>
  <c r="AS5457" i="2"/>
  <c r="AR5457" i="2"/>
  <c r="AQ5457" i="2"/>
  <c r="AK5457" i="2"/>
  <c r="AJ5457" i="2"/>
  <c r="AS5456" i="2"/>
  <c r="AR5456" i="2"/>
  <c r="AQ5456" i="2"/>
  <c r="AK5456" i="2"/>
  <c r="AJ5456" i="2"/>
  <c r="AS5455" i="2"/>
  <c r="AR5455" i="2"/>
  <c r="AQ5455" i="2"/>
  <c r="AK5455" i="2"/>
  <c r="AJ5455" i="2"/>
  <c r="AS5454" i="2"/>
  <c r="AR5454" i="2"/>
  <c r="AQ5454" i="2"/>
  <c r="AK5454" i="2"/>
  <c r="AJ5454" i="2"/>
  <c r="AS5453" i="2"/>
  <c r="AR5453" i="2"/>
  <c r="AQ5453" i="2"/>
  <c r="AK5453" i="2"/>
  <c r="AJ5453" i="2"/>
  <c r="AS5452" i="2"/>
  <c r="AR5452" i="2"/>
  <c r="AQ5452" i="2"/>
  <c r="AK5452" i="2"/>
  <c r="AJ5452" i="2"/>
  <c r="AS5451" i="2"/>
  <c r="AR5451" i="2"/>
  <c r="AQ5451" i="2"/>
  <c r="AK5451" i="2"/>
  <c r="AJ5451" i="2"/>
  <c r="AS5450" i="2"/>
  <c r="AR5450" i="2"/>
  <c r="AQ5450" i="2"/>
  <c r="AK5450" i="2"/>
  <c r="AJ5450" i="2"/>
  <c r="AS5449" i="2"/>
  <c r="AR5449" i="2"/>
  <c r="AQ5449" i="2"/>
  <c r="AK5449" i="2"/>
  <c r="AJ5449" i="2"/>
  <c r="AS5448" i="2"/>
  <c r="AR5448" i="2"/>
  <c r="AQ5448" i="2"/>
  <c r="AK5448" i="2"/>
  <c r="AJ5448" i="2"/>
  <c r="AS5447" i="2"/>
  <c r="AR5447" i="2"/>
  <c r="AQ5447" i="2"/>
  <c r="AK5447" i="2"/>
  <c r="AJ5447" i="2"/>
  <c r="AS5446" i="2"/>
  <c r="AR5446" i="2"/>
  <c r="AQ5446" i="2"/>
  <c r="AK5446" i="2"/>
  <c r="AJ5446" i="2"/>
  <c r="AS5445" i="2"/>
  <c r="AR5445" i="2"/>
  <c r="AQ5445" i="2"/>
  <c r="AK5445" i="2"/>
  <c r="AJ5445" i="2"/>
  <c r="AS5444" i="2"/>
  <c r="AR5444" i="2"/>
  <c r="AQ5444" i="2"/>
  <c r="AK5444" i="2"/>
  <c r="AJ5444" i="2"/>
  <c r="AS5443" i="2"/>
  <c r="AR5443" i="2"/>
  <c r="AQ5443" i="2"/>
  <c r="AK5443" i="2"/>
  <c r="AJ5443" i="2"/>
  <c r="AS5442" i="2"/>
  <c r="AR5442" i="2"/>
  <c r="AQ5442" i="2"/>
  <c r="AK5442" i="2"/>
  <c r="AJ5442" i="2"/>
  <c r="AS5441" i="2"/>
  <c r="AR5441" i="2"/>
  <c r="AQ5441" i="2"/>
  <c r="AK5441" i="2"/>
  <c r="AJ5441" i="2"/>
  <c r="AS5440" i="2"/>
  <c r="AR5440" i="2"/>
  <c r="AQ5440" i="2"/>
  <c r="AK5440" i="2"/>
  <c r="AJ5440" i="2"/>
  <c r="AS5439" i="2"/>
  <c r="AR5439" i="2"/>
  <c r="AQ5439" i="2"/>
  <c r="AK5439" i="2"/>
  <c r="AJ5439" i="2"/>
  <c r="AS5438" i="2"/>
  <c r="AR5438" i="2"/>
  <c r="AQ5438" i="2"/>
  <c r="AK5438" i="2"/>
  <c r="AJ5438" i="2"/>
  <c r="AS5437" i="2"/>
  <c r="AR5437" i="2"/>
  <c r="AQ5437" i="2"/>
  <c r="AK5437" i="2"/>
  <c r="AJ5437" i="2"/>
  <c r="AS5436" i="2"/>
  <c r="AR5436" i="2"/>
  <c r="AQ5436" i="2"/>
  <c r="AK5436" i="2"/>
  <c r="AJ5436" i="2"/>
  <c r="AS5435" i="2"/>
  <c r="AR5435" i="2"/>
  <c r="AQ5435" i="2"/>
  <c r="AK5435" i="2"/>
  <c r="AJ5435" i="2"/>
  <c r="AS5434" i="2"/>
  <c r="AR5434" i="2"/>
  <c r="AQ5434" i="2"/>
  <c r="AK5434" i="2"/>
  <c r="AJ5434" i="2"/>
  <c r="AS5433" i="2"/>
  <c r="AR5433" i="2"/>
  <c r="AQ5433" i="2"/>
  <c r="AK5433" i="2"/>
  <c r="AJ5433" i="2"/>
  <c r="AS5432" i="2"/>
  <c r="AR5432" i="2"/>
  <c r="AQ5432" i="2"/>
  <c r="AK5432" i="2"/>
  <c r="AJ5432" i="2"/>
  <c r="AS5431" i="2"/>
  <c r="AR5431" i="2"/>
  <c r="AQ5431" i="2"/>
  <c r="AK5431" i="2"/>
  <c r="AJ5431" i="2"/>
  <c r="AS5430" i="2"/>
  <c r="AR5430" i="2"/>
  <c r="AQ5430" i="2"/>
  <c r="AK5430" i="2"/>
  <c r="AJ5430" i="2"/>
  <c r="AS5429" i="2"/>
  <c r="AR5429" i="2"/>
  <c r="AQ5429" i="2"/>
  <c r="AK5429" i="2"/>
  <c r="AJ5429" i="2"/>
  <c r="AS5428" i="2"/>
  <c r="AR5428" i="2"/>
  <c r="AQ5428" i="2"/>
  <c r="AK5428" i="2"/>
  <c r="AJ5428" i="2"/>
  <c r="AS5427" i="2"/>
  <c r="AR5427" i="2"/>
  <c r="AQ5427" i="2"/>
  <c r="AK5427" i="2"/>
  <c r="AJ5427" i="2"/>
  <c r="AS5426" i="2"/>
  <c r="AR5426" i="2"/>
  <c r="AQ5426" i="2"/>
  <c r="AK5426" i="2"/>
  <c r="AJ5426" i="2"/>
  <c r="AS5425" i="2"/>
  <c r="AR5425" i="2"/>
  <c r="AQ5425" i="2"/>
  <c r="AK5425" i="2"/>
  <c r="AJ5425" i="2"/>
  <c r="AS5424" i="2"/>
  <c r="AR5424" i="2"/>
  <c r="AQ5424" i="2"/>
  <c r="AK5424" i="2"/>
  <c r="AJ5424" i="2"/>
  <c r="AS5423" i="2"/>
  <c r="AR5423" i="2"/>
  <c r="AQ5423" i="2"/>
  <c r="AK5423" i="2"/>
  <c r="AJ5423" i="2"/>
  <c r="AS5422" i="2"/>
  <c r="AR5422" i="2"/>
  <c r="AQ5422" i="2"/>
  <c r="AK5422" i="2"/>
  <c r="AJ5422" i="2"/>
  <c r="AS5421" i="2"/>
  <c r="AR5421" i="2"/>
  <c r="AQ5421" i="2"/>
  <c r="AK5421" i="2"/>
  <c r="AJ5421" i="2"/>
  <c r="AS5420" i="2"/>
  <c r="AR5420" i="2"/>
  <c r="AQ5420" i="2"/>
  <c r="AK5420" i="2"/>
  <c r="AJ5420" i="2"/>
  <c r="AS5419" i="2"/>
  <c r="AR5419" i="2"/>
  <c r="AQ5419" i="2"/>
  <c r="AK5419" i="2"/>
  <c r="AJ5419" i="2"/>
  <c r="AS5418" i="2"/>
  <c r="AR5418" i="2"/>
  <c r="AQ5418" i="2"/>
  <c r="AK5418" i="2"/>
  <c r="AJ5418" i="2"/>
  <c r="AS5417" i="2"/>
  <c r="AR5417" i="2"/>
  <c r="AQ5417" i="2"/>
  <c r="AK5417" i="2"/>
  <c r="AJ5417" i="2"/>
  <c r="AS5416" i="2"/>
  <c r="AR5416" i="2"/>
  <c r="AQ5416" i="2"/>
  <c r="AK5416" i="2"/>
  <c r="AJ5416" i="2"/>
  <c r="AS5415" i="2"/>
  <c r="AR5415" i="2"/>
  <c r="AQ5415" i="2"/>
  <c r="AK5415" i="2"/>
  <c r="AJ5415" i="2"/>
  <c r="AS5414" i="2"/>
  <c r="AR5414" i="2"/>
  <c r="AQ5414" i="2"/>
  <c r="AK5414" i="2"/>
  <c r="AJ5414" i="2"/>
  <c r="AS5413" i="2"/>
  <c r="AR5413" i="2"/>
  <c r="AQ5413" i="2"/>
  <c r="AK5413" i="2"/>
  <c r="AJ5413" i="2"/>
  <c r="AS5412" i="2"/>
  <c r="AR5412" i="2"/>
  <c r="AQ5412" i="2"/>
  <c r="AK5412" i="2"/>
  <c r="AJ5412" i="2"/>
  <c r="AS5411" i="2"/>
  <c r="AR5411" i="2"/>
  <c r="AQ5411" i="2"/>
  <c r="AK5411" i="2"/>
  <c r="AJ5411" i="2"/>
  <c r="AS5410" i="2"/>
  <c r="AR5410" i="2"/>
  <c r="AQ5410" i="2"/>
  <c r="AK5410" i="2"/>
  <c r="AJ5410" i="2"/>
  <c r="AS5409" i="2"/>
  <c r="AR5409" i="2"/>
  <c r="AQ5409" i="2"/>
  <c r="AK5409" i="2"/>
  <c r="AJ5409" i="2"/>
  <c r="AS5408" i="2"/>
  <c r="AR5408" i="2"/>
  <c r="AQ5408" i="2"/>
  <c r="AK5408" i="2"/>
  <c r="AJ5408" i="2"/>
  <c r="AS5407" i="2"/>
  <c r="AR5407" i="2"/>
  <c r="AQ5407" i="2"/>
  <c r="AK5407" i="2"/>
  <c r="AJ5407" i="2"/>
  <c r="AS5406" i="2"/>
  <c r="AR5406" i="2"/>
  <c r="AQ5406" i="2"/>
  <c r="AK5406" i="2"/>
  <c r="AJ5406" i="2"/>
  <c r="AS5405" i="2"/>
  <c r="AR5405" i="2"/>
  <c r="AQ5405" i="2"/>
  <c r="AK5405" i="2"/>
  <c r="AJ5405" i="2"/>
  <c r="AS5404" i="2"/>
  <c r="AR5404" i="2"/>
  <c r="AQ5404" i="2"/>
  <c r="AK5404" i="2"/>
  <c r="AJ5404" i="2"/>
  <c r="AS5403" i="2"/>
  <c r="AR5403" i="2"/>
  <c r="AQ5403" i="2"/>
  <c r="AK5403" i="2"/>
  <c r="AJ5403" i="2"/>
  <c r="AS5402" i="2"/>
  <c r="AR5402" i="2"/>
  <c r="AQ5402" i="2"/>
  <c r="AK5402" i="2"/>
  <c r="AJ5402" i="2"/>
  <c r="AS5401" i="2"/>
  <c r="AR5401" i="2"/>
  <c r="AQ5401" i="2"/>
  <c r="AK5401" i="2"/>
  <c r="AJ5401" i="2"/>
  <c r="AS5400" i="2"/>
  <c r="AR5400" i="2"/>
  <c r="AQ5400" i="2"/>
  <c r="AK5400" i="2"/>
  <c r="AJ5400" i="2"/>
  <c r="AS5399" i="2"/>
  <c r="AR5399" i="2"/>
  <c r="AQ5399" i="2"/>
  <c r="AK5399" i="2"/>
  <c r="AJ5399" i="2"/>
  <c r="AS5398" i="2"/>
  <c r="AR5398" i="2"/>
  <c r="AQ5398" i="2"/>
  <c r="AK5398" i="2"/>
  <c r="AJ5398" i="2"/>
  <c r="AS5397" i="2"/>
  <c r="AR5397" i="2"/>
  <c r="AQ5397" i="2"/>
  <c r="AK5397" i="2"/>
  <c r="AJ5397" i="2"/>
  <c r="AS5396" i="2"/>
  <c r="AR5396" i="2"/>
  <c r="AQ5396" i="2"/>
  <c r="AK5396" i="2"/>
  <c r="AJ5396" i="2"/>
  <c r="AS5395" i="2"/>
  <c r="AR5395" i="2"/>
  <c r="AQ5395" i="2"/>
  <c r="AK5395" i="2"/>
  <c r="AJ5395" i="2"/>
  <c r="AS5394" i="2"/>
  <c r="AR5394" i="2"/>
  <c r="AQ5394" i="2"/>
  <c r="AK5394" i="2"/>
  <c r="AJ5394" i="2"/>
  <c r="AS5393" i="2"/>
  <c r="AR5393" i="2"/>
  <c r="AQ5393" i="2"/>
  <c r="AK5393" i="2"/>
  <c r="AJ5393" i="2"/>
  <c r="AS5392" i="2"/>
  <c r="AR5392" i="2"/>
  <c r="AQ5392" i="2"/>
  <c r="AK5392" i="2"/>
  <c r="AJ5392" i="2"/>
  <c r="AS5391" i="2"/>
  <c r="AR5391" i="2"/>
  <c r="AQ5391" i="2"/>
  <c r="AK5391" i="2"/>
  <c r="AJ5391" i="2"/>
  <c r="AS5390" i="2"/>
  <c r="AR5390" i="2"/>
  <c r="AQ5390" i="2"/>
  <c r="AK5390" i="2"/>
  <c r="AJ5390" i="2"/>
  <c r="AS5389" i="2"/>
  <c r="AR5389" i="2"/>
  <c r="AQ5389" i="2"/>
  <c r="AK5389" i="2"/>
  <c r="AJ5389" i="2"/>
  <c r="AS5388" i="2"/>
  <c r="AR5388" i="2"/>
  <c r="AQ5388" i="2"/>
  <c r="AK5388" i="2"/>
  <c r="AJ5388" i="2"/>
  <c r="AS5387" i="2"/>
  <c r="AR5387" i="2"/>
  <c r="AQ5387" i="2"/>
  <c r="AK5387" i="2"/>
  <c r="AJ5387" i="2"/>
  <c r="AS5386" i="2"/>
  <c r="AR5386" i="2"/>
  <c r="AQ5386" i="2"/>
  <c r="AK5386" i="2"/>
  <c r="AJ5386" i="2"/>
  <c r="AS5385" i="2"/>
  <c r="AR5385" i="2"/>
  <c r="AQ5385" i="2"/>
  <c r="AK5385" i="2"/>
  <c r="AJ5385" i="2"/>
  <c r="AS5384" i="2"/>
  <c r="AR5384" i="2"/>
  <c r="AQ5384" i="2"/>
  <c r="AK5384" i="2"/>
  <c r="AJ5384" i="2"/>
  <c r="AS5383" i="2"/>
  <c r="AR5383" i="2"/>
  <c r="AQ5383" i="2"/>
  <c r="AK5383" i="2"/>
  <c r="AJ5383" i="2"/>
  <c r="AS5382" i="2"/>
  <c r="AR5382" i="2"/>
  <c r="AQ5382" i="2"/>
  <c r="AK5382" i="2"/>
  <c r="AJ5382" i="2"/>
  <c r="AS5381" i="2"/>
  <c r="AR5381" i="2"/>
  <c r="AQ5381" i="2"/>
  <c r="AK5381" i="2"/>
  <c r="AJ5381" i="2"/>
  <c r="AS5380" i="2"/>
  <c r="AR5380" i="2"/>
  <c r="AQ5380" i="2"/>
  <c r="AK5380" i="2"/>
  <c r="AJ5380" i="2"/>
  <c r="AS5379" i="2"/>
  <c r="AR5379" i="2"/>
  <c r="AQ5379" i="2"/>
  <c r="AK5379" i="2"/>
  <c r="AJ5379" i="2"/>
  <c r="AS5378" i="2"/>
  <c r="AR5378" i="2"/>
  <c r="AQ5378" i="2"/>
  <c r="AK5378" i="2"/>
  <c r="AJ5378" i="2"/>
  <c r="AS5377" i="2"/>
  <c r="AR5377" i="2"/>
  <c r="AQ5377" i="2"/>
  <c r="AK5377" i="2"/>
  <c r="AJ5377" i="2"/>
  <c r="AS5376" i="2"/>
  <c r="AR5376" i="2"/>
  <c r="AQ5376" i="2"/>
  <c r="AK5376" i="2"/>
  <c r="AJ5376" i="2"/>
  <c r="AS5375" i="2"/>
  <c r="AR5375" i="2"/>
  <c r="AQ5375" i="2"/>
  <c r="AK5375" i="2"/>
  <c r="AJ5375" i="2"/>
  <c r="AS5374" i="2"/>
  <c r="AR5374" i="2"/>
  <c r="AQ5374" i="2"/>
  <c r="AK5374" i="2"/>
  <c r="AJ5374" i="2"/>
  <c r="AS5373" i="2"/>
  <c r="AR5373" i="2"/>
  <c r="AQ5373" i="2"/>
  <c r="AK5373" i="2"/>
  <c r="AJ5373" i="2"/>
  <c r="AS5372" i="2"/>
  <c r="AR5372" i="2"/>
  <c r="AQ5372" i="2"/>
  <c r="AK5372" i="2"/>
  <c r="AJ5372" i="2"/>
  <c r="AS5371" i="2"/>
  <c r="AR5371" i="2"/>
  <c r="AQ5371" i="2"/>
  <c r="AK5371" i="2"/>
  <c r="AJ5371" i="2"/>
  <c r="AS5370" i="2"/>
  <c r="AR5370" i="2"/>
  <c r="AQ5370" i="2"/>
  <c r="AK5370" i="2"/>
  <c r="AJ5370" i="2"/>
  <c r="AS5369" i="2"/>
  <c r="AR5369" i="2"/>
  <c r="AQ5369" i="2"/>
  <c r="AK5369" i="2"/>
  <c r="AJ5369" i="2"/>
  <c r="AS5368" i="2"/>
  <c r="AR5368" i="2"/>
  <c r="AQ5368" i="2"/>
  <c r="AK5368" i="2"/>
  <c r="AJ5368" i="2"/>
  <c r="AS5367" i="2"/>
  <c r="AR5367" i="2"/>
  <c r="AQ5367" i="2"/>
  <c r="AK5367" i="2"/>
  <c r="AJ5367" i="2"/>
  <c r="AS5366" i="2"/>
  <c r="AR5366" i="2"/>
  <c r="AQ5366" i="2"/>
  <c r="AK5366" i="2"/>
  <c r="AJ5366" i="2"/>
  <c r="AS5365" i="2"/>
  <c r="AR5365" i="2"/>
  <c r="AQ5365" i="2"/>
  <c r="AK5365" i="2"/>
  <c r="AJ5365" i="2"/>
  <c r="AS5364" i="2"/>
  <c r="AR5364" i="2"/>
  <c r="AQ5364" i="2"/>
  <c r="AK5364" i="2"/>
  <c r="AJ5364" i="2"/>
  <c r="AS5363" i="2"/>
  <c r="AR5363" i="2"/>
  <c r="AQ5363" i="2"/>
  <c r="AK5363" i="2"/>
  <c r="AJ5363" i="2"/>
  <c r="AS5362" i="2"/>
  <c r="AR5362" i="2"/>
  <c r="AQ5362" i="2"/>
  <c r="AK5362" i="2"/>
  <c r="AJ5362" i="2"/>
  <c r="AS5361" i="2"/>
  <c r="AR5361" i="2"/>
  <c r="AQ5361" i="2"/>
  <c r="AK5361" i="2"/>
  <c r="AJ5361" i="2"/>
  <c r="AS5360" i="2"/>
  <c r="AR5360" i="2"/>
  <c r="AQ5360" i="2"/>
  <c r="AK5360" i="2"/>
  <c r="AJ5360" i="2"/>
  <c r="AS5359" i="2"/>
  <c r="AR5359" i="2"/>
  <c r="AQ5359" i="2"/>
  <c r="AK5359" i="2"/>
  <c r="AJ5359" i="2"/>
  <c r="AS5358" i="2"/>
  <c r="AR5358" i="2"/>
  <c r="AQ5358" i="2"/>
  <c r="AK5358" i="2"/>
  <c r="AJ5358" i="2"/>
  <c r="AS5357" i="2"/>
  <c r="AR5357" i="2"/>
  <c r="AQ5357" i="2"/>
  <c r="AK5357" i="2"/>
  <c r="AJ5357" i="2"/>
  <c r="AS5356" i="2"/>
  <c r="AR5356" i="2"/>
  <c r="AQ5356" i="2"/>
  <c r="AK5356" i="2"/>
  <c r="AJ5356" i="2"/>
  <c r="AS5355" i="2"/>
  <c r="AR5355" i="2"/>
  <c r="AQ5355" i="2"/>
  <c r="AK5355" i="2"/>
  <c r="AJ5355" i="2"/>
  <c r="AS5354" i="2"/>
  <c r="AR5354" i="2"/>
  <c r="AQ5354" i="2"/>
  <c r="AK5354" i="2"/>
  <c r="AJ5354" i="2"/>
  <c r="AS5353" i="2"/>
  <c r="AR5353" i="2"/>
  <c r="AQ5353" i="2"/>
  <c r="AK5353" i="2"/>
  <c r="AJ5353" i="2"/>
  <c r="AS5352" i="2"/>
  <c r="AR5352" i="2"/>
  <c r="AQ5352" i="2"/>
  <c r="AK5352" i="2"/>
  <c r="AJ5352" i="2"/>
  <c r="AS5351" i="2"/>
  <c r="AR5351" i="2"/>
  <c r="AQ5351" i="2"/>
  <c r="AK5351" i="2"/>
  <c r="AJ5351" i="2"/>
  <c r="AS5350" i="2"/>
  <c r="AR5350" i="2"/>
  <c r="AQ5350" i="2"/>
  <c r="AK5350" i="2"/>
  <c r="AJ5350" i="2"/>
  <c r="AS5349" i="2"/>
  <c r="AR5349" i="2"/>
  <c r="AQ5349" i="2"/>
  <c r="AK5349" i="2"/>
  <c r="AJ5349" i="2"/>
  <c r="AS5348" i="2"/>
  <c r="AR5348" i="2"/>
  <c r="AQ5348" i="2"/>
  <c r="AK5348" i="2"/>
  <c r="AJ5348" i="2"/>
  <c r="AS5347" i="2"/>
  <c r="AR5347" i="2"/>
  <c r="AQ5347" i="2"/>
  <c r="AK5347" i="2"/>
  <c r="AJ5347" i="2"/>
  <c r="AS5346" i="2"/>
  <c r="AR5346" i="2"/>
  <c r="AQ5346" i="2"/>
  <c r="AK5346" i="2"/>
  <c r="AJ5346" i="2"/>
  <c r="AS5345" i="2"/>
  <c r="AR5345" i="2"/>
  <c r="AQ5345" i="2"/>
  <c r="AK5345" i="2"/>
  <c r="AJ5345" i="2"/>
  <c r="AS5344" i="2"/>
  <c r="AR5344" i="2"/>
  <c r="AQ5344" i="2"/>
  <c r="AK5344" i="2"/>
  <c r="AJ5344" i="2"/>
  <c r="AS5343" i="2"/>
  <c r="AR5343" i="2"/>
  <c r="AQ5343" i="2"/>
  <c r="AK5343" i="2"/>
  <c r="AJ5343" i="2"/>
  <c r="AS5342" i="2"/>
  <c r="AR5342" i="2"/>
  <c r="AQ5342" i="2"/>
  <c r="AK5342" i="2"/>
  <c r="AJ5342" i="2"/>
  <c r="AS5341" i="2"/>
  <c r="AR5341" i="2"/>
  <c r="AQ5341" i="2"/>
  <c r="AK5341" i="2"/>
  <c r="AJ5341" i="2"/>
  <c r="AS5340" i="2"/>
  <c r="AR5340" i="2"/>
  <c r="AQ5340" i="2"/>
  <c r="AK5340" i="2"/>
  <c r="AJ5340" i="2"/>
  <c r="AS5339" i="2"/>
  <c r="AR5339" i="2"/>
  <c r="AQ5339" i="2"/>
  <c r="AK5339" i="2"/>
  <c r="AJ5339" i="2"/>
  <c r="AS5338" i="2"/>
  <c r="AR5338" i="2"/>
  <c r="AQ5338" i="2"/>
  <c r="AK5338" i="2"/>
  <c r="AJ5338" i="2"/>
  <c r="AS5337" i="2"/>
  <c r="AR5337" i="2"/>
  <c r="AQ5337" i="2"/>
  <c r="AK5337" i="2"/>
  <c r="AJ5337" i="2"/>
  <c r="AS5336" i="2"/>
  <c r="AR5336" i="2"/>
  <c r="AQ5336" i="2"/>
  <c r="AK5336" i="2"/>
  <c r="AJ5336" i="2"/>
  <c r="AS5335" i="2"/>
  <c r="AR5335" i="2"/>
  <c r="AQ5335" i="2"/>
  <c r="AK5335" i="2"/>
  <c r="AJ5335" i="2"/>
  <c r="AS5334" i="2"/>
  <c r="AR5334" i="2"/>
  <c r="AQ5334" i="2"/>
  <c r="AK5334" i="2"/>
  <c r="AJ5334" i="2"/>
  <c r="AS5333" i="2"/>
  <c r="AR5333" i="2"/>
  <c r="AQ5333" i="2"/>
  <c r="AK5333" i="2"/>
  <c r="AJ5333" i="2"/>
  <c r="AS5332" i="2"/>
  <c r="AR5332" i="2"/>
  <c r="AQ5332" i="2"/>
  <c r="AK5332" i="2"/>
  <c r="AJ5332" i="2"/>
  <c r="AS5331" i="2"/>
  <c r="AR5331" i="2"/>
  <c r="AQ5331" i="2"/>
  <c r="AK5331" i="2"/>
  <c r="AJ5331" i="2"/>
  <c r="AS5330" i="2"/>
  <c r="AR5330" i="2"/>
  <c r="AQ5330" i="2"/>
  <c r="AK5330" i="2"/>
  <c r="AJ5330" i="2"/>
  <c r="AS5329" i="2"/>
  <c r="AR5329" i="2"/>
  <c r="AQ5329" i="2"/>
  <c r="AK5329" i="2"/>
  <c r="AJ5329" i="2"/>
  <c r="AS5328" i="2"/>
  <c r="AR5328" i="2"/>
  <c r="AQ5328" i="2"/>
  <c r="AK5328" i="2"/>
  <c r="AJ5328" i="2"/>
  <c r="AS5327" i="2"/>
  <c r="AR5327" i="2"/>
  <c r="AQ5327" i="2"/>
  <c r="AK5327" i="2"/>
  <c r="AJ5327" i="2"/>
  <c r="AS5326" i="2"/>
  <c r="AR5326" i="2"/>
  <c r="AQ5326" i="2"/>
  <c r="AK5326" i="2"/>
  <c r="AJ5326" i="2"/>
  <c r="AS5325" i="2"/>
  <c r="AR5325" i="2"/>
  <c r="AQ5325" i="2"/>
  <c r="AK5325" i="2"/>
  <c r="AJ5325" i="2"/>
  <c r="AS5324" i="2"/>
  <c r="AR5324" i="2"/>
  <c r="AQ5324" i="2"/>
  <c r="AK5324" i="2"/>
  <c r="AJ5324" i="2"/>
  <c r="AS5323" i="2"/>
  <c r="AR5323" i="2"/>
  <c r="AQ5323" i="2"/>
  <c r="AK5323" i="2"/>
  <c r="AJ5323" i="2"/>
  <c r="AS5322" i="2"/>
  <c r="AR5322" i="2"/>
  <c r="AQ5322" i="2"/>
  <c r="AK5322" i="2"/>
  <c r="AJ5322" i="2"/>
  <c r="AS5321" i="2"/>
  <c r="AR5321" i="2"/>
  <c r="AQ5321" i="2"/>
  <c r="AK5321" i="2"/>
  <c r="AJ5321" i="2"/>
  <c r="AS5320" i="2"/>
  <c r="AR5320" i="2"/>
  <c r="AQ5320" i="2"/>
  <c r="AK5320" i="2"/>
  <c r="AJ5320" i="2"/>
  <c r="AS5319" i="2"/>
  <c r="AR5319" i="2"/>
  <c r="AQ5319" i="2"/>
  <c r="AK5319" i="2"/>
  <c r="AJ5319" i="2"/>
  <c r="AS5318" i="2"/>
  <c r="AR5318" i="2"/>
  <c r="AQ5318" i="2"/>
  <c r="AK5318" i="2"/>
  <c r="AJ5318" i="2"/>
  <c r="AS5317" i="2"/>
  <c r="AR5317" i="2"/>
  <c r="AQ5317" i="2"/>
  <c r="AK5317" i="2"/>
  <c r="AJ5317" i="2"/>
  <c r="AS5316" i="2"/>
  <c r="AR5316" i="2"/>
  <c r="AQ5316" i="2"/>
  <c r="AK5316" i="2"/>
  <c r="AJ5316" i="2"/>
  <c r="AS5315" i="2"/>
  <c r="AR5315" i="2"/>
  <c r="AQ5315" i="2"/>
  <c r="AK5315" i="2"/>
  <c r="AJ5315" i="2"/>
  <c r="AS5314" i="2"/>
  <c r="AR5314" i="2"/>
  <c r="AQ5314" i="2"/>
  <c r="AK5314" i="2"/>
  <c r="AJ5314" i="2"/>
  <c r="AS5313" i="2"/>
  <c r="AR5313" i="2"/>
  <c r="AQ5313" i="2"/>
  <c r="AK5313" i="2"/>
  <c r="AJ5313" i="2"/>
  <c r="AS5312" i="2"/>
  <c r="AR5312" i="2"/>
  <c r="AQ5312" i="2"/>
  <c r="AK5312" i="2"/>
  <c r="AJ5312" i="2"/>
  <c r="AS5311" i="2"/>
  <c r="AR5311" i="2"/>
  <c r="AQ5311" i="2"/>
  <c r="AK5311" i="2"/>
  <c r="AJ5311" i="2"/>
  <c r="AS5310" i="2"/>
  <c r="AR5310" i="2"/>
  <c r="AQ5310" i="2"/>
  <c r="AK5310" i="2"/>
  <c r="AJ5310" i="2"/>
  <c r="AS5309" i="2"/>
  <c r="AR5309" i="2"/>
  <c r="AQ5309" i="2"/>
  <c r="AK5309" i="2"/>
  <c r="AJ5309" i="2"/>
  <c r="AS5308" i="2"/>
  <c r="AR5308" i="2"/>
  <c r="AQ5308" i="2"/>
  <c r="AK5308" i="2"/>
  <c r="AJ5308" i="2"/>
  <c r="AS5307" i="2"/>
  <c r="AR5307" i="2"/>
  <c r="AQ5307" i="2"/>
  <c r="AK5307" i="2"/>
  <c r="AJ5307" i="2"/>
  <c r="AS5306" i="2"/>
  <c r="AR5306" i="2"/>
  <c r="AQ5306" i="2"/>
  <c r="AK5306" i="2"/>
  <c r="AJ5306" i="2"/>
  <c r="AS5305" i="2"/>
  <c r="AR5305" i="2"/>
  <c r="AQ5305" i="2"/>
  <c r="AK5305" i="2"/>
  <c r="AJ5305" i="2"/>
  <c r="AS5304" i="2"/>
  <c r="AR5304" i="2"/>
  <c r="AQ5304" i="2"/>
  <c r="AK5304" i="2"/>
  <c r="AJ5304" i="2"/>
  <c r="AS5303" i="2"/>
  <c r="AR5303" i="2"/>
  <c r="AQ5303" i="2"/>
  <c r="AK5303" i="2"/>
  <c r="AJ5303" i="2"/>
  <c r="AS5302" i="2"/>
  <c r="AR5302" i="2"/>
  <c r="AQ5302" i="2"/>
  <c r="AK5302" i="2"/>
  <c r="AJ5302" i="2"/>
  <c r="AS5301" i="2"/>
  <c r="AR5301" i="2"/>
  <c r="AQ5301" i="2"/>
  <c r="AK5301" i="2"/>
  <c r="AJ5301" i="2"/>
  <c r="AS5300" i="2"/>
  <c r="AR5300" i="2"/>
  <c r="AQ5300" i="2"/>
  <c r="AK5300" i="2"/>
  <c r="AJ5300" i="2"/>
  <c r="AS5299" i="2"/>
  <c r="AR5299" i="2"/>
  <c r="AQ5299" i="2"/>
  <c r="AK5299" i="2"/>
  <c r="AJ5299" i="2"/>
  <c r="AS5298" i="2"/>
  <c r="AR5298" i="2"/>
  <c r="AQ5298" i="2"/>
  <c r="AK5298" i="2"/>
  <c r="AJ5298" i="2"/>
  <c r="AS5297" i="2"/>
  <c r="AR5297" i="2"/>
  <c r="AQ5297" i="2"/>
  <c r="AK5297" i="2"/>
  <c r="AJ5297" i="2"/>
  <c r="AS5296" i="2"/>
  <c r="AR5296" i="2"/>
  <c r="AQ5296" i="2"/>
  <c r="AK5296" i="2"/>
  <c r="AJ5296" i="2"/>
  <c r="AS5295" i="2"/>
  <c r="AR5295" i="2"/>
  <c r="AQ5295" i="2"/>
  <c r="AK5295" i="2"/>
  <c r="AJ5295" i="2"/>
  <c r="AS5294" i="2"/>
  <c r="AR5294" i="2"/>
  <c r="AQ5294" i="2"/>
  <c r="AK5294" i="2"/>
  <c r="AJ5294" i="2"/>
  <c r="AS5293" i="2"/>
  <c r="AR5293" i="2"/>
  <c r="AQ5293" i="2"/>
  <c r="AK5293" i="2"/>
  <c r="AJ5293" i="2"/>
  <c r="AS5292" i="2"/>
  <c r="AR5292" i="2"/>
  <c r="AQ5292" i="2"/>
  <c r="AK5292" i="2"/>
  <c r="AJ5292" i="2"/>
  <c r="AS5291" i="2"/>
  <c r="AR5291" i="2"/>
  <c r="AQ5291" i="2"/>
  <c r="AK5291" i="2"/>
  <c r="AJ5291" i="2"/>
  <c r="AS5290" i="2"/>
  <c r="AR5290" i="2"/>
  <c r="AQ5290" i="2"/>
  <c r="AK5290" i="2"/>
  <c r="AJ5290" i="2"/>
  <c r="AS5289" i="2"/>
  <c r="AR5289" i="2"/>
  <c r="AQ5289" i="2"/>
  <c r="AK5289" i="2"/>
  <c r="AJ5289" i="2"/>
  <c r="AS5288" i="2"/>
  <c r="AR5288" i="2"/>
  <c r="AQ5288" i="2"/>
  <c r="AK5288" i="2"/>
  <c r="AJ5288" i="2"/>
  <c r="AS5287" i="2"/>
  <c r="AR5287" i="2"/>
  <c r="AQ5287" i="2"/>
  <c r="AK5287" i="2"/>
  <c r="AJ5287" i="2"/>
  <c r="AS5286" i="2"/>
  <c r="AR5286" i="2"/>
  <c r="AQ5286" i="2"/>
  <c r="AK5286" i="2"/>
  <c r="AJ5286" i="2"/>
  <c r="AS5285" i="2"/>
  <c r="AR5285" i="2"/>
  <c r="AQ5285" i="2"/>
  <c r="AK5285" i="2"/>
  <c r="AJ5285" i="2"/>
  <c r="AS5284" i="2"/>
  <c r="AR5284" i="2"/>
  <c r="AQ5284" i="2"/>
  <c r="AK5284" i="2"/>
  <c r="AJ5284" i="2"/>
  <c r="AS5283" i="2"/>
  <c r="AR5283" i="2"/>
  <c r="AQ5283" i="2"/>
  <c r="AK5283" i="2"/>
  <c r="AJ5283" i="2"/>
  <c r="AS5282" i="2"/>
  <c r="AR5282" i="2"/>
  <c r="AQ5282" i="2"/>
  <c r="AK5282" i="2"/>
  <c r="AJ5282" i="2"/>
  <c r="AS5281" i="2"/>
  <c r="AR5281" i="2"/>
  <c r="AQ5281" i="2"/>
  <c r="AK5281" i="2"/>
  <c r="AJ5281" i="2"/>
  <c r="AS5280" i="2"/>
  <c r="AR5280" i="2"/>
  <c r="AQ5280" i="2"/>
  <c r="AK5280" i="2"/>
  <c r="AJ5280" i="2"/>
  <c r="AS5279" i="2"/>
  <c r="AR5279" i="2"/>
  <c r="AQ5279" i="2"/>
  <c r="AK5279" i="2"/>
  <c r="AJ5279" i="2"/>
  <c r="AS5278" i="2"/>
  <c r="AR5278" i="2"/>
  <c r="AQ5278" i="2"/>
  <c r="AK5278" i="2"/>
  <c r="AJ5278" i="2"/>
  <c r="AS5277" i="2"/>
  <c r="AR5277" i="2"/>
  <c r="AQ5277" i="2"/>
  <c r="AK5277" i="2"/>
  <c r="AJ5277" i="2"/>
  <c r="AS5276" i="2"/>
  <c r="AR5276" i="2"/>
  <c r="AQ5276" i="2"/>
  <c r="AK5276" i="2"/>
  <c r="AJ5276" i="2"/>
  <c r="AS5275" i="2"/>
  <c r="AR5275" i="2"/>
  <c r="AQ5275" i="2"/>
  <c r="AK5275" i="2"/>
  <c r="AJ5275" i="2"/>
  <c r="AS5274" i="2"/>
  <c r="AR5274" i="2"/>
  <c r="AQ5274" i="2"/>
  <c r="AK5274" i="2"/>
  <c r="AJ5274" i="2"/>
  <c r="AS5273" i="2"/>
  <c r="AR5273" i="2"/>
  <c r="AQ5273" i="2"/>
  <c r="AK5273" i="2"/>
  <c r="AJ5273" i="2"/>
  <c r="AS5272" i="2"/>
  <c r="AR5272" i="2"/>
  <c r="AQ5272" i="2"/>
  <c r="AK5272" i="2"/>
  <c r="AJ5272" i="2"/>
  <c r="AS5271" i="2"/>
  <c r="AR5271" i="2"/>
  <c r="AQ5271" i="2"/>
  <c r="AK5271" i="2"/>
  <c r="AJ5271" i="2"/>
  <c r="AS5270" i="2"/>
  <c r="AR5270" i="2"/>
  <c r="AQ5270" i="2"/>
  <c r="AK5270" i="2"/>
  <c r="AJ5270" i="2"/>
  <c r="AS5269" i="2"/>
  <c r="AR5269" i="2"/>
  <c r="AQ5269" i="2"/>
  <c r="AK5269" i="2"/>
  <c r="AJ5269" i="2"/>
  <c r="AS5268" i="2"/>
  <c r="AR5268" i="2"/>
  <c r="AQ5268" i="2"/>
  <c r="AK5268" i="2"/>
  <c r="AJ5268" i="2"/>
  <c r="AS5267" i="2"/>
  <c r="AR5267" i="2"/>
  <c r="AQ5267" i="2"/>
  <c r="AK5267" i="2"/>
  <c r="AJ5267" i="2"/>
  <c r="AS5266" i="2"/>
  <c r="AR5266" i="2"/>
  <c r="AQ5266" i="2"/>
  <c r="AK5266" i="2"/>
  <c r="AJ5266" i="2"/>
  <c r="AS5265" i="2"/>
  <c r="AR5265" i="2"/>
  <c r="AQ5265" i="2"/>
  <c r="AK5265" i="2"/>
  <c r="AJ5265" i="2"/>
  <c r="AS5264" i="2"/>
  <c r="AR5264" i="2"/>
  <c r="AQ5264" i="2"/>
  <c r="AK5264" i="2"/>
  <c r="AJ5264" i="2"/>
  <c r="AS5263" i="2"/>
  <c r="AR5263" i="2"/>
  <c r="AQ5263" i="2"/>
  <c r="AK5263" i="2"/>
  <c r="AJ5263" i="2"/>
  <c r="AS5262" i="2"/>
  <c r="AR5262" i="2"/>
  <c r="AQ5262" i="2"/>
  <c r="AK5262" i="2"/>
  <c r="AJ5262" i="2"/>
  <c r="AS5261" i="2"/>
  <c r="AR5261" i="2"/>
  <c r="AQ5261" i="2"/>
  <c r="AK5261" i="2"/>
  <c r="AJ5261" i="2"/>
  <c r="AS5260" i="2"/>
  <c r="AR5260" i="2"/>
  <c r="AQ5260" i="2"/>
  <c r="AK5260" i="2"/>
  <c r="AJ5260" i="2"/>
  <c r="AS5259" i="2"/>
  <c r="AR5259" i="2"/>
  <c r="AQ5259" i="2"/>
  <c r="AK5259" i="2"/>
  <c r="AJ5259" i="2"/>
  <c r="AS5258" i="2"/>
  <c r="AR5258" i="2"/>
  <c r="AQ5258" i="2"/>
  <c r="AK5258" i="2"/>
  <c r="AJ5258" i="2"/>
  <c r="AS5257" i="2"/>
  <c r="AR5257" i="2"/>
  <c r="AQ5257" i="2"/>
  <c r="AK5257" i="2"/>
  <c r="AJ5257" i="2"/>
  <c r="AS5256" i="2"/>
  <c r="AR5256" i="2"/>
  <c r="AQ5256" i="2"/>
  <c r="AK5256" i="2"/>
  <c r="AJ5256" i="2"/>
  <c r="AS5255" i="2"/>
  <c r="AR5255" i="2"/>
  <c r="AQ5255" i="2"/>
  <c r="AK5255" i="2"/>
  <c r="AJ5255" i="2"/>
  <c r="AS5254" i="2"/>
  <c r="AR5254" i="2"/>
  <c r="AQ5254" i="2"/>
  <c r="AK5254" i="2"/>
  <c r="AJ5254" i="2"/>
  <c r="AS5253" i="2"/>
  <c r="AR5253" i="2"/>
  <c r="AQ5253" i="2"/>
  <c r="AK5253" i="2"/>
  <c r="AJ5253" i="2"/>
  <c r="AS5252" i="2"/>
  <c r="AR5252" i="2"/>
  <c r="AQ5252" i="2"/>
  <c r="AK5252" i="2"/>
  <c r="AJ5252" i="2"/>
  <c r="AS5251" i="2"/>
  <c r="AR5251" i="2"/>
  <c r="AQ5251" i="2"/>
  <c r="AK5251" i="2"/>
  <c r="AJ5251" i="2"/>
  <c r="AS5250" i="2"/>
  <c r="AR5250" i="2"/>
  <c r="AQ5250" i="2"/>
  <c r="AK5250" i="2"/>
  <c r="AJ5250" i="2"/>
  <c r="AS5249" i="2"/>
  <c r="AR5249" i="2"/>
  <c r="AQ5249" i="2"/>
  <c r="AK5249" i="2"/>
  <c r="AJ5249" i="2"/>
  <c r="AS5248" i="2"/>
  <c r="AR5248" i="2"/>
  <c r="AQ5248" i="2"/>
  <c r="AK5248" i="2"/>
  <c r="AJ5248" i="2"/>
  <c r="AS5247" i="2"/>
  <c r="AR5247" i="2"/>
  <c r="AQ5247" i="2"/>
  <c r="AK5247" i="2"/>
  <c r="AJ5247" i="2"/>
  <c r="AS5246" i="2"/>
  <c r="AR5246" i="2"/>
  <c r="AQ5246" i="2"/>
  <c r="AK5246" i="2"/>
  <c r="AJ5246" i="2"/>
  <c r="AS5245" i="2"/>
  <c r="AR5245" i="2"/>
  <c r="AQ5245" i="2"/>
  <c r="AK5245" i="2"/>
  <c r="AJ5245" i="2"/>
  <c r="AS5244" i="2"/>
  <c r="AR5244" i="2"/>
  <c r="AQ5244" i="2"/>
  <c r="AK5244" i="2"/>
  <c r="AJ5244" i="2"/>
  <c r="AS5243" i="2"/>
  <c r="AR5243" i="2"/>
  <c r="AQ5243" i="2"/>
  <c r="AK5243" i="2"/>
  <c r="AJ5243" i="2"/>
  <c r="AS5242" i="2"/>
  <c r="AR5242" i="2"/>
  <c r="AQ5242" i="2"/>
  <c r="AK5242" i="2"/>
  <c r="AJ5242" i="2"/>
  <c r="AS5241" i="2"/>
  <c r="AR5241" i="2"/>
  <c r="AQ5241" i="2"/>
  <c r="AK5241" i="2"/>
  <c r="AJ5241" i="2"/>
  <c r="AS5240" i="2"/>
  <c r="AR5240" i="2"/>
  <c r="AQ5240" i="2"/>
  <c r="AK5240" i="2"/>
  <c r="AJ5240" i="2"/>
  <c r="AS5239" i="2"/>
  <c r="AR5239" i="2"/>
  <c r="AQ5239" i="2"/>
  <c r="AK5239" i="2"/>
  <c r="AJ5239" i="2"/>
  <c r="AS5238" i="2"/>
  <c r="AR5238" i="2"/>
  <c r="AQ5238" i="2"/>
  <c r="AK5238" i="2"/>
  <c r="AJ5238" i="2"/>
  <c r="AS5237" i="2"/>
  <c r="AR5237" i="2"/>
  <c r="AQ5237" i="2"/>
  <c r="AK5237" i="2"/>
  <c r="AJ5237" i="2"/>
  <c r="AS5236" i="2"/>
  <c r="AR5236" i="2"/>
  <c r="AQ5236" i="2"/>
  <c r="AK5236" i="2"/>
  <c r="AJ5236" i="2"/>
  <c r="AS5235" i="2"/>
  <c r="AR5235" i="2"/>
  <c r="AQ5235" i="2"/>
  <c r="AK5235" i="2"/>
  <c r="AJ5235" i="2"/>
  <c r="AS5234" i="2"/>
  <c r="AR5234" i="2"/>
  <c r="AQ5234" i="2"/>
  <c r="AK5234" i="2"/>
  <c r="AJ5234" i="2"/>
  <c r="AS5233" i="2"/>
  <c r="AR5233" i="2"/>
  <c r="AQ5233" i="2"/>
  <c r="AK5233" i="2"/>
  <c r="AJ5233" i="2"/>
  <c r="AS5232" i="2"/>
  <c r="AR5232" i="2"/>
  <c r="AQ5232" i="2"/>
  <c r="AK5232" i="2"/>
  <c r="AJ5232" i="2"/>
  <c r="AS5231" i="2"/>
  <c r="AR5231" i="2"/>
  <c r="AQ5231" i="2"/>
  <c r="AK5231" i="2"/>
  <c r="AJ5231" i="2"/>
  <c r="AS5230" i="2"/>
  <c r="AR5230" i="2"/>
  <c r="AQ5230" i="2"/>
  <c r="AK5230" i="2"/>
  <c r="AJ5230" i="2"/>
  <c r="AS5229" i="2"/>
  <c r="AR5229" i="2"/>
  <c r="AQ5229" i="2"/>
  <c r="AK5229" i="2"/>
  <c r="AJ5229" i="2"/>
  <c r="AS5228" i="2"/>
  <c r="AR5228" i="2"/>
  <c r="AQ5228" i="2"/>
  <c r="AK5228" i="2"/>
  <c r="AJ5228" i="2"/>
  <c r="AS5227" i="2"/>
  <c r="AR5227" i="2"/>
  <c r="AQ5227" i="2"/>
  <c r="AK5227" i="2"/>
  <c r="AJ5227" i="2"/>
  <c r="AS5226" i="2"/>
  <c r="AR5226" i="2"/>
  <c r="AQ5226" i="2"/>
  <c r="AK5226" i="2"/>
  <c r="AJ5226" i="2"/>
  <c r="AS5225" i="2"/>
  <c r="AR5225" i="2"/>
  <c r="AQ5225" i="2"/>
  <c r="AK5225" i="2"/>
  <c r="AJ5225" i="2"/>
  <c r="AS5224" i="2"/>
  <c r="AR5224" i="2"/>
  <c r="AQ5224" i="2"/>
  <c r="AK5224" i="2"/>
  <c r="AJ5224" i="2"/>
  <c r="AS5223" i="2"/>
  <c r="AR5223" i="2"/>
  <c r="AQ5223" i="2"/>
  <c r="AK5223" i="2"/>
  <c r="AJ5223" i="2"/>
  <c r="AS5222" i="2"/>
  <c r="AR5222" i="2"/>
  <c r="AQ5222" i="2"/>
  <c r="AK5222" i="2"/>
  <c r="AJ5222" i="2"/>
  <c r="AS5221" i="2"/>
  <c r="AR5221" i="2"/>
  <c r="AQ5221" i="2"/>
  <c r="AK5221" i="2"/>
  <c r="AJ5221" i="2"/>
  <c r="AS5220" i="2"/>
  <c r="AR5220" i="2"/>
  <c r="AQ5220" i="2"/>
  <c r="AK5220" i="2"/>
  <c r="AJ5220" i="2"/>
  <c r="AS5219" i="2"/>
  <c r="AR5219" i="2"/>
  <c r="AQ5219" i="2"/>
  <c r="AK5219" i="2"/>
  <c r="AJ5219" i="2"/>
  <c r="AS5218" i="2"/>
  <c r="AR5218" i="2"/>
  <c r="AQ5218" i="2"/>
  <c r="AK5218" i="2"/>
  <c r="AJ5218" i="2"/>
  <c r="AS5217" i="2"/>
  <c r="AR5217" i="2"/>
  <c r="AQ5217" i="2"/>
  <c r="AK5217" i="2"/>
  <c r="AJ5217" i="2"/>
  <c r="AS5216" i="2"/>
  <c r="AR5216" i="2"/>
  <c r="AQ5216" i="2"/>
  <c r="AK5216" i="2"/>
  <c r="AJ5216" i="2"/>
  <c r="AS5215" i="2"/>
  <c r="AR5215" i="2"/>
  <c r="AQ5215" i="2"/>
  <c r="AK5215" i="2"/>
  <c r="AJ5215" i="2"/>
  <c r="AS5214" i="2"/>
  <c r="AR5214" i="2"/>
  <c r="AQ5214" i="2"/>
  <c r="AK5214" i="2"/>
  <c r="AJ5214" i="2"/>
  <c r="AS5213" i="2"/>
  <c r="AR5213" i="2"/>
  <c r="AQ5213" i="2"/>
  <c r="AK5213" i="2"/>
  <c r="AJ5213" i="2"/>
  <c r="AS5212" i="2"/>
  <c r="AR5212" i="2"/>
  <c r="AQ5212" i="2"/>
  <c r="AK5212" i="2"/>
  <c r="AJ5212" i="2"/>
  <c r="AS5211" i="2"/>
  <c r="AR5211" i="2"/>
  <c r="AQ5211" i="2"/>
  <c r="AK5211" i="2"/>
  <c r="AJ5211" i="2"/>
  <c r="AS5210" i="2"/>
  <c r="AR5210" i="2"/>
  <c r="AQ5210" i="2"/>
  <c r="AK5210" i="2"/>
  <c r="AJ5210" i="2"/>
  <c r="AS5209" i="2"/>
  <c r="AR5209" i="2"/>
  <c r="AQ5209" i="2"/>
  <c r="AK5209" i="2"/>
  <c r="AJ5209" i="2"/>
  <c r="AS5208" i="2"/>
  <c r="AR5208" i="2"/>
  <c r="AQ5208" i="2"/>
  <c r="AK5208" i="2"/>
  <c r="AJ5208" i="2"/>
  <c r="AS5207" i="2"/>
  <c r="AR5207" i="2"/>
  <c r="AQ5207" i="2"/>
  <c r="AK5207" i="2"/>
  <c r="AJ5207" i="2"/>
  <c r="AS5206" i="2"/>
  <c r="AR5206" i="2"/>
  <c r="AQ5206" i="2"/>
  <c r="AK5206" i="2"/>
  <c r="AJ5206" i="2"/>
  <c r="AS5205" i="2"/>
  <c r="AR5205" i="2"/>
  <c r="AQ5205" i="2"/>
  <c r="AK5205" i="2"/>
  <c r="AJ5205" i="2"/>
  <c r="AS5204" i="2"/>
  <c r="AR5204" i="2"/>
  <c r="AQ5204" i="2"/>
  <c r="AK5204" i="2"/>
  <c r="AJ5204" i="2"/>
  <c r="AS5203" i="2"/>
  <c r="AR5203" i="2"/>
  <c r="AQ5203" i="2"/>
  <c r="AK5203" i="2"/>
  <c r="AJ5203" i="2"/>
  <c r="AS5202" i="2"/>
  <c r="AR5202" i="2"/>
  <c r="AQ5202" i="2"/>
  <c r="AK5202" i="2"/>
  <c r="AJ5202" i="2"/>
  <c r="AS5201" i="2"/>
  <c r="AR5201" i="2"/>
  <c r="AQ5201" i="2"/>
  <c r="AK5201" i="2"/>
  <c r="AJ5201" i="2"/>
  <c r="AS5200" i="2"/>
  <c r="AR5200" i="2"/>
  <c r="AQ5200" i="2"/>
  <c r="AK5200" i="2"/>
  <c r="AJ5200" i="2"/>
  <c r="AS5199" i="2"/>
  <c r="AR5199" i="2"/>
  <c r="AQ5199" i="2"/>
  <c r="AK5199" i="2"/>
  <c r="AJ5199" i="2"/>
  <c r="AS5198" i="2"/>
  <c r="AR5198" i="2"/>
  <c r="AQ5198" i="2"/>
  <c r="AK5198" i="2"/>
  <c r="AJ5198" i="2"/>
  <c r="AS5197" i="2"/>
  <c r="AR5197" i="2"/>
  <c r="AQ5197" i="2"/>
  <c r="AK5197" i="2"/>
  <c r="AJ5197" i="2"/>
  <c r="AS5196" i="2"/>
  <c r="AR5196" i="2"/>
  <c r="AQ5196" i="2"/>
  <c r="AK5196" i="2"/>
  <c r="AJ5196" i="2"/>
  <c r="AS5195" i="2"/>
  <c r="AR5195" i="2"/>
  <c r="AQ5195" i="2"/>
  <c r="AK5195" i="2"/>
  <c r="AJ5195" i="2"/>
  <c r="AS5194" i="2"/>
  <c r="AR5194" i="2"/>
  <c r="AQ5194" i="2"/>
  <c r="AK5194" i="2"/>
  <c r="AJ5194" i="2"/>
  <c r="AS5193" i="2"/>
  <c r="AR5193" i="2"/>
  <c r="AQ5193" i="2"/>
  <c r="AK5193" i="2"/>
  <c r="AJ5193" i="2"/>
  <c r="AS5192" i="2"/>
  <c r="AR5192" i="2"/>
  <c r="AQ5192" i="2"/>
  <c r="AK5192" i="2"/>
  <c r="AJ5192" i="2"/>
  <c r="AS5191" i="2"/>
  <c r="AR5191" i="2"/>
  <c r="AQ5191" i="2"/>
  <c r="AK5191" i="2"/>
  <c r="AJ5191" i="2"/>
  <c r="AS5190" i="2"/>
  <c r="AR5190" i="2"/>
  <c r="AQ5190" i="2"/>
  <c r="AK5190" i="2"/>
  <c r="AJ5190" i="2"/>
  <c r="AS5189" i="2"/>
  <c r="AR5189" i="2"/>
  <c r="AQ5189" i="2"/>
  <c r="AK5189" i="2"/>
  <c r="AJ5189" i="2"/>
  <c r="AS5188" i="2"/>
  <c r="AR5188" i="2"/>
  <c r="AQ5188" i="2"/>
  <c r="AK5188" i="2"/>
  <c r="AJ5188" i="2"/>
  <c r="AS5187" i="2"/>
  <c r="AR5187" i="2"/>
  <c r="AQ5187" i="2"/>
  <c r="AK5187" i="2"/>
  <c r="AJ5187" i="2"/>
  <c r="AS5186" i="2"/>
  <c r="AR5186" i="2"/>
  <c r="AQ5186" i="2"/>
  <c r="AK5186" i="2"/>
  <c r="AJ5186" i="2"/>
  <c r="AS5185" i="2"/>
  <c r="AR5185" i="2"/>
  <c r="AQ5185" i="2"/>
  <c r="AK5185" i="2"/>
  <c r="AJ5185" i="2"/>
  <c r="AS5184" i="2"/>
  <c r="AR5184" i="2"/>
  <c r="AQ5184" i="2"/>
  <c r="AK5184" i="2"/>
  <c r="AJ5184" i="2"/>
  <c r="AS5183" i="2"/>
  <c r="AR5183" i="2"/>
  <c r="AQ5183" i="2"/>
  <c r="AK5183" i="2"/>
  <c r="AJ5183" i="2"/>
  <c r="AS5182" i="2"/>
  <c r="AR5182" i="2"/>
  <c r="AQ5182" i="2"/>
  <c r="AK5182" i="2"/>
  <c r="AJ5182" i="2"/>
  <c r="AS5181" i="2"/>
  <c r="AR5181" i="2"/>
  <c r="AQ5181" i="2"/>
  <c r="AK5181" i="2"/>
  <c r="AJ5181" i="2"/>
  <c r="AS5180" i="2"/>
  <c r="AR5180" i="2"/>
  <c r="AQ5180" i="2"/>
  <c r="AK5180" i="2"/>
  <c r="AJ5180" i="2"/>
  <c r="AS5179" i="2"/>
  <c r="AR5179" i="2"/>
  <c r="AQ5179" i="2"/>
  <c r="AK5179" i="2"/>
  <c r="AJ5179" i="2"/>
  <c r="AS5178" i="2"/>
  <c r="AR5178" i="2"/>
  <c r="AQ5178" i="2"/>
  <c r="AK5178" i="2"/>
  <c r="AJ5178" i="2"/>
  <c r="AS5177" i="2"/>
  <c r="AR5177" i="2"/>
  <c r="AQ5177" i="2"/>
  <c r="AK5177" i="2"/>
  <c r="AJ5177" i="2"/>
  <c r="AS5176" i="2"/>
  <c r="AR5176" i="2"/>
  <c r="AQ5176" i="2"/>
  <c r="AK5176" i="2"/>
  <c r="AJ5176" i="2"/>
  <c r="AS5175" i="2"/>
  <c r="AR5175" i="2"/>
  <c r="AQ5175" i="2"/>
  <c r="AK5175" i="2"/>
  <c r="AJ5175" i="2"/>
  <c r="AS5174" i="2"/>
  <c r="AR5174" i="2"/>
  <c r="AQ5174" i="2"/>
  <c r="AK5174" i="2"/>
  <c r="AJ5174" i="2"/>
  <c r="AS5173" i="2"/>
  <c r="AR5173" i="2"/>
  <c r="AQ5173" i="2"/>
  <c r="AK5173" i="2"/>
  <c r="AJ5173" i="2"/>
  <c r="AS5172" i="2"/>
  <c r="AR5172" i="2"/>
  <c r="AQ5172" i="2"/>
  <c r="AK5172" i="2"/>
  <c r="AJ5172" i="2"/>
  <c r="AS5171" i="2"/>
  <c r="AR5171" i="2"/>
  <c r="AQ5171" i="2"/>
  <c r="AK5171" i="2"/>
  <c r="AJ5171" i="2"/>
  <c r="AS5170" i="2"/>
  <c r="AR5170" i="2"/>
  <c r="AQ5170" i="2"/>
  <c r="AK5170" i="2"/>
  <c r="AJ5170" i="2"/>
  <c r="AS5169" i="2"/>
  <c r="AR5169" i="2"/>
  <c r="AQ5169" i="2"/>
  <c r="AK5169" i="2"/>
  <c r="AJ5169" i="2"/>
  <c r="AS5168" i="2"/>
  <c r="AR5168" i="2"/>
  <c r="AQ5168" i="2"/>
  <c r="AK5168" i="2"/>
  <c r="AJ5168" i="2"/>
  <c r="AS5167" i="2"/>
  <c r="AR5167" i="2"/>
  <c r="AQ5167" i="2"/>
  <c r="AK5167" i="2"/>
  <c r="AJ5167" i="2"/>
  <c r="AS5166" i="2"/>
  <c r="AR5166" i="2"/>
  <c r="AQ5166" i="2"/>
  <c r="AK5166" i="2"/>
  <c r="AJ5166" i="2"/>
  <c r="AS5165" i="2"/>
  <c r="AR5165" i="2"/>
  <c r="AQ5165" i="2"/>
  <c r="AK5165" i="2"/>
  <c r="AJ5165" i="2"/>
  <c r="AS5164" i="2"/>
  <c r="AR5164" i="2"/>
  <c r="AQ5164" i="2"/>
  <c r="AK5164" i="2"/>
  <c r="AJ5164" i="2"/>
  <c r="AS5163" i="2"/>
  <c r="AR5163" i="2"/>
  <c r="AQ5163" i="2"/>
  <c r="AK5163" i="2"/>
  <c r="AJ5163" i="2"/>
  <c r="AS5162" i="2"/>
  <c r="AR5162" i="2"/>
  <c r="AQ5162" i="2"/>
  <c r="AK5162" i="2"/>
  <c r="AJ5162" i="2"/>
  <c r="AS5161" i="2"/>
  <c r="AR5161" i="2"/>
  <c r="AQ5161" i="2"/>
  <c r="AK5161" i="2"/>
  <c r="AJ5161" i="2"/>
  <c r="AS5160" i="2"/>
  <c r="AR5160" i="2"/>
  <c r="AQ5160" i="2"/>
  <c r="AK5160" i="2"/>
  <c r="AJ5160" i="2"/>
  <c r="AS5159" i="2"/>
  <c r="AR5159" i="2"/>
  <c r="AQ5159" i="2"/>
  <c r="AK5159" i="2"/>
  <c r="AJ5159" i="2"/>
  <c r="AS5158" i="2"/>
  <c r="AR5158" i="2"/>
  <c r="AQ5158" i="2"/>
  <c r="AK5158" i="2"/>
  <c r="AJ5158" i="2"/>
  <c r="AS5157" i="2"/>
  <c r="AR5157" i="2"/>
  <c r="AQ5157" i="2"/>
  <c r="AK5157" i="2"/>
  <c r="AJ5157" i="2"/>
  <c r="AS5156" i="2"/>
  <c r="AR5156" i="2"/>
  <c r="AQ5156" i="2"/>
  <c r="AK5156" i="2"/>
  <c r="AJ5156" i="2"/>
  <c r="AS5155" i="2"/>
  <c r="AR5155" i="2"/>
  <c r="AQ5155" i="2"/>
  <c r="AK5155" i="2"/>
  <c r="AJ5155" i="2"/>
  <c r="AS5154" i="2"/>
  <c r="AR5154" i="2"/>
  <c r="AQ5154" i="2"/>
  <c r="AK5154" i="2"/>
  <c r="AJ5154" i="2"/>
  <c r="AS5153" i="2"/>
  <c r="AR5153" i="2"/>
  <c r="AQ5153" i="2"/>
  <c r="AK5153" i="2"/>
  <c r="AJ5153" i="2"/>
  <c r="AS5152" i="2"/>
  <c r="AR5152" i="2"/>
  <c r="AQ5152" i="2"/>
  <c r="AK5152" i="2"/>
  <c r="AJ5152" i="2"/>
  <c r="AS5151" i="2"/>
  <c r="AR5151" i="2"/>
  <c r="AQ5151" i="2"/>
  <c r="AK5151" i="2"/>
  <c r="AJ5151" i="2"/>
  <c r="AS5150" i="2"/>
  <c r="AR5150" i="2"/>
  <c r="AQ5150" i="2"/>
  <c r="AK5150" i="2"/>
  <c r="AJ5150" i="2"/>
  <c r="AS5149" i="2"/>
  <c r="AR5149" i="2"/>
  <c r="AQ5149" i="2"/>
  <c r="AK5149" i="2"/>
  <c r="AJ5149" i="2"/>
  <c r="AS5148" i="2"/>
  <c r="AR5148" i="2"/>
  <c r="AQ5148" i="2"/>
  <c r="AK5148" i="2"/>
  <c r="AJ5148" i="2"/>
  <c r="AS5147" i="2"/>
  <c r="AR5147" i="2"/>
  <c r="AQ5147" i="2"/>
  <c r="AK5147" i="2"/>
  <c r="AJ5147" i="2"/>
  <c r="AS5146" i="2"/>
  <c r="AR5146" i="2"/>
  <c r="AQ5146" i="2"/>
  <c r="AK5146" i="2"/>
  <c r="AJ5146" i="2"/>
  <c r="AS5145" i="2"/>
  <c r="AR5145" i="2"/>
  <c r="AQ5145" i="2"/>
  <c r="AK5145" i="2"/>
  <c r="AJ5145" i="2"/>
  <c r="AS5144" i="2"/>
  <c r="AR5144" i="2"/>
  <c r="AQ5144" i="2"/>
  <c r="AK5144" i="2"/>
  <c r="AJ5144" i="2"/>
  <c r="AS5143" i="2"/>
  <c r="AR5143" i="2"/>
  <c r="AQ5143" i="2"/>
  <c r="AK5143" i="2"/>
  <c r="AJ5143" i="2"/>
  <c r="AS5142" i="2"/>
  <c r="AR5142" i="2"/>
  <c r="AQ5142" i="2"/>
  <c r="AK5142" i="2"/>
  <c r="AJ5142" i="2"/>
  <c r="AS5141" i="2"/>
  <c r="AR5141" i="2"/>
  <c r="AQ5141" i="2"/>
  <c r="AK5141" i="2"/>
  <c r="AJ5141" i="2"/>
  <c r="AS5140" i="2"/>
  <c r="AR5140" i="2"/>
  <c r="AQ5140" i="2"/>
  <c r="AK5140" i="2"/>
  <c r="AJ5140" i="2"/>
  <c r="AS5139" i="2"/>
  <c r="AR5139" i="2"/>
  <c r="AQ5139" i="2"/>
  <c r="AK5139" i="2"/>
  <c r="AJ5139" i="2"/>
  <c r="AS5138" i="2"/>
  <c r="AR5138" i="2"/>
  <c r="AQ5138" i="2"/>
  <c r="AK5138" i="2"/>
  <c r="AJ5138" i="2"/>
  <c r="AS5137" i="2"/>
  <c r="AR5137" i="2"/>
  <c r="AQ5137" i="2"/>
  <c r="AK5137" i="2"/>
  <c r="AJ5137" i="2"/>
  <c r="AS5136" i="2"/>
  <c r="AR5136" i="2"/>
  <c r="AQ5136" i="2"/>
  <c r="AK5136" i="2"/>
  <c r="AJ5136" i="2"/>
  <c r="AS5135" i="2"/>
  <c r="AR5135" i="2"/>
  <c r="AQ5135" i="2"/>
  <c r="AK5135" i="2"/>
  <c r="AJ5135" i="2"/>
  <c r="AS5134" i="2"/>
  <c r="AR5134" i="2"/>
  <c r="AQ5134" i="2"/>
  <c r="AK5134" i="2"/>
  <c r="AJ5134" i="2"/>
  <c r="AS5133" i="2"/>
  <c r="AR5133" i="2"/>
  <c r="AQ5133" i="2"/>
  <c r="AK5133" i="2"/>
  <c r="AJ5133" i="2"/>
  <c r="AS5132" i="2"/>
  <c r="AR5132" i="2"/>
  <c r="AQ5132" i="2"/>
  <c r="AK5132" i="2"/>
  <c r="AJ5132" i="2"/>
  <c r="AS5131" i="2"/>
  <c r="AR5131" i="2"/>
  <c r="AQ5131" i="2"/>
  <c r="AK5131" i="2"/>
  <c r="AJ5131" i="2"/>
  <c r="AS5130" i="2"/>
  <c r="AR5130" i="2"/>
  <c r="AQ5130" i="2"/>
  <c r="AK5130" i="2"/>
  <c r="AJ5130" i="2"/>
  <c r="AS5129" i="2"/>
  <c r="AR5129" i="2"/>
  <c r="AQ5129" i="2"/>
  <c r="AK5129" i="2"/>
  <c r="AJ5129" i="2"/>
  <c r="AS5128" i="2"/>
  <c r="AR5128" i="2"/>
  <c r="AQ5128" i="2"/>
  <c r="AK5128" i="2"/>
  <c r="AJ5128" i="2"/>
  <c r="AS5127" i="2"/>
  <c r="AR5127" i="2"/>
  <c r="AQ5127" i="2"/>
  <c r="AK5127" i="2"/>
  <c r="AJ5127" i="2"/>
  <c r="AS5126" i="2"/>
  <c r="AR5126" i="2"/>
  <c r="AQ5126" i="2"/>
  <c r="AK5126" i="2"/>
  <c r="AJ5126" i="2"/>
  <c r="AS5125" i="2"/>
  <c r="AR5125" i="2"/>
  <c r="AQ5125" i="2"/>
  <c r="AK5125" i="2"/>
  <c r="AJ5125" i="2"/>
  <c r="AS5124" i="2"/>
  <c r="AR5124" i="2"/>
  <c r="AQ5124" i="2"/>
  <c r="AK5124" i="2"/>
  <c r="AJ5124" i="2"/>
  <c r="AS5123" i="2"/>
  <c r="AR5123" i="2"/>
  <c r="AQ5123" i="2"/>
  <c r="AK5123" i="2"/>
  <c r="AJ5123" i="2"/>
  <c r="AS5122" i="2"/>
  <c r="AR5122" i="2"/>
  <c r="AQ5122" i="2"/>
  <c r="AK5122" i="2"/>
  <c r="AJ5122" i="2"/>
  <c r="AS5121" i="2"/>
  <c r="AR5121" i="2"/>
  <c r="AQ5121" i="2"/>
  <c r="AK5121" i="2"/>
  <c r="AJ5121" i="2"/>
  <c r="AS5120" i="2"/>
  <c r="AR5120" i="2"/>
  <c r="AQ5120" i="2"/>
  <c r="AK5120" i="2"/>
  <c r="AJ5120" i="2"/>
  <c r="AS5119" i="2"/>
  <c r="AR5119" i="2"/>
  <c r="AQ5119" i="2"/>
  <c r="AK5119" i="2"/>
  <c r="AJ5119" i="2"/>
  <c r="AS5118" i="2"/>
  <c r="AR5118" i="2"/>
  <c r="AQ5118" i="2"/>
  <c r="AK5118" i="2"/>
  <c r="AJ5118" i="2"/>
  <c r="AS5117" i="2"/>
  <c r="AR5117" i="2"/>
  <c r="AQ5117" i="2"/>
  <c r="AK5117" i="2"/>
  <c r="AJ5117" i="2"/>
  <c r="AS5116" i="2"/>
  <c r="AR5116" i="2"/>
  <c r="AQ5116" i="2"/>
  <c r="AK5116" i="2"/>
  <c r="AJ5116" i="2"/>
  <c r="AS5115" i="2"/>
  <c r="AR5115" i="2"/>
  <c r="AQ5115" i="2"/>
  <c r="AK5115" i="2"/>
  <c r="AJ5115" i="2"/>
  <c r="AS5114" i="2"/>
  <c r="AR5114" i="2"/>
  <c r="AQ5114" i="2"/>
  <c r="AK5114" i="2"/>
  <c r="AJ5114" i="2"/>
  <c r="AS5113" i="2"/>
  <c r="AR5113" i="2"/>
  <c r="AQ5113" i="2"/>
  <c r="AK5113" i="2"/>
  <c r="AJ5113" i="2"/>
  <c r="AS5112" i="2"/>
  <c r="AR5112" i="2"/>
  <c r="AQ5112" i="2"/>
  <c r="AK5112" i="2"/>
  <c r="AJ5112" i="2"/>
  <c r="AS5111" i="2"/>
  <c r="AR5111" i="2"/>
  <c r="AQ5111" i="2"/>
  <c r="AK5111" i="2"/>
  <c r="AJ5111" i="2"/>
  <c r="AS5110" i="2"/>
  <c r="AR5110" i="2"/>
  <c r="AQ5110" i="2"/>
  <c r="AK5110" i="2"/>
  <c r="AJ5110" i="2"/>
  <c r="AS5109" i="2"/>
  <c r="AR5109" i="2"/>
  <c r="AQ5109" i="2"/>
  <c r="AK5109" i="2"/>
  <c r="AJ5109" i="2"/>
  <c r="AS5108" i="2"/>
  <c r="AR5108" i="2"/>
  <c r="AQ5108" i="2"/>
  <c r="AK5108" i="2"/>
  <c r="AJ5108" i="2"/>
  <c r="AS5107" i="2"/>
  <c r="AR5107" i="2"/>
  <c r="AQ5107" i="2"/>
  <c r="AK5107" i="2"/>
  <c r="AJ5107" i="2"/>
  <c r="AS5106" i="2"/>
  <c r="AR5106" i="2"/>
  <c r="AQ5106" i="2"/>
  <c r="AK5106" i="2"/>
  <c r="AJ5106" i="2"/>
  <c r="AS5105" i="2"/>
  <c r="AR5105" i="2"/>
  <c r="AQ5105" i="2"/>
  <c r="AK5105" i="2"/>
  <c r="AJ5105" i="2"/>
  <c r="AS5104" i="2"/>
  <c r="AR5104" i="2"/>
  <c r="AQ5104" i="2"/>
  <c r="AK5104" i="2"/>
  <c r="AJ5104" i="2"/>
  <c r="AS5103" i="2"/>
  <c r="AR5103" i="2"/>
  <c r="AQ5103" i="2"/>
  <c r="AK5103" i="2"/>
  <c r="AJ5103" i="2"/>
  <c r="AS5102" i="2"/>
  <c r="AR5102" i="2"/>
  <c r="AQ5102" i="2"/>
  <c r="AK5102" i="2"/>
  <c r="AJ5102" i="2"/>
  <c r="AS5101" i="2"/>
  <c r="AR5101" i="2"/>
  <c r="AQ5101" i="2"/>
  <c r="AK5101" i="2"/>
  <c r="AJ5101" i="2"/>
  <c r="AS5100" i="2"/>
  <c r="AR5100" i="2"/>
  <c r="AQ5100" i="2"/>
  <c r="AK5100" i="2"/>
  <c r="AJ5100" i="2"/>
  <c r="AS5099" i="2"/>
  <c r="AR5099" i="2"/>
  <c r="AQ5099" i="2"/>
  <c r="AK5099" i="2"/>
  <c r="AJ5099" i="2"/>
  <c r="AS5098" i="2"/>
  <c r="AR5098" i="2"/>
  <c r="AQ5098" i="2"/>
  <c r="AK5098" i="2"/>
  <c r="AJ5098" i="2"/>
  <c r="AS5097" i="2"/>
  <c r="AR5097" i="2"/>
  <c r="AQ5097" i="2"/>
  <c r="AK5097" i="2"/>
  <c r="AJ5097" i="2"/>
  <c r="AS5096" i="2"/>
  <c r="AR5096" i="2"/>
  <c r="AQ5096" i="2"/>
  <c r="AK5096" i="2"/>
  <c r="AJ5096" i="2"/>
  <c r="AS5095" i="2"/>
  <c r="AR5095" i="2"/>
  <c r="AQ5095" i="2"/>
  <c r="AK5095" i="2"/>
  <c r="AJ5095" i="2"/>
  <c r="AS5094" i="2"/>
  <c r="AR5094" i="2"/>
  <c r="AQ5094" i="2"/>
  <c r="AK5094" i="2"/>
  <c r="AJ5094" i="2"/>
  <c r="AS5093" i="2"/>
  <c r="AR5093" i="2"/>
  <c r="AQ5093" i="2"/>
  <c r="AK5093" i="2"/>
  <c r="AJ5093" i="2"/>
  <c r="AS5092" i="2"/>
  <c r="AR5092" i="2"/>
  <c r="AQ5092" i="2"/>
  <c r="AK5092" i="2"/>
  <c r="AJ5092" i="2"/>
  <c r="AS5091" i="2"/>
  <c r="AR5091" i="2"/>
  <c r="AQ5091" i="2"/>
  <c r="AK5091" i="2"/>
  <c r="AJ5091" i="2"/>
  <c r="AS5090" i="2"/>
  <c r="AR5090" i="2"/>
  <c r="AQ5090" i="2"/>
  <c r="AK5090" i="2"/>
  <c r="AJ5090" i="2"/>
  <c r="AS5089" i="2"/>
  <c r="AR5089" i="2"/>
  <c r="AQ5089" i="2"/>
  <c r="AK5089" i="2"/>
  <c r="AJ5089" i="2"/>
  <c r="AS5088" i="2"/>
  <c r="AR5088" i="2"/>
  <c r="AQ5088" i="2"/>
  <c r="AK5088" i="2"/>
  <c r="AJ5088" i="2"/>
  <c r="AS5087" i="2"/>
  <c r="AR5087" i="2"/>
  <c r="AQ5087" i="2"/>
  <c r="AK5087" i="2"/>
  <c r="AJ5087" i="2"/>
  <c r="AS5086" i="2"/>
  <c r="AR5086" i="2"/>
  <c r="AQ5086" i="2"/>
  <c r="AK5086" i="2"/>
  <c r="AJ5086" i="2"/>
  <c r="AS5085" i="2"/>
  <c r="AR5085" i="2"/>
  <c r="AQ5085" i="2"/>
  <c r="AK5085" i="2"/>
  <c r="AJ5085" i="2"/>
  <c r="AS5084" i="2"/>
  <c r="AR5084" i="2"/>
  <c r="AQ5084" i="2"/>
  <c r="AK5084" i="2"/>
  <c r="AJ5084" i="2"/>
  <c r="AS5083" i="2"/>
  <c r="AR5083" i="2"/>
  <c r="AQ5083" i="2"/>
  <c r="AK5083" i="2"/>
  <c r="AJ5083" i="2"/>
  <c r="AS5082" i="2"/>
  <c r="AR5082" i="2"/>
  <c r="AQ5082" i="2"/>
  <c r="AK5082" i="2"/>
  <c r="AJ5082" i="2"/>
  <c r="AS5081" i="2"/>
  <c r="AR5081" i="2"/>
  <c r="AQ5081" i="2"/>
  <c r="AK5081" i="2"/>
  <c r="AJ5081" i="2"/>
  <c r="AS5080" i="2"/>
  <c r="AR5080" i="2"/>
  <c r="AQ5080" i="2"/>
  <c r="AK5080" i="2"/>
  <c r="AJ5080" i="2"/>
  <c r="AS5079" i="2"/>
  <c r="AR5079" i="2"/>
  <c r="AQ5079" i="2"/>
  <c r="AK5079" i="2"/>
  <c r="AJ5079" i="2"/>
  <c r="AS5078" i="2"/>
  <c r="AR5078" i="2"/>
  <c r="AQ5078" i="2"/>
  <c r="AK5078" i="2"/>
  <c r="AJ5078" i="2"/>
  <c r="AS5077" i="2"/>
  <c r="AR5077" i="2"/>
  <c r="AQ5077" i="2"/>
  <c r="AK5077" i="2"/>
  <c r="AJ5077" i="2"/>
  <c r="AS5076" i="2"/>
  <c r="AR5076" i="2"/>
  <c r="AQ5076" i="2"/>
  <c r="AK5076" i="2"/>
  <c r="AJ5076" i="2"/>
  <c r="AS5075" i="2"/>
  <c r="AR5075" i="2"/>
  <c r="AQ5075" i="2"/>
  <c r="AK5075" i="2"/>
  <c r="AJ5075" i="2"/>
  <c r="AS5074" i="2"/>
  <c r="AR5074" i="2"/>
  <c r="AQ5074" i="2"/>
  <c r="AK5074" i="2"/>
  <c r="AJ5074" i="2"/>
  <c r="AS5073" i="2"/>
  <c r="AR5073" i="2"/>
  <c r="AQ5073" i="2"/>
  <c r="AK5073" i="2"/>
  <c r="AJ5073" i="2"/>
  <c r="AS5072" i="2"/>
  <c r="AR5072" i="2"/>
  <c r="AQ5072" i="2"/>
  <c r="AK5072" i="2"/>
  <c r="AJ5072" i="2"/>
  <c r="AS5071" i="2"/>
  <c r="AR5071" i="2"/>
  <c r="AQ5071" i="2"/>
  <c r="AK5071" i="2"/>
  <c r="AJ5071" i="2"/>
  <c r="AS5070" i="2"/>
  <c r="AR5070" i="2"/>
  <c r="AQ5070" i="2"/>
  <c r="AK5070" i="2"/>
  <c r="AJ5070" i="2"/>
  <c r="AS5069" i="2"/>
  <c r="AR5069" i="2"/>
  <c r="AQ5069" i="2"/>
  <c r="AK5069" i="2"/>
  <c r="AJ5069" i="2"/>
  <c r="AS5068" i="2"/>
  <c r="AR5068" i="2"/>
  <c r="AQ5068" i="2"/>
  <c r="AK5068" i="2"/>
  <c r="AJ5068" i="2"/>
  <c r="AS5067" i="2"/>
  <c r="AR5067" i="2"/>
  <c r="AQ5067" i="2"/>
  <c r="AK5067" i="2"/>
  <c r="AJ5067" i="2"/>
  <c r="AS5066" i="2"/>
  <c r="AR5066" i="2"/>
  <c r="AQ5066" i="2"/>
  <c r="AK5066" i="2"/>
  <c r="AJ5066" i="2"/>
  <c r="AS5065" i="2"/>
  <c r="AR5065" i="2"/>
  <c r="AQ5065" i="2"/>
  <c r="AK5065" i="2"/>
  <c r="AJ5065" i="2"/>
  <c r="AS5064" i="2"/>
  <c r="AR5064" i="2"/>
  <c r="AQ5064" i="2"/>
  <c r="AK5064" i="2"/>
  <c r="AJ5064" i="2"/>
  <c r="AS5063" i="2"/>
  <c r="AR5063" i="2"/>
  <c r="AQ5063" i="2"/>
  <c r="AK5063" i="2"/>
  <c r="AJ5063" i="2"/>
  <c r="AS5062" i="2"/>
  <c r="AR5062" i="2"/>
  <c r="AQ5062" i="2"/>
  <c r="AK5062" i="2"/>
  <c r="AJ5062" i="2"/>
  <c r="AS5061" i="2"/>
  <c r="AR5061" i="2"/>
  <c r="AQ5061" i="2"/>
  <c r="AK5061" i="2"/>
  <c r="AJ5061" i="2"/>
  <c r="AS5060" i="2"/>
  <c r="AR5060" i="2"/>
  <c r="AQ5060" i="2"/>
  <c r="AK5060" i="2"/>
  <c r="AJ5060" i="2"/>
  <c r="AS5059" i="2"/>
  <c r="AR5059" i="2"/>
  <c r="AQ5059" i="2"/>
  <c r="AK5059" i="2"/>
  <c r="AJ5059" i="2"/>
  <c r="AS5058" i="2"/>
  <c r="AR5058" i="2"/>
  <c r="AQ5058" i="2"/>
  <c r="AK5058" i="2"/>
  <c r="AJ5058" i="2"/>
  <c r="AS5057" i="2"/>
  <c r="AR5057" i="2"/>
  <c r="AQ5057" i="2"/>
  <c r="AK5057" i="2"/>
  <c r="AJ5057" i="2"/>
  <c r="AS5056" i="2"/>
  <c r="AR5056" i="2"/>
  <c r="AQ5056" i="2"/>
  <c r="AK5056" i="2"/>
  <c r="AJ5056" i="2"/>
  <c r="AS5055" i="2"/>
  <c r="AR5055" i="2"/>
  <c r="AQ5055" i="2"/>
  <c r="AK5055" i="2"/>
  <c r="AJ5055" i="2"/>
  <c r="AS5054" i="2"/>
  <c r="AR5054" i="2"/>
  <c r="AQ5054" i="2"/>
  <c r="AK5054" i="2"/>
  <c r="AJ5054" i="2"/>
  <c r="AS5053" i="2"/>
  <c r="AR5053" i="2"/>
  <c r="AQ5053" i="2"/>
  <c r="AK5053" i="2"/>
  <c r="AJ5053" i="2"/>
  <c r="AS5052" i="2"/>
  <c r="AR5052" i="2"/>
  <c r="AQ5052" i="2"/>
  <c r="AK5052" i="2"/>
  <c r="AJ5052" i="2"/>
  <c r="AS5051" i="2"/>
  <c r="AR5051" i="2"/>
  <c r="AQ5051" i="2"/>
  <c r="AK5051" i="2"/>
  <c r="AJ5051" i="2"/>
  <c r="AS5050" i="2"/>
  <c r="AR5050" i="2"/>
  <c r="AQ5050" i="2"/>
  <c r="AK5050" i="2"/>
  <c r="AJ5050" i="2"/>
  <c r="AS5049" i="2"/>
  <c r="AR5049" i="2"/>
  <c r="AQ5049" i="2"/>
  <c r="AK5049" i="2"/>
  <c r="AJ5049" i="2"/>
  <c r="AS5048" i="2"/>
  <c r="AR5048" i="2"/>
  <c r="AQ5048" i="2"/>
  <c r="AK5048" i="2"/>
  <c r="AJ5048" i="2"/>
  <c r="AS5047" i="2"/>
  <c r="AR5047" i="2"/>
  <c r="AQ5047" i="2"/>
  <c r="AK5047" i="2"/>
  <c r="AJ5047" i="2"/>
  <c r="AS5046" i="2"/>
  <c r="AR5046" i="2"/>
  <c r="AQ5046" i="2"/>
  <c r="AK5046" i="2"/>
  <c r="AJ5046" i="2"/>
  <c r="AS5045" i="2"/>
  <c r="AR5045" i="2"/>
  <c r="AQ5045" i="2"/>
  <c r="AK5045" i="2"/>
  <c r="AJ5045" i="2"/>
  <c r="AS5044" i="2"/>
  <c r="AR5044" i="2"/>
  <c r="AQ5044" i="2"/>
  <c r="AK5044" i="2"/>
  <c r="AJ5044" i="2"/>
  <c r="AS5043" i="2"/>
  <c r="AR5043" i="2"/>
  <c r="AQ5043" i="2"/>
  <c r="AK5043" i="2"/>
  <c r="AJ5043" i="2"/>
  <c r="AS5042" i="2"/>
  <c r="AR5042" i="2"/>
  <c r="AQ5042" i="2"/>
  <c r="AK5042" i="2"/>
  <c r="AJ5042" i="2"/>
  <c r="AS5041" i="2"/>
  <c r="AR5041" i="2"/>
  <c r="AQ5041" i="2"/>
  <c r="AK5041" i="2"/>
  <c r="AJ5041" i="2"/>
  <c r="AS5040" i="2"/>
  <c r="AR5040" i="2"/>
  <c r="AQ5040" i="2"/>
  <c r="AK5040" i="2"/>
  <c r="AJ5040" i="2"/>
  <c r="AS5039" i="2"/>
  <c r="AR5039" i="2"/>
  <c r="AQ5039" i="2"/>
  <c r="AK5039" i="2"/>
  <c r="AJ5039" i="2"/>
  <c r="AS5038" i="2"/>
  <c r="AR5038" i="2"/>
  <c r="AQ5038" i="2"/>
  <c r="AK5038" i="2"/>
  <c r="AJ5038" i="2"/>
  <c r="AS5037" i="2"/>
  <c r="AR5037" i="2"/>
  <c r="AQ5037" i="2"/>
  <c r="AK5037" i="2"/>
  <c r="AJ5037" i="2"/>
  <c r="AS5036" i="2"/>
  <c r="AR5036" i="2"/>
  <c r="AQ5036" i="2"/>
  <c r="AK5036" i="2"/>
  <c r="AJ5036" i="2"/>
  <c r="AS5035" i="2"/>
  <c r="AR5035" i="2"/>
  <c r="AQ5035" i="2"/>
  <c r="AK5035" i="2"/>
  <c r="AJ5035" i="2"/>
  <c r="AS5034" i="2"/>
  <c r="AR5034" i="2"/>
  <c r="AQ5034" i="2"/>
  <c r="AK5034" i="2"/>
  <c r="AJ5034" i="2"/>
  <c r="AS5033" i="2"/>
  <c r="AR5033" i="2"/>
  <c r="AQ5033" i="2"/>
  <c r="AK5033" i="2"/>
  <c r="AJ5033" i="2"/>
  <c r="AS5032" i="2"/>
  <c r="AR5032" i="2"/>
  <c r="AQ5032" i="2"/>
  <c r="AK5032" i="2"/>
  <c r="AJ5032" i="2"/>
  <c r="AS5031" i="2"/>
  <c r="AR5031" i="2"/>
  <c r="AQ5031" i="2"/>
  <c r="AK5031" i="2"/>
  <c r="AJ5031" i="2"/>
  <c r="AS5030" i="2"/>
  <c r="AR5030" i="2"/>
  <c r="AQ5030" i="2"/>
  <c r="AK5030" i="2"/>
  <c r="AJ5030" i="2"/>
  <c r="AS5029" i="2"/>
  <c r="AR5029" i="2"/>
  <c r="AQ5029" i="2"/>
  <c r="AK5029" i="2"/>
  <c r="AJ5029" i="2"/>
  <c r="AS5028" i="2"/>
  <c r="AR5028" i="2"/>
  <c r="AQ5028" i="2"/>
  <c r="AK5028" i="2"/>
  <c r="AJ5028" i="2"/>
  <c r="AS5027" i="2"/>
  <c r="AR5027" i="2"/>
  <c r="AQ5027" i="2"/>
  <c r="AK5027" i="2"/>
  <c r="AJ5027" i="2"/>
  <c r="AS5026" i="2"/>
  <c r="AR5026" i="2"/>
  <c r="AQ5026" i="2"/>
  <c r="AK5026" i="2"/>
  <c r="AJ5026" i="2"/>
  <c r="AS5025" i="2"/>
  <c r="AR5025" i="2"/>
  <c r="AQ5025" i="2"/>
  <c r="AK5025" i="2"/>
  <c r="AJ5025" i="2"/>
  <c r="AS5024" i="2"/>
  <c r="AR5024" i="2"/>
  <c r="AQ5024" i="2"/>
  <c r="AK5024" i="2"/>
  <c r="AJ5024" i="2"/>
  <c r="AS5023" i="2"/>
  <c r="AR5023" i="2"/>
  <c r="AQ5023" i="2"/>
  <c r="AK5023" i="2"/>
  <c r="AJ5023" i="2"/>
  <c r="AS5022" i="2"/>
  <c r="AR5022" i="2"/>
  <c r="AQ5022" i="2"/>
  <c r="AK5022" i="2"/>
  <c r="AJ5022" i="2"/>
  <c r="AS5021" i="2"/>
  <c r="AR5021" i="2"/>
  <c r="AQ5021" i="2"/>
  <c r="AK5021" i="2"/>
  <c r="AJ5021" i="2"/>
  <c r="AS5020" i="2"/>
  <c r="AR5020" i="2"/>
  <c r="AQ5020" i="2"/>
  <c r="AK5020" i="2"/>
  <c r="AJ5020" i="2"/>
  <c r="AS5019" i="2"/>
  <c r="AR5019" i="2"/>
  <c r="AQ5019" i="2"/>
  <c r="AK5019" i="2"/>
  <c r="AJ5019" i="2"/>
  <c r="AS5018" i="2"/>
  <c r="AR5018" i="2"/>
  <c r="AQ5018" i="2"/>
  <c r="AK5018" i="2"/>
  <c r="AJ5018" i="2"/>
  <c r="AS5017" i="2"/>
  <c r="AR5017" i="2"/>
  <c r="AQ5017" i="2"/>
  <c r="AK5017" i="2"/>
  <c r="AJ5017" i="2"/>
  <c r="AS5016" i="2"/>
  <c r="AR5016" i="2"/>
  <c r="AQ5016" i="2"/>
  <c r="AK5016" i="2"/>
  <c r="AJ5016" i="2"/>
  <c r="AS5015" i="2"/>
  <c r="AR5015" i="2"/>
  <c r="AQ5015" i="2"/>
  <c r="AK5015" i="2"/>
  <c r="AJ5015" i="2"/>
  <c r="AS5014" i="2"/>
  <c r="AR5014" i="2"/>
  <c r="AQ5014" i="2"/>
  <c r="AK5014" i="2"/>
  <c r="AJ5014" i="2"/>
  <c r="AS5013" i="2"/>
  <c r="AR5013" i="2"/>
  <c r="AQ5013" i="2"/>
  <c r="AK5013" i="2"/>
  <c r="AJ5013" i="2"/>
  <c r="AS5012" i="2"/>
  <c r="AR5012" i="2"/>
  <c r="AQ5012" i="2"/>
  <c r="AK5012" i="2"/>
  <c r="AJ5012" i="2"/>
  <c r="AS5011" i="2"/>
  <c r="AR5011" i="2"/>
  <c r="AQ5011" i="2"/>
  <c r="AK5011" i="2"/>
  <c r="AJ5011" i="2"/>
  <c r="AS5010" i="2"/>
  <c r="AR5010" i="2"/>
  <c r="AQ5010" i="2"/>
  <c r="AK5010" i="2"/>
  <c r="AJ5010" i="2"/>
  <c r="AS5009" i="2"/>
  <c r="AR5009" i="2"/>
  <c r="AQ5009" i="2"/>
  <c r="AK5009" i="2"/>
  <c r="AJ5009" i="2"/>
  <c r="AS5008" i="2"/>
  <c r="AR5008" i="2"/>
  <c r="AQ5008" i="2"/>
  <c r="AK5008" i="2"/>
  <c r="AJ5008" i="2"/>
  <c r="AS5007" i="2"/>
  <c r="AR5007" i="2"/>
  <c r="AQ5007" i="2"/>
  <c r="AK5007" i="2"/>
  <c r="AJ5007" i="2"/>
  <c r="AS5006" i="2"/>
  <c r="AR5006" i="2"/>
  <c r="AQ5006" i="2"/>
  <c r="AK5006" i="2"/>
  <c r="AJ5006" i="2"/>
  <c r="AS5005" i="2"/>
  <c r="AR5005" i="2"/>
  <c r="AQ5005" i="2"/>
  <c r="AK5005" i="2"/>
  <c r="AJ5005" i="2"/>
  <c r="AS5004" i="2"/>
  <c r="AR5004" i="2"/>
  <c r="AQ5004" i="2"/>
  <c r="AK5004" i="2"/>
  <c r="AJ5004" i="2"/>
  <c r="AS5003" i="2"/>
  <c r="AR5003" i="2"/>
  <c r="AQ5003" i="2"/>
  <c r="AK5003" i="2"/>
  <c r="AJ5003" i="2"/>
  <c r="AS5002" i="2"/>
  <c r="AR5002" i="2"/>
  <c r="AQ5002" i="2"/>
  <c r="AK5002" i="2"/>
  <c r="AJ5002" i="2"/>
  <c r="AS5001" i="2"/>
  <c r="AR5001" i="2"/>
  <c r="AQ5001" i="2"/>
  <c r="AK5001" i="2"/>
  <c r="AJ5001" i="2"/>
  <c r="AS5000" i="2"/>
  <c r="AR5000" i="2"/>
  <c r="AQ5000" i="2"/>
  <c r="AK5000" i="2"/>
  <c r="AJ5000" i="2"/>
  <c r="AS4999" i="2"/>
  <c r="AR4999" i="2"/>
  <c r="AQ4999" i="2"/>
  <c r="AK4999" i="2"/>
  <c r="AJ4999" i="2"/>
  <c r="AS4998" i="2"/>
  <c r="AR4998" i="2"/>
  <c r="AQ4998" i="2"/>
  <c r="AK4998" i="2"/>
  <c r="AJ4998" i="2"/>
  <c r="AS4997" i="2"/>
  <c r="AR4997" i="2"/>
  <c r="AQ4997" i="2"/>
  <c r="AK4997" i="2"/>
  <c r="AJ4997" i="2"/>
  <c r="AS4996" i="2"/>
  <c r="AR4996" i="2"/>
  <c r="AQ4996" i="2"/>
  <c r="AK4996" i="2"/>
  <c r="AJ4996" i="2"/>
  <c r="AS4995" i="2"/>
  <c r="AR4995" i="2"/>
  <c r="AQ4995" i="2"/>
  <c r="AK4995" i="2"/>
  <c r="AJ4995" i="2"/>
  <c r="AS4994" i="2"/>
  <c r="AR4994" i="2"/>
  <c r="AQ4994" i="2"/>
  <c r="AK4994" i="2"/>
  <c r="AJ4994" i="2"/>
  <c r="AS4993" i="2"/>
  <c r="AR4993" i="2"/>
  <c r="AQ4993" i="2"/>
  <c r="AK4993" i="2"/>
  <c r="AJ4993" i="2"/>
  <c r="AS4992" i="2"/>
  <c r="AR4992" i="2"/>
  <c r="AQ4992" i="2"/>
  <c r="AK4992" i="2"/>
  <c r="AJ4992" i="2"/>
  <c r="AS4991" i="2"/>
  <c r="AR4991" i="2"/>
  <c r="AQ4991" i="2"/>
  <c r="AK4991" i="2"/>
  <c r="AJ4991" i="2"/>
  <c r="AS4990" i="2"/>
  <c r="AR4990" i="2"/>
  <c r="AQ4990" i="2"/>
  <c r="AK4990" i="2"/>
  <c r="AJ4990" i="2"/>
  <c r="AS4989" i="2"/>
  <c r="AR4989" i="2"/>
  <c r="AQ4989" i="2"/>
  <c r="AK4989" i="2"/>
  <c r="AJ4989" i="2"/>
  <c r="AS4988" i="2"/>
  <c r="AR4988" i="2"/>
  <c r="AQ4988" i="2"/>
  <c r="AK4988" i="2"/>
  <c r="AJ4988" i="2"/>
  <c r="AS4987" i="2"/>
  <c r="AR4987" i="2"/>
  <c r="AQ4987" i="2"/>
  <c r="AK4987" i="2"/>
  <c r="AJ4987" i="2"/>
  <c r="AS4986" i="2"/>
  <c r="AR4986" i="2"/>
  <c r="AQ4986" i="2"/>
  <c r="AK4986" i="2"/>
  <c r="AJ4986" i="2"/>
  <c r="AS4985" i="2"/>
  <c r="AR4985" i="2"/>
  <c r="AQ4985" i="2"/>
  <c r="AK4985" i="2"/>
  <c r="AJ4985" i="2"/>
  <c r="AS4984" i="2"/>
  <c r="AR4984" i="2"/>
  <c r="AQ4984" i="2"/>
  <c r="AK4984" i="2"/>
  <c r="AJ4984" i="2"/>
  <c r="AS4983" i="2"/>
  <c r="AR4983" i="2"/>
  <c r="AQ4983" i="2"/>
  <c r="AK4983" i="2"/>
  <c r="AJ4983" i="2"/>
  <c r="AS4982" i="2"/>
  <c r="AR4982" i="2"/>
  <c r="AQ4982" i="2"/>
  <c r="AK4982" i="2"/>
  <c r="AJ4982" i="2"/>
  <c r="AS4981" i="2"/>
  <c r="AR4981" i="2"/>
  <c r="AQ4981" i="2"/>
  <c r="AK4981" i="2"/>
  <c r="AJ4981" i="2"/>
  <c r="AS4980" i="2"/>
  <c r="AR4980" i="2"/>
  <c r="AQ4980" i="2"/>
  <c r="AK4980" i="2"/>
  <c r="AJ4980" i="2"/>
  <c r="AS4979" i="2"/>
  <c r="AR4979" i="2"/>
  <c r="AQ4979" i="2"/>
  <c r="AK4979" i="2"/>
  <c r="AJ4979" i="2"/>
  <c r="AS4978" i="2"/>
  <c r="AR4978" i="2"/>
  <c r="AQ4978" i="2"/>
  <c r="AK4978" i="2"/>
  <c r="AJ4978" i="2"/>
  <c r="AS4977" i="2"/>
  <c r="AR4977" i="2"/>
  <c r="AQ4977" i="2"/>
  <c r="AK4977" i="2"/>
  <c r="AJ4977" i="2"/>
  <c r="AS4976" i="2"/>
  <c r="AR4976" i="2"/>
  <c r="AQ4976" i="2"/>
  <c r="AK4976" i="2"/>
  <c r="AJ4976" i="2"/>
  <c r="AS4975" i="2"/>
  <c r="AR4975" i="2"/>
  <c r="AQ4975" i="2"/>
  <c r="AK4975" i="2"/>
  <c r="AJ4975" i="2"/>
  <c r="AS4974" i="2"/>
  <c r="AR4974" i="2"/>
  <c r="AQ4974" i="2"/>
  <c r="AK4974" i="2"/>
  <c r="AJ4974" i="2"/>
  <c r="AS4973" i="2"/>
  <c r="AR4973" i="2"/>
  <c r="AQ4973" i="2"/>
  <c r="AK4973" i="2"/>
  <c r="AJ4973" i="2"/>
  <c r="AS4972" i="2"/>
  <c r="AR4972" i="2"/>
  <c r="AQ4972" i="2"/>
  <c r="AK4972" i="2"/>
  <c r="AJ4972" i="2"/>
  <c r="AS4971" i="2"/>
  <c r="AR4971" i="2"/>
  <c r="AQ4971" i="2"/>
  <c r="AK4971" i="2"/>
  <c r="AJ4971" i="2"/>
  <c r="AS4970" i="2"/>
  <c r="AR4970" i="2"/>
  <c r="AQ4970" i="2"/>
  <c r="AK4970" i="2"/>
  <c r="AJ4970" i="2"/>
  <c r="AS4969" i="2"/>
  <c r="AR4969" i="2"/>
  <c r="AQ4969" i="2"/>
  <c r="AK4969" i="2"/>
  <c r="AJ4969" i="2"/>
  <c r="AS4968" i="2"/>
  <c r="AR4968" i="2"/>
  <c r="AQ4968" i="2"/>
  <c r="AK4968" i="2"/>
  <c r="AJ4968" i="2"/>
  <c r="AS4967" i="2"/>
  <c r="AR4967" i="2"/>
  <c r="AQ4967" i="2"/>
  <c r="AK4967" i="2"/>
  <c r="AJ4967" i="2"/>
  <c r="AS4966" i="2"/>
  <c r="AR4966" i="2"/>
  <c r="AQ4966" i="2"/>
  <c r="AK4966" i="2"/>
  <c r="AJ4966" i="2"/>
  <c r="AS4965" i="2"/>
  <c r="AR4965" i="2"/>
  <c r="AQ4965" i="2"/>
  <c r="AK4965" i="2"/>
  <c r="AJ4965" i="2"/>
  <c r="AS4964" i="2"/>
  <c r="AR4964" i="2"/>
  <c r="AQ4964" i="2"/>
  <c r="AK4964" i="2"/>
  <c r="AJ4964" i="2"/>
  <c r="AS4963" i="2"/>
  <c r="AR4963" i="2"/>
  <c r="AQ4963" i="2"/>
  <c r="AK4963" i="2"/>
  <c r="AJ4963" i="2"/>
  <c r="AS4962" i="2"/>
  <c r="AR4962" i="2"/>
  <c r="AQ4962" i="2"/>
  <c r="AK4962" i="2"/>
  <c r="AJ4962" i="2"/>
  <c r="AS4961" i="2"/>
  <c r="AR4961" i="2"/>
  <c r="AQ4961" i="2"/>
  <c r="AK4961" i="2"/>
  <c r="AJ4961" i="2"/>
  <c r="AS4960" i="2"/>
  <c r="AR4960" i="2"/>
  <c r="AQ4960" i="2"/>
  <c r="AK4960" i="2"/>
  <c r="AJ4960" i="2"/>
  <c r="AS4959" i="2"/>
  <c r="AR4959" i="2"/>
  <c r="AQ4959" i="2"/>
  <c r="AK4959" i="2"/>
  <c r="AJ4959" i="2"/>
  <c r="AS4958" i="2"/>
  <c r="AR4958" i="2"/>
  <c r="AQ4958" i="2"/>
  <c r="AK4958" i="2"/>
  <c r="AJ4958" i="2"/>
  <c r="AS4957" i="2"/>
  <c r="AR4957" i="2"/>
  <c r="AQ4957" i="2"/>
  <c r="AK4957" i="2"/>
  <c r="AJ4957" i="2"/>
  <c r="AS4956" i="2"/>
  <c r="AR4956" i="2"/>
  <c r="AQ4956" i="2"/>
  <c r="AK4956" i="2"/>
  <c r="AJ4956" i="2"/>
  <c r="AS4955" i="2"/>
  <c r="AR4955" i="2"/>
  <c r="AQ4955" i="2"/>
  <c r="AK4955" i="2"/>
  <c r="AJ4955" i="2"/>
  <c r="AS4954" i="2"/>
  <c r="AR4954" i="2"/>
  <c r="AQ4954" i="2"/>
  <c r="AK4954" i="2"/>
  <c r="AJ4954" i="2"/>
  <c r="AS4953" i="2"/>
  <c r="AR4953" i="2"/>
  <c r="AQ4953" i="2"/>
  <c r="AK4953" i="2"/>
  <c r="AJ4953" i="2"/>
  <c r="AS4952" i="2"/>
  <c r="AR4952" i="2"/>
  <c r="AQ4952" i="2"/>
  <c r="AK4952" i="2"/>
  <c r="AJ4952" i="2"/>
  <c r="AS4951" i="2"/>
  <c r="AR4951" i="2"/>
  <c r="AQ4951" i="2"/>
  <c r="AK4951" i="2"/>
  <c r="AJ4951" i="2"/>
  <c r="AS4950" i="2"/>
  <c r="AR4950" i="2"/>
  <c r="AQ4950" i="2"/>
  <c r="AK4950" i="2"/>
  <c r="AJ4950" i="2"/>
  <c r="AS4949" i="2"/>
  <c r="AR4949" i="2"/>
  <c r="AQ4949" i="2"/>
  <c r="AK4949" i="2"/>
  <c r="AJ4949" i="2"/>
  <c r="AS4948" i="2"/>
  <c r="AR4948" i="2"/>
  <c r="AQ4948" i="2"/>
  <c r="AK4948" i="2"/>
  <c r="AJ4948" i="2"/>
  <c r="AS4947" i="2"/>
  <c r="AR4947" i="2"/>
  <c r="AQ4947" i="2"/>
  <c r="AK4947" i="2"/>
  <c r="AJ4947" i="2"/>
  <c r="AS4946" i="2"/>
  <c r="AR4946" i="2"/>
  <c r="AQ4946" i="2"/>
  <c r="AK4946" i="2"/>
  <c r="AJ4946" i="2"/>
  <c r="AS4945" i="2"/>
  <c r="AR4945" i="2"/>
  <c r="AQ4945" i="2"/>
  <c r="AK4945" i="2"/>
  <c r="AJ4945" i="2"/>
  <c r="AS4944" i="2"/>
  <c r="AR4944" i="2"/>
  <c r="AQ4944" i="2"/>
  <c r="AK4944" i="2"/>
  <c r="AJ4944" i="2"/>
  <c r="AS4943" i="2"/>
  <c r="AR4943" i="2"/>
  <c r="AQ4943" i="2"/>
  <c r="AK4943" i="2"/>
  <c r="AJ4943" i="2"/>
  <c r="AS4942" i="2"/>
  <c r="AR4942" i="2"/>
  <c r="AQ4942" i="2"/>
  <c r="AK4942" i="2"/>
  <c r="AJ4942" i="2"/>
  <c r="AS4941" i="2"/>
  <c r="AR4941" i="2"/>
  <c r="AQ4941" i="2"/>
  <c r="AK4941" i="2"/>
  <c r="AJ4941" i="2"/>
  <c r="AS4940" i="2"/>
  <c r="AR4940" i="2"/>
  <c r="AQ4940" i="2"/>
  <c r="AK4940" i="2"/>
  <c r="AJ4940" i="2"/>
  <c r="AS4939" i="2"/>
  <c r="AR4939" i="2"/>
  <c r="AQ4939" i="2"/>
  <c r="AK4939" i="2"/>
  <c r="AJ4939" i="2"/>
  <c r="AS4938" i="2"/>
  <c r="AR4938" i="2"/>
  <c r="AQ4938" i="2"/>
  <c r="AK4938" i="2"/>
  <c r="AJ4938" i="2"/>
  <c r="AS4937" i="2"/>
  <c r="AR4937" i="2"/>
  <c r="AQ4937" i="2"/>
  <c r="AK4937" i="2"/>
  <c r="AJ4937" i="2"/>
  <c r="AS4936" i="2"/>
  <c r="AR4936" i="2"/>
  <c r="AQ4936" i="2"/>
  <c r="AK4936" i="2"/>
  <c r="AJ4936" i="2"/>
  <c r="AS4935" i="2"/>
  <c r="AR4935" i="2"/>
  <c r="AQ4935" i="2"/>
  <c r="AK4935" i="2"/>
  <c r="AJ4935" i="2"/>
  <c r="AS4934" i="2"/>
  <c r="AR4934" i="2"/>
  <c r="AQ4934" i="2"/>
  <c r="AK4934" i="2"/>
  <c r="AJ4934" i="2"/>
  <c r="AS4933" i="2"/>
  <c r="AR4933" i="2"/>
  <c r="AQ4933" i="2"/>
  <c r="AK4933" i="2"/>
  <c r="AJ4933" i="2"/>
  <c r="AS4932" i="2"/>
  <c r="AR4932" i="2"/>
  <c r="AQ4932" i="2"/>
  <c r="AK4932" i="2"/>
  <c r="AJ4932" i="2"/>
  <c r="AS4931" i="2"/>
  <c r="AR4931" i="2"/>
  <c r="AQ4931" i="2"/>
  <c r="AK4931" i="2"/>
  <c r="AJ4931" i="2"/>
  <c r="AS4930" i="2"/>
  <c r="AR4930" i="2"/>
  <c r="AQ4930" i="2"/>
  <c r="AK4930" i="2"/>
  <c r="AJ4930" i="2"/>
  <c r="AS4929" i="2"/>
  <c r="AR4929" i="2"/>
  <c r="AQ4929" i="2"/>
  <c r="AK4929" i="2"/>
  <c r="AJ4929" i="2"/>
  <c r="AS4928" i="2"/>
  <c r="AR4928" i="2"/>
  <c r="AQ4928" i="2"/>
  <c r="AK4928" i="2"/>
  <c r="AJ4928" i="2"/>
  <c r="AS4927" i="2"/>
  <c r="AR4927" i="2"/>
  <c r="AQ4927" i="2"/>
  <c r="AK4927" i="2"/>
  <c r="AJ4927" i="2"/>
  <c r="AS4926" i="2"/>
  <c r="AR4926" i="2"/>
  <c r="AQ4926" i="2"/>
  <c r="AK4926" i="2"/>
  <c r="AJ4926" i="2"/>
  <c r="AS4925" i="2"/>
  <c r="AR4925" i="2"/>
  <c r="AQ4925" i="2"/>
  <c r="AK4925" i="2"/>
  <c r="AJ4925" i="2"/>
  <c r="AS4924" i="2"/>
  <c r="AR4924" i="2"/>
  <c r="AQ4924" i="2"/>
  <c r="AK4924" i="2"/>
  <c r="AJ4924" i="2"/>
  <c r="AS4923" i="2"/>
  <c r="AR4923" i="2"/>
  <c r="AQ4923" i="2"/>
  <c r="AK4923" i="2"/>
  <c r="AJ4923" i="2"/>
  <c r="AS4922" i="2"/>
  <c r="AR4922" i="2"/>
  <c r="AQ4922" i="2"/>
  <c r="AK4922" i="2"/>
  <c r="AJ4922" i="2"/>
  <c r="AS4921" i="2"/>
  <c r="AR4921" i="2"/>
  <c r="AQ4921" i="2"/>
  <c r="AK4921" i="2"/>
  <c r="AJ4921" i="2"/>
  <c r="AS4920" i="2"/>
  <c r="AR4920" i="2"/>
  <c r="AQ4920" i="2"/>
  <c r="AK4920" i="2"/>
  <c r="AJ4920" i="2"/>
  <c r="AS4919" i="2"/>
  <c r="AR4919" i="2"/>
  <c r="AQ4919" i="2"/>
  <c r="AK4919" i="2"/>
  <c r="AJ4919" i="2"/>
  <c r="AS4918" i="2"/>
  <c r="AR4918" i="2"/>
  <c r="AQ4918" i="2"/>
  <c r="AK4918" i="2"/>
  <c r="AJ4918" i="2"/>
  <c r="AS4917" i="2"/>
  <c r="AR4917" i="2"/>
  <c r="AQ4917" i="2"/>
  <c r="AK4917" i="2"/>
  <c r="AJ4917" i="2"/>
  <c r="AS4916" i="2"/>
  <c r="AR4916" i="2"/>
  <c r="AQ4916" i="2"/>
  <c r="AK4916" i="2"/>
  <c r="AJ4916" i="2"/>
  <c r="AS4915" i="2"/>
  <c r="AR4915" i="2"/>
  <c r="AQ4915" i="2"/>
  <c r="AK4915" i="2"/>
  <c r="AJ4915" i="2"/>
  <c r="AS4914" i="2"/>
  <c r="AR4914" i="2"/>
  <c r="AQ4914" i="2"/>
  <c r="AK4914" i="2"/>
  <c r="AJ4914" i="2"/>
  <c r="AS4913" i="2"/>
  <c r="AR4913" i="2"/>
  <c r="AQ4913" i="2"/>
  <c r="AK4913" i="2"/>
  <c r="AJ4913" i="2"/>
  <c r="AS4912" i="2"/>
  <c r="AR4912" i="2"/>
  <c r="AQ4912" i="2"/>
  <c r="AK4912" i="2"/>
  <c r="AJ4912" i="2"/>
  <c r="AS4911" i="2"/>
  <c r="AR4911" i="2"/>
  <c r="AQ4911" i="2"/>
  <c r="AK4911" i="2"/>
  <c r="AJ4911" i="2"/>
  <c r="AS4910" i="2"/>
  <c r="AR4910" i="2"/>
  <c r="AQ4910" i="2"/>
  <c r="AK4910" i="2"/>
  <c r="AJ4910" i="2"/>
  <c r="AS4909" i="2"/>
  <c r="AR4909" i="2"/>
  <c r="AQ4909" i="2"/>
  <c r="AK4909" i="2"/>
  <c r="AJ4909" i="2"/>
  <c r="AS4908" i="2"/>
  <c r="AR4908" i="2"/>
  <c r="AQ4908" i="2"/>
  <c r="AK4908" i="2"/>
  <c r="AJ4908" i="2"/>
  <c r="AS4907" i="2"/>
  <c r="AR4907" i="2"/>
  <c r="AQ4907" i="2"/>
  <c r="AK4907" i="2"/>
  <c r="AJ4907" i="2"/>
  <c r="AS4906" i="2"/>
  <c r="AR4906" i="2"/>
  <c r="AQ4906" i="2"/>
  <c r="AK4906" i="2"/>
  <c r="AJ4906" i="2"/>
  <c r="AS4905" i="2"/>
  <c r="AR4905" i="2"/>
  <c r="AQ4905" i="2"/>
  <c r="AK4905" i="2"/>
  <c r="AJ4905" i="2"/>
  <c r="AS4904" i="2"/>
  <c r="AR4904" i="2"/>
  <c r="AQ4904" i="2"/>
  <c r="AK4904" i="2"/>
  <c r="AJ4904" i="2"/>
  <c r="AS4903" i="2"/>
  <c r="AR4903" i="2"/>
  <c r="AQ4903" i="2"/>
  <c r="AK4903" i="2"/>
  <c r="AJ4903" i="2"/>
  <c r="AS4902" i="2"/>
  <c r="AR4902" i="2"/>
  <c r="AQ4902" i="2"/>
  <c r="AK4902" i="2"/>
  <c r="AJ4902" i="2"/>
  <c r="AS4901" i="2"/>
  <c r="AR4901" i="2"/>
  <c r="AQ4901" i="2"/>
  <c r="AK4901" i="2"/>
  <c r="AJ4901" i="2"/>
  <c r="AS4900" i="2"/>
  <c r="AR4900" i="2"/>
  <c r="AQ4900" i="2"/>
  <c r="AK4900" i="2"/>
  <c r="AJ4900" i="2"/>
  <c r="AS4899" i="2"/>
  <c r="AR4899" i="2"/>
  <c r="AQ4899" i="2"/>
  <c r="AK4899" i="2"/>
  <c r="AJ4899" i="2"/>
  <c r="AS4898" i="2"/>
  <c r="AR4898" i="2"/>
  <c r="AQ4898" i="2"/>
  <c r="AK4898" i="2"/>
  <c r="AJ4898" i="2"/>
  <c r="AS4897" i="2"/>
  <c r="AR4897" i="2"/>
  <c r="AQ4897" i="2"/>
  <c r="AK4897" i="2"/>
  <c r="AJ4897" i="2"/>
  <c r="AS4896" i="2"/>
  <c r="AR4896" i="2"/>
  <c r="AQ4896" i="2"/>
  <c r="AK4896" i="2"/>
  <c r="AJ4896" i="2"/>
  <c r="AS4895" i="2"/>
  <c r="AR4895" i="2"/>
  <c r="AQ4895" i="2"/>
  <c r="AK4895" i="2"/>
  <c r="AJ4895" i="2"/>
  <c r="AS4894" i="2"/>
  <c r="AR4894" i="2"/>
  <c r="AQ4894" i="2"/>
  <c r="AK4894" i="2"/>
  <c r="AJ4894" i="2"/>
  <c r="AS4893" i="2"/>
  <c r="AR4893" i="2"/>
  <c r="AQ4893" i="2"/>
  <c r="AK4893" i="2"/>
  <c r="AJ4893" i="2"/>
  <c r="AS4892" i="2"/>
  <c r="AR4892" i="2"/>
  <c r="AQ4892" i="2"/>
  <c r="AK4892" i="2"/>
  <c r="AJ4892" i="2"/>
  <c r="AS4891" i="2"/>
  <c r="AR4891" i="2"/>
  <c r="AQ4891" i="2"/>
  <c r="AK4891" i="2"/>
  <c r="AJ4891" i="2"/>
  <c r="AS4890" i="2"/>
  <c r="AR4890" i="2"/>
  <c r="AQ4890" i="2"/>
  <c r="AK4890" i="2"/>
  <c r="AJ4890" i="2"/>
  <c r="AS4889" i="2"/>
  <c r="AR4889" i="2"/>
  <c r="AQ4889" i="2"/>
  <c r="AK4889" i="2"/>
  <c r="AJ4889" i="2"/>
  <c r="AS4888" i="2"/>
  <c r="AR4888" i="2"/>
  <c r="AQ4888" i="2"/>
  <c r="AK4888" i="2"/>
  <c r="AJ4888" i="2"/>
  <c r="AS4887" i="2"/>
  <c r="AR4887" i="2"/>
  <c r="AQ4887" i="2"/>
  <c r="AK4887" i="2"/>
  <c r="AJ4887" i="2"/>
  <c r="AS4886" i="2"/>
  <c r="AR4886" i="2"/>
  <c r="AQ4886" i="2"/>
  <c r="AK4886" i="2"/>
  <c r="AJ4886" i="2"/>
  <c r="AS4885" i="2"/>
  <c r="AR4885" i="2"/>
  <c r="AQ4885" i="2"/>
  <c r="AK4885" i="2"/>
  <c r="AJ4885" i="2"/>
  <c r="AS4884" i="2"/>
  <c r="AR4884" i="2"/>
  <c r="AQ4884" i="2"/>
  <c r="AK4884" i="2"/>
  <c r="AJ4884" i="2"/>
  <c r="AS4883" i="2"/>
  <c r="AR4883" i="2"/>
  <c r="AQ4883" i="2"/>
  <c r="AK4883" i="2"/>
  <c r="AJ4883" i="2"/>
  <c r="AS4882" i="2"/>
  <c r="AR4882" i="2"/>
  <c r="AQ4882" i="2"/>
  <c r="AK4882" i="2"/>
  <c r="AJ4882" i="2"/>
  <c r="AS4881" i="2"/>
  <c r="AR4881" i="2"/>
  <c r="AQ4881" i="2"/>
  <c r="AK4881" i="2"/>
  <c r="AJ4881" i="2"/>
  <c r="AS4880" i="2"/>
  <c r="AR4880" i="2"/>
  <c r="AQ4880" i="2"/>
  <c r="AK4880" i="2"/>
  <c r="AJ4880" i="2"/>
  <c r="AS4879" i="2"/>
  <c r="AR4879" i="2"/>
  <c r="AQ4879" i="2"/>
  <c r="AK4879" i="2"/>
  <c r="AJ4879" i="2"/>
  <c r="AS4878" i="2"/>
  <c r="AR4878" i="2"/>
  <c r="AQ4878" i="2"/>
  <c r="AK4878" i="2"/>
  <c r="AJ4878" i="2"/>
  <c r="AS4877" i="2"/>
  <c r="AR4877" i="2"/>
  <c r="AQ4877" i="2"/>
  <c r="AK4877" i="2"/>
  <c r="AJ4877" i="2"/>
  <c r="AS4876" i="2"/>
  <c r="AR4876" i="2"/>
  <c r="AQ4876" i="2"/>
  <c r="AK4876" i="2"/>
  <c r="AJ4876" i="2"/>
  <c r="AS4875" i="2"/>
  <c r="AR4875" i="2"/>
  <c r="AQ4875" i="2"/>
  <c r="AK4875" i="2"/>
  <c r="AJ4875" i="2"/>
  <c r="AS4874" i="2"/>
  <c r="AR4874" i="2"/>
  <c r="AQ4874" i="2"/>
  <c r="AK4874" i="2"/>
  <c r="AJ4874" i="2"/>
  <c r="AS4873" i="2"/>
  <c r="AR4873" i="2"/>
  <c r="AQ4873" i="2"/>
  <c r="AK4873" i="2"/>
  <c r="AJ4873" i="2"/>
  <c r="AS4872" i="2"/>
  <c r="AR4872" i="2"/>
  <c r="AQ4872" i="2"/>
  <c r="AK4872" i="2"/>
  <c r="AJ4872" i="2"/>
  <c r="AS4871" i="2"/>
  <c r="AR4871" i="2"/>
  <c r="AQ4871" i="2"/>
  <c r="AK4871" i="2"/>
  <c r="AJ4871" i="2"/>
  <c r="AS4870" i="2"/>
  <c r="AR4870" i="2"/>
  <c r="AQ4870" i="2"/>
  <c r="AK4870" i="2"/>
  <c r="AJ4870" i="2"/>
  <c r="AS4869" i="2"/>
  <c r="AR4869" i="2"/>
  <c r="AQ4869" i="2"/>
  <c r="AK4869" i="2"/>
  <c r="AJ4869" i="2"/>
  <c r="AS4868" i="2"/>
  <c r="AR4868" i="2"/>
  <c r="AQ4868" i="2"/>
  <c r="AK4868" i="2"/>
  <c r="AJ4868" i="2"/>
  <c r="AS4867" i="2"/>
  <c r="AR4867" i="2"/>
  <c r="AQ4867" i="2"/>
  <c r="AK4867" i="2"/>
  <c r="AJ4867" i="2"/>
  <c r="AS4866" i="2"/>
  <c r="AR4866" i="2"/>
  <c r="AQ4866" i="2"/>
  <c r="AK4866" i="2"/>
  <c r="AJ4866" i="2"/>
  <c r="AS4865" i="2"/>
  <c r="AR4865" i="2"/>
  <c r="AQ4865" i="2"/>
  <c r="AK4865" i="2"/>
  <c r="AJ4865" i="2"/>
  <c r="AS4864" i="2"/>
  <c r="AR4864" i="2"/>
  <c r="AQ4864" i="2"/>
  <c r="AK4864" i="2"/>
  <c r="AJ4864" i="2"/>
  <c r="AS4863" i="2"/>
  <c r="AR4863" i="2"/>
  <c r="AQ4863" i="2"/>
  <c r="AK4863" i="2"/>
  <c r="AJ4863" i="2"/>
  <c r="AS4862" i="2"/>
  <c r="AR4862" i="2"/>
  <c r="AQ4862" i="2"/>
  <c r="AK4862" i="2"/>
  <c r="AJ4862" i="2"/>
  <c r="AS4861" i="2"/>
  <c r="AR4861" i="2"/>
  <c r="AQ4861" i="2"/>
  <c r="AK4861" i="2"/>
  <c r="AJ4861" i="2"/>
  <c r="AS4860" i="2"/>
  <c r="AR4860" i="2"/>
  <c r="AQ4860" i="2"/>
  <c r="AK4860" i="2"/>
  <c r="AJ4860" i="2"/>
  <c r="AS4859" i="2"/>
  <c r="AR4859" i="2"/>
  <c r="AQ4859" i="2"/>
  <c r="AK4859" i="2"/>
  <c r="AJ4859" i="2"/>
  <c r="AS4858" i="2"/>
  <c r="AR4858" i="2"/>
  <c r="AQ4858" i="2"/>
  <c r="AK4858" i="2"/>
  <c r="AJ4858" i="2"/>
  <c r="AS4857" i="2"/>
  <c r="AR4857" i="2"/>
  <c r="AQ4857" i="2"/>
  <c r="AK4857" i="2"/>
  <c r="AJ4857" i="2"/>
  <c r="AS4856" i="2"/>
  <c r="AR4856" i="2"/>
  <c r="AQ4856" i="2"/>
  <c r="AK4856" i="2"/>
  <c r="AJ4856" i="2"/>
  <c r="AS4855" i="2"/>
  <c r="AR4855" i="2"/>
  <c r="AQ4855" i="2"/>
  <c r="AK4855" i="2"/>
  <c r="AJ4855" i="2"/>
  <c r="AS4854" i="2"/>
  <c r="AR4854" i="2"/>
  <c r="AQ4854" i="2"/>
  <c r="AK4854" i="2"/>
  <c r="AJ4854" i="2"/>
  <c r="AS4853" i="2"/>
  <c r="AR4853" i="2"/>
  <c r="AQ4853" i="2"/>
  <c r="AK4853" i="2"/>
  <c r="AJ4853" i="2"/>
  <c r="AS4852" i="2"/>
  <c r="AR4852" i="2"/>
  <c r="AQ4852" i="2"/>
  <c r="AK4852" i="2"/>
  <c r="AJ4852" i="2"/>
  <c r="AS4851" i="2"/>
  <c r="AR4851" i="2"/>
  <c r="AQ4851" i="2"/>
  <c r="AK4851" i="2"/>
  <c r="AJ4851" i="2"/>
  <c r="AS4850" i="2"/>
  <c r="AR4850" i="2"/>
  <c r="AQ4850" i="2"/>
  <c r="AK4850" i="2"/>
  <c r="AJ4850" i="2"/>
  <c r="AS4849" i="2"/>
  <c r="AR4849" i="2"/>
  <c r="AQ4849" i="2"/>
  <c r="AK4849" i="2"/>
  <c r="AJ4849" i="2"/>
  <c r="AS4848" i="2"/>
  <c r="AR4848" i="2"/>
  <c r="AQ4848" i="2"/>
  <c r="AK4848" i="2"/>
  <c r="AJ4848" i="2"/>
  <c r="AS4847" i="2"/>
  <c r="AR4847" i="2"/>
  <c r="AQ4847" i="2"/>
  <c r="AK4847" i="2"/>
  <c r="AJ4847" i="2"/>
  <c r="AS4846" i="2"/>
  <c r="AR4846" i="2"/>
  <c r="AQ4846" i="2"/>
  <c r="AK4846" i="2"/>
  <c r="AJ4846" i="2"/>
  <c r="AS4845" i="2"/>
  <c r="AR4845" i="2"/>
  <c r="AQ4845" i="2"/>
  <c r="AK4845" i="2"/>
  <c r="AJ4845" i="2"/>
  <c r="AS4844" i="2"/>
  <c r="AR4844" i="2"/>
  <c r="AQ4844" i="2"/>
  <c r="AK4844" i="2"/>
  <c r="AJ4844" i="2"/>
  <c r="AS4843" i="2"/>
  <c r="AR4843" i="2"/>
  <c r="AQ4843" i="2"/>
  <c r="AK4843" i="2"/>
  <c r="AJ4843" i="2"/>
  <c r="AS4842" i="2"/>
  <c r="AR4842" i="2"/>
  <c r="AQ4842" i="2"/>
  <c r="AK4842" i="2"/>
  <c r="AJ4842" i="2"/>
  <c r="AS4841" i="2"/>
  <c r="AR4841" i="2"/>
  <c r="AQ4841" i="2"/>
  <c r="AK4841" i="2"/>
  <c r="AJ4841" i="2"/>
  <c r="AS4840" i="2"/>
  <c r="AR4840" i="2"/>
  <c r="AQ4840" i="2"/>
  <c r="AK4840" i="2"/>
  <c r="AJ4840" i="2"/>
  <c r="AS4839" i="2"/>
  <c r="AR4839" i="2"/>
  <c r="AQ4839" i="2"/>
  <c r="AK4839" i="2"/>
  <c r="AJ4839" i="2"/>
  <c r="AS4838" i="2"/>
  <c r="AR4838" i="2"/>
  <c r="AQ4838" i="2"/>
  <c r="AK4838" i="2"/>
  <c r="AJ4838" i="2"/>
  <c r="AS4837" i="2"/>
  <c r="AR4837" i="2"/>
  <c r="AQ4837" i="2"/>
  <c r="AK4837" i="2"/>
  <c r="AJ4837" i="2"/>
  <c r="AS4836" i="2"/>
  <c r="AR4836" i="2"/>
  <c r="AQ4836" i="2"/>
  <c r="AK4836" i="2"/>
  <c r="AJ4836" i="2"/>
  <c r="AS4835" i="2"/>
  <c r="AR4835" i="2"/>
  <c r="AQ4835" i="2"/>
  <c r="AK4835" i="2"/>
  <c r="AJ4835" i="2"/>
  <c r="AS4834" i="2"/>
  <c r="AR4834" i="2"/>
  <c r="AQ4834" i="2"/>
  <c r="AK4834" i="2"/>
  <c r="AJ4834" i="2"/>
  <c r="AS4833" i="2"/>
  <c r="AR4833" i="2"/>
  <c r="AQ4833" i="2"/>
  <c r="AK4833" i="2"/>
  <c r="AJ4833" i="2"/>
  <c r="AS4832" i="2"/>
  <c r="AR4832" i="2"/>
  <c r="AQ4832" i="2"/>
  <c r="AK4832" i="2"/>
  <c r="AJ4832" i="2"/>
  <c r="AS4831" i="2"/>
  <c r="AR4831" i="2"/>
  <c r="AQ4831" i="2"/>
  <c r="AK4831" i="2"/>
  <c r="AJ4831" i="2"/>
  <c r="AS4830" i="2"/>
  <c r="AR4830" i="2"/>
  <c r="AQ4830" i="2"/>
  <c r="AK4830" i="2"/>
  <c r="AJ4830" i="2"/>
  <c r="AS4829" i="2"/>
  <c r="AR4829" i="2"/>
  <c r="AQ4829" i="2"/>
  <c r="AK4829" i="2"/>
  <c r="AJ4829" i="2"/>
  <c r="AS4828" i="2"/>
  <c r="AR4828" i="2"/>
  <c r="AQ4828" i="2"/>
  <c r="AK4828" i="2"/>
  <c r="AJ4828" i="2"/>
  <c r="AS4827" i="2"/>
  <c r="AR4827" i="2"/>
  <c r="AQ4827" i="2"/>
  <c r="AK4827" i="2"/>
  <c r="AJ4827" i="2"/>
  <c r="AS4826" i="2"/>
  <c r="AR4826" i="2"/>
  <c r="AQ4826" i="2"/>
  <c r="AK4826" i="2"/>
  <c r="AJ4826" i="2"/>
  <c r="AS4825" i="2"/>
  <c r="AR4825" i="2"/>
  <c r="AQ4825" i="2"/>
  <c r="AK4825" i="2"/>
  <c r="AJ4825" i="2"/>
  <c r="AS4824" i="2"/>
  <c r="AR4824" i="2"/>
  <c r="AQ4824" i="2"/>
  <c r="AK4824" i="2"/>
  <c r="AJ4824" i="2"/>
  <c r="AS4823" i="2"/>
  <c r="AR4823" i="2"/>
  <c r="AQ4823" i="2"/>
  <c r="AK4823" i="2"/>
  <c r="AJ4823" i="2"/>
  <c r="AS4822" i="2"/>
  <c r="AR4822" i="2"/>
  <c r="AQ4822" i="2"/>
  <c r="AK4822" i="2"/>
  <c r="AJ4822" i="2"/>
  <c r="AS4821" i="2"/>
  <c r="AR4821" i="2"/>
  <c r="AQ4821" i="2"/>
  <c r="AK4821" i="2"/>
  <c r="AJ4821" i="2"/>
  <c r="AS4820" i="2"/>
  <c r="AR4820" i="2"/>
  <c r="AQ4820" i="2"/>
  <c r="AK4820" i="2"/>
  <c r="AJ4820" i="2"/>
  <c r="AS4819" i="2"/>
  <c r="AR4819" i="2"/>
  <c r="AQ4819" i="2"/>
  <c r="AK4819" i="2"/>
  <c r="AJ4819" i="2"/>
  <c r="AS4818" i="2"/>
  <c r="AR4818" i="2"/>
  <c r="AQ4818" i="2"/>
  <c r="AK4818" i="2"/>
  <c r="AJ4818" i="2"/>
  <c r="AS4817" i="2"/>
  <c r="AR4817" i="2"/>
  <c r="AQ4817" i="2"/>
  <c r="AK4817" i="2"/>
  <c r="AJ4817" i="2"/>
  <c r="AS4816" i="2"/>
  <c r="AR4816" i="2"/>
  <c r="AQ4816" i="2"/>
  <c r="AK4816" i="2"/>
  <c r="AJ4816" i="2"/>
  <c r="AS4815" i="2"/>
  <c r="AR4815" i="2"/>
  <c r="AQ4815" i="2"/>
  <c r="AK4815" i="2"/>
  <c r="AJ4815" i="2"/>
  <c r="AS4814" i="2"/>
  <c r="AR4814" i="2"/>
  <c r="AQ4814" i="2"/>
  <c r="AK4814" i="2"/>
  <c r="AJ4814" i="2"/>
  <c r="AS4813" i="2"/>
  <c r="AR4813" i="2"/>
  <c r="AQ4813" i="2"/>
  <c r="AK4813" i="2"/>
  <c r="AJ4813" i="2"/>
  <c r="AS4812" i="2"/>
  <c r="AR4812" i="2"/>
  <c r="AQ4812" i="2"/>
  <c r="AK4812" i="2"/>
  <c r="AJ4812" i="2"/>
  <c r="AS4811" i="2"/>
  <c r="AR4811" i="2"/>
  <c r="AQ4811" i="2"/>
  <c r="AK4811" i="2"/>
  <c r="AJ4811" i="2"/>
  <c r="AS4810" i="2"/>
  <c r="AR4810" i="2"/>
  <c r="AQ4810" i="2"/>
  <c r="AK4810" i="2"/>
  <c r="AJ4810" i="2"/>
  <c r="AS4809" i="2"/>
  <c r="AR4809" i="2"/>
  <c r="AQ4809" i="2"/>
  <c r="AK4809" i="2"/>
  <c r="AJ4809" i="2"/>
  <c r="AS4808" i="2"/>
  <c r="AR4808" i="2"/>
  <c r="AQ4808" i="2"/>
  <c r="AK4808" i="2"/>
  <c r="AJ4808" i="2"/>
  <c r="AS4807" i="2"/>
  <c r="AR4807" i="2"/>
  <c r="AQ4807" i="2"/>
  <c r="AK4807" i="2"/>
  <c r="AJ4807" i="2"/>
  <c r="AS4806" i="2"/>
  <c r="AR4806" i="2"/>
  <c r="AQ4806" i="2"/>
  <c r="AK4806" i="2"/>
  <c r="AJ4806" i="2"/>
  <c r="AS4805" i="2"/>
  <c r="AR4805" i="2"/>
  <c r="AQ4805" i="2"/>
  <c r="AK4805" i="2"/>
  <c r="AJ4805" i="2"/>
  <c r="AS4804" i="2"/>
  <c r="AR4804" i="2"/>
  <c r="AQ4804" i="2"/>
  <c r="AK4804" i="2"/>
  <c r="AJ4804" i="2"/>
  <c r="AS4803" i="2"/>
  <c r="AR4803" i="2"/>
  <c r="AQ4803" i="2"/>
  <c r="AK4803" i="2"/>
  <c r="AJ4803" i="2"/>
  <c r="AS4802" i="2"/>
  <c r="AR4802" i="2"/>
  <c r="AQ4802" i="2"/>
  <c r="AK4802" i="2"/>
  <c r="AJ4802" i="2"/>
  <c r="AS4801" i="2"/>
  <c r="AR4801" i="2"/>
  <c r="AQ4801" i="2"/>
  <c r="AK4801" i="2"/>
  <c r="AJ4801" i="2"/>
  <c r="AS4800" i="2"/>
  <c r="AR4800" i="2"/>
  <c r="AQ4800" i="2"/>
  <c r="AK4800" i="2"/>
  <c r="AJ4800" i="2"/>
  <c r="AS4799" i="2"/>
  <c r="AR4799" i="2"/>
  <c r="AQ4799" i="2"/>
  <c r="AK4799" i="2"/>
  <c r="AJ4799" i="2"/>
  <c r="AS4798" i="2"/>
  <c r="AR4798" i="2"/>
  <c r="AQ4798" i="2"/>
  <c r="AK4798" i="2"/>
  <c r="AJ4798" i="2"/>
  <c r="AS4797" i="2"/>
  <c r="AR4797" i="2"/>
  <c r="AQ4797" i="2"/>
  <c r="AK4797" i="2"/>
  <c r="AJ4797" i="2"/>
  <c r="AS4796" i="2"/>
  <c r="AR4796" i="2"/>
  <c r="AQ4796" i="2"/>
  <c r="AK4796" i="2"/>
  <c r="AJ4796" i="2"/>
  <c r="AS4795" i="2"/>
  <c r="AR4795" i="2"/>
  <c r="AQ4795" i="2"/>
  <c r="AK4795" i="2"/>
  <c r="AJ4795" i="2"/>
  <c r="AS4794" i="2"/>
  <c r="AR4794" i="2"/>
  <c r="AQ4794" i="2"/>
  <c r="AK4794" i="2"/>
  <c r="AJ4794" i="2"/>
  <c r="AS4793" i="2"/>
  <c r="AR4793" i="2"/>
  <c r="AQ4793" i="2"/>
  <c r="AK4793" i="2"/>
  <c r="AJ4793" i="2"/>
  <c r="AS4792" i="2"/>
  <c r="AR4792" i="2"/>
  <c r="AQ4792" i="2"/>
  <c r="AK4792" i="2"/>
  <c r="AJ4792" i="2"/>
  <c r="AS4791" i="2"/>
  <c r="AR4791" i="2"/>
  <c r="AQ4791" i="2"/>
  <c r="AK4791" i="2"/>
  <c r="AJ4791" i="2"/>
  <c r="AS4790" i="2"/>
  <c r="AR4790" i="2"/>
  <c r="AQ4790" i="2"/>
  <c r="AK4790" i="2"/>
  <c r="AJ4790" i="2"/>
  <c r="AS4789" i="2"/>
  <c r="AR4789" i="2"/>
  <c r="AQ4789" i="2"/>
  <c r="AK4789" i="2"/>
  <c r="AJ4789" i="2"/>
  <c r="AS4788" i="2"/>
  <c r="AR4788" i="2"/>
  <c r="AQ4788" i="2"/>
  <c r="AK4788" i="2"/>
  <c r="AJ4788" i="2"/>
  <c r="AS4787" i="2"/>
  <c r="AR4787" i="2"/>
  <c r="AQ4787" i="2"/>
  <c r="AK4787" i="2"/>
  <c r="AJ4787" i="2"/>
  <c r="AS4786" i="2"/>
  <c r="AR4786" i="2"/>
  <c r="AQ4786" i="2"/>
  <c r="AK4786" i="2"/>
  <c r="AJ4786" i="2"/>
  <c r="AS4785" i="2"/>
  <c r="AR4785" i="2"/>
  <c r="AQ4785" i="2"/>
  <c r="AK4785" i="2"/>
  <c r="AJ4785" i="2"/>
  <c r="AS4784" i="2"/>
  <c r="AR4784" i="2"/>
  <c r="AQ4784" i="2"/>
  <c r="AK4784" i="2"/>
  <c r="AJ4784" i="2"/>
  <c r="AS4783" i="2"/>
  <c r="AR4783" i="2"/>
  <c r="AQ4783" i="2"/>
  <c r="AK4783" i="2"/>
  <c r="AJ4783" i="2"/>
  <c r="AS4782" i="2"/>
  <c r="AR4782" i="2"/>
  <c r="AQ4782" i="2"/>
  <c r="AK4782" i="2"/>
  <c r="AJ4782" i="2"/>
  <c r="AS4781" i="2"/>
  <c r="AR4781" i="2"/>
  <c r="AQ4781" i="2"/>
  <c r="AK4781" i="2"/>
  <c r="AJ4781" i="2"/>
  <c r="AS4780" i="2"/>
  <c r="AR4780" i="2"/>
  <c r="AQ4780" i="2"/>
  <c r="AK4780" i="2"/>
  <c r="AJ4780" i="2"/>
  <c r="AS4779" i="2"/>
  <c r="AR4779" i="2"/>
  <c r="AQ4779" i="2"/>
  <c r="AK4779" i="2"/>
  <c r="AJ4779" i="2"/>
  <c r="AS4778" i="2"/>
  <c r="AR4778" i="2"/>
  <c r="AQ4778" i="2"/>
  <c r="AK4778" i="2"/>
  <c r="AJ4778" i="2"/>
  <c r="AS4777" i="2"/>
  <c r="AR4777" i="2"/>
  <c r="AQ4777" i="2"/>
  <c r="AK4777" i="2"/>
  <c r="AJ4777" i="2"/>
  <c r="AS4776" i="2"/>
  <c r="AR4776" i="2"/>
  <c r="AQ4776" i="2"/>
  <c r="AK4776" i="2"/>
  <c r="AJ4776" i="2"/>
  <c r="AS4775" i="2"/>
  <c r="AR4775" i="2"/>
  <c r="AQ4775" i="2"/>
  <c r="AK4775" i="2"/>
  <c r="AJ4775" i="2"/>
  <c r="AS4774" i="2"/>
  <c r="AR4774" i="2"/>
  <c r="AQ4774" i="2"/>
  <c r="AK4774" i="2"/>
  <c r="AJ4774" i="2"/>
  <c r="AS4773" i="2"/>
  <c r="AR4773" i="2"/>
  <c r="AQ4773" i="2"/>
  <c r="AK4773" i="2"/>
  <c r="AJ4773" i="2"/>
  <c r="AS4772" i="2"/>
  <c r="AR4772" i="2"/>
  <c r="AQ4772" i="2"/>
  <c r="AK4772" i="2"/>
  <c r="AJ4772" i="2"/>
  <c r="AS4771" i="2"/>
  <c r="AR4771" i="2"/>
  <c r="AQ4771" i="2"/>
  <c r="AK4771" i="2"/>
  <c r="AJ4771" i="2"/>
  <c r="AS4770" i="2"/>
  <c r="AR4770" i="2"/>
  <c r="AQ4770" i="2"/>
  <c r="AK4770" i="2"/>
  <c r="AJ4770" i="2"/>
  <c r="AS4769" i="2"/>
  <c r="AR4769" i="2"/>
  <c r="AQ4769" i="2"/>
  <c r="AK4769" i="2"/>
  <c r="AJ4769" i="2"/>
  <c r="AS4768" i="2"/>
  <c r="AR4768" i="2"/>
  <c r="AQ4768" i="2"/>
  <c r="AK4768" i="2"/>
  <c r="AJ4768" i="2"/>
  <c r="AS4767" i="2"/>
  <c r="AR4767" i="2"/>
  <c r="AQ4767" i="2"/>
  <c r="AK4767" i="2"/>
  <c r="AJ4767" i="2"/>
  <c r="AS4766" i="2"/>
  <c r="AR4766" i="2"/>
  <c r="AQ4766" i="2"/>
  <c r="AK4766" i="2"/>
  <c r="AJ4766" i="2"/>
  <c r="AS4765" i="2"/>
  <c r="AR4765" i="2"/>
  <c r="AQ4765" i="2"/>
  <c r="AK4765" i="2"/>
  <c r="AJ4765" i="2"/>
  <c r="AS4764" i="2"/>
  <c r="AR4764" i="2"/>
  <c r="AQ4764" i="2"/>
  <c r="AK4764" i="2"/>
  <c r="AJ4764" i="2"/>
  <c r="AS4763" i="2"/>
  <c r="AR4763" i="2"/>
  <c r="AQ4763" i="2"/>
  <c r="AK4763" i="2"/>
  <c r="AJ4763" i="2"/>
  <c r="AS4762" i="2"/>
  <c r="AR4762" i="2"/>
  <c r="AQ4762" i="2"/>
  <c r="AK4762" i="2"/>
  <c r="AJ4762" i="2"/>
  <c r="AS4761" i="2"/>
  <c r="AR4761" i="2"/>
  <c r="AQ4761" i="2"/>
  <c r="AK4761" i="2"/>
  <c r="AJ4761" i="2"/>
  <c r="AS4760" i="2"/>
  <c r="AR4760" i="2"/>
  <c r="AQ4760" i="2"/>
  <c r="AK4760" i="2"/>
  <c r="AJ4760" i="2"/>
  <c r="AS4759" i="2"/>
  <c r="AR4759" i="2"/>
  <c r="AQ4759" i="2"/>
  <c r="AK4759" i="2"/>
  <c r="AJ4759" i="2"/>
  <c r="AS4758" i="2"/>
  <c r="AR4758" i="2"/>
  <c r="AQ4758" i="2"/>
  <c r="AK4758" i="2"/>
  <c r="AJ4758" i="2"/>
  <c r="AS4757" i="2"/>
  <c r="AR4757" i="2"/>
  <c r="AQ4757" i="2"/>
  <c r="AK4757" i="2"/>
  <c r="AJ4757" i="2"/>
  <c r="AS4756" i="2"/>
  <c r="AR4756" i="2"/>
  <c r="AQ4756" i="2"/>
  <c r="AK4756" i="2"/>
  <c r="AJ4756" i="2"/>
  <c r="AS4755" i="2"/>
  <c r="AR4755" i="2"/>
  <c r="AQ4755" i="2"/>
  <c r="AK4755" i="2"/>
  <c r="AJ4755" i="2"/>
  <c r="AS4754" i="2"/>
  <c r="AR4754" i="2"/>
  <c r="AQ4754" i="2"/>
  <c r="AK4754" i="2"/>
  <c r="AJ4754" i="2"/>
  <c r="AS4753" i="2"/>
  <c r="AR4753" i="2"/>
  <c r="AQ4753" i="2"/>
  <c r="AK4753" i="2"/>
  <c r="AJ4753" i="2"/>
  <c r="AS4752" i="2"/>
  <c r="AR4752" i="2"/>
  <c r="AQ4752" i="2"/>
  <c r="AK4752" i="2"/>
  <c r="AJ4752" i="2"/>
  <c r="AS4751" i="2"/>
  <c r="AR4751" i="2"/>
  <c r="AQ4751" i="2"/>
  <c r="AK4751" i="2"/>
  <c r="AJ4751" i="2"/>
  <c r="AS4750" i="2"/>
  <c r="AR4750" i="2"/>
  <c r="AQ4750" i="2"/>
  <c r="AK4750" i="2"/>
  <c r="AJ4750" i="2"/>
  <c r="AS4749" i="2"/>
  <c r="AR4749" i="2"/>
  <c r="AQ4749" i="2"/>
  <c r="AK4749" i="2"/>
  <c r="AJ4749" i="2"/>
  <c r="AS4748" i="2"/>
  <c r="AR4748" i="2"/>
  <c r="AQ4748" i="2"/>
  <c r="AK4748" i="2"/>
  <c r="AJ4748" i="2"/>
  <c r="AS4747" i="2"/>
  <c r="AR4747" i="2"/>
  <c r="AQ4747" i="2"/>
  <c r="AK4747" i="2"/>
  <c r="AJ4747" i="2"/>
  <c r="AS4746" i="2"/>
  <c r="AR4746" i="2"/>
  <c r="AQ4746" i="2"/>
  <c r="AK4746" i="2"/>
  <c r="AJ4746" i="2"/>
  <c r="AS4745" i="2"/>
  <c r="AR4745" i="2"/>
  <c r="AQ4745" i="2"/>
  <c r="AK4745" i="2"/>
  <c r="AJ4745" i="2"/>
  <c r="AS4744" i="2"/>
  <c r="AR4744" i="2"/>
  <c r="AQ4744" i="2"/>
  <c r="AK4744" i="2"/>
  <c r="AJ4744" i="2"/>
  <c r="AS4743" i="2"/>
  <c r="AR4743" i="2"/>
  <c r="AQ4743" i="2"/>
  <c r="AK4743" i="2"/>
  <c r="AJ4743" i="2"/>
  <c r="AS4742" i="2"/>
  <c r="AR4742" i="2"/>
  <c r="AQ4742" i="2"/>
  <c r="AK4742" i="2"/>
  <c r="AJ4742" i="2"/>
  <c r="AS4741" i="2"/>
  <c r="AR4741" i="2"/>
  <c r="AQ4741" i="2"/>
  <c r="AK4741" i="2"/>
  <c r="AJ4741" i="2"/>
  <c r="AS4740" i="2"/>
  <c r="AR4740" i="2"/>
  <c r="AQ4740" i="2"/>
  <c r="AK4740" i="2"/>
  <c r="AJ4740" i="2"/>
  <c r="AS4739" i="2"/>
  <c r="AR4739" i="2"/>
  <c r="AQ4739" i="2"/>
  <c r="AK4739" i="2"/>
  <c r="AJ4739" i="2"/>
  <c r="AS4738" i="2"/>
  <c r="AR4738" i="2"/>
  <c r="AQ4738" i="2"/>
  <c r="AK4738" i="2"/>
  <c r="AJ4738" i="2"/>
  <c r="AS4737" i="2"/>
  <c r="AR4737" i="2"/>
  <c r="AQ4737" i="2"/>
  <c r="AK4737" i="2"/>
  <c r="AJ4737" i="2"/>
  <c r="AS4736" i="2"/>
  <c r="AR4736" i="2"/>
  <c r="AQ4736" i="2"/>
  <c r="AK4736" i="2"/>
  <c r="AJ4736" i="2"/>
  <c r="AS4735" i="2"/>
  <c r="AR4735" i="2"/>
  <c r="AQ4735" i="2"/>
  <c r="AK4735" i="2"/>
  <c r="AJ4735" i="2"/>
  <c r="AS4734" i="2"/>
  <c r="AR4734" i="2"/>
  <c r="AQ4734" i="2"/>
  <c r="AK4734" i="2"/>
  <c r="AJ4734" i="2"/>
  <c r="AS4733" i="2"/>
  <c r="AR4733" i="2"/>
  <c r="AQ4733" i="2"/>
  <c r="AK4733" i="2"/>
  <c r="AJ4733" i="2"/>
  <c r="AS4732" i="2"/>
  <c r="AR4732" i="2"/>
  <c r="AQ4732" i="2"/>
  <c r="AK4732" i="2"/>
  <c r="AJ4732" i="2"/>
  <c r="AS4731" i="2"/>
  <c r="AR4731" i="2"/>
  <c r="AQ4731" i="2"/>
  <c r="AK4731" i="2"/>
  <c r="AJ4731" i="2"/>
  <c r="AS4730" i="2"/>
  <c r="AR4730" i="2"/>
  <c r="AQ4730" i="2"/>
  <c r="AK4730" i="2"/>
  <c r="AJ4730" i="2"/>
  <c r="AS4729" i="2"/>
  <c r="AR4729" i="2"/>
  <c r="AQ4729" i="2"/>
  <c r="AK4729" i="2"/>
  <c r="AJ4729" i="2"/>
  <c r="AS4728" i="2"/>
  <c r="AR4728" i="2"/>
  <c r="AQ4728" i="2"/>
  <c r="AK4728" i="2"/>
  <c r="AJ4728" i="2"/>
  <c r="AS4727" i="2"/>
  <c r="AR4727" i="2"/>
  <c r="AQ4727" i="2"/>
  <c r="AK4727" i="2"/>
  <c r="AJ4727" i="2"/>
  <c r="AS4726" i="2"/>
  <c r="AR4726" i="2"/>
  <c r="AQ4726" i="2"/>
  <c r="AK4726" i="2"/>
  <c r="AJ4726" i="2"/>
  <c r="AS4725" i="2"/>
  <c r="AR4725" i="2"/>
  <c r="AQ4725" i="2"/>
  <c r="AK4725" i="2"/>
  <c r="AJ4725" i="2"/>
  <c r="AS4724" i="2"/>
  <c r="AR4724" i="2"/>
  <c r="AQ4724" i="2"/>
  <c r="AK4724" i="2"/>
  <c r="AJ4724" i="2"/>
  <c r="AS4723" i="2"/>
  <c r="AR4723" i="2"/>
  <c r="AQ4723" i="2"/>
  <c r="AK4723" i="2"/>
  <c r="AJ4723" i="2"/>
  <c r="AS4722" i="2"/>
  <c r="AR4722" i="2"/>
  <c r="AQ4722" i="2"/>
  <c r="AK4722" i="2"/>
  <c r="AJ4722" i="2"/>
  <c r="AS4721" i="2"/>
  <c r="AR4721" i="2"/>
  <c r="AQ4721" i="2"/>
  <c r="AK4721" i="2"/>
  <c r="AJ4721" i="2"/>
  <c r="AS4720" i="2"/>
  <c r="AR4720" i="2"/>
  <c r="AQ4720" i="2"/>
  <c r="AK4720" i="2"/>
  <c r="AJ4720" i="2"/>
  <c r="AS4719" i="2"/>
  <c r="AR4719" i="2"/>
  <c r="AQ4719" i="2"/>
  <c r="AK4719" i="2"/>
  <c r="AJ4719" i="2"/>
  <c r="AS4718" i="2"/>
  <c r="AR4718" i="2"/>
  <c r="AQ4718" i="2"/>
  <c r="AK4718" i="2"/>
  <c r="AJ4718" i="2"/>
  <c r="AS4717" i="2"/>
  <c r="AR4717" i="2"/>
  <c r="AQ4717" i="2"/>
  <c r="AK4717" i="2"/>
  <c r="AJ4717" i="2"/>
  <c r="AS4716" i="2"/>
  <c r="AR4716" i="2"/>
  <c r="AQ4716" i="2"/>
  <c r="AK4716" i="2"/>
  <c r="AJ4716" i="2"/>
  <c r="AS4715" i="2"/>
  <c r="AR4715" i="2"/>
  <c r="AQ4715" i="2"/>
  <c r="AK4715" i="2"/>
  <c r="AJ4715" i="2"/>
  <c r="AS4714" i="2"/>
  <c r="AR4714" i="2"/>
  <c r="AQ4714" i="2"/>
  <c r="AK4714" i="2"/>
  <c r="AJ4714" i="2"/>
  <c r="AS4713" i="2"/>
  <c r="AR4713" i="2"/>
  <c r="AQ4713" i="2"/>
  <c r="AK4713" i="2"/>
  <c r="AJ4713" i="2"/>
  <c r="AS4712" i="2"/>
  <c r="AR4712" i="2"/>
  <c r="AQ4712" i="2"/>
  <c r="AK4712" i="2"/>
  <c r="AJ4712" i="2"/>
  <c r="AS4711" i="2"/>
  <c r="AR4711" i="2"/>
  <c r="AQ4711" i="2"/>
  <c r="AK4711" i="2"/>
  <c r="AJ4711" i="2"/>
  <c r="AS4710" i="2"/>
  <c r="AR4710" i="2"/>
  <c r="AQ4710" i="2"/>
  <c r="AK4710" i="2"/>
  <c r="AJ4710" i="2"/>
  <c r="AS4709" i="2"/>
  <c r="AR4709" i="2"/>
  <c r="AQ4709" i="2"/>
  <c r="AK4709" i="2"/>
  <c r="AJ4709" i="2"/>
  <c r="AS4708" i="2"/>
  <c r="AR4708" i="2"/>
  <c r="AQ4708" i="2"/>
  <c r="AK4708" i="2"/>
  <c r="AJ4708" i="2"/>
  <c r="AS4707" i="2"/>
  <c r="AR4707" i="2"/>
  <c r="AQ4707" i="2"/>
  <c r="AK4707" i="2"/>
  <c r="AJ4707" i="2"/>
  <c r="AS4706" i="2"/>
  <c r="AR4706" i="2"/>
  <c r="AQ4706" i="2"/>
  <c r="AK4706" i="2"/>
  <c r="AJ4706" i="2"/>
  <c r="AS4705" i="2"/>
  <c r="AR4705" i="2"/>
  <c r="AQ4705" i="2"/>
  <c r="AK4705" i="2"/>
  <c r="AJ4705" i="2"/>
  <c r="AS4704" i="2"/>
  <c r="AR4704" i="2"/>
  <c r="AQ4704" i="2"/>
  <c r="AK4704" i="2"/>
  <c r="AJ4704" i="2"/>
  <c r="AS4703" i="2"/>
  <c r="AR4703" i="2"/>
  <c r="AQ4703" i="2"/>
  <c r="AK4703" i="2"/>
  <c r="AJ4703" i="2"/>
  <c r="AS4702" i="2"/>
  <c r="AR4702" i="2"/>
  <c r="AQ4702" i="2"/>
  <c r="AK4702" i="2"/>
  <c r="AJ4702" i="2"/>
  <c r="AS4701" i="2"/>
  <c r="AR4701" i="2"/>
  <c r="AQ4701" i="2"/>
  <c r="AK4701" i="2"/>
  <c r="AJ4701" i="2"/>
  <c r="AS4700" i="2"/>
  <c r="AR4700" i="2"/>
  <c r="AQ4700" i="2"/>
  <c r="AK4700" i="2"/>
  <c r="AJ4700" i="2"/>
  <c r="AS4699" i="2"/>
  <c r="AR4699" i="2"/>
  <c r="AQ4699" i="2"/>
  <c r="AK4699" i="2"/>
  <c r="AJ4699" i="2"/>
  <c r="AS4698" i="2"/>
  <c r="AR4698" i="2"/>
  <c r="AQ4698" i="2"/>
  <c r="AK4698" i="2"/>
  <c r="AJ4698" i="2"/>
  <c r="AS4697" i="2"/>
  <c r="AR4697" i="2"/>
  <c r="AQ4697" i="2"/>
  <c r="AK4697" i="2"/>
  <c r="AJ4697" i="2"/>
  <c r="AS4696" i="2"/>
  <c r="AR4696" i="2"/>
  <c r="AQ4696" i="2"/>
  <c r="AK4696" i="2"/>
  <c r="AJ4696" i="2"/>
  <c r="AS4695" i="2"/>
  <c r="AR4695" i="2"/>
  <c r="AQ4695" i="2"/>
  <c r="AK4695" i="2"/>
  <c r="AJ4695" i="2"/>
  <c r="AS4694" i="2"/>
  <c r="AR4694" i="2"/>
  <c r="AQ4694" i="2"/>
  <c r="AK4694" i="2"/>
  <c r="AJ4694" i="2"/>
  <c r="AS4693" i="2"/>
  <c r="AR4693" i="2"/>
  <c r="AQ4693" i="2"/>
  <c r="AK4693" i="2"/>
  <c r="AJ4693" i="2"/>
  <c r="AS4692" i="2"/>
  <c r="AR4692" i="2"/>
  <c r="AQ4692" i="2"/>
  <c r="AK4692" i="2"/>
  <c r="AJ4692" i="2"/>
  <c r="AS4691" i="2"/>
  <c r="AR4691" i="2"/>
  <c r="AQ4691" i="2"/>
  <c r="AK4691" i="2"/>
  <c r="AJ4691" i="2"/>
  <c r="AS4690" i="2"/>
  <c r="AR4690" i="2"/>
  <c r="AQ4690" i="2"/>
  <c r="AK4690" i="2"/>
  <c r="AJ4690" i="2"/>
  <c r="AS4689" i="2"/>
  <c r="AR4689" i="2"/>
  <c r="AQ4689" i="2"/>
  <c r="AK4689" i="2"/>
  <c r="AJ4689" i="2"/>
  <c r="AS4688" i="2"/>
  <c r="AR4688" i="2"/>
  <c r="AQ4688" i="2"/>
  <c r="AK4688" i="2"/>
  <c r="AJ4688" i="2"/>
  <c r="AS4687" i="2"/>
  <c r="AR4687" i="2"/>
  <c r="AQ4687" i="2"/>
  <c r="AK4687" i="2"/>
  <c r="AJ4687" i="2"/>
  <c r="AS4686" i="2"/>
  <c r="AR4686" i="2"/>
  <c r="AQ4686" i="2"/>
  <c r="AK4686" i="2"/>
  <c r="AJ4686" i="2"/>
  <c r="AS4685" i="2"/>
  <c r="AR4685" i="2"/>
  <c r="AQ4685" i="2"/>
  <c r="AK4685" i="2"/>
  <c r="AJ4685" i="2"/>
  <c r="AS4684" i="2"/>
  <c r="AR4684" i="2"/>
  <c r="AQ4684" i="2"/>
  <c r="AK4684" i="2"/>
  <c r="AJ4684" i="2"/>
  <c r="AS4683" i="2"/>
  <c r="AR4683" i="2"/>
  <c r="AQ4683" i="2"/>
  <c r="AK4683" i="2"/>
  <c r="AJ4683" i="2"/>
  <c r="AS4682" i="2"/>
  <c r="AR4682" i="2"/>
  <c r="AQ4682" i="2"/>
  <c r="AK4682" i="2"/>
  <c r="AJ4682" i="2"/>
  <c r="AS4681" i="2"/>
  <c r="AR4681" i="2"/>
  <c r="AQ4681" i="2"/>
  <c r="AK4681" i="2"/>
  <c r="AJ4681" i="2"/>
  <c r="AS4680" i="2"/>
  <c r="AR4680" i="2"/>
  <c r="AQ4680" i="2"/>
  <c r="AK4680" i="2"/>
  <c r="AJ4680" i="2"/>
  <c r="AS4679" i="2"/>
  <c r="AR4679" i="2"/>
  <c r="AQ4679" i="2"/>
  <c r="AK4679" i="2"/>
  <c r="AJ4679" i="2"/>
  <c r="AS4678" i="2"/>
  <c r="AR4678" i="2"/>
  <c r="AQ4678" i="2"/>
  <c r="AK4678" i="2"/>
  <c r="AJ4678" i="2"/>
  <c r="AS4677" i="2"/>
  <c r="AR4677" i="2"/>
  <c r="AQ4677" i="2"/>
  <c r="AK4677" i="2"/>
  <c r="AJ4677" i="2"/>
  <c r="AS4676" i="2"/>
  <c r="AR4676" i="2"/>
  <c r="AQ4676" i="2"/>
  <c r="AK4676" i="2"/>
  <c r="AJ4676" i="2"/>
  <c r="AS4675" i="2"/>
  <c r="AR4675" i="2"/>
  <c r="AQ4675" i="2"/>
  <c r="AK4675" i="2"/>
  <c r="AJ4675" i="2"/>
  <c r="AS4674" i="2"/>
  <c r="AR4674" i="2"/>
  <c r="AQ4674" i="2"/>
  <c r="AK4674" i="2"/>
  <c r="AJ4674" i="2"/>
  <c r="AS4673" i="2"/>
  <c r="AR4673" i="2"/>
  <c r="AQ4673" i="2"/>
  <c r="AK4673" i="2"/>
  <c r="AJ4673" i="2"/>
  <c r="AS4672" i="2"/>
  <c r="AR4672" i="2"/>
  <c r="AQ4672" i="2"/>
  <c r="AK4672" i="2"/>
  <c r="AJ4672" i="2"/>
  <c r="AS4671" i="2"/>
  <c r="AR4671" i="2"/>
  <c r="AQ4671" i="2"/>
  <c r="AK4671" i="2"/>
  <c r="AJ4671" i="2"/>
  <c r="AS4670" i="2"/>
  <c r="AR4670" i="2"/>
  <c r="AQ4670" i="2"/>
  <c r="AK4670" i="2"/>
  <c r="AJ4670" i="2"/>
  <c r="AS4669" i="2"/>
  <c r="AR4669" i="2"/>
  <c r="AQ4669" i="2"/>
  <c r="AK4669" i="2"/>
  <c r="AJ4669" i="2"/>
  <c r="AS4668" i="2"/>
  <c r="AR4668" i="2"/>
  <c r="AQ4668" i="2"/>
  <c r="AK4668" i="2"/>
  <c r="AJ4668" i="2"/>
  <c r="AS4667" i="2"/>
  <c r="AR4667" i="2"/>
  <c r="AQ4667" i="2"/>
  <c r="AK4667" i="2"/>
  <c r="AJ4667" i="2"/>
  <c r="AS4666" i="2"/>
  <c r="AR4666" i="2"/>
  <c r="AQ4666" i="2"/>
  <c r="AK4666" i="2"/>
  <c r="AJ4666" i="2"/>
  <c r="AS4665" i="2"/>
  <c r="AR4665" i="2"/>
  <c r="AQ4665" i="2"/>
  <c r="AK4665" i="2"/>
  <c r="AJ4665" i="2"/>
  <c r="AS4664" i="2"/>
  <c r="AR4664" i="2"/>
  <c r="AQ4664" i="2"/>
  <c r="AK4664" i="2"/>
  <c r="AJ4664" i="2"/>
  <c r="AS4663" i="2"/>
  <c r="AR4663" i="2"/>
  <c r="AQ4663" i="2"/>
  <c r="AK4663" i="2"/>
  <c r="AJ4663" i="2"/>
  <c r="AS4662" i="2"/>
  <c r="AR4662" i="2"/>
  <c r="AQ4662" i="2"/>
  <c r="AK4662" i="2"/>
  <c r="AJ4662" i="2"/>
  <c r="AS4661" i="2"/>
  <c r="AR4661" i="2"/>
  <c r="AQ4661" i="2"/>
  <c r="AK4661" i="2"/>
  <c r="AJ4661" i="2"/>
  <c r="AS4660" i="2"/>
  <c r="AR4660" i="2"/>
  <c r="AQ4660" i="2"/>
  <c r="AK4660" i="2"/>
  <c r="AJ4660" i="2"/>
  <c r="AS4659" i="2"/>
  <c r="AR4659" i="2"/>
  <c r="AQ4659" i="2"/>
  <c r="AK4659" i="2"/>
  <c r="AJ4659" i="2"/>
  <c r="AS4658" i="2"/>
  <c r="AR4658" i="2"/>
  <c r="AQ4658" i="2"/>
  <c r="AK4658" i="2"/>
  <c r="AJ4658" i="2"/>
  <c r="AS4657" i="2"/>
  <c r="AR4657" i="2"/>
  <c r="AQ4657" i="2"/>
  <c r="AK4657" i="2"/>
  <c r="AJ4657" i="2"/>
  <c r="AS4656" i="2"/>
  <c r="AR4656" i="2"/>
  <c r="AQ4656" i="2"/>
  <c r="AK4656" i="2"/>
  <c r="AJ4656" i="2"/>
  <c r="AS4655" i="2"/>
  <c r="AR4655" i="2"/>
  <c r="AQ4655" i="2"/>
  <c r="AK4655" i="2"/>
  <c r="AJ4655" i="2"/>
  <c r="AS4654" i="2"/>
  <c r="AR4654" i="2"/>
  <c r="AQ4654" i="2"/>
  <c r="AK4654" i="2"/>
  <c r="AJ4654" i="2"/>
  <c r="AS4653" i="2"/>
  <c r="AR4653" i="2"/>
  <c r="AQ4653" i="2"/>
  <c r="AK4653" i="2"/>
  <c r="AJ4653" i="2"/>
  <c r="AS4652" i="2"/>
  <c r="AR4652" i="2"/>
  <c r="AQ4652" i="2"/>
  <c r="AK4652" i="2"/>
  <c r="AJ4652" i="2"/>
  <c r="AS4651" i="2"/>
  <c r="AR4651" i="2"/>
  <c r="AQ4651" i="2"/>
  <c r="AK4651" i="2"/>
  <c r="AJ4651" i="2"/>
  <c r="AS4650" i="2"/>
  <c r="AR4650" i="2"/>
  <c r="AQ4650" i="2"/>
  <c r="AK4650" i="2"/>
  <c r="AJ4650" i="2"/>
  <c r="AS4649" i="2"/>
  <c r="AR4649" i="2"/>
  <c r="AQ4649" i="2"/>
  <c r="AK4649" i="2"/>
  <c r="AJ4649" i="2"/>
  <c r="AS4648" i="2"/>
  <c r="AR4648" i="2"/>
  <c r="AQ4648" i="2"/>
  <c r="AK4648" i="2"/>
  <c r="AJ4648" i="2"/>
  <c r="AS4647" i="2"/>
  <c r="AR4647" i="2"/>
  <c r="AQ4647" i="2"/>
  <c r="AK4647" i="2"/>
  <c r="AJ4647" i="2"/>
  <c r="AS4646" i="2"/>
  <c r="AR4646" i="2"/>
  <c r="AQ4646" i="2"/>
  <c r="AK4646" i="2"/>
  <c r="AJ4646" i="2"/>
  <c r="AS4645" i="2"/>
  <c r="AR4645" i="2"/>
  <c r="AQ4645" i="2"/>
  <c r="AK4645" i="2"/>
  <c r="AJ4645" i="2"/>
  <c r="AS4644" i="2"/>
  <c r="AR4644" i="2"/>
  <c r="AQ4644" i="2"/>
  <c r="AK4644" i="2"/>
  <c r="AJ4644" i="2"/>
  <c r="AS4643" i="2"/>
  <c r="AR4643" i="2"/>
  <c r="AQ4643" i="2"/>
  <c r="AK4643" i="2"/>
  <c r="AJ4643" i="2"/>
  <c r="AS4642" i="2"/>
  <c r="AR4642" i="2"/>
  <c r="AQ4642" i="2"/>
  <c r="AK4642" i="2"/>
  <c r="AJ4642" i="2"/>
  <c r="AS4641" i="2"/>
  <c r="AR4641" i="2"/>
  <c r="AQ4641" i="2"/>
  <c r="AK4641" i="2"/>
  <c r="AJ4641" i="2"/>
  <c r="AS4640" i="2"/>
  <c r="AR4640" i="2"/>
  <c r="AQ4640" i="2"/>
  <c r="AK4640" i="2"/>
  <c r="AJ4640" i="2"/>
  <c r="AS4639" i="2"/>
  <c r="AR4639" i="2"/>
  <c r="AQ4639" i="2"/>
  <c r="AK4639" i="2"/>
  <c r="AJ4639" i="2"/>
  <c r="AS4638" i="2"/>
  <c r="AR4638" i="2"/>
  <c r="AQ4638" i="2"/>
  <c r="AK4638" i="2"/>
  <c r="AJ4638" i="2"/>
  <c r="AS4637" i="2"/>
  <c r="AR4637" i="2"/>
  <c r="AQ4637" i="2"/>
  <c r="AK4637" i="2"/>
  <c r="AJ4637" i="2"/>
  <c r="AS4636" i="2"/>
  <c r="AR4636" i="2"/>
  <c r="AQ4636" i="2"/>
  <c r="AK4636" i="2"/>
  <c r="AJ4636" i="2"/>
  <c r="AS4635" i="2"/>
  <c r="AR4635" i="2"/>
  <c r="AQ4635" i="2"/>
  <c r="AK4635" i="2"/>
  <c r="AJ4635" i="2"/>
  <c r="AS4634" i="2"/>
  <c r="AR4634" i="2"/>
  <c r="AQ4634" i="2"/>
  <c r="AK4634" i="2"/>
  <c r="AJ4634" i="2"/>
  <c r="AS4633" i="2"/>
  <c r="AR4633" i="2"/>
  <c r="AQ4633" i="2"/>
  <c r="AK4633" i="2"/>
  <c r="AJ4633" i="2"/>
  <c r="AS4632" i="2"/>
  <c r="AR4632" i="2"/>
  <c r="AQ4632" i="2"/>
  <c r="AK4632" i="2"/>
  <c r="AJ4632" i="2"/>
  <c r="AS4631" i="2"/>
  <c r="AR4631" i="2"/>
  <c r="AQ4631" i="2"/>
  <c r="AK4631" i="2"/>
  <c r="AJ4631" i="2"/>
  <c r="AS4630" i="2"/>
  <c r="AR4630" i="2"/>
  <c r="AQ4630" i="2"/>
  <c r="AK4630" i="2"/>
  <c r="AJ4630" i="2"/>
  <c r="AS4629" i="2"/>
  <c r="AR4629" i="2"/>
  <c r="AQ4629" i="2"/>
  <c r="AK4629" i="2"/>
  <c r="AJ4629" i="2"/>
  <c r="AS4628" i="2"/>
  <c r="AR4628" i="2"/>
  <c r="AQ4628" i="2"/>
  <c r="AK4628" i="2"/>
  <c r="AJ4628" i="2"/>
  <c r="AS4627" i="2"/>
  <c r="AR4627" i="2"/>
  <c r="AQ4627" i="2"/>
  <c r="AK4627" i="2"/>
  <c r="AJ4627" i="2"/>
  <c r="AS4626" i="2"/>
  <c r="AR4626" i="2"/>
  <c r="AQ4626" i="2"/>
  <c r="AK4626" i="2"/>
  <c r="AJ4626" i="2"/>
  <c r="AS4625" i="2"/>
  <c r="AR4625" i="2"/>
  <c r="AQ4625" i="2"/>
  <c r="AK4625" i="2"/>
  <c r="AJ4625" i="2"/>
  <c r="AS4624" i="2"/>
  <c r="AR4624" i="2"/>
  <c r="AQ4624" i="2"/>
  <c r="AK4624" i="2"/>
  <c r="AJ4624" i="2"/>
  <c r="AS4623" i="2"/>
  <c r="AR4623" i="2"/>
  <c r="AQ4623" i="2"/>
  <c r="AK4623" i="2"/>
  <c r="AJ4623" i="2"/>
  <c r="AS4622" i="2"/>
  <c r="AR4622" i="2"/>
  <c r="AQ4622" i="2"/>
  <c r="AK4622" i="2"/>
  <c r="AJ4622" i="2"/>
  <c r="AS4621" i="2"/>
  <c r="AR4621" i="2"/>
  <c r="AQ4621" i="2"/>
  <c r="AK4621" i="2"/>
  <c r="AJ4621" i="2"/>
  <c r="AS4620" i="2"/>
  <c r="AR4620" i="2"/>
  <c r="AQ4620" i="2"/>
  <c r="AK4620" i="2"/>
  <c r="AJ4620" i="2"/>
  <c r="AS4619" i="2"/>
  <c r="AR4619" i="2"/>
  <c r="AQ4619" i="2"/>
  <c r="AK4619" i="2"/>
  <c r="AJ4619" i="2"/>
  <c r="AS4618" i="2"/>
  <c r="AR4618" i="2"/>
  <c r="AQ4618" i="2"/>
  <c r="AK4618" i="2"/>
  <c r="AJ4618" i="2"/>
  <c r="AS4617" i="2"/>
  <c r="AR4617" i="2"/>
  <c r="AQ4617" i="2"/>
  <c r="AK4617" i="2"/>
  <c r="AJ4617" i="2"/>
  <c r="AS4616" i="2"/>
  <c r="AR4616" i="2"/>
  <c r="AQ4616" i="2"/>
  <c r="AK4616" i="2"/>
  <c r="AJ4616" i="2"/>
  <c r="AS4615" i="2"/>
  <c r="AR4615" i="2"/>
  <c r="AQ4615" i="2"/>
  <c r="AK4615" i="2"/>
  <c r="AJ4615" i="2"/>
  <c r="AS4614" i="2"/>
  <c r="AR4614" i="2"/>
  <c r="AQ4614" i="2"/>
  <c r="AK4614" i="2"/>
  <c r="AJ4614" i="2"/>
  <c r="AS4613" i="2"/>
  <c r="AR4613" i="2"/>
  <c r="AQ4613" i="2"/>
  <c r="AK4613" i="2"/>
  <c r="AJ4613" i="2"/>
  <c r="AS4612" i="2"/>
  <c r="AR4612" i="2"/>
  <c r="AQ4612" i="2"/>
  <c r="AK4612" i="2"/>
  <c r="AJ4612" i="2"/>
  <c r="AS4611" i="2"/>
  <c r="AR4611" i="2"/>
  <c r="AQ4611" i="2"/>
  <c r="AK4611" i="2"/>
  <c r="AJ4611" i="2"/>
  <c r="AS4610" i="2"/>
  <c r="AR4610" i="2"/>
  <c r="AQ4610" i="2"/>
  <c r="AK4610" i="2"/>
  <c r="AJ4610" i="2"/>
  <c r="AS4609" i="2"/>
  <c r="AR4609" i="2"/>
  <c r="AQ4609" i="2"/>
  <c r="AK4609" i="2"/>
  <c r="AJ4609" i="2"/>
  <c r="AS4608" i="2"/>
  <c r="AR4608" i="2"/>
  <c r="AQ4608" i="2"/>
  <c r="AK4608" i="2"/>
  <c r="AJ4608" i="2"/>
  <c r="AS4607" i="2"/>
  <c r="AR4607" i="2"/>
  <c r="AQ4607" i="2"/>
  <c r="AK4607" i="2"/>
  <c r="AJ4607" i="2"/>
  <c r="AS4606" i="2"/>
  <c r="AR4606" i="2"/>
  <c r="AQ4606" i="2"/>
  <c r="AK4606" i="2"/>
  <c r="AJ4606" i="2"/>
  <c r="AS4605" i="2"/>
  <c r="AR4605" i="2"/>
  <c r="AQ4605" i="2"/>
  <c r="AK4605" i="2"/>
  <c r="AJ4605" i="2"/>
  <c r="AS4604" i="2"/>
  <c r="AR4604" i="2"/>
  <c r="AQ4604" i="2"/>
  <c r="AK4604" i="2"/>
  <c r="AJ4604" i="2"/>
  <c r="AS4603" i="2"/>
  <c r="AR4603" i="2"/>
  <c r="AQ4603" i="2"/>
  <c r="AK4603" i="2"/>
  <c r="AJ4603" i="2"/>
  <c r="AS4602" i="2"/>
  <c r="AR4602" i="2"/>
  <c r="AQ4602" i="2"/>
  <c r="AK4602" i="2"/>
  <c r="AJ4602" i="2"/>
  <c r="AS4601" i="2"/>
  <c r="AR4601" i="2"/>
  <c r="AQ4601" i="2"/>
  <c r="AK4601" i="2"/>
  <c r="AJ4601" i="2"/>
  <c r="AS4600" i="2"/>
  <c r="AR4600" i="2"/>
  <c r="AQ4600" i="2"/>
  <c r="AK4600" i="2"/>
  <c r="AJ4600" i="2"/>
  <c r="AS4599" i="2"/>
  <c r="AR4599" i="2"/>
  <c r="AQ4599" i="2"/>
  <c r="AK4599" i="2"/>
  <c r="AJ4599" i="2"/>
  <c r="AS4598" i="2"/>
  <c r="AR4598" i="2"/>
  <c r="AQ4598" i="2"/>
  <c r="AK4598" i="2"/>
  <c r="AJ4598" i="2"/>
  <c r="AS4597" i="2"/>
  <c r="AR4597" i="2"/>
  <c r="AQ4597" i="2"/>
  <c r="AK4597" i="2"/>
  <c r="AJ4597" i="2"/>
  <c r="AS4596" i="2"/>
  <c r="AR4596" i="2"/>
  <c r="AQ4596" i="2"/>
  <c r="AK4596" i="2"/>
  <c r="AJ4596" i="2"/>
  <c r="AS4595" i="2"/>
  <c r="AR4595" i="2"/>
  <c r="AQ4595" i="2"/>
  <c r="AK4595" i="2"/>
  <c r="AJ4595" i="2"/>
  <c r="AS4594" i="2"/>
  <c r="AR4594" i="2"/>
  <c r="AQ4594" i="2"/>
  <c r="AK4594" i="2"/>
  <c r="AJ4594" i="2"/>
  <c r="AS4593" i="2"/>
  <c r="AR4593" i="2"/>
  <c r="AQ4593" i="2"/>
  <c r="AK4593" i="2"/>
  <c r="AJ4593" i="2"/>
  <c r="AS4592" i="2"/>
  <c r="AR4592" i="2"/>
  <c r="AQ4592" i="2"/>
  <c r="AK4592" i="2"/>
  <c r="AJ4592" i="2"/>
  <c r="AS4591" i="2"/>
  <c r="AR4591" i="2"/>
  <c r="AQ4591" i="2"/>
  <c r="AK4591" i="2"/>
  <c r="AJ4591" i="2"/>
  <c r="AS4590" i="2"/>
  <c r="AR4590" i="2"/>
  <c r="AQ4590" i="2"/>
  <c r="AK4590" i="2"/>
  <c r="AJ4590" i="2"/>
  <c r="AS4589" i="2"/>
  <c r="AR4589" i="2"/>
  <c r="AQ4589" i="2"/>
  <c r="AK4589" i="2"/>
  <c r="AJ4589" i="2"/>
  <c r="AS4588" i="2"/>
  <c r="AR4588" i="2"/>
  <c r="AQ4588" i="2"/>
  <c r="AK4588" i="2"/>
  <c r="AJ4588" i="2"/>
  <c r="AS4587" i="2"/>
  <c r="AR4587" i="2"/>
  <c r="AQ4587" i="2"/>
  <c r="AK4587" i="2"/>
  <c r="AJ4587" i="2"/>
  <c r="AS4586" i="2"/>
  <c r="AR4586" i="2"/>
  <c r="AQ4586" i="2"/>
  <c r="AK4586" i="2"/>
  <c r="AJ4586" i="2"/>
  <c r="AS4585" i="2"/>
  <c r="AR4585" i="2"/>
  <c r="AQ4585" i="2"/>
  <c r="AK4585" i="2"/>
  <c r="AJ4585" i="2"/>
  <c r="AS4584" i="2"/>
  <c r="AR4584" i="2"/>
  <c r="AQ4584" i="2"/>
  <c r="AK4584" i="2"/>
  <c r="AJ4584" i="2"/>
  <c r="AS4583" i="2"/>
  <c r="AR4583" i="2"/>
  <c r="AQ4583" i="2"/>
  <c r="AK4583" i="2"/>
  <c r="AJ4583" i="2"/>
  <c r="AS4582" i="2"/>
  <c r="AR4582" i="2"/>
  <c r="AQ4582" i="2"/>
  <c r="AK4582" i="2"/>
  <c r="AJ4582" i="2"/>
  <c r="AS4581" i="2"/>
  <c r="AR4581" i="2"/>
  <c r="AQ4581" i="2"/>
  <c r="AK4581" i="2"/>
  <c r="AJ4581" i="2"/>
  <c r="AS4580" i="2"/>
  <c r="AR4580" i="2"/>
  <c r="AQ4580" i="2"/>
  <c r="AK4580" i="2"/>
  <c r="AJ4580" i="2"/>
  <c r="AS4579" i="2"/>
  <c r="AR4579" i="2"/>
  <c r="AQ4579" i="2"/>
  <c r="AK4579" i="2"/>
  <c r="AJ4579" i="2"/>
  <c r="AS4578" i="2"/>
  <c r="AR4578" i="2"/>
  <c r="AQ4578" i="2"/>
  <c r="AK4578" i="2"/>
  <c r="AJ4578" i="2"/>
  <c r="AS4577" i="2"/>
  <c r="AR4577" i="2"/>
  <c r="AQ4577" i="2"/>
  <c r="AK4577" i="2"/>
  <c r="AJ4577" i="2"/>
  <c r="AS4576" i="2"/>
  <c r="AR4576" i="2"/>
  <c r="AQ4576" i="2"/>
  <c r="AK4576" i="2"/>
  <c r="AJ4576" i="2"/>
  <c r="AS4575" i="2"/>
  <c r="AR4575" i="2"/>
  <c r="AQ4575" i="2"/>
  <c r="AK4575" i="2"/>
  <c r="AJ4575" i="2"/>
  <c r="AS4574" i="2"/>
  <c r="AR4574" i="2"/>
  <c r="AQ4574" i="2"/>
  <c r="AK4574" i="2"/>
  <c r="AJ4574" i="2"/>
  <c r="AS4573" i="2"/>
  <c r="AR4573" i="2"/>
  <c r="AQ4573" i="2"/>
  <c r="AK4573" i="2"/>
  <c r="AJ4573" i="2"/>
  <c r="AS4572" i="2"/>
  <c r="AR4572" i="2"/>
  <c r="AQ4572" i="2"/>
  <c r="AK4572" i="2"/>
  <c r="AJ4572" i="2"/>
  <c r="AS4571" i="2"/>
  <c r="AR4571" i="2"/>
  <c r="AQ4571" i="2"/>
  <c r="AK4571" i="2"/>
  <c r="AJ4571" i="2"/>
  <c r="AS4570" i="2"/>
  <c r="AR4570" i="2"/>
  <c r="AQ4570" i="2"/>
  <c r="AK4570" i="2"/>
  <c r="AJ4570" i="2"/>
  <c r="AS4569" i="2"/>
  <c r="AR4569" i="2"/>
  <c r="AQ4569" i="2"/>
  <c r="AK4569" i="2"/>
  <c r="AJ4569" i="2"/>
  <c r="AS4568" i="2"/>
  <c r="AR4568" i="2"/>
  <c r="AQ4568" i="2"/>
  <c r="AK4568" i="2"/>
  <c r="AJ4568" i="2"/>
  <c r="AS4567" i="2"/>
  <c r="AR4567" i="2"/>
  <c r="AQ4567" i="2"/>
  <c r="AK4567" i="2"/>
  <c r="AJ4567" i="2"/>
  <c r="AS4566" i="2"/>
  <c r="AR4566" i="2"/>
  <c r="AQ4566" i="2"/>
  <c r="AK4566" i="2"/>
  <c r="AJ4566" i="2"/>
  <c r="AS4565" i="2"/>
  <c r="AR4565" i="2"/>
  <c r="AQ4565" i="2"/>
  <c r="AK4565" i="2"/>
  <c r="AJ4565" i="2"/>
  <c r="AS4564" i="2"/>
  <c r="AR4564" i="2"/>
  <c r="AQ4564" i="2"/>
  <c r="AK4564" i="2"/>
  <c r="AJ4564" i="2"/>
  <c r="AS4563" i="2"/>
  <c r="AR4563" i="2"/>
  <c r="AQ4563" i="2"/>
  <c r="AK4563" i="2"/>
  <c r="AJ4563" i="2"/>
  <c r="AS4562" i="2"/>
  <c r="AR4562" i="2"/>
  <c r="AQ4562" i="2"/>
  <c r="AK4562" i="2"/>
  <c r="AJ4562" i="2"/>
  <c r="AS4561" i="2"/>
  <c r="AR4561" i="2"/>
  <c r="AQ4561" i="2"/>
  <c r="AK4561" i="2"/>
  <c r="AJ4561" i="2"/>
  <c r="AS4560" i="2"/>
  <c r="AR4560" i="2"/>
  <c r="AQ4560" i="2"/>
  <c r="AK4560" i="2"/>
  <c r="AJ4560" i="2"/>
  <c r="AS4559" i="2"/>
  <c r="AR4559" i="2"/>
  <c r="AQ4559" i="2"/>
  <c r="AK4559" i="2"/>
  <c r="AJ4559" i="2"/>
  <c r="AS4558" i="2"/>
  <c r="AR4558" i="2"/>
  <c r="AQ4558" i="2"/>
  <c r="AK4558" i="2"/>
  <c r="AJ4558" i="2"/>
  <c r="AS4557" i="2"/>
  <c r="AR4557" i="2"/>
  <c r="AQ4557" i="2"/>
  <c r="AK4557" i="2"/>
  <c r="AJ4557" i="2"/>
  <c r="AS4556" i="2"/>
  <c r="AR4556" i="2"/>
  <c r="AQ4556" i="2"/>
  <c r="AK4556" i="2"/>
  <c r="AJ4556" i="2"/>
  <c r="AS4555" i="2"/>
  <c r="AR4555" i="2"/>
  <c r="AQ4555" i="2"/>
  <c r="AK4555" i="2"/>
  <c r="AJ4555" i="2"/>
  <c r="AS4554" i="2"/>
  <c r="AR4554" i="2"/>
  <c r="AQ4554" i="2"/>
  <c r="AK4554" i="2"/>
  <c r="AJ4554" i="2"/>
  <c r="AS4553" i="2"/>
  <c r="AR4553" i="2"/>
  <c r="AQ4553" i="2"/>
  <c r="AK4553" i="2"/>
  <c r="AJ4553" i="2"/>
  <c r="AS4552" i="2"/>
  <c r="AR4552" i="2"/>
  <c r="AQ4552" i="2"/>
  <c r="AK4552" i="2"/>
  <c r="AJ4552" i="2"/>
  <c r="AS4551" i="2"/>
  <c r="AR4551" i="2"/>
  <c r="AQ4551" i="2"/>
  <c r="AK4551" i="2"/>
  <c r="AJ4551" i="2"/>
  <c r="AS4550" i="2"/>
  <c r="AR4550" i="2"/>
  <c r="AQ4550" i="2"/>
  <c r="AK4550" i="2"/>
  <c r="AJ4550" i="2"/>
  <c r="AS4549" i="2"/>
  <c r="AR4549" i="2"/>
  <c r="AQ4549" i="2"/>
  <c r="AK4549" i="2"/>
  <c r="AJ4549" i="2"/>
  <c r="AS4548" i="2"/>
  <c r="AR4548" i="2"/>
  <c r="AQ4548" i="2"/>
  <c r="AK4548" i="2"/>
  <c r="AJ4548" i="2"/>
  <c r="AS4547" i="2"/>
  <c r="AR4547" i="2"/>
  <c r="AQ4547" i="2"/>
  <c r="AK4547" i="2"/>
  <c r="AJ4547" i="2"/>
  <c r="AS4546" i="2"/>
  <c r="AR4546" i="2"/>
  <c r="AQ4546" i="2"/>
  <c r="AK4546" i="2"/>
  <c r="AJ4546" i="2"/>
  <c r="AS4545" i="2"/>
  <c r="AR4545" i="2"/>
  <c r="AQ4545" i="2"/>
  <c r="AK4545" i="2"/>
  <c r="AJ4545" i="2"/>
  <c r="AS4544" i="2"/>
  <c r="AR4544" i="2"/>
  <c r="AQ4544" i="2"/>
  <c r="AK4544" i="2"/>
  <c r="AJ4544" i="2"/>
  <c r="AS4543" i="2"/>
  <c r="AR4543" i="2"/>
  <c r="AQ4543" i="2"/>
  <c r="AK4543" i="2"/>
  <c r="AJ4543" i="2"/>
  <c r="AS4542" i="2"/>
  <c r="AR4542" i="2"/>
  <c r="AQ4542" i="2"/>
  <c r="AK4542" i="2"/>
  <c r="AJ4542" i="2"/>
  <c r="AS4541" i="2"/>
  <c r="AR4541" i="2"/>
  <c r="AQ4541" i="2"/>
  <c r="AK4541" i="2"/>
  <c r="AJ4541" i="2"/>
  <c r="AS4540" i="2"/>
  <c r="AR4540" i="2"/>
  <c r="AQ4540" i="2"/>
  <c r="AK4540" i="2"/>
  <c r="AJ4540" i="2"/>
  <c r="AS4539" i="2"/>
  <c r="AR4539" i="2"/>
  <c r="AQ4539" i="2"/>
  <c r="AK4539" i="2"/>
  <c r="AJ4539" i="2"/>
  <c r="AS4538" i="2"/>
  <c r="AR4538" i="2"/>
  <c r="AQ4538" i="2"/>
  <c r="AK4538" i="2"/>
  <c r="AJ4538" i="2"/>
  <c r="AS4537" i="2"/>
  <c r="AR4537" i="2"/>
  <c r="AQ4537" i="2"/>
  <c r="AK4537" i="2"/>
  <c r="AJ4537" i="2"/>
  <c r="AS4536" i="2"/>
  <c r="AR4536" i="2"/>
  <c r="AQ4536" i="2"/>
  <c r="AK4536" i="2"/>
  <c r="AJ4536" i="2"/>
  <c r="AS4535" i="2"/>
  <c r="AR4535" i="2"/>
  <c r="AQ4535" i="2"/>
  <c r="AK4535" i="2"/>
  <c r="AJ4535" i="2"/>
  <c r="AS4534" i="2"/>
  <c r="AR4534" i="2"/>
  <c r="AQ4534" i="2"/>
  <c r="AK4534" i="2"/>
  <c r="AJ4534" i="2"/>
  <c r="AS4533" i="2"/>
  <c r="AR4533" i="2"/>
  <c r="AQ4533" i="2"/>
  <c r="AK4533" i="2"/>
  <c r="AJ4533" i="2"/>
  <c r="AS4532" i="2"/>
  <c r="AR4532" i="2"/>
  <c r="AQ4532" i="2"/>
  <c r="AK4532" i="2"/>
  <c r="AJ4532" i="2"/>
  <c r="AS4531" i="2"/>
  <c r="AR4531" i="2"/>
  <c r="AQ4531" i="2"/>
  <c r="AK4531" i="2"/>
  <c r="AJ4531" i="2"/>
  <c r="AS4530" i="2"/>
  <c r="AR4530" i="2"/>
  <c r="AQ4530" i="2"/>
  <c r="AK4530" i="2"/>
  <c r="AJ4530" i="2"/>
  <c r="AS4529" i="2"/>
  <c r="AR4529" i="2"/>
  <c r="AQ4529" i="2"/>
  <c r="AK4529" i="2"/>
  <c r="AJ4529" i="2"/>
  <c r="AS4528" i="2"/>
  <c r="AR4528" i="2"/>
  <c r="AQ4528" i="2"/>
  <c r="AK4528" i="2"/>
  <c r="AJ4528" i="2"/>
  <c r="AS4527" i="2"/>
  <c r="AR4527" i="2"/>
  <c r="AQ4527" i="2"/>
  <c r="AK4527" i="2"/>
  <c r="AJ4527" i="2"/>
  <c r="AS4526" i="2"/>
  <c r="AR4526" i="2"/>
  <c r="AQ4526" i="2"/>
  <c r="AK4526" i="2"/>
  <c r="AJ4526" i="2"/>
  <c r="AS4525" i="2"/>
  <c r="AR4525" i="2"/>
  <c r="AQ4525" i="2"/>
  <c r="AK4525" i="2"/>
  <c r="AJ4525" i="2"/>
  <c r="AS4524" i="2"/>
  <c r="AR4524" i="2"/>
  <c r="AQ4524" i="2"/>
  <c r="AK4524" i="2"/>
  <c r="AJ4524" i="2"/>
  <c r="AS4523" i="2"/>
  <c r="AR4523" i="2"/>
  <c r="AQ4523" i="2"/>
  <c r="AK4523" i="2"/>
  <c r="AJ4523" i="2"/>
  <c r="AS4522" i="2"/>
  <c r="AR4522" i="2"/>
  <c r="AQ4522" i="2"/>
  <c r="AK4522" i="2"/>
  <c r="AJ4522" i="2"/>
  <c r="AS4521" i="2"/>
  <c r="AR4521" i="2"/>
  <c r="AQ4521" i="2"/>
  <c r="AK4521" i="2"/>
  <c r="AJ4521" i="2"/>
  <c r="AS4520" i="2"/>
  <c r="AR4520" i="2"/>
  <c r="AQ4520" i="2"/>
  <c r="AK4520" i="2"/>
  <c r="AJ4520" i="2"/>
  <c r="AS4519" i="2"/>
  <c r="AR4519" i="2"/>
  <c r="AQ4519" i="2"/>
  <c r="AK4519" i="2"/>
  <c r="AJ4519" i="2"/>
  <c r="AS4518" i="2"/>
  <c r="AR4518" i="2"/>
  <c r="AQ4518" i="2"/>
  <c r="AK4518" i="2"/>
  <c r="AJ4518" i="2"/>
  <c r="AS4517" i="2"/>
  <c r="AR4517" i="2"/>
  <c r="AQ4517" i="2"/>
  <c r="AK4517" i="2"/>
  <c r="AJ4517" i="2"/>
  <c r="AS4516" i="2"/>
  <c r="AR4516" i="2"/>
  <c r="AQ4516" i="2"/>
  <c r="AK4516" i="2"/>
  <c r="AJ4516" i="2"/>
  <c r="AS4515" i="2"/>
  <c r="AR4515" i="2"/>
  <c r="AQ4515" i="2"/>
  <c r="AK4515" i="2"/>
  <c r="AJ4515" i="2"/>
  <c r="AS4514" i="2"/>
  <c r="AR4514" i="2"/>
  <c r="AQ4514" i="2"/>
  <c r="AK4514" i="2"/>
  <c r="AJ4514" i="2"/>
  <c r="AS4513" i="2"/>
  <c r="AR4513" i="2"/>
  <c r="AQ4513" i="2"/>
  <c r="AK4513" i="2"/>
  <c r="AJ4513" i="2"/>
  <c r="AS4512" i="2"/>
  <c r="AR4512" i="2"/>
  <c r="AQ4512" i="2"/>
  <c r="AK4512" i="2"/>
  <c r="AJ4512" i="2"/>
  <c r="AS4511" i="2"/>
  <c r="AR4511" i="2"/>
  <c r="AQ4511" i="2"/>
  <c r="AK4511" i="2"/>
  <c r="AJ4511" i="2"/>
  <c r="AS4510" i="2"/>
  <c r="AR4510" i="2"/>
  <c r="AQ4510" i="2"/>
  <c r="AK4510" i="2"/>
  <c r="AJ4510" i="2"/>
  <c r="AS4509" i="2"/>
  <c r="AR4509" i="2"/>
  <c r="AQ4509" i="2"/>
  <c r="AK4509" i="2"/>
  <c r="AJ4509" i="2"/>
  <c r="AS4508" i="2"/>
  <c r="AR4508" i="2"/>
  <c r="AQ4508" i="2"/>
  <c r="AK4508" i="2"/>
  <c r="AJ4508" i="2"/>
  <c r="AS4507" i="2"/>
  <c r="AR4507" i="2"/>
  <c r="AQ4507" i="2"/>
  <c r="AK4507" i="2"/>
  <c r="AJ4507" i="2"/>
  <c r="AS4506" i="2"/>
  <c r="AR4506" i="2"/>
  <c r="AQ4506" i="2"/>
  <c r="AK4506" i="2"/>
  <c r="AJ4506" i="2"/>
  <c r="AS4505" i="2"/>
  <c r="AR4505" i="2"/>
  <c r="AQ4505" i="2"/>
  <c r="AK4505" i="2"/>
  <c r="AJ4505" i="2"/>
  <c r="AS4504" i="2"/>
  <c r="AR4504" i="2"/>
  <c r="AQ4504" i="2"/>
  <c r="AK4504" i="2"/>
  <c r="AJ4504" i="2"/>
  <c r="AS4503" i="2"/>
  <c r="AR4503" i="2"/>
  <c r="AQ4503" i="2"/>
  <c r="AK4503" i="2"/>
  <c r="AJ4503" i="2"/>
  <c r="AS4502" i="2"/>
  <c r="AR4502" i="2"/>
  <c r="AQ4502" i="2"/>
  <c r="AK4502" i="2"/>
  <c r="AJ4502" i="2"/>
  <c r="AS4501" i="2"/>
  <c r="AR4501" i="2"/>
  <c r="AQ4501" i="2"/>
  <c r="AK4501" i="2"/>
  <c r="AJ4501" i="2"/>
  <c r="AS4500" i="2"/>
  <c r="AR4500" i="2"/>
  <c r="AQ4500" i="2"/>
  <c r="AK4500" i="2"/>
  <c r="AJ4500" i="2"/>
  <c r="AS4499" i="2"/>
  <c r="AR4499" i="2"/>
  <c r="AQ4499" i="2"/>
  <c r="AK4499" i="2"/>
  <c r="AJ4499" i="2"/>
  <c r="AS4498" i="2"/>
  <c r="AR4498" i="2"/>
  <c r="AQ4498" i="2"/>
  <c r="AK4498" i="2"/>
  <c r="AJ4498" i="2"/>
  <c r="AS4497" i="2"/>
  <c r="AR4497" i="2"/>
  <c r="AQ4497" i="2"/>
  <c r="AK4497" i="2"/>
  <c r="AJ4497" i="2"/>
  <c r="AS4496" i="2"/>
  <c r="AR4496" i="2"/>
  <c r="AQ4496" i="2"/>
  <c r="AK4496" i="2"/>
  <c r="AJ4496" i="2"/>
  <c r="AS4495" i="2"/>
  <c r="AR4495" i="2"/>
  <c r="AQ4495" i="2"/>
  <c r="AK4495" i="2"/>
  <c r="AJ4495" i="2"/>
  <c r="AS4494" i="2"/>
  <c r="AR4494" i="2"/>
  <c r="AQ4494" i="2"/>
  <c r="AK4494" i="2"/>
  <c r="AJ4494" i="2"/>
  <c r="AS4493" i="2"/>
  <c r="AR4493" i="2"/>
  <c r="AQ4493" i="2"/>
  <c r="AK4493" i="2"/>
  <c r="AJ4493" i="2"/>
  <c r="AS4492" i="2"/>
  <c r="AR4492" i="2"/>
  <c r="AQ4492" i="2"/>
  <c r="AK4492" i="2"/>
  <c r="AJ4492" i="2"/>
  <c r="AS4491" i="2"/>
  <c r="AR4491" i="2"/>
  <c r="AQ4491" i="2"/>
  <c r="AK4491" i="2"/>
  <c r="AJ4491" i="2"/>
  <c r="AS4490" i="2"/>
  <c r="AR4490" i="2"/>
  <c r="AQ4490" i="2"/>
  <c r="AK4490" i="2"/>
  <c r="AJ4490" i="2"/>
  <c r="AS4489" i="2"/>
  <c r="AR4489" i="2"/>
  <c r="AQ4489" i="2"/>
  <c r="AK4489" i="2"/>
  <c r="AJ4489" i="2"/>
  <c r="AS4488" i="2"/>
  <c r="AR4488" i="2"/>
  <c r="AQ4488" i="2"/>
  <c r="AK4488" i="2"/>
  <c r="AJ4488" i="2"/>
  <c r="AS4487" i="2"/>
  <c r="AR4487" i="2"/>
  <c r="AQ4487" i="2"/>
  <c r="AK4487" i="2"/>
  <c r="AJ4487" i="2"/>
  <c r="AS4486" i="2"/>
  <c r="AR4486" i="2"/>
  <c r="AQ4486" i="2"/>
  <c r="AK4486" i="2"/>
  <c r="AJ4486" i="2"/>
  <c r="AS4485" i="2"/>
  <c r="AR4485" i="2"/>
  <c r="AQ4485" i="2"/>
  <c r="AK4485" i="2"/>
  <c r="AJ4485" i="2"/>
  <c r="AS4484" i="2"/>
  <c r="AR4484" i="2"/>
  <c r="AQ4484" i="2"/>
  <c r="AK4484" i="2"/>
  <c r="AJ4484" i="2"/>
  <c r="AS4483" i="2"/>
  <c r="AR4483" i="2"/>
  <c r="AQ4483" i="2"/>
  <c r="AK4483" i="2"/>
  <c r="AJ4483" i="2"/>
  <c r="AS4482" i="2"/>
  <c r="AR4482" i="2"/>
  <c r="AQ4482" i="2"/>
  <c r="AK4482" i="2"/>
  <c r="AJ4482" i="2"/>
  <c r="AS4481" i="2"/>
  <c r="AR4481" i="2"/>
  <c r="AQ4481" i="2"/>
  <c r="AK4481" i="2"/>
  <c r="AJ4481" i="2"/>
  <c r="AS4480" i="2"/>
  <c r="AR4480" i="2"/>
  <c r="AQ4480" i="2"/>
  <c r="AK4480" i="2"/>
  <c r="AJ4480" i="2"/>
  <c r="AS4479" i="2"/>
  <c r="AR4479" i="2"/>
  <c r="AQ4479" i="2"/>
  <c r="AK4479" i="2"/>
  <c r="AJ4479" i="2"/>
  <c r="AS4478" i="2"/>
  <c r="AR4478" i="2"/>
  <c r="AQ4478" i="2"/>
  <c r="AK4478" i="2"/>
  <c r="AJ4478" i="2"/>
  <c r="AS4477" i="2"/>
  <c r="AR4477" i="2"/>
  <c r="AQ4477" i="2"/>
  <c r="AK4477" i="2"/>
  <c r="AJ4477" i="2"/>
  <c r="AS4476" i="2"/>
  <c r="AR4476" i="2"/>
  <c r="AQ4476" i="2"/>
  <c r="AK4476" i="2"/>
  <c r="AJ4476" i="2"/>
  <c r="AS4475" i="2"/>
  <c r="AR4475" i="2"/>
  <c r="AQ4475" i="2"/>
  <c r="AK4475" i="2"/>
  <c r="AJ4475" i="2"/>
  <c r="AS4474" i="2"/>
  <c r="AR4474" i="2"/>
  <c r="AQ4474" i="2"/>
  <c r="AK4474" i="2"/>
  <c r="AJ4474" i="2"/>
  <c r="AS4473" i="2"/>
  <c r="AR4473" i="2"/>
  <c r="AQ4473" i="2"/>
  <c r="AK4473" i="2"/>
  <c r="AJ4473" i="2"/>
  <c r="AS4472" i="2"/>
  <c r="AR4472" i="2"/>
  <c r="AQ4472" i="2"/>
  <c r="AK4472" i="2"/>
  <c r="AJ4472" i="2"/>
  <c r="AS4471" i="2"/>
  <c r="AR4471" i="2"/>
  <c r="AQ4471" i="2"/>
  <c r="AK4471" i="2"/>
  <c r="AJ4471" i="2"/>
  <c r="AS4470" i="2"/>
  <c r="AR4470" i="2"/>
  <c r="AQ4470" i="2"/>
  <c r="AK4470" i="2"/>
  <c r="AJ4470" i="2"/>
  <c r="AS4469" i="2"/>
  <c r="AR4469" i="2"/>
  <c r="AQ4469" i="2"/>
  <c r="AK4469" i="2"/>
  <c r="AJ4469" i="2"/>
  <c r="AS4468" i="2"/>
  <c r="AR4468" i="2"/>
  <c r="AQ4468" i="2"/>
  <c r="AK4468" i="2"/>
  <c r="AJ4468" i="2"/>
  <c r="AS4467" i="2"/>
  <c r="AR4467" i="2"/>
  <c r="AQ4467" i="2"/>
  <c r="AK4467" i="2"/>
  <c r="AJ4467" i="2"/>
  <c r="AS4466" i="2"/>
  <c r="AR4466" i="2"/>
  <c r="AQ4466" i="2"/>
  <c r="AK4466" i="2"/>
  <c r="AJ4466" i="2"/>
  <c r="AS4465" i="2"/>
  <c r="AR4465" i="2"/>
  <c r="AQ4465" i="2"/>
  <c r="AK4465" i="2"/>
  <c r="AJ4465" i="2"/>
  <c r="AS4464" i="2"/>
  <c r="AR4464" i="2"/>
  <c r="AQ4464" i="2"/>
  <c r="AK4464" i="2"/>
  <c r="AJ4464" i="2"/>
  <c r="AS4463" i="2"/>
  <c r="AR4463" i="2"/>
  <c r="AQ4463" i="2"/>
  <c r="AK4463" i="2"/>
  <c r="AJ4463" i="2"/>
  <c r="AS4462" i="2"/>
  <c r="AR4462" i="2"/>
  <c r="AQ4462" i="2"/>
  <c r="AK4462" i="2"/>
  <c r="AJ4462" i="2"/>
  <c r="AS4461" i="2"/>
  <c r="AR4461" i="2"/>
  <c r="AQ4461" i="2"/>
  <c r="AK4461" i="2"/>
  <c r="AJ4461" i="2"/>
  <c r="AS4460" i="2"/>
  <c r="AR4460" i="2"/>
  <c r="AQ4460" i="2"/>
  <c r="AK4460" i="2"/>
  <c r="AJ4460" i="2"/>
  <c r="AS4459" i="2"/>
  <c r="AR4459" i="2"/>
  <c r="AQ4459" i="2"/>
  <c r="AK4459" i="2"/>
  <c r="AJ4459" i="2"/>
  <c r="AS4458" i="2"/>
  <c r="AR4458" i="2"/>
  <c r="AQ4458" i="2"/>
  <c r="AK4458" i="2"/>
  <c r="AJ4458" i="2"/>
  <c r="AS4457" i="2"/>
  <c r="AR4457" i="2"/>
  <c r="AQ4457" i="2"/>
  <c r="AK4457" i="2"/>
  <c r="AJ4457" i="2"/>
  <c r="AS4456" i="2"/>
  <c r="AR4456" i="2"/>
  <c r="AQ4456" i="2"/>
  <c r="AK4456" i="2"/>
  <c r="AJ4456" i="2"/>
  <c r="AS4455" i="2"/>
  <c r="AR4455" i="2"/>
  <c r="AQ4455" i="2"/>
  <c r="AK4455" i="2"/>
  <c r="AJ4455" i="2"/>
  <c r="AS3590" i="2"/>
  <c r="AR3590" i="2"/>
  <c r="AQ3590" i="2"/>
  <c r="AK3590" i="2"/>
  <c r="AJ3590" i="2"/>
  <c r="AS3589" i="2"/>
  <c r="AR3589" i="2"/>
  <c r="AQ3589" i="2"/>
  <c r="AK3589" i="2"/>
  <c r="AJ3589" i="2"/>
  <c r="AS3588" i="2"/>
  <c r="AR3588" i="2"/>
  <c r="AQ3588" i="2"/>
  <c r="AK3588" i="2"/>
  <c r="AJ3588" i="2"/>
  <c r="AS3587" i="2"/>
  <c r="AR3587" i="2"/>
  <c r="AQ3587" i="2"/>
  <c r="AK3587" i="2"/>
  <c r="AJ3587" i="2"/>
  <c r="AS3586" i="2"/>
  <c r="AR3586" i="2"/>
  <c r="AQ3586" i="2"/>
  <c r="AK3586" i="2"/>
  <c r="AJ3586" i="2"/>
  <c r="AS3585" i="2"/>
  <c r="AR3585" i="2"/>
  <c r="AQ3585" i="2"/>
  <c r="AK3585" i="2"/>
  <c r="AJ3585" i="2"/>
  <c r="AS3584" i="2"/>
  <c r="AR3584" i="2"/>
  <c r="AQ3584" i="2"/>
  <c r="AK3584" i="2"/>
  <c r="AJ3584" i="2"/>
  <c r="AS3583" i="2"/>
  <c r="AR3583" i="2"/>
  <c r="AQ3583" i="2"/>
  <c r="AK3583" i="2"/>
  <c r="AJ3583" i="2"/>
  <c r="AS3582" i="2"/>
  <c r="AR3582" i="2"/>
  <c r="AQ3582" i="2"/>
  <c r="AK3582" i="2"/>
  <c r="AJ3582" i="2"/>
  <c r="AS3581" i="2"/>
  <c r="AR3581" i="2"/>
  <c r="AQ3581" i="2"/>
  <c r="AK3581" i="2"/>
  <c r="AJ3581" i="2"/>
  <c r="AS3580" i="2"/>
  <c r="AR3580" i="2"/>
  <c r="AQ3580" i="2"/>
  <c r="AK3580" i="2"/>
  <c r="AJ3580" i="2"/>
  <c r="AS3579" i="2"/>
  <c r="AR3579" i="2"/>
  <c r="AQ3579" i="2"/>
  <c r="AK3579" i="2"/>
  <c r="AJ3579" i="2"/>
  <c r="AS3578" i="2"/>
  <c r="AR3578" i="2"/>
  <c r="AQ3578" i="2"/>
  <c r="AK3578" i="2"/>
  <c r="AJ3578" i="2"/>
  <c r="AS3577" i="2"/>
  <c r="AR3577" i="2"/>
  <c r="AQ3577" i="2"/>
  <c r="AK3577" i="2"/>
  <c r="AJ3577" i="2"/>
  <c r="AS3576" i="2"/>
  <c r="AR3576" i="2"/>
  <c r="AQ3576" i="2"/>
  <c r="AK3576" i="2"/>
  <c r="AJ3576" i="2"/>
  <c r="AS3575" i="2"/>
  <c r="AR3575" i="2"/>
  <c r="AQ3575" i="2"/>
  <c r="AK3575" i="2"/>
  <c r="AJ3575" i="2"/>
  <c r="AS3574" i="2"/>
  <c r="AR3574" i="2"/>
  <c r="AQ3574" i="2"/>
  <c r="AK3574" i="2"/>
  <c r="AJ3574" i="2"/>
  <c r="AS3573" i="2"/>
  <c r="AR3573" i="2"/>
  <c r="AQ3573" i="2"/>
  <c r="AK3573" i="2"/>
  <c r="AJ3573" i="2"/>
  <c r="AS3572" i="2"/>
  <c r="AR3572" i="2"/>
  <c r="AQ3572" i="2"/>
  <c r="AK3572" i="2"/>
  <c r="AJ3572" i="2"/>
  <c r="AS3571" i="2"/>
  <c r="AR3571" i="2"/>
  <c r="AQ3571" i="2"/>
  <c r="AK3571" i="2"/>
  <c r="AJ3571" i="2"/>
  <c r="AS3570" i="2"/>
  <c r="AR3570" i="2"/>
  <c r="AQ3570" i="2"/>
  <c r="AK3570" i="2"/>
  <c r="AJ3570" i="2"/>
  <c r="AS3569" i="2"/>
  <c r="AR3569" i="2"/>
  <c r="AQ3569" i="2"/>
  <c r="AK3569" i="2"/>
  <c r="AJ3569" i="2"/>
  <c r="AS3568" i="2"/>
  <c r="AR3568" i="2"/>
  <c r="AQ3568" i="2"/>
  <c r="AK3568" i="2"/>
  <c r="AJ3568" i="2"/>
  <c r="AS3567" i="2"/>
  <c r="AR3567" i="2"/>
  <c r="AQ3567" i="2"/>
  <c r="AK3567" i="2"/>
  <c r="AJ3567" i="2"/>
  <c r="AS3566" i="2"/>
  <c r="AR3566" i="2"/>
  <c r="AQ3566" i="2"/>
  <c r="AK3566" i="2"/>
  <c r="AJ3566" i="2"/>
  <c r="AS3565" i="2"/>
  <c r="AR3565" i="2"/>
  <c r="AQ3565" i="2"/>
  <c r="AK3565" i="2"/>
  <c r="AJ3565" i="2"/>
  <c r="AS3564" i="2"/>
  <c r="AR3564" i="2"/>
  <c r="AQ3564" i="2"/>
  <c r="AK3564" i="2"/>
  <c r="AJ3564" i="2"/>
  <c r="AS3563" i="2"/>
  <c r="AR3563" i="2"/>
  <c r="AQ3563" i="2"/>
  <c r="AK3563" i="2"/>
  <c r="AJ3563" i="2"/>
  <c r="AS3562" i="2"/>
  <c r="AR3562" i="2"/>
  <c r="AQ3562" i="2"/>
  <c r="AK3562" i="2"/>
  <c r="AJ3562" i="2"/>
  <c r="AS3561" i="2"/>
  <c r="AR3561" i="2"/>
  <c r="AQ3561" i="2"/>
  <c r="AK3561" i="2"/>
  <c r="AJ3561" i="2"/>
  <c r="AS3560" i="2"/>
  <c r="AR3560" i="2"/>
  <c r="AQ3560" i="2"/>
  <c r="AK3560" i="2"/>
  <c r="AJ3560" i="2"/>
  <c r="AS3559" i="2"/>
  <c r="AR3559" i="2"/>
  <c r="AQ3559" i="2"/>
  <c r="AK3559" i="2"/>
  <c r="AJ3559" i="2"/>
  <c r="AS3558" i="2"/>
  <c r="AR3558" i="2"/>
  <c r="AQ3558" i="2"/>
  <c r="AK3558" i="2"/>
  <c r="AJ3558" i="2"/>
  <c r="AS3557" i="2"/>
  <c r="AR3557" i="2"/>
  <c r="AQ3557" i="2"/>
  <c r="AK3557" i="2"/>
  <c r="AJ3557" i="2"/>
  <c r="AS3556" i="2"/>
  <c r="AR3556" i="2"/>
  <c r="AQ3556" i="2"/>
  <c r="AK3556" i="2"/>
  <c r="AJ3556" i="2"/>
  <c r="AS3555" i="2"/>
  <c r="AR3555" i="2"/>
  <c r="AQ3555" i="2"/>
  <c r="AK3555" i="2"/>
  <c r="AJ3555" i="2"/>
  <c r="AS3554" i="2"/>
  <c r="AR3554" i="2"/>
  <c r="AQ3554" i="2"/>
  <c r="AK3554" i="2"/>
  <c r="AJ3554" i="2"/>
  <c r="AS3553" i="2"/>
  <c r="AR3553" i="2"/>
  <c r="AQ3553" i="2"/>
  <c r="AK3553" i="2"/>
  <c r="AJ3553" i="2"/>
  <c r="AS3552" i="2"/>
  <c r="AR3552" i="2"/>
  <c r="AQ3552" i="2"/>
  <c r="AK3552" i="2"/>
  <c r="AJ3552" i="2"/>
  <c r="AS3551" i="2"/>
  <c r="AR3551" i="2"/>
  <c r="AQ3551" i="2"/>
  <c r="AK3551" i="2"/>
  <c r="AJ3551" i="2"/>
  <c r="AS3550" i="2"/>
  <c r="AR3550" i="2"/>
  <c r="AQ3550" i="2"/>
  <c r="AK3550" i="2"/>
  <c r="AJ3550" i="2"/>
  <c r="AS3549" i="2"/>
  <c r="AR3549" i="2"/>
  <c r="AQ3549" i="2"/>
  <c r="AK3549" i="2"/>
  <c r="AJ3549" i="2"/>
  <c r="AS3548" i="2"/>
  <c r="AR3548" i="2"/>
  <c r="AQ3548" i="2"/>
  <c r="AK3548" i="2"/>
  <c r="AJ3548" i="2"/>
  <c r="AS3547" i="2"/>
  <c r="AR3547" i="2"/>
  <c r="AQ3547" i="2"/>
  <c r="AK3547" i="2"/>
  <c r="AJ3547" i="2"/>
  <c r="AS3546" i="2"/>
  <c r="AR3546" i="2"/>
  <c r="AQ3546" i="2"/>
  <c r="AK3546" i="2"/>
  <c r="AJ3546" i="2"/>
  <c r="AS3545" i="2"/>
  <c r="AR3545" i="2"/>
  <c r="AQ3545" i="2"/>
  <c r="AK3545" i="2"/>
  <c r="AJ3545" i="2"/>
  <c r="AS3544" i="2"/>
  <c r="AR3544" i="2"/>
  <c r="AQ3544" i="2"/>
  <c r="AK3544" i="2"/>
  <c r="AJ3544" i="2"/>
  <c r="AS3543" i="2"/>
  <c r="AR3543" i="2"/>
  <c r="AQ3543" i="2"/>
  <c r="AK3543" i="2"/>
  <c r="AJ3543" i="2"/>
  <c r="AS3542" i="2"/>
  <c r="AR3542" i="2"/>
  <c r="AQ3542" i="2"/>
  <c r="AK3542" i="2"/>
  <c r="AJ3542" i="2"/>
  <c r="AS3541" i="2"/>
  <c r="AR3541" i="2"/>
  <c r="AQ3541" i="2"/>
  <c r="AK3541" i="2"/>
  <c r="AJ3541" i="2"/>
  <c r="AS3540" i="2"/>
  <c r="AR3540" i="2"/>
  <c r="AQ3540" i="2"/>
  <c r="AK3540" i="2"/>
  <c r="AJ3540" i="2"/>
  <c r="AS3539" i="2"/>
  <c r="AR3539" i="2"/>
  <c r="AQ3539" i="2"/>
  <c r="AK3539" i="2"/>
  <c r="AJ3539" i="2"/>
  <c r="AS3538" i="2"/>
  <c r="AR3538" i="2"/>
  <c r="AQ3538" i="2"/>
  <c r="AK3538" i="2"/>
  <c r="AJ3538" i="2"/>
  <c r="AS3537" i="2"/>
  <c r="AR3537" i="2"/>
  <c r="AQ3537" i="2"/>
  <c r="AK3537" i="2"/>
  <c r="AJ3537" i="2"/>
  <c r="AS3536" i="2"/>
  <c r="AR3536" i="2"/>
  <c r="AQ3536" i="2"/>
  <c r="AK3536" i="2"/>
  <c r="AJ3536" i="2"/>
  <c r="AS3535" i="2"/>
  <c r="AR3535" i="2"/>
  <c r="AQ3535" i="2"/>
  <c r="AK3535" i="2"/>
  <c r="AJ3535" i="2"/>
  <c r="AS3534" i="2"/>
  <c r="AR3534" i="2"/>
  <c r="AQ3534" i="2"/>
  <c r="AK3534" i="2"/>
  <c r="AJ3534" i="2"/>
  <c r="AS3533" i="2"/>
  <c r="AR3533" i="2"/>
  <c r="AQ3533" i="2"/>
  <c r="AK3533" i="2"/>
  <c r="AJ3533" i="2"/>
  <c r="AS3532" i="2"/>
  <c r="AR3532" i="2"/>
  <c r="AQ3532" i="2"/>
  <c r="AK3532" i="2"/>
  <c r="AJ3532" i="2"/>
  <c r="AS3531" i="2"/>
  <c r="AR3531" i="2"/>
  <c r="AQ3531" i="2"/>
  <c r="AK3531" i="2"/>
  <c r="AJ3531" i="2"/>
  <c r="AS3530" i="2"/>
  <c r="AR3530" i="2"/>
  <c r="AQ3530" i="2"/>
  <c r="AK3530" i="2"/>
  <c r="AJ3530" i="2"/>
  <c r="AS3529" i="2"/>
  <c r="AR3529" i="2"/>
  <c r="AQ3529" i="2"/>
  <c r="AK3529" i="2"/>
  <c r="AJ3529" i="2"/>
  <c r="AS3528" i="2"/>
  <c r="AR3528" i="2"/>
  <c r="AQ3528" i="2"/>
  <c r="AK3528" i="2"/>
  <c r="AJ3528" i="2"/>
  <c r="AS3527" i="2"/>
  <c r="AR3527" i="2"/>
  <c r="AQ3527" i="2"/>
  <c r="AK3527" i="2"/>
  <c r="AJ3527" i="2"/>
  <c r="AS3526" i="2"/>
  <c r="AR3526" i="2"/>
  <c r="AQ3526" i="2"/>
  <c r="AK3526" i="2"/>
  <c r="AJ3526" i="2"/>
  <c r="AS3525" i="2"/>
  <c r="AR3525" i="2"/>
  <c r="AQ3525" i="2"/>
  <c r="AK3525" i="2"/>
  <c r="AJ3525" i="2"/>
  <c r="AS3524" i="2"/>
  <c r="AR3524" i="2"/>
  <c r="AQ3524" i="2"/>
  <c r="AK3524" i="2"/>
  <c r="AJ3524" i="2"/>
  <c r="AS3523" i="2"/>
  <c r="AR3523" i="2"/>
  <c r="AQ3523" i="2"/>
  <c r="AK3523" i="2"/>
  <c r="AJ3523" i="2"/>
  <c r="AS3522" i="2"/>
  <c r="AR3522" i="2"/>
  <c r="AQ3522" i="2"/>
  <c r="AK3522" i="2"/>
  <c r="AJ3522" i="2"/>
  <c r="AS3521" i="2"/>
  <c r="AR3521" i="2"/>
  <c r="AQ3521" i="2"/>
  <c r="AK3521" i="2"/>
  <c r="AJ3521" i="2"/>
  <c r="AS3520" i="2"/>
  <c r="AR3520" i="2"/>
  <c r="AQ3520" i="2"/>
  <c r="AK3520" i="2"/>
  <c r="AJ3520" i="2"/>
  <c r="AS3519" i="2"/>
  <c r="AR3519" i="2"/>
  <c r="AQ3519" i="2"/>
  <c r="AK3519" i="2"/>
  <c r="AJ3519" i="2"/>
  <c r="AS3518" i="2"/>
  <c r="AR3518" i="2"/>
  <c r="AQ3518" i="2"/>
  <c r="AK3518" i="2"/>
  <c r="AJ3518" i="2"/>
  <c r="AS3517" i="2"/>
  <c r="AR3517" i="2"/>
  <c r="AQ3517" i="2"/>
  <c r="AK3517" i="2"/>
  <c r="AJ3517" i="2"/>
  <c r="AS3516" i="2"/>
  <c r="AR3516" i="2"/>
  <c r="AQ3516" i="2"/>
  <c r="AK3516" i="2"/>
  <c r="AJ3516" i="2"/>
  <c r="AS3515" i="2"/>
  <c r="AR3515" i="2"/>
  <c r="AQ3515" i="2"/>
  <c r="AK3515" i="2"/>
  <c r="AJ3515" i="2"/>
  <c r="AS3514" i="2"/>
  <c r="AR3514" i="2"/>
  <c r="AQ3514" i="2"/>
  <c r="AK3514" i="2"/>
  <c r="AJ3514" i="2"/>
  <c r="AS3513" i="2"/>
  <c r="AR3513" i="2"/>
  <c r="AQ3513" i="2"/>
  <c r="AK3513" i="2"/>
  <c r="AJ3513" i="2"/>
  <c r="AS3512" i="2"/>
  <c r="AR3512" i="2"/>
  <c r="AQ3512" i="2"/>
  <c r="AK3512" i="2"/>
  <c r="AJ3512" i="2"/>
  <c r="AS3511" i="2"/>
  <c r="AR3511" i="2"/>
  <c r="AQ3511" i="2"/>
  <c r="AK3511" i="2"/>
  <c r="AJ3511" i="2"/>
  <c r="AS3510" i="2"/>
  <c r="AR3510" i="2"/>
  <c r="AQ3510" i="2"/>
  <c r="AK3510" i="2"/>
  <c r="AJ3510" i="2"/>
  <c r="AS3509" i="2"/>
  <c r="AR3509" i="2"/>
  <c r="AQ3509" i="2"/>
  <c r="AK3509" i="2"/>
  <c r="AJ3509" i="2"/>
  <c r="AS3508" i="2"/>
  <c r="AR3508" i="2"/>
  <c r="AQ3508" i="2"/>
  <c r="AK3508" i="2"/>
  <c r="AJ3508" i="2"/>
  <c r="AS3507" i="2"/>
  <c r="AR3507" i="2"/>
  <c r="AQ3507" i="2"/>
  <c r="AK3507" i="2"/>
  <c r="AJ3507" i="2"/>
  <c r="AS3506" i="2"/>
  <c r="AR3506" i="2"/>
  <c r="AQ3506" i="2"/>
  <c r="AK3506" i="2"/>
  <c r="AJ3506" i="2"/>
  <c r="AS3505" i="2"/>
  <c r="AR3505" i="2"/>
  <c r="AQ3505" i="2"/>
  <c r="AK3505" i="2"/>
  <c r="AJ3505" i="2"/>
  <c r="AS3504" i="2"/>
  <c r="AR3504" i="2"/>
  <c r="AQ3504" i="2"/>
  <c r="AK3504" i="2"/>
  <c r="AJ3504" i="2"/>
  <c r="AS3503" i="2"/>
  <c r="AR3503" i="2"/>
  <c r="AQ3503" i="2"/>
  <c r="AK3503" i="2"/>
  <c r="AJ3503" i="2"/>
  <c r="AS3502" i="2"/>
  <c r="AR3502" i="2"/>
  <c r="AQ3502" i="2"/>
  <c r="AK3502" i="2"/>
  <c r="AJ3502" i="2"/>
  <c r="AS3501" i="2"/>
  <c r="AR3501" i="2"/>
  <c r="AQ3501" i="2"/>
  <c r="AK3501" i="2"/>
  <c r="AJ3501" i="2"/>
  <c r="AS3500" i="2"/>
  <c r="AR3500" i="2"/>
  <c r="AQ3500" i="2"/>
  <c r="AK3500" i="2"/>
  <c r="AJ3500" i="2"/>
  <c r="AS3499" i="2"/>
  <c r="AR3499" i="2"/>
  <c r="AQ3499" i="2"/>
  <c r="AK3499" i="2"/>
  <c r="AJ3499" i="2"/>
  <c r="AS3498" i="2"/>
  <c r="AR3498" i="2"/>
  <c r="AQ3498" i="2"/>
  <c r="AK3498" i="2"/>
  <c r="AJ3498" i="2"/>
  <c r="AS3497" i="2"/>
  <c r="AR3497" i="2"/>
  <c r="AQ3497" i="2"/>
  <c r="AK3497" i="2"/>
  <c r="AJ3497" i="2"/>
  <c r="AS3496" i="2"/>
  <c r="AR3496" i="2"/>
  <c r="AQ3496" i="2"/>
  <c r="AK3496" i="2"/>
  <c r="AJ3496" i="2"/>
  <c r="AS3495" i="2"/>
  <c r="AR3495" i="2"/>
  <c r="AQ3495" i="2"/>
  <c r="AK3495" i="2"/>
  <c r="AJ3495" i="2"/>
  <c r="AS3494" i="2"/>
  <c r="AR3494" i="2"/>
  <c r="AQ3494" i="2"/>
  <c r="AK3494" i="2"/>
  <c r="AJ3494" i="2"/>
  <c r="AS3493" i="2"/>
  <c r="AR3493" i="2"/>
  <c r="AQ3493" i="2"/>
  <c r="AK3493" i="2"/>
  <c r="AJ3493" i="2"/>
  <c r="AS3492" i="2"/>
  <c r="AR3492" i="2"/>
  <c r="AQ3492" i="2"/>
  <c r="AK3492" i="2"/>
  <c r="AJ3492" i="2"/>
  <c r="AS3491" i="2"/>
  <c r="AR3491" i="2"/>
  <c r="AQ3491" i="2"/>
  <c r="AK3491" i="2"/>
  <c r="AJ3491" i="2"/>
  <c r="AS3490" i="2"/>
  <c r="AR3490" i="2"/>
  <c r="AQ3490" i="2"/>
  <c r="AK3490" i="2"/>
  <c r="AJ3490" i="2"/>
  <c r="AS3489" i="2"/>
  <c r="AR3489" i="2"/>
  <c r="AQ3489" i="2"/>
  <c r="AK3489" i="2"/>
  <c r="AJ3489" i="2"/>
  <c r="AS3488" i="2"/>
  <c r="AR3488" i="2"/>
  <c r="AQ3488" i="2"/>
  <c r="AK3488" i="2"/>
  <c r="AJ3488" i="2"/>
  <c r="AS3487" i="2"/>
  <c r="AR3487" i="2"/>
  <c r="AQ3487" i="2"/>
  <c r="AK3487" i="2"/>
  <c r="AJ3487" i="2"/>
  <c r="AS3486" i="2"/>
  <c r="AR3486" i="2"/>
  <c r="AQ3486" i="2"/>
  <c r="AK3486" i="2"/>
  <c r="AJ3486" i="2"/>
  <c r="AS3485" i="2"/>
  <c r="AR3485" i="2"/>
  <c r="AQ3485" i="2"/>
  <c r="AK3485" i="2"/>
  <c r="AJ3485" i="2"/>
  <c r="AS3484" i="2"/>
  <c r="AR3484" i="2"/>
  <c r="AQ3484" i="2"/>
  <c r="AK3484" i="2"/>
  <c r="AJ3484" i="2"/>
  <c r="AS3483" i="2"/>
  <c r="AR3483" i="2"/>
  <c r="AQ3483" i="2"/>
  <c r="AK3483" i="2"/>
  <c r="AJ3483" i="2"/>
  <c r="AS3482" i="2"/>
  <c r="AR3482" i="2"/>
  <c r="AQ3482" i="2"/>
  <c r="AK3482" i="2"/>
  <c r="AJ3482" i="2"/>
  <c r="AS3481" i="2"/>
  <c r="AR3481" i="2"/>
  <c r="AQ3481" i="2"/>
  <c r="AK3481" i="2"/>
  <c r="AJ3481" i="2"/>
  <c r="AS3480" i="2"/>
  <c r="AR3480" i="2"/>
  <c r="AQ3480" i="2"/>
  <c r="AK3480" i="2"/>
  <c r="AJ3480" i="2"/>
  <c r="AS3479" i="2"/>
  <c r="AR3479" i="2"/>
  <c r="AQ3479" i="2"/>
  <c r="AK3479" i="2"/>
  <c r="AJ3479" i="2"/>
  <c r="AS3478" i="2"/>
  <c r="AR3478" i="2"/>
  <c r="AQ3478" i="2"/>
  <c r="AK3478" i="2"/>
  <c r="AJ3478" i="2"/>
  <c r="AS3477" i="2"/>
  <c r="AR3477" i="2"/>
  <c r="AQ3477" i="2"/>
  <c r="AK3477" i="2"/>
  <c r="AJ3477" i="2"/>
  <c r="AS3476" i="2"/>
  <c r="AR3476" i="2"/>
  <c r="AQ3476" i="2"/>
  <c r="AK3476" i="2"/>
  <c r="AJ3476" i="2"/>
  <c r="AS3475" i="2"/>
  <c r="AR3475" i="2"/>
  <c r="AQ3475" i="2"/>
  <c r="AK3475" i="2"/>
  <c r="AJ3475" i="2"/>
  <c r="AS3474" i="2"/>
  <c r="AR3474" i="2"/>
  <c r="AQ3474" i="2"/>
  <c r="AK3474" i="2"/>
  <c r="AJ3474" i="2"/>
  <c r="AS3473" i="2"/>
  <c r="AR3473" i="2"/>
  <c r="AQ3473" i="2"/>
  <c r="AK3473" i="2"/>
  <c r="AJ3473" i="2"/>
  <c r="AS3472" i="2"/>
  <c r="AR3472" i="2"/>
  <c r="AQ3472" i="2"/>
  <c r="AK3472" i="2"/>
  <c r="AJ3472" i="2"/>
  <c r="AS3471" i="2"/>
  <c r="AR3471" i="2"/>
  <c r="AQ3471" i="2"/>
  <c r="AK3471" i="2"/>
  <c r="AJ3471" i="2"/>
  <c r="AS3470" i="2"/>
  <c r="AR3470" i="2"/>
  <c r="AQ3470" i="2"/>
  <c r="AK3470" i="2"/>
  <c r="AJ3470" i="2"/>
  <c r="AS3469" i="2"/>
  <c r="AR3469" i="2"/>
  <c r="AQ3469" i="2"/>
  <c r="AK3469" i="2"/>
  <c r="AJ3469" i="2"/>
  <c r="AS3468" i="2"/>
  <c r="AR3468" i="2"/>
  <c r="AQ3468" i="2"/>
  <c r="AK3468" i="2"/>
  <c r="AJ3468" i="2"/>
  <c r="AS3467" i="2"/>
  <c r="AR3467" i="2"/>
  <c r="AQ3467" i="2"/>
  <c r="AK3467" i="2"/>
  <c r="AJ3467" i="2"/>
  <c r="AS3466" i="2"/>
  <c r="AR3466" i="2"/>
  <c r="AQ3466" i="2"/>
  <c r="AK3466" i="2"/>
  <c r="AJ3466" i="2"/>
  <c r="AS3465" i="2"/>
  <c r="AR3465" i="2"/>
  <c r="AQ3465" i="2"/>
  <c r="AK3465" i="2"/>
  <c r="AJ3465" i="2"/>
  <c r="AS3464" i="2"/>
  <c r="AR3464" i="2"/>
  <c r="AQ3464" i="2"/>
  <c r="AK3464" i="2"/>
  <c r="AJ3464" i="2"/>
  <c r="AS3463" i="2"/>
  <c r="AR3463" i="2"/>
  <c r="AQ3463" i="2"/>
  <c r="AK3463" i="2"/>
  <c r="AJ3463" i="2"/>
  <c r="AS3462" i="2"/>
  <c r="AR3462" i="2"/>
  <c r="AQ3462" i="2"/>
  <c r="AK3462" i="2"/>
  <c r="AJ3462" i="2"/>
  <c r="AS3461" i="2"/>
  <c r="AR3461" i="2"/>
  <c r="AQ3461" i="2"/>
  <c r="AK3461" i="2"/>
  <c r="AJ3461" i="2"/>
  <c r="AS3460" i="2"/>
  <c r="AR3460" i="2"/>
  <c r="AQ3460" i="2"/>
  <c r="AK3460" i="2"/>
  <c r="AJ3460" i="2"/>
  <c r="AS3459" i="2"/>
  <c r="AR3459" i="2"/>
  <c r="AQ3459" i="2"/>
  <c r="AK3459" i="2"/>
  <c r="AJ3459" i="2"/>
  <c r="AS3458" i="2"/>
  <c r="AR3458" i="2"/>
  <c r="AQ3458" i="2"/>
  <c r="AK3458" i="2"/>
  <c r="AJ3458" i="2"/>
  <c r="AS3457" i="2"/>
  <c r="AR3457" i="2"/>
  <c r="AQ3457" i="2"/>
  <c r="AK3457" i="2"/>
  <c r="AJ3457" i="2"/>
  <c r="AS3456" i="2"/>
  <c r="AR3456" i="2"/>
  <c r="AQ3456" i="2"/>
  <c r="AK3456" i="2"/>
  <c r="AJ3456" i="2"/>
  <c r="AS3455" i="2"/>
  <c r="AR3455" i="2"/>
  <c r="AQ3455" i="2"/>
  <c r="AK3455" i="2"/>
  <c r="AJ3455" i="2"/>
  <c r="AS3454" i="2"/>
  <c r="AR3454" i="2"/>
  <c r="AQ3454" i="2"/>
  <c r="AK3454" i="2"/>
  <c r="AJ3454" i="2"/>
  <c r="AS3453" i="2"/>
  <c r="AR3453" i="2"/>
  <c r="AQ3453" i="2"/>
  <c r="AK3453" i="2"/>
  <c r="AJ3453" i="2"/>
  <c r="AS3452" i="2"/>
  <c r="AR3452" i="2"/>
  <c r="AQ3452" i="2"/>
  <c r="AK3452" i="2"/>
  <c r="AJ3452" i="2"/>
  <c r="AS3451" i="2"/>
  <c r="AR3451" i="2"/>
  <c r="AQ3451" i="2"/>
  <c r="AK3451" i="2"/>
  <c r="AJ3451" i="2"/>
  <c r="AS3450" i="2"/>
  <c r="AR3450" i="2"/>
  <c r="AQ3450" i="2"/>
  <c r="AK3450" i="2"/>
  <c r="AJ3450" i="2"/>
  <c r="AS3449" i="2"/>
  <c r="AR3449" i="2"/>
  <c r="AQ3449" i="2"/>
  <c r="AK3449" i="2"/>
  <c r="AJ3449" i="2"/>
  <c r="AS3448" i="2"/>
  <c r="AR3448" i="2"/>
  <c r="AQ3448" i="2"/>
  <c r="AK3448" i="2"/>
  <c r="AJ3448" i="2"/>
  <c r="AS3447" i="2"/>
  <c r="AR3447" i="2"/>
  <c r="AQ3447" i="2"/>
  <c r="AK3447" i="2"/>
  <c r="AJ3447" i="2"/>
  <c r="AS3446" i="2"/>
  <c r="AR3446" i="2"/>
  <c r="AQ3446" i="2"/>
  <c r="AK3446" i="2"/>
  <c r="AJ3446" i="2"/>
  <c r="AS3445" i="2"/>
  <c r="AR3445" i="2"/>
  <c r="AQ3445" i="2"/>
  <c r="AK3445" i="2"/>
  <c r="AJ3445" i="2"/>
  <c r="AS3444" i="2"/>
  <c r="AR3444" i="2"/>
  <c r="AQ3444" i="2"/>
  <c r="AK3444" i="2"/>
  <c r="AJ3444" i="2"/>
  <c r="AS3443" i="2"/>
  <c r="AR3443" i="2"/>
  <c r="AQ3443" i="2"/>
  <c r="AK3443" i="2"/>
  <c r="AJ3443" i="2"/>
  <c r="AS3442" i="2"/>
  <c r="AR3442" i="2"/>
  <c r="AQ3442" i="2"/>
  <c r="AK3442" i="2"/>
  <c r="AJ3442" i="2"/>
  <c r="AS3441" i="2"/>
  <c r="AR3441" i="2"/>
  <c r="AQ3441" i="2"/>
  <c r="AK3441" i="2"/>
  <c r="AJ3441" i="2"/>
  <c r="AS3440" i="2"/>
  <c r="AR3440" i="2"/>
  <c r="AQ3440" i="2"/>
  <c r="AK3440" i="2"/>
  <c r="AJ3440" i="2"/>
  <c r="AS3439" i="2"/>
  <c r="AR3439" i="2"/>
  <c r="AQ3439" i="2"/>
  <c r="AK3439" i="2"/>
  <c r="AJ3439" i="2"/>
  <c r="AS3438" i="2"/>
  <c r="AR3438" i="2"/>
  <c r="AQ3438" i="2"/>
  <c r="AK3438" i="2"/>
  <c r="AJ3438" i="2"/>
  <c r="AS3437" i="2"/>
  <c r="AR3437" i="2"/>
  <c r="AQ3437" i="2"/>
  <c r="AK3437" i="2"/>
  <c r="AJ3437" i="2"/>
  <c r="AS3436" i="2"/>
  <c r="AR3436" i="2"/>
  <c r="AQ3436" i="2"/>
  <c r="AK3436" i="2"/>
  <c r="AJ3436" i="2"/>
  <c r="AS3435" i="2"/>
  <c r="AR3435" i="2"/>
  <c r="AQ3435" i="2"/>
  <c r="AK3435" i="2"/>
  <c r="AJ3435" i="2"/>
  <c r="AS3434" i="2"/>
  <c r="AR3434" i="2"/>
  <c r="AQ3434" i="2"/>
  <c r="AK3434" i="2"/>
  <c r="AJ3434" i="2"/>
  <c r="AS3433" i="2"/>
  <c r="AR3433" i="2"/>
  <c r="AQ3433" i="2"/>
  <c r="AK3433" i="2"/>
  <c r="AJ3433" i="2"/>
  <c r="AS3432" i="2"/>
  <c r="AR3432" i="2"/>
  <c r="AQ3432" i="2"/>
  <c r="AK3432" i="2"/>
  <c r="AJ3432" i="2"/>
  <c r="AS3431" i="2"/>
  <c r="AR3431" i="2"/>
  <c r="AQ3431" i="2"/>
  <c r="AK3431" i="2"/>
  <c r="AJ3431" i="2"/>
  <c r="AS3430" i="2"/>
  <c r="AR3430" i="2"/>
  <c r="AQ3430" i="2"/>
  <c r="AK3430" i="2"/>
  <c r="AJ3430" i="2"/>
  <c r="AS3429" i="2"/>
  <c r="AR3429" i="2"/>
  <c r="AQ3429" i="2"/>
  <c r="AK3429" i="2"/>
  <c r="AJ3429" i="2"/>
  <c r="AS3428" i="2"/>
  <c r="AR3428" i="2"/>
  <c r="AQ3428" i="2"/>
  <c r="AK3428" i="2"/>
  <c r="AJ3428" i="2"/>
  <c r="AS3427" i="2"/>
  <c r="AR3427" i="2"/>
  <c r="AQ3427" i="2"/>
  <c r="AK3427" i="2"/>
  <c r="AJ3427" i="2"/>
  <c r="AS3426" i="2"/>
  <c r="AR3426" i="2"/>
  <c r="AQ3426" i="2"/>
  <c r="AK3426" i="2"/>
  <c r="AJ3426" i="2"/>
  <c r="AS3425" i="2"/>
  <c r="AR3425" i="2"/>
  <c r="AQ3425" i="2"/>
  <c r="AK3425" i="2"/>
  <c r="AJ3425" i="2"/>
  <c r="AS3424" i="2"/>
  <c r="AR3424" i="2"/>
  <c r="AQ3424" i="2"/>
  <c r="AK3424" i="2"/>
  <c r="AJ3424" i="2"/>
  <c r="AS3423" i="2"/>
  <c r="AR3423" i="2"/>
  <c r="AQ3423" i="2"/>
  <c r="AK3423" i="2"/>
  <c r="AJ3423" i="2"/>
  <c r="AS3422" i="2"/>
  <c r="AR3422" i="2"/>
  <c r="AQ3422" i="2"/>
  <c r="AK3422" i="2"/>
  <c r="AJ3422" i="2"/>
  <c r="AS3421" i="2"/>
  <c r="AR3421" i="2"/>
  <c r="AQ3421" i="2"/>
  <c r="AK3421" i="2"/>
  <c r="AJ3421" i="2"/>
  <c r="AS3420" i="2"/>
  <c r="AR3420" i="2"/>
  <c r="AQ3420" i="2"/>
  <c r="AK3420" i="2"/>
  <c r="AJ3420" i="2"/>
  <c r="AS3419" i="2"/>
  <c r="AR3419" i="2"/>
  <c r="AQ3419" i="2"/>
  <c r="AK3419" i="2"/>
  <c r="AJ3419" i="2"/>
  <c r="AS3418" i="2"/>
  <c r="AR3418" i="2"/>
  <c r="AQ3418" i="2"/>
  <c r="AK3418" i="2"/>
  <c r="AJ3418" i="2"/>
  <c r="AS3417" i="2"/>
  <c r="AR3417" i="2"/>
  <c r="AQ3417" i="2"/>
  <c r="AK3417" i="2"/>
  <c r="AJ3417" i="2"/>
  <c r="AS3416" i="2"/>
  <c r="AR3416" i="2"/>
  <c r="AQ3416" i="2"/>
  <c r="AK3416" i="2"/>
  <c r="AJ3416" i="2"/>
  <c r="AS3415" i="2"/>
  <c r="AR3415" i="2"/>
  <c r="AQ3415" i="2"/>
  <c r="AK3415" i="2"/>
  <c r="AJ3415" i="2"/>
  <c r="AS3414" i="2"/>
  <c r="AR3414" i="2"/>
  <c r="AQ3414" i="2"/>
  <c r="AK3414" i="2"/>
  <c r="AJ3414" i="2"/>
  <c r="AS3413" i="2"/>
  <c r="AR3413" i="2"/>
  <c r="AQ3413" i="2"/>
  <c r="AK3413" i="2"/>
  <c r="AJ3413" i="2"/>
  <c r="AS3412" i="2"/>
  <c r="AR3412" i="2"/>
  <c r="AQ3412" i="2"/>
  <c r="AK3412" i="2"/>
  <c r="AJ3412" i="2"/>
  <c r="AS3411" i="2"/>
  <c r="AR3411" i="2"/>
  <c r="AQ3411" i="2"/>
  <c r="AK3411" i="2"/>
  <c r="AJ3411" i="2"/>
  <c r="AS3410" i="2"/>
  <c r="AR3410" i="2"/>
  <c r="AQ3410" i="2"/>
  <c r="AK3410" i="2"/>
  <c r="AJ3410" i="2"/>
  <c r="AS3409" i="2"/>
  <c r="AR3409" i="2"/>
  <c r="AQ3409" i="2"/>
  <c r="AK3409" i="2"/>
  <c r="AJ3409" i="2"/>
  <c r="AS3408" i="2"/>
  <c r="AR3408" i="2"/>
  <c r="AQ3408" i="2"/>
  <c r="AK3408" i="2"/>
  <c r="AJ3408" i="2"/>
  <c r="AS3407" i="2"/>
  <c r="AR3407" i="2"/>
  <c r="AQ3407" i="2"/>
  <c r="AK3407" i="2"/>
  <c r="AJ3407" i="2"/>
  <c r="AS3406" i="2"/>
  <c r="AR3406" i="2"/>
  <c r="AQ3406" i="2"/>
  <c r="AK3406" i="2"/>
  <c r="AJ3406" i="2"/>
  <c r="AS3405" i="2"/>
  <c r="AR3405" i="2"/>
  <c r="AQ3405" i="2"/>
  <c r="AK3405" i="2"/>
  <c r="AJ3405" i="2"/>
  <c r="AS3404" i="2"/>
  <c r="AR3404" i="2"/>
  <c r="AQ3404" i="2"/>
  <c r="AK3404" i="2"/>
  <c r="AJ3404" i="2"/>
  <c r="AS3403" i="2"/>
  <c r="AR3403" i="2"/>
  <c r="AQ3403" i="2"/>
  <c r="AK3403" i="2"/>
  <c r="AJ3403" i="2"/>
  <c r="AS3402" i="2"/>
  <c r="AR3402" i="2"/>
  <c r="AQ3402" i="2"/>
  <c r="AK3402" i="2"/>
  <c r="AJ3402" i="2"/>
  <c r="AS3401" i="2"/>
  <c r="AR3401" i="2"/>
  <c r="AQ3401" i="2"/>
  <c r="AK3401" i="2"/>
  <c r="AJ3401" i="2"/>
  <c r="AS3400" i="2"/>
  <c r="AR3400" i="2"/>
  <c r="AQ3400" i="2"/>
  <c r="AK3400" i="2"/>
  <c r="AJ3400" i="2"/>
  <c r="AS3399" i="2"/>
  <c r="AR3399" i="2"/>
  <c r="AQ3399" i="2"/>
  <c r="AK3399" i="2"/>
  <c r="AJ3399" i="2"/>
  <c r="AS3398" i="2"/>
  <c r="AR3398" i="2"/>
  <c r="AQ3398" i="2"/>
  <c r="AK3398" i="2"/>
  <c r="AJ3398" i="2"/>
  <c r="AS3397" i="2"/>
  <c r="AR3397" i="2"/>
  <c r="AQ3397" i="2"/>
  <c r="AK3397" i="2"/>
  <c r="AJ3397" i="2"/>
  <c r="AS3396" i="2"/>
  <c r="AR3396" i="2"/>
  <c r="AQ3396" i="2"/>
  <c r="AK3396" i="2"/>
  <c r="AJ3396" i="2"/>
  <c r="AS3395" i="2"/>
  <c r="AR3395" i="2"/>
  <c r="AQ3395" i="2"/>
  <c r="AK3395" i="2"/>
  <c r="AJ3395" i="2"/>
  <c r="AS3394" i="2"/>
  <c r="AR3394" i="2"/>
  <c r="AQ3394" i="2"/>
  <c r="AK3394" i="2"/>
  <c r="AJ3394" i="2"/>
  <c r="AS3393" i="2"/>
  <c r="AR3393" i="2"/>
  <c r="AQ3393" i="2"/>
  <c r="AK3393" i="2"/>
  <c r="AJ3393" i="2"/>
  <c r="AS3392" i="2"/>
  <c r="AR3392" i="2"/>
  <c r="AQ3392" i="2"/>
  <c r="AK3392" i="2"/>
  <c r="AJ3392" i="2"/>
  <c r="AS3391" i="2"/>
  <c r="AR3391" i="2"/>
  <c r="AQ3391" i="2"/>
  <c r="AK3391" i="2"/>
  <c r="AJ3391" i="2"/>
  <c r="AS3390" i="2"/>
  <c r="AR3390" i="2"/>
  <c r="AQ3390" i="2"/>
  <c r="AK3390" i="2"/>
  <c r="AJ3390" i="2"/>
  <c r="AS3389" i="2"/>
  <c r="AR3389" i="2"/>
  <c r="AQ3389" i="2"/>
  <c r="AK3389" i="2"/>
  <c r="AJ3389" i="2"/>
  <c r="AS3388" i="2"/>
  <c r="AR3388" i="2"/>
  <c r="AQ3388" i="2"/>
  <c r="AK3388" i="2"/>
  <c r="AJ3388" i="2"/>
  <c r="AS3387" i="2"/>
  <c r="AR3387" i="2"/>
  <c r="AQ3387" i="2"/>
  <c r="AK3387" i="2"/>
  <c r="AJ3387" i="2"/>
  <c r="AS3386" i="2"/>
  <c r="AR3386" i="2"/>
  <c r="AQ3386" i="2"/>
  <c r="AK3386" i="2"/>
  <c r="AJ3386" i="2"/>
  <c r="AS3385" i="2"/>
  <c r="AR3385" i="2"/>
  <c r="AQ3385" i="2"/>
  <c r="AK3385" i="2"/>
  <c r="AJ3385" i="2"/>
  <c r="AS3384" i="2"/>
  <c r="AR3384" i="2"/>
  <c r="AQ3384" i="2"/>
  <c r="AK3384" i="2"/>
  <c r="AJ3384" i="2"/>
  <c r="AS3383" i="2"/>
  <c r="AR3383" i="2"/>
  <c r="AQ3383" i="2"/>
  <c r="AK3383" i="2"/>
  <c r="AJ3383" i="2"/>
  <c r="AS3382" i="2"/>
  <c r="AR3382" i="2"/>
  <c r="AQ3382" i="2"/>
  <c r="AK3382" i="2"/>
  <c r="AJ3382" i="2"/>
  <c r="AS3381" i="2"/>
  <c r="AR3381" i="2"/>
  <c r="AQ3381" i="2"/>
  <c r="AK3381" i="2"/>
  <c r="AJ3381" i="2"/>
  <c r="AS3380" i="2"/>
  <c r="AR3380" i="2"/>
  <c r="AQ3380" i="2"/>
  <c r="AK3380" i="2"/>
  <c r="AJ3380" i="2"/>
  <c r="AS3379" i="2"/>
  <c r="AR3379" i="2"/>
  <c r="AQ3379" i="2"/>
  <c r="AK3379" i="2"/>
  <c r="AJ3379" i="2"/>
  <c r="AS3378" i="2"/>
  <c r="AR3378" i="2"/>
  <c r="AQ3378" i="2"/>
  <c r="AK3378" i="2"/>
  <c r="AJ3378" i="2"/>
  <c r="AS3377" i="2"/>
  <c r="AR3377" i="2"/>
  <c r="AQ3377" i="2"/>
  <c r="AK3377" i="2"/>
  <c r="AJ3377" i="2"/>
  <c r="AS3376" i="2"/>
  <c r="AR3376" i="2"/>
  <c r="AQ3376" i="2"/>
  <c r="AK3376" i="2"/>
  <c r="AJ3376" i="2"/>
  <c r="AS3375" i="2"/>
  <c r="AR3375" i="2"/>
  <c r="AQ3375" i="2"/>
  <c r="AK3375" i="2"/>
  <c r="AJ3375" i="2"/>
  <c r="AS3374" i="2"/>
  <c r="AR3374" i="2"/>
  <c r="AQ3374" i="2"/>
  <c r="AK3374" i="2"/>
  <c r="AJ3374" i="2"/>
  <c r="AS3373" i="2"/>
  <c r="AR3373" i="2"/>
  <c r="AQ3373" i="2"/>
  <c r="AK3373" i="2"/>
  <c r="AJ3373" i="2"/>
  <c r="AS3372" i="2"/>
  <c r="AR3372" i="2"/>
  <c r="AQ3372" i="2"/>
  <c r="AK3372" i="2"/>
  <c r="AJ3372" i="2"/>
  <c r="AS3371" i="2"/>
  <c r="AR3371" i="2"/>
  <c r="AQ3371" i="2"/>
  <c r="AK3371" i="2"/>
  <c r="AJ3371" i="2"/>
  <c r="AS3370" i="2"/>
  <c r="AR3370" i="2"/>
  <c r="AQ3370" i="2"/>
  <c r="AK3370" i="2"/>
  <c r="AJ3370" i="2"/>
  <c r="AS3369" i="2"/>
  <c r="AR3369" i="2"/>
  <c r="AQ3369" i="2"/>
  <c r="AK3369" i="2"/>
  <c r="AJ3369" i="2"/>
  <c r="AS3368" i="2"/>
  <c r="AR3368" i="2"/>
  <c r="AQ3368" i="2"/>
  <c r="AK3368" i="2"/>
  <c r="AJ3368" i="2"/>
  <c r="AS3367" i="2"/>
  <c r="AR3367" i="2"/>
  <c r="AQ3367" i="2"/>
  <c r="AK3367" i="2"/>
  <c r="AJ3367" i="2"/>
  <c r="AS3366" i="2"/>
  <c r="AR3366" i="2"/>
  <c r="AQ3366" i="2"/>
  <c r="AK3366" i="2"/>
  <c r="AJ3366" i="2"/>
  <c r="AS3365" i="2"/>
  <c r="AR3365" i="2"/>
  <c r="AQ3365" i="2"/>
  <c r="AK3365" i="2"/>
  <c r="AJ3365" i="2"/>
  <c r="AS3364" i="2"/>
  <c r="AR3364" i="2"/>
  <c r="AQ3364" i="2"/>
  <c r="AK3364" i="2"/>
  <c r="AJ3364" i="2"/>
  <c r="AS3363" i="2"/>
  <c r="AR3363" i="2"/>
  <c r="AQ3363" i="2"/>
  <c r="AK3363" i="2"/>
  <c r="AJ3363" i="2"/>
  <c r="AS3362" i="2"/>
  <c r="AR3362" i="2"/>
  <c r="AQ3362" i="2"/>
  <c r="AK3362" i="2"/>
  <c r="AJ3362" i="2"/>
  <c r="AS3361" i="2"/>
  <c r="AR3361" i="2"/>
  <c r="AQ3361" i="2"/>
  <c r="AK3361" i="2"/>
  <c r="AJ3361" i="2"/>
  <c r="AS3360" i="2"/>
  <c r="AR3360" i="2"/>
  <c r="AQ3360" i="2"/>
  <c r="AK3360" i="2"/>
  <c r="AJ3360" i="2"/>
  <c r="AS3359" i="2"/>
  <c r="AR3359" i="2"/>
  <c r="AQ3359" i="2"/>
  <c r="AK3359" i="2"/>
  <c r="AJ3359" i="2"/>
  <c r="AS3358" i="2"/>
  <c r="AR3358" i="2"/>
  <c r="AQ3358" i="2"/>
  <c r="AK3358" i="2"/>
  <c r="AJ3358" i="2"/>
  <c r="AS3357" i="2"/>
  <c r="AR3357" i="2"/>
  <c r="AQ3357" i="2"/>
  <c r="AK3357" i="2"/>
  <c r="AJ3357" i="2"/>
  <c r="AS3356" i="2"/>
  <c r="AR3356" i="2"/>
  <c r="AQ3356" i="2"/>
  <c r="AK3356" i="2"/>
  <c r="AJ3356" i="2"/>
  <c r="AS3355" i="2"/>
  <c r="AR3355" i="2"/>
  <c r="AQ3355" i="2"/>
  <c r="AK3355" i="2"/>
  <c r="AJ3355" i="2"/>
  <c r="AS3354" i="2"/>
  <c r="AR3354" i="2"/>
  <c r="AQ3354" i="2"/>
  <c r="AK3354" i="2"/>
  <c r="AJ3354" i="2"/>
  <c r="AS3353" i="2"/>
  <c r="AR3353" i="2"/>
  <c r="AQ3353" i="2"/>
  <c r="AK3353" i="2"/>
  <c r="AJ3353" i="2"/>
  <c r="AS3352" i="2"/>
  <c r="AR3352" i="2"/>
  <c r="AQ3352" i="2"/>
  <c r="AK3352" i="2"/>
  <c r="AJ3352" i="2"/>
  <c r="AS3351" i="2"/>
  <c r="AR3351" i="2"/>
  <c r="AQ3351" i="2"/>
  <c r="AK3351" i="2"/>
  <c r="AJ3351" i="2"/>
  <c r="AS3350" i="2"/>
  <c r="AR3350" i="2"/>
  <c r="AQ3350" i="2"/>
  <c r="AK3350" i="2"/>
  <c r="AJ3350" i="2"/>
  <c r="AS3349" i="2"/>
  <c r="AR3349" i="2"/>
  <c r="AQ3349" i="2"/>
  <c r="AK3349" i="2"/>
  <c r="AJ3349" i="2"/>
  <c r="AS3348" i="2"/>
  <c r="AR3348" i="2"/>
  <c r="AQ3348" i="2"/>
  <c r="AK3348" i="2"/>
  <c r="AJ3348" i="2"/>
  <c r="AS3347" i="2"/>
  <c r="AR3347" i="2"/>
  <c r="AQ3347" i="2"/>
  <c r="AK3347" i="2"/>
  <c r="AJ3347" i="2"/>
  <c r="AS3346" i="2"/>
  <c r="AR3346" i="2"/>
  <c r="AQ3346" i="2"/>
  <c r="AK3346" i="2"/>
  <c r="AJ3346" i="2"/>
  <c r="AS3345" i="2"/>
  <c r="AR3345" i="2"/>
  <c r="AQ3345" i="2"/>
  <c r="AK3345" i="2"/>
  <c r="AJ3345" i="2"/>
  <c r="AS3344" i="2"/>
  <c r="AR3344" i="2"/>
  <c r="AQ3344" i="2"/>
  <c r="AK3344" i="2"/>
  <c r="AJ3344" i="2"/>
  <c r="AS3343" i="2"/>
  <c r="AR3343" i="2"/>
  <c r="AQ3343" i="2"/>
  <c r="AK3343" i="2"/>
  <c r="AJ3343" i="2"/>
  <c r="AS3342" i="2"/>
  <c r="AR3342" i="2"/>
  <c r="AQ3342" i="2"/>
  <c r="AK3342" i="2"/>
  <c r="AJ3342" i="2"/>
  <c r="AS3341" i="2"/>
  <c r="AR3341" i="2"/>
  <c r="AQ3341" i="2"/>
  <c r="AK3341" i="2"/>
  <c r="AJ3341" i="2"/>
  <c r="AS3340" i="2"/>
  <c r="AR3340" i="2"/>
  <c r="AQ3340" i="2"/>
  <c r="AK3340" i="2"/>
  <c r="AJ3340" i="2"/>
  <c r="AS3339" i="2"/>
  <c r="AR3339" i="2"/>
  <c r="AQ3339" i="2"/>
  <c r="AK3339" i="2"/>
  <c r="AJ3339" i="2"/>
  <c r="AS3338" i="2"/>
  <c r="AR3338" i="2"/>
  <c r="AQ3338" i="2"/>
  <c r="AK3338" i="2"/>
  <c r="AJ3338" i="2"/>
  <c r="AS3337" i="2"/>
  <c r="AR3337" i="2"/>
  <c r="AQ3337" i="2"/>
  <c r="AK3337" i="2"/>
  <c r="AJ3337" i="2"/>
  <c r="AS3336" i="2"/>
  <c r="AR3336" i="2"/>
  <c r="AQ3336" i="2"/>
  <c r="AK3336" i="2"/>
  <c r="AJ3336" i="2"/>
  <c r="AS3335" i="2"/>
  <c r="AR3335" i="2"/>
  <c r="AQ3335" i="2"/>
  <c r="AK3335" i="2"/>
  <c r="AJ3335" i="2"/>
  <c r="AS3334" i="2"/>
  <c r="AR3334" i="2"/>
  <c r="AQ3334" i="2"/>
  <c r="AK3334" i="2"/>
  <c r="AJ3334" i="2"/>
  <c r="AS3333" i="2"/>
  <c r="AR3333" i="2"/>
  <c r="AQ3333" i="2"/>
  <c r="AK3333" i="2"/>
  <c r="AJ3333" i="2"/>
  <c r="AS3332" i="2"/>
  <c r="AR3332" i="2"/>
  <c r="AQ3332" i="2"/>
  <c r="AK3332" i="2"/>
  <c r="AJ3332" i="2"/>
  <c r="AS3331" i="2"/>
  <c r="AR3331" i="2"/>
  <c r="AQ3331" i="2"/>
  <c r="AK3331" i="2"/>
  <c r="AJ3331" i="2"/>
  <c r="AS3330" i="2"/>
  <c r="AR3330" i="2"/>
  <c r="AQ3330" i="2"/>
  <c r="AK3330" i="2"/>
  <c r="AJ3330" i="2"/>
  <c r="AS3329" i="2"/>
  <c r="AR3329" i="2"/>
  <c r="AQ3329" i="2"/>
  <c r="AK3329" i="2"/>
  <c r="AJ3329" i="2"/>
  <c r="AS3328" i="2"/>
  <c r="AR3328" i="2"/>
  <c r="AQ3328" i="2"/>
  <c r="AK3328" i="2"/>
  <c r="AJ3328" i="2"/>
  <c r="AS3327" i="2"/>
  <c r="AR3327" i="2"/>
  <c r="AQ3327" i="2"/>
  <c r="AK3327" i="2"/>
  <c r="AJ3327" i="2"/>
  <c r="AS3326" i="2"/>
  <c r="AR3326" i="2"/>
  <c r="AQ3326" i="2"/>
  <c r="AK3326" i="2"/>
  <c r="AJ3326" i="2"/>
  <c r="AS3325" i="2"/>
  <c r="AR3325" i="2"/>
  <c r="AQ3325" i="2"/>
  <c r="AK3325" i="2"/>
  <c r="AJ3325" i="2"/>
  <c r="AS3324" i="2"/>
  <c r="AR3324" i="2"/>
  <c r="AQ3324" i="2"/>
  <c r="AK3324" i="2"/>
  <c r="AJ3324" i="2"/>
  <c r="AS3323" i="2"/>
  <c r="AR3323" i="2"/>
  <c r="AQ3323" i="2"/>
  <c r="AK3323" i="2"/>
  <c r="AJ3323" i="2"/>
  <c r="AS3322" i="2"/>
  <c r="AR3322" i="2"/>
  <c r="AQ3322" i="2"/>
  <c r="AK3322" i="2"/>
  <c r="AJ3322" i="2"/>
  <c r="AS3321" i="2"/>
  <c r="AR3321" i="2"/>
  <c r="AQ3321" i="2"/>
  <c r="AK3321" i="2"/>
  <c r="AJ3321" i="2"/>
  <c r="AS3320" i="2"/>
  <c r="AR3320" i="2"/>
  <c r="AQ3320" i="2"/>
  <c r="AK3320" i="2"/>
  <c r="AJ3320" i="2"/>
  <c r="AS3319" i="2"/>
  <c r="AR3319" i="2"/>
  <c r="AQ3319" i="2"/>
  <c r="AK3319" i="2"/>
  <c r="AJ3319" i="2"/>
  <c r="AS3318" i="2"/>
  <c r="AR3318" i="2"/>
  <c r="AQ3318" i="2"/>
  <c r="AK3318" i="2"/>
  <c r="AJ3318" i="2"/>
  <c r="AS3317" i="2"/>
  <c r="AR3317" i="2"/>
  <c r="AQ3317" i="2"/>
  <c r="AK3317" i="2"/>
  <c r="AJ3317" i="2"/>
  <c r="AS3316" i="2"/>
  <c r="AR3316" i="2"/>
  <c r="AQ3316" i="2"/>
  <c r="AK3316" i="2"/>
  <c r="AJ3316" i="2"/>
  <c r="AS3315" i="2"/>
  <c r="AR3315" i="2"/>
  <c r="AQ3315" i="2"/>
  <c r="AK3315" i="2"/>
  <c r="AJ3315" i="2"/>
  <c r="AS3314" i="2"/>
  <c r="AR3314" i="2"/>
  <c r="AQ3314" i="2"/>
  <c r="AK3314" i="2"/>
  <c r="AJ3314" i="2"/>
  <c r="AS3313" i="2"/>
  <c r="AR3313" i="2"/>
  <c r="AQ3313" i="2"/>
  <c r="AK3313" i="2"/>
  <c r="AJ3313" i="2"/>
  <c r="AS3312" i="2"/>
  <c r="AR3312" i="2"/>
  <c r="AQ3312" i="2"/>
  <c r="AK3312" i="2"/>
  <c r="AJ3312" i="2"/>
  <c r="AS3311" i="2"/>
  <c r="AR3311" i="2"/>
  <c r="AQ3311" i="2"/>
  <c r="AK3311" i="2"/>
  <c r="AJ3311" i="2"/>
  <c r="AS3310" i="2"/>
  <c r="AR3310" i="2"/>
  <c r="AQ3310" i="2"/>
  <c r="AK3310" i="2"/>
  <c r="AJ3310" i="2"/>
  <c r="AS3309" i="2"/>
  <c r="AR3309" i="2"/>
  <c r="AQ3309" i="2"/>
  <c r="AK3309" i="2"/>
  <c r="AJ3309" i="2"/>
  <c r="AS3308" i="2"/>
  <c r="AR3308" i="2"/>
  <c r="AQ3308" i="2"/>
  <c r="AK3308" i="2"/>
  <c r="AJ3308" i="2"/>
  <c r="AS3307" i="2"/>
  <c r="AR3307" i="2"/>
  <c r="AQ3307" i="2"/>
  <c r="AK3307" i="2"/>
  <c r="AJ3307" i="2"/>
  <c r="AS3306" i="2"/>
  <c r="AR3306" i="2"/>
  <c r="AQ3306" i="2"/>
  <c r="AK3306" i="2"/>
  <c r="AJ3306" i="2"/>
  <c r="AS3305" i="2"/>
  <c r="AR3305" i="2"/>
  <c r="AQ3305" i="2"/>
  <c r="AK3305" i="2"/>
  <c r="AJ3305" i="2"/>
  <c r="AS3304" i="2"/>
  <c r="AR3304" i="2"/>
  <c r="AQ3304" i="2"/>
  <c r="AK3304" i="2"/>
  <c r="AJ3304" i="2"/>
  <c r="AS3303" i="2"/>
  <c r="AR3303" i="2"/>
  <c r="AQ3303" i="2"/>
  <c r="AK3303" i="2"/>
  <c r="AJ3303" i="2"/>
  <c r="AS3302" i="2"/>
  <c r="AR3302" i="2"/>
  <c r="AQ3302" i="2"/>
  <c r="AK3302" i="2"/>
  <c r="AJ3302" i="2"/>
  <c r="AS3301" i="2"/>
  <c r="AR3301" i="2"/>
  <c r="AQ3301" i="2"/>
  <c r="AK3301" i="2"/>
  <c r="AJ3301" i="2"/>
  <c r="AS3300" i="2"/>
  <c r="AR3300" i="2"/>
  <c r="AQ3300" i="2"/>
  <c r="AK3300" i="2"/>
  <c r="AJ3300" i="2"/>
  <c r="AS3299" i="2"/>
  <c r="AR3299" i="2"/>
  <c r="AQ3299" i="2"/>
  <c r="AK3299" i="2"/>
  <c r="AJ3299" i="2"/>
  <c r="AS3298" i="2"/>
  <c r="AR3298" i="2"/>
  <c r="AQ3298" i="2"/>
  <c r="AK3298" i="2"/>
  <c r="AJ3298" i="2"/>
  <c r="AS3297" i="2"/>
  <c r="AR3297" i="2"/>
  <c r="AQ3297" i="2"/>
  <c r="AK3297" i="2"/>
  <c r="AJ3297" i="2"/>
  <c r="AS3296" i="2"/>
  <c r="AR3296" i="2"/>
  <c r="AQ3296" i="2"/>
  <c r="AK3296" i="2"/>
  <c r="AJ3296" i="2"/>
  <c r="AS3295" i="2"/>
  <c r="AR3295" i="2"/>
  <c r="AQ3295" i="2"/>
  <c r="AK3295" i="2"/>
  <c r="AJ3295" i="2"/>
  <c r="AS3294" i="2"/>
  <c r="AR3294" i="2"/>
  <c r="AQ3294" i="2"/>
  <c r="AK3294" i="2"/>
  <c r="AJ3294" i="2"/>
  <c r="AS3293" i="2"/>
  <c r="AR3293" i="2"/>
  <c r="AQ3293" i="2"/>
  <c r="AK3293" i="2"/>
  <c r="AJ3293" i="2"/>
  <c r="AS3292" i="2"/>
  <c r="AR3292" i="2"/>
  <c r="AQ3292" i="2"/>
  <c r="AK3292" i="2"/>
  <c r="AJ3292" i="2"/>
  <c r="AS3291" i="2"/>
  <c r="AR3291" i="2"/>
  <c r="AQ3291" i="2"/>
  <c r="AK3291" i="2"/>
  <c r="AJ3291" i="2"/>
  <c r="AS3290" i="2"/>
  <c r="AR3290" i="2"/>
  <c r="AQ3290" i="2"/>
  <c r="AK3290" i="2"/>
  <c r="AJ3290" i="2"/>
  <c r="AS3289" i="2"/>
  <c r="AR3289" i="2"/>
  <c r="AQ3289" i="2"/>
  <c r="AK3289" i="2"/>
  <c r="AJ3289" i="2"/>
  <c r="AS3288" i="2"/>
  <c r="AR3288" i="2"/>
  <c r="AQ3288" i="2"/>
  <c r="AK3288" i="2"/>
  <c r="AJ3288" i="2"/>
  <c r="AS3287" i="2"/>
  <c r="AR3287" i="2"/>
  <c r="AQ3287" i="2"/>
  <c r="AK3287" i="2"/>
  <c r="AJ3287" i="2"/>
  <c r="AS3286" i="2"/>
  <c r="AR3286" i="2"/>
  <c r="AQ3286" i="2"/>
  <c r="AK3286" i="2"/>
  <c r="AJ3286" i="2"/>
  <c r="AS3285" i="2"/>
  <c r="AR3285" i="2"/>
  <c r="AQ3285" i="2"/>
  <c r="AK3285" i="2"/>
  <c r="AJ3285" i="2"/>
  <c r="AS3284" i="2"/>
  <c r="AR3284" i="2"/>
  <c r="AQ3284" i="2"/>
  <c r="AK3284" i="2"/>
  <c r="AJ3284" i="2"/>
  <c r="AS3283" i="2"/>
  <c r="AR3283" i="2"/>
  <c r="AQ3283" i="2"/>
  <c r="AK3283" i="2"/>
  <c r="AJ3283" i="2"/>
  <c r="AS3282" i="2"/>
  <c r="AR3282" i="2"/>
  <c r="AQ3282" i="2"/>
  <c r="AK3282" i="2"/>
  <c r="AJ3282" i="2"/>
  <c r="AS3281" i="2"/>
  <c r="AR3281" i="2"/>
  <c r="AQ3281" i="2"/>
  <c r="AK3281" i="2"/>
  <c r="AJ3281" i="2"/>
  <c r="AS3280" i="2"/>
  <c r="AR3280" i="2"/>
  <c r="AQ3280" i="2"/>
  <c r="AK3280" i="2"/>
  <c r="AJ3280" i="2"/>
  <c r="AS3279" i="2"/>
  <c r="AR3279" i="2"/>
  <c r="AQ3279" i="2"/>
  <c r="AK3279" i="2"/>
  <c r="AJ3279" i="2"/>
  <c r="AS3278" i="2"/>
  <c r="AR3278" i="2"/>
  <c r="AQ3278" i="2"/>
  <c r="AK3278" i="2"/>
  <c r="AJ3278" i="2"/>
  <c r="AS3277" i="2"/>
  <c r="AR3277" i="2"/>
  <c r="AQ3277" i="2"/>
  <c r="AK3277" i="2"/>
  <c r="AJ3277" i="2"/>
  <c r="AS3276" i="2"/>
  <c r="AR3276" i="2"/>
  <c r="AQ3276" i="2"/>
  <c r="AK3276" i="2"/>
  <c r="AJ3276" i="2"/>
  <c r="AS3275" i="2"/>
  <c r="AR3275" i="2"/>
  <c r="AQ3275" i="2"/>
  <c r="AK3275" i="2"/>
  <c r="AJ3275" i="2"/>
  <c r="AS3274" i="2"/>
  <c r="AR3274" i="2"/>
  <c r="AQ3274" i="2"/>
  <c r="AK3274" i="2"/>
  <c r="AJ3274" i="2"/>
  <c r="AS3273" i="2"/>
  <c r="AR3273" i="2"/>
  <c r="AQ3273" i="2"/>
  <c r="AK3273" i="2"/>
  <c r="AJ3273" i="2"/>
  <c r="AS3272" i="2"/>
  <c r="AR3272" i="2"/>
  <c r="AQ3272" i="2"/>
  <c r="AK3272" i="2"/>
  <c r="AJ3272" i="2"/>
  <c r="AS3271" i="2"/>
  <c r="AR3271" i="2"/>
  <c r="AQ3271" i="2"/>
  <c r="AK3271" i="2"/>
  <c r="AJ3271" i="2"/>
  <c r="AS3270" i="2"/>
  <c r="AR3270" i="2"/>
  <c r="AQ3270" i="2"/>
  <c r="AK3270" i="2"/>
  <c r="AJ3270" i="2"/>
  <c r="AS3269" i="2"/>
  <c r="AR3269" i="2"/>
  <c r="AQ3269" i="2"/>
  <c r="AK3269" i="2"/>
  <c r="AJ3269" i="2"/>
  <c r="AS3268" i="2"/>
  <c r="AR3268" i="2"/>
  <c r="AQ3268" i="2"/>
  <c r="AK3268" i="2"/>
  <c r="AJ3268" i="2"/>
  <c r="AS3267" i="2"/>
  <c r="AR3267" i="2"/>
  <c r="AQ3267" i="2"/>
  <c r="AK3267" i="2"/>
  <c r="AJ3267" i="2"/>
  <c r="AS3266" i="2"/>
  <c r="AR3266" i="2"/>
  <c r="AQ3266" i="2"/>
  <c r="AK3266" i="2"/>
  <c r="AJ3266" i="2"/>
  <c r="AS3265" i="2"/>
  <c r="AR3265" i="2"/>
  <c r="AQ3265" i="2"/>
  <c r="AK3265" i="2"/>
  <c r="AJ3265" i="2"/>
  <c r="AS3264" i="2"/>
  <c r="AR3264" i="2"/>
  <c r="AQ3264" i="2"/>
  <c r="AK3264" i="2"/>
  <c r="AJ3264" i="2"/>
  <c r="AS3263" i="2"/>
  <c r="AR3263" i="2"/>
  <c r="AQ3263" i="2"/>
  <c r="AK3263" i="2"/>
  <c r="AJ3263" i="2"/>
  <c r="AS3262" i="2"/>
  <c r="AR3262" i="2"/>
  <c r="AQ3262" i="2"/>
  <c r="AK3262" i="2"/>
  <c r="AJ3262" i="2"/>
  <c r="AS3261" i="2"/>
  <c r="AR3261" i="2"/>
  <c r="AQ3261" i="2"/>
  <c r="AK3261" i="2"/>
  <c r="AJ3261" i="2"/>
  <c r="AS3260" i="2"/>
  <c r="AR3260" i="2"/>
  <c r="AQ3260" i="2"/>
  <c r="AK3260" i="2"/>
  <c r="AJ3260" i="2"/>
  <c r="AS3259" i="2"/>
  <c r="AR3259" i="2"/>
  <c r="AQ3259" i="2"/>
  <c r="AK3259" i="2"/>
  <c r="AJ3259" i="2"/>
  <c r="AS3258" i="2"/>
  <c r="AR3258" i="2"/>
  <c r="AQ3258" i="2"/>
  <c r="AK3258" i="2"/>
  <c r="AJ3258" i="2"/>
  <c r="AS3257" i="2"/>
  <c r="AR3257" i="2"/>
  <c r="AQ3257" i="2"/>
  <c r="AK3257" i="2"/>
  <c r="AJ3257" i="2"/>
  <c r="AS3256" i="2"/>
  <c r="AR3256" i="2"/>
  <c r="AQ3256" i="2"/>
  <c r="AK3256" i="2"/>
  <c r="AJ3256" i="2"/>
  <c r="AS3255" i="2"/>
  <c r="AR3255" i="2"/>
  <c r="AQ3255" i="2"/>
  <c r="AK3255" i="2"/>
  <c r="AJ3255" i="2"/>
  <c r="AS3254" i="2"/>
  <c r="AR3254" i="2"/>
  <c r="AQ3254" i="2"/>
  <c r="AK3254" i="2"/>
  <c r="AJ3254" i="2"/>
  <c r="AS3253" i="2"/>
  <c r="AR3253" i="2"/>
  <c r="AQ3253" i="2"/>
  <c r="AK3253" i="2"/>
  <c r="AJ3253" i="2"/>
  <c r="AS3252" i="2"/>
  <c r="AR3252" i="2"/>
  <c r="AQ3252" i="2"/>
  <c r="AK3252" i="2"/>
  <c r="AJ3252" i="2"/>
  <c r="AS3251" i="2"/>
  <c r="AR3251" i="2"/>
  <c r="AQ3251" i="2"/>
  <c r="AK3251" i="2"/>
  <c r="AJ3251" i="2"/>
  <c r="AS3250" i="2"/>
  <c r="AR3250" i="2"/>
  <c r="AQ3250" i="2"/>
  <c r="AK3250" i="2"/>
  <c r="AJ3250" i="2"/>
  <c r="AS3249" i="2"/>
  <c r="AR3249" i="2"/>
  <c r="AQ3249" i="2"/>
  <c r="AK3249" i="2"/>
  <c r="AJ3249" i="2"/>
  <c r="AS3248" i="2"/>
  <c r="AR3248" i="2"/>
  <c r="AQ3248" i="2"/>
  <c r="AK3248" i="2"/>
  <c r="AJ3248" i="2"/>
  <c r="AS3247" i="2"/>
  <c r="AR3247" i="2"/>
  <c r="AQ3247" i="2"/>
  <c r="AK3247" i="2"/>
  <c r="AJ3247" i="2"/>
  <c r="AS3246" i="2"/>
  <c r="AR3246" i="2"/>
  <c r="AQ3246" i="2"/>
  <c r="AK3246" i="2"/>
  <c r="AJ3246" i="2"/>
  <c r="AS3245" i="2"/>
  <c r="AR3245" i="2"/>
  <c r="AQ3245" i="2"/>
  <c r="AK3245" i="2"/>
  <c r="AJ3245" i="2"/>
  <c r="AS3244" i="2"/>
  <c r="AR3244" i="2"/>
  <c r="AQ3244" i="2"/>
  <c r="AK3244" i="2"/>
  <c r="AJ3244" i="2"/>
  <c r="AS3243" i="2"/>
  <c r="AR3243" i="2"/>
  <c r="AQ3243" i="2"/>
  <c r="AK3243" i="2"/>
  <c r="AJ3243" i="2"/>
  <c r="AS3242" i="2"/>
  <c r="AR3242" i="2"/>
  <c r="AQ3242" i="2"/>
  <c r="AK3242" i="2"/>
  <c r="AJ3242" i="2"/>
  <c r="AS3241" i="2"/>
  <c r="AR3241" i="2"/>
  <c r="AQ3241" i="2"/>
  <c r="AK3241" i="2"/>
  <c r="AJ3241" i="2"/>
  <c r="AS3240" i="2"/>
  <c r="AR3240" i="2"/>
  <c r="AQ3240" i="2"/>
  <c r="AK3240" i="2"/>
  <c r="AJ3240" i="2"/>
  <c r="AS3239" i="2"/>
  <c r="AR3239" i="2"/>
  <c r="AQ3239" i="2"/>
  <c r="AK3239" i="2"/>
  <c r="AJ3239" i="2"/>
  <c r="AS3238" i="2"/>
  <c r="AR3238" i="2"/>
  <c r="AQ3238" i="2"/>
  <c r="AK3238" i="2"/>
  <c r="AJ3238" i="2"/>
  <c r="AS3237" i="2"/>
  <c r="AR3237" i="2"/>
  <c r="AQ3237" i="2"/>
  <c r="AK3237" i="2"/>
  <c r="AJ3237" i="2"/>
  <c r="AS3236" i="2"/>
  <c r="AR3236" i="2"/>
  <c r="AQ3236" i="2"/>
  <c r="AK3236" i="2"/>
  <c r="AJ3236" i="2"/>
  <c r="AS3235" i="2"/>
  <c r="AR3235" i="2"/>
  <c r="AQ3235" i="2"/>
  <c r="AK3235" i="2"/>
  <c r="AJ3235" i="2"/>
  <c r="AS3234" i="2"/>
  <c r="AR3234" i="2"/>
  <c r="AQ3234" i="2"/>
  <c r="AK3234" i="2"/>
  <c r="AJ3234" i="2"/>
  <c r="AS3233" i="2"/>
  <c r="AR3233" i="2"/>
  <c r="AQ3233" i="2"/>
  <c r="AK3233" i="2"/>
  <c r="AJ3233" i="2"/>
  <c r="AS3232" i="2"/>
  <c r="AR3232" i="2"/>
  <c r="AQ3232" i="2"/>
  <c r="AK3232" i="2"/>
  <c r="AJ3232" i="2"/>
  <c r="AS3231" i="2"/>
  <c r="AR3231" i="2"/>
  <c r="AQ3231" i="2"/>
  <c r="AK3231" i="2"/>
  <c r="AJ3231" i="2"/>
  <c r="AS3230" i="2"/>
  <c r="AR3230" i="2"/>
  <c r="AQ3230" i="2"/>
  <c r="AK3230" i="2"/>
  <c r="AJ3230" i="2"/>
  <c r="AS3229" i="2"/>
  <c r="AR3229" i="2"/>
  <c r="AQ3229" i="2"/>
  <c r="AK3229" i="2"/>
  <c r="AJ3229" i="2"/>
  <c r="AS3228" i="2"/>
  <c r="AR3228" i="2"/>
  <c r="AQ3228" i="2"/>
  <c r="AK3228" i="2"/>
  <c r="AJ3228" i="2"/>
  <c r="AS3227" i="2"/>
  <c r="AR3227" i="2"/>
  <c r="AQ3227" i="2"/>
  <c r="AK3227" i="2"/>
  <c r="AJ3227" i="2"/>
  <c r="AS3226" i="2"/>
  <c r="AR3226" i="2"/>
  <c r="AQ3226" i="2"/>
  <c r="AK3226" i="2"/>
  <c r="AJ3226" i="2"/>
  <c r="AS3225" i="2"/>
  <c r="AR3225" i="2"/>
  <c r="AQ3225" i="2"/>
  <c r="AK3225" i="2"/>
  <c r="AJ3225" i="2"/>
  <c r="AS3224" i="2"/>
  <c r="AR3224" i="2"/>
  <c r="AQ3224" i="2"/>
  <c r="AK3224" i="2"/>
  <c r="AJ3224" i="2"/>
  <c r="AS3223" i="2"/>
  <c r="AR3223" i="2"/>
  <c r="AQ3223" i="2"/>
  <c r="AK3223" i="2"/>
  <c r="AJ3223" i="2"/>
  <c r="AS3222" i="2"/>
  <c r="AR3222" i="2"/>
  <c r="AQ3222" i="2"/>
  <c r="AK3222" i="2"/>
  <c r="AJ3222" i="2"/>
  <c r="AS3221" i="2"/>
  <c r="AR3221" i="2"/>
  <c r="AQ3221" i="2"/>
  <c r="AK3221" i="2"/>
  <c r="AJ3221" i="2"/>
  <c r="AS3220" i="2"/>
  <c r="AR3220" i="2"/>
  <c r="AQ3220" i="2"/>
  <c r="AK3220" i="2"/>
  <c r="AJ3220" i="2"/>
  <c r="AS3219" i="2"/>
  <c r="AR3219" i="2"/>
  <c r="AQ3219" i="2"/>
  <c r="AK3219" i="2"/>
  <c r="AJ3219" i="2"/>
  <c r="AS3218" i="2"/>
  <c r="AR3218" i="2"/>
  <c r="AQ3218" i="2"/>
  <c r="AK3218" i="2"/>
  <c r="AJ3218" i="2"/>
  <c r="AS3217" i="2"/>
  <c r="AR3217" i="2"/>
  <c r="AQ3217" i="2"/>
  <c r="AK3217" i="2"/>
  <c r="AJ3217" i="2"/>
  <c r="AS3216" i="2"/>
  <c r="AR3216" i="2"/>
  <c r="AQ3216" i="2"/>
  <c r="AK3216" i="2"/>
  <c r="AJ3216" i="2"/>
  <c r="AS3215" i="2"/>
  <c r="AR3215" i="2"/>
  <c r="AQ3215" i="2"/>
  <c r="AK3215" i="2"/>
  <c r="AJ3215" i="2"/>
  <c r="AS3214" i="2"/>
  <c r="AR3214" i="2"/>
  <c r="AQ3214" i="2"/>
  <c r="AK3214" i="2"/>
  <c r="AJ3214" i="2"/>
  <c r="AS3213" i="2"/>
  <c r="AR3213" i="2"/>
  <c r="AQ3213" i="2"/>
  <c r="AK3213" i="2"/>
  <c r="AJ3213" i="2"/>
  <c r="AS3212" i="2"/>
  <c r="AR3212" i="2"/>
  <c r="AQ3212" i="2"/>
  <c r="AK3212" i="2"/>
  <c r="AJ3212" i="2"/>
  <c r="AS3211" i="2"/>
  <c r="AR3211" i="2"/>
  <c r="AQ3211" i="2"/>
  <c r="AK3211" i="2"/>
  <c r="AJ3211" i="2"/>
  <c r="AS3210" i="2"/>
  <c r="AR3210" i="2"/>
  <c r="AQ3210" i="2"/>
  <c r="AK3210" i="2"/>
  <c r="AJ3210" i="2"/>
  <c r="AS3209" i="2"/>
  <c r="AR3209" i="2"/>
  <c r="AQ3209" i="2"/>
  <c r="AK3209" i="2"/>
  <c r="AJ3209" i="2"/>
  <c r="AS3208" i="2"/>
  <c r="AR3208" i="2"/>
  <c r="AQ3208" i="2"/>
  <c r="AK3208" i="2"/>
  <c r="AJ3208" i="2"/>
  <c r="AS3207" i="2"/>
  <c r="AR3207" i="2"/>
  <c r="AQ3207" i="2"/>
  <c r="AK3207" i="2"/>
  <c r="AJ3207" i="2"/>
  <c r="AS3206" i="2"/>
  <c r="AR3206" i="2"/>
  <c r="AQ3206" i="2"/>
  <c r="AK3206" i="2"/>
  <c r="AJ3206" i="2"/>
  <c r="AS3205" i="2"/>
  <c r="AR3205" i="2"/>
  <c r="AQ3205" i="2"/>
  <c r="AK3205" i="2"/>
  <c r="AJ3205" i="2"/>
  <c r="AS3204" i="2"/>
  <c r="AR3204" i="2"/>
  <c r="AQ3204" i="2"/>
  <c r="AK3204" i="2"/>
  <c r="AJ3204" i="2"/>
  <c r="AS3203" i="2"/>
  <c r="AR3203" i="2"/>
  <c r="AQ3203" i="2"/>
  <c r="AK3203" i="2"/>
  <c r="AJ3203" i="2"/>
  <c r="AS3202" i="2"/>
  <c r="AR3202" i="2"/>
  <c r="AQ3202" i="2"/>
  <c r="AK3202" i="2"/>
  <c r="AJ3202" i="2"/>
  <c r="AS3201" i="2"/>
  <c r="AR3201" i="2"/>
  <c r="AQ3201" i="2"/>
  <c r="AK3201" i="2"/>
  <c r="AJ3201" i="2"/>
  <c r="AS3200" i="2"/>
  <c r="AR3200" i="2"/>
  <c r="AQ3200" i="2"/>
  <c r="AK3200" i="2"/>
  <c r="AJ3200" i="2"/>
  <c r="AS3199" i="2"/>
  <c r="AR3199" i="2"/>
  <c r="AQ3199" i="2"/>
  <c r="AK3199" i="2"/>
  <c r="AJ3199" i="2"/>
  <c r="AS3198" i="2"/>
  <c r="AR3198" i="2"/>
  <c r="AQ3198" i="2"/>
  <c r="AK3198" i="2"/>
  <c r="AJ3198" i="2"/>
  <c r="AS3197" i="2"/>
  <c r="AR3197" i="2"/>
  <c r="AQ3197" i="2"/>
  <c r="AK3197" i="2"/>
  <c r="AJ3197" i="2"/>
  <c r="AS3196" i="2"/>
  <c r="AR3196" i="2"/>
  <c r="AQ3196" i="2"/>
  <c r="AK3196" i="2"/>
  <c r="AJ3196" i="2"/>
  <c r="AS3195" i="2"/>
  <c r="AR3195" i="2"/>
  <c r="AQ3195" i="2"/>
  <c r="AK3195" i="2"/>
  <c r="AJ3195" i="2"/>
  <c r="AS3194" i="2"/>
  <c r="AR3194" i="2"/>
  <c r="AQ3194" i="2"/>
  <c r="AK3194" i="2"/>
  <c r="AJ3194" i="2"/>
  <c r="AS3193" i="2"/>
  <c r="AR3193" i="2"/>
  <c r="AQ3193" i="2"/>
  <c r="AK3193" i="2"/>
  <c r="AJ3193" i="2"/>
  <c r="AS3192" i="2"/>
  <c r="AR3192" i="2"/>
  <c r="AQ3192" i="2"/>
  <c r="AK3192" i="2"/>
  <c r="AJ3192" i="2"/>
  <c r="AS3191" i="2"/>
  <c r="AR3191" i="2"/>
  <c r="AQ3191" i="2"/>
  <c r="AK3191" i="2"/>
  <c r="AJ3191" i="2"/>
  <c r="AS3190" i="2"/>
  <c r="AR3190" i="2"/>
  <c r="AQ3190" i="2"/>
  <c r="AK3190" i="2"/>
  <c r="AJ3190" i="2"/>
  <c r="AS3189" i="2"/>
  <c r="AR3189" i="2"/>
  <c r="AQ3189" i="2"/>
  <c r="AK3189" i="2"/>
  <c r="AJ3189" i="2"/>
  <c r="AS3188" i="2"/>
  <c r="AR3188" i="2"/>
  <c r="AQ3188" i="2"/>
  <c r="AK3188" i="2"/>
  <c r="AJ3188" i="2"/>
  <c r="AS3187" i="2"/>
  <c r="AR3187" i="2"/>
  <c r="AQ3187" i="2"/>
  <c r="AK3187" i="2"/>
  <c r="AJ3187" i="2"/>
  <c r="AS3186" i="2"/>
  <c r="AR3186" i="2"/>
  <c r="AQ3186" i="2"/>
  <c r="AK3186" i="2"/>
  <c r="AJ3186" i="2"/>
  <c r="AS3185" i="2"/>
  <c r="AR3185" i="2"/>
  <c r="AQ3185" i="2"/>
  <c r="AK3185" i="2"/>
  <c r="AJ3185" i="2"/>
  <c r="AS3184" i="2"/>
  <c r="AR3184" i="2"/>
  <c r="AQ3184" i="2"/>
  <c r="AK3184" i="2"/>
  <c r="AJ3184" i="2"/>
  <c r="AS3183" i="2"/>
  <c r="AR3183" i="2"/>
  <c r="AQ3183" i="2"/>
  <c r="AK3183" i="2"/>
  <c r="AJ3183" i="2"/>
  <c r="AS3182" i="2"/>
  <c r="AR3182" i="2"/>
  <c r="AQ3182" i="2"/>
  <c r="AK3182" i="2"/>
  <c r="AJ3182" i="2"/>
  <c r="AS3181" i="2"/>
  <c r="AR3181" i="2"/>
  <c r="AQ3181" i="2"/>
  <c r="AK3181" i="2"/>
  <c r="AJ3181" i="2"/>
  <c r="AS3180" i="2"/>
  <c r="AR3180" i="2"/>
  <c r="AQ3180" i="2"/>
  <c r="AK3180" i="2"/>
  <c r="AJ3180" i="2"/>
  <c r="AS3179" i="2"/>
  <c r="AR3179" i="2"/>
  <c r="AQ3179" i="2"/>
  <c r="AK3179" i="2"/>
  <c r="AJ3179" i="2"/>
  <c r="AS3178" i="2"/>
  <c r="AR3178" i="2"/>
  <c r="AQ3178" i="2"/>
  <c r="AK3178" i="2"/>
  <c r="AJ3178" i="2"/>
  <c r="AS3177" i="2"/>
  <c r="AR3177" i="2"/>
  <c r="AQ3177" i="2"/>
  <c r="AK3177" i="2"/>
  <c r="AJ3177" i="2"/>
  <c r="AS3176" i="2"/>
  <c r="AR3176" i="2"/>
  <c r="AQ3176" i="2"/>
  <c r="AK3176" i="2"/>
  <c r="AJ3176" i="2"/>
  <c r="AS3175" i="2"/>
  <c r="AR3175" i="2"/>
  <c r="AQ3175" i="2"/>
  <c r="AK3175" i="2"/>
  <c r="AJ3175" i="2"/>
  <c r="AS3174" i="2"/>
  <c r="AR3174" i="2"/>
  <c r="AQ3174" i="2"/>
  <c r="AK3174" i="2"/>
  <c r="AJ3174" i="2"/>
  <c r="AS3173" i="2"/>
  <c r="AR3173" i="2"/>
  <c r="AQ3173" i="2"/>
  <c r="AK3173" i="2"/>
  <c r="AJ3173" i="2"/>
  <c r="AS3172" i="2"/>
  <c r="AR3172" i="2"/>
  <c r="AQ3172" i="2"/>
  <c r="AK3172" i="2"/>
  <c r="AJ3172" i="2"/>
  <c r="AS3171" i="2"/>
  <c r="AR3171" i="2"/>
  <c r="AQ3171" i="2"/>
  <c r="AK3171" i="2"/>
  <c r="AJ3171" i="2"/>
  <c r="AS3170" i="2"/>
  <c r="AR3170" i="2"/>
  <c r="AQ3170" i="2"/>
  <c r="AK3170" i="2"/>
  <c r="AJ3170" i="2"/>
  <c r="AS3169" i="2"/>
  <c r="AR3169" i="2"/>
  <c r="AQ3169" i="2"/>
  <c r="AK3169" i="2"/>
  <c r="AJ3169" i="2"/>
  <c r="AS3168" i="2"/>
  <c r="AR3168" i="2"/>
  <c r="AQ3168" i="2"/>
  <c r="AK3168" i="2"/>
  <c r="AJ3168" i="2"/>
  <c r="AS3167" i="2"/>
  <c r="AR3167" i="2"/>
  <c r="AQ3167" i="2"/>
  <c r="AK3167" i="2"/>
  <c r="AJ3167" i="2"/>
  <c r="AS3166" i="2"/>
  <c r="AR3166" i="2"/>
  <c r="AQ3166" i="2"/>
  <c r="AK3166" i="2"/>
  <c r="AJ3166" i="2"/>
  <c r="AS3165" i="2"/>
  <c r="AR3165" i="2"/>
  <c r="AQ3165" i="2"/>
  <c r="AK3165" i="2"/>
  <c r="AJ3165" i="2"/>
  <c r="AS3164" i="2"/>
  <c r="AR3164" i="2"/>
  <c r="AQ3164" i="2"/>
  <c r="AK3164" i="2"/>
  <c r="AJ3164" i="2"/>
  <c r="AS3163" i="2"/>
  <c r="AR3163" i="2"/>
  <c r="AQ3163" i="2"/>
  <c r="AK3163" i="2"/>
  <c r="AJ3163" i="2"/>
  <c r="AS3162" i="2"/>
  <c r="AR3162" i="2"/>
  <c r="AQ3162" i="2"/>
  <c r="AK3162" i="2"/>
  <c r="AJ3162" i="2"/>
  <c r="AS3161" i="2"/>
  <c r="AR3161" i="2"/>
  <c r="AQ3161" i="2"/>
  <c r="AK3161" i="2"/>
  <c r="AJ3161" i="2"/>
  <c r="AS3160" i="2"/>
  <c r="AR3160" i="2"/>
  <c r="AQ3160" i="2"/>
  <c r="AK3160" i="2"/>
  <c r="AJ3160" i="2"/>
  <c r="AS3159" i="2"/>
  <c r="AR3159" i="2"/>
  <c r="AQ3159" i="2"/>
  <c r="AK3159" i="2"/>
  <c r="AJ3159" i="2"/>
  <c r="AS3158" i="2"/>
  <c r="AR3158" i="2"/>
  <c r="AQ3158" i="2"/>
  <c r="AK3158" i="2"/>
  <c r="AJ3158" i="2"/>
  <c r="AS3157" i="2"/>
  <c r="AR3157" i="2"/>
  <c r="AQ3157" i="2"/>
  <c r="AK3157" i="2"/>
  <c r="AJ3157" i="2"/>
  <c r="AS3156" i="2"/>
  <c r="AR3156" i="2"/>
  <c r="AQ3156" i="2"/>
  <c r="AK3156" i="2"/>
  <c r="AJ3156" i="2"/>
  <c r="AS3155" i="2"/>
  <c r="AR3155" i="2"/>
  <c r="AQ3155" i="2"/>
  <c r="AK3155" i="2"/>
  <c r="AJ3155" i="2"/>
  <c r="AS3154" i="2"/>
  <c r="AR3154" i="2"/>
  <c r="AQ3154" i="2"/>
  <c r="AK3154" i="2"/>
  <c r="AJ3154" i="2"/>
  <c r="AS3153" i="2"/>
  <c r="AR3153" i="2"/>
  <c r="AQ3153" i="2"/>
  <c r="AK3153" i="2"/>
  <c r="AJ3153" i="2"/>
  <c r="AS3152" i="2"/>
  <c r="AR3152" i="2"/>
  <c r="AQ3152" i="2"/>
  <c r="AK3152" i="2"/>
  <c r="AJ3152" i="2"/>
  <c r="AS3151" i="2"/>
  <c r="AR3151" i="2"/>
  <c r="AQ3151" i="2"/>
  <c r="AK3151" i="2"/>
  <c r="AJ3151" i="2"/>
  <c r="AS3150" i="2"/>
  <c r="AR3150" i="2"/>
  <c r="AQ3150" i="2"/>
  <c r="AK3150" i="2"/>
  <c r="AJ3150" i="2"/>
  <c r="AS3149" i="2"/>
  <c r="AR3149" i="2"/>
  <c r="AQ3149" i="2"/>
  <c r="AK3149" i="2"/>
  <c r="AJ3149" i="2"/>
  <c r="AS3148" i="2"/>
  <c r="AR3148" i="2"/>
  <c r="AQ3148" i="2"/>
  <c r="AK3148" i="2"/>
  <c r="AJ3148" i="2"/>
  <c r="AS3147" i="2"/>
  <c r="AR3147" i="2"/>
  <c r="AQ3147" i="2"/>
  <c r="AK3147" i="2"/>
  <c r="AJ3147" i="2"/>
  <c r="AS3146" i="2"/>
  <c r="AR3146" i="2"/>
  <c r="AQ3146" i="2"/>
  <c r="AK3146" i="2"/>
  <c r="AJ3146" i="2"/>
  <c r="AS3145" i="2"/>
  <c r="AR3145" i="2"/>
  <c r="AQ3145" i="2"/>
  <c r="AK3145" i="2"/>
  <c r="AJ3145" i="2"/>
  <c r="AS3144" i="2"/>
  <c r="AR3144" i="2"/>
  <c r="AQ3144" i="2"/>
  <c r="AK3144" i="2"/>
  <c r="AJ3144" i="2"/>
  <c r="AS3143" i="2"/>
  <c r="AR3143" i="2"/>
  <c r="AQ3143" i="2"/>
  <c r="AK3143" i="2"/>
  <c r="AJ3143" i="2"/>
  <c r="AS3142" i="2"/>
  <c r="AR3142" i="2"/>
  <c r="AQ3142" i="2"/>
  <c r="AK3142" i="2"/>
  <c r="AJ3142" i="2"/>
  <c r="AS3141" i="2"/>
  <c r="AR3141" i="2"/>
  <c r="AQ3141" i="2"/>
  <c r="AK3141" i="2"/>
  <c r="AJ3141" i="2"/>
  <c r="AS3140" i="2"/>
  <c r="AR3140" i="2"/>
  <c r="AQ3140" i="2"/>
  <c r="AK3140" i="2"/>
  <c r="AJ3140" i="2"/>
  <c r="AS3139" i="2"/>
  <c r="AR3139" i="2"/>
  <c r="AQ3139" i="2"/>
  <c r="AK3139" i="2"/>
  <c r="AJ3139" i="2"/>
  <c r="AS3138" i="2"/>
  <c r="AR3138" i="2"/>
  <c r="AQ3138" i="2"/>
  <c r="AK3138" i="2"/>
  <c r="AJ3138" i="2"/>
  <c r="AS3137" i="2"/>
  <c r="AR3137" i="2"/>
  <c r="AQ3137" i="2"/>
  <c r="AK3137" i="2"/>
  <c r="AJ3137" i="2"/>
  <c r="AS3136" i="2"/>
  <c r="AR3136" i="2"/>
  <c r="AQ3136" i="2"/>
  <c r="AK3136" i="2"/>
  <c r="AJ3136" i="2"/>
  <c r="AS3135" i="2"/>
  <c r="AR3135" i="2"/>
  <c r="AQ3135" i="2"/>
  <c r="AK3135" i="2"/>
  <c r="AJ3135" i="2"/>
  <c r="AS3134" i="2"/>
  <c r="AR3134" i="2"/>
  <c r="AQ3134" i="2"/>
  <c r="AK3134" i="2"/>
  <c r="AJ3134" i="2"/>
  <c r="AS3133" i="2"/>
  <c r="AR3133" i="2"/>
  <c r="AQ3133" i="2"/>
  <c r="AK3133" i="2"/>
  <c r="AJ3133" i="2"/>
  <c r="AS3132" i="2"/>
  <c r="AR3132" i="2"/>
  <c r="AQ3132" i="2"/>
  <c r="AK3132" i="2"/>
  <c r="AJ3132" i="2"/>
  <c r="AS3131" i="2"/>
  <c r="AR3131" i="2"/>
  <c r="AQ3131" i="2"/>
  <c r="AK3131" i="2"/>
  <c r="AJ3131" i="2"/>
  <c r="AS3130" i="2"/>
  <c r="AR3130" i="2"/>
  <c r="AQ3130" i="2"/>
  <c r="AK3130" i="2"/>
  <c r="AJ3130" i="2"/>
  <c r="AS3129" i="2"/>
  <c r="AR3129" i="2"/>
  <c r="AQ3129" i="2"/>
  <c r="AK3129" i="2"/>
  <c r="AJ3129" i="2"/>
  <c r="AS3128" i="2"/>
  <c r="AR3128" i="2"/>
  <c r="AQ3128" i="2"/>
  <c r="AK3128" i="2"/>
  <c r="AJ3128" i="2"/>
  <c r="AS3127" i="2"/>
  <c r="AR3127" i="2"/>
  <c r="AQ3127" i="2"/>
  <c r="AK3127" i="2"/>
  <c r="AJ3127" i="2"/>
  <c r="AS3126" i="2"/>
  <c r="AR3126" i="2"/>
  <c r="AQ3126" i="2"/>
  <c r="AK3126" i="2"/>
  <c r="AJ3126" i="2"/>
  <c r="AS3125" i="2"/>
  <c r="AR3125" i="2"/>
  <c r="AQ3125" i="2"/>
  <c r="AK3125" i="2"/>
  <c r="AJ3125" i="2"/>
  <c r="AS3124" i="2"/>
  <c r="AR3124" i="2"/>
  <c r="AQ3124" i="2"/>
  <c r="AK3124" i="2"/>
  <c r="AJ3124" i="2"/>
  <c r="AS3123" i="2"/>
  <c r="AR3123" i="2"/>
  <c r="AQ3123" i="2"/>
  <c r="AK3123" i="2"/>
  <c r="AJ3123" i="2"/>
  <c r="AS3122" i="2"/>
  <c r="AR3122" i="2"/>
  <c r="AQ3122" i="2"/>
  <c r="AK3122" i="2"/>
  <c r="AJ3122" i="2"/>
  <c r="AS3121" i="2"/>
  <c r="AR3121" i="2"/>
  <c r="AQ3121" i="2"/>
  <c r="AK3121" i="2"/>
  <c r="AJ3121" i="2"/>
  <c r="AS3120" i="2"/>
  <c r="AR3120" i="2"/>
  <c r="AQ3120" i="2"/>
  <c r="AK3120" i="2"/>
  <c r="AJ3120" i="2"/>
  <c r="AS3119" i="2"/>
  <c r="AR3119" i="2"/>
  <c r="AQ3119" i="2"/>
  <c r="AK3119" i="2"/>
  <c r="AJ3119" i="2"/>
  <c r="AS3118" i="2"/>
  <c r="AR3118" i="2"/>
  <c r="AQ3118" i="2"/>
  <c r="AK3118" i="2"/>
  <c r="AJ3118" i="2"/>
  <c r="AS3117" i="2"/>
  <c r="AR3117" i="2"/>
  <c r="AQ3117" i="2"/>
  <c r="AK3117" i="2"/>
  <c r="AJ3117" i="2"/>
  <c r="AS3116" i="2"/>
  <c r="AR3116" i="2"/>
  <c r="AQ3116" i="2"/>
  <c r="AK3116" i="2"/>
  <c r="AJ3116" i="2"/>
  <c r="AS3115" i="2"/>
  <c r="AR3115" i="2"/>
  <c r="AQ3115" i="2"/>
  <c r="AK3115" i="2"/>
  <c r="AJ3115" i="2"/>
  <c r="AS3114" i="2"/>
  <c r="AR3114" i="2"/>
  <c r="AQ3114" i="2"/>
  <c r="AK3114" i="2"/>
  <c r="AJ3114" i="2"/>
  <c r="AS3113" i="2"/>
  <c r="AR3113" i="2"/>
  <c r="AQ3113" i="2"/>
  <c r="AK3113" i="2"/>
  <c r="AJ3113" i="2"/>
  <c r="AS3112" i="2"/>
  <c r="AR3112" i="2"/>
  <c r="AQ3112" i="2"/>
  <c r="AK3112" i="2"/>
  <c r="AJ3112" i="2"/>
  <c r="AS3111" i="2"/>
  <c r="AR3111" i="2"/>
  <c r="AQ3111" i="2"/>
  <c r="AK3111" i="2"/>
  <c r="AJ3111" i="2"/>
  <c r="AS3110" i="2"/>
  <c r="AR3110" i="2"/>
  <c r="AQ3110" i="2"/>
  <c r="AK3110" i="2"/>
  <c r="AJ3110" i="2"/>
  <c r="AS3109" i="2"/>
  <c r="AR3109" i="2"/>
  <c r="AQ3109" i="2"/>
  <c r="AK3109" i="2"/>
  <c r="AJ3109" i="2"/>
  <c r="AS3108" i="2"/>
  <c r="AR3108" i="2"/>
  <c r="AQ3108" i="2"/>
  <c r="AK3108" i="2"/>
  <c r="AJ3108" i="2"/>
  <c r="AS3107" i="2"/>
  <c r="AR3107" i="2"/>
  <c r="AQ3107" i="2"/>
  <c r="AK3107" i="2"/>
  <c r="AJ3107" i="2"/>
  <c r="AS3106" i="2"/>
  <c r="AR3106" i="2"/>
  <c r="AQ3106" i="2"/>
  <c r="AK3106" i="2"/>
  <c r="AJ3106" i="2"/>
  <c r="AS3105" i="2"/>
  <c r="AR3105" i="2"/>
  <c r="AQ3105" i="2"/>
  <c r="AK3105" i="2"/>
  <c r="AJ3105" i="2"/>
  <c r="AS3104" i="2"/>
  <c r="AR3104" i="2"/>
  <c r="AQ3104" i="2"/>
  <c r="AK3104" i="2"/>
  <c r="AJ3104" i="2"/>
  <c r="AS3103" i="2"/>
  <c r="AR3103" i="2"/>
  <c r="AQ3103" i="2"/>
  <c r="AK3103" i="2"/>
  <c r="AJ3103" i="2"/>
  <c r="AS3102" i="2"/>
  <c r="AR3102" i="2"/>
  <c r="AQ3102" i="2"/>
  <c r="AK3102" i="2"/>
  <c r="AJ3102" i="2"/>
  <c r="AS3101" i="2"/>
  <c r="AR3101" i="2"/>
  <c r="AQ3101" i="2"/>
  <c r="AK3101" i="2"/>
  <c r="AJ3101" i="2"/>
  <c r="AS3100" i="2"/>
  <c r="AR3100" i="2"/>
  <c r="AQ3100" i="2"/>
  <c r="AK3100" i="2"/>
  <c r="AJ3100" i="2"/>
  <c r="AS3099" i="2"/>
  <c r="AR3099" i="2"/>
  <c r="AQ3099" i="2"/>
  <c r="AK3099" i="2"/>
  <c r="AJ3099" i="2"/>
  <c r="AS3098" i="2"/>
  <c r="AR3098" i="2"/>
  <c r="AQ3098" i="2"/>
  <c r="AK3098" i="2"/>
  <c r="AJ3098" i="2"/>
  <c r="AS3097" i="2"/>
  <c r="AR3097" i="2"/>
  <c r="AQ3097" i="2"/>
  <c r="AK3097" i="2"/>
  <c r="AJ3097" i="2"/>
  <c r="AS3096" i="2"/>
  <c r="AR3096" i="2"/>
  <c r="AQ3096" i="2"/>
  <c r="AK3096" i="2"/>
  <c r="AJ3096" i="2"/>
  <c r="AS3095" i="2"/>
  <c r="AR3095" i="2"/>
  <c r="AQ3095" i="2"/>
  <c r="AK3095" i="2"/>
  <c r="AJ3095" i="2"/>
  <c r="AS3094" i="2"/>
  <c r="AR3094" i="2"/>
  <c r="AQ3094" i="2"/>
  <c r="AK3094" i="2"/>
  <c r="AJ3094" i="2"/>
  <c r="AS3093" i="2"/>
  <c r="AR3093" i="2"/>
  <c r="AQ3093" i="2"/>
  <c r="AK3093" i="2"/>
  <c r="AJ3093" i="2"/>
  <c r="AS3092" i="2"/>
  <c r="AR3092" i="2"/>
  <c r="AQ3092" i="2"/>
  <c r="AK3092" i="2"/>
  <c r="AJ3092" i="2"/>
  <c r="AS3091" i="2"/>
  <c r="AR3091" i="2"/>
  <c r="AQ3091" i="2"/>
  <c r="AK3091" i="2"/>
  <c r="AJ3091" i="2"/>
  <c r="AS3090" i="2"/>
  <c r="AR3090" i="2"/>
  <c r="AQ3090" i="2"/>
  <c r="AK3090" i="2"/>
  <c r="AJ3090" i="2"/>
  <c r="AS3089" i="2"/>
  <c r="AR3089" i="2"/>
  <c r="AQ3089" i="2"/>
  <c r="AK3089" i="2"/>
  <c r="AJ3089" i="2"/>
  <c r="AS3088" i="2"/>
  <c r="AR3088" i="2"/>
  <c r="AQ3088" i="2"/>
  <c r="AK3088" i="2"/>
  <c r="AJ3088" i="2"/>
  <c r="AS3087" i="2"/>
  <c r="AR3087" i="2"/>
  <c r="AQ3087" i="2"/>
  <c r="AK3087" i="2"/>
  <c r="AJ3087" i="2"/>
  <c r="AS3086" i="2"/>
  <c r="AR3086" i="2"/>
  <c r="AQ3086" i="2"/>
  <c r="AK3086" i="2"/>
  <c r="AJ3086" i="2"/>
  <c r="AS3085" i="2"/>
  <c r="AR3085" i="2"/>
  <c r="AQ3085" i="2"/>
  <c r="AK3085" i="2"/>
  <c r="AJ3085" i="2"/>
  <c r="AS3084" i="2"/>
  <c r="AR3084" i="2"/>
  <c r="AQ3084" i="2"/>
  <c r="AK3084" i="2"/>
  <c r="AJ3084" i="2"/>
  <c r="AS3083" i="2"/>
  <c r="AR3083" i="2"/>
  <c r="AQ3083" i="2"/>
  <c r="AK3083" i="2"/>
  <c r="AJ3083" i="2"/>
  <c r="AS3082" i="2"/>
  <c r="AR3082" i="2"/>
  <c r="AQ3082" i="2"/>
  <c r="AK3082" i="2"/>
  <c r="AJ3082" i="2"/>
  <c r="AS3081" i="2"/>
  <c r="AR3081" i="2"/>
  <c r="AQ3081" i="2"/>
  <c r="AK3081" i="2"/>
  <c r="AJ3081" i="2"/>
  <c r="AS3080" i="2"/>
  <c r="AR3080" i="2"/>
  <c r="AQ3080" i="2"/>
  <c r="AK3080" i="2"/>
  <c r="AJ3080" i="2"/>
  <c r="AS3079" i="2"/>
  <c r="AR3079" i="2"/>
  <c r="AQ3079" i="2"/>
  <c r="AK3079" i="2"/>
  <c r="AJ3079" i="2"/>
  <c r="AS3078" i="2"/>
  <c r="AR3078" i="2"/>
  <c r="AQ3078" i="2"/>
  <c r="AK3078" i="2"/>
  <c r="AJ3078" i="2"/>
  <c r="AS3077" i="2"/>
  <c r="AR3077" i="2"/>
  <c r="AQ3077" i="2"/>
  <c r="AK3077" i="2"/>
  <c r="AJ3077" i="2"/>
  <c r="AS3076" i="2"/>
  <c r="AR3076" i="2"/>
  <c r="AQ3076" i="2"/>
  <c r="AK3076" i="2"/>
  <c r="AJ3076" i="2"/>
  <c r="AS3075" i="2"/>
  <c r="AR3075" i="2"/>
  <c r="AQ3075" i="2"/>
  <c r="AK3075" i="2"/>
  <c r="AJ3075" i="2"/>
  <c r="AS3074" i="2"/>
  <c r="AR3074" i="2"/>
  <c r="AQ3074" i="2"/>
  <c r="AK3074" i="2"/>
  <c r="AJ3074" i="2"/>
  <c r="AS3073" i="2"/>
  <c r="AR3073" i="2"/>
  <c r="AQ3073" i="2"/>
  <c r="AK3073" i="2"/>
  <c r="AJ3073" i="2"/>
  <c r="AS3072" i="2"/>
  <c r="AR3072" i="2"/>
  <c r="AQ3072" i="2"/>
  <c r="AK3072" i="2"/>
  <c r="AJ3072" i="2"/>
  <c r="AS3071" i="2"/>
  <c r="AR3071" i="2"/>
  <c r="AQ3071" i="2"/>
  <c r="AK3071" i="2"/>
  <c r="AJ3071" i="2"/>
  <c r="AS3070" i="2"/>
  <c r="AR3070" i="2"/>
  <c r="AQ3070" i="2"/>
  <c r="AK3070" i="2"/>
  <c r="AJ3070" i="2"/>
  <c r="AS3069" i="2"/>
  <c r="AR3069" i="2"/>
  <c r="AQ3069" i="2"/>
  <c r="AK3069" i="2"/>
  <c r="AJ3069" i="2"/>
  <c r="AS3068" i="2"/>
  <c r="AR3068" i="2"/>
  <c r="AQ3068" i="2"/>
  <c r="AK3068" i="2"/>
  <c r="AJ3068" i="2"/>
  <c r="AS3067" i="2"/>
  <c r="AR3067" i="2"/>
  <c r="AQ3067" i="2"/>
  <c r="AK3067" i="2"/>
  <c r="AJ3067" i="2"/>
  <c r="AS3066" i="2"/>
  <c r="AR3066" i="2"/>
  <c r="AQ3066" i="2"/>
  <c r="AK3066" i="2"/>
  <c r="AJ3066" i="2"/>
  <c r="AS3065" i="2"/>
  <c r="AR3065" i="2"/>
  <c r="AQ3065" i="2"/>
  <c r="AK3065" i="2"/>
  <c r="AJ3065" i="2"/>
  <c r="AS3064" i="2"/>
  <c r="AR3064" i="2"/>
  <c r="AQ3064" i="2"/>
  <c r="AK3064" i="2"/>
  <c r="AJ3064" i="2"/>
  <c r="AS3063" i="2"/>
  <c r="AR3063" i="2"/>
  <c r="AQ3063" i="2"/>
  <c r="AK3063" i="2"/>
  <c r="AJ3063" i="2"/>
  <c r="AS3062" i="2"/>
  <c r="AR3062" i="2"/>
  <c r="AQ3062" i="2"/>
  <c r="AK3062" i="2"/>
  <c r="AJ3062" i="2"/>
  <c r="AS3061" i="2"/>
  <c r="AR3061" i="2"/>
  <c r="AQ3061" i="2"/>
  <c r="AK3061" i="2"/>
  <c r="AJ3061" i="2"/>
  <c r="AS3060" i="2"/>
  <c r="AR3060" i="2"/>
  <c r="AQ3060" i="2"/>
  <c r="AK3060" i="2"/>
  <c r="AJ3060" i="2"/>
  <c r="AS3059" i="2"/>
  <c r="AR3059" i="2"/>
  <c r="AQ3059" i="2"/>
  <c r="AK3059" i="2"/>
  <c r="AJ3059" i="2"/>
  <c r="AS3058" i="2"/>
  <c r="AR3058" i="2"/>
  <c r="AQ3058" i="2"/>
  <c r="AK3058" i="2"/>
  <c r="AJ3058" i="2"/>
  <c r="AS3057" i="2"/>
  <c r="AR3057" i="2"/>
  <c r="AQ3057" i="2"/>
  <c r="AK3057" i="2"/>
  <c r="AJ3057" i="2"/>
  <c r="AS3056" i="2"/>
  <c r="AR3056" i="2"/>
  <c r="AQ3056" i="2"/>
  <c r="AK3056" i="2"/>
  <c r="AJ3056" i="2"/>
  <c r="AS3055" i="2"/>
  <c r="AR3055" i="2"/>
  <c r="AQ3055" i="2"/>
  <c r="AK3055" i="2"/>
  <c r="AJ3055" i="2"/>
  <c r="AS3054" i="2"/>
  <c r="AR3054" i="2"/>
  <c r="AQ3054" i="2"/>
  <c r="AK3054" i="2"/>
  <c r="AJ3054" i="2"/>
  <c r="AS3053" i="2"/>
  <c r="AR3053" i="2"/>
  <c r="AQ3053" i="2"/>
  <c r="AK3053" i="2"/>
  <c r="AJ3053" i="2"/>
  <c r="AS3052" i="2"/>
  <c r="AR3052" i="2"/>
  <c r="AQ3052" i="2"/>
  <c r="AK3052" i="2"/>
  <c r="AJ3052" i="2"/>
  <c r="AS3051" i="2"/>
  <c r="AR3051" i="2"/>
  <c r="AQ3051" i="2"/>
  <c r="AK3051" i="2"/>
  <c r="AJ3051" i="2"/>
  <c r="AS3050" i="2"/>
  <c r="AR3050" i="2"/>
  <c r="AQ3050" i="2"/>
  <c r="AK3050" i="2"/>
  <c r="AJ3050" i="2"/>
  <c r="AS3049" i="2"/>
  <c r="AR3049" i="2"/>
  <c r="AQ3049" i="2"/>
  <c r="AK3049" i="2"/>
  <c r="AJ3049" i="2"/>
  <c r="AS3048" i="2"/>
  <c r="AR3048" i="2"/>
  <c r="AQ3048" i="2"/>
  <c r="AK3048" i="2"/>
  <c r="AJ3048" i="2"/>
  <c r="AS3047" i="2"/>
  <c r="AR3047" i="2"/>
  <c r="AQ3047" i="2"/>
  <c r="AK3047" i="2"/>
  <c r="AJ3047" i="2"/>
  <c r="AS3046" i="2"/>
  <c r="AR3046" i="2"/>
  <c r="AQ3046" i="2"/>
  <c r="AK3046" i="2"/>
  <c r="AJ3046" i="2"/>
  <c r="AS3045" i="2"/>
  <c r="AR3045" i="2"/>
  <c r="AQ3045" i="2"/>
  <c r="AK3045" i="2"/>
  <c r="AJ3045" i="2"/>
  <c r="AS3044" i="2"/>
  <c r="AR3044" i="2"/>
  <c r="AQ3044" i="2"/>
  <c r="AK3044" i="2"/>
  <c r="AJ3044" i="2"/>
  <c r="AS3043" i="2"/>
  <c r="AR3043" i="2"/>
  <c r="AQ3043" i="2"/>
  <c r="AK3043" i="2"/>
  <c r="AJ3043" i="2"/>
  <c r="AS3042" i="2"/>
  <c r="AR3042" i="2"/>
  <c r="AQ3042" i="2"/>
  <c r="AK3042" i="2"/>
  <c r="AJ3042" i="2"/>
  <c r="AS3041" i="2"/>
  <c r="AR3041" i="2"/>
  <c r="AQ3041" i="2"/>
  <c r="AK3041" i="2"/>
  <c r="AJ3041" i="2"/>
  <c r="AS3040" i="2"/>
  <c r="AR3040" i="2"/>
  <c r="AQ3040" i="2"/>
  <c r="AK3040" i="2"/>
  <c r="AJ3040" i="2"/>
  <c r="AS3039" i="2"/>
  <c r="AR3039" i="2"/>
  <c r="AQ3039" i="2"/>
  <c r="AK3039" i="2"/>
  <c r="AJ3039" i="2"/>
  <c r="AS3038" i="2"/>
  <c r="AR3038" i="2"/>
  <c r="AQ3038" i="2"/>
  <c r="AK3038" i="2"/>
  <c r="AJ3038" i="2"/>
  <c r="AS3037" i="2"/>
  <c r="AR3037" i="2"/>
  <c r="AQ3037" i="2"/>
  <c r="AK3037" i="2"/>
  <c r="AJ3037" i="2"/>
  <c r="AS3036" i="2"/>
  <c r="AR3036" i="2"/>
  <c r="AQ3036" i="2"/>
  <c r="AK3036" i="2"/>
  <c r="AJ3036" i="2"/>
  <c r="AS3035" i="2"/>
  <c r="AR3035" i="2"/>
  <c r="AQ3035" i="2"/>
  <c r="AK3035" i="2"/>
  <c r="AJ3035" i="2"/>
  <c r="AS3034" i="2"/>
  <c r="AR3034" i="2"/>
  <c r="AQ3034" i="2"/>
  <c r="AK3034" i="2"/>
  <c r="AJ3034" i="2"/>
  <c r="AS3033" i="2"/>
  <c r="AR3033" i="2"/>
  <c r="AQ3033" i="2"/>
  <c r="AK3033" i="2"/>
  <c r="AJ3033" i="2"/>
  <c r="AS3032" i="2"/>
  <c r="AR3032" i="2"/>
  <c r="AQ3032" i="2"/>
  <c r="AK3032" i="2"/>
  <c r="AJ3032" i="2"/>
  <c r="AS3031" i="2"/>
  <c r="AR3031" i="2"/>
  <c r="AQ3031" i="2"/>
  <c r="AK3031" i="2"/>
  <c r="AJ3031" i="2"/>
  <c r="AS3030" i="2"/>
  <c r="AR3030" i="2"/>
  <c r="AQ3030" i="2"/>
  <c r="AK3030" i="2"/>
  <c r="AJ3030" i="2"/>
  <c r="AS3029" i="2"/>
  <c r="AR3029" i="2"/>
  <c r="AQ3029" i="2"/>
  <c r="AK3029" i="2"/>
  <c r="AJ3029" i="2"/>
  <c r="AS3028" i="2"/>
  <c r="AR3028" i="2"/>
  <c r="AQ3028" i="2"/>
  <c r="AK3028" i="2"/>
  <c r="AJ3028" i="2"/>
  <c r="AS3027" i="2"/>
  <c r="AR3027" i="2"/>
  <c r="AQ3027" i="2"/>
  <c r="AK3027" i="2"/>
  <c r="AJ3027" i="2"/>
  <c r="AS3026" i="2"/>
  <c r="AR3026" i="2"/>
  <c r="AQ3026" i="2"/>
  <c r="AK3026" i="2"/>
  <c r="AJ3026" i="2"/>
  <c r="AS3025" i="2"/>
  <c r="AR3025" i="2"/>
  <c r="AQ3025" i="2"/>
  <c r="AK3025" i="2"/>
  <c r="AJ3025" i="2"/>
  <c r="AS3024" i="2"/>
  <c r="AR3024" i="2"/>
  <c r="AQ3024" i="2"/>
  <c r="AK3024" i="2"/>
  <c r="AJ3024" i="2"/>
  <c r="AS3023" i="2"/>
  <c r="AR3023" i="2"/>
  <c r="AQ3023" i="2"/>
  <c r="AK3023" i="2"/>
  <c r="AJ3023" i="2"/>
  <c r="AS3022" i="2"/>
  <c r="AR3022" i="2"/>
  <c r="AQ3022" i="2"/>
  <c r="AK3022" i="2"/>
  <c r="AJ3022" i="2"/>
  <c r="AS3021" i="2"/>
  <c r="AR3021" i="2"/>
  <c r="AQ3021" i="2"/>
  <c r="AK3021" i="2"/>
  <c r="AJ3021" i="2"/>
  <c r="AS3020" i="2"/>
  <c r="AR3020" i="2"/>
  <c r="AQ3020" i="2"/>
  <c r="AK3020" i="2"/>
  <c r="AJ3020" i="2"/>
  <c r="AS3019" i="2"/>
  <c r="AR3019" i="2"/>
  <c r="AQ3019" i="2"/>
  <c r="AK3019" i="2"/>
  <c r="AJ3019" i="2"/>
  <c r="AS3018" i="2"/>
  <c r="AR3018" i="2"/>
  <c r="AQ3018" i="2"/>
  <c r="AK3018" i="2"/>
  <c r="AJ3018" i="2"/>
  <c r="AS3017" i="2"/>
  <c r="AR3017" i="2"/>
  <c r="AQ3017" i="2"/>
  <c r="AK3017" i="2"/>
  <c r="AJ3017" i="2"/>
  <c r="AS3016" i="2"/>
  <c r="AR3016" i="2"/>
  <c r="AQ3016" i="2"/>
  <c r="AK3016" i="2"/>
  <c r="AJ3016" i="2"/>
  <c r="AS3015" i="2"/>
  <c r="AR3015" i="2"/>
  <c r="AQ3015" i="2"/>
  <c r="AK3015" i="2"/>
  <c r="AJ3015" i="2"/>
  <c r="AS3014" i="2"/>
  <c r="AR3014" i="2"/>
  <c r="AQ3014" i="2"/>
  <c r="AK3014" i="2"/>
  <c r="AJ3014" i="2"/>
  <c r="AS3013" i="2"/>
  <c r="AR3013" i="2"/>
  <c r="AQ3013" i="2"/>
  <c r="AK3013" i="2"/>
  <c r="AJ3013" i="2"/>
  <c r="AS3012" i="2"/>
  <c r="AR3012" i="2"/>
  <c r="AQ3012" i="2"/>
  <c r="AK3012" i="2"/>
  <c r="AJ3012" i="2"/>
  <c r="AS3011" i="2"/>
  <c r="AR3011" i="2"/>
  <c r="AQ3011" i="2"/>
  <c r="AK3011" i="2"/>
  <c r="AJ3011" i="2"/>
  <c r="AS3010" i="2"/>
  <c r="AR3010" i="2"/>
  <c r="AQ3010" i="2"/>
  <c r="AK3010" i="2"/>
  <c r="AJ3010" i="2"/>
  <c r="AS3009" i="2"/>
  <c r="AR3009" i="2"/>
  <c r="AQ3009" i="2"/>
  <c r="AK3009" i="2"/>
  <c r="AJ3009" i="2"/>
  <c r="AS3008" i="2"/>
  <c r="AR3008" i="2"/>
  <c r="AQ3008" i="2"/>
  <c r="AK3008" i="2"/>
  <c r="AJ3008" i="2"/>
  <c r="AS3007" i="2"/>
  <c r="AR3007" i="2"/>
  <c r="AQ3007" i="2"/>
  <c r="AK3007" i="2"/>
  <c r="AJ3007" i="2"/>
  <c r="AS3006" i="2"/>
  <c r="AR3006" i="2"/>
  <c r="AQ3006" i="2"/>
  <c r="AK3006" i="2"/>
  <c r="AJ3006" i="2"/>
  <c r="AS3005" i="2"/>
  <c r="AR3005" i="2"/>
  <c r="AQ3005" i="2"/>
  <c r="AK3005" i="2"/>
  <c r="AJ3005" i="2"/>
  <c r="AS3004" i="2"/>
  <c r="AR3004" i="2"/>
  <c r="AQ3004" i="2"/>
  <c r="AK3004" i="2"/>
  <c r="AJ3004" i="2"/>
  <c r="AS3003" i="2"/>
  <c r="AR3003" i="2"/>
  <c r="AQ3003" i="2"/>
  <c r="AK3003" i="2"/>
  <c r="AJ3003" i="2"/>
  <c r="AS3002" i="2"/>
  <c r="AR3002" i="2"/>
  <c r="AQ3002" i="2"/>
  <c r="AK3002" i="2"/>
  <c r="AJ3002" i="2"/>
  <c r="AS3001" i="2"/>
  <c r="AR3001" i="2"/>
  <c r="AQ3001" i="2"/>
  <c r="AK3001" i="2"/>
  <c r="AJ3001" i="2"/>
  <c r="AS3000" i="2"/>
  <c r="AR3000" i="2"/>
  <c r="AQ3000" i="2"/>
  <c r="AK3000" i="2"/>
  <c r="AJ3000" i="2"/>
  <c r="AS2999" i="2"/>
  <c r="AR2999" i="2"/>
  <c r="AQ2999" i="2"/>
  <c r="AK2999" i="2"/>
  <c r="AJ2999" i="2"/>
  <c r="AS2998" i="2"/>
  <c r="AR2998" i="2"/>
  <c r="AQ2998" i="2"/>
  <c r="AK2998" i="2"/>
  <c r="AJ2998" i="2"/>
  <c r="AS2997" i="2"/>
  <c r="AR2997" i="2"/>
  <c r="AQ2997" i="2"/>
  <c r="AK2997" i="2"/>
  <c r="AJ2997" i="2"/>
  <c r="AS2996" i="2"/>
  <c r="AR2996" i="2"/>
  <c r="AQ2996" i="2"/>
  <c r="AK2996" i="2"/>
  <c r="AJ2996" i="2"/>
  <c r="AS2995" i="2"/>
  <c r="AR2995" i="2"/>
  <c r="AQ2995" i="2"/>
  <c r="AK2995" i="2"/>
  <c r="AJ2995" i="2"/>
  <c r="AS2994" i="2"/>
  <c r="AR2994" i="2"/>
  <c r="AQ2994" i="2"/>
  <c r="AK2994" i="2"/>
  <c r="AJ2994" i="2"/>
  <c r="AS2993" i="2"/>
  <c r="AR2993" i="2"/>
  <c r="AQ2993" i="2"/>
  <c r="AK2993" i="2"/>
  <c r="AJ2993" i="2"/>
  <c r="AS2992" i="2"/>
  <c r="AR2992" i="2"/>
  <c r="AQ2992" i="2"/>
  <c r="AK2992" i="2"/>
  <c r="AJ2992" i="2"/>
  <c r="AS2991" i="2"/>
  <c r="AR2991" i="2"/>
  <c r="AQ2991" i="2"/>
  <c r="AK2991" i="2"/>
  <c r="AJ2991" i="2"/>
  <c r="AS2990" i="2"/>
  <c r="AR2990" i="2"/>
  <c r="AQ2990" i="2"/>
  <c r="AK2990" i="2"/>
  <c r="AJ2990" i="2"/>
  <c r="AS2989" i="2"/>
  <c r="AR2989" i="2"/>
  <c r="AQ2989" i="2"/>
  <c r="AK2989" i="2"/>
  <c r="AJ2989" i="2"/>
  <c r="AS2988" i="2"/>
  <c r="AR2988" i="2"/>
  <c r="AQ2988" i="2"/>
  <c r="AK2988" i="2"/>
  <c r="AJ2988" i="2"/>
  <c r="AS2987" i="2"/>
  <c r="AR2987" i="2"/>
  <c r="AQ2987" i="2"/>
  <c r="AK2987" i="2"/>
  <c r="AJ2987" i="2"/>
  <c r="AS2986" i="2"/>
  <c r="AR2986" i="2"/>
  <c r="AQ2986" i="2"/>
  <c r="AK2986" i="2"/>
  <c r="AJ2986" i="2"/>
  <c r="AS2985" i="2"/>
  <c r="AR2985" i="2"/>
  <c r="AQ2985" i="2"/>
  <c r="AK2985" i="2"/>
  <c r="AJ2985" i="2"/>
  <c r="AS2984" i="2"/>
  <c r="AR2984" i="2"/>
  <c r="AQ2984" i="2"/>
  <c r="AK2984" i="2"/>
  <c r="AJ2984" i="2"/>
  <c r="AS2983" i="2"/>
  <c r="AR2983" i="2"/>
  <c r="AQ2983" i="2"/>
  <c r="AK2983" i="2"/>
  <c r="AJ2983" i="2"/>
  <c r="AS2982" i="2"/>
  <c r="AR2982" i="2"/>
  <c r="AQ2982" i="2"/>
  <c r="AK2982" i="2"/>
  <c r="AJ2982" i="2"/>
  <c r="AS2981" i="2"/>
  <c r="AR2981" i="2"/>
  <c r="AQ2981" i="2"/>
  <c r="AK2981" i="2"/>
  <c r="AJ2981" i="2"/>
  <c r="AS2980" i="2"/>
  <c r="AR2980" i="2"/>
  <c r="AQ2980" i="2"/>
  <c r="AK2980" i="2"/>
  <c r="AJ2980" i="2"/>
  <c r="AS2979" i="2"/>
  <c r="AR2979" i="2"/>
  <c r="AQ2979" i="2"/>
  <c r="AK2979" i="2"/>
  <c r="AJ2979" i="2"/>
  <c r="AS2978" i="2"/>
  <c r="AR2978" i="2"/>
  <c r="AQ2978" i="2"/>
  <c r="AK2978" i="2"/>
  <c r="AJ2978" i="2"/>
  <c r="AS2977" i="2"/>
  <c r="AR2977" i="2"/>
  <c r="AQ2977" i="2"/>
  <c r="AK2977" i="2"/>
  <c r="AJ2977" i="2"/>
  <c r="AS2976" i="2"/>
  <c r="AR2976" i="2"/>
  <c r="AQ2976" i="2"/>
  <c r="AK2976" i="2"/>
  <c r="AJ2976" i="2"/>
  <c r="AS2975" i="2"/>
  <c r="AR2975" i="2"/>
  <c r="AQ2975" i="2"/>
  <c r="AK2975" i="2"/>
  <c r="AJ2975" i="2"/>
  <c r="AS2974" i="2"/>
  <c r="AR2974" i="2"/>
  <c r="AQ2974" i="2"/>
  <c r="AK2974" i="2"/>
  <c r="AJ2974" i="2"/>
  <c r="AS2973" i="2"/>
  <c r="AR2973" i="2"/>
  <c r="AQ2973" i="2"/>
  <c r="AK2973" i="2"/>
  <c r="AJ2973" i="2"/>
  <c r="AS2972" i="2"/>
  <c r="AR2972" i="2"/>
  <c r="AQ2972" i="2"/>
  <c r="AK2972" i="2"/>
  <c r="AJ2972" i="2"/>
  <c r="AS2971" i="2"/>
  <c r="AR2971" i="2"/>
  <c r="AQ2971" i="2"/>
  <c r="AK2971" i="2"/>
  <c r="AJ2971" i="2"/>
  <c r="AS2970" i="2"/>
  <c r="AR2970" i="2"/>
  <c r="AQ2970" i="2"/>
  <c r="AK2970" i="2"/>
  <c r="AJ2970" i="2"/>
  <c r="AS2969" i="2"/>
  <c r="AR2969" i="2"/>
  <c r="AQ2969" i="2"/>
  <c r="AK2969" i="2"/>
  <c r="AJ2969" i="2"/>
  <c r="AS2968" i="2"/>
  <c r="AR2968" i="2"/>
  <c r="AQ2968" i="2"/>
  <c r="AK2968" i="2"/>
  <c r="AJ2968" i="2"/>
  <c r="AS2967" i="2"/>
  <c r="AR2967" i="2"/>
  <c r="AQ2967" i="2"/>
  <c r="AK2967" i="2"/>
  <c r="AJ2967" i="2"/>
  <c r="AS2966" i="2"/>
  <c r="AR2966" i="2"/>
  <c r="AQ2966" i="2"/>
  <c r="AK2966" i="2"/>
  <c r="AJ2966" i="2"/>
  <c r="AS2965" i="2"/>
  <c r="AR2965" i="2"/>
  <c r="AQ2965" i="2"/>
  <c r="AK2965" i="2"/>
  <c r="AJ2965" i="2"/>
  <c r="AS2964" i="2"/>
  <c r="AR2964" i="2"/>
  <c r="AQ2964" i="2"/>
  <c r="AK2964" i="2"/>
  <c r="AJ2964" i="2"/>
  <c r="AS2963" i="2"/>
  <c r="AR2963" i="2"/>
  <c r="AQ2963" i="2"/>
  <c r="AK2963" i="2"/>
  <c r="AJ2963" i="2"/>
  <c r="AS2962" i="2"/>
  <c r="AR2962" i="2"/>
  <c r="AQ2962" i="2"/>
  <c r="AK2962" i="2"/>
  <c r="AJ2962" i="2"/>
  <c r="AS2961" i="2"/>
  <c r="AR2961" i="2"/>
  <c r="AQ2961" i="2"/>
  <c r="AK2961" i="2"/>
  <c r="AJ2961" i="2"/>
  <c r="AS2960" i="2"/>
  <c r="AR2960" i="2"/>
  <c r="AQ2960" i="2"/>
  <c r="AK2960" i="2"/>
  <c r="AJ2960" i="2"/>
  <c r="AS2959" i="2"/>
  <c r="AR2959" i="2"/>
  <c r="AQ2959" i="2"/>
  <c r="AK2959" i="2"/>
  <c r="AJ2959" i="2"/>
  <c r="AS2958" i="2"/>
  <c r="AR2958" i="2"/>
  <c r="AQ2958" i="2"/>
  <c r="AK2958" i="2"/>
  <c r="AJ2958" i="2"/>
  <c r="AS2957" i="2"/>
  <c r="AR2957" i="2"/>
  <c r="AQ2957" i="2"/>
  <c r="AK2957" i="2"/>
  <c r="AJ2957" i="2"/>
  <c r="AS2956" i="2"/>
  <c r="AR2956" i="2"/>
  <c r="AQ2956" i="2"/>
  <c r="AK2956" i="2"/>
  <c r="AJ2956" i="2"/>
  <c r="AS2955" i="2"/>
  <c r="AR2955" i="2"/>
  <c r="AQ2955" i="2"/>
  <c r="AK2955" i="2"/>
  <c r="AJ2955" i="2"/>
  <c r="AS2954" i="2"/>
  <c r="AR2954" i="2"/>
  <c r="AQ2954" i="2"/>
  <c r="AK2954" i="2"/>
  <c r="AJ2954" i="2"/>
  <c r="AS2953" i="2"/>
  <c r="AR2953" i="2"/>
  <c r="AQ2953" i="2"/>
  <c r="AK2953" i="2"/>
  <c r="AJ2953" i="2"/>
  <c r="AS2952" i="2"/>
  <c r="AR2952" i="2"/>
  <c r="AQ2952" i="2"/>
  <c r="AK2952" i="2"/>
  <c r="AJ2952" i="2"/>
  <c r="AS2951" i="2"/>
  <c r="AR2951" i="2"/>
  <c r="AQ2951" i="2"/>
  <c r="AK2951" i="2"/>
  <c r="AJ2951" i="2"/>
  <c r="AS2950" i="2"/>
  <c r="AR2950" i="2"/>
  <c r="AQ2950" i="2"/>
  <c r="AK2950" i="2"/>
  <c r="AJ2950" i="2"/>
  <c r="AS2949" i="2"/>
  <c r="AR2949" i="2"/>
  <c r="AQ2949" i="2"/>
  <c r="AK2949" i="2"/>
  <c r="AJ2949" i="2"/>
  <c r="AS2948" i="2"/>
  <c r="AR2948" i="2"/>
  <c r="AQ2948" i="2"/>
  <c r="AK2948" i="2"/>
  <c r="AJ2948" i="2"/>
  <c r="AS2947" i="2"/>
  <c r="AR2947" i="2"/>
  <c r="AQ2947" i="2"/>
  <c r="AK2947" i="2"/>
  <c r="AJ2947" i="2"/>
  <c r="AS2946" i="2"/>
  <c r="AR2946" i="2"/>
  <c r="AQ2946" i="2"/>
  <c r="AK2946" i="2"/>
  <c r="AJ2946" i="2"/>
  <c r="AS2945" i="2"/>
  <c r="AR2945" i="2"/>
  <c r="AQ2945" i="2"/>
  <c r="AK2945" i="2"/>
  <c r="AJ2945" i="2"/>
  <c r="AS2944" i="2"/>
  <c r="AR2944" i="2"/>
  <c r="AQ2944" i="2"/>
  <c r="AK2944" i="2"/>
  <c r="AJ2944" i="2"/>
  <c r="AS2943" i="2"/>
  <c r="AR2943" i="2"/>
  <c r="AQ2943" i="2"/>
  <c r="AK2943" i="2"/>
  <c r="AJ2943" i="2"/>
  <c r="AS2942" i="2"/>
  <c r="AR2942" i="2"/>
  <c r="AQ2942" i="2"/>
  <c r="AK2942" i="2"/>
  <c r="AJ2942" i="2"/>
  <c r="AS2941" i="2"/>
  <c r="AR2941" i="2"/>
  <c r="AQ2941" i="2"/>
  <c r="AK2941" i="2"/>
  <c r="AJ2941" i="2"/>
  <c r="AS2940" i="2"/>
  <c r="AR2940" i="2"/>
  <c r="AQ2940" i="2"/>
  <c r="AK2940" i="2"/>
  <c r="AJ2940" i="2"/>
  <c r="AS2939" i="2"/>
  <c r="AR2939" i="2"/>
  <c r="AQ2939" i="2"/>
  <c r="AK2939" i="2"/>
  <c r="AJ2939" i="2"/>
  <c r="AS2938" i="2"/>
  <c r="AR2938" i="2"/>
  <c r="AQ2938" i="2"/>
  <c r="AK2938" i="2"/>
  <c r="AJ2938" i="2"/>
  <c r="AS2937" i="2"/>
  <c r="AR2937" i="2"/>
  <c r="AQ2937" i="2"/>
  <c r="AK2937" i="2"/>
  <c r="AJ2937" i="2"/>
  <c r="AS2936" i="2"/>
  <c r="AR2936" i="2"/>
  <c r="AQ2936" i="2"/>
  <c r="AK2936" i="2"/>
  <c r="AJ2936" i="2"/>
  <c r="AS2935" i="2"/>
  <c r="AR2935" i="2"/>
  <c r="AQ2935" i="2"/>
  <c r="AK2935" i="2"/>
  <c r="AJ2935" i="2"/>
  <c r="AS2934" i="2"/>
  <c r="AR2934" i="2"/>
  <c r="AQ2934" i="2"/>
  <c r="AK2934" i="2"/>
  <c r="AJ2934" i="2"/>
  <c r="AS2933" i="2"/>
  <c r="AR2933" i="2"/>
  <c r="AQ2933" i="2"/>
  <c r="AK2933" i="2"/>
  <c r="AJ2933" i="2"/>
  <c r="AS2932" i="2"/>
  <c r="AR2932" i="2"/>
  <c r="AQ2932" i="2"/>
  <c r="AK2932" i="2"/>
  <c r="AJ2932" i="2"/>
  <c r="AS2931" i="2"/>
  <c r="AR2931" i="2"/>
  <c r="AQ2931" i="2"/>
  <c r="AK2931" i="2"/>
  <c r="AJ2931" i="2"/>
  <c r="AS2930" i="2"/>
  <c r="AR2930" i="2"/>
  <c r="AQ2930" i="2"/>
  <c r="AK2930" i="2"/>
  <c r="AJ2930" i="2"/>
  <c r="AS2929" i="2"/>
  <c r="AR2929" i="2"/>
  <c r="AQ2929" i="2"/>
  <c r="AK2929" i="2"/>
  <c r="AJ2929" i="2"/>
  <c r="AS2928" i="2"/>
  <c r="AR2928" i="2"/>
  <c r="AQ2928" i="2"/>
  <c r="AK2928" i="2"/>
  <c r="AJ2928" i="2"/>
  <c r="AS2927" i="2"/>
  <c r="AR2927" i="2"/>
  <c r="AQ2927" i="2"/>
  <c r="AK2927" i="2"/>
  <c r="AJ2927" i="2"/>
  <c r="AS2926" i="2"/>
  <c r="AR2926" i="2"/>
  <c r="AQ2926" i="2"/>
  <c r="AK2926" i="2"/>
  <c r="AJ2926" i="2"/>
  <c r="AS2925" i="2"/>
  <c r="AR2925" i="2"/>
  <c r="AQ2925" i="2"/>
  <c r="AK2925" i="2"/>
  <c r="AJ2925" i="2"/>
  <c r="AS2924" i="2"/>
  <c r="AR2924" i="2"/>
  <c r="AQ2924" i="2"/>
  <c r="AK2924" i="2"/>
  <c r="AJ2924" i="2"/>
  <c r="AS2923" i="2"/>
  <c r="AR2923" i="2"/>
  <c r="AQ2923" i="2"/>
  <c r="AK2923" i="2"/>
  <c r="AJ2923" i="2"/>
  <c r="AS2922" i="2"/>
  <c r="AR2922" i="2"/>
  <c r="AQ2922" i="2"/>
  <c r="AK2922" i="2"/>
  <c r="AJ2922" i="2"/>
  <c r="AS2921" i="2"/>
  <c r="AR2921" i="2"/>
  <c r="AQ2921" i="2"/>
  <c r="AK2921" i="2"/>
  <c r="AJ2921" i="2"/>
  <c r="AS2920" i="2"/>
  <c r="AR2920" i="2"/>
  <c r="AQ2920" i="2"/>
  <c r="AK2920" i="2"/>
  <c r="AJ2920" i="2"/>
  <c r="AS2919" i="2"/>
  <c r="AR2919" i="2"/>
  <c r="AQ2919" i="2"/>
  <c r="AK2919" i="2"/>
  <c r="AJ2919" i="2"/>
  <c r="AS2918" i="2"/>
  <c r="AR2918" i="2"/>
  <c r="AQ2918" i="2"/>
  <c r="AK2918" i="2"/>
  <c r="AJ2918" i="2"/>
  <c r="AS2917" i="2"/>
  <c r="AR2917" i="2"/>
  <c r="AQ2917" i="2"/>
  <c r="AK2917" i="2"/>
  <c r="AJ2917" i="2"/>
  <c r="AS2916" i="2"/>
  <c r="AR2916" i="2"/>
  <c r="AQ2916" i="2"/>
  <c r="AK2916" i="2"/>
  <c r="AJ2916" i="2"/>
  <c r="AS2915" i="2"/>
  <c r="AR2915" i="2"/>
  <c r="AQ2915" i="2"/>
  <c r="AK2915" i="2"/>
  <c r="AJ2915" i="2"/>
  <c r="AS2914" i="2"/>
  <c r="AR2914" i="2"/>
  <c r="AQ2914" i="2"/>
  <c r="AK2914" i="2"/>
  <c r="AJ2914" i="2"/>
  <c r="AS2913" i="2"/>
  <c r="AR2913" i="2"/>
  <c r="AQ2913" i="2"/>
  <c r="AK2913" i="2"/>
  <c r="AJ2913" i="2"/>
  <c r="AS2912" i="2"/>
  <c r="AR2912" i="2"/>
  <c r="AQ2912" i="2"/>
  <c r="AK2912" i="2"/>
  <c r="AJ2912" i="2"/>
  <c r="AS2911" i="2"/>
  <c r="AR2911" i="2"/>
  <c r="AQ2911" i="2"/>
  <c r="AK2911" i="2"/>
  <c r="AJ2911" i="2"/>
  <c r="AS2910" i="2"/>
  <c r="AR2910" i="2"/>
  <c r="AQ2910" i="2"/>
  <c r="AK2910" i="2"/>
  <c r="AJ2910" i="2"/>
  <c r="AS2909" i="2"/>
  <c r="AR2909" i="2"/>
  <c r="AQ2909" i="2"/>
  <c r="AK2909" i="2"/>
  <c r="AJ2909" i="2"/>
  <c r="AS2908" i="2"/>
  <c r="AR2908" i="2"/>
  <c r="AQ2908" i="2"/>
  <c r="AK2908" i="2"/>
  <c r="AJ2908" i="2"/>
  <c r="AS2907" i="2"/>
  <c r="AR2907" i="2"/>
  <c r="AQ2907" i="2"/>
  <c r="AK2907" i="2"/>
  <c r="AJ2907" i="2"/>
  <c r="AS2906" i="2"/>
  <c r="AR2906" i="2"/>
  <c r="AQ2906" i="2"/>
  <c r="AK2906" i="2"/>
  <c r="AJ2906" i="2"/>
  <c r="AS2905" i="2"/>
  <c r="AR2905" i="2"/>
  <c r="AQ2905" i="2"/>
  <c r="AK2905" i="2"/>
  <c r="AJ2905" i="2"/>
  <c r="AS2904" i="2"/>
  <c r="AR2904" i="2"/>
  <c r="AQ2904" i="2"/>
  <c r="AK2904" i="2"/>
  <c r="AJ2904" i="2"/>
  <c r="AS2903" i="2"/>
  <c r="AR2903" i="2"/>
  <c r="AQ2903" i="2"/>
  <c r="AK2903" i="2"/>
  <c r="AJ2903" i="2"/>
  <c r="AS2902" i="2"/>
  <c r="AR2902" i="2"/>
  <c r="AQ2902" i="2"/>
  <c r="AK2902" i="2"/>
  <c r="AJ2902" i="2"/>
  <c r="AS2901" i="2"/>
  <c r="AR2901" i="2"/>
  <c r="AQ2901" i="2"/>
  <c r="AK2901" i="2"/>
  <c r="AJ2901" i="2"/>
  <c r="AS2900" i="2"/>
  <c r="AR2900" i="2"/>
  <c r="AQ2900" i="2"/>
  <c r="AK2900" i="2"/>
  <c r="AJ2900" i="2"/>
  <c r="AS2899" i="2"/>
  <c r="AR2899" i="2"/>
  <c r="AQ2899" i="2"/>
  <c r="AK2899" i="2"/>
  <c r="AJ2899" i="2"/>
  <c r="AS2898" i="2"/>
  <c r="AR2898" i="2"/>
  <c r="AQ2898" i="2"/>
  <c r="AK2898" i="2"/>
  <c r="AJ2898" i="2"/>
  <c r="AS2897" i="2"/>
  <c r="AR2897" i="2"/>
  <c r="AQ2897" i="2"/>
  <c r="AK2897" i="2"/>
  <c r="AJ2897" i="2"/>
  <c r="AS2896" i="2"/>
  <c r="AR2896" i="2"/>
  <c r="AQ2896" i="2"/>
  <c r="AK2896" i="2"/>
  <c r="AJ2896" i="2"/>
  <c r="AS2895" i="2"/>
  <c r="AR2895" i="2"/>
  <c r="AQ2895" i="2"/>
  <c r="AK2895" i="2"/>
  <c r="AJ2895" i="2"/>
  <c r="AS2894" i="2"/>
  <c r="AR2894" i="2"/>
  <c r="AQ2894" i="2"/>
  <c r="AK2894" i="2"/>
  <c r="AJ2894" i="2"/>
  <c r="AS2893" i="2"/>
  <c r="AR2893" i="2"/>
  <c r="AQ2893" i="2"/>
  <c r="AK2893" i="2"/>
  <c r="AJ2893" i="2"/>
  <c r="AS2892" i="2"/>
  <c r="AR2892" i="2"/>
  <c r="AQ2892" i="2"/>
  <c r="AK2892" i="2"/>
  <c r="AJ2892" i="2"/>
  <c r="AS2891" i="2"/>
  <c r="AR2891" i="2"/>
  <c r="AQ2891" i="2"/>
  <c r="AK2891" i="2"/>
  <c r="AJ2891" i="2"/>
  <c r="AS2890" i="2"/>
  <c r="AR2890" i="2"/>
  <c r="AQ2890" i="2"/>
  <c r="AK2890" i="2"/>
  <c r="AJ2890" i="2"/>
  <c r="AS2889" i="2"/>
  <c r="AR2889" i="2"/>
  <c r="AQ2889" i="2"/>
  <c r="AK2889" i="2"/>
  <c r="AJ2889" i="2"/>
  <c r="AS2888" i="2"/>
  <c r="AR2888" i="2"/>
  <c r="AQ2888" i="2"/>
  <c r="AK2888" i="2"/>
  <c r="AJ2888" i="2"/>
  <c r="AS2887" i="2"/>
  <c r="AR2887" i="2"/>
  <c r="AQ2887" i="2"/>
  <c r="AK2887" i="2"/>
  <c r="AJ2887" i="2"/>
  <c r="AS2886" i="2"/>
  <c r="AR2886" i="2"/>
  <c r="AQ2886" i="2"/>
  <c r="AK2886" i="2"/>
  <c r="AJ2886" i="2"/>
  <c r="AS2885" i="2"/>
  <c r="AR2885" i="2"/>
  <c r="AQ2885" i="2"/>
  <c r="AK2885" i="2"/>
  <c r="AJ2885" i="2"/>
  <c r="AS2884" i="2"/>
  <c r="AR2884" i="2"/>
  <c r="AQ2884" i="2"/>
  <c r="AK2884" i="2"/>
  <c r="AJ2884" i="2"/>
  <c r="AS2883" i="2"/>
  <c r="AR2883" i="2"/>
  <c r="AQ2883" i="2"/>
  <c r="AK2883" i="2"/>
  <c r="AJ2883" i="2"/>
  <c r="AS2882" i="2"/>
  <c r="AR2882" i="2"/>
  <c r="AQ2882" i="2"/>
  <c r="AK2882" i="2"/>
  <c r="AJ2882" i="2"/>
  <c r="AS2881" i="2"/>
  <c r="AR2881" i="2"/>
  <c r="AQ2881" i="2"/>
  <c r="AK2881" i="2"/>
  <c r="AJ2881" i="2"/>
  <c r="AS2880" i="2"/>
  <c r="AR2880" i="2"/>
  <c r="AQ2880" i="2"/>
  <c r="AK2880" i="2"/>
  <c r="AJ2880" i="2"/>
  <c r="AS2879" i="2"/>
  <c r="AR2879" i="2"/>
  <c r="AQ2879" i="2"/>
  <c r="AK2879" i="2"/>
  <c r="AJ2879" i="2"/>
  <c r="AS2878" i="2"/>
  <c r="AR2878" i="2"/>
  <c r="AQ2878" i="2"/>
  <c r="AK2878" i="2"/>
  <c r="AJ2878" i="2"/>
  <c r="AS2877" i="2"/>
  <c r="AR2877" i="2"/>
  <c r="AQ2877" i="2"/>
  <c r="AK2877" i="2"/>
  <c r="AJ2877" i="2"/>
  <c r="AS2876" i="2"/>
  <c r="AR2876" i="2"/>
  <c r="AQ2876" i="2"/>
  <c r="AK2876" i="2"/>
  <c r="AJ2876" i="2"/>
  <c r="AS2875" i="2"/>
  <c r="AR2875" i="2"/>
  <c r="AQ2875" i="2"/>
  <c r="AK2875" i="2"/>
  <c r="AJ2875" i="2"/>
  <c r="AS2874" i="2"/>
  <c r="AR2874" i="2"/>
  <c r="AQ2874" i="2"/>
  <c r="AK2874" i="2"/>
  <c r="AJ2874" i="2"/>
  <c r="AS2873" i="2"/>
  <c r="AR2873" i="2"/>
  <c r="AQ2873" i="2"/>
  <c r="AK2873" i="2"/>
  <c r="AJ2873" i="2"/>
  <c r="AS2872" i="2"/>
  <c r="AR2872" i="2"/>
  <c r="AQ2872" i="2"/>
  <c r="AK2872" i="2"/>
  <c r="AJ2872" i="2"/>
  <c r="AS2871" i="2"/>
  <c r="AR2871" i="2"/>
  <c r="AQ2871" i="2"/>
  <c r="AK2871" i="2"/>
  <c r="AJ2871" i="2"/>
  <c r="AS2870" i="2"/>
  <c r="AR2870" i="2"/>
  <c r="AQ2870" i="2"/>
  <c r="AK2870" i="2"/>
  <c r="AJ2870" i="2"/>
  <c r="AS2869" i="2"/>
  <c r="AR2869" i="2"/>
  <c r="AQ2869" i="2"/>
  <c r="AK2869" i="2"/>
  <c r="AJ2869" i="2"/>
  <c r="AS2868" i="2"/>
  <c r="AR2868" i="2"/>
  <c r="AQ2868" i="2"/>
  <c r="AK2868" i="2"/>
  <c r="AJ2868" i="2"/>
  <c r="AS2867" i="2"/>
  <c r="AR2867" i="2"/>
  <c r="AQ2867" i="2"/>
  <c r="AK2867" i="2"/>
  <c r="AJ2867" i="2"/>
  <c r="AS2866" i="2"/>
  <c r="AR2866" i="2"/>
  <c r="AQ2866" i="2"/>
  <c r="AK2866" i="2"/>
  <c r="AJ2866" i="2"/>
  <c r="AS2865" i="2"/>
  <c r="AR2865" i="2"/>
  <c r="AQ2865" i="2"/>
  <c r="AK2865" i="2"/>
  <c r="AJ2865" i="2"/>
  <c r="AS2864" i="2"/>
  <c r="AR2864" i="2"/>
  <c r="AQ2864" i="2"/>
  <c r="AK2864" i="2"/>
  <c r="AJ2864" i="2"/>
  <c r="AS2863" i="2"/>
  <c r="AR2863" i="2"/>
  <c r="AQ2863" i="2"/>
  <c r="AK2863" i="2"/>
  <c r="AJ2863" i="2"/>
  <c r="AS2862" i="2"/>
  <c r="AR2862" i="2"/>
  <c r="AQ2862" i="2"/>
  <c r="AK2862" i="2"/>
  <c r="AJ2862" i="2"/>
  <c r="AS2861" i="2"/>
  <c r="AR2861" i="2"/>
  <c r="AQ2861" i="2"/>
  <c r="AK2861" i="2"/>
  <c r="AJ2861" i="2"/>
  <c r="AS2860" i="2"/>
  <c r="AR2860" i="2"/>
  <c r="AQ2860" i="2"/>
  <c r="AK2860" i="2"/>
  <c r="AJ2860" i="2"/>
  <c r="AS2859" i="2"/>
  <c r="AR2859" i="2"/>
  <c r="AQ2859" i="2"/>
  <c r="AK2859" i="2"/>
  <c r="AJ2859" i="2"/>
  <c r="AS2858" i="2"/>
  <c r="AR2858" i="2"/>
  <c r="AQ2858" i="2"/>
  <c r="AK2858" i="2"/>
  <c r="AJ2858" i="2"/>
  <c r="AS2857" i="2"/>
  <c r="AR2857" i="2"/>
  <c r="AQ2857" i="2"/>
  <c r="AK2857" i="2"/>
  <c r="AJ2857" i="2"/>
  <c r="AS2856" i="2"/>
  <c r="AR2856" i="2"/>
  <c r="AQ2856" i="2"/>
  <c r="AK2856" i="2"/>
  <c r="AJ2856" i="2"/>
  <c r="AS2855" i="2"/>
  <c r="AR2855" i="2"/>
  <c r="AQ2855" i="2"/>
  <c r="AK2855" i="2"/>
  <c r="AJ2855" i="2"/>
  <c r="AS2854" i="2"/>
  <c r="AR2854" i="2"/>
  <c r="AQ2854" i="2"/>
  <c r="AK2854" i="2"/>
  <c r="AJ2854" i="2"/>
  <c r="AS2853" i="2"/>
  <c r="AR2853" i="2"/>
  <c r="AQ2853" i="2"/>
  <c r="AK2853" i="2"/>
  <c r="AJ2853" i="2"/>
  <c r="AS2852" i="2"/>
  <c r="AR2852" i="2"/>
  <c r="AQ2852" i="2"/>
  <c r="AK2852" i="2"/>
  <c r="AJ2852" i="2"/>
  <c r="AS2851" i="2"/>
  <c r="AR2851" i="2"/>
  <c r="AQ2851" i="2"/>
  <c r="AK2851" i="2"/>
  <c r="AJ2851" i="2"/>
  <c r="AS2850" i="2"/>
  <c r="AR2850" i="2"/>
  <c r="AQ2850" i="2"/>
  <c r="AK2850" i="2"/>
  <c r="AJ2850" i="2"/>
  <c r="AS2849" i="2"/>
  <c r="AR2849" i="2"/>
  <c r="AQ2849" i="2"/>
  <c r="AK2849" i="2"/>
  <c r="AJ2849" i="2"/>
  <c r="AS2848" i="2"/>
  <c r="AR2848" i="2"/>
  <c r="AQ2848" i="2"/>
  <c r="AK2848" i="2"/>
  <c r="AJ2848" i="2"/>
  <c r="AS2847" i="2"/>
  <c r="AR2847" i="2"/>
  <c r="AQ2847" i="2"/>
  <c r="AK2847" i="2"/>
  <c r="AJ2847" i="2"/>
  <c r="AS2846" i="2"/>
  <c r="AR2846" i="2"/>
  <c r="AQ2846" i="2"/>
  <c r="AK2846" i="2"/>
  <c r="AJ2846" i="2"/>
  <c r="AS2845" i="2"/>
  <c r="AR2845" i="2"/>
  <c r="AQ2845" i="2"/>
  <c r="AK2845" i="2"/>
  <c r="AJ2845" i="2"/>
  <c r="AS2844" i="2"/>
  <c r="AR2844" i="2"/>
  <c r="AQ2844" i="2"/>
  <c r="AK2844" i="2"/>
  <c r="AJ2844" i="2"/>
  <c r="AS2843" i="2"/>
  <c r="AR2843" i="2"/>
  <c r="AQ2843" i="2"/>
  <c r="AK2843" i="2"/>
  <c r="AJ2843" i="2"/>
  <c r="AS2842" i="2"/>
  <c r="AR2842" i="2"/>
  <c r="AQ2842" i="2"/>
  <c r="AK2842" i="2"/>
  <c r="AJ2842" i="2"/>
  <c r="AS2841" i="2"/>
  <c r="AR2841" i="2"/>
  <c r="AQ2841" i="2"/>
  <c r="AK2841" i="2"/>
  <c r="AJ2841" i="2"/>
  <c r="AS2840" i="2"/>
  <c r="AR2840" i="2"/>
  <c r="AQ2840" i="2"/>
  <c r="AK2840" i="2"/>
  <c r="AJ2840" i="2"/>
  <c r="AS2839" i="2"/>
  <c r="AR2839" i="2"/>
  <c r="AQ2839" i="2"/>
  <c r="AK2839" i="2"/>
  <c r="AJ2839" i="2"/>
  <c r="AS2838" i="2"/>
  <c r="AR2838" i="2"/>
  <c r="AQ2838" i="2"/>
  <c r="AK2838" i="2"/>
  <c r="AJ2838" i="2"/>
  <c r="AS2837" i="2"/>
  <c r="AR2837" i="2"/>
  <c r="AQ2837" i="2"/>
  <c r="AK2837" i="2"/>
  <c r="AJ2837" i="2"/>
  <c r="AS2836" i="2"/>
  <c r="AR2836" i="2"/>
  <c r="AQ2836" i="2"/>
  <c r="AK2836" i="2"/>
  <c r="AJ2836" i="2"/>
  <c r="AS2835" i="2"/>
  <c r="AR2835" i="2"/>
  <c r="AQ2835" i="2"/>
  <c r="AK2835" i="2"/>
  <c r="AJ2835" i="2"/>
  <c r="AS2834" i="2"/>
  <c r="AR2834" i="2"/>
  <c r="AQ2834" i="2"/>
  <c r="AK2834" i="2"/>
  <c r="AJ2834" i="2"/>
  <c r="AS2833" i="2"/>
  <c r="AR2833" i="2"/>
  <c r="AQ2833" i="2"/>
  <c r="AK2833" i="2"/>
  <c r="AJ2833" i="2"/>
  <c r="AS2832" i="2"/>
  <c r="AR2832" i="2"/>
  <c r="AQ2832" i="2"/>
  <c r="AK2832" i="2"/>
  <c r="AJ2832" i="2"/>
  <c r="AS2831" i="2"/>
  <c r="AR2831" i="2"/>
  <c r="AQ2831" i="2"/>
  <c r="AK2831" i="2"/>
  <c r="AJ2831" i="2"/>
  <c r="AS2830" i="2"/>
  <c r="AR2830" i="2"/>
  <c r="AQ2830" i="2"/>
  <c r="AK2830" i="2"/>
  <c r="AJ2830" i="2"/>
  <c r="AS2829" i="2"/>
  <c r="AR2829" i="2"/>
  <c r="AQ2829" i="2"/>
  <c r="AK2829" i="2"/>
  <c r="AJ2829" i="2"/>
  <c r="AS2828" i="2"/>
  <c r="AR2828" i="2"/>
  <c r="AQ2828" i="2"/>
  <c r="AK2828" i="2"/>
  <c r="AJ2828" i="2"/>
  <c r="AS2827" i="2"/>
  <c r="AR2827" i="2"/>
  <c r="AQ2827" i="2"/>
  <c r="AK2827" i="2"/>
  <c r="AJ2827" i="2"/>
  <c r="AS2826" i="2"/>
  <c r="AR2826" i="2"/>
  <c r="AQ2826" i="2"/>
  <c r="AK2826" i="2"/>
  <c r="AJ2826" i="2"/>
  <c r="AS2825" i="2"/>
  <c r="AR2825" i="2"/>
  <c r="AQ2825" i="2"/>
  <c r="AK2825" i="2"/>
  <c r="AJ2825" i="2"/>
  <c r="AS2824" i="2"/>
  <c r="AR2824" i="2"/>
  <c r="AQ2824" i="2"/>
  <c r="AK2824" i="2"/>
  <c r="AJ2824" i="2"/>
  <c r="AS2823" i="2"/>
  <c r="AR2823" i="2"/>
  <c r="AQ2823" i="2"/>
  <c r="AK2823" i="2"/>
  <c r="AJ2823" i="2"/>
  <c r="AS2822" i="2"/>
  <c r="AR2822" i="2"/>
  <c r="AQ2822" i="2"/>
  <c r="AK2822" i="2"/>
  <c r="AJ2822" i="2"/>
  <c r="AS2821" i="2"/>
  <c r="AR2821" i="2"/>
  <c r="AQ2821" i="2"/>
  <c r="AK2821" i="2"/>
  <c r="AJ2821" i="2"/>
  <c r="AS2820" i="2"/>
  <c r="AR2820" i="2"/>
  <c r="AQ2820" i="2"/>
  <c r="AK2820" i="2"/>
  <c r="AJ2820" i="2"/>
  <c r="AS2819" i="2"/>
  <c r="AR2819" i="2"/>
  <c r="AQ2819" i="2"/>
  <c r="AK2819" i="2"/>
  <c r="AJ2819" i="2"/>
  <c r="AS2818" i="2"/>
  <c r="AR2818" i="2"/>
  <c r="AQ2818" i="2"/>
  <c r="AK2818" i="2"/>
  <c r="AJ2818" i="2"/>
  <c r="AS2817" i="2"/>
  <c r="AR2817" i="2"/>
  <c r="AQ2817" i="2"/>
  <c r="AK2817" i="2"/>
  <c r="AJ2817" i="2"/>
  <c r="AS2816" i="2"/>
  <c r="AR2816" i="2"/>
  <c r="AQ2816" i="2"/>
  <c r="AK2816" i="2"/>
  <c r="AJ2816" i="2"/>
  <c r="AS2815" i="2"/>
  <c r="AR2815" i="2"/>
  <c r="AQ2815" i="2"/>
  <c r="AK2815" i="2"/>
  <c r="AJ2815" i="2"/>
  <c r="AS2814" i="2"/>
  <c r="AR2814" i="2"/>
  <c r="AQ2814" i="2"/>
  <c r="AK2814" i="2"/>
  <c r="AJ2814" i="2"/>
  <c r="AS2813" i="2"/>
  <c r="AR2813" i="2"/>
  <c r="AQ2813" i="2"/>
  <c r="AK2813" i="2"/>
  <c r="AJ2813" i="2"/>
  <c r="AS2812" i="2"/>
  <c r="AR2812" i="2"/>
  <c r="AQ2812" i="2"/>
  <c r="AK2812" i="2"/>
  <c r="AJ2812" i="2"/>
  <c r="AS2811" i="2"/>
  <c r="AR2811" i="2"/>
  <c r="AQ2811" i="2"/>
  <c r="AK2811" i="2"/>
  <c r="AJ2811" i="2"/>
  <c r="AS2810" i="2"/>
  <c r="AR2810" i="2"/>
  <c r="AQ2810" i="2"/>
  <c r="AK2810" i="2"/>
  <c r="AJ2810" i="2"/>
  <c r="AS2809" i="2"/>
  <c r="AR2809" i="2"/>
  <c r="AQ2809" i="2"/>
  <c r="AK2809" i="2"/>
  <c r="AJ2809" i="2"/>
  <c r="AS2808" i="2"/>
  <c r="AR2808" i="2"/>
  <c r="AQ2808" i="2"/>
  <c r="AK2808" i="2"/>
  <c r="AJ2808" i="2"/>
  <c r="AS2807" i="2"/>
  <c r="AR2807" i="2"/>
  <c r="AQ2807" i="2"/>
  <c r="AK2807" i="2"/>
  <c r="AJ2807" i="2"/>
  <c r="AS2806" i="2"/>
  <c r="AR2806" i="2"/>
  <c r="AQ2806" i="2"/>
  <c r="AK2806" i="2"/>
  <c r="AJ2806" i="2"/>
  <c r="AS2805" i="2"/>
  <c r="AR2805" i="2"/>
  <c r="AQ2805" i="2"/>
  <c r="AK2805" i="2"/>
  <c r="AJ2805" i="2"/>
  <c r="AS2804" i="2"/>
  <c r="AR2804" i="2"/>
  <c r="AQ2804" i="2"/>
  <c r="AK2804" i="2"/>
  <c r="AJ2804" i="2"/>
  <c r="AS2803" i="2"/>
  <c r="AR2803" i="2"/>
  <c r="AQ2803" i="2"/>
  <c r="AK2803" i="2"/>
  <c r="AJ2803" i="2"/>
  <c r="AS2802" i="2"/>
  <c r="AR2802" i="2"/>
  <c r="AQ2802" i="2"/>
  <c r="AK2802" i="2"/>
  <c r="AJ2802" i="2"/>
  <c r="AS2801" i="2"/>
  <c r="AR2801" i="2"/>
  <c r="AQ2801" i="2"/>
  <c r="AK2801" i="2"/>
  <c r="AJ2801" i="2"/>
  <c r="AS2800" i="2"/>
  <c r="AR2800" i="2"/>
  <c r="AQ2800" i="2"/>
  <c r="AK2800" i="2"/>
  <c r="AJ2800" i="2"/>
  <c r="AS2799" i="2"/>
  <c r="AR2799" i="2"/>
  <c r="AQ2799" i="2"/>
  <c r="AK2799" i="2"/>
  <c r="AJ2799" i="2"/>
  <c r="AS2798" i="2"/>
  <c r="AR2798" i="2"/>
  <c r="AQ2798" i="2"/>
  <c r="AK2798" i="2"/>
  <c r="AJ2798" i="2"/>
  <c r="AS2797" i="2"/>
  <c r="AR2797" i="2"/>
  <c r="AQ2797" i="2"/>
  <c r="AK2797" i="2"/>
  <c r="AJ2797" i="2"/>
  <c r="AS2796" i="2"/>
  <c r="AR2796" i="2"/>
  <c r="AQ2796" i="2"/>
  <c r="AK2796" i="2"/>
  <c r="AJ2796" i="2"/>
  <c r="AS2795" i="2"/>
  <c r="AR2795" i="2"/>
  <c r="AQ2795" i="2"/>
  <c r="AK2795" i="2"/>
  <c r="AJ2795" i="2"/>
  <c r="AS2794" i="2"/>
  <c r="AR2794" i="2"/>
  <c r="AQ2794" i="2"/>
  <c r="AK2794" i="2"/>
  <c r="AJ2794" i="2"/>
  <c r="AS2793" i="2"/>
  <c r="AR2793" i="2"/>
  <c r="AQ2793" i="2"/>
  <c r="AK2793" i="2"/>
  <c r="AJ2793" i="2"/>
  <c r="AS2792" i="2"/>
  <c r="AR2792" i="2"/>
  <c r="AQ2792" i="2"/>
  <c r="AK2792" i="2"/>
  <c r="AJ2792" i="2"/>
  <c r="AS2791" i="2"/>
  <c r="AR2791" i="2"/>
  <c r="AQ2791" i="2"/>
  <c r="AK2791" i="2"/>
  <c r="AJ2791" i="2"/>
  <c r="AS2790" i="2"/>
  <c r="AR2790" i="2"/>
  <c r="AQ2790" i="2"/>
  <c r="AK2790" i="2"/>
  <c r="AJ2790" i="2"/>
  <c r="AS2789" i="2"/>
  <c r="AR2789" i="2"/>
  <c r="AQ2789" i="2"/>
  <c r="AK2789" i="2"/>
  <c r="AJ2789" i="2"/>
  <c r="AS2788" i="2"/>
  <c r="AR2788" i="2"/>
  <c r="AQ2788" i="2"/>
  <c r="AK2788" i="2"/>
  <c r="AJ2788" i="2"/>
  <c r="AS2787" i="2"/>
  <c r="AR2787" i="2"/>
  <c r="AQ2787" i="2"/>
  <c r="AK2787" i="2"/>
  <c r="AJ2787" i="2"/>
  <c r="AS2786" i="2"/>
  <c r="AR2786" i="2"/>
  <c r="AQ2786" i="2"/>
  <c r="AK2786" i="2"/>
  <c r="AJ2786" i="2"/>
  <c r="AS2785" i="2"/>
  <c r="AR2785" i="2"/>
  <c r="AQ2785" i="2"/>
  <c r="AK2785" i="2"/>
  <c r="AJ2785" i="2"/>
  <c r="AS2784" i="2"/>
  <c r="AR2784" i="2"/>
  <c r="AQ2784" i="2"/>
  <c r="AK2784" i="2"/>
  <c r="AJ2784" i="2"/>
  <c r="AS2783" i="2"/>
  <c r="AR2783" i="2"/>
  <c r="AQ2783" i="2"/>
  <c r="AK2783" i="2"/>
  <c r="AJ2783" i="2"/>
  <c r="AS2782" i="2"/>
  <c r="AR2782" i="2"/>
  <c r="AQ2782" i="2"/>
  <c r="AK2782" i="2"/>
  <c r="AJ2782" i="2"/>
  <c r="AS2781" i="2"/>
  <c r="AR2781" i="2"/>
  <c r="AQ2781" i="2"/>
  <c r="AK2781" i="2"/>
  <c r="AJ2781" i="2"/>
  <c r="AS2780" i="2"/>
  <c r="AR2780" i="2"/>
  <c r="AQ2780" i="2"/>
  <c r="AK2780" i="2"/>
  <c r="AJ2780" i="2"/>
  <c r="AS2779" i="2"/>
  <c r="AR2779" i="2"/>
  <c r="AQ2779" i="2"/>
  <c r="AK2779" i="2"/>
  <c r="AJ2779" i="2"/>
  <c r="AS2778" i="2"/>
  <c r="AR2778" i="2"/>
  <c r="AQ2778" i="2"/>
  <c r="AK2778" i="2"/>
  <c r="AJ2778" i="2"/>
  <c r="AS2777" i="2"/>
  <c r="AR2777" i="2"/>
  <c r="AQ2777" i="2"/>
  <c r="AK2777" i="2"/>
  <c r="AJ2777" i="2"/>
  <c r="AS2776" i="2"/>
  <c r="AR2776" i="2"/>
  <c r="AQ2776" i="2"/>
  <c r="AK2776" i="2"/>
  <c r="AJ2776" i="2"/>
  <c r="AS2775" i="2"/>
  <c r="AR2775" i="2"/>
  <c r="AQ2775" i="2"/>
  <c r="AK2775" i="2"/>
  <c r="AJ2775" i="2"/>
  <c r="AS2774" i="2"/>
  <c r="AR2774" i="2"/>
  <c r="AQ2774" i="2"/>
  <c r="AK2774" i="2"/>
  <c r="AJ2774" i="2"/>
  <c r="AS2773" i="2"/>
  <c r="AR2773" i="2"/>
  <c r="AQ2773" i="2"/>
  <c r="AK2773" i="2"/>
  <c r="AJ2773" i="2"/>
  <c r="AS2772" i="2"/>
  <c r="AR2772" i="2"/>
  <c r="AQ2772" i="2"/>
  <c r="AK2772" i="2"/>
  <c r="AJ2772" i="2"/>
  <c r="AS2771" i="2"/>
  <c r="AR2771" i="2"/>
  <c r="AQ2771" i="2"/>
  <c r="AK2771" i="2"/>
  <c r="AJ2771" i="2"/>
  <c r="AS2770" i="2"/>
  <c r="AR2770" i="2"/>
  <c r="AQ2770" i="2"/>
  <c r="AK2770" i="2"/>
  <c r="AJ2770" i="2"/>
  <c r="AS2769" i="2"/>
  <c r="AR2769" i="2"/>
  <c r="AQ2769" i="2"/>
  <c r="AK2769" i="2"/>
  <c r="AJ2769" i="2"/>
  <c r="AS2768" i="2"/>
  <c r="AR2768" i="2"/>
  <c r="AQ2768" i="2"/>
  <c r="AK2768" i="2"/>
  <c r="AJ2768" i="2"/>
  <c r="AS2767" i="2"/>
  <c r="AR2767" i="2"/>
  <c r="AQ2767" i="2"/>
  <c r="AK2767" i="2"/>
  <c r="AJ2767" i="2"/>
  <c r="AS2766" i="2"/>
  <c r="AR2766" i="2"/>
  <c r="AQ2766" i="2"/>
  <c r="AK2766" i="2"/>
  <c r="AJ2766" i="2"/>
  <c r="AS2765" i="2"/>
  <c r="AR2765" i="2"/>
  <c r="AQ2765" i="2"/>
  <c r="AK2765" i="2"/>
  <c r="AJ2765" i="2"/>
  <c r="AS2764" i="2"/>
  <c r="AR2764" i="2"/>
  <c r="AQ2764" i="2"/>
  <c r="AK2764" i="2"/>
  <c r="AJ2764" i="2"/>
  <c r="AS2763" i="2"/>
  <c r="AR2763" i="2"/>
  <c r="AQ2763" i="2"/>
  <c r="AK2763" i="2"/>
  <c r="AJ2763" i="2"/>
  <c r="AS2762" i="2"/>
  <c r="AR2762" i="2"/>
  <c r="AQ2762" i="2"/>
  <c r="AK2762" i="2"/>
  <c r="AJ2762" i="2"/>
  <c r="AS2761" i="2"/>
  <c r="AR2761" i="2"/>
  <c r="AQ2761" i="2"/>
  <c r="AK2761" i="2"/>
  <c r="AJ2761" i="2"/>
  <c r="AS2760" i="2"/>
  <c r="AR2760" i="2"/>
  <c r="AQ2760" i="2"/>
  <c r="AK2760" i="2"/>
  <c r="AJ2760" i="2"/>
  <c r="AS2759" i="2"/>
  <c r="AR2759" i="2"/>
  <c r="AQ2759" i="2"/>
  <c r="AK2759" i="2"/>
  <c r="AJ2759" i="2"/>
  <c r="AS2758" i="2"/>
  <c r="AR2758" i="2"/>
  <c r="AQ2758" i="2"/>
  <c r="AK2758" i="2"/>
  <c r="AJ2758" i="2"/>
  <c r="AS2757" i="2"/>
  <c r="AR2757" i="2"/>
  <c r="AQ2757" i="2"/>
  <c r="AK2757" i="2"/>
  <c r="AJ2757" i="2"/>
  <c r="AS2756" i="2"/>
  <c r="AR2756" i="2"/>
  <c r="AQ2756" i="2"/>
  <c r="AK2756" i="2"/>
  <c r="AJ2756" i="2"/>
  <c r="AS2755" i="2"/>
  <c r="AR2755" i="2"/>
  <c r="AQ2755" i="2"/>
  <c r="AK2755" i="2"/>
  <c r="AJ2755" i="2"/>
  <c r="AS2754" i="2"/>
  <c r="AR2754" i="2"/>
  <c r="AQ2754" i="2"/>
  <c r="AK2754" i="2"/>
  <c r="AJ2754" i="2"/>
  <c r="AS2753" i="2"/>
  <c r="AR2753" i="2"/>
  <c r="AQ2753" i="2"/>
  <c r="AK2753" i="2"/>
  <c r="AJ2753" i="2"/>
  <c r="AS2752" i="2"/>
  <c r="AR2752" i="2"/>
  <c r="AQ2752" i="2"/>
  <c r="AK2752" i="2"/>
  <c r="AJ2752" i="2"/>
  <c r="AS2751" i="2"/>
  <c r="AR2751" i="2"/>
  <c r="AQ2751" i="2"/>
  <c r="AK2751" i="2"/>
  <c r="AJ2751" i="2"/>
  <c r="AS2750" i="2"/>
  <c r="AR2750" i="2"/>
  <c r="AQ2750" i="2"/>
  <c r="AK2750" i="2"/>
  <c r="AJ2750" i="2"/>
  <c r="AS2749" i="2"/>
  <c r="AR2749" i="2"/>
  <c r="AQ2749" i="2"/>
  <c r="AK2749" i="2"/>
  <c r="AJ2749" i="2"/>
  <c r="AS2748" i="2"/>
  <c r="AR2748" i="2"/>
  <c r="AQ2748" i="2"/>
  <c r="AK2748" i="2"/>
  <c r="AJ2748" i="2"/>
  <c r="AS2747" i="2"/>
  <c r="AR2747" i="2"/>
  <c r="AQ2747" i="2"/>
  <c r="AK2747" i="2"/>
  <c r="AJ2747" i="2"/>
  <c r="AS2746" i="2"/>
  <c r="AR2746" i="2"/>
  <c r="AQ2746" i="2"/>
  <c r="AK2746" i="2"/>
  <c r="AJ2746" i="2"/>
  <c r="AS2745" i="2"/>
  <c r="AR2745" i="2"/>
  <c r="AQ2745" i="2"/>
  <c r="AK2745" i="2"/>
  <c r="AJ2745" i="2"/>
  <c r="AS2744" i="2"/>
  <c r="AR2744" i="2"/>
  <c r="AQ2744" i="2"/>
  <c r="AK2744" i="2"/>
  <c r="AJ2744" i="2"/>
  <c r="AS2743" i="2"/>
  <c r="AR2743" i="2"/>
  <c r="AQ2743" i="2"/>
  <c r="AK2743" i="2"/>
  <c r="AJ2743" i="2"/>
  <c r="AS2742" i="2"/>
  <c r="AR2742" i="2"/>
  <c r="AQ2742" i="2"/>
  <c r="AK2742" i="2"/>
  <c r="AJ2742" i="2"/>
  <c r="AS2741" i="2"/>
  <c r="AR2741" i="2"/>
  <c r="AQ2741" i="2"/>
  <c r="AK2741" i="2"/>
  <c r="AJ2741" i="2"/>
  <c r="AS2740" i="2"/>
  <c r="AR2740" i="2"/>
  <c r="AQ2740" i="2"/>
  <c r="AK2740" i="2"/>
  <c r="AJ2740" i="2"/>
  <c r="AS2739" i="2"/>
  <c r="AR2739" i="2"/>
  <c r="AQ2739" i="2"/>
  <c r="AK2739" i="2"/>
  <c r="AJ2739" i="2"/>
  <c r="AS2738" i="2"/>
  <c r="AR2738" i="2"/>
  <c r="AQ2738" i="2"/>
  <c r="AK2738" i="2"/>
  <c r="AJ2738" i="2"/>
  <c r="AS2737" i="2"/>
  <c r="AR2737" i="2"/>
  <c r="AQ2737" i="2"/>
  <c r="AK2737" i="2"/>
  <c r="AJ2737" i="2"/>
  <c r="AS2736" i="2"/>
  <c r="AR2736" i="2"/>
  <c r="AQ2736" i="2"/>
  <c r="AK2736" i="2"/>
  <c r="AJ2736" i="2"/>
  <c r="AS2735" i="2"/>
  <c r="AR2735" i="2"/>
  <c r="AQ2735" i="2"/>
  <c r="AK2735" i="2"/>
  <c r="AJ2735" i="2"/>
  <c r="AS2734" i="2"/>
  <c r="AR2734" i="2"/>
  <c r="AQ2734" i="2"/>
  <c r="AK2734" i="2"/>
  <c r="AJ2734" i="2"/>
  <c r="AS2733" i="2"/>
  <c r="AR2733" i="2"/>
  <c r="AQ2733" i="2"/>
  <c r="AK2733" i="2"/>
  <c r="AJ2733" i="2"/>
  <c r="AS2732" i="2"/>
  <c r="AR2732" i="2"/>
  <c r="AQ2732" i="2"/>
  <c r="AK2732" i="2"/>
  <c r="AJ2732" i="2"/>
  <c r="AS2731" i="2"/>
  <c r="AR2731" i="2"/>
  <c r="AQ2731" i="2"/>
  <c r="AK2731" i="2"/>
  <c r="AJ2731" i="2"/>
  <c r="AS2730" i="2"/>
  <c r="AR2730" i="2"/>
  <c r="AQ2730" i="2"/>
  <c r="AK2730" i="2"/>
  <c r="AJ2730" i="2"/>
  <c r="AS2729" i="2"/>
  <c r="AR2729" i="2"/>
  <c r="AQ2729" i="2"/>
  <c r="AK2729" i="2"/>
  <c r="AJ2729" i="2"/>
  <c r="AS2728" i="2"/>
  <c r="AR2728" i="2"/>
  <c r="AQ2728" i="2"/>
  <c r="AK2728" i="2"/>
  <c r="AJ2728" i="2"/>
  <c r="AS2727" i="2"/>
  <c r="AR2727" i="2"/>
  <c r="AQ2727" i="2"/>
  <c r="AK2727" i="2"/>
  <c r="AJ2727" i="2"/>
  <c r="AS2726" i="2"/>
  <c r="AR2726" i="2"/>
  <c r="AQ2726" i="2"/>
  <c r="AK2726" i="2"/>
  <c r="AJ2726" i="2"/>
  <c r="AS2725" i="2"/>
  <c r="AR2725" i="2"/>
  <c r="AQ2725" i="2"/>
  <c r="AK2725" i="2"/>
  <c r="AJ2725" i="2"/>
  <c r="AS2724" i="2"/>
  <c r="AR2724" i="2"/>
  <c r="AQ2724" i="2"/>
  <c r="AK2724" i="2"/>
  <c r="AJ2724" i="2"/>
  <c r="AS2723" i="2"/>
  <c r="AR2723" i="2"/>
  <c r="AQ2723" i="2"/>
  <c r="AK2723" i="2"/>
  <c r="AJ2723" i="2"/>
  <c r="AS2722" i="2"/>
  <c r="AR2722" i="2"/>
  <c r="AQ2722" i="2"/>
  <c r="AK2722" i="2"/>
  <c r="AJ2722" i="2"/>
  <c r="AS2721" i="2"/>
  <c r="AR2721" i="2"/>
  <c r="AQ2721" i="2"/>
  <c r="AK2721" i="2"/>
  <c r="AJ2721" i="2"/>
  <c r="AS2720" i="2"/>
  <c r="AR2720" i="2"/>
  <c r="AQ2720" i="2"/>
  <c r="AK2720" i="2"/>
  <c r="AJ2720" i="2"/>
  <c r="AS2719" i="2"/>
  <c r="AR2719" i="2"/>
  <c r="AQ2719" i="2"/>
  <c r="AK2719" i="2"/>
  <c r="AJ2719" i="2"/>
  <c r="AS2718" i="2"/>
  <c r="AR2718" i="2"/>
  <c r="AQ2718" i="2"/>
  <c r="AK2718" i="2"/>
  <c r="AJ2718" i="2"/>
  <c r="AS2717" i="2"/>
  <c r="AR2717" i="2"/>
  <c r="AQ2717" i="2"/>
  <c r="AK2717" i="2"/>
  <c r="AJ2717" i="2"/>
  <c r="AS2716" i="2"/>
  <c r="AR2716" i="2"/>
  <c r="AQ2716" i="2"/>
  <c r="AK2716" i="2"/>
  <c r="AJ2716" i="2"/>
  <c r="AS2715" i="2"/>
  <c r="AR2715" i="2"/>
  <c r="AQ2715" i="2"/>
  <c r="AK2715" i="2"/>
  <c r="AJ2715" i="2"/>
  <c r="AS2714" i="2"/>
  <c r="AR2714" i="2"/>
  <c r="AQ2714" i="2"/>
  <c r="AK2714" i="2"/>
  <c r="AJ2714" i="2"/>
  <c r="AS2713" i="2"/>
  <c r="AR2713" i="2"/>
  <c r="AQ2713" i="2"/>
  <c r="AK2713" i="2"/>
  <c r="AJ2713" i="2"/>
  <c r="AS2712" i="2"/>
  <c r="AR2712" i="2"/>
  <c r="AQ2712" i="2"/>
  <c r="AK2712" i="2"/>
  <c r="AJ2712" i="2"/>
  <c r="AS2711" i="2"/>
  <c r="AR2711" i="2"/>
  <c r="AQ2711" i="2"/>
  <c r="AK2711" i="2"/>
  <c r="AJ2711" i="2"/>
  <c r="AS2710" i="2"/>
  <c r="AR2710" i="2"/>
  <c r="AQ2710" i="2"/>
  <c r="AK2710" i="2"/>
  <c r="AJ2710" i="2"/>
  <c r="AS2709" i="2"/>
  <c r="AR2709" i="2"/>
  <c r="AQ2709" i="2"/>
  <c r="AK2709" i="2"/>
  <c r="AJ2709" i="2"/>
  <c r="AS2708" i="2"/>
  <c r="AR2708" i="2"/>
  <c r="AQ2708" i="2"/>
  <c r="AK2708" i="2"/>
  <c r="AJ2708" i="2"/>
  <c r="AS2707" i="2"/>
  <c r="AR2707" i="2"/>
  <c r="AQ2707" i="2"/>
  <c r="AK2707" i="2"/>
  <c r="AJ2707" i="2"/>
  <c r="AS2706" i="2"/>
  <c r="AR2706" i="2"/>
  <c r="AQ2706" i="2"/>
  <c r="AK2706" i="2"/>
  <c r="AJ2706" i="2"/>
  <c r="AS2705" i="2"/>
  <c r="AR2705" i="2"/>
  <c r="AQ2705" i="2"/>
  <c r="AK2705" i="2"/>
  <c r="AJ2705" i="2"/>
  <c r="AS2704" i="2"/>
  <c r="AR2704" i="2"/>
  <c r="AQ2704" i="2"/>
  <c r="AK2704" i="2"/>
  <c r="AJ2704" i="2"/>
  <c r="AS2703" i="2"/>
  <c r="AR2703" i="2"/>
  <c r="AQ2703" i="2"/>
  <c r="AK2703" i="2"/>
  <c r="AJ2703" i="2"/>
  <c r="AS2702" i="2"/>
  <c r="AR2702" i="2"/>
  <c r="AQ2702" i="2"/>
  <c r="AK2702" i="2"/>
  <c r="AJ2702" i="2"/>
  <c r="AS2701" i="2"/>
  <c r="AR2701" i="2"/>
  <c r="AQ2701" i="2"/>
  <c r="AK2701" i="2"/>
  <c r="AJ2701" i="2"/>
  <c r="AS2700" i="2"/>
  <c r="AR2700" i="2"/>
  <c r="AQ2700" i="2"/>
  <c r="AK2700" i="2"/>
  <c r="AJ2700" i="2"/>
  <c r="AS2699" i="2"/>
  <c r="AR2699" i="2"/>
  <c r="AQ2699" i="2"/>
  <c r="AK2699" i="2"/>
  <c r="AJ2699" i="2"/>
  <c r="AS2698" i="2"/>
  <c r="AR2698" i="2"/>
  <c r="AQ2698" i="2"/>
  <c r="AK2698" i="2"/>
  <c r="AJ2698" i="2"/>
  <c r="AS2697" i="2"/>
  <c r="AR2697" i="2"/>
  <c r="AQ2697" i="2"/>
  <c r="AK2697" i="2"/>
  <c r="AJ2697" i="2"/>
  <c r="AS2696" i="2"/>
  <c r="AR2696" i="2"/>
  <c r="AQ2696" i="2"/>
  <c r="AK2696" i="2"/>
  <c r="AJ2696" i="2"/>
  <c r="AS2695" i="2"/>
  <c r="AR2695" i="2"/>
  <c r="AQ2695" i="2"/>
  <c r="AK2695" i="2"/>
  <c r="AJ2695" i="2"/>
  <c r="AS2694" i="2"/>
  <c r="AR2694" i="2"/>
  <c r="AQ2694" i="2"/>
  <c r="AK2694" i="2"/>
  <c r="AJ2694" i="2"/>
  <c r="AS2693" i="2"/>
  <c r="AR2693" i="2"/>
  <c r="AQ2693" i="2"/>
  <c r="AK2693" i="2"/>
  <c r="AJ2693" i="2"/>
  <c r="AS2692" i="2"/>
  <c r="AR2692" i="2"/>
  <c r="AQ2692" i="2"/>
  <c r="AK2692" i="2"/>
  <c r="AJ2692" i="2"/>
  <c r="AS2691" i="2"/>
  <c r="AR2691" i="2"/>
  <c r="AQ2691" i="2"/>
  <c r="AK2691" i="2"/>
  <c r="AJ2691" i="2"/>
  <c r="AS2690" i="2"/>
  <c r="AR2690" i="2"/>
  <c r="AQ2690" i="2"/>
  <c r="AK2690" i="2"/>
  <c r="AJ2690" i="2"/>
  <c r="AS2689" i="2"/>
  <c r="AR2689" i="2"/>
  <c r="AQ2689" i="2"/>
  <c r="AK2689" i="2"/>
  <c r="AJ2689" i="2"/>
  <c r="AS2688" i="2"/>
  <c r="AR2688" i="2"/>
  <c r="AQ2688" i="2"/>
  <c r="AK2688" i="2"/>
  <c r="AJ2688" i="2"/>
  <c r="AS2687" i="2"/>
  <c r="AR2687" i="2"/>
  <c r="AQ2687" i="2"/>
  <c r="AK2687" i="2"/>
  <c r="AJ2687" i="2"/>
  <c r="AS2686" i="2"/>
  <c r="AR2686" i="2"/>
  <c r="AQ2686" i="2"/>
  <c r="AK2686" i="2"/>
  <c r="AJ2686" i="2"/>
  <c r="AS2685" i="2"/>
  <c r="AR2685" i="2"/>
  <c r="AQ2685" i="2"/>
  <c r="AK2685" i="2"/>
  <c r="AJ2685" i="2"/>
  <c r="AS2684" i="2"/>
  <c r="AR2684" i="2"/>
  <c r="AQ2684" i="2"/>
  <c r="AK2684" i="2"/>
  <c r="AJ2684" i="2"/>
  <c r="AS2683" i="2"/>
  <c r="AR2683" i="2"/>
  <c r="AQ2683" i="2"/>
  <c r="AK2683" i="2"/>
  <c r="AJ2683" i="2"/>
  <c r="AS2682" i="2"/>
  <c r="AR2682" i="2"/>
  <c r="AQ2682" i="2"/>
  <c r="AK2682" i="2"/>
  <c r="AJ2682" i="2"/>
  <c r="AS2681" i="2"/>
  <c r="AR2681" i="2"/>
  <c r="AQ2681" i="2"/>
  <c r="AK2681" i="2"/>
  <c r="AJ2681" i="2"/>
  <c r="AS2680" i="2"/>
  <c r="AR2680" i="2"/>
  <c r="AQ2680" i="2"/>
  <c r="AK2680" i="2"/>
  <c r="AJ2680" i="2"/>
  <c r="AS2679" i="2"/>
  <c r="AR2679" i="2"/>
  <c r="AQ2679" i="2"/>
  <c r="AK2679" i="2"/>
  <c r="AJ2679" i="2"/>
  <c r="AS2678" i="2"/>
  <c r="AR2678" i="2"/>
  <c r="AQ2678" i="2"/>
  <c r="AK2678" i="2"/>
  <c r="AJ2678" i="2"/>
  <c r="AS2677" i="2"/>
  <c r="AR2677" i="2"/>
  <c r="AQ2677" i="2"/>
  <c r="AK2677" i="2"/>
  <c r="AJ2677" i="2"/>
  <c r="AS2676" i="2"/>
  <c r="AR2676" i="2"/>
  <c r="AQ2676" i="2"/>
  <c r="AK2676" i="2"/>
  <c r="AJ2676" i="2"/>
  <c r="AS2675" i="2"/>
  <c r="AR2675" i="2"/>
  <c r="AQ2675" i="2"/>
  <c r="AK2675" i="2"/>
  <c r="AJ2675" i="2"/>
  <c r="AS2674" i="2"/>
  <c r="AR2674" i="2"/>
  <c r="AQ2674" i="2"/>
  <c r="AK2674" i="2"/>
  <c r="AJ2674" i="2"/>
  <c r="AS2673" i="2"/>
  <c r="AR2673" i="2"/>
  <c r="AQ2673" i="2"/>
  <c r="AK2673" i="2"/>
  <c r="AJ2673" i="2"/>
  <c r="AS2672" i="2"/>
  <c r="AR2672" i="2"/>
  <c r="AQ2672" i="2"/>
  <c r="AK2672" i="2"/>
  <c r="AJ2672" i="2"/>
  <c r="AS2671" i="2"/>
  <c r="AR2671" i="2"/>
  <c r="AQ2671" i="2"/>
  <c r="AK2671" i="2"/>
  <c r="AJ2671" i="2"/>
  <c r="AS2670" i="2"/>
  <c r="AR2670" i="2"/>
  <c r="AQ2670" i="2"/>
  <c r="AK2670" i="2"/>
  <c r="AJ2670" i="2"/>
  <c r="AS2669" i="2"/>
  <c r="AR2669" i="2"/>
  <c r="AQ2669" i="2"/>
  <c r="AK2669" i="2"/>
  <c r="AJ2669" i="2"/>
  <c r="AS2668" i="2"/>
  <c r="AR2668" i="2"/>
  <c r="AQ2668" i="2"/>
  <c r="AK2668" i="2"/>
  <c r="AJ2668" i="2"/>
  <c r="AS2667" i="2"/>
  <c r="AR2667" i="2"/>
  <c r="AQ2667" i="2"/>
  <c r="AK2667" i="2"/>
  <c r="AJ2667" i="2"/>
  <c r="AS2666" i="2"/>
  <c r="AR2666" i="2"/>
  <c r="AQ2666" i="2"/>
  <c r="AK2666" i="2"/>
  <c r="AJ2666" i="2"/>
  <c r="AS2665" i="2"/>
  <c r="AR2665" i="2"/>
  <c r="AQ2665" i="2"/>
  <c r="AK2665" i="2"/>
  <c r="AJ2665" i="2"/>
  <c r="AS2664" i="2"/>
  <c r="AR2664" i="2"/>
  <c r="AQ2664" i="2"/>
  <c r="AK2664" i="2"/>
  <c r="AJ2664" i="2"/>
  <c r="AS2663" i="2"/>
  <c r="AR2663" i="2"/>
  <c r="AQ2663" i="2"/>
  <c r="AK2663" i="2"/>
  <c r="AJ2663" i="2"/>
  <c r="AS2662" i="2"/>
  <c r="AR2662" i="2"/>
  <c r="AQ2662" i="2"/>
  <c r="AK2662" i="2"/>
  <c r="AJ2662" i="2"/>
  <c r="AS2661" i="2"/>
  <c r="AR2661" i="2"/>
  <c r="AQ2661" i="2"/>
  <c r="AK2661" i="2"/>
  <c r="AJ2661" i="2"/>
  <c r="AS2660" i="2"/>
  <c r="AR2660" i="2"/>
  <c r="AQ2660" i="2"/>
  <c r="AK2660" i="2"/>
  <c r="AJ2660" i="2"/>
  <c r="AS2659" i="2"/>
  <c r="AR2659" i="2"/>
  <c r="AQ2659" i="2"/>
  <c r="AK2659" i="2"/>
  <c r="AJ2659" i="2"/>
  <c r="AS2658" i="2"/>
  <c r="AR2658" i="2"/>
  <c r="AQ2658" i="2"/>
  <c r="AK2658" i="2"/>
  <c r="AJ2658" i="2"/>
  <c r="AS2657" i="2"/>
  <c r="AR2657" i="2"/>
  <c r="AQ2657" i="2"/>
  <c r="AK2657" i="2"/>
  <c r="AJ2657" i="2"/>
  <c r="AS2656" i="2"/>
  <c r="AR2656" i="2"/>
  <c r="AQ2656" i="2"/>
  <c r="AK2656" i="2"/>
  <c r="AJ2656" i="2"/>
  <c r="AS2655" i="2"/>
  <c r="AR2655" i="2"/>
  <c r="AQ2655" i="2"/>
  <c r="AK2655" i="2"/>
  <c r="AJ2655" i="2"/>
  <c r="AS2654" i="2"/>
  <c r="AR2654" i="2"/>
  <c r="AQ2654" i="2"/>
  <c r="AK2654" i="2"/>
  <c r="AJ2654" i="2"/>
  <c r="AS2653" i="2"/>
  <c r="AR2653" i="2"/>
  <c r="AQ2653" i="2"/>
  <c r="AK2653" i="2"/>
  <c r="AJ2653" i="2"/>
  <c r="AS2652" i="2"/>
  <c r="AR2652" i="2"/>
  <c r="AQ2652" i="2"/>
  <c r="AK2652" i="2"/>
  <c r="AJ2652" i="2"/>
  <c r="AS2651" i="2"/>
  <c r="AR2651" i="2"/>
  <c r="AQ2651" i="2"/>
  <c r="AK2651" i="2"/>
  <c r="AJ2651" i="2"/>
  <c r="AS2650" i="2"/>
  <c r="AR2650" i="2"/>
  <c r="AQ2650" i="2"/>
  <c r="AK2650" i="2"/>
  <c r="AJ2650" i="2"/>
  <c r="AS2649" i="2"/>
  <c r="AR2649" i="2"/>
  <c r="AQ2649" i="2"/>
  <c r="AK2649" i="2"/>
  <c r="AJ2649" i="2"/>
  <c r="AS2648" i="2"/>
  <c r="AR2648" i="2"/>
  <c r="AQ2648" i="2"/>
  <c r="AK2648" i="2"/>
  <c r="AJ2648" i="2"/>
  <c r="AS2647" i="2"/>
  <c r="AR2647" i="2"/>
  <c r="AQ2647" i="2"/>
  <c r="AK2647" i="2"/>
  <c r="AJ2647" i="2"/>
  <c r="AS2646" i="2"/>
  <c r="AR2646" i="2"/>
  <c r="AQ2646" i="2"/>
  <c r="AK2646" i="2"/>
  <c r="AJ2646" i="2"/>
  <c r="AS2645" i="2"/>
  <c r="AR2645" i="2"/>
  <c r="AQ2645" i="2"/>
  <c r="AK2645" i="2"/>
  <c r="AJ2645" i="2"/>
  <c r="AS2644" i="2"/>
  <c r="AR2644" i="2"/>
  <c r="AQ2644" i="2"/>
  <c r="AK2644" i="2"/>
  <c r="AJ2644" i="2"/>
  <c r="AS2643" i="2"/>
  <c r="AR2643" i="2"/>
  <c r="AQ2643" i="2"/>
  <c r="AK2643" i="2"/>
  <c r="AJ2643" i="2"/>
  <c r="AS2642" i="2"/>
  <c r="AR2642" i="2"/>
  <c r="AQ2642" i="2"/>
  <c r="AK2642" i="2"/>
  <c r="AJ2642" i="2"/>
  <c r="AS2641" i="2"/>
  <c r="AR2641" i="2"/>
  <c r="AQ2641" i="2"/>
  <c r="AK2641" i="2"/>
  <c r="AJ2641" i="2"/>
  <c r="AS2640" i="2"/>
  <c r="AR2640" i="2"/>
  <c r="AQ2640" i="2"/>
  <c r="AK2640" i="2"/>
  <c r="AJ2640" i="2"/>
  <c r="AS2639" i="2"/>
  <c r="AR2639" i="2"/>
  <c r="AQ2639" i="2"/>
  <c r="AK2639" i="2"/>
  <c r="AJ2639" i="2"/>
  <c r="AS2638" i="2"/>
  <c r="AR2638" i="2"/>
  <c r="AQ2638" i="2"/>
  <c r="AK2638" i="2"/>
  <c r="AJ2638" i="2"/>
  <c r="AS2637" i="2"/>
  <c r="AR2637" i="2"/>
  <c r="AQ2637" i="2"/>
  <c r="AK2637" i="2"/>
  <c r="AJ2637" i="2"/>
  <c r="AS2636" i="2"/>
  <c r="AR2636" i="2"/>
  <c r="AQ2636" i="2"/>
  <c r="AK2636" i="2"/>
  <c r="AJ2636" i="2"/>
  <c r="AS2635" i="2"/>
  <c r="AR2635" i="2"/>
  <c r="AQ2635" i="2"/>
  <c r="AK2635" i="2"/>
  <c r="AJ2635" i="2"/>
  <c r="AS2634" i="2"/>
  <c r="AR2634" i="2"/>
  <c r="AQ2634" i="2"/>
  <c r="AK2634" i="2"/>
  <c r="AJ2634" i="2"/>
  <c r="AS2633" i="2"/>
  <c r="AR2633" i="2"/>
  <c r="AQ2633" i="2"/>
  <c r="AK2633" i="2"/>
  <c r="AJ2633" i="2"/>
  <c r="AS2632" i="2"/>
  <c r="AR2632" i="2"/>
  <c r="AQ2632" i="2"/>
  <c r="AK2632" i="2"/>
  <c r="AJ2632" i="2"/>
  <c r="AS2631" i="2"/>
  <c r="AR2631" i="2"/>
  <c r="AQ2631" i="2"/>
  <c r="AK2631" i="2"/>
  <c r="AJ2631" i="2"/>
  <c r="AS2630" i="2"/>
  <c r="AR2630" i="2"/>
  <c r="AQ2630" i="2"/>
  <c r="AK2630" i="2"/>
  <c r="AJ2630" i="2"/>
  <c r="AS2629" i="2"/>
  <c r="AR2629" i="2"/>
  <c r="AQ2629" i="2"/>
  <c r="AK2629" i="2"/>
  <c r="AJ2629" i="2"/>
  <c r="AS2628" i="2"/>
  <c r="AR2628" i="2"/>
  <c r="AQ2628" i="2"/>
  <c r="AK2628" i="2"/>
  <c r="AJ2628" i="2"/>
  <c r="AS2627" i="2"/>
  <c r="AR2627" i="2"/>
  <c r="AQ2627" i="2"/>
  <c r="AK2627" i="2"/>
  <c r="AJ2627" i="2"/>
  <c r="AS2626" i="2"/>
  <c r="AR2626" i="2"/>
  <c r="AQ2626" i="2"/>
  <c r="AK2626" i="2"/>
  <c r="AJ2626" i="2"/>
  <c r="AS2625" i="2"/>
  <c r="AR2625" i="2"/>
  <c r="AQ2625" i="2"/>
  <c r="AK2625" i="2"/>
  <c r="AJ2625" i="2"/>
  <c r="AS2624" i="2"/>
  <c r="AR2624" i="2"/>
  <c r="AQ2624" i="2"/>
  <c r="AK2624" i="2"/>
  <c r="AJ2624" i="2"/>
  <c r="AS2623" i="2"/>
  <c r="AR2623" i="2"/>
  <c r="AQ2623" i="2"/>
  <c r="AK2623" i="2"/>
  <c r="AJ2623" i="2"/>
  <c r="AS2622" i="2"/>
  <c r="AR2622" i="2"/>
  <c r="AQ2622" i="2"/>
  <c r="AK2622" i="2"/>
  <c r="AJ2622" i="2"/>
  <c r="AS2621" i="2"/>
  <c r="AR2621" i="2"/>
  <c r="AQ2621" i="2"/>
  <c r="AK2621" i="2"/>
  <c r="AJ2621" i="2"/>
  <c r="AS2620" i="2"/>
  <c r="AR2620" i="2"/>
  <c r="AQ2620" i="2"/>
  <c r="AK2620" i="2"/>
  <c r="AJ2620" i="2"/>
  <c r="AS2619" i="2"/>
  <c r="AR2619" i="2"/>
  <c r="AQ2619" i="2"/>
  <c r="AK2619" i="2"/>
  <c r="AJ2619" i="2"/>
  <c r="AS2618" i="2"/>
  <c r="AR2618" i="2"/>
  <c r="AQ2618" i="2"/>
  <c r="AK2618" i="2"/>
  <c r="AJ2618" i="2"/>
  <c r="AS2617" i="2"/>
  <c r="AR2617" i="2"/>
  <c r="AQ2617" i="2"/>
  <c r="AK2617" i="2"/>
  <c r="AJ2617" i="2"/>
  <c r="AS2616" i="2"/>
  <c r="AR2616" i="2"/>
  <c r="AQ2616" i="2"/>
  <c r="AK2616" i="2"/>
  <c r="AJ2616" i="2"/>
  <c r="AS2615" i="2"/>
  <c r="AR2615" i="2"/>
  <c r="AQ2615" i="2"/>
  <c r="AK2615" i="2"/>
  <c r="AJ2615" i="2"/>
  <c r="AS2614" i="2"/>
  <c r="AR2614" i="2"/>
  <c r="AQ2614" i="2"/>
  <c r="AK2614" i="2"/>
  <c r="AJ2614" i="2"/>
  <c r="AS2613" i="2"/>
  <c r="AR2613" i="2"/>
  <c r="AQ2613" i="2"/>
  <c r="AK2613" i="2"/>
  <c r="AJ2613" i="2"/>
  <c r="AS2612" i="2"/>
  <c r="AR2612" i="2"/>
  <c r="AQ2612" i="2"/>
  <c r="AK2612" i="2"/>
  <c r="AJ2612" i="2"/>
  <c r="AS2611" i="2"/>
  <c r="AR2611" i="2"/>
  <c r="AQ2611" i="2"/>
  <c r="AK2611" i="2"/>
  <c r="AJ2611" i="2"/>
  <c r="AS2610" i="2"/>
  <c r="AR2610" i="2"/>
  <c r="AQ2610" i="2"/>
  <c r="AK2610" i="2"/>
  <c r="AJ2610" i="2"/>
  <c r="AS2609" i="2"/>
  <c r="AR2609" i="2"/>
  <c r="AQ2609" i="2"/>
  <c r="AK2609" i="2"/>
  <c r="AJ2609" i="2"/>
  <c r="AS2608" i="2"/>
  <c r="AR2608" i="2"/>
  <c r="AQ2608" i="2"/>
  <c r="AK2608" i="2"/>
  <c r="AJ2608" i="2"/>
  <c r="AS2607" i="2"/>
  <c r="AR2607" i="2"/>
  <c r="AQ2607" i="2"/>
  <c r="AK2607" i="2"/>
  <c r="AJ2607" i="2"/>
  <c r="AS2606" i="2"/>
  <c r="AR2606" i="2"/>
  <c r="AQ2606" i="2"/>
  <c r="AK2606" i="2"/>
  <c r="AJ2606" i="2"/>
  <c r="AS2605" i="2"/>
  <c r="AR2605" i="2"/>
  <c r="AQ2605" i="2"/>
  <c r="AK2605" i="2"/>
  <c r="AJ2605" i="2"/>
  <c r="AS2604" i="2"/>
  <c r="AR2604" i="2"/>
  <c r="AQ2604" i="2"/>
  <c r="AK2604" i="2"/>
  <c r="AJ2604" i="2"/>
  <c r="AS2603" i="2"/>
  <c r="AR2603" i="2"/>
  <c r="AQ2603" i="2"/>
  <c r="AK2603" i="2"/>
  <c r="AJ2603" i="2"/>
  <c r="AS2602" i="2"/>
  <c r="AR2602" i="2"/>
  <c r="AQ2602" i="2"/>
  <c r="AK2602" i="2"/>
  <c r="AJ2602" i="2"/>
  <c r="AS2601" i="2"/>
  <c r="AR2601" i="2"/>
  <c r="AQ2601" i="2"/>
  <c r="AK2601" i="2"/>
  <c r="AJ2601" i="2"/>
  <c r="AS2600" i="2"/>
  <c r="AR2600" i="2"/>
  <c r="AQ2600" i="2"/>
  <c r="AK2600" i="2"/>
  <c r="AJ2600" i="2"/>
  <c r="AS2599" i="2"/>
  <c r="AR2599" i="2"/>
  <c r="AQ2599" i="2"/>
  <c r="AK2599" i="2"/>
  <c r="AJ2599" i="2"/>
  <c r="AS2598" i="2"/>
  <c r="AR2598" i="2"/>
  <c r="AQ2598" i="2"/>
  <c r="AK2598" i="2"/>
  <c r="AJ2598" i="2"/>
  <c r="AS2597" i="2"/>
  <c r="AR2597" i="2"/>
  <c r="AQ2597" i="2"/>
  <c r="AK2597" i="2"/>
  <c r="AJ2597" i="2"/>
  <c r="AS2596" i="2"/>
  <c r="AR2596" i="2"/>
  <c r="AQ2596" i="2"/>
  <c r="AK2596" i="2"/>
  <c r="AJ2596" i="2"/>
  <c r="AS2595" i="2"/>
  <c r="AR2595" i="2"/>
  <c r="AQ2595" i="2"/>
  <c r="AK2595" i="2"/>
  <c r="AJ2595" i="2"/>
  <c r="AS2594" i="2"/>
  <c r="AR2594" i="2"/>
  <c r="AQ2594" i="2"/>
  <c r="AK2594" i="2"/>
  <c r="AJ2594" i="2"/>
  <c r="AS2593" i="2"/>
  <c r="AR2593" i="2"/>
  <c r="AQ2593" i="2"/>
  <c r="AK2593" i="2"/>
  <c r="AJ2593" i="2"/>
  <c r="AS2592" i="2"/>
  <c r="AR2592" i="2"/>
  <c r="AQ2592" i="2"/>
  <c r="AK2592" i="2"/>
  <c r="AJ2592" i="2"/>
  <c r="AS2591" i="2"/>
  <c r="AR2591" i="2"/>
  <c r="AQ2591" i="2"/>
  <c r="AK2591" i="2"/>
  <c r="AJ2591" i="2"/>
  <c r="AS2590" i="2"/>
  <c r="AR2590" i="2"/>
  <c r="AQ2590" i="2"/>
  <c r="AK2590" i="2"/>
  <c r="AJ2590" i="2"/>
  <c r="AS2589" i="2"/>
  <c r="AR2589" i="2"/>
  <c r="AQ2589" i="2"/>
  <c r="AK2589" i="2"/>
  <c r="AJ2589" i="2"/>
  <c r="AS901" i="2"/>
  <c r="AR901" i="2"/>
  <c r="AQ901" i="2"/>
  <c r="AK901" i="2"/>
  <c r="AJ901" i="2"/>
  <c r="AS900" i="2"/>
  <c r="AR900" i="2"/>
  <c r="AQ900" i="2"/>
  <c r="AK900" i="2"/>
  <c r="AJ900" i="2"/>
  <c r="AS899" i="2"/>
  <c r="AR899" i="2"/>
  <c r="AQ899" i="2"/>
  <c r="AK899" i="2"/>
  <c r="AJ899" i="2"/>
  <c r="AS898" i="2"/>
  <c r="AR898" i="2"/>
  <c r="AQ898" i="2"/>
  <c r="AK898" i="2"/>
  <c r="AJ898" i="2"/>
  <c r="AS897" i="2"/>
  <c r="AR897" i="2"/>
  <c r="AQ897" i="2"/>
  <c r="AK897" i="2"/>
  <c r="AJ897" i="2"/>
  <c r="AS896" i="2"/>
  <c r="AR896" i="2"/>
  <c r="AQ896" i="2"/>
  <c r="AK896" i="2"/>
  <c r="AJ896" i="2"/>
  <c r="AS895" i="2"/>
  <c r="AR895" i="2"/>
  <c r="AQ895" i="2"/>
  <c r="AK895" i="2"/>
  <c r="AJ895" i="2"/>
  <c r="AS894" i="2"/>
  <c r="AR894" i="2"/>
  <c r="AQ894" i="2"/>
  <c r="AK894" i="2"/>
  <c r="AJ894" i="2"/>
  <c r="AS893" i="2"/>
  <c r="AR893" i="2"/>
  <c r="AQ893" i="2"/>
  <c r="AK893" i="2"/>
  <c r="AJ893" i="2"/>
  <c r="AS892" i="2"/>
  <c r="AR892" i="2"/>
  <c r="AQ892" i="2"/>
  <c r="AK892" i="2"/>
  <c r="AJ892" i="2"/>
  <c r="AS891" i="2"/>
  <c r="AR891" i="2"/>
  <c r="AQ891" i="2"/>
  <c r="AK891" i="2"/>
  <c r="AJ891" i="2"/>
  <c r="AS890" i="2"/>
  <c r="AR890" i="2"/>
  <c r="AQ890" i="2"/>
  <c r="AK890" i="2"/>
  <c r="AJ890" i="2"/>
  <c r="AS889" i="2"/>
  <c r="AR889" i="2"/>
  <c r="AQ889" i="2"/>
  <c r="AK889" i="2"/>
  <c r="AJ889" i="2"/>
  <c r="AS888" i="2"/>
  <c r="AR888" i="2"/>
  <c r="AQ888" i="2"/>
  <c r="AK888" i="2"/>
  <c r="AJ888" i="2"/>
  <c r="AS887" i="2"/>
  <c r="AR887" i="2"/>
  <c r="AQ887" i="2"/>
  <c r="AK887" i="2"/>
  <c r="AJ887" i="2"/>
  <c r="AS886" i="2"/>
  <c r="AR886" i="2"/>
  <c r="AQ886" i="2"/>
  <c r="AK886" i="2"/>
  <c r="AJ886" i="2"/>
  <c r="AS885" i="2"/>
  <c r="AR885" i="2"/>
  <c r="AQ885" i="2"/>
  <c r="AK885" i="2"/>
  <c r="AJ885" i="2"/>
  <c r="AS884" i="2"/>
  <c r="AR884" i="2"/>
  <c r="AQ884" i="2"/>
  <c r="AK884" i="2"/>
  <c r="AJ884" i="2"/>
  <c r="AS883" i="2"/>
  <c r="AR883" i="2"/>
  <c r="AQ883" i="2"/>
  <c r="AK883" i="2"/>
  <c r="AJ883" i="2"/>
  <c r="AS882" i="2"/>
  <c r="AR882" i="2"/>
  <c r="AQ882" i="2"/>
  <c r="AK882" i="2"/>
  <c r="AJ882" i="2"/>
  <c r="AS881" i="2"/>
  <c r="AR881" i="2"/>
  <c r="AQ881" i="2"/>
  <c r="AK881" i="2"/>
  <c r="AJ881" i="2"/>
  <c r="AS880" i="2"/>
  <c r="AR880" i="2"/>
  <c r="AQ880" i="2"/>
  <c r="AK880" i="2"/>
  <c r="AJ880" i="2"/>
  <c r="AS879" i="2"/>
  <c r="AR879" i="2"/>
  <c r="AQ879" i="2"/>
  <c r="AK879" i="2"/>
  <c r="AJ879" i="2"/>
  <c r="AS878" i="2"/>
  <c r="AR878" i="2"/>
  <c r="AQ878" i="2"/>
  <c r="AK878" i="2"/>
  <c r="AJ878" i="2"/>
  <c r="AS877" i="2"/>
  <c r="AR877" i="2"/>
  <c r="AQ877" i="2"/>
  <c r="AK877" i="2"/>
  <c r="AJ877" i="2"/>
  <c r="AS876" i="2"/>
  <c r="AR876" i="2"/>
  <c r="AQ876" i="2"/>
  <c r="AK876" i="2"/>
  <c r="AJ876" i="2"/>
  <c r="AS875" i="2"/>
  <c r="AR875" i="2"/>
  <c r="AQ875" i="2"/>
  <c r="AK875" i="2"/>
  <c r="AJ875" i="2"/>
  <c r="AS874" i="2"/>
  <c r="AR874" i="2"/>
  <c r="AQ874" i="2"/>
  <c r="AK874" i="2"/>
  <c r="AJ874" i="2"/>
  <c r="AS873" i="2"/>
  <c r="AR873" i="2"/>
  <c r="AQ873" i="2"/>
  <c r="AK873" i="2"/>
  <c r="AJ873" i="2"/>
  <c r="AS872" i="2"/>
  <c r="AR872" i="2"/>
  <c r="AQ872" i="2"/>
  <c r="AK872" i="2"/>
  <c r="AJ872" i="2"/>
  <c r="AS871" i="2"/>
  <c r="AR871" i="2"/>
  <c r="AQ871" i="2"/>
  <c r="AK871" i="2"/>
  <c r="AJ871" i="2"/>
  <c r="AS870" i="2"/>
  <c r="AR870" i="2"/>
  <c r="AQ870" i="2"/>
  <c r="AK870" i="2"/>
  <c r="AJ870" i="2"/>
  <c r="AS869" i="2"/>
  <c r="AR869" i="2"/>
  <c r="AQ869" i="2"/>
  <c r="AK869" i="2"/>
  <c r="AJ869" i="2"/>
  <c r="AS868" i="2"/>
  <c r="AR868" i="2"/>
  <c r="AQ868" i="2"/>
  <c r="AK868" i="2"/>
  <c r="AJ868" i="2"/>
  <c r="AS867" i="2"/>
  <c r="AR867" i="2"/>
  <c r="AQ867" i="2"/>
  <c r="AK867" i="2"/>
  <c r="AJ867" i="2"/>
  <c r="AS866" i="2"/>
  <c r="AR866" i="2"/>
  <c r="AQ866" i="2"/>
  <c r="AK866" i="2"/>
  <c r="AJ866" i="2"/>
  <c r="AS865" i="2"/>
  <c r="AR865" i="2"/>
  <c r="AQ865" i="2"/>
  <c r="AK865" i="2"/>
  <c r="AJ865" i="2"/>
  <c r="AS864" i="2"/>
  <c r="AR864" i="2"/>
  <c r="AQ864" i="2"/>
  <c r="AK864" i="2"/>
  <c r="AJ864" i="2"/>
  <c r="AS863" i="2"/>
  <c r="AR863" i="2"/>
  <c r="AQ863" i="2"/>
  <c r="AK863" i="2"/>
  <c r="AJ863" i="2"/>
  <c r="AS862" i="2"/>
  <c r="AR862" i="2"/>
  <c r="AQ862" i="2"/>
  <c r="AK862" i="2"/>
  <c r="AJ862" i="2"/>
  <c r="AS861" i="2"/>
  <c r="AR861" i="2"/>
  <c r="AQ861" i="2"/>
  <c r="AK861" i="2"/>
  <c r="AJ861" i="2"/>
  <c r="AS860" i="2"/>
  <c r="AR860" i="2"/>
  <c r="AQ860" i="2"/>
  <c r="AK860" i="2"/>
  <c r="AJ860" i="2"/>
  <c r="AS859" i="2"/>
  <c r="AR859" i="2"/>
  <c r="AQ859" i="2"/>
  <c r="AK859" i="2"/>
  <c r="AJ859" i="2"/>
  <c r="AS858" i="2"/>
  <c r="AR858" i="2"/>
  <c r="AQ858" i="2"/>
  <c r="AK858" i="2"/>
  <c r="AJ858" i="2"/>
  <c r="AS857" i="2"/>
  <c r="AR857" i="2"/>
  <c r="AQ857" i="2"/>
  <c r="AK857" i="2"/>
  <c r="AJ857" i="2"/>
  <c r="AS856" i="2"/>
  <c r="AR856" i="2"/>
  <c r="AQ856" i="2"/>
  <c r="AK856" i="2"/>
  <c r="AJ856" i="2"/>
  <c r="AS855" i="2"/>
  <c r="AR855" i="2"/>
  <c r="AQ855" i="2"/>
  <c r="AK855" i="2"/>
  <c r="AJ855" i="2"/>
  <c r="AS854" i="2"/>
  <c r="AR854" i="2"/>
  <c r="AQ854" i="2"/>
  <c r="AK854" i="2"/>
  <c r="AJ854" i="2"/>
  <c r="AS853" i="2"/>
  <c r="AR853" i="2"/>
  <c r="AQ853" i="2"/>
  <c r="AK853" i="2"/>
  <c r="AJ853" i="2"/>
  <c r="AS852" i="2"/>
  <c r="AR852" i="2"/>
  <c r="AQ852" i="2"/>
  <c r="AK852" i="2"/>
  <c r="AJ852" i="2"/>
  <c r="AS851" i="2"/>
  <c r="AR851" i="2"/>
  <c r="AQ851" i="2"/>
  <c r="AK851" i="2"/>
  <c r="AJ851" i="2"/>
  <c r="AS850" i="2"/>
  <c r="AR850" i="2"/>
  <c r="AQ850" i="2"/>
  <c r="AK850" i="2"/>
  <c r="AJ850" i="2"/>
  <c r="AS849" i="2"/>
  <c r="AR849" i="2"/>
  <c r="AQ849" i="2"/>
  <c r="AK849" i="2"/>
  <c r="AJ849" i="2"/>
  <c r="AS848" i="2"/>
  <c r="AR848" i="2"/>
  <c r="AQ848" i="2"/>
  <c r="AK848" i="2"/>
  <c r="AJ848" i="2"/>
  <c r="AS847" i="2"/>
  <c r="AR847" i="2"/>
  <c r="AQ847" i="2"/>
  <c r="AK847" i="2"/>
  <c r="AJ847" i="2"/>
  <c r="AS846" i="2"/>
  <c r="AR846" i="2"/>
  <c r="AQ846" i="2"/>
  <c r="AK846" i="2"/>
  <c r="AJ846" i="2"/>
  <c r="AS845" i="2"/>
  <c r="AR845" i="2"/>
  <c r="AQ845" i="2"/>
  <c r="AK845" i="2"/>
  <c r="AJ845" i="2"/>
  <c r="AS844" i="2"/>
  <c r="AR844" i="2"/>
  <c r="AQ844" i="2"/>
  <c r="AK844" i="2"/>
  <c r="AJ844" i="2"/>
  <c r="AS843" i="2"/>
  <c r="AR843" i="2"/>
  <c r="AQ843" i="2"/>
  <c r="AK843" i="2"/>
  <c r="AJ843" i="2"/>
  <c r="AS842" i="2"/>
  <c r="AR842" i="2"/>
  <c r="AQ842" i="2"/>
  <c r="AK842" i="2"/>
  <c r="AJ842" i="2"/>
  <c r="AS841" i="2"/>
  <c r="AR841" i="2"/>
  <c r="AQ841" i="2"/>
  <c r="AK841" i="2"/>
  <c r="AJ841" i="2"/>
  <c r="AS840" i="2"/>
  <c r="AR840" i="2"/>
  <c r="AQ840" i="2"/>
  <c r="AK840" i="2"/>
  <c r="AJ840" i="2"/>
  <c r="AS839" i="2"/>
  <c r="AR839" i="2"/>
  <c r="AQ839" i="2"/>
  <c r="AK839" i="2"/>
  <c r="AJ839" i="2"/>
  <c r="AS838" i="2"/>
  <c r="AR838" i="2"/>
  <c r="AQ838" i="2"/>
  <c r="AK838" i="2"/>
  <c r="AJ838" i="2"/>
  <c r="AS837" i="2"/>
  <c r="AR837" i="2"/>
  <c r="AQ837" i="2"/>
  <c r="AK837" i="2"/>
  <c r="AJ837" i="2"/>
  <c r="AS836" i="2"/>
  <c r="AR836" i="2"/>
  <c r="AQ836" i="2"/>
  <c r="AK836" i="2"/>
  <c r="AJ836" i="2"/>
  <c r="AS835" i="2"/>
  <c r="AR835" i="2"/>
  <c r="AQ835" i="2"/>
  <c r="AK835" i="2"/>
  <c r="AJ835" i="2"/>
  <c r="AS834" i="2"/>
  <c r="AR834" i="2"/>
  <c r="AQ834" i="2"/>
  <c r="AK834" i="2"/>
  <c r="AJ834" i="2"/>
  <c r="AS833" i="2"/>
  <c r="AR833" i="2"/>
  <c r="AQ833" i="2"/>
  <c r="AK833" i="2"/>
  <c r="AJ833" i="2"/>
  <c r="AS832" i="2"/>
  <c r="AR832" i="2"/>
  <c r="AQ832" i="2"/>
  <c r="AK832" i="2"/>
  <c r="AJ832" i="2"/>
  <c r="AS831" i="2"/>
  <c r="AR831" i="2"/>
  <c r="AQ831" i="2"/>
  <c r="AK831" i="2"/>
  <c r="AJ831" i="2"/>
  <c r="AS830" i="2"/>
  <c r="AR830" i="2"/>
  <c r="AQ830" i="2"/>
  <c r="AK830" i="2"/>
  <c r="AJ830" i="2"/>
  <c r="AS829" i="2"/>
  <c r="AR829" i="2"/>
  <c r="AQ829" i="2"/>
  <c r="AK829" i="2"/>
  <c r="AJ829" i="2"/>
  <c r="AS828" i="2"/>
  <c r="AR828" i="2"/>
  <c r="AQ828" i="2"/>
  <c r="AK828" i="2"/>
  <c r="AJ828" i="2"/>
  <c r="AS827" i="2"/>
  <c r="AR827" i="2"/>
  <c r="AQ827" i="2"/>
  <c r="AK827" i="2"/>
  <c r="AJ827" i="2"/>
  <c r="AS826" i="2"/>
  <c r="AR826" i="2"/>
  <c r="AQ826" i="2"/>
  <c r="AK826" i="2"/>
  <c r="AJ826" i="2"/>
  <c r="AS825" i="2"/>
  <c r="AR825" i="2"/>
  <c r="AQ825" i="2"/>
  <c r="AK825" i="2"/>
  <c r="AJ825" i="2"/>
  <c r="AS824" i="2"/>
  <c r="AR824" i="2"/>
  <c r="AQ824" i="2"/>
  <c r="AK824" i="2"/>
  <c r="AJ824" i="2"/>
  <c r="AS823" i="2"/>
  <c r="AR823" i="2"/>
  <c r="AQ823" i="2"/>
  <c r="AK823" i="2"/>
  <c r="AJ823" i="2"/>
  <c r="AS822" i="2"/>
  <c r="AR822" i="2"/>
  <c r="AQ822" i="2"/>
  <c r="AK822" i="2"/>
  <c r="AJ822" i="2"/>
  <c r="AS821" i="2"/>
  <c r="AR821" i="2"/>
  <c r="AQ821" i="2"/>
  <c r="AK821" i="2"/>
  <c r="AJ821" i="2"/>
  <c r="AS820" i="2"/>
  <c r="AR820" i="2"/>
  <c r="AQ820" i="2"/>
  <c r="AK820" i="2"/>
  <c r="AJ820" i="2"/>
  <c r="AS819" i="2"/>
  <c r="AR819" i="2"/>
  <c r="AQ819" i="2"/>
  <c r="AK819" i="2"/>
  <c r="AJ819" i="2"/>
  <c r="AS818" i="2"/>
  <c r="AR818" i="2"/>
  <c r="AQ818" i="2"/>
  <c r="AK818" i="2"/>
  <c r="AJ818" i="2"/>
  <c r="AS817" i="2"/>
  <c r="AR817" i="2"/>
  <c r="AQ817" i="2"/>
  <c r="AK817" i="2"/>
  <c r="AJ817" i="2"/>
  <c r="AS816" i="2"/>
  <c r="AR816" i="2"/>
  <c r="AQ816" i="2"/>
  <c r="AK816" i="2"/>
  <c r="AJ816" i="2"/>
  <c r="AS815" i="2"/>
  <c r="AR815" i="2"/>
  <c r="AQ815" i="2"/>
  <c r="AK815" i="2"/>
  <c r="AJ815" i="2"/>
  <c r="AS814" i="2"/>
  <c r="AR814" i="2"/>
  <c r="AQ814" i="2"/>
  <c r="AK814" i="2"/>
  <c r="AJ814" i="2"/>
  <c r="AS813" i="2"/>
  <c r="AR813" i="2"/>
  <c r="AQ813" i="2"/>
  <c r="AK813" i="2"/>
  <c r="AJ813" i="2"/>
  <c r="AS812" i="2"/>
  <c r="AR812" i="2"/>
  <c r="AQ812" i="2"/>
  <c r="AK812" i="2"/>
  <c r="AJ812" i="2"/>
  <c r="AS811" i="2"/>
  <c r="AR811" i="2"/>
  <c r="AQ811" i="2"/>
  <c r="AK811" i="2"/>
  <c r="AJ811" i="2"/>
  <c r="AS810" i="2"/>
  <c r="AR810" i="2"/>
  <c r="AQ810" i="2"/>
  <c r="AK810" i="2"/>
  <c r="AJ810" i="2"/>
  <c r="AS809" i="2"/>
  <c r="AR809" i="2"/>
  <c r="AQ809" i="2"/>
  <c r="AK809" i="2"/>
  <c r="AJ809" i="2"/>
  <c r="AS808" i="2"/>
  <c r="AR808" i="2"/>
  <c r="AQ808" i="2"/>
  <c r="AK808" i="2"/>
  <c r="AJ808" i="2"/>
  <c r="AS807" i="2"/>
  <c r="AR807" i="2"/>
  <c r="AQ807" i="2"/>
  <c r="AK807" i="2"/>
  <c r="AJ807" i="2"/>
  <c r="AS806" i="2"/>
  <c r="AR806" i="2"/>
  <c r="AQ806" i="2"/>
  <c r="AK806" i="2"/>
  <c r="AJ806" i="2"/>
  <c r="AS805" i="2"/>
  <c r="AR805" i="2"/>
  <c r="AQ805" i="2"/>
  <c r="AK805" i="2"/>
  <c r="AJ805" i="2"/>
  <c r="AS804" i="2"/>
  <c r="AR804" i="2"/>
  <c r="AQ804" i="2"/>
  <c r="AK804" i="2"/>
  <c r="AJ804" i="2"/>
  <c r="AS803" i="2"/>
  <c r="AR803" i="2"/>
  <c r="AQ803" i="2"/>
  <c r="AK803" i="2"/>
  <c r="AJ803" i="2"/>
  <c r="AS802" i="2"/>
  <c r="AR802" i="2"/>
  <c r="AQ802" i="2"/>
  <c r="AK802" i="2"/>
  <c r="AJ802" i="2"/>
  <c r="AS801" i="2"/>
  <c r="AR801" i="2"/>
  <c r="AQ801" i="2"/>
  <c r="AK801" i="2"/>
  <c r="AJ801" i="2"/>
  <c r="AS800" i="2"/>
  <c r="AR800" i="2"/>
  <c r="AQ800" i="2"/>
  <c r="AK800" i="2"/>
  <c r="AJ800" i="2"/>
  <c r="AS799" i="2"/>
  <c r="AR799" i="2"/>
  <c r="AQ799" i="2"/>
  <c r="AK799" i="2"/>
  <c r="AJ799" i="2"/>
  <c r="AS798" i="2"/>
  <c r="AR798" i="2"/>
  <c r="AQ798" i="2"/>
  <c r="AK798" i="2"/>
  <c r="AJ798" i="2"/>
  <c r="AS797" i="2"/>
  <c r="AR797" i="2"/>
  <c r="AQ797" i="2"/>
  <c r="AK797" i="2"/>
  <c r="AJ797" i="2"/>
  <c r="AS796" i="2"/>
  <c r="AR796" i="2"/>
  <c r="AQ796" i="2"/>
  <c r="AK796" i="2"/>
  <c r="AJ796" i="2"/>
  <c r="AS795" i="2"/>
  <c r="AR795" i="2"/>
  <c r="AQ795" i="2"/>
  <c r="AK795" i="2"/>
  <c r="AJ795" i="2"/>
  <c r="AS794" i="2"/>
  <c r="AR794" i="2"/>
  <c r="AQ794" i="2"/>
  <c r="AK794" i="2"/>
  <c r="AJ794" i="2"/>
  <c r="AS793" i="2"/>
  <c r="AR793" i="2"/>
  <c r="AQ793" i="2"/>
  <c r="AK793" i="2"/>
  <c r="AJ793" i="2"/>
  <c r="AS792" i="2"/>
  <c r="AR792" i="2"/>
  <c r="AQ792" i="2"/>
  <c r="AK792" i="2"/>
  <c r="AJ792" i="2"/>
  <c r="AS791" i="2"/>
  <c r="AR791" i="2"/>
  <c r="AQ791" i="2"/>
  <c r="AK791" i="2"/>
  <c r="AJ791" i="2"/>
  <c r="AS790" i="2"/>
  <c r="AR790" i="2"/>
  <c r="AQ790" i="2"/>
  <c r="AK790" i="2"/>
  <c r="AJ790" i="2"/>
  <c r="AS789" i="2"/>
  <c r="AR789" i="2"/>
  <c r="AQ789" i="2"/>
  <c r="AK789" i="2"/>
  <c r="AJ789" i="2"/>
  <c r="AS788" i="2"/>
  <c r="AR788" i="2"/>
  <c r="AQ788" i="2"/>
  <c r="AK788" i="2"/>
  <c r="AJ788" i="2"/>
  <c r="AS787" i="2"/>
  <c r="AR787" i="2"/>
  <c r="AQ787" i="2"/>
  <c r="AK787" i="2"/>
  <c r="AJ787" i="2"/>
  <c r="AS786" i="2"/>
  <c r="AR786" i="2"/>
  <c r="AQ786" i="2"/>
  <c r="AK786" i="2"/>
  <c r="AJ786" i="2"/>
  <c r="AS785" i="2"/>
  <c r="AR785" i="2"/>
  <c r="AQ785" i="2"/>
  <c r="AK785" i="2"/>
  <c r="AJ785" i="2"/>
  <c r="AS784" i="2"/>
  <c r="AR784" i="2"/>
  <c r="AQ784" i="2"/>
  <c r="AK784" i="2"/>
  <c r="AJ784" i="2"/>
  <c r="AS783" i="2"/>
  <c r="AR783" i="2"/>
  <c r="AQ783" i="2"/>
  <c r="AK783" i="2"/>
  <c r="AJ783" i="2"/>
  <c r="AS782" i="2"/>
  <c r="AR782" i="2"/>
  <c r="AQ782" i="2"/>
  <c r="AK782" i="2"/>
  <c r="AJ782" i="2"/>
  <c r="AS781" i="2"/>
  <c r="AR781" i="2"/>
  <c r="AQ781" i="2"/>
  <c r="AK781" i="2"/>
  <c r="AJ781" i="2"/>
  <c r="AS780" i="2"/>
  <c r="AR780" i="2"/>
  <c r="AQ780" i="2"/>
  <c r="AK780" i="2"/>
  <c r="AJ780" i="2"/>
  <c r="AS779" i="2"/>
  <c r="AR779" i="2"/>
  <c r="AQ779" i="2"/>
  <c r="AK779" i="2"/>
  <c r="AJ779" i="2"/>
  <c r="AS778" i="2"/>
  <c r="AR778" i="2"/>
  <c r="AQ778" i="2"/>
  <c r="AK778" i="2"/>
  <c r="AJ778" i="2"/>
  <c r="AS777" i="2"/>
  <c r="AR777" i="2"/>
  <c r="AQ777" i="2"/>
  <c r="AK777" i="2"/>
  <c r="AJ777" i="2"/>
  <c r="AS776" i="2"/>
  <c r="AR776" i="2"/>
  <c r="AQ776" i="2"/>
  <c r="AK776" i="2"/>
  <c r="AJ776" i="2"/>
  <c r="AS775" i="2"/>
  <c r="AR775" i="2"/>
  <c r="AQ775" i="2"/>
  <c r="AK775" i="2"/>
  <c r="AJ775" i="2"/>
  <c r="AS774" i="2"/>
  <c r="AR774" i="2"/>
  <c r="AQ774" i="2"/>
  <c r="AK774" i="2"/>
  <c r="AJ774" i="2"/>
  <c r="AS773" i="2"/>
  <c r="AR773" i="2"/>
  <c r="AQ773" i="2"/>
  <c r="AK773" i="2"/>
  <c r="AJ773" i="2"/>
  <c r="AS772" i="2"/>
  <c r="AR772" i="2"/>
  <c r="AQ772" i="2"/>
  <c r="AK772" i="2"/>
  <c r="AJ772" i="2"/>
  <c r="AS771" i="2"/>
  <c r="AR771" i="2"/>
  <c r="AQ771" i="2"/>
  <c r="AK771" i="2"/>
  <c r="AJ771" i="2"/>
  <c r="AS770" i="2"/>
  <c r="AR770" i="2"/>
  <c r="AQ770" i="2"/>
  <c r="AK770" i="2"/>
  <c r="AJ770" i="2"/>
  <c r="AS769" i="2"/>
  <c r="AR769" i="2"/>
  <c r="AQ769" i="2"/>
  <c r="AK769" i="2"/>
  <c r="AJ769" i="2"/>
  <c r="AS768" i="2"/>
  <c r="AR768" i="2"/>
  <c r="AQ768" i="2"/>
  <c r="AK768" i="2"/>
  <c r="AJ768" i="2"/>
  <c r="AS767" i="2"/>
  <c r="AR767" i="2"/>
  <c r="AQ767" i="2"/>
  <c r="AK767" i="2"/>
  <c r="AJ767" i="2"/>
  <c r="AS766" i="2"/>
  <c r="AR766" i="2"/>
  <c r="AQ766" i="2"/>
  <c r="AK766" i="2"/>
  <c r="AJ766" i="2"/>
  <c r="AS765" i="2"/>
  <c r="AR765" i="2"/>
  <c r="AQ765" i="2"/>
  <c r="AK765" i="2"/>
  <c r="AJ765" i="2"/>
  <c r="AS764" i="2"/>
  <c r="AR764" i="2"/>
  <c r="AQ764" i="2"/>
  <c r="AK764" i="2"/>
  <c r="AJ764" i="2"/>
  <c r="AS763" i="2"/>
  <c r="AR763" i="2"/>
  <c r="AQ763" i="2"/>
  <c r="AK763" i="2"/>
  <c r="AJ763" i="2"/>
  <c r="AS762" i="2"/>
  <c r="AR762" i="2"/>
  <c r="AQ762" i="2"/>
  <c r="AK762" i="2"/>
  <c r="AJ762" i="2"/>
  <c r="AS761" i="2"/>
  <c r="AR761" i="2"/>
  <c r="AQ761" i="2"/>
  <c r="AK761" i="2"/>
  <c r="AJ761" i="2"/>
  <c r="AS760" i="2"/>
  <c r="AR760" i="2"/>
  <c r="AQ760" i="2"/>
  <c r="AK760" i="2"/>
  <c r="AJ760" i="2"/>
  <c r="AS759" i="2"/>
  <c r="AR759" i="2"/>
  <c r="AQ759" i="2"/>
  <c r="AK759" i="2"/>
  <c r="AJ759" i="2"/>
  <c r="AS758" i="2"/>
  <c r="AR758" i="2"/>
  <c r="AQ758" i="2"/>
  <c r="AK758" i="2"/>
  <c r="AJ758" i="2"/>
  <c r="AS757" i="2"/>
  <c r="AR757" i="2"/>
  <c r="AQ757" i="2"/>
  <c r="AK757" i="2"/>
  <c r="AJ757" i="2"/>
  <c r="AS756" i="2"/>
  <c r="AR756" i="2"/>
  <c r="AQ756" i="2"/>
  <c r="AK756" i="2"/>
  <c r="AJ756" i="2"/>
  <c r="AS755" i="2"/>
  <c r="AR755" i="2"/>
  <c r="AQ755" i="2"/>
  <c r="AK755" i="2"/>
  <c r="AJ755" i="2"/>
  <c r="AS754" i="2"/>
  <c r="AR754" i="2"/>
  <c r="AQ754" i="2"/>
  <c r="AK754" i="2"/>
  <c r="AJ754" i="2"/>
  <c r="AS753" i="2"/>
  <c r="AR753" i="2"/>
  <c r="AQ753" i="2"/>
  <c r="AK753" i="2"/>
  <c r="AJ753" i="2"/>
  <c r="AS752" i="2"/>
  <c r="AR752" i="2"/>
  <c r="AQ752" i="2"/>
  <c r="AK752" i="2"/>
  <c r="AJ752" i="2"/>
  <c r="AS751" i="2"/>
  <c r="AR751" i="2"/>
  <c r="AQ751" i="2"/>
  <c r="AK751" i="2"/>
  <c r="AJ751" i="2"/>
  <c r="AS750" i="2"/>
  <c r="AR750" i="2"/>
  <c r="AQ750" i="2"/>
  <c r="AK750" i="2"/>
  <c r="AJ750" i="2"/>
  <c r="AS749" i="2"/>
  <c r="AR749" i="2"/>
  <c r="AQ749" i="2"/>
  <c r="AK749" i="2"/>
  <c r="AJ749" i="2"/>
  <c r="AS748" i="2"/>
  <c r="AR748" i="2"/>
  <c r="AQ748" i="2"/>
  <c r="AK748" i="2"/>
  <c r="AJ748" i="2"/>
  <c r="AS747" i="2"/>
  <c r="AR747" i="2"/>
  <c r="AQ747" i="2"/>
  <c r="AK747" i="2"/>
  <c r="AJ747" i="2"/>
  <c r="AS746" i="2"/>
  <c r="AR746" i="2"/>
  <c r="AQ746" i="2"/>
  <c r="AK746" i="2"/>
  <c r="AJ746" i="2"/>
  <c r="AS745" i="2"/>
  <c r="AR745" i="2"/>
  <c r="AQ745" i="2"/>
  <c r="AK745" i="2"/>
  <c r="AJ745" i="2"/>
  <c r="AS744" i="2"/>
  <c r="AR744" i="2"/>
  <c r="AQ744" i="2"/>
  <c r="AK744" i="2"/>
  <c r="AJ744" i="2"/>
  <c r="AS743" i="2"/>
  <c r="AR743" i="2"/>
  <c r="AQ743" i="2"/>
  <c r="AK743" i="2"/>
  <c r="AJ743" i="2"/>
  <c r="AS742" i="2"/>
  <c r="AR742" i="2"/>
  <c r="AQ742" i="2"/>
  <c r="AK742" i="2"/>
  <c r="AJ742" i="2"/>
  <c r="AS741" i="2"/>
  <c r="AR741" i="2"/>
  <c r="AQ741" i="2"/>
  <c r="AK741" i="2"/>
  <c r="AJ741" i="2"/>
  <c r="AS740" i="2"/>
  <c r="AR740" i="2"/>
  <c r="AQ740" i="2"/>
  <c r="AK740" i="2"/>
  <c r="AJ740" i="2"/>
  <c r="AS739" i="2"/>
  <c r="AR739" i="2"/>
  <c r="AQ739" i="2"/>
  <c r="AK739" i="2"/>
  <c r="AJ739" i="2"/>
  <c r="AS738" i="2"/>
  <c r="AR738" i="2"/>
  <c r="AQ738" i="2"/>
  <c r="AK738" i="2"/>
  <c r="AJ738" i="2"/>
  <c r="AS737" i="2"/>
  <c r="AR737" i="2"/>
  <c r="AQ737" i="2"/>
  <c r="AK737" i="2"/>
  <c r="AJ737" i="2"/>
  <c r="AS736" i="2"/>
  <c r="AR736" i="2"/>
  <c r="AQ736" i="2"/>
  <c r="AK736" i="2"/>
  <c r="AJ736" i="2"/>
  <c r="AS735" i="2"/>
  <c r="AR735" i="2"/>
  <c r="AQ735" i="2"/>
  <c r="AK735" i="2"/>
  <c r="AJ735" i="2"/>
  <c r="AS734" i="2"/>
  <c r="AR734" i="2"/>
  <c r="AQ734" i="2"/>
  <c r="AK734" i="2"/>
  <c r="AJ734" i="2"/>
  <c r="AS733" i="2"/>
  <c r="AR733" i="2"/>
  <c r="AQ733" i="2"/>
  <c r="AK733" i="2"/>
  <c r="AJ733" i="2"/>
  <c r="AS732" i="2"/>
  <c r="AR732" i="2"/>
  <c r="AQ732" i="2"/>
  <c r="AK732" i="2"/>
  <c r="AJ732" i="2"/>
  <c r="AS731" i="2"/>
  <c r="AR731" i="2"/>
  <c r="AQ731" i="2"/>
  <c r="AK731" i="2"/>
  <c r="AJ731" i="2"/>
  <c r="AS730" i="2"/>
  <c r="AR730" i="2"/>
  <c r="AQ730" i="2"/>
  <c r="AK730" i="2"/>
  <c r="AJ730" i="2"/>
  <c r="AS729" i="2"/>
  <c r="AR729" i="2"/>
  <c r="AQ729" i="2"/>
  <c r="AK729" i="2"/>
  <c r="AJ729" i="2"/>
  <c r="AS728" i="2"/>
  <c r="AR728" i="2"/>
  <c r="AQ728" i="2"/>
  <c r="AK728" i="2"/>
  <c r="AJ728" i="2"/>
  <c r="AS727" i="2"/>
  <c r="AR727" i="2"/>
  <c r="AQ727" i="2"/>
  <c r="AK727" i="2"/>
  <c r="AJ727" i="2"/>
  <c r="AS726" i="2"/>
  <c r="AR726" i="2"/>
  <c r="AQ726" i="2"/>
  <c r="AK726" i="2"/>
  <c r="AJ726" i="2"/>
  <c r="AS725" i="2"/>
  <c r="AR725" i="2"/>
  <c r="AQ725" i="2"/>
  <c r="AK725" i="2"/>
  <c r="AJ725" i="2"/>
  <c r="AS724" i="2"/>
  <c r="AR724" i="2"/>
  <c r="AQ724" i="2"/>
  <c r="AK724" i="2"/>
  <c r="AJ724" i="2"/>
  <c r="AS723" i="2"/>
  <c r="AR723" i="2"/>
  <c r="AQ723" i="2"/>
  <c r="AK723" i="2"/>
  <c r="AJ723" i="2"/>
  <c r="AS722" i="2"/>
  <c r="AR722" i="2"/>
  <c r="AQ722" i="2"/>
  <c r="AK722" i="2"/>
  <c r="AJ722" i="2"/>
  <c r="AS721" i="2"/>
  <c r="AR721" i="2"/>
  <c r="AQ721" i="2"/>
  <c r="AK721" i="2"/>
  <c r="AJ721" i="2"/>
  <c r="AS720" i="2"/>
  <c r="AR720" i="2"/>
  <c r="AQ720" i="2"/>
  <c r="AK720" i="2"/>
  <c r="AJ720" i="2"/>
  <c r="AS719" i="2"/>
  <c r="AR719" i="2"/>
  <c r="AQ719" i="2"/>
  <c r="AK719" i="2"/>
  <c r="AJ719" i="2"/>
  <c r="AS718" i="2"/>
  <c r="AR718" i="2"/>
  <c r="AQ718" i="2"/>
  <c r="AK718" i="2"/>
  <c r="AJ718" i="2"/>
  <c r="AS717" i="2"/>
  <c r="AR717" i="2"/>
  <c r="AQ717" i="2"/>
  <c r="AK717" i="2"/>
  <c r="AJ717" i="2"/>
  <c r="AS716" i="2"/>
  <c r="AR716" i="2"/>
  <c r="AQ716" i="2"/>
  <c r="AK716" i="2"/>
  <c r="AJ716" i="2"/>
  <c r="AS715" i="2"/>
  <c r="AR715" i="2"/>
  <c r="AQ715" i="2"/>
  <c r="AK715" i="2"/>
  <c r="AJ715" i="2"/>
  <c r="AS714" i="2"/>
  <c r="AR714" i="2"/>
  <c r="AQ714" i="2"/>
  <c r="AK714" i="2"/>
  <c r="AJ714" i="2"/>
  <c r="AS713" i="2"/>
  <c r="AR713" i="2"/>
  <c r="AQ713" i="2"/>
  <c r="AK713" i="2"/>
  <c r="AJ713" i="2"/>
  <c r="AS712" i="2"/>
  <c r="AR712" i="2"/>
  <c r="AQ712" i="2"/>
  <c r="AK712" i="2"/>
  <c r="AJ712" i="2"/>
  <c r="AS711" i="2"/>
  <c r="AR711" i="2"/>
  <c r="AQ711" i="2"/>
  <c r="AK711" i="2"/>
  <c r="AJ711" i="2"/>
  <c r="AS710" i="2"/>
  <c r="AR710" i="2"/>
  <c r="AQ710" i="2"/>
  <c r="AK710" i="2"/>
  <c r="AJ710" i="2"/>
  <c r="AS709" i="2"/>
  <c r="AR709" i="2"/>
  <c r="AQ709" i="2"/>
  <c r="AK709" i="2"/>
  <c r="AJ709" i="2"/>
  <c r="AS708" i="2"/>
  <c r="AR708" i="2"/>
  <c r="AQ708" i="2"/>
  <c r="AK708" i="2"/>
  <c r="AJ708" i="2"/>
  <c r="AS707" i="2"/>
  <c r="AR707" i="2"/>
  <c r="AQ707" i="2"/>
  <c r="AK707" i="2"/>
  <c r="AJ707" i="2"/>
  <c r="AS706" i="2"/>
  <c r="AR706" i="2"/>
  <c r="AQ706" i="2"/>
  <c r="AK706" i="2"/>
  <c r="AJ706" i="2"/>
  <c r="AS705" i="2"/>
  <c r="AR705" i="2"/>
  <c r="AQ705" i="2"/>
  <c r="AK705" i="2"/>
  <c r="AJ705" i="2"/>
  <c r="AS704" i="2"/>
  <c r="AR704" i="2"/>
  <c r="AQ704" i="2"/>
  <c r="AK704" i="2"/>
  <c r="AJ704" i="2"/>
  <c r="AS703" i="2"/>
  <c r="AR703" i="2"/>
  <c r="AQ703" i="2"/>
  <c r="AK703" i="2"/>
  <c r="AJ703" i="2"/>
  <c r="AS702" i="2"/>
  <c r="AR702" i="2"/>
  <c r="AQ702" i="2"/>
  <c r="AK702" i="2"/>
  <c r="AJ702" i="2"/>
  <c r="AS701" i="2"/>
  <c r="AR701" i="2"/>
  <c r="AQ701" i="2"/>
  <c r="AK701" i="2"/>
  <c r="AJ701" i="2"/>
  <c r="AS700" i="2"/>
  <c r="AR700" i="2"/>
  <c r="AQ700" i="2"/>
  <c r="AK700" i="2"/>
  <c r="AJ700" i="2"/>
  <c r="AS699" i="2"/>
  <c r="AR699" i="2"/>
  <c r="AQ699" i="2"/>
  <c r="AK699" i="2"/>
  <c r="AJ699" i="2"/>
  <c r="AS698" i="2"/>
  <c r="AR698" i="2"/>
  <c r="AQ698" i="2"/>
  <c r="AK698" i="2"/>
  <c r="AJ698" i="2"/>
  <c r="AS697" i="2"/>
  <c r="AR697" i="2"/>
  <c r="AQ697" i="2"/>
  <c r="AK697" i="2"/>
  <c r="AJ697" i="2"/>
  <c r="AS696" i="2"/>
  <c r="AR696" i="2"/>
  <c r="AQ696" i="2"/>
  <c r="AK696" i="2"/>
  <c r="AJ696" i="2"/>
  <c r="AS695" i="2"/>
  <c r="AR695" i="2"/>
  <c r="AQ695" i="2"/>
  <c r="AK695" i="2"/>
  <c r="AJ695" i="2"/>
  <c r="AS694" i="2"/>
  <c r="AR694" i="2"/>
  <c r="AQ694" i="2"/>
  <c r="AK694" i="2"/>
  <c r="AJ694" i="2"/>
  <c r="AS693" i="2"/>
  <c r="AR693" i="2"/>
  <c r="AQ693" i="2"/>
  <c r="AK693" i="2"/>
  <c r="AJ693" i="2"/>
  <c r="AS692" i="2"/>
  <c r="AR692" i="2"/>
  <c r="AQ692" i="2"/>
  <c r="AK692" i="2"/>
  <c r="AJ692" i="2"/>
  <c r="AS691" i="2"/>
  <c r="AR691" i="2"/>
  <c r="AQ691" i="2"/>
  <c r="AK691" i="2"/>
  <c r="AJ691" i="2"/>
  <c r="AS690" i="2"/>
  <c r="AR690" i="2"/>
  <c r="AQ690" i="2"/>
  <c r="AK690" i="2"/>
  <c r="AJ690" i="2"/>
  <c r="AS689" i="2"/>
  <c r="AR689" i="2"/>
  <c r="AQ689" i="2"/>
  <c r="AK689" i="2"/>
  <c r="AJ689" i="2"/>
  <c r="AS688" i="2"/>
  <c r="AR688" i="2"/>
  <c r="AQ688" i="2"/>
  <c r="AK688" i="2"/>
  <c r="AJ688" i="2"/>
  <c r="AS687" i="2"/>
  <c r="AR687" i="2"/>
  <c r="AQ687" i="2"/>
  <c r="AK687" i="2"/>
  <c r="AJ687" i="2"/>
  <c r="AS686" i="2"/>
  <c r="AR686" i="2"/>
  <c r="AQ686" i="2"/>
  <c r="AK686" i="2"/>
  <c r="AJ686" i="2"/>
  <c r="AS685" i="2"/>
  <c r="AR685" i="2"/>
  <c r="AQ685" i="2"/>
  <c r="AK685" i="2"/>
  <c r="AJ685" i="2"/>
  <c r="AS684" i="2"/>
  <c r="AR684" i="2"/>
  <c r="AQ684" i="2"/>
  <c r="AK684" i="2"/>
  <c r="AJ684" i="2"/>
  <c r="AS683" i="2"/>
  <c r="AR683" i="2"/>
  <c r="AQ683" i="2"/>
  <c r="AK683" i="2"/>
  <c r="AJ683" i="2"/>
  <c r="AS682" i="2"/>
  <c r="AR682" i="2"/>
  <c r="AQ682" i="2"/>
  <c r="AK682" i="2"/>
  <c r="AJ682" i="2"/>
  <c r="AS681" i="2"/>
  <c r="AR681" i="2"/>
  <c r="AQ681" i="2"/>
  <c r="AK681" i="2"/>
  <c r="AJ681" i="2"/>
  <c r="AS680" i="2"/>
  <c r="AR680" i="2"/>
  <c r="AQ680" i="2"/>
  <c r="AK680" i="2"/>
  <c r="AJ680" i="2"/>
  <c r="AS679" i="2"/>
  <c r="AR679" i="2"/>
  <c r="AQ679" i="2"/>
  <c r="AK679" i="2"/>
  <c r="AJ679" i="2"/>
  <c r="AS678" i="2"/>
  <c r="AR678" i="2"/>
  <c r="AQ678" i="2"/>
  <c r="AK678" i="2"/>
  <c r="AJ678" i="2"/>
  <c r="AS677" i="2"/>
  <c r="AR677" i="2"/>
  <c r="AQ677" i="2"/>
  <c r="AK677" i="2"/>
  <c r="AJ677" i="2"/>
  <c r="AS676" i="2"/>
  <c r="AR676" i="2"/>
  <c r="AQ676" i="2"/>
  <c r="AK676" i="2"/>
  <c r="AJ676" i="2"/>
  <c r="AS675" i="2"/>
  <c r="AR675" i="2"/>
  <c r="AQ675" i="2"/>
  <c r="AK675" i="2"/>
  <c r="AJ675" i="2"/>
  <c r="AS674" i="2"/>
  <c r="AR674" i="2"/>
  <c r="AQ674" i="2"/>
  <c r="AK674" i="2"/>
  <c r="AJ674" i="2"/>
  <c r="AS673" i="2"/>
  <c r="AR673" i="2"/>
  <c r="AQ673" i="2"/>
  <c r="AK673" i="2"/>
  <c r="AJ673" i="2"/>
  <c r="AS672" i="2"/>
  <c r="AR672" i="2"/>
  <c r="AQ672" i="2"/>
  <c r="AK672" i="2"/>
  <c r="AJ672" i="2"/>
  <c r="AS671" i="2"/>
  <c r="AR671" i="2"/>
  <c r="AQ671" i="2"/>
  <c r="AK671" i="2"/>
  <c r="AJ671" i="2"/>
  <c r="AS670" i="2"/>
  <c r="AR670" i="2"/>
  <c r="AQ670" i="2"/>
  <c r="AK670" i="2"/>
  <c r="AJ670" i="2"/>
  <c r="AS669" i="2"/>
  <c r="AR669" i="2"/>
  <c r="AQ669" i="2"/>
  <c r="AK669" i="2"/>
  <c r="AJ669" i="2"/>
  <c r="AS668" i="2"/>
  <c r="AR668" i="2"/>
  <c r="AQ668" i="2"/>
  <c r="AK668" i="2"/>
  <c r="AJ668" i="2"/>
  <c r="AS667" i="2"/>
  <c r="AR667" i="2"/>
  <c r="AQ667" i="2"/>
  <c r="AK667" i="2"/>
  <c r="AJ667" i="2"/>
  <c r="AS666" i="2"/>
  <c r="AR666" i="2"/>
  <c r="AQ666" i="2"/>
  <c r="AK666" i="2"/>
  <c r="AJ666" i="2"/>
  <c r="AS665" i="2"/>
  <c r="AR665" i="2"/>
  <c r="AQ665" i="2"/>
  <c r="AK665" i="2"/>
  <c r="AJ665" i="2"/>
  <c r="AS664" i="2"/>
  <c r="AR664" i="2"/>
  <c r="AQ664" i="2"/>
  <c r="AK664" i="2"/>
  <c r="AJ664" i="2"/>
  <c r="AS663" i="2"/>
  <c r="AR663" i="2"/>
  <c r="AQ663" i="2"/>
  <c r="AK663" i="2"/>
  <c r="AJ663" i="2"/>
  <c r="AS662" i="2"/>
  <c r="AR662" i="2"/>
  <c r="AQ662" i="2"/>
  <c r="AK662" i="2"/>
  <c r="AJ662" i="2"/>
  <c r="AS661" i="2"/>
  <c r="AR661" i="2"/>
  <c r="AQ661" i="2"/>
  <c r="AK661" i="2"/>
  <c r="AJ661" i="2"/>
  <c r="AS660" i="2"/>
  <c r="AR660" i="2"/>
  <c r="AQ660" i="2"/>
  <c r="AK660" i="2"/>
  <c r="AJ660" i="2"/>
  <c r="AS659" i="2"/>
  <c r="AR659" i="2"/>
  <c r="AQ659" i="2"/>
  <c r="AK659" i="2"/>
  <c r="AJ659" i="2"/>
  <c r="AS658" i="2"/>
  <c r="AR658" i="2"/>
  <c r="AQ658" i="2"/>
  <c r="AK658" i="2"/>
  <c r="AJ658" i="2"/>
  <c r="AS657" i="2"/>
  <c r="AR657" i="2"/>
  <c r="AQ657" i="2"/>
  <c r="AK657" i="2"/>
  <c r="AJ657" i="2"/>
  <c r="AS656" i="2"/>
  <c r="AR656" i="2"/>
  <c r="AQ656" i="2"/>
  <c r="AK656" i="2"/>
  <c r="AJ656" i="2"/>
  <c r="AS655" i="2"/>
  <c r="AR655" i="2"/>
  <c r="AQ655" i="2"/>
  <c r="AK655" i="2"/>
  <c r="AJ655" i="2"/>
  <c r="AS654" i="2"/>
  <c r="AR654" i="2"/>
  <c r="AQ654" i="2"/>
  <c r="AK654" i="2"/>
  <c r="AJ654" i="2"/>
  <c r="AS653" i="2"/>
  <c r="AR653" i="2"/>
  <c r="AQ653" i="2"/>
  <c r="AK653" i="2"/>
  <c r="AJ653" i="2"/>
  <c r="AS652" i="2"/>
  <c r="AR652" i="2"/>
  <c r="AQ652" i="2"/>
  <c r="AK652" i="2"/>
  <c r="AJ652" i="2"/>
  <c r="AS651" i="2"/>
  <c r="AR651" i="2"/>
  <c r="AQ651" i="2"/>
  <c r="AK651" i="2"/>
  <c r="AJ651" i="2"/>
  <c r="AS650" i="2"/>
  <c r="AR650" i="2"/>
  <c r="AQ650" i="2"/>
  <c r="AK650" i="2"/>
  <c r="AJ650" i="2"/>
  <c r="AS649" i="2"/>
  <c r="AR649" i="2"/>
  <c r="AQ649" i="2"/>
  <c r="AK649" i="2"/>
  <c r="AJ649" i="2"/>
  <c r="AS648" i="2"/>
  <c r="AR648" i="2"/>
  <c r="AQ648" i="2"/>
  <c r="AK648" i="2"/>
  <c r="AJ648" i="2"/>
  <c r="AS647" i="2"/>
  <c r="AR647" i="2"/>
  <c r="AQ647" i="2"/>
  <c r="AK647" i="2"/>
  <c r="AJ647" i="2"/>
  <c r="AS646" i="2"/>
  <c r="AR646" i="2"/>
  <c r="AQ646" i="2"/>
  <c r="AK646" i="2"/>
  <c r="AJ646" i="2"/>
  <c r="AS645" i="2"/>
  <c r="AR645" i="2"/>
  <c r="AQ645" i="2"/>
  <c r="AK645" i="2"/>
  <c r="AJ645" i="2"/>
  <c r="AS644" i="2"/>
  <c r="AR644" i="2"/>
  <c r="AQ644" i="2"/>
  <c r="AK644" i="2"/>
  <c r="AJ644" i="2"/>
  <c r="AS643" i="2"/>
  <c r="AR643" i="2"/>
  <c r="AQ643" i="2"/>
  <c r="AK643" i="2"/>
  <c r="AJ643" i="2"/>
  <c r="AS642" i="2"/>
  <c r="AR642" i="2"/>
  <c r="AQ642" i="2"/>
  <c r="AK642" i="2"/>
  <c r="AJ642" i="2"/>
  <c r="AS641" i="2"/>
  <c r="AR641" i="2"/>
  <c r="AQ641" i="2"/>
  <c r="AK641" i="2"/>
  <c r="AJ641" i="2"/>
  <c r="AS640" i="2"/>
  <c r="AR640" i="2"/>
  <c r="AQ640" i="2"/>
  <c r="AK640" i="2"/>
  <c r="AJ640" i="2"/>
  <c r="AS639" i="2"/>
  <c r="AR639" i="2"/>
  <c r="AQ639" i="2"/>
  <c r="AK639" i="2"/>
  <c r="AJ639" i="2"/>
  <c r="AS638" i="2"/>
  <c r="AR638" i="2"/>
  <c r="AQ638" i="2"/>
  <c r="AK638" i="2"/>
  <c r="AJ638" i="2"/>
  <c r="AS637" i="2"/>
  <c r="AR637" i="2"/>
  <c r="AQ637" i="2"/>
  <c r="AK637" i="2"/>
  <c r="AJ637" i="2"/>
  <c r="AS636" i="2"/>
  <c r="AR636" i="2"/>
  <c r="AQ636" i="2"/>
  <c r="AK636" i="2"/>
  <c r="AJ636" i="2"/>
  <c r="AS635" i="2"/>
  <c r="AR635" i="2"/>
  <c r="AQ635" i="2"/>
  <c r="AK635" i="2"/>
  <c r="AJ635" i="2"/>
  <c r="AS634" i="2"/>
  <c r="AR634" i="2"/>
  <c r="AQ634" i="2"/>
  <c r="AK634" i="2"/>
  <c r="AJ634" i="2"/>
  <c r="AS633" i="2"/>
  <c r="AR633" i="2"/>
  <c r="AQ633" i="2"/>
  <c r="AK633" i="2"/>
  <c r="AJ633" i="2"/>
  <c r="AS632" i="2"/>
  <c r="AR632" i="2"/>
  <c r="AQ632" i="2"/>
  <c r="AK632" i="2"/>
  <c r="AJ632" i="2"/>
  <c r="AS631" i="2"/>
  <c r="AR631" i="2"/>
  <c r="AQ631" i="2"/>
  <c r="AK631" i="2"/>
  <c r="AJ631" i="2"/>
  <c r="AS630" i="2"/>
  <c r="AR630" i="2"/>
  <c r="AQ630" i="2"/>
  <c r="AK630" i="2"/>
  <c r="AJ630" i="2"/>
  <c r="AS629" i="2"/>
  <c r="AR629" i="2"/>
  <c r="AQ629" i="2"/>
  <c r="AK629" i="2"/>
  <c r="AJ629" i="2"/>
  <c r="AS628" i="2"/>
  <c r="AR628" i="2"/>
  <c r="AQ628" i="2"/>
  <c r="AK628" i="2"/>
  <c r="AJ628" i="2"/>
  <c r="AS627" i="2"/>
  <c r="AR627" i="2"/>
  <c r="AQ627" i="2"/>
  <c r="AK627" i="2"/>
  <c r="AJ627" i="2"/>
  <c r="AS626" i="2"/>
  <c r="AR626" i="2"/>
  <c r="AQ626" i="2"/>
  <c r="AK626" i="2"/>
  <c r="AJ626" i="2"/>
  <c r="AS625" i="2"/>
  <c r="AR625" i="2"/>
  <c r="AQ625" i="2"/>
  <c r="AK625" i="2"/>
  <c r="AJ625" i="2"/>
  <c r="AS624" i="2"/>
  <c r="AR624" i="2"/>
  <c r="AQ624" i="2"/>
  <c r="AK624" i="2"/>
  <c r="AJ624" i="2"/>
  <c r="AS623" i="2"/>
  <c r="AR623" i="2"/>
  <c r="AQ623" i="2"/>
  <c r="AK623" i="2"/>
  <c r="AJ623" i="2"/>
  <c r="AS622" i="2"/>
  <c r="AR622" i="2"/>
  <c r="AQ622" i="2"/>
  <c r="AK622" i="2"/>
  <c r="AJ622" i="2"/>
  <c r="AS621" i="2"/>
  <c r="AR621" i="2"/>
  <c r="AQ621" i="2"/>
  <c r="AK621" i="2"/>
  <c r="AJ621" i="2"/>
  <c r="AS620" i="2"/>
  <c r="AR620" i="2"/>
  <c r="AQ620" i="2"/>
  <c r="AK620" i="2"/>
  <c r="AJ620" i="2"/>
  <c r="AS619" i="2"/>
  <c r="AR619" i="2"/>
  <c r="AQ619" i="2"/>
  <c r="AK619" i="2"/>
  <c r="AJ619" i="2"/>
  <c r="AS618" i="2"/>
  <c r="AR618" i="2"/>
  <c r="AQ618" i="2"/>
  <c r="AK618" i="2"/>
  <c r="AJ618" i="2"/>
  <c r="AS617" i="2"/>
  <c r="AR617" i="2"/>
  <c r="AQ617" i="2"/>
  <c r="AK617" i="2"/>
  <c r="AJ617" i="2"/>
  <c r="AS616" i="2"/>
  <c r="AR616" i="2"/>
  <c r="AQ616" i="2"/>
  <c r="AK616" i="2"/>
  <c r="AJ616" i="2"/>
  <c r="AS615" i="2"/>
  <c r="AR615" i="2"/>
  <c r="AQ615" i="2"/>
  <c r="AK615" i="2"/>
  <c r="AJ615" i="2"/>
  <c r="AS614" i="2"/>
  <c r="AR614" i="2"/>
  <c r="AQ614" i="2"/>
  <c r="AK614" i="2"/>
  <c r="AJ614" i="2"/>
  <c r="AS613" i="2"/>
  <c r="AR613" i="2"/>
  <c r="AQ613" i="2"/>
  <c r="AK613" i="2"/>
  <c r="AJ613" i="2"/>
  <c r="AS612" i="2"/>
  <c r="AR612" i="2"/>
  <c r="AQ612" i="2"/>
  <c r="AK612" i="2"/>
  <c r="AJ612" i="2"/>
  <c r="AS611" i="2"/>
  <c r="AR611" i="2"/>
  <c r="AQ611" i="2"/>
  <c r="AK611" i="2"/>
  <c r="AJ611" i="2"/>
  <c r="AS610" i="2"/>
  <c r="AR610" i="2"/>
  <c r="AQ610" i="2"/>
  <c r="AK610" i="2"/>
  <c r="AJ610" i="2"/>
  <c r="AS609" i="2"/>
  <c r="AR609" i="2"/>
  <c r="AQ609" i="2"/>
  <c r="AK609" i="2"/>
  <c r="AJ609" i="2"/>
  <c r="AS608" i="2"/>
  <c r="AR608" i="2"/>
  <c r="AQ608" i="2"/>
  <c r="AK608" i="2"/>
  <c r="AJ608" i="2"/>
  <c r="AS607" i="2"/>
  <c r="AR607" i="2"/>
  <c r="AQ607" i="2"/>
  <c r="AK607" i="2"/>
  <c r="AJ607" i="2"/>
  <c r="AS606" i="2"/>
  <c r="AR606" i="2"/>
  <c r="AQ606" i="2"/>
  <c r="AK606" i="2"/>
  <c r="AJ606" i="2"/>
  <c r="AS605" i="2"/>
  <c r="AR605" i="2"/>
  <c r="AQ605" i="2"/>
  <c r="AK605" i="2"/>
  <c r="AJ605" i="2"/>
  <c r="AS604" i="2"/>
  <c r="AR604" i="2"/>
  <c r="AQ604" i="2"/>
  <c r="AK604" i="2"/>
  <c r="AJ604" i="2"/>
  <c r="AS603" i="2"/>
  <c r="AR603" i="2"/>
  <c r="AQ603" i="2"/>
  <c r="AK603" i="2"/>
  <c r="AJ603" i="2"/>
  <c r="AS602" i="2"/>
  <c r="AR602" i="2"/>
  <c r="AQ602" i="2"/>
  <c r="AK602" i="2"/>
  <c r="AJ602" i="2"/>
  <c r="AS601" i="2"/>
  <c r="AR601" i="2"/>
  <c r="AQ601" i="2"/>
  <c r="AK601" i="2"/>
  <c r="AJ601" i="2"/>
  <c r="AS600" i="2"/>
  <c r="AR600" i="2"/>
  <c r="AQ600" i="2"/>
  <c r="AK600" i="2"/>
  <c r="AJ600" i="2"/>
  <c r="AS599" i="2"/>
  <c r="AR599" i="2"/>
  <c r="AQ599" i="2"/>
  <c r="AK599" i="2"/>
  <c r="AJ599" i="2"/>
  <c r="AS598" i="2"/>
  <c r="AR598" i="2"/>
  <c r="AQ598" i="2"/>
  <c r="AK598" i="2"/>
  <c r="AJ598" i="2"/>
  <c r="AS597" i="2"/>
  <c r="AR597" i="2"/>
  <c r="AQ597" i="2"/>
  <c r="AK597" i="2"/>
  <c r="AJ597" i="2"/>
  <c r="AS596" i="2"/>
  <c r="AR596" i="2"/>
  <c r="AQ596" i="2"/>
  <c r="AK596" i="2"/>
  <c r="AJ596" i="2"/>
  <c r="AS595" i="2"/>
  <c r="AR595" i="2"/>
  <c r="AQ595" i="2"/>
  <c r="AK595" i="2"/>
  <c r="AJ595" i="2"/>
  <c r="AS594" i="2"/>
  <c r="AR594" i="2"/>
  <c r="AQ594" i="2"/>
  <c r="AK594" i="2"/>
  <c r="AJ594" i="2"/>
  <c r="AS593" i="2"/>
  <c r="AR593" i="2"/>
  <c r="AQ593" i="2"/>
  <c r="AK593" i="2"/>
  <c r="AJ593" i="2"/>
  <c r="AS592" i="2"/>
  <c r="AR592" i="2"/>
  <c r="AQ592" i="2"/>
  <c r="AK592" i="2"/>
  <c r="AJ592" i="2"/>
  <c r="AS591" i="2"/>
  <c r="AR591" i="2"/>
  <c r="AQ591" i="2"/>
  <c r="AK591" i="2"/>
  <c r="AJ591" i="2"/>
  <c r="AS590" i="2"/>
  <c r="AR590" i="2"/>
  <c r="AQ590" i="2"/>
  <c r="AK590" i="2"/>
  <c r="AJ590" i="2"/>
  <c r="AS589" i="2"/>
  <c r="AR589" i="2"/>
  <c r="AQ589" i="2"/>
  <c r="AK589" i="2"/>
  <c r="AJ589" i="2"/>
  <c r="AS588" i="2"/>
  <c r="AR588" i="2"/>
  <c r="AQ588" i="2"/>
  <c r="AK588" i="2"/>
  <c r="AJ588" i="2"/>
  <c r="AS587" i="2"/>
  <c r="AR587" i="2"/>
  <c r="AQ587" i="2"/>
  <c r="AK587" i="2"/>
  <c r="AJ587" i="2"/>
  <c r="AS586" i="2"/>
  <c r="AR586" i="2"/>
  <c r="AQ586" i="2"/>
  <c r="AK586" i="2"/>
  <c r="AJ586" i="2"/>
  <c r="AS585" i="2"/>
  <c r="AR585" i="2"/>
  <c r="AQ585" i="2"/>
  <c r="AK585" i="2"/>
  <c r="AJ585" i="2"/>
  <c r="AS584" i="2"/>
  <c r="AR584" i="2"/>
  <c r="AQ584" i="2"/>
  <c r="AK584" i="2"/>
  <c r="AJ584" i="2"/>
  <c r="AS583" i="2"/>
  <c r="AR583" i="2"/>
  <c r="AQ583" i="2"/>
  <c r="AK583" i="2"/>
  <c r="AJ583" i="2"/>
  <c r="AS582" i="2"/>
  <c r="AR582" i="2"/>
  <c r="AQ582" i="2"/>
  <c r="AK582" i="2"/>
  <c r="AJ582" i="2"/>
  <c r="AS581" i="2"/>
  <c r="AR581" i="2"/>
  <c r="AQ581" i="2"/>
  <c r="AK581" i="2"/>
  <c r="AJ581" i="2"/>
  <c r="AS580" i="2"/>
  <c r="AR580" i="2"/>
  <c r="AQ580" i="2"/>
  <c r="AK580" i="2"/>
  <c r="AJ580" i="2"/>
  <c r="AS579" i="2"/>
  <c r="AR579" i="2"/>
  <c r="AQ579" i="2"/>
  <c r="AK579" i="2"/>
  <c r="AJ579" i="2"/>
  <c r="AS578" i="2"/>
  <c r="AR578" i="2"/>
  <c r="AQ578" i="2"/>
  <c r="AK578" i="2"/>
  <c r="AJ578" i="2"/>
  <c r="AS577" i="2"/>
  <c r="AR577" i="2"/>
  <c r="AQ577" i="2"/>
  <c r="AK577" i="2"/>
  <c r="AJ577" i="2"/>
  <c r="AS576" i="2"/>
  <c r="AR576" i="2"/>
  <c r="AQ576" i="2"/>
  <c r="AK576" i="2"/>
  <c r="AJ576" i="2"/>
  <c r="AS575" i="2"/>
  <c r="AR575" i="2"/>
  <c r="AQ575" i="2"/>
  <c r="AK575" i="2"/>
  <c r="AJ575" i="2"/>
  <c r="AS574" i="2"/>
  <c r="AR574" i="2"/>
  <c r="AQ574" i="2"/>
  <c r="AK574" i="2"/>
  <c r="AJ574" i="2"/>
  <c r="AS573" i="2"/>
  <c r="AR573" i="2"/>
  <c r="AQ573" i="2"/>
  <c r="AK573" i="2"/>
  <c r="AJ573" i="2"/>
  <c r="AS572" i="2"/>
  <c r="AR572" i="2"/>
  <c r="AQ572" i="2"/>
  <c r="AK572" i="2"/>
  <c r="AJ572" i="2"/>
  <c r="AS571" i="2"/>
  <c r="AR571" i="2"/>
  <c r="AQ571" i="2"/>
  <c r="AK571" i="2"/>
  <c r="AJ571" i="2"/>
  <c r="AS570" i="2"/>
  <c r="AR570" i="2"/>
  <c r="AQ570" i="2"/>
  <c r="AK570" i="2"/>
  <c r="AJ570" i="2"/>
  <c r="AS569" i="2"/>
  <c r="AR569" i="2"/>
  <c r="AQ569" i="2"/>
  <c r="AK569" i="2"/>
  <c r="AJ569" i="2"/>
  <c r="AS568" i="2"/>
  <c r="AR568" i="2"/>
  <c r="AQ568" i="2"/>
  <c r="AK568" i="2"/>
  <c r="AJ568" i="2"/>
  <c r="AS567" i="2"/>
  <c r="AR567" i="2"/>
  <c r="AQ567" i="2"/>
  <c r="AK567" i="2"/>
  <c r="AJ567" i="2"/>
  <c r="AS566" i="2"/>
  <c r="AR566" i="2"/>
  <c r="AQ566" i="2"/>
  <c r="AK566" i="2"/>
  <c r="AJ566" i="2"/>
  <c r="AS565" i="2"/>
  <c r="AR565" i="2"/>
  <c r="AQ565" i="2"/>
  <c r="AK565" i="2"/>
  <c r="AJ565" i="2"/>
  <c r="AS564" i="2"/>
  <c r="AR564" i="2"/>
  <c r="AQ564" i="2"/>
  <c r="AK564" i="2"/>
  <c r="AJ564" i="2"/>
  <c r="AS563" i="2"/>
  <c r="AR563" i="2"/>
  <c r="AQ563" i="2"/>
  <c r="AK563" i="2"/>
  <c r="AJ563" i="2"/>
  <c r="AS562" i="2"/>
  <c r="AR562" i="2"/>
  <c r="AQ562" i="2"/>
  <c r="AK562" i="2"/>
  <c r="AJ562" i="2"/>
  <c r="AS561" i="2"/>
  <c r="AR561" i="2"/>
  <c r="AQ561" i="2"/>
  <c r="AK561" i="2"/>
  <c r="AJ561" i="2"/>
  <c r="AS560" i="2"/>
  <c r="AR560" i="2"/>
  <c r="AQ560" i="2"/>
  <c r="AK560" i="2"/>
  <c r="AJ560" i="2"/>
  <c r="AS559" i="2"/>
  <c r="AR559" i="2"/>
  <c r="AQ559" i="2"/>
  <c r="AK559" i="2"/>
  <c r="AJ559" i="2"/>
  <c r="AS558" i="2"/>
  <c r="AR558" i="2"/>
  <c r="AQ558" i="2"/>
  <c r="AK558" i="2"/>
  <c r="AJ558" i="2"/>
  <c r="AS557" i="2"/>
  <c r="AR557" i="2"/>
  <c r="AQ557" i="2"/>
  <c r="AK557" i="2"/>
  <c r="AJ557" i="2"/>
  <c r="AS556" i="2"/>
  <c r="AR556" i="2"/>
  <c r="AQ556" i="2"/>
  <c r="AK556" i="2"/>
  <c r="AJ556" i="2"/>
  <c r="AS555" i="2"/>
  <c r="AR555" i="2"/>
  <c r="AQ555" i="2"/>
  <c r="AK555" i="2"/>
  <c r="AJ555" i="2"/>
  <c r="AS554" i="2"/>
  <c r="AR554" i="2"/>
  <c r="AQ554" i="2"/>
  <c r="AK554" i="2"/>
  <c r="AJ554" i="2"/>
  <c r="AS553" i="2"/>
  <c r="AR553" i="2"/>
  <c r="AQ553" i="2"/>
  <c r="AK553" i="2"/>
  <c r="AJ553" i="2"/>
  <c r="AS552" i="2"/>
  <c r="AR552" i="2"/>
  <c r="AQ552" i="2"/>
  <c r="AK552" i="2"/>
  <c r="AJ552" i="2"/>
  <c r="AS551" i="2"/>
  <c r="AR551" i="2"/>
  <c r="AQ551" i="2"/>
  <c r="AK551" i="2"/>
  <c r="AJ551" i="2"/>
  <c r="AS550" i="2"/>
  <c r="AR550" i="2"/>
  <c r="AQ550" i="2"/>
  <c r="AK550" i="2"/>
  <c r="AJ550" i="2"/>
  <c r="AS549" i="2"/>
  <c r="AR549" i="2"/>
  <c r="AQ549" i="2"/>
  <c r="AK549" i="2"/>
  <c r="AJ549" i="2"/>
  <c r="AS548" i="2"/>
  <c r="AR548" i="2"/>
  <c r="AQ548" i="2"/>
  <c r="AK548" i="2"/>
  <c r="AJ548" i="2"/>
  <c r="AS547" i="2"/>
  <c r="AR547" i="2"/>
  <c r="AQ547" i="2"/>
  <c r="AK547" i="2"/>
  <c r="AJ547" i="2"/>
  <c r="AS546" i="2"/>
  <c r="AR546" i="2"/>
  <c r="AQ546" i="2"/>
  <c r="AK546" i="2"/>
  <c r="AJ546" i="2"/>
  <c r="AS545" i="2"/>
  <c r="AR545" i="2"/>
  <c r="AQ545" i="2"/>
  <c r="AK545" i="2"/>
  <c r="AJ545" i="2"/>
  <c r="AS544" i="2"/>
  <c r="AR544" i="2"/>
  <c r="AQ544" i="2"/>
  <c r="AK544" i="2"/>
  <c r="AJ544" i="2"/>
  <c r="AS543" i="2"/>
  <c r="AR543" i="2"/>
  <c r="AQ543" i="2"/>
  <c r="AK543" i="2"/>
  <c r="AJ543" i="2"/>
  <c r="AS542" i="2"/>
  <c r="AR542" i="2"/>
  <c r="AQ542" i="2"/>
  <c r="AK542" i="2"/>
  <c r="AJ542" i="2"/>
  <c r="AS541" i="2"/>
  <c r="AR541" i="2"/>
  <c r="AQ541" i="2"/>
  <c r="AK541" i="2"/>
  <c r="AJ541" i="2"/>
  <c r="AS540" i="2"/>
  <c r="AR540" i="2"/>
  <c r="AQ540" i="2"/>
  <c r="AK540" i="2"/>
  <c r="AJ540" i="2"/>
  <c r="AS539" i="2"/>
  <c r="AR539" i="2"/>
  <c r="AQ539" i="2"/>
  <c r="AK539" i="2"/>
  <c r="AJ539" i="2"/>
  <c r="AS538" i="2"/>
  <c r="AR538" i="2"/>
  <c r="AQ538" i="2"/>
  <c r="AK538" i="2"/>
  <c r="AJ538" i="2"/>
  <c r="AS537" i="2"/>
  <c r="AR537" i="2"/>
  <c r="AQ537" i="2"/>
  <c r="AK537" i="2"/>
  <c r="AJ537" i="2"/>
  <c r="AS536" i="2"/>
  <c r="AR536" i="2"/>
  <c r="AQ536" i="2"/>
  <c r="AK536" i="2"/>
  <c r="AJ536" i="2"/>
  <c r="AS535" i="2"/>
  <c r="AR535" i="2"/>
  <c r="AQ535" i="2"/>
  <c r="AK535" i="2"/>
  <c r="AJ535" i="2"/>
  <c r="AS534" i="2"/>
  <c r="AR534" i="2"/>
  <c r="AQ534" i="2"/>
  <c r="AK534" i="2"/>
  <c r="AJ534" i="2"/>
  <c r="AS533" i="2"/>
  <c r="AR533" i="2"/>
  <c r="AQ533" i="2"/>
  <c r="AK533" i="2"/>
  <c r="AJ533" i="2"/>
  <c r="AS532" i="2"/>
  <c r="AR532" i="2"/>
  <c r="AQ532" i="2"/>
  <c r="AK532" i="2"/>
  <c r="AJ532" i="2"/>
  <c r="AS531" i="2"/>
  <c r="AR531" i="2"/>
  <c r="AQ531" i="2"/>
  <c r="AK531" i="2"/>
  <c r="AJ531" i="2"/>
  <c r="AS530" i="2"/>
  <c r="AR530" i="2"/>
  <c r="AQ530" i="2"/>
  <c r="AK530" i="2"/>
  <c r="AJ530" i="2"/>
  <c r="AS529" i="2"/>
  <c r="AR529" i="2"/>
  <c r="AQ529" i="2"/>
  <c r="AK529" i="2"/>
  <c r="AJ529" i="2"/>
  <c r="AS528" i="2"/>
  <c r="AR528" i="2"/>
  <c r="AQ528" i="2"/>
  <c r="AK528" i="2"/>
  <c r="AJ528" i="2"/>
  <c r="AS527" i="2"/>
  <c r="AR527" i="2"/>
  <c r="AQ527" i="2"/>
  <c r="AK527" i="2"/>
  <c r="AJ527" i="2"/>
  <c r="AS526" i="2"/>
  <c r="AR526" i="2"/>
  <c r="AQ526" i="2"/>
  <c r="AK526" i="2"/>
  <c r="AJ526" i="2"/>
  <c r="AS525" i="2"/>
  <c r="AR525" i="2"/>
  <c r="AQ525" i="2"/>
  <c r="AK525" i="2"/>
  <c r="AJ525" i="2"/>
  <c r="AS524" i="2"/>
  <c r="AR524" i="2"/>
  <c r="AQ524" i="2"/>
  <c r="AK524" i="2"/>
  <c r="AJ524" i="2"/>
  <c r="AS523" i="2"/>
  <c r="AR523" i="2"/>
  <c r="AQ523" i="2"/>
  <c r="AK523" i="2"/>
  <c r="AJ523" i="2"/>
  <c r="AS522" i="2"/>
  <c r="AR522" i="2"/>
  <c r="AQ522" i="2"/>
  <c r="AK522" i="2"/>
  <c r="AJ522" i="2"/>
  <c r="AS521" i="2"/>
  <c r="AR521" i="2"/>
  <c r="AQ521" i="2"/>
  <c r="AK521" i="2"/>
  <c r="AJ521" i="2"/>
  <c r="AS520" i="2"/>
  <c r="AR520" i="2"/>
  <c r="AQ520" i="2"/>
  <c r="AK520" i="2"/>
  <c r="AJ520" i="2"/>
  <c r="AS519" i="2"/>
  <c r="AR519" i="2"/>
  <c r="AQ519" i="2"/>
  <c r="AK519" i="2"/>
  <c r="AJ519" i="2"/>
  <c r="AS518" i="2"/>
  <c r="AR518" i="2"/>
  <c r="AQ518" i="2"/>
  <c r="AK518" i="2"/>
  <c r="AJ518" i="2"/>
  <c r="AS517" i="2"/>
  <c r="AR517" i="2"/>
  <c r="AQ517" i="2"/>
  <c r="AK517" i="2"/>
  <c r="AJ517" i="2"/>
  <c r="AS516" i="2"/>
  <c r="AR516" i="2"/>
  <c r="AQ516" i="2"/>
  <c r="AK516" i="2"/>
  <c r="AJ516" i="2"/>
  <c r="AS515" i="2"/>
  <c r="AR515" i="2"/>
  <c r="AQ515" i="2"/>
  <c r="AK515" i="2"/>
  <c r="AJ515" i="2"/>
  <c r="AS514" i="2"/>
  <c r="AR514" i="2"/>
  <c r="AQ514" i="2"/>
  <c r="AK514" i="2"/>
  <c r="AJ514" i="2"/>
  <c r="AS513" i="2"/>
  <c r="AR513" i="2"/>
  <c r="AQ513" i="2"/>
  <c r="AK513" i="2"/>
  <c r="AJ513" i="2"/>
  <c r="AS512" i="2"/>
  <c r="AR512" i="2"/>
  <c r="AQ512" i="2"/>
  <c r="AK512" i="2"/>
  <c r="AJ512" i="2"/>
  <c r="AS511" i="2"/>
  <c r="AR511" i="2"/>
  <c r="AQ511" i="2"/>
  <c r="AK511" i="2"/>
  <c r="AJ511" i="2"/>
  <c r="AS510" i="2"/>
  <c r="AR510" i="2"/>
  <c r="AQ510" i="2"/>
  <c r="AK510" i="2"/>
  <c r="AJ510" i="2"/>
  <c r="AS509" i="2"/>
  <c r="AR509" i="2"/>
  <c r="AQ509" i="2"/>
  <c r="AK509" i="2"/>
  <c r="AJ509" i="2"/>
  <c r="AS508" i="2"/>
  <c r="AR508" i="2"/>
  <c r="AQ508" i="2"/>
  <c r="AK508" i="2"/>
  <c r="AJ508" i="2"/>
  <c r="AS507" i="2"/>
  <c r="AR507" i="2"/>
  <c r="AQ507" i="2"/>
  <c r="AK507" i="2"/>
  <c r="AJ507" i="2"/>
  <c r="AS506" i="2"/>
  <c r="AR506" i="2"/>
  <c r="AQ506" i="2"/>
  <c r="AK506" i="2"/>
  <c r="AJ506" i="2"/>
  <c r="AS505" i="2"/>
  <c r="AR505" i="2"/>
  <c r="AQ505" i="2"/>
  <c r="AK505" i="2"/>
  <c r="AJ505" i="2"/>
  <c r="AS504" i="2"/>
  <c r="AR504" i="2"/>
  <c r="AQ504" i="2"/>
  <c r="AK504" i="2"/>
  <c r="AJ504" i="2"/>
  <c r="AS503" i="2"/>
  <c r="AR503" i="2"/>
  <c r="AQ503" i="2"/>
  <c r="AK503" i="2"/>
  <c r="AJ503" i="2"/>
  <c r="AS502" i="2"/>
  <c r="AR502" i="2"/>
  <c r="AQ502" i="2"/>
  <c r="AK502" i="2"/>
  <c r="AJ502" i="2"/>
  <c r="AS501" i="2"/>
  <c r="AR501" i="2"/>
  <c r="AQ501" i="2"/>
  <c r="AK501" i="2"/>
  <c r="AJ501" i="2"/>
  <c r="AS500" i="2"/>
  <c r="AR500" i="2"/>
  <c r="AQ500" i="2"/>
  <c r="AK500" i="2"/>
  <c r="AJ500" i="2"/>
  <c r="AS499" i="2"/>
  <c r="AR499" i="2"/>
  <c r="AQ499" i="2"/>
  <c r="AK499" i="2"/>
  <c r="AJ499" i="2"/>
  <c r="AS498" i="2"/>
  <c r="AR498" i="2"/>
  <c r="AQ498" i="2"/>
  <c r="AK498" i="2"/>
  <c r="AJ498" i="2"/>
  <c r="AS497" i="2"/>
  <c r="AR497" i="2"/>
  <c r="AQ497" i="2"/>
  <c r="AK497" i="2"/>
  <c r="AJ497" i="2"/>
  <c r="AS496" i="2"/>
  <c r="AR496" i="2"/>
  <c r="AQ496" i="2"/>
  <c r="AK496" i="2"/>
  <c r="AJ496" i="2"/>
  <c r="AS495" i="2"/>
  <c r="AR495" i="2"/>
  <c r="AQ495" i="2"/>
  <c r="AK495" i="2"/>
  <c r="AJ495" i="2"/>
  <c r="AS494" i="2"/>
  <c r="AR494" i="2"/>
  <c r="AQ494" i="2"/>
  <c r="AK494" i="2"/>
  <c r="AJ494" i="2"/>
  <c r="AS493" i="2"/>
  <c r="AR493" i="2"/>
  <c r="AQ493" i="2"/>
  <c r="AK493" i="2"/>
  <c r="AJ493" i="2"/>
  <c r="AS492" i="2"/>
  <c r="AR492" i="2"/>
  <c r="AQ492" i="2"/>
  <c r="AK492" i="2"/>
  <c r="AJ492" i="2"/>
  <c r="AS491" i="2"/>
  <c r="AR491" i="2"/>
  <c r="AQ491" i="2"/>
  <c r="AK491" i="2"/>
  <c r="AJ491" i="2"/>
  <c r="AS490" i="2"/>
  <c r="AR490" i="2"/>
  <c r="AQ490" i="2"/>
  <c r="AK490" i="2"/>
  <c r="AJ490" i="2"/>
  <c r="AS489" i="2"/>
  <c r="AR489" i="2"/>
  <c r="AQ489" i="2"/>
  <c r="AK489" i="2"/>
  <c r="AJ489" i="2"/>
  <c r="AS488" i="2"/>
  <c r="AR488" i="2"/>
  <c r="AQ488" i="2"/>
  <c r="AK488" i="2"/>
  <c r="AJ488" i="2"/>
  <c r="AS487" i="2"/>
  <c r="AR487" i="2"/>
  <c r="AQ487" i="2"/>
  <c r="AK487" i="2"/>
  <c r="AJ487" i="2"/>
  <c r="AS486" i="2"/>
  <c r="AR486" i="2"/>
  <c r="AQ486" i="2"/>
  <c r="AK486" i="2"/>
  <c r="AJ486" i="2"/>
  <c r="AS485" i="2"/>
  <c r="AR485" i="2"/>
  <c r="AQ485" i="2"/>
  <c r="AK485" i="2"/>
  <c r="AJ485" i="2"/>
  <c r="AS484" i="2"/>
  <c r="AR484" i="2"/>
  <c r="AQ484" i="2"/>
  <c r="AK484" i="2"/>
  <c r="AJ484" i="2"/>
  <c r="AS483" i="2"/>
  <c r="AR483" i="2"/>
  <c r="AQ483" i="2"/>
  <c r="AK483" i="2"/>
  <c r="AJ483" i="2"/>
  <c r="AS482" i="2"/>
  <c r="AR482" i="2"/>
  <c r="AQ482" i="2"/>
  <c r="AK482" i="2"/>
  <c r="AJ482" i="2"/>
  <c r="AS481" i="2"/>
  <c r="AR481" i="2"/>
  <c r="AQ481" i="2"/>
  <c r="AK481" i="2"/>
  <c r="AJ481" i="2"/>
  <c r="AS480" i="2"/>
  <c r="AR480" i="2"/>
  <c r="AQ480" i="2"/>
  <c r="AK480" i="2"/>
  <c r="AJ480" i="2"/>
  <c r="AS479" i="2"/>
  <c r="AR479" i="2"/>
  <c r="AQ479" i="2"/>
  <c r="AK479" i="2"/>
  <c r="AJ479" i="2"/>
  <c r="AS478" i="2"/>
  <c r="AR478" i="2"/>
  <c r="AQ478" i="2"/>
  <c r="AK478" i="2"/>
  <c r="AJ478" i="2"/>
  <c r="AS477" i="2"/>
  <c r="AR477" i="2"/>
  <c r="AQ477" i="2"/>
  <c r="AK477" i="2"/>
  <c r="AJ477" i="2"/>
  <c r="AS476" i="2"/>
  <c r="AR476" i="2"/>
  <c r="AQ476" i="2"/>
  <c r="AK476" i="2"/>
  <c r="AJ476" i="2"/>
  <c r="AS475" i="2"/>
  <c r="AR475" i="2"/>
  <c r="AQ475" i="2"/>
  <c r="AK475" i="2"/>
  <c r="AJ475" i="2"/>
  <c r="AS474" i="2"/>
  <c r="AR474" i="2"/>
  <c r="AQ474" i="2"/>
  <c r="AK474" i="2"/>
  <c r="AJ474" i="2"/>
  <c r="AS473" i="2"/>
  <c r="AR473" i="2"/>
  <c r="AQ473" i="2"/>
  <c r="AK473" i="2"/>
  <c r="AJ473" i="2"/>
  <c r="AS472" i="2"/>
  <c r="AR472" i="2"/>
  <c r="AQ472" i="2"/>
  <c r="AK472" i="2"/>
  <c r="AJ472" i="2"/>
  <c r="AS471" i="2"/>
  <c r="AR471" i="2"/>
  <c r="AQ471" i="2"/>
  <c r="AK471" i="2"/>
  <c r="AJ471" i="2"/>
  <c r="AS470" i="2"/>
  <c r="AR470" i="2"/>
  <c r="AQ470" i="2"/>
  <c r="AK470" i="2"/>
  <c r="AJ470" i="2"/>
  <c r="AS469" i="2"/>
  <c r="AR469" i="2"/>
  <c r="AQ469" i="2"/>
  <c r="AK469" i="2"/>
  <c r="AJ469" i="2"/>
  <c r="AS468" i="2"/>
  <c r="AR468" i="2"/>
  <c r="AQ468" i="2"/>
  <c r="AK468" i="2"/>
  <c r="AJ468" i="2"/>
  <c r="AS467" i="2"/>
  <c r="AR467" i="2"/>
  <c r="AQ467" i="2"/>
  <c r="AK467" i="2"/>
  <c r="AJ467" i="2"/>
  <c r="AS466" i="2"/>
  <c r="AR466" i="2"/>
  <c r="AQ466" i="2"/>
  <c r="AK466" i="2"/>
  <c r="AJ466" i="2"/>
  <c r="AS465" i="2"/>
  <c r="AR465" i="2"/>
  <c r="AQ465" i="2"/>
  <c r="AK465" i="2"/>
  <c r="AJ465" i="2"/>
  <c r="AS464" i="2"/>
  <c r="AR464" i="2"/>
  <c r="AQ464" i="2"/>
  <c r="AK464" i="2"/>
  <c r="AJ464" i="2"/>
  <c r="AS463" i="2"/>
  <c r="AR463" i="2"/>
  <c r="AQ463" i="2"/>
  <c r="AK463" i="2"/>
  <c r="AJ463" i="2"/>
  <c r="AS462" i="2"/>
  <c r="AR462" i="2"/>
  <c r="AQ462" i="2"/>
  <c r="AK462" i="2"/>
  <c r="AJ462" i="2"/>
  <c r="AS461" i="2"/>
  <c r="AR461" i="2"/>
  <c r="AQ461" i="2"/>
  <c r="AK461" i="2"/>
  <c r="AJ461" i="2"/>
  <c r="AS460" i="2"/>
  <c r="AR460" i="2"/>
  <c r="AQ460" i="2"/>
  <c r="AK460" i="2"/>
  <c r="AJ460" i="2"/>
  <c r="AS459" i="2"/>
  <c r="AR459" i="2"/>
  <c r="AQ459" i="2"/>
  <c r="AK459" i="2"/>
  <c r="AJ459" i="2"/>
  <c r="AS458" i="2"/>
  <c r="AR458" i="2"/>
  <c r="AQ458" i="2"/>
  <c r="AK458" i="2"/>
  <c r="AJ458" i="2"/>
  <c r="AS457" i="2"/>
  <c r="AR457" i="2"/>
  <c r="AQ457" i="2"/>
  <c r="AK457" i="2"/>
  <c r="AJ457" i="2"/>
  <c r="AS456" i="2"/>
  <c r="AR456" i="2"/>
  <c r="AQ456" i="2"/>
  <c r="AK456" i="2"/>
  <c r="AJ456" i="2"/>
  <c r="AS455" i="2"/>
  <c r="AR455" i="2"/>
  <c r="AQ455" i="2"/>
  <c r="AK455" i="2"/>
  <c r="AJ455" i="2"/>
  <c r="AS454" i="2"/>
  <c r="AR454" i="2"/>
  <c r="AQ454" i="2"/>
  <c r="AK454" i="2"/>
  <c r="AJ454" i="2"/>
  <c r="AS453" i="2"/>
  <c r="AR453" i="2"/>
  <c r="AQ453" i="2"/>
  <c r="AK453" i="2"/>
  <c r="AJ453" i="2"/>
  <c r="AS452" i="2"/>
  <c r="AR452" i="2"/>
  <c r="AQ452" i="2"/>
  <c r="AK452" i="2"/>
  <c r="AJ452" i="2"/>
  <c r="AS451" i="2"/>
  <c r="AR451" i="2"/>
  <c r="AQ451" i="2"/>
  <c r="AK451" i="2"/>
  <c r="AJ451" i="2"/>
  <c r="AS450" i="2"/>
  <c r="AR450" i="2"/>
  <c r="AQ450" i="2"/>
  <c r="AK450" i="2"/>
  <c r="AJ450" i="2"/>
  <c r="AS449" i="2"/>
  <c r="AR449" i="2"/>
  <c r="AQ449" i="2"/>
  <c r="AK449" i="2"/>
  <c r="AJ449" i="2"/>
  <c r="AS448" i="2"/>
  <c r="AR448" i="2"/>
  <c r="AQ448" i="2"/>
  <c r="AK448" i="2"/>
  <c r="AJ448" i="2"/>
  <c r="AS447" i="2"/>
  <c r="AR447" i="2"/>
  <c r="AQ447" i="2"/>
  <c r="AK447" i="2"/>
  <c r="AJ447" i="2"/>
  <c r="AS446" i="2"/>
  <c r="AR446" i="2"/>
  <c r="AQ446" i="2"/>
  <c r="AK446" i="2"/>
  <c r="AJ446" i="2"/>
  <c r="AS445" i="2"/>
  <c r="AR445" i="2"/>
  <c r="AQ445" i="2"/>
  <c r="AK445" i="2"/>
  <c r="AJ445" i="2"/>
  <c r="AS444" i="2"/>
  <c r="AR444" i="2"/>
  <c r="AQ444" i="2"/>
  <c r="AK444" i="2"/>
  <c r="AJ444" i="2"/>
  <c r="AS443" i="2"/>
  <c r="AR443" i="2"/>
  <c r="AQ443" i="2"/>
  <c r="AK443" i="2"/>
  <c r="AJ443" i="2"/>
  <c r="AS442" i="2"/>
  <c r="AR442" i="2"/>
  <c r="AQ442" i="2"/>
  <c r="AK442" i="2"/>
  <c r="AJ442" i="2"/>
  <c r="AS441" i="2"/>
  <c r="AR441" i="2"/>
  <c r="AQ441" i="2"/>
  <c r="AK441" i="2"/>
  <c r="AJ441" i="2"/>
  <c r="AS440" i="2"/>
  <c r="AR440" i="2"/>
  <c r="AQ440" i="2"/>
  <c r="AK440" i="2"/>
  <c r="AJ440" i="2"/>
  <c r="AS439" i="2"/>
  <c r="AR439" i="2"/>
  <c r="AQ439" i="2"/>
  <c r="AK439" i="2"/>
  <c r="AJ439" i="2"/>
  <c r="AS438" i="2"/>
  <c r="AR438" i="2"/>
  <c r="AQ438" i="2"/>
  <c r="AK438" i="2"/>
  <c r="AJ438" i="2"/>
  <c r="AS437" i="2"/>
  <c r="AR437" i="2"/>
  <c r="AQ437" i="2"/>
  <c r="AK437" i="2"/>
  <c r="AJ437" i="2"/>
  <c r="AS436" i="2"/>
  <c r="AR436" i="2"/>
  <c r="AQ436" i="2"/>
  <c r="AK436" i="2"/>
  <c r="AJ436" i="2"/>
  <c r="AS435" i="2"/>
  <c r="AR435" i="2"/>
  <c r="AQ435" i="2"/>
  <c r="AK435" i="2"/>
  <c r="AJ435" i="2"/>
  <c r="AS434" i="2"/>
  <c r="AR434" i="2"/>
  <c r="AQ434" i="2"/>
  <c r="AK434" i="2"/>
  <c r="AJ434" i="2"/>
  <c r="AS433" i="2"/>
  <c r="AR433" i="2"/>
  <c r="AQ433" i="2"/>
  <c r="AK433" i="2"/>
  <c r="AJ433" i="2"/>
  <c r="AS432" i="2"/>
  <c r="AR432" i="2"/>
  <c r="AQ432" i="2"/>
  <c r="AK432" i="2"/>
  <c r="AJ432" i="2"/>
  <c r="AS431" i="2"/>
  <c r="AR431" i="2"/>
  <c r="AQ431" i="2"/>
  <c r="AK431" i="2"/>
  <c r="AJ431" i="2"/>
  <c r="AS430" i="2"/>
  <c r="AR430" i="2"/>
  <c r="AQ430" i="2"/>
  <c r="AK430" i="2"/>
  <c r="AJ430" i="2"/>
  <c r="AS429" i="2"/>
  <c r="AR429" i="2"/>
  <c r="AQ429" i="2"/>
  <c r="AK429" i="2"/>
  <c r="AJ429" i="2"/>
  <c r="AS428" i="2"/>
  <c r="AR428" i="2"/>
  <c r="AQ428" i="2"/>
  <c r="AK428" i="2"/>
  <c r="AJ428" i="2"/>
  <c r="AS427" i="2"/>
  <c r="AR427" i="2"/>
  <c r="AQ427" i="2"/>
  <c r="AK427" i="2"/>
  <c r="AJ427" i="2"/>
  <c r="AS426" i="2"/>
  <c r="AR426" i="2"/>
  <c r="AQ426" i="2"/>
  <c r="AK426" i="2"/>
  <c r="AJ426" i="2"/>
  <c r="AS425" i="2"/>
  <c r="AR425" i="2"/>
  <c r="AQ425" i="2"/>
  <c r="AK425" i="2"/>
  <c r="AJ425" i="2"/>
  <c r="AS424" i="2"/>
  <c r="AR424" i="2"/>
  <c r="AQ424" i="2"/>
  <c r="AK424" i="2"/>
  <c r="AJ424" i="2"/>
  <c r="AS423" i="2"/>
  <c r="AR423" i="2"/>
  <c r="AQ423" i="2"/>
  <c r="AK423" i="2"/>
  <c r="AJ423" i="2"/>
  <c r="AS422" i="2"/>
  <c r="AR422" i="2"/>
  <c r="AQ422" i="2"/>
  <c r="AK422" i="2"/>
  <c r="AJ422" i="2"/>
  <c r="AS421" i="2"/>
  <c r="AR421" i="2"/>
  <c r="AQ421" i="2"/>
  <c r="AK421" i="2"/>
  <c r="AJ421" i="2"/>
  <c r="AS420" i="2"/>
  <c r="AR420" i="2"/>
  <c r="AQ420" i="2"/>
  <c r="AK420" i="2"/>
  <c r="AJ420" i="2"/>
  <c r="AS419" i="2"/>
  <c r="AR419" i="2"/>
  <c r="AQ419" i="2"/>
  <c r="AK419" i="2"/>
  <c r="AJ419" i="2"/>
  <c r="AS418" i="2"/>
  <c r="AR418" i="2"/>
  <c r="AQ418" i="2"/>
  <c r="AK418" i="2"/>
  <c r="AJ418" i="2"/>
  <c r="AS417" i="2"/>
  <c r="AR417" i="2"/>
  <c r="AQ417" i="2"/>
  <c r="AK417" i="2"/>
  <c r="AJ417" i="2"/>
  <c r="AS416" i="2"/>
  <c r="AR416" i="2"/>
  <c r="AQ416" i="2"/>
  <c r="AK416" i="2"/>
  <c r="AJ416" i="2"/>
  <c r="AS415" i="2"/>
  <c r="AR415" i="2"/>
  <c r="AQ415" i="2"/>
  <c r="AK415" i="2"/>
  <c r="AJ415" i="2"/>
  <c r="AS414" i="2"/>
  <c r="AR414" i="2"/>
  <c r="AQ414" i="2"/>
  <c r="AK414" i="2"/>
  <c r="AJ414" i="2"/>
  <c r="AS413" i="2"/>
  <c r="AR413" i="2"/>
  <c r="AQ413" i="2"/>
  <c r="AK413" i="2"/>
  <c r="AJ413" i="2"/>
  <c r="AS412" i="2"/>
  <c r="AR412" i="2"/>
  <c r="AQ412" i="2"/>
  <c r="AK412" i="2"/>
  <c r="AJ412" i="2"/>
  <c r="AS411" i="2"/>
  <c r="AR411" i="2"/>
  <c r="AQ411" i="2"/>
  <c r="AK411" i="2"/>
  <c r="AJ411" i="2"/>
  <c r="AS410" i="2"/>
  <c r="AR410" i="2"/>
  <c r="AQ410" i="2"/>
  <c r="AK410" i="2"/>
  <c r="AJ410" i="2"/>
  <c r="AS409" i="2"/>
  <c r="AR409" i="2"/>
  <c r="AQ409" i="2"/>
  <c r="AK409" i="2"/>
  <c r="AJ409" i="2"/>
  <c r="AS408" i="2"/>
  <c r="AR408" i="2"/>
  <c r="AQ408" i="2"/>
  <c r="AK408" i="2"/>
  <c r="AJ408" i="2"/>
  <c r="AS407" i="2"/>
  <c r="AR407" i="2"/>
  <c r="AQ407" i="2"/>
  <c r="AK407" i="2"/>
  <c r="AJ407" i="2"/>
  <c r="AS406" i="2"/>
  <c r="AR406" i="2"/>
  <c r="AQ406" i="2"/>
  <c r="AK406" i="2"/>
  <c r="AJ406" i="2"/>
  <c r="AS405" i="2"/>
  <c r="AR405" i="2"/>
  <c r="AQ405" i="2"/>
  <c r="AK405" i="2"/>
  <c r="AJ405" i="2"/>
  <c r="AS404" i="2"/>
  <c r="AR404" i="2"/>
  <c r="AQ404" i="2"/>
  <c r="AK404" i="2"/>
  <c r="AJ404" i="2"/>
  <c r="AS403" i="2"/>
  <c r="AR403" i="2"/>
  <c r="AQ403" i="2"/>
  <c r="AK403" i="2"/>
  <c r="AJ403" i="2"/>
  <c r="AS402" i="2"/>
  <c r="AR402" i="2"/>
  <c r="AQ402" i="2"/>
  <c r="AK402" i="2"/>
  <c r="AJ402" i="2"/>
  <c r="AS401" i="2"/>
  <c r="AR401" i="2"/>
  <c r="AQ401" i="2"/>
  <c r="AK401" i="2"/>
  <c r="AJ401" i="2"/>
  <c r="AS400" i="2"/>
  <c r="AR400" i="2"/>
  <c r="AQ400" i="2"/>
  <c r="AK400" i="2"/>
  <c r="AJ400" i="2"/>
  <c r="AS399" i="2"/>
  <c r="AR399" i="2"/>
  <c r="AQ399" i="2"/>
  <c r="AK399" i="2"/>
  <c r="AJ399" i="2"/>
  <c r="AS398" i="2"/>
  <c r="AR398" i="2"/>
  <c r="AQ398" i="2"/>
  <c r="AK398" i="2"/>
  <c r="AJ398" i="2"/>
  <c r="AS397" i="2"/>
  <c r="AR397" i="2"/>
  <c r="AQ397" i="2"/>
  <c r="AK397" i="2"/>
  <c r="AJ397" i="2"/>
  <c r="AS396" i="2"/>
  <c r="AR396" i="2"/>
  <c r="AQ396" i="2"/>
  <c r="AK396" i="2"/>
  <c r="AJ396" i="2"/>
  <c r="AS395" i="2"/>
  <c r="AR395" i="2"/>
  <c r="AQ395" i="2"/>
  <c r="AK395" i="2"/>
  <c r="AJ395" i="2"/>
  <c r="AS394" i="2"/>
  <c r="AR394" i="2"/>
  <c r="AQ394" i="2"/>
  <c r="AK394" i="2"/>
  <c r="AJ394" i="2"/>
  <c r="AS393" i="2"/>
  <c r="AR393" i="2"/>
  <c r="AQ393" i="2"/>
  <c r="AK393" i="2"/>
  <c r="AJ393" i="2"/>
  <c r="AS392" i="2"/>
  <c r="AR392" i="2"/>
  <c r="AQ392" i="2"/>
  <c r="AK392" i="2"/>
  <c r="AJ392" i="2"/>
  <c r="AS391" i="2"/>
  <c r="AR391" i="2"/>
  <c r="AQ391" i="2"/>
  <c r="AK391" i="2"/>
  <c r="AJ391" i="2"/>
  <c r="AS390" i="2"/>
  <c r="AR390" i="2"/>
  <c r="AQ390" i="2"/>
  <c r="AK390" i="2"/>
  <c r="AJ390" i="2"/>
  <c r="AS389" i="2"/>
  <c r="AR389" i="2"/>
  <c r="AQ389" i="2"/>
  <c r="AK389" i="2"/>
  <c r="AJ389" i="2"/>
  <c r="AS388" i="2"/>
  <c r="AR388" i="2"/>
  <c r="AQ388" i="2"/>
  <c r="AK388" i="2"/>
  <c r="AJ388" i="2"/>
  <c r="AS387" i="2"/>
  <c r="AR387" i="2"/>
  <c r="AQ387" i="2"/>
  <c r="AK387" i="2"/>
  <c r="AJ387" i="2"/>
  <c r="AS386" i="2"/>
  <c r="AR386" i="2"/>
  <c r="AQ386" i="2"/>
  <c r="AK386" i="2"/>
  <c r="AJ386" i="2"/>
  <c r="AS385" i="2"/>
  <c r="AR385" i="2"/>
  <c r="AQ385" i="2"/>
  <c r="AK385" i="2"/>
  <c r="AJ385" i="2"/>
  <c r="AS384" i="2"/>
  <c r="AR384" i="2"/>
  <c r="AQ384" i="2"/>
  <c r="AK384" i="2"/>
  <c r="AJ384" i="2"/>
  <c r="AS383" i="2"/>
  <c r="AR383" i="2"/>
  <c r="AQ383" i="2"/>
  <c r="AK383" i="2"/>
  <c r="AJ383" i="2"/>
  <c r="AS382" i="2"/>
  <c r="AR382" i="2"/>
  <c r="AQ382" i="2"/>
  <c r="AK382" i="2"/>
  <c r="AJ382" i="2"/>
  <c r="AS381" i="2"/>
  <c r="AR381" i="2"/>
  <c r="AQ381" i="2"/>
  <c r="AK381" i="2"/>
  <c r="AJ381" i="2"/>
  <c r="AS380" i="2"/>
  <c r="AR380" i="2"/>
  <c r="AQ380" i="2"/>
  <c r="AK380" i="2"/>
  <c r="AJ380" i="2"/>
  <c r="AS379" i="2"/>
  <c r="AR379" i="2"/>
  <c r="AQ379" i="2"/>
  <c r="AK379" i="2"/>
  <c r="AJ379" i="2"/>
  <c r="AS378" i="2"/>
  <c r="AR378" i="2"/>
  <c r="AQ378" i="2"/>
  <c r="AK378" i="2"/>
  <c r="AJ378" i="2"/>
  <c r="AS377" i="2"/>
  <c r="AR377" i="2"/>
  <c r="AQ377" i="2"/>
  <c r="AK377" i="2"/>
  <c r="AJ377" i="2"/>
  <c r="AS376" i="2"/>
  <c r="AR376" i="2"/>
  <c r="AQ376" i="2"/>
  <c r="AK376" i="2"/>
  <c r="AJ376" i="2"/>
  <c r="AS375" i="2"/>
  <c r="AR375" i="2"/>
  <c r="AQ375" i="2"/>
  <c r="AK375" i="2"/>
  <c r="AJ375" i="2"/>
  <c r="AS374" i="2"/>
  <c r="AR374" i="2"/>
  <c r="AQ374" i="2"/>
  <c r="AK374" i="2"/>
  <c r="AJ374" i="2"/>
  <c r="AS373" i="2"/>
  <c r="AR373" i="2"/>
  <c r="AQ373" i="2"/>
  <c r="AK373" i="2"/>
  <c r="AJ373" i="2"/>
  <c r="AS372" i="2"/>
  <c r="AR372" i="2"/>
  <c r="AQ372" i="2"/>
  <c r="AK372" i="2"/>
  <c r="AJ372" i="2"/>
  <c r="AS371" i="2"/>
  <c r="AR371" i="2"/>
  <c r="AQ371" i="2"/>
  <c r="AK371" i="2"/>
  <c r="AJ371" i="2"/>
  <c r="AS370" i="2"/>
  <c r="AR370" i="2"/>
  <c r="AQ370" i="2"/>
  <c r="AK370" i="2"/>
  <c r="AJ370" i="2"/>
  <c r="AS369" i="2"/>
  <c r="AR369" i="2"/>
  <c r="AQ369" i="2"/>
  <c r="AK369" i="2"/>
  <c r="AJ369" i="2"/>
  <c r="AS368" i="2"/>
  <c r="AR368" i="2"/>
  <c r="AQ368" i="2"/>
  <c r="AK368" i="2"/>
  <c r="AJ368" i="2"/>
  <c r="AS367" i="2"/>
  <c r="AR367" i="2"/>
  <c r="AQ367" i="2"/>
  <c r="AK367" i="2"/>
  <c r="AJ367" i="2"/>
  <c r="AS366" i="2"/>
  <c r="AR366" i="2"/>
  <c r="AQ366" i="2"/>
  <c r="AK366" i="2"/>
  <c r="AJ366" i="2"/>
  <c r="AS365" i="2"/>
  <c r="AR365" i="2"/>
  <c r="AQ365" i="2"/>
  <c r="AK365" i="2"/>
  <c r="AJ365" i="2"/>
  <c r="AS364" i="2"/>
  <c r="AR364" i="2"/>
  <c r="AQ364" i="2"/>
  <c r="AK364" i="2"/>
  <c r="AJ364" i="2"/>
  <c r="AS363" i="2"/>
  <c r="AR363" i="2"/>
  <c r="AQ363" i="2"/>
  <c r="AK363" i="2"/>
  <c r="AJ363" i="2"/>
  <c r="AS362" i="2"/>
  <c r="AR362" i="2"/>
  <c r="AQ362" i="2"/>
  <c r="AK362" i="2"/>
  <c r="AJ362" i="2"/>
  <c r="AS361" i="2"/>
  <c r="AR361" i="2"/>
  <c r="AQ361" i="2"/>
  <c r="AK361" i="2"/>
  <c r="AJ361" i="2"/>
  <c r="AS360" i="2"/>
  <c r="AR360" i="2"/>
  <c r="AQ360" i="2"/>
  <c r="AK360" i="2"/>
  <c r="AJ360" i="2"/>
  <c r="AS359" i="2"/>
  <c r="AR359" i="2"/>
  <c r="AQ359" i="2"/>
  <c r="AK359" i="2"/>
  <c r="AJ359" i="2"/>
  <c r="AS358" i="2"/>
  <c r="AR358" i="2"/>
  <c r="AQ358" i="2"/>
  <c r="AK358" i="2"/>
  <c r="AJ358" i="2"/>
  <c r="AS357" i="2"/>
  <c r="AR357" i="2"/>
  <c r="AQ357" i="2"/>
  <c r="AK357" i="2"/>
  <c r="AJ357" i="2"/>
  <c r="AS356" i="2"/>
  <c r="AR356" i="2"/>
  <c r="AQ356" i="2"/>
  <c r="AK356" i="2"/>
  <c r="AJ356" i="2"/>
  <c r="AS355" i="2"/>
  <c r="AR355" i="2"/>
  <c r="AQ355" i="2"/>
  <c r="AK355" i="2"/>
  <c r="AJ355" i="2"/>
  <c r="AS354" i="2"/>
  <c r="AR354" i="2"/>
  <c r="AQ354" i="2"/>
  <c r="AK354" i="2"/>
  <c r="AJ354" i="2"/>
  <c r="AS353" i="2"/>
  <c r="AR353" i="2"/>
  <c r="AQ353" i="2"/>
  <c r="AK353" i="2"/>
  <c r="AJ353" i="2"/>
  <c r="AS352" i="2"/>
  <c r="AR352" i="2"/>
  <c r="AQ352" i="2"/>
  <c r="AK352" i="2"/>
  <c r="AJ352" i="2"/>
  <c r="AS351" i="2"/>
  <c r="AR351" i="2"/>
  <c r="AQ351" i="2"/>
  <c r="AK351" i="2"/>
  <c r="AJ351" i="2"/>
  <c r="AS350" i="2"/>
  <c r="AR350" i="2"/>
  <c r="AQ350" i="2"/>
  <c r="AK350" i="2"/>
  <c r="AJ350" i="2"/>
  <c r="AS349" i="2"/>
  <c r="AR349" i="2"/>
  <c r="AQ349" i="2"/>
  <c r="AK349" i="2"/>
  <c r="AJ349" i="2"/>
  <c r="AS348" i="2"/>
  <c r="AR348" i="2"/>
  <c r="AQ348" i="2"/>
  <c r="AK348" i="2"/>
  <c r="AJ348" i="2"/>
  <c r="AS347" i="2"/>
  <c r="AR347" i="2"/>
  <c r="AQ347" i="2"/>
  <c r="AK347" i="2"/>
  <c r="AJ347" i="2"/>
  <c r="AS346" i="2"/>
  <c r="AR346" i="2"/>
  <c r="AQ346" i="2"/>
  <c r="AK346" i="2"/>
  <c r="AJ346" i="2"/>
  <c r="AS345" i="2"/>
  <c r="AR345" i="2"/>
  <c r="AQ345" i="2"/>
  <c r="AK345" i="2"/>
  <c r="AJ345" i="2"/>
  <c r="AS344" i="2"/>
  <c r="AR344" i="2"/>
  <c r="AQ344" i="2"/>
  <c r="AK344" i="2"/>
  <c r="AJ344" i="2"/>
  <c r="AS343" i="2"/>
  <c r="AR343" i="2"/>
  <c r="AQ343" i="2"/>
  <c r="AK343" i="2"/>
  <c r="AJ343" i="2"/>
  <c r="AS342" i="2"/>
  <c r="AR342" i="2"/>
  <c r="AQ342" i="2"/>
  <c r="AK342" i="2"/>
  <c r="AJ342" i="2"/>
  <c r="AS341" i="2"/>
  <c r="AR341" i="2"/>
  <c r="AQ341" i="2"/>
  <c r="AK341" i="2"/>
  <c r="AJ341" i="2"/>
  <c r="AS340" i="2"/>
  <c r="AR340" i="2"/>
  <c r="AQ340" i="2"/>
  <c r="AK340" i="2"/>
  <c r="AJ340" i="2"/>
  <c r="AS339" i="2"/>
  <c r="AR339" i="2"/>
  <c r="AQ339" i="2"/>
  <c r="AK339" i="2"/>
  <c r="AJ339" i="2"/>
  <c r="AS338" i="2"/>
  <c r="AR338" i="2"/>
  <c r="AQ338" i="2"/>
  <c r="AK338" i="2"/>
  <c r="AJ338" i="2"/>
  <c r="AS337" i="2"/>
  <c r="AR337" i="2"/>
  <c r="AQ337" i="2"/>
  <c r="AK337" i="2"/>
  <c r="AJ337" i="2"/>
  <c r="AS336" i="2"/>
  <c r="AR336" i="2"/>
  <c r="AQ336" i="2"/>
  <c r="AK336" i="2"/>
  <c r="AJ336" i="2"/>
  <c r="AS335" i="2"/>
  <c r="AR335" i="2"/>
  <c r="AQ335" i="2"/>
  <c r="AK335" i="2"/>
  <c r="AJ335" i="2"/>
  <c r="AS334" i="2"/>
  <c r="AR334" i="2"/>
  <c r="AQ334" i="2"/>
  <c r="AK334" i="2"/>
  <c r="AJ334" i="2"/>
  <c r="AS333" i="2"/>
  <c r="AR333" i="2"/>
  <c r="AQ333" i="2"/>
  <c r="AK333" i="2"/>
  <c r="AJ333" i="2"/>
  <c r="AS332" i="2"/>
  <c r="AR332" i="2"/>
  <c r="AQ332" i="2"/>
  <c r="AK332" i="2"/>
  <c r="AJ332" i="2"/>
  <c r="AS331" i="2"/>
  <c r="AR331" i="2"/>
  <c r="AQ331" i="2"/>
  <c r="AK331" i="2"/>
  <c r="AJ331" i="2"/>
  <c r="AS330" i="2"/>
  <c r="AR330" i="2"/>
  <c r="AQ330" i="2"/>
  <c r="AK330" i="2"/>
  <c r="AJ330" i="2"/>
  <c r="AS329" i="2"/>
  <c r="AR329" i="2"/>
  <c r="AQ329" i="2"/>
  <c r="AK329" i="2"/>
  <c r="AJ329" i="2"/>
  <c r="AS328" i="2"/>
  <c r="AR328" i="2"/>
  <c r="AQ328" i="2"/>
  <c r="AK328" i="2"/>
  <c r="AJ328" i="2"/>
  <c r="AS327" i="2"/>
  <c r="AR327" i="2"/>
  <c r="AQ327" i="2"/>
  <c r="AK327" i="2"/>
  <c r="AJ327" i="2"/>
  <c r="AS326" i="2"/>
  <c r="AR326" i="2"/>
  <c r="AQ326" i="2"/>
  <c r="AK326" i="2"/>
  <c r="AJ326" i="2"/>
  <c r="AS325" i="2"/>
  <c r="AR325" i="2"/>
  <c r="AQ325" i="2"/>
  <c r="AK325" i="2"/>
  <c r="AJ325" i="2"/>
  <c r="AS324" i="2"/>
  <c r="AR324" i="2"/>
  <c r="AQ324" i="2"/>
  <c r="AK324" i="2"/>
  <c r="AJ324" i="2"/>
  <c r="AS323" i="2"/>
  <c r="AR323" i="2"/>
  <c r="AQ323" i="2"/>
  <c r="AK323" i="2"/>
  <c r="AJ323" i="2"/>
  <c r="AS322" i="2"/>
  <c r="AR322" i="2"/>
  <c r="AQ322" i="2"/>
  <c r="AK322" i="2"/>
  <c r="AJ322" i="2"/>
  <c r="AS321" i="2"/>
  <c r="AR321" i="2"/>
  <c r="AQ321" i="2"/>
  <c r="AK321" i="2"/>
  <c r="AJ321" i="2"/>
  <c r="AS320" i="2"/>
  <c r="AR320" i="2"/>
  <c r="AQ320" i="2"/>
  <c r="AK320" i="2"/>
  <c r="AJ320" i="2"/>
  <c r="AS319" i="2"/>
  <c r="AR319" i="2"/>
  <c r="AQ319" i="2"/>
  <c r="AK319" i="2"/>
  <c r="AJ319" i="2"/>
  <c r="AS318" i="2"/>
  <c r="AR318" i="2"/>
  <c r="AQ318" i="2"/>
  <c r="AK318" i="2"/>
  <c r="AJ318" i="2"/>
  <c r="AS317" i="2"/>
  <c r="AR317" i="2"/>
  <c r="AQ317" i="2"/>
  <c r="AK317" i="2"/>
  <c r="AJ317" i="2"/>
  <c r="AS316" i="2"/>
  <c r="AR316" i="2"/>
  <c r="AQ316" i="2"/>
  <c r="AK316" i="2"/>
  <c r="AJ316" i="2"/>
  <c r="AS315" i="2"/>
  <c r="AR315" i="2"/>
  <c r="AQ315" i="2"/>
  <c r="AK315" i="2"/>
  <c r="AJ315" i="2"/>
  <c r="AS314" i="2"/>
  <c r="AR314" i="2"/>
  <c r="AQ314" i="2"/>
  <c r="AK314" i="2"/>
  <c r="AJ314" i="2"/>
  <c r="AS313" i="2"/>
  <c r="AR313" i="2"/>
  <c r="AQ313" i="2"/>
  <c r="AK313" i="2"/>
  <c r="AJ313" i="2"/>
  <c r="AS312" i="2"/>
  <c r="AR312" i="2"/>
  <c r="AQ312" i="2"/>
  <c r="AK312" i="2"/>
  <c r="AJ312" i="2"/>
  <c r="AS311" i="2"/>
  <c r="AR311" i="2"/>
  <c r="AQ311" i="2"/>
  <c r="AK311" i="2"/>
  <c r="AJ311" i="2"/>
  <c r="AS310" i="2"/>
  <c r="AR310" i="2"/>
  <c r="AQ310" i="2"/>
  <c r="AK310" i="2"/>
  <c r="AJ310" i="2"/>
  <c r="AS309" i="2"/>
  <c r="AR309" i="2"/>
  <c r="AQ309" i="2"/>
  <c r="AK309" i="2"/>
  <c r="AJ309" i="2"/>
  <c r="AS308" i="2"/>
  <c r="AR308" i="2"/>
  <c r="AQ308" i="2"/>
  <c r="AK308" i="2"/>
  <c r="AJ308" i="2"/>
  <c r="AS307" i="2"/>
  <c r="AR307" i="2"/>
  <c r="AQ307" i="2"/>
  <c r="AK307" i="2"/>
  <c r="AJ307" i="2"/>
  <c r="AS306" i="2"/>
  <c r="AR306" i="2"/>
  <c r="AQ306" i="2"/>
  <c r="AK306" i="2"/>
  <c r="AJ306" i="2"/>
  <c r="AS305" i="2"/>
  <c r="AR305" i="2"/>
  <c r="AQ305" i="2"/>
  <c r="AK305" i="2"/>
  <c r="AJ305" i="2"/>
  <c r="AS304" i="2"/>
  <c r="AR304" i="2"/>
  <c r="AQ304" i="2"/>
  <c r="AK304" i="2"/>
  <c r="AJ304" i="2"/>
  <c r="AS303" i="2"/>
  <c r="AR303" i="2"/>
  <c r="AQ303" i="2"/>
  <c r="AK303" i="2"/>
  <c r="AJ303" i="2"/>
  <c r="AS302" i="2"/>
  <c r="AR302" i="2"/>
  <c r="AQ302" i="2"/>
  <c r="AK302" i="2"/>
  <c r="AJ302" i="2"/>
  <c r="AS301" i="2"/>
  <c r="AR301" i="2"/>
  <c r="AQ301" i="2"/>
  <c r="AK301" i="2"/>
  <c r="AJ301" i="2"/>
  <c r="AS300" i="2"/>
  <c r="AR300" i="2"/>
  <c r="AQ300" i="2"/>
  <c r="AK300" i="2"/>
  <c r="AJ300" i="2"/>
  <c r="AS299" i="2"/>
  <c r="AR299" i="2"/>
  <c r="AQ299" i="2"/>
  <c r="AK299" i="2"/>
  <c r="AJ299" i="2"/>
  <c r="AS298" i="2"/>
  <c r="AR298" i="2"/>
  <c r="AQ298" i="2"/>
  <c r="AK298" i="2"/>
  <c r="AJ298" i="2"/>
  <c r="AS297" i="2"/>
  <c r="AR297" i="2"/>
  <c r="AQ297" i="2"/>
  <c r="AK297" i="2"/>
  <c r="AJ297" i="2"/>
  <c r="AS296" i="2"/>
  <c r="AR296" i="2"/>
  <c r="AQ296" i="2"/>
  <c r="AK296" i="2"/>
  <c r="AJ296" i="2"/>
  <c r="AS295" i="2"/>
  <c r="AR295" i="2"/>
  <c r="AQ295" i="2"/>
  <c r="AK295" i="2"/>
  <c r="AJ295" i="2"/>
  <c r="AS294" i="2"/>
  <c r="AR294" i="2"/>
  <c r="AQ294" i="2"/>
  <c r="AK294" i="2"/>
  <c r="AJ294" i="2"/>
  <c r="AS293" i="2"/>
  <c r="AR293" i="2"/>
  <c r="AQ293" i="2"/>
  <c r="AK293" i="2"/>
  <c r="AJ293" i="2"/>
  <c r="AS292" i="2"/>
  <c r="AR292" i="2"/>
  <c r="AQ292" i="2"/>
  <c r="AK292" i="2"/>
  <c r="AJ292" i="2"/>
  <c r="AS291" i="2"/>
  <c r="AR291" i="2"/>
  <c r="AQ291" i="2"/>
  <c r="AK291" i="2"/>
  <c r="AJ291" i="2"/>
  <c r="AS290" i="2"/>
  <c r="AR290" i="2"/>
  <c r="AQ290" i="2"/>
  <c r="AK290" i="2"/>
  <c r="AJ290" i="2"/>
  <c r="AS289" i="2"/>
  <c r="AR289" i="2"/>
  <c r="AQ289" i="2"/>
  <c r="AK289" i="2"/>
  <c r="AJ289" i="2"/>
  <c r="AS288" i="2"/>
  <c r="AR288" i="2"/>
  <c r="AQ288" i="2"/>
  <c r="AK288" i="2"/>
  <c r="AJ288" i="2"/>
  <c r="AS287" i="2"/>
  <c r="AR287" i="2"/>
  <c r="AQ287" i="2"/>
  <c r="AK287" i="2"/>
  <c r="AJ287" i="2"/>
  <c r="AS286" i="2"/>
  <c r="AR286" i="2"/>
  <c r="AQ286" i="2"/>
  <c r="AK286" i="2"/>
  <c r="AJ286" i="2"/>
  <c r="AS285" i="2"/>
  <c r="AR285" i="2"/>
  <c r="AQ285" i="2"/>
  <c r="AK285" i="2"/>
  <c r="AJ285" i="2"/>
  <c r="AS284" i="2"/>
  <c r="AR284" i="2"/>
  <c r="AQ284" i="2"/>
  <c r="AK284" i="2"/>
  <c r="AJ284" i="2"/>
  <c r="AS283" i="2"/>
  <c r="AR283" i="2"/>
  <c r="AQ283" i="2"/>
  <c r="AK283" i="2"/>
  <c r="AJ283" i="2"/>
  <c r="AS282" i="2"/>
  <c r="AR282" i="2"/>
  <c r="AQ282" i="2"/>
  <c r="AK282" i="2"/>
  <c r="AJ282" i="2"/>
  <c r="AS281" i="2"/>
  <c r="AR281" i="2"/>
  <c r="AQ281" i="2"/>
  <c r="AK281" i="2"/>
  <c r="AJ281" i="2"/>
  <c r="AS280" i="2"/>
  <c r="AR280" i="2"/>
  <c r="AQ280" i="2"/>
  <c r="AK280" i="2"/>
  <c r="AJ280" i="2"/>
  <c r="AS279" i="2"/>
  <c r="AR279" i="2"/>
  <c r="AQ279" i="2"/>
  <c r="AK279" i="2"/>
  <c r="AJ279" i="2"/>
  <c r="AS278" i="2"/>
  <c r="AR278" i="2"/>
  <c r="AQ278" i="2"/>
  <c r="AK278" i="2"/>
  <c r="AJ278" i="2"/>
  <c r="AS277" i="2"/>
  <c r="AR277" i="2"/>
  <c r="AQ277" i="2"/>
  <c r="AK277" i="2"/>
  <c r="AJ277" i="2"/>
  <c r="AS276" i="2"/>
  <c r="AR276" i="2"/>
  <c r="AQ276" i="2"/>
  <c r="AK276" i="2"/>
  <c r="AJ276" i="2"/>
  <c r="AS275" i="2"/>
  <c r="AR275" i="2"/>
  <c r="AQ275" i="2"/>
  <c r="AK275" i="2"/>
  <c r="AJ275" i="2"/>
  <c r="AS274" i="2"/>
  <c r="AR274" i="2"/>
  <c r="AQ274" i="2"/>
  <c r="AK274" i="2"/>
  <c r="AJ274" i="2"/>
  <c r="AS273" i="2"/>
  <c r="AR273" i="2"/>
  <c r="AQ273" i="2"/>
  <c r="AK273" i="2"/>
  <c r="AJ273" i="2"/>
  <c r="AS272" i="2"/>
  <c r="AR272" i="2"/>
  <c r="AQ272" i="2"/>
  <c r="AK272" i="2"/>
  <c r="AJ272" i="2"/>
  <c r="AS271" i="2"/>
  <c r="AR271" i="2"/>
  <c r="AQ271" i="2"/>
  <c r="AK271" i="2"/>
  <c r="AJ271" i="2"/>
  <c r="AS270" i="2"/>
  <c r="AR270" i="2"/>
  <c r="AQ270" i="2"/>
  <c r="AK270" i="2"/>
  <c r="AJ270" i="2"/>
  <c r="AS269" i="2"/>
  <c r="AR269" i="2"/>
  <c r="AQ269" i="2"/>
  <c r="AK269" i="2"/>
  <c r="AJ269" i="2"/>
  <c r="AS268" i="2"/>
  <c r="AR268" i="2"/>
  <c r="AQ268" i="2"/>
  <c r="AK268" i="2"/>
  <c r="AJ268" i="2"/>
  <c r="AS267" i="2"/>
  <c r="AR267" i="2"/>
  <c r="AQ267" i="2"/>
  <c r="AK267" i="2"/>
  <c r="AJ267" i="2"/>
  <c r="AS266" i="2"/>
  <c r="AR266" i="2"/>
  <c r="AQ266" i="2"/>
  <c r="AK266" i="2"/>
  <c r="AJ266" i="2"/>
  <c r="AS265" i="2"/>
  <c r="AR265" i="2"/>
  <c r="AQ265" i="2"/>
  <c r="AK265" i="2"/>
  <c r="AJ265" i="2"/>
  <c r="AS264" i="2"/>
  <c r="AR264" i="2"/>
  <c r="AQ264" i="2"/>
  <c r="AK264" i="2"/>
  <c r="AJ264" i="2"/>
  <c r="AS263" i="2"/>
  <c r="AR263" i="2"/>
  <c r="AQ263" i="2"/>
  <c r="AK263" i="2"/>
  <c r="AJ263" i="2"/>
  <c r="AS262" i="2"/>
  <c r="AR262" i="2"/>
  <c r="AQ262" i="2"/>
  <c r="AK262" i="2"/>
  <c r="AJ262" i="2"/>
  <c r="AS261" i="2"/>
  <c r="AR261" i="2"/>
  <c r="AQ261" i="2"/>
  <c r="AK261" i="2"/>
  <c r="AJ261" i="2"/>
  <c r="AS260" i="2"/>
  <c r="AR260" i="2"/>
  <c r="AQ260" i="2"/>
  <c r="AK260" i="2"/>
  <c r="AJ260" i="2"/>
  <c r="AS259" i="2"/>
  <c r="AR259" i="2"/>
  <c r="AQ259" i="2"/>
  <c r="AK259" i="2"/>
  <c r="AJ259" i="2"/>
  <c r="AS258" i="2"/>
  <c r="AR258" i="2"/>
  <c r="AQ258" i="2"/>
  <c r="AK258" i="2"/>
  <c r="AJ258" i="2"/>
  <c r="AS257" i="2"/>
  <c r="AR257" i="2"/>
  <c r="AQ257" i="2"/>
  <c r="AK257" i="2"/>
  <c r="AJ257" i="2"/>
  <c r="AS256" i="2"/>
  <c r="AR256" i="2"/>
  <c r="AQ256" i="2"/>
  <c r="AK256" i="2"/>
  <c r="AJ256" i="2"/>
  <c r="AS255" i="2"/>
  <c r="AR255" i="2"/>
  <c r="AQ255" i="2"/>
  <c r="AK255" i="2"/>
  <c r="AJ255" i="2"/>
  <c r="AS254" i="2"/>
  <c r="AR254" i="2"/>
  <c r="AQ254" i="2"/>
  <c r="AK254" i="2"/>
  <c r="AJ254" i="2"/>
  <c r="AS253" i="2"/>
  <c r="AR253" i="2"/>
  <c r="AQ253" i="2"/>
  <c r="AK253" i="2"/>
  <c r="AJ253" i="2"/>
  <c r="AS252" i="2"/>
  <c r="AR252" i="2"/>
  <c r="AQ252" i="2"/>
  <c r="AK252" i="2"/>
  <c r="AJ252" i="2"/>
  <c r="AS251" i="2"/>
  <c r="AR251" i="2"/>
  <c r="AQ251" i="2"/>
  <c r="AK251" i="2"/>
  <c r="AJ251" i="2"/>
  <c r="AS250" i="2"/>
  <c r="AR250" i="2"/>
  <c r="AQ250" i="2"/>
  <c r="AK250" i="2"/>
  <c r="AJ250" i="2"/>
  <c r="AS249" i="2"/>
  <c r="AR249" i="2"/>
  <c r="AQ249" i="2"/>
  <c r="AK249" i="2"/>
  <c r="AJ249" i="2"/>
  <c r="AS248" i="2"/>
  <c r="AR248" i="2"/>
  <c r="AQ248" i="2"/>
  <c r="AK248" i="2"/>
  <c r="AJ248" i="2"/>
  <c r="AS247" i="2"/>
  <c r="AR247" i="2"/>
  <c r="AQ247" i="2"/>
  <c r="AK247" i="2"/>
  <c r="AJ247" i="2"/>
  <c r="AS246" i="2"/>
  <c r="AR246" i="2"/>
  <c r="AQ246" i="2"/>
  <c r="AK246" i="2"/>
  <c r="AJ246" i="2"/>
  <c r="AS245" i="2"/>
  <c r="AR245" i="2"/>
  <c r="AQ245" i="2"/>
  <c r="AK245" i="2"/>
  <c r="AJ245" i="2"/>
  <c r="AS244" i="2"/>
  <c r="AR244" i="2"/>
  <c r="AQ244" i="2"/>
  <c r="AK244" i="2"/>
  <c r="AJ244" i="2"/>
  <c r="AS243" i="2"/>
  <c r="AR243" i="2"/>
  <c r="AQ243" i="2"/>
  <c r="AK243" i="2"/>
  <c r="AJ243" i="2"/>
  <c r="AS242" i="2"/>
  <c r="AR242" i="2"/>
  <c r="AQ242" i="2"/>
  <c r="AK242" i="2"/>
  <c r="AJ242" i="2"/>
  <c r="AS241" i="2"/>
  <c r="AR241" i="2"/>
  <c r="AQ241" i="2"/>
  <c r="AK241" i="2"/>
  <c r="AJ241" i="2"/>
  <c r="AS240" i="2"/>
  <c r="AR240" i="2"/>
  <c r="AQ240" i="2"/>
  <c r="AK240" i="2"/>
  <c r="AJ240" i="2"/>
  <c r="AS239" i="2"/>
  <c r="AR239" i="2"/>
  <c r="AQ239" i="2"/>
  <c r="AK239" i="2"/>
  <c r="AJ239" i="2"/>
  <c r="AS238" i="2"/>
  <c r="AR238" i="2"/>
  <c r="AQ238" i="2"/>
  <c r="AK238" i="2"/>
  <c r="AJ238" i="2"/>
  <c r="AS237" i="2"/>
  <c r="AR237" i="2"/>
  <c r="AQ237" i="2"/>
  <c r="AK237" i="2"/>
  <c r="AJ237" i="2"/>
  <c r="AS236" i="2"/>
  <c r="AR236" i="2"/>
  <c r="AQ236" i="2"/>
  <c r="AK236" i="2"/>
  <c r="AJ236" i="2"/>
  <c r="AS235" i="2"/>
  <c r="AR235" i="2"/>
  <c r="AQ235" i="2"/>
  <c r="AK235" i="2"/>
  <c r="AJ235" i="2"/>
  <c r="AS234" i="2"/>
  <c r="AR234" i="2"/>
  <c r="AQ234" i="2"/>
  <c r="AK234" i="2"/>
  <c r="AJ234" i="2"/>
  <c r="AS233" i="2"/>
  <c r="AR233" i="2"/>
  <c r="AQ233" i="2"/>
  <c r="AK233" i="2"/>
  <c r="AJ233" i="2"/>
  <c r="AS232" i="2"/>
  <c r="AR232" i="2"/>
  <c r="AQ232" i="2"/>
  <c r="AK232" i="2"/>
  <c r="AJ232" i="2"/>
  <c r="AS231" i="2"/>
  <c r="AR231" i="2"/>
  <c r="AQ231" i="2"/>
  <c r="AK231" i="2"/>
  <c r="AJ231" i="2"/>
  <c r="AS230" i="2"/>
  <c r="AR230" i="2"/>
  <c r="AQ230" i="2"/>
  <c r="AK230" i="2"/>
  <c r="AJ230" i="2"/>
  <c r="AS229" i="2"/>
  <c r="AR229" i="2"/>
  <c r="AQ229" i="2"/>
  <c r="AK229" i="2"/>
  <c r="AJ229" i="2"/>
  <c r="AS228" i="2"/>
  <c r="AR228" i="2"/>
  <c r="AQ228" i="2"/>
  <c r="AK228" i="2"/>
  <c r="AJ228" i="2"/>
  <c r="AS227" i="2"/>
  <c r="AR227" i="2"/>
  <c r="AQ227" i="2"/>
  <c r="AK227" i="2"/>
  <c r="AJ227" i="2"/>
  <c r="AS226" i="2"/>
  <c r="AR226" i="2"/>
  <c r="AQ226" i="2"/>
  <c r="AK226" i="2"/>
  <c r="AJ226" i="2"/>
  <c r="AS225" i="2"/>
  <c r="AR225" i="2"/>
  <c r="AQ225" i="2"/>
  <c r="AK225" i="2"/>
  <c r="AJ225" i="2"/>
  <c r="AS224" i="2"/>
  <c r="AR224" i="2"/>
  <c r="AQ224" i="2"/>
  <c r="AK224" i="2"/>
  <c r="AJ224" i="2"/>
  <c r="AS223" i="2"/>
  <c r="AR223" i="2"/>
  <c r="AQ223" i="2"/>
  <c r="AK223" i="2"/>
  <c r="AJ223" i="2"/>
  <c r="AS222" i="2"/>
  <c r="AR222" i="2"/>
  <c r="AQ222" i="2"/>
  <c r="AK222" i="2"/>
  <c r="AJ222" i="2"/>
  <c r="AS221" i="2"/>
  <c r="AR221" i="2"/>
  <c r="AQ221" i="2"/>
  <c r="AK221" i="2"/>
  <c r="AJ221" i="2"/>
  <c r="AS220" i="2"/>
  <c r="AR220" i="2"/>
  <c r="AQ220" i="2"/>
  <c r="AK220" i="2"/>
  <c r="AJ220" i="2"/>
  <c r="AS219" i="2"/>
  <c r="AR219" i="2"/>
  <c r="AQ219" i="2"/>
  <c r="AK219" i="2"/>
  <c r="AJ219" i="2"/>
  <c r="AS218" i="2"/>
  <c r="AR218" i="2"/>
  <c r="AQ218" i="2"/>
  <c r="AK218" i="2"/>
  <c r="AJ218" i="2"/>
  <c r="AS217" i="2"/>
  <c r="AR217" i="2"/>
  <c r="AQ217" i="2"/>
  <c r="AK217" i="2"/>
  <c r="AJ217" i="2"/>
  <c r="AS216" i="2"/>
  <c r="AR216" i="2"/>
  <c r="AQ216" i="2"/>
  <c r="AK216" i="2"/>
  <c r="AJ216" i="2"/>
  <c r="AS215" i="2"/>
  <c r="AR215" i="2"/>
  <c r="AQ215" i="2"/>
  <c r="AK215" i="2"/>
  <c r="AJ215" i="2"/>
  <c r="AS214" i="2"/>
  <c r="AR214" i="2"/>
  <c r="AQ214" i="2"/>
  <c r="AK214" i="2"/>
  <c r="AJ214" i="2"/>
  <c r="AS213" i="2"/>
  <c r="AR213" i="2"/>
  <c r="AQ213" i="2"/>
  <c r="AK213" i="2"/>
  <c r="AJ213" i="2"/>
  <c r="AS212" i="2"/>
  <c r="AR212" i="2"/>
  <c r="AQ212" i="2"/>
  <c r="AK212" i="2"/>
  <c r="AJ212" i="2"/>
  <c r="AS211" i="2"/>
  <c r="AR211" i="2"/>
  <c r="AQ211" i="2"/>
  <c r="AK211" i="2"/>
  <c r="AJ211" i="2"/>
  <c r="AS210" i="2"/>
  <c r="AR210" i="2"/>
  <c r="AQ210" i="2"/>
  <c r="AK210" i="2"/>
  <c r="AJ210" i="2"/>
  <c r="AS209" i="2"/>
  <c r="AR209" i="2"/>
  <c r="AQ209" i="2"/>
  <c r="AK209" i="2"/>
  <c r="AJ209" i="2"/>
  <c r="AS208" i="2"/>
  <c r="AR208" i="2"/>
  <c r="AQ208" i="2"/>
  <c r="AK208" i="2"/>
  <c r="AJ208" i="2"/>
  <c r="AS207" i="2"/>
  <c r="AR207" i="2"/>
  <c r="AQ207" i="2"/>
  <c r="AK207" i="2"/>
  <c r="AJ207" i="2"/>
  <c r="AS206" i="2"/>
  <c r="AR206" i="2"/>
  <c r="AQ206" i="2"/>
  <c r="AK206" i="2"/>
  <c r="AJ206" i="2"/>
  <c r="AS205" i="2"/>
  <c r="AR205" i="2"/>
  <c r="AQ205" i="2"/>
  <c r="AK205" i="2"/>
  <c r="AJ205" i="2"/>
  <c r="AS204" i="2"/>
  <c r="AR204" i="2"/>
  <c r="AQ204" i="2"/>
  <c r="AK204" i="2"/>
  <c r="AJ204" i="2"/>
  <c r="AS203" i="2"/>
  <c r="AR203" i="2"/>
  <c r="AQ203" i="2"/>
  <c r="AK203" i="2"/>
  <c r="AJ203" i="2"/>
  <c r="AS202" i="2"/>
  <c r="AR202" i="2"/>
  <c r="AQ202" i="2"/>
  <c r="AK202" i="2"/>
  <c r="AJ202" i="2"/>
  <c r="AS201" i="2"/>
  <c r="AR201" i="2"/>
  <c r="AQ201" i="2"/>
  <c r="AK201" i="2"/>
  <c r="AJ201" i="2"/>
  <c r="AS200" i="2"/>
  <c r="AR200" i="2"/>
  <c r="AQ200" i="2"/>
  <c r="AK200" i="2"/>
  <c r="AJ200" i="2"/>
  <c r="AS199" i="2"/>
  <c r="AR199" i="2"/>
  <c r="AQ199" i="2"/>
  <c r="AK199" i="2"/>
  <c r="AJ199" i="2"/>
  <c r="AS198" i="2"/>
  <c r="AR198" i="2"/>
  <c r="AQ198" i="2"/>
  <c r="AK198" i="2"/>
  <c r="AJ198" i="2"/>
  <c r="AS197" i="2"/>
  <c r="AR197" i="2"/>
  <c r="AQ197" i="2"/>
  <c r="AK197" i="2"/>
  <c r="AJ197" i="2"/>
  <c r="AS196" i="2"/>
  <c r="AR196" i="2"/>
  <c r="AQ196" i="2"/>
  <c r="AK196" i="2"/>
  <c r="AJ196" i="2"/>
  <c r="AS195" i="2"/>
  <c r="AR195" i="2"/>
  <c r="AQ195" i="2"/>
  <c r="AK195" i="2"/>
  <c r="AJ195" i="2"/>
  <c r="AS194" i="2"/>
  <c r="AR194" i="2"/>
  <c r="AQ194" i="2"/>
  <c r="AK194" i="2"/>
  <c r="AJ194" i="2"/>
  <c r="AS193" i="2"/>
  <c r="AR193" i="2"/>
  <c r="AQ193" i="2"/>
  <c r="AK193" i="2"/>
  <c r="AJ193" i="2"/>
  <c r="AS192" i="2"/>
  <c r="AR192" i="2"/>
  <c r="AQ192" i="2"/>
  <c r="AK192" i="2"/>
  <c r="AJ192" i="2"/>
  <c r="AS191" i="2"/>
  <c r="AR191" i="2"/>
  <c r="AQ191" i="2"/>
  <c r="AK191" i="2"/>
  <c r="AJ191" i="2"/>
  <c r="AS190" i="2"/>
  <c r="AR190" i="2"/>
  <c r="AQ190" i="2"/>
  <c r="AK190" i="2"/>
  <c r="AJ190" i="2"/>
  <c r="AS189" i="2"/>
  <c r="AR189" i="2"/>
  <c r="AQ189" i="2"/>
  <c r="AK189" i="2"/>
  <c r="AJ189" i="2"/>
  <c r="AS188" i="2"/>
  <c r="AR188" i="2"/>
  <c r="AQ188" i="2"/>
  <c r="AK188" i="2"/>
  <c r="AJ188" i="2"/>
  <c r="AS187" i="2"/>
  <c r="AR187" i="2"/>
  <c r="AQ187" i="2"/>
  <c r="AK187" i="2"/>
  <c r="AJ187" i="2"/>
  <c r="AS186" i="2"/>
  <c r="AR186" i="2"/>
  <c r="AQ186" i="2"/>
  <c r="AK186" i="2"/>
  <c r="AJ186" i="2"/>
  <c r="AS185" i="2"/>
  <c r="AR185" i="2"/>
  <c r="AQ185" i="2"/>
  <c r="AK185" i="2"/>
  <c r="AJ185" i="2"/>
  <c r="AS184" i="2"/>
  <c r="AR184" i="2"/>
  <c r="AQ184" i="2"/>
  <c r="AK184" i="2"/>
  <c r="AJ184" i="2"/>
  <c r="AS183" i="2"/>
  <c r="AR183" i="2"/>
  <c r="AQ183" i="2"/>
  <c r="AK183" i="2"/>
  <c r="AJ183" i="2"/>
  <c r="AS182" i="2"/>
  <c r="AR182" i="2"/>
  <c r="AQ182" i="2"/>
  <c r="AK182" i="2"/>
  <c r="AJ182" i="2"/>
  <c r="AS181" i="2"/>
  <c r="AR181" i="2"/>
  <c r="AQ181" i="2"/>
  <c r="AK181" i="2"/>
  <c r="AJ181" i="2"/>
  <c r="AS180" i="2"/>
  <c r="AR180" i="2"/>
  <c r="AQ180" i="2"/>
  <c r="AK180" i="2"/>
  <c r="AJ180" i="2"/>
  <c r="AS179" i="2"/>
  <c r="AR179" i="2"/>
  <c r="AQ179" i="2"/>
  <c r="AK179" i="2"/>
  <c r="AJ179" i="2"/>
  <c r="AS178" i="2"/>
  <c r="AR178" i="2"/>
  <c r="AQ178" i="2"/>
  <c r="AK178" i="2"/>
  <c r="AJ178" i="2"/>
  <c r="AS177" i="2"/>
  <c r="AR177" i="2"/>
  <c r="AQ177" i="2"/>
  <c r="AK177" i="2"/>
  <c r="AJ177" i="2"/>
  <c r="AS176" i="2"/>
  <c r="AR176" i="2"/>
  <c r="AQ176" i="2"/>
  <c r="AK176" i="2"/>
  <c r="AJ176" i="2"/>
  <c r="AS175" i="2"/>
  <c r="AR175" i="2"/>
  <c r="AQ175" i="2"/>
  <c r="AK175" i="2"/>
  <c r="AJ175" i="2"/>
  <c r="AS174" i="2"/>
  <c r="AR174" i="2"/>
  <c r="AQ174" i="2"/>
  <c r="AK174" i="2"/>
  <c r="AJ174" i="2"/>
  <c r="AS173" i="2"/>
  <c r="AR173" i="2"/>
  <c r="AQ173" i="2"/>
  <c r="AK173" i="2"/>
  <c r="AJ173" i="2"/>
  <c r="AS172" i="2"/>
  <c r="AR172" i="2"/>
  <c r="AQ172" i="2"/>
  <c r="AK172" i="2"/>
  <c r="AJ172" i="2"/>
  <c r="AS171" i="2"/>
  <c r="AR171" i="2"/>
  <c r="AQ171" i="2"/>
  <c r="AK171" i="2"/>
  <c r="AJ171" i="2"/>
  <c r="AS170" i="2"/>
  <c r="AR170" i="2"/>
  <c r="AQ170" i="2"/>
  <c r="AK170" i="2"/>
  <c r="AJ170" i="2"/>
  <c r="AS169" i="2"/>
  <c r="AR169" i="2"/>
  <c r="AQ169" i="2"/>
  <c r="AK169" i="2"/>
  <c r="AJ169" i="2"/>
  <c r="AS168" i="2"/>
  <c r="AR168" i="2"/>
  <c r="AQ168" i="2"/>
  <c r="AK168" i="2"/>
  <c r="AJ168" i="2"/>
  <c r="AS167" i="2"/>
  <c r="AR167" i="2"/>
  <c r="AQ167" i="2"/>
  <c r="AK167" i="2"/>
  <c r="AJ167" i="2"/>
  <c r="AS166" i="2"/>
  <c r="AR166" i="2"/>
  <c r="AQ166" i="2"/>
  <c r="AK166" i="2"/>
  <c r="AJ166" i="2"/>
  <c r="AS165" i="2"/>
  <c r="AR165" i="2"/>
  <c r="AQ165" i="2"/>
  <c r="AK165" i="2"/>
  <c r="AJ165" i="2"/>
  <c r="AS164" i="2"/>
  <c r="AR164" i="2"/>
  <c r="AQ164" i="2"/>
  <c r="AK164" i="2"/>
  <c r="AJ164" i="2"/>
  <c r="AS163" i="2"/>
  <c r="AR163" i="2"/>
  <c r="AQ163" i="2"/>
  <c r="AK163" i="2"/>
  <c r="AJ163" i="2"/>
  <c r="AS162" i="2"/>
  <c r="AR162" i="2"/>
  <c r="AQ162" i="2"/>
  <c r="AK162" i="2"/>
  <c r="AJ162" i="2"/>
  <c r="AS161" i="2"/>
  <c r="AR161" i="2"/>
  <c r="AQ161" i="2"/>
  <c r="AK161" i="2"/>
  <c r="AJ161" i="2"/>
  <c r="AS160" i="2"/>
  <c r="AR160" i="2"/>
  <c r="AQ160" i="2"/>
  <c r="AK160" i="2"/>
  <c r="AJ160" i="2"/>
  <c r="AS159" i="2"/>
  <c r="AR159" i="2"/>
  <c r="AQ159" i="2"/>
  <c r="AK159" i="2"/>
  <c r="AJ159" i="2"/>
  <c r="AS158" i="2"/>
  <c r="AR158" i="2"/>
  <c r="AQ158" i="2"/>
  <c r="AK158" i="2"/>
  <c r="AJ158" i="2"/>
  <c r="AS157" i="2"/>
  <c r="AR157" i="2"/>
  <c r="AQ157" i="2"/>
  <c r="AK157" i="2"/>
  <c r="AJ157" i="2"/>
  <c r="AS156" i="2"/>
  <c r="AR156" i="2"/>
  <c r="AQ156" i="2"/>
  <c r="AK156" i="2"/>
  <c r="AJ156" i="2"/>
  <c r="AS155" i="2"/>
  <c r="AR155" i="2"/>
  <c r="AQ155" i="2"/>
  <c r="AK155" i="2"/>
  <c r="AJ155" i="2"/>
  <c r="AS154" i="2"/>
  <c r="AR154" i="2"/>
  <c r="AQ154" i="2"/>
  <c r="AK154" i="2"/>
  <c r="AJ154" i="2"/>
  <c r="AS153" i="2"/>
  <c r="AR153" i="2"/>
  <c r="AQ153" i="2"/>
  <c r="AK153" i="2"/>
  <c r="AJ153" i="2"/>
  <c r="AS152" i="2"/>
  <c r="AR152" i="2"/>
  <c r="AQ152" i="2"/>
  <c r="AK152" i="2"/>
  <c r="AJ152" i="2"/>
  <c r="AS151" i="2"/>
  <c r="AR151" i="2"/>
  <c r="AQ151" i="2"/>
  <c r="AK151" i="2"/>
  <c r="AJ151" i="2"/>
  <c r="AS150" i="2"/>
  <c r="AR150" i="2"/>
  <c r="AQ150" i="2"/>
  <c r="AK150" i="2"/>
  <c r="AJ150" i="2"/>
  <c r="AS149" i="2"/>
  <c r="AR149" i="2"/>
  <c r="AQ149" i="2"/>
  <c r="AK149" i="2"/>
  <c r="AJ149" i="2"/>
  <c r="AS148" i="2"/>
  <c r="AR148" i="2"/>
  <c r="AQ148" i="2"/>
  <c r="AK148" i="2"/>
  <c r="AJ148" i="2"/>
  <c r="AS147" i="2"/>
  <c r="AR147" i="2"/>
  <c r="AQ147" i="2"/>
  <c r="AK147" i="2"/>
  <c r="AJ147" i="2"/>
  <c r="AS146" i="2"/>
  <c r="AR146" i="2"/>
  <c r="AQ146" i="2"/>
  <c r="AK146" i="2"/>
  <c r="AJ146" i="2"/>
  <c r="AS145" i="2"/>
  <c r="AR145" i="2"/>
  <c r="AQ145" i="2"/>
  <c r="AK145" i="2"/>
  <c r="AJ145" i="2"/>
  <c r="AS144" i="2"/>
  <c r="AR144" i="2"/>
  <c r="AQ144" i="2"/>
  <c r="AK144" i="2"/>
  <c r="AJ144" i="2"/>
  <c r="AS143" i="2"/>
  <c r="AR143" i="2"/>
  <c r="AQ143" i="2"/>
  <c r="AK143" i="2"/>
  <c r="AJ143" i="2"/>
  <c r="AS142" i="2"/>
  <c r="AR142" i="2"/>
  <c r="AQ142" i="2"/>
  <c r="AK142" i="2"/>
  <c r="AJ142" i="2"/>
  <c r="AS141" i="2"/>
  <c r="AR141" i="2"/>
  <c r="AQ141" i="2"/>
  <c r="AK141" i="2"/>
  <c r="AJ141" i="2"/>
  <c r="AS140" i="2"/>
  <c r="AR140" i="2"/>
  <c r="AQ140" i="2"/>
  <c r="AK140" i="2"/>
  <c r="AJ140" i="2"/>
  <c r="AS139" i="2"/>
  <c r="AR139" i="2"/>
  <c r="AQ139" i="2"/>
  <c r="AK139" i="2"/>
  <c r="AJ139" i="2"/>
  <c r="AS138" i="2"/>
  <c r="AR138" i="2"/>
  <c r="AQ138" i="2"/>
  <c r="AK138" i="2"/>
  <c r="AJ138" i="2"/>
  <c r="AS137" i="2"/>
  <c r="AR137" i="2"/>
  <c r="AQ137" i="2"/>
  <c r="AK137" i="2"/>
  <c r="AJ137" i="2"/>
  <c r="AS136" i="2"/>
  <c r="AR136" i="2"/>
  <c r="AQ136" i="2"/>
  <c r="AK136" i="2"/>
  <c r="AJ136" i="2"/>
  <c r="AS135" i="2"/>
  <c r="AR135" i="2"/>
  <c r="AQ135" i="2"/>
  <c r="AK135" i="2"/>
  <c r="AJ135" i="2"/>
  <c r="AS134" i="2"/>
  <c r="AR134" i="2"/>
  <c r="AQ134" i="2"/>
  <c r="AK134" i="2"/>
  <c r="AJ134" i="2"/>
  <c r="AS133" i="2"/>
  <c r="AR133" i="2"/>
  <c r="AQ133" i="2"/>
  <c r="AK133" i="2"/>
  <c r="AJ133" i="2"/>
  <c r="AS132" i="2"/>
  <c r="AR132" i="2"/>
  <c r="AQ132" i="2"/>
  <c r="AK132" i="2"/>
  <c r="AJ132" i="2"/>
  <c r="AS131" i="2"/>
  <c r="AR131" i="2"/>
  <c r="AQ131" i="2"/>
  <c r="AK131" i="2"/>
  <c r="AJ131" i="2"/>
  <c r="AS130" i="2"/>
  <c r="AR130" i="2"/>
  <c r="AQ130" i="2"/>
  <c r="AK130" i="2"/>
  <c r="AJ130" i="2"/>
  <c r="AS129" i="2"/>
  <c r="AR129" i="2"/>
  <c r="AQ129" i="2"/>
  <c r="AK129" i="2"/>
  <c r="AJ129" i="2"/>
  <c r="AS128" i="2"/>
  <c r="AR128" i="2"/>
  <c r="AQ128" i="2"/>
  <c r="AK128" i="2"/>
  <c r="AJ128" i="2"/>
  <c r="AS127" i="2"/>
  <c r="AR127" i="2"/>
  <c r="AQ127" i="2"/>
  <c r="AK127" i="2"/>
  <c r="AJ127" i="2"/>
  <c r="AS126" i="2"/>
  <c r="AR126" i="2"/>
  <c r="AQ126" i="2"/>
  <c r="AK126" i="2"/>
  <c r="AJ126" i="2"/>
  <c r="AS125" i="2"/>
  <c r="AR125" i="2"/>
  <c r="AQ125" i="2"/>
  <c r="AK125" i="2"/>
  <c r="AJ125" i="2"/>
  <c r="AS124" i="2"/>
  <c r="AR124" i="2"/>
  <c r="AQ124" i="2"/>
  <c r="AK124" i="2"/>
  <c r="AJ124" i="2"/>
  <c r="AS123" i="2"/>
  <c r="AR123" i="2"/>
  <c r="AQ123" i="2"/>
  <c r="AK123" i="2"/>
  <c r="AJ123" i="2"/>
  <c r="AS122" i="2"/>
  <c r="AR122" i="2"/>
  <c r="AQ122" i="2"/>
  <c r="AK122" i="2"/>
  <c r="AJ122" i="2"/>
  <c r="AS121" i="2"/>
  <c r="AR121" i="2"/>
  <c r="AQ121" i="2"/>
  <c r="AK121" i="2"/>
  <c r="AJ121" i="2"/>
  <c r="AS120" i="2"/>
  <c r="AR120" i="2"/>
  <c r="AQ120" i="2"/>
  <c r="AK120" i="2"/>
  <c r="AJ120" i="2"/>
  <c r="AS119" i="2"/>
  <c r="AR119" i="2"/>
  <c r="AQ119" i="2"/>
  <c r="AK119" i="2"/>
  <c r="AJ119" i="2"/>
  <c r="AS118" i="2"/>
  <c r="AR118" i="2"/>
  <c r="AQ118" i="2"/>
  <c r="AK118" i="2"/>
  <c r="AJ118" i="2"/>
  <c r="AS117" i="2"/>
  <c r="AR117" i="2"/>
  <c r="AQ117" i="2"/>
  <c r="AK117" i="2"/>
  <c r="AJ117" i="2"/>
  <c r="AS116" i="2"/>
  <c r="AR116" i="2"/>
  <c r="AQ116" i="2"/>
  <c r="AK116" i="2"/>
  <c r="AJ116" i="2"/>
  <c r="AS115" i="2"/>
  <c r="AR115" i="2"/>
  <c r="AQ115" i="2"/>
  <c r="AK115" i="2"/>
  <c r="AJ115" i="2"/>
  <c r="AS114" i="2"/>
  <c r="AR114" i="2"/>
  <c r="AQ114" i="2"/>
  <c r="AK114" i="2"/>
  <c r="AJ114" i="2"/>
  <c r="AS113" i="2"/>
  <c r="AR113" i="2"/>
  <c r="AQ113" i="2"/>
  <c r="AK113" i="2"/>
  <c r="AJ113" i="2"/>
  <c r="AS112" i="2"/>
  <c r="AR112" i="2"/>
  <c r="AQ112" i="2"/>
  <c r="AK112" i="2"/>
  <c r="AJ112" i="2"/>
  <c r="AS111" i="2"/>
  <c r="AR111" i="2"/>
  <c r="AQ111" i="2"/>
  <c r="AK111" i="2"/>
  <c r="AJ111" i="2"/>
  <c r="AS110" i="2"/>
  <c r="AR110" i="2"/>
  <c r="AQ110" i="2"/>
  <c r="AK110" i="2"/>
  <c r="AJ110" i="2"/>
  <c r="AS109" i="2"/>
  <c r="AR109" i="2"/>
  <c r="AQ109" i="2"/>
  <c r="AK109" i="2"/>
  <c r="AJ109" i="2"/>
  <c r="AS108" i="2"/>
  <c r="AR108" i="2"/>
  <c r="AQ108" i="2"/>
  <c r="AK108" i="2"/>
  <c r="AJ108" i="2"/>
  <c r="AS107" i="2"/>
  <c r="AR107" i="2"/>
  <c r="AQ107" i="2"/>
  <c r="AK107" i="2"/>
  <c r="AJ107" i="2"/>
  <c r="AS106" i="2"/>
  <c r="AR106" i="2"/>
  <c r="AQ106" i="2"/>
  <c r="AK106" i="2"/>
  <c r="AJ106" i="2"/>
  <c r="AS105" i="2"/>
  <c r="AR105" i="2"/>
  <c r="AQ105" i="2"/>
  <c r="AK105" i="2"/>
  <c r="AJ105" i="2"/>
  <c r="AS104" i="2"/>
  <c r="AR104" i="2"/>
  <c r="AQ104" i="2"/>
  <c r="AK104" i="2"/>
  <c r="AJ104" i="2"/>
  <c r="AS103" i="2"/>
  <c r="AR103" i="2"/>
  <c r="AQ103" i="2"/>
  <c r="AK103" i="2"/>
  <c r="AJ103" i="2"/>
  <c r="AS102" i="2"/>
  <c r="AR102" i="2"/>
  <c r="AQ102" i="2"/>
  <c r="AK102" i="2"/>
  <c r="AJ102" i="2"/>
  <c r="AS101" i="2"/>
  <c r="AR101" i="2"/>
  <c r="AQ101" i="2"/>
  <c r="AK101" i="2"/>
  <c r="AJ101" i="2"/>
  <c r="AS100" i="2"/>
  <c r="AR100" i="2"/>
  <c r="AQ100" i="2"/>
  <c r="AK100" i="2"/>
  <c r="AJ100" i="2"/>
  <c r="AS99" i="2"/>
  <c r="AR99" i="2"/>
  <c r="AQ99" i="2"/>
  <c r="AK99" i="2"/>
  <c r="AJ99" i="2"/>
  <c r="AS98" i="2"/>
  <c r="AR98" i="2"/>
  <c r="AQ98" i="2"/>
  <c r="AK98" i="2"/>
  <c r="AJ98" i="2"/>
  <c r="AS97" i="2"/>
  <c r="AR97" i="2"/>
  <c r="AQ97" i="2"/>
  <c r="AK97" i="2"/>
  <c r="AJ97" i="2"/>
  <c r="AS96" i="2"/>
  <c r="AR96" i="2"/>
  <c r="AQ96" i="2"/>
  <c r="AK96" i="2"/>
  <c r="AJ96" i="2"/>
  <c r="AS95" i="2"/>
  <c r="AR95" i="2"/>
  <c r="AQ95" i="2"/>
  <c r="AK95" i="2"/>
  <c r="AJ95" i="2"/>
  <c r="AS94" i="2"/>
  <c r="AR94" i="2"/>
  <c r="AQ94" i="2"/>
  <c r="AK94" i="2"/>
  <c r="AJ94" i="2"/>
  <c r="AS93" i="2"/>
  <c r="AR93" i="2"/>
  <c r="AQ93" i="2"/>
  <c r="AK93" i="2"/>
  <c r="AJ93" i="2"/>
  <c r="AS92" i="2"/>
  <c r="AR92" i="2"/>
  <c r="AQ92" i="2"/>
  <c r="AK92" i="2"/>
  <c r="AJ92" i="2"/>
  <c r="AS91" i="2"/>
  <c r="AR91" i="2"/>
  <c r="AQ91" i="2"/>
  <c r="AK91" i="2"/>
  <c r="AJ91" i="2"/>
  <c r="AS90" i="2"/>
  <c r="AR90" i="2"/>
  <c r="AQ90" i="2"/>
  <c r="AK90" i="2"/>
  <c r="AJ90" i="2"/>
  <c r="AS89" i="2"/>
  <c r="AR89" i="2"/>
  <c r="AQ89" i="2"/>
  <c r="AK89" i="2"/>
  <c r="AJ89" i="2"/>
  <c r="AS88" i="2"/>
  <c r="AR88" i="2"/>
  <c r="AQ88" i="2"/>
  <c r="AK88" i="2"/>
  <c r="AJ88" i="2"/>
  <c r="AS87" i="2"/>
  <c r="AR87" i="2"/>
  <c r="AQ87" i="2"/>
  <c r="AK87" i="2"/>
  <c r="AJ87" i="2"/>
  <c r="AS86" i="2"/>
  <c r="AR86" i="2"/>
  <c r="AQ86" i="2"/>
  <c r="AK86" i="2"/>
  <c r="AJ86" i="2"/>
  <c r="AS85" i="2"/>
  <c r="AR85" i="2"/>
  <c r="AQ85" i="2"/>
  <c r="AK85" i="2"/>
  <c r="AJ85" i="2"/>
  <c r="AS84" i="2"/>
  <c r="AR84" i="2"/>
  <c r="AQ84" i="2"/>
  <c r="AK84" i="2"/>
  <c r="AJ84" i="2"/>
  <c r="AS83" i="2"/>
  <c r="AR83" i="2"/>
  <c r="AQ83" i="2"/>
  <c r="AK83" i="2"/>
  <c r="AJ83" i="2"/>
  <c r="AS82" i="2"/>
  <c r="AR82" i="2"/>
  <c r="AQ82" i="2"/>
  <c r="AK82" i="2"/>
  <c r="AJ82" i="2"/>
  <c r="AS81" i="2"/>
  <c r="AR81" i="2"/>
  <c r="AQ81" i="2"/>
  <c r="AK81" i="2"/>
  <c r="AJ81" i="2"/>
  <c r="AS80" i="2"/>
  <c r="AR80" i="2"/>
  <c r="AQ80" i="2"/>
  <c r="AK80" i="2"/>
  <c r="AJ80" i="2"/>
  <c r="AS79" i="2"/>
  <c r="AR79" i="2"/>
  <c r="AQ79" i="2"/>
  <c r="AK79" i="2"/>
  <c r="AJ79" i="2"/>
  <c r="AS78" i="2"/>
  <c r="AR78" i="2"/>
  <c r="AQ78" i="2"/>
  <c r="AK78" i="2"/>
  <c r="AJ78" i="2"/>
  <c r="AS77" i="2"/>
  <c r="AR77" i="2"/>
  <c r="AQ77" i="2"/>
  <c r="AK77" i="2"/>
  <c r="AJ77" i="2"/>
  <c r="AS76" i="2"/>
  <c r="AR76" i="2"/>
  <c r="AQ76" i="2"/>
  <c r="AK76" i="2"/>
  <c r="AJ76" i="2"/>
  <c r="AS75" i="2"/>
  <c r="AR75" i="2"/>
  <c r="AQ75" i="2"/>
  <c r="AK75" i="2"/>
  <c r="AJ75" i="2"/>
  <c r="AS74" i="2"/>
  <c r="AR74" i="2"/>
  <c r="AQ74" i="2"/>
  <c r="AK74" i="2"/>
  <c r="AJ74" i="2"/>
  <c r="AS73" i="2"/>
  <c r="AR73" i="2"/>
  <c r="AQ73" i="2"/>
  <c r="AK73" i="2"/>
  <c r="AJ73" i="2"/>
  <c r="AS72" i="2"/>
  <c r="AR72" i="2"/>
  <c r="AQ72" i="2"/>
  <c r="AK72" i="2"/>
  <c r="AJ72" i="2"/>
  <c r="AS71" i="2"/>
  <c r="AR71" i="2"/>
  <c r="AQ71" i="2"/>
  <c r="AK71" i="2"/>
  <c r="AJ71" i="2"/>
  <c r="AS70" i="2"/>
  <c r="AR70" i="2"/>
  <c r="AQ70" i="2"/>
  <c r="AK70" i="2"/>
  <c r="AJ70" i="2"/>
  <c r="AS69" i="2"/>
  <c r="AR69" i="2"/>
  <c r="AQ69" i="2"/>
  <c r="AK69" i="2"/>
  <c r="AJ69" i="2"/>
  <c r="AS68" i="2"/>
  <c r="AR68" i="2"/>
  <c r="AQ68" i="2"/>
  <c r="AK68" i="2"/>
  <c r="AJ68" i="2"/>
  <c r="AS67" i="2"/>
  <c r="AR67" i="2"/>
  <c r="AQ67" i="2"/>
  <c r="AK67" i="2"/>
  <c r="AJ67" i="2"/>
  <c r="AS66" i="2"/>
  <c r="AR66" i="2"/>
  <c r="AQ66" i="2"/>
  <c r="AK66" i="2"/>
  <c r="AJ66" i="2"/>
  <c r="AS65" i="2"/>
  <c r="AR65" i="2"/>
  <c r="AQ65" i="2"/>
  <c r="AK65" i="2"/>
  <c r="AJ65" i="2"/>
  <c r="AS64" i="2"/>
  <c r="AR64" i="2"/>
  <c r="AQ64" i="2"/>
  <c r="AK64" i="2"/>
  <c r="AJ64" i="2"/>
  <c r="AS63" i="2"/>
  <c r="AR63" i="2"/>
  <c r="AQ63" i="2"/>
  <c r="AK63" i="2"/>
  <c r="AJ63" i="2"/>
  <c r="AS62" i="2"/>
  <c r="AR62" i="2"/>
  <c r="AQ62" i="2"/>
  <c r="AK62" i="2"/>
  <c r="AJ62" i="2"/>
  <c r="AS61" i="2"/>
  <c r="AR61" i="2"/>
  <c r="AQ61" i="2"/>
  <c r="AK61" i="2"/>
  <c r="AJ61" i="2"/>
  <c r="AS60" i="2"/>
  <c r="AR60" i="2"/>
  <c r="AQ60" i="2"/>
  <c r="AK60" i="2"/>
  <c r="AJ60" i="2"/>
  <c r="AS59" i="2"/>
  <c r="AR59" i="2"/>
  <c r="AQ59" i="2"/>
  <c r="AK59" i="2"/>
  <c r="AJ59" i="2"/>
  <c r="AS58" i="2"/>
  <c r="AR58" i="2"/>
  <c r="AQ58" i="2"/>
  <c r="AK58" i="2"/>
  <c r="AJ58" i="2"/>
  <c r="AS57" i="2"/>
  <c r="AR57" i="2"/>
  <c r="AQ57" i="2"/>
  <c r="AK57" i="2"/>
  <c r="AJ57" i="2"/>
  <c r="AS56" i="2"/>
  <c r="AR56" i="2"/>
  <c r="AQ56" i="2"/>
  <c r="AK56" i="2"/>
  <c r="AJ56" i="2"/>
  <c r="AS55" i="2"/>
  <c r="AR55" i="2"/>
  <c r="AQ55" i="2"/>
  <c r="AK55" i="2"/>
  <c r="AJ55" i="2"/>
  <c r="AS54" i="2"/>
  <c r="AR54" i="2"/>
  <c r="AQ54" i="2"/>
  <c r="AK54" i="2"/>
  <c r="AJ54" i="2"/>
  <c r="AS53" i="2"/>
  <c r="AR53" i="2"/>
  <c r="AQ53" i="2"/>
  <c r="AK53" i="2"/>
  <c r="AJ53" i="2"/>
  <c r="AS52" i="2"/>
  <c r="AR52" i="2"/>
  <c r="AQ52" i="2"/>
  <c r="AK52" i="2"/>
  <c r="AJ52" i="2"/>
  <c r="AS51" i="2"/>
  <c r="AR51" i="2"/>
  <c r="AQ51" i="2"/>
  <c r="AK51" i="2"/>
  <c r="AJ51" i="2"/>
  <c r="AS50" i="2"/>
  <c r="AR50" i="2"/>
  <c r="AQ50" i="2"/>
  <c r="AK50" i="2"/>
  <c r="AJ50" i="2"/>
  <c r="AS49" i="2"/>
  <c r="AR49" i="2"/>
  <c r="AQ49" i="2"/>
  <c r="AK49" i="2"/>
  <c r="AJ49" i="2"/>
  <c r="AS48" i="2"/>
  <c r="AR48" i="2"/>
  <c r="AQ48" i="2"/>
  <c r="AK48" i="2"/>
  <c r="AJ48" i="2"/>
  <c r="AS47" i="2"/>
  <c r="AR47" i="2"/>
  <c r="AQ47" i="2"/>
  <c r="AK47" i="2"/>
  <c r="AJ47" i="2"/>
  <c r="AS46" i="2"/>
  <c r="AR46" i="2"/>
  <c r="AQ46" i="2"/>
  <c r="AK46" i="2"/>
  <c r="AJ46" i="2"/>
  <c r="AS45" i="2"/>
  <c r="AR45" i="2"/>
  <c r="AQ45" i="2"/>
  <c r="AK45" i="2"/>
  <c r="AJ45" i="2"/>
  <c r="AS44" i="2"/>
  <c r="AR44" i="2"/>
  <c r="AQ44" i="2"/>
  <c r="AK44" i="2"/>
  <c r="AJ44" i="2"/>
  <c r="AS43" i="2"/>
  <c r="AR43" i="2"/>
  <c r="AQ43" i="2"/>
  <c r="AK43" i="2"/>
  <c r="AJ43" i="2"/>
  <c r="AS42" i="2"/>
  <c r="AR42" i="2"/>
  <c r="AQ42" i="2"/>
  <c r="AK42" i="2"/>
  <c r="AJ42" i="2"/>
  <c r="AS41" i="2"/>
  <c r="AR41" i="2"/>
  <c r="AQ41" i="2"/>
  <c r="AK41" i="2"/>
  <c r="AJ41" i="2"/>
  <c r="AS40" i="2"/>
  <c r="AR40" i="2"/>
  <c r="AQ40" i="2"/>
  <c r="AK40" i="2"/>
  <c r="AJ40" i="2"/>
  <c r="AS39" i="2"/>
  <c r="AR39" i="2"/>
  <c r="AQ39" i="2"/>
  <c r="AK39" i="2"/>
  <c r="AJ39" i="2"/>
  <c r="AS38" i="2"/>
  <c r="AR38" i="2"/>
  <c r="AQ38" i="2"/>
  <c r="AK38" i="2"/>
  <c r="AJ38" i="2"/>
  <c r="AS37" i="2"/>
  <c r="AR37" i="2"/>
  <c r="AQ37" i="2"/>
  <c r="AK37" i="2"/>
  <c r="AJ37" i="2"/>
  <c r="AS36" i="2"/>
  <c r="AR36" i="2"/>
  <c r="AQ36" i="2"/>
  <c r="AK36" i="2"/>
  <c r="AJ36" i="2"/>
  <c r="AS35" i="2"/>
  <c r="AR35" i="2"/>
  <c r="AQ35" i="2"/>
  <c r="AK35" i="2"/>
  <c r="AJ35" i="2"/>
  <c r="AS34" i="2"/>
  <c r="AR34" i="2"/>
  <c r="AQ34" i="2"/>
  <c r="AK34" i="2"/>
  <c r="AJ34" i="2"/>
  <c r="AS33" i="2"/>
  <c r="AR33" i="2"/>
  <c r="AQ33" i="2"/>
  <c r="AK33" i="2"/>
  <c r="AJ33" i="2"/>
  <c r="AS32" i="2"/>
  <c r="AR32" i="2"/>
  <c r="AQ32" i="2"/>
  <c r="AK32" i="2"/>
  <c r="AJ32" i="2"/>
  <c r="AS31" i="2"/>
  <c r="AR31" i="2"/>
  <c r="AQ31" i="2"/>
  <c r="AK31" i="2"/>
  <c r="AJ31" i="2"/>
  <c r="AS30" i="2"/>
  <c r="AR30" i="2"/>
  <c r="AQ30" i="2"/>
  <c r="AK30" i="2"/>
  <c r="AJ30" i="2"/>
  <c r="AS29" i="2"/>
  <c r="AR29" i="2"/>
  <c r="AQ29" i="2"/>
  <c r="AK29" i="2"/>
  <c r="AJ29" i="2"/>
  <c r="AS28" i="2"/>
  <c r="AR28" i="2"/>
  <c r="AQ28" i="2"/>
  <c r="AK28" i="2"/>
  <c r="AJ28" i="2"/>
  <c r="AS27" i="2"/>
  <c r="AR27" i="2"/>
  <c r="AQ27" i="2"/>
  <c r="AK27" i="2"/>
  <c r="AJ27" i="2"/>
  <c r="AS26" i="2"/>
  <c r="AR26" i="2"/>
  <c r="AQ26" i="2"/>
  <c r="AK26" i="2"/>
  <c r="AJ26" i="2"/>
  <c r="AS25" i="2"/>
  <c r="AR25" i="2"/>
  <c r="AQ25" i="2"/>
  <c r="AK25" i="2"/>
  <c r="AJ25" i="2"/>
  <c r="AS24" i="2"/>
  <c r="AR24" i="2"/>
  <c r="AQ24" i="2"/>
  <c r="AK24" i="2"/>
  <c r="AJ24" i="2"/>
  <c r="AS23" i="2"/>
  <c r="AR23" i="2"/>
  <c r="AQ23" i="2"/>
  <c r="AK23" i="2"/>
  <c r="AJ23" i="2"/>
  <c r="AS22" i="2"/>
  <c r="AR22" i="2"/>
  <c r="AQ22" i="2"/>
  <c r="AK22" i="2"/>
  <c r="AJ22" i="2"/>
  <c r="AS21" i="2"/>
  <c r="AR21" i="2"/>
  <c r="AQ21" i="2"/>
  <c r="AK21" i="2"/>
  <c r="AJ21" i="2"/>
  <c r="AS20" i="2"/>
  <c r="AR20" i="2"/>
  <c r="AQ20" i="2"/>
  <c r="AK20" i="2"/>
  <c r="AJ20" i="2"/>
  <c r="AS19" i="2"/>
  <c r="AR19" i="2"/>
  <c r="AQ19" i="2"/>
  <c r="AK19" i="2"/>
  <c r="AJ19" i="2"/>
  <c r="AS18" i="2"/>
  <c r="AR18" i="2"/>
  <c r="AQ18" i="2"/>
  <c r="AK18" i="2"/>
  <c r="AJ18" i="2"/>
  <c r="O4896" i="2"/>
  <c r="AP4896" i="2" s="1"/>
  <c r="O4897" i="2"/>
  <c r="AP4897" i="2" s="1"/>
  <c r="O4898" i="2"/>
  <c r="AP4898" i="2" s="1"/>
  <c r="O4899" i="2"/>
  <c r="AP4899" i="2" s="1"/>
  <c r="O4900" i="2"/>
  <c r="AP4900" i="2" s="1"/>
  <c r="O4901" i="2"/>
  <c r="AP4901" i="2" s="1"/>
  <c r="O4902" i="2"/>
  <c r="AP4902" i="2" s="1"/>
  <c r="O4903" i="2"/>
  <c r="AP4903" i="2" s="1"/>
  <c r="O4904" i="2"/>
  <c r="AP4904" i="2" s="1"/>
  <c r="O4905" i="2"/>
  <c r="AP4905" i="2" s="1"/>
  <c r="O4906" i="2"/>
  <c r="AP4906" i="2" s="1"/>
  <c r="O4907" i="2"/>
  <c r="AP4907" i="2" s="1"/>
  <c r="O4908" i="2"/>
  <c r="AP4908" i="2" s="1"/>
  <c r="O4909" i="2"/>
  <c r="AP4909" i="2" s="1"/>
  <c r="O4910" i="2"/>
  <c r="AP4910" i="2" s="1"/>
  <c r="O4911" i="2"/>
  <c r="AP4911" i="2" s="1"/>
  <c r="O4912" i="2"/>
  <c r="AP4912" i="2" s="1"/>
  <c r="O4913" i="2"/>
  <c r="AP4913" i="2" s="1"/>
  <c r="O4914" i="2"/>
  <c r="AP4914" i="2" s="1"/>
  <c r="O4915" i="2"/>
  <c r="AP4915" i="2" s="1"/>
  <c r="O4916" i="2"/>
  <c r="AP4916" i="2" s="1"/>
  <c r="O4917" i="2"/>
  <c r="AP4917" i="2" s="1"/>
  <c r="O4918" i="2"/>
  <c r="AP4918" i="2" s="1"/>
  <c r="O4919" i="2"/>
  <c r="AP4919" i="2" s="1"/>
  <c r="O4920" i="2"/>
  <c r="AP4920" i="2" s="1"/>
  <c r="O4921" i="2"/>
  <c r="AP4921" i="2" s="1"/>
  <c r="O4922" i="2"/>
  <c r="AP4922" i="2" s="1"/>
  <c r="O4923" i="2"/>
  <c r="AP4923" i="2" s="1"/>
  <c r="O4924" i="2"/>
  <c r="AP4924" i="2" s="1"/>
  <c r="O4925" i="2"/>
  <c r="AP4925" i="2" s="1"/>
  <c r="O4926" i="2"/>
  <c r="AP4926" i="2" s="1"/>
  <c r="O4927" i="2"/>
  <c r="AP4927" i="2" s="1"/>
  <c r="O4928" i="2"/>
  <c r="AP4928" i="2" s="1"/>
  <c r="O4929" i="2"/>
  <c r="AP4929" i="2" s="1"/>
  <c r="O4930" i="2"/>
  <c r="AP4930" i="2" s="1"/>
  <c r="O4931" i="2"/>
  <c r="AP4931" i="2" s="1"/>
  <c r="O4932" i="2"/>
  <c r="AP4932" i="2" s="1"/>
  <c r="O4933" i="2"/>
  <c r="AP4933" i="2" s="1"/>
  <c r="O4934" i="2"/>
  <c r="AP4934" i="2" s="1"/>
  <c r="O4935" i="2"/>
  <c r="AP4935" i="2" s="1"/>
  <c r="O4936" i="2"/>
  <c r="AP4936" i="2" s="1"/>
  <c r="O4937" i="2"/>
  <c r="AP4937" i="2" s="1"/>
  <c r="O4938" i="2"/>
  <c r="AP4938" i="2" s="1"/>
  <c r="O4939" i="2"/>
  <c r="AP4939" i="2" s="1"/>
  <c r="O4940" i="2"/>
  <c r="AP4940" i="2" s="1"/>
  <c r="O4941" i="2"/>
  <c r="AP4941" i="2" s="1"/>
  <c r="O4942" i="2"/>
  <c r="AP4942" i="2" s="1"/>
  <c r="O4943" i="2"/>
  <c r="AP4943" i="2" s="1"/>
  <c r="O4944" i="2"/>
  <c r="AP4944" i="2" s="1"/>
  <c r="O4945" i="2"/>
  <c r="AP4945" i="2" s="1"/>
  <c r="O4946" i="2"/>
  <c r="AP4946" i="2" s="1"/>
  <c r="O4947" i="2"/>
  <c r="AP4947" i="2" s="1"/>
  <c r="O4948" i="2"/>
  <c r="AP4948" i="2" s="1"/>
  <c r="O4949" i="2"/>
  <c r="AP4949" i="2" s="1"/>
  <c r="O4950" i="2"/>
  <c r="AP4950" i="2" s="1"/>
  <c r="O4951" i="2"/>
  <c r="AP4951" i="2" s="1"/>
  <c r="O4952" i="2"/>
  <c r="AP4952" i="2" s="1"/>
  <c r="O4953" i="2"/>
  <c r="AP4953" i="2" s="1"/>
  <c r="O4954" i="2"/>
  <c r="AP4954" i="2" s="1"/>
  <c r="O4955" i="2"/>
  <c r="AP4955" i="2" s="1"/>
  <c r="O4956" i="2"/>
  <c r="AP4956" i="2" s="1"/>
  <c r="O4957" i="2"/>
  <c r="AP4957" i="2" s="1"/>
  <c r="O4958" i="2"/>
  <c r="AP4958" i="2" s="1"/>
  <c r="O4959" i="2"/>
  <c r="AP4959" i="2" s="1"/>
  <c r="O4960" i="2"/>
  <c r="AP4960" i="2" s="1"/>
  <c r="O4961" i="2"/>
  <c r="AP4961" i="2" s="1"/>
  <c r="O4962" i="2"/>
  <c r="AP4962" i="2" s="1"/>
  <c r="O4963" i="2"/>
  <c r="AP4963" i="2" s="1"/>
  <c r="O4964" i="2"/>
  <c r="AP4964" i="2" s="1"/>
  <c r="O4965" i="2"/>
  <c r="AP4965" i="2" s="1"/>
  <c r="O4966" i="2"/>
  <c r="AP4966" i="2" s="1"/>
  <c r="O4967" i="2"/>
  <c r="AP4967" i="2" s="1"/>
  <c r="O4968" i="2"/>
  <c r="AP4968" i="2" s="1"/>
  <c r="O4969" i="2"/>
  <c r="AP4969" i="2" s="1"/>
  <c r="O4970" i="2"/>
  <c r="AP4970" i="2" s="1"/>
  <c r="O4971" i="2"/>
  <c r="AP4971" i="2" s="1"/>
  <c r="O4972" i="2"/>
  <c r="AP4972" i="2" s="1"/>
  <c r="O4973" i="2"/>
  <c r="AP4973" i="2" s="1"/>
  <c r="O4974" i="2"/>
  <c r="AP4974" i="2" s="1"/>
  <c r="O4975" i="2"/>
  <c r="AP4975" i="2" s="1"/>
  <c r="O4976" i="2"/>
  <c r="AP4976" i="2" s="1"/>
  <c r="O4977" i="2"/>
  <c r="AP4977" i="2" s="1"/>
  <c r="O4978" i="2"/>
  <c r="AP4978" i="2" s="1"/>
  <c r="O4979" i="2"/>
  <c r="AP4979" i="2" s="1"/>
  <c r="O4980" i="2"/>
  <c r="AP4980" i="2" s="1"/>
  <c r="O4981" i="2"/>
  <c r="AP4981" i="2" s="1"/>
  <c r="O4982" i="2"/>
  <c r="AP4982" i="2" s="1"/>
  <c r="O4983" i="2"/>
  <c r="AP4983" i="2" s="1"/>
  <c r="O4984" i="2"/>
  <c r="AP4984" i="2" s="1"/>
  <c r="O4985" i="2"/>
  <c r="AP4985" i="2" s="1"/>
  <c r="O4986" i="2"/>
  <c r="AP4986" i="2" s="1"/>
  <c r="O4987" i="2"/>
  <c r="AP4987" i="2" s="1"/>
  <c r="O4988" i="2"/>
  <c r="AP4988" i="2" s="1"/>
  <c r="O4989" i="2"/>
  <c r="AP4989" i="2" s="1"/>
  <c r="O4990" i="2"/>
  <c r="AP4990" i="2" s="1"/>
  <c r="O4991" i="2"/>
  <c r="AP4991" i="2" s="1"/>
  <c r="O4992" i="2"/>
  <c r="AP4992" i="2" s="1"/>
  <c r="O4993" i="2"/>
  <c r="AP4993" i="2" s="1"/>
  <c r="O4994" i="2"/>
  <c r="AP4994" i="2" s="1"/>
  <c r="O4995" i="2"/>
  <c r="AP4995" i="2" s="1"/>
  <c r="O4996" i="2"/>
  <c r="AP4996" i="2" s="1"/>
  <c r="O4997" i="2"/>
  <c r="AP4997" i="2" s="1"/>
  <c r="O4998" i="2"/>
  <c r="AP4998" i="2" s="1"/>
  <c r="O4999" i="2"/>
  <c r="AP4999" i="2" s="1"/>
  <c r="O5000" i="2"/>
  <c r="AP5000" i="2" s="1"/>
  <c r="O5001" i="2"/>
  <c r="AP5001" i="2" s="1"/>
  <c r="O5002" i="2"/>
  <c r="AP5002" i="2" s="1"/>
  <c r="O5003" i="2"/>
  <c r="AP5003" i="2" s="1"/>
  <c r="O5004" i="2"/>
  <c r="AP5004" i="2" s="1"/>
  <c r="O5005" i="2"/>
  <c r="AP5005" i="2" s="1"/>
  <c r="O5006" i="2"/>
  <c r="AP5006" i="2" s="1"/>
  <c r="O5007" i="2"/>
  <c r="AP5007" i="2" s="1"/>
  <c r="O5008" i="2"/>
  <c r="AP5008" i="2" s="1"/>
  <c r="O5009" i="2"/>
  <c r="AP5009" i="2" s="1"/>
  <c r="O5010" i="2"/>
  <c r="AP5010" i="2" s="1"/>
  <c r="O5011" i="2"/>
  <c r="AP5011" i="2" s="1"/>
  <c r="O5012" i="2"/>
  <c r="AP5012" i="2" s="1"/>
  <c r="O5013" i="2"/>
  <c r="AP5013" i="2" s="1"/>
  <c r="O5014" i="2"/>
  <c r="AP5014" i="2" s="1"/>
  <c r="O5015" i="2"/>
  <c r="AP5015" i="2" s="1"/>
  <c r="O5016" i="2"/>
  <c r="AP5016" i="2" s="1"/>
  <c r="O5017" i="2"/>
  <c r="AP5017" i="2" s="1"/>
  <c r="O5018" i="2"/>
  <c r="AP5018" i="2" s="1"/>
  <c r="O5019" i="2"/>
  <c r="AP5019" i="2" s="1"/>
  <c r="O5020" i="2"/>
  <c r="AP5020" i="2" s="1"/>
  <c r="O5021" i="2"/>
  <c r="AP5021" i="2" s="1"/>
  <c r="O5022" i="2"/>
  <c r="AP5022" i="2" s="1"/>
  <c r="O5023" i="2"/>
  <c r="AP5023" i="2" s="1"/>
  <c r="O5024" i="2"/>
  <c r="AP5024" i="2" s="1"/>
  <c r="O5025" i="2"/>
  <c r="AP5025" i="2" s="1"/>
  <c r="O5026" i="2"/>
  <c r="AP5026" i="2" s="1"/>
  <c r="O5027" i="2"/>
  <c r="AP5027" i="2" s="1"/>
  <c r="O5028" i="2"/>
  <c r="AP5028" i="2" s="1"/>
  <c r="O5029" i="2"/>
  <c r="AP5029" i="2" s="1"/>
  <c r="O5030" i="2"/>
  <c r="AP5030" i="2" s="1"/>
  <c r="O5031" i="2"/>
  <c r="AP5031" i="2" s="1"/>
  <c r="O5032" i="2"/>
  <c r="AP5032" i="2" s="1"/>
  <c r="O5033" i="2"/>
  <c r="AP5033" i="2" s="1"/>
  <c r="O5034" i="2"/>
  <c r="AP5034" i="2" s="1"/>
  <c r="O5035" i="2"/>
  <c r="AP5035" i="2" s="1"/>
  <c r="O5036" i="2"/>
  <c r="AP5036" i="2" s="1"/>
  <c r="O5037" i="2"/>
  <c r="AP5037" i="2" s="1"/>
  <c r="O5038" i="2"/>
  <c r="AP5038" i="2" s="1"/>
  <c r="O5039" i="2"/>
  <c r="AP5039" i="2" s="1"/>
  <c r="O5040" i="2"/>
  <c r="AP5040" i="2" s="1"/>
  <c r="O5041" i="2"/>
  <c r="AP5041" i="2" s="1"/>
  <c r="O5042" i="2"/>
  <c r="AP5042" i="2" s="1"/>
  <c r="O5043" i="2"/>
  <c r="AP5043" i="2" s="1"/>
  <c r="O5044" i="2"/>
  <c r="AP5044" i="2" s="1"/>
  <c r="O5045" i="2"/>
  <c r="AP5045" i="2" s="1"/>
  <c r="O5046" i="2"/>
  <c r="AP5046" i="2" s="1"/>
  <c r="O5047" i="2"/>
  <c r="AP5047" i="2" s="1"/>
  <c r="O5048" i="2"/>
  <c r="AP5048" i="2" s="1"/>
  <c r="O5049" i="2"/>
  <c r="AP5049" i="2" s="1"/>
  <c r="O5050" i="2"/>
  <c r="AP5050" i="2" s="1"/>
  <c r="O5051" i="2"/>
  <c r="AP5051" i="2" s="1"/>
  <c r="O5052" i="2"/>
  <c r="AP5052" i="2" s="1"/>
  <c r="O5053" i="2"/>
  <c r="AP5053" i="2" s="1"/>
  <c r="O5054" i="2"/>
  <c r="AP5054" i="2" s="1"/>
  <c r="O5055" i="2"/>
  <c r="AP5055" i="2" s="1"/>
  <c r="O5056" i="2"/>
  <c r="AP5056" i="2" s="1"/>
  <c r="O5057" i="2"/>
  <c r="AP5057" i="2" s="1"/>
  <c r="O5058" i="2"/>
  <c r="AP5058" i="2" s="1"/>
  <c r="O5059" i="2"/>
  <c r="AP5059" i="2" s="1"/>
  <c r="O5060" i="2"/>
  <c r="AP5060" i="2" s="1"/>
  <c r="O5061" i="2"/>
  <c r="AP5061" i="2" s="1"/>
  <c r="O5062" i="2"/>
  <c r="AP5062" i="2" s="1"/>
  <c r="O5063" i="2"/>
  <c r="AP5063" i="2" s="1"/>
  <c r="O5064" i="2"/>
  <c r="AP5064" i="2" s="1"/>
  <c r="O5065" i="2"/>
  <c r="AP5065" i="2" s="1"/>
  <c r="O5066" i="2"/>
  <c r="AP5066" i="2" s="1"/>
  <c r="O5067" i="2"/>
  <c r="AP5067" i="2" s="1"/>
  <c r="O5068" i="2"/>
  <c r="AP5068" i="2" s="1"/>
  <c r="O5069" i="2"/>
  <c r="AP5069" i="2" s="1"/>
  <c r="O5070" i="2"/>
  <c r="AP5070" i="2" s="1"/>
  <c r="O5071" i="2"/>
  <c r="AP5071" i="2" s="1"/>
  <c r="O5072" i="2"/>
  <c r="AP5072" i="2" s="1"/>
  <c r="O5073" i="2"/>
  <c r="AP5073" i="2" s="1"/>
  <c r="O5074" i="2"/>
  <c r="AP5074" i="2" s="1"/>
  <c r="O5075" i="2"/>
  <c r="AP5075" i="2" s="1"/>
  <c r="O5076" i="2"/>
  <c r="AP5076" i="2" s="1"/>
  <c r="O5077" i="2"/>
  <c r="AP5077" i="2" s="1"/>
  <c r="O5078" i="2"/>
  <c r="AP5078" i="2" s="1"/>
  <c r="O5079" i="2"/>
  <c r="AP5079" i="2" s="1"/>
  <c r="O5080" i="2"/>
  <c r="AP5080" i="2" s="1"/>
  <c r="O5081" i="2"/>
  <c r="AP5081" i="2" s="1"/>
  <c r="O5082" i="2"/>
  <c r="AP5082" i="2" s="1"/>
  <c r="O5083" i="2"/>
  <c r="AP5083" i="2" s="1"/>
  <c r="O5084" i="2"/>
  <c r="AP5084" i="2" s="1"/>
  <c r="O5085" i="2"/>
  <c r="AP5085" i="2" s="1"/>
  <c r="O5086" i="2"/>
  <c r="AP5086" i="2" s="1"/>
  <c r="O5087" i="2"/>
  <c r="AP5087" i="2" s="1"/>
  <c r="O5088" i="2"/>
  <c r="AP5088" i="2" s="1"/>
  <c r="O5089" i="2"/>
  <c r="AP5089" i="2" s="1"/>
  <c r="O5090" i="2"/>
  <c r="AP5090" i="2" s="1"/>
  <c r="O5091" i="2"/>
  <c r="AP5091" i="2" s="1"/>
  <c r="O5092" i="2"/>
  <c r="AP5092" i="2" s="1"/>
  <c r="O5093" i="2"/>
  <c r="AP5093" i="2" s="1"/>
  <c r="O5094" i="2"/>
  <c r="AP5094" i="2" s="1"/>
  <c r="O5095" i="2"/>
  <c r="AP5095" i="2" s="1"/>
  <c r="O5096" i="2"/>
  <c r="AP5096" i="2" s="1"/>
  <c r="O5097" i="2"/>
  <c r="AP5097" i="2" s="1"/>
  <c r="O5098" i="2"/>
  <c r="AP5098" i="2" s="1"/>
  <c r="O5099" i="2"/>
  <c r="AP5099" i="2" s="1"/>
  <c r="O5100" i="2"/>
  <c r="AP5100" i="2" s="1"/>
  <c r="O5101" i="2"/>
  <c r="AP5101" i="2" s="1"/>
  <c r="O5102" i="2"/>
  <c r="AP5102" i="2" s="1"/>
  <c r="O5103" i="2"/>
  <c r="AP5103" i="2" s="1"/>
  <c r="O5104" i="2"/>
  <c r="AP5104" i="2" s="1"/>
  <c r="O5105" i="2"/>
  <c r="AP5105" i="2" s="1"/>
  <c r="O5106" i="2"/>
  <c r="AP5106" i="2" s="1"/>
  <c r="O5107" i="2"/>
  <c r="AP5107" i="2" s="1"/>
  <c r="O5108" i="2"/>
  <c r="AP5108" i="2" s="1"/>
  <c r="O5109" i="2"/>
  <c r="AP5109" i="2" s="1"/>
  <c r="O5110" i="2"/>
  <c r="AP5110" i="2" s="1"/>
  <c r="O5111" i="2"/>
  <c r="AP5111" i="2" s="1"/>
  <c r="O5112" i="2"/>
  <c r="AP5112" i="2" s="1"/>
  <c r="O5113" i="2"/>
  <c r="AP5113" i="2" s="1"/>
  <c r="O5114" i="2"/>
  <c r="AP5114" i="2" s="1"/>
  <c r="O5115" i="2"/>
  <c r="AP5115" i="2" s="1"/>
  <c r="O5116" i="2"/>
  <c r="AP5116" i="2" s="1"/>
  <c r="O5117" i="2"/>
  <c r="AP5117" i="2" s="1"/>
  <c r="O5118" i="2"/>
  <c r="AP5118" i="2" s="1"/>
  <c r="O5119" i="2"/>
  <c r="AP5119" i="2" s="1"/>
  <c r="O5120" i="2"/>
  <c r="AP5120" i="2" s="1"/>
  <c r="O5121" i="2"/>
  <c r="AP5121" i="2" s="1"/>
  <c r="O5122" i="2"/>
  <c r="AP5122" i="2" s="1"/>
  <c r="O5123" i="2"/>
  <c r="AP5123" i="2" s="1"/>
  <c r="O5124" i="2"/>
  <c r="AP5124" i="2" s="1"/>
  <c r="O5125" i="2"/>
  <c r="AP5125" i="2" s="1"/>
  <c r="O5126" i="2"/>
  <c r="AP5126" i="2" s="1"/>
  <c r="O5127" i="2"/>
  <c r="AP5127" i="2" s="1"/>
  <c r="O5128" i="2"/>
  <c r="AP5128" i="2" s="1"/>
  <c r="O5129" i="2"/>
  <c r="AP5129" i="2" s="1"/>
  <c r="O5130" i="2"/>
  <c r="AP5130" i="2" s="1"/>
  <c r="O5131" i="2"/>
  <c r="AP5131" i="2" s="1"/>
  <c r="O5132" i="2"/>
  <c r="AP5132" i="2" s="1"/>
  <c r="O5133" i="2"/>
  <c r="AP5133" i="2" s="1"/>
  <c r="O5134" i="2"/>
  <c r="AP5134" i="2" s="1"/>
  <c r="O5135" i="2"/>
  <c r="AP5135" i="2" s="1"/>
  <c r="O5136" i="2"/>
  <c r="AP5136" i="2" s="1"/>
  <c r="O5137" i="2"/>
  <c r="AP5137" i="2" s="1"/>
  <c r="O5138" i="2"/>
  <c r="AP5138" i="2" s="1"/>
  <c r="O5139" i="2"/>
  <c r="AP5139" i="2" s="1"/>
  <c r="O5140" i="2"/>
  <c r="AP5140" i="2" s="1"/>
  <c r="O5141" i="2"/>
  <c r="AP5141" i="2" s="1"/>
  <c r="O5142" i="2"/>
  <c r="AP5142" i="2" s="1"/>
  <c r="O5143" i="2"/>
  <c r="AP5143" i="2" s="1"/>
  <c r="O5144" i="2"/>
  <c r="AP5144" i="2" s="1"/>
  <c r="O5145" i="2"/>
  <c r="AP5145" i="2" s="1"/>
  <c r="O5146" i="2"/>
  <c r="AP5146" i="2" s="1"/>
  <c r="O5147" i="2"/>
  <c r="AP5147" i="2" s="1"/>
  <c r="O5148" i="2"/>
  <c r="AP5148" i="2" s="1"/>
  <c r="O5149" i="2"/>
  <c r="AP5149" i="2" s="1"/>
  <c r="O5150" i="2"/>
  <c r="AP5150" i="2" s="1"/>
  <c r="O5151" i="2"/>
  <c r="AP5151" i="2" s="1"/>
  <c r="O5152" i="2"/>
  <c r="AP5152" i="2" s="1"/>
  <c r="O5153" i="2"/>
  <c r="AP5153" i="2" s="1"/>
  <c r="O5154" i="2"/>
  <c r="AP5154" i="2" s="1"/>
  <c r="O5155" i="2"/>
  <c r="AP5155" i="2" s="1"/>
  <c r="O5156" i="2"/>
  <c r="AP5156" i="2" s="1"/>
  <c r="O5157" i="2"/>
  <c r="AP5157" i="2" s="1"/>
  <c r="O5158" i="2"/>
  <c r="AP5158" i="2" s="1"/>
  <c r="O5159" i="2"/>
  <c r="AP5159" i="2" s="1"/>
  <c r="O5160" i="2"/>
  <c r="AP5160" i="2" s="1"/>
  <c r="O5161" i="2"/>
  <c r="AP5161" i="2" s="1"/>
  <c r="O5162" i="2"/>
  <c r="AP5162" i="2" s="1"/>
  <c r="O5163" i="2"/>
  <c r="AP5163" i="2" s="1"/>
  <c r="O5164" i="2"/>
  <c r="AP5164" i="2" s="1"/>
  <c r="O5165" i="2"/>
  <c r="AP5165" i="2" s="1"/>
  <c r="O5166" i="2"/>
  <c r="AP5166" i="2" s="1"/>
  <c r="O5167" i="2"/>
  <c r="AP5167" i="2" s="1"/>
  <c r="O5168" i="2"/>
  <c r="AP5168" i="2" s="1"/>
  <c r="O5169" i="2"/>
  <c r="AP5169" i="2" s="1"/>
  <c r="O5170" i="2"/>
  <c r="AP5170" i="2" s="1"/>
  <c r="O5171" i="2"/>
  <c r="AP5171" i="2" s="1"/>
  <c r="O5172" i="2"/>
  <c r="AP5172" i="2" s="1"/>
  <c r="O5173" i="2"/>
  <c r="AP5173" i="2" s="1"/>
  <c r="O5174" i="2"/>
  <c r="AP5174" i="2" s="1"/>
  <c r="O5175" i="2"/>
  <c r="AP5175" i="2" s="1"/>
  <c r="O5176" i="2"/>
  <c r="AP5176" i="2" s="1"/>
  <c r="O5177" i="2"/>
  <c r="AP5177" i="2" s="1"/>
  <c r="O5178" i="2"/>
  <c r="AP5178" i="2" s="1"/>
  <c r="O5179" i="2"/>
  <c r="AP5179" i="2" s="1"/>
  <c r="O5180" i="2"/>
  <c r="AP5180" i="2" s="1"/>
  <c r="O5181" i="2"/>
  <c r="AP5181" i="2" s="1"/>
  <c r="O5182" i="2"/>
  <c r="AP5182" i="2" s="1"/>
  <c r="O5183" i="2"/>
  <c r="AP5183" i="2" s="1"/>
  <c r="O5184" i="2"/>
  <c r="AP5184" i="2" s="1"/>
  <c r="O5185" i="2"/>
  <c r="AP5185" i="2" s="1"/>
  <c r="O5186" i="2"/>
  <c r="AP5186" i="2" s="1"/>
  <c r="O5187" i="2"/>
  <c r="AP5187" i="2" s="1"/>
  <c r="O5188" i="2"/>
  <c r="AP5188" i="2" s="1"/>
  <c r="O5189" i="2"/>
  <c r="AP5189" i="2" s="1"/>
  <c r="O5190" i="2"/>
  <c r="AP5190" i="2" s="1"/>
  <c r="O5191" i="2"/>
  <c r="AP5191" i="2" s="1"/>
  <c r="O5192" i="2"/>
  <c r="AP5192" i="2" s="1"/>
  <c r="O5193" i="2"/>
  <c r="AP5193" i="2" s="1"/>
  <c r="O5194" i="2"/>
  <c r="AP5194" i="2" s="1"/>
  <c r="O5195" i="2"/>
  <c r="AP5195" i="2" s="1"/>
  <c r="O5196" i="2"/>
  <c r="AP5196" i="2" s="1"/>
  <c r="O5197" i="2"/>
  <c r="AP5197" i="2" s="1"/>
  <c r="O5198" i="2"/>
  <c r="AP5198" i="2" s="1"/>
  <c r="O5199" i="2"/>
  <c r="AP5199" i="2" s="1"/>
  <c r="O5200" i="2"/>
  <c r="AP5200" i="2" s="1"/>
  <c r="O5201" i="2"/>
  <c r="AP5201" i="2" s="1"/>
  <c r="O5202" i="2"/>
  <c r="AP5202" i="2" s="1"/>
  <c r="O5203" i="2"/>
  <c r="AP5203" i="2" s="1"/>
  <c r="O5204" i="2"/>
  <c r="AP5204" i="2" s="1"/>
  <c r="O5205" i="2"/>
  <c r="AP5205" i="2" s="1"/>
  <c r="O5206" i="2"/>
  <c r="AP5206" i="2" s="1"/>
  <c r="O5207" i="2"/>
  <c r="AP5207" i="2" s="1"/>
  <c r="O5208" i="2"/>
  <c r="AP5208" i="2" s="1"/>
  <c r="O5209" i="2"/>
  <c r="AP5209" i="2" s="1"/>
  <c r="O5210" i="2"/>
  <c r="AP5210" i="2" s="1"/>
  <c r="O5211" i="2"/>
  <c r="AP5211" i="2" s="1"/>
  <c r="O5212" i="2"/>
  <c r="AP5212" i="2" s="1"/>
  <c r="O5213" i="2"/>
  <c r="AP5213" i="2" s="1"/>
  <c r="O5214" i="2"/>
  <c r="AP5214" i="2" s="1"/>
  <c r="O5215" i="2"/>
  <c r="AP5215" i="2" s="1"/>
  <c r="O5216" i="2"/>
  <c r="AP5216" i="2" s="1"/>
  <c r="O5217" i="2"/>
  <c r="AP5217" i="2" s="1"/>
  <c r="O5218" i="2"/>
  <c r="AP5218" i="2" s="1"/>
  <c r="O5219" i="2"/>
  <c r="AP5219" i="2" s="1"/>
  <c r="O5220" i="2"/>
  <c r="AP5220" i="2" s="1"/>
  <c r="O5221" i="2"/>
  <c r="AP5221" i="2" s="1"/>
  <c r="O5222" i="2"/>
  <c r="AP5222" i="2" s="1"/>
  <c r="O5223" i="2"/>
  <c r="AP5223" i="2" s="1"/>
  <c r="O5224" i="2"/>
  <c r="AP5224" i="2" s="1"/>
  <c r="O5225" i="2"/>
  <c r="AP5225" i="2" s="1"/>
  <c r="O5226" i="2"/>
  <c r="AP5226" i="2" s="1"/>
  <c r="O5227" i="2"/>
  <c r="AP5227" i="2" s="1"/>
  <c r="O5228" i="2"/>
  <c r="AP5228" i="2" s="1"/>
  <c r="O5229" i="2"/>
  <c r="AP5229" i="2" s="1"/>
  <c r="O5230" i="2"/>
  <c r="AP5230" i="2" s="1"/>
  <c r="O5231" i="2"/>
  <c r="AP5231" i="2" s="1"/>
  <c r="O5232" i="2"/>
  <c r="AP5232" i="2" s="1"/>
  <c r="O5233" i="2"/>
  <c r="AP5233" i="2" s="1"/>
  <c r="O5234" i="2"/>
  <c r="AP5234" i="2" s="1"/>
  <c r="O5235" i="2"/>
  <c r="AP5235" i="2" s="1"/>
  <c r="O5236" i="2"/>
  <c r="AP5236" i="2" s="1"/>
  <c r="O5237" i="2"/>
  <c r="AP5237" i="2" s="1"/>
  <c r="O5238" i="2"/>
  <c r="AP5238" i="2" s="1"/>
  <c r="O5239" i="2"/>
  <c r="AP5239" i="2" s="1"/>
  <c r="O5240" i="2"/>
  <c r="AP5240" i="2" s="1"/>
  <c r="O5241" i="2"/>
  <c r="AP5241" i="2" s="1"/>
  <c r="O5242" i="2"/>
  <c r="AP5242" i="2" s="1"/>
  <c r="O5243" i="2"/>
  <c r="AP5243" i="2" s="1"/>
  <c r="O5244" i="2"/>
  <c r="AP5244" i="2" s="1"/>
  <c r="O5245" i="2"/>
  <c r="AP5245" i="2" s="1"/>
  <c r="O5246" i="2"/>
  <c r="AP5246" i="2" s="1"/>
  <c r="O5247" i="2"/>
  <c r="AP5247" i="2" s="1"/>
  <c r="O5248" i="2"/>
  <c r="AP5248" i="2" s="1"/>
  <c r="O5249" i="2"/>
  <c r="AP5249" i="2" s="1"/>
  <c r="O5250" i="2"/>
  <c r="AP5250" i="2" s="1"/>
  <c r="O5251" i="2"/>
  <c r="AP5251" i="2" s="1"/>
  <c r="O5252" i="2"/>
  <c r="AP5252" i="2" s="1"/>
  <c r="O5253" i="2"/>
  <c r="AP5253" i="2" s="1"/>
  <c r="O5254" i="2"/>
  <c r="AP5254" i="2" s="1"/>
  <c r="O5255" i="2"/>
  <c r="AP5255" i="2" s="1"/>
  <c r="O5256" i="2"/>
  <c r="AP5256" i="2" s="1"/>
  <c r="O5257" i="2"/>
  <c r="AP5257" i="2" s="1"/>
  <c r="O5258" i="2"/>
  <c r="AP5258" i="2" s="1"/>
  <c r="O5259" i="2"/>
  <c r="AP5259" i="2" s="1"/>
  <c r="O5260" i="2"/>
  <c r="AP5260" i="2" s="1"/>
  <c r="O5261" i="2"/>
  <c r="AP5261" i="2" s="1"/>
  <c r="O5262" i="2"/>
  <c r="AP5262" i="2" s="1"/>
  <c r="O5263" i="2"/>
  <c r="AP5263" i="2" s="1"/>
  <c r="O5264" i="2"/>
  <c r="AP5264" i="2" s="1"/>
  <c r="O5265" i="2"/>
  <c r="AP5265" i="2" s="1"/>
  <c r="O5266" i="2"/>
  <c r="AP5266" i="2" s="1"/>
  <c r="O5267" i="2"/>
  <c r="AP5267" i="2" s="1"/>
  <c r="O5268" i="2"/>
  <c r="AP5268" i="2" s="1"/>
  <c r="O5269" i="2"/>
  <c r="AP5269" i="2" s="1"/>
  <c r="O5270" i="2"/>
  <c r="AP5270" i="2" s="1"/>
  <c r="O5271" i="2"/>
  <c r="AP5271" i="2" s="1"/>
  <c r="O5272" i="2"/>
  <c r="AP5272" i="2" s="1"/>
  <c r="O5273" i="2"/>
  <c r="AP5273" i="2" s="1"/>
  <c r="O5274" i="2"/>
  <c r="AP5274" i="2" s="1"/>
  <c r="O5275" i="2"/>
  <c r="AP5275" i="2" s="1"/>
  <c r="O5276" i="2"/>
  <c r="AP5276" i="2" s="1"/>
  <c r="O5277" i="2"/>
  <c r="AP5277" i="2" s="1"/>
  <c r="O5278" i="2"/>
  <c r="AP5278" i="2" s="1"/>
  <c r="O5279" i="2"/>
  <c r="AP5279" i="2" s="1"/>
  <c r="O5280" i="2"/>
  <c r="AP5280" i="2" s="1"/>
  <c r="O5281" i="2"/>
  <c r="AP5281" i="2" s="1"/>
  <c r="O5282" i="2"/>
  <c r="AP5282" i="2" s="1"/>
  <c r="O5283" i="2"/>
  <c r="AP5283" i="2" s="1"/>
  <c r="O5284" i="2"/>
  <c r="AP5284" i="2" s="1"/>
  <c r="O5285" i="2"/>
  <c r="AP5285" i="2" s="1"/>
  <c r="O5286" i="2"/>
  <c r="AP5286" i="2" s="1"/>
  <c r="O5287" i="2"/>
  <c r="AP5287" i="2" s="1"/>
  <c r="O5288" i="2"/>
  <c r="AP5288" i="2" s="1"/>
  <c r="O5289" i="2"/>
  <c r="AP5289" i="2" s="1"/>
  <c r="O5290" i="2"/>
  <c r="AP5290" i="2" s="1"/>
  <c r="O5291" i="2"/>
  <c r="AP5291" i="2" s="1"/>
  <c r="O5292" i="2"/>
  <c r="AP5292" i="2" s="1"/>
  <c r="O5293" i="2"/>
  <c r="AP5293" i="2" s="1"/>
  <c r="O5294" i="2"/>
  <c r="AP5294" i="2" s="1"/>
  <c r="O5295" i="2"/>
  <c r="AP5295" i="2" s="1"/>
  <c r="O5296" i="2"/>
  <c r="AP5296" i="2" s="1"/>
  <c r="O5297" i="2"/>
  <c r="AP5297" i="2" s="1"/>
  <c r="O5298" i="2"/>
  <c r="AP5298" i="2" s="1"/>
  <c r="O5299" i="2"/>
  <c r="AP5299" i="2" s="1"/>
  <c r="O5300" i="2"/>
  <c r="AP5300" i="2" s="1"/>
  <c r="O5301" i="2"/>
  <c r="AP5301" i="2" s="1"/>
  <c r="O5302" i="2"/>
  <c r="AP5302" i="2" s="1"/>
  <c r="O5303" i="2"/>
  <c r="AP5303" i="2" s="1"/>
  <c r="O5304" i="2"/>
  <c r="AP5304" i="2" s="1"/>
  <c r="O5305" i="2"/>
  <c r="AP5305" i="2" s="1"/>
  <c r="O5306" i="2"/>
  <c r="AP5306" i="2" s="1"/>
  <c r="O5307" i="2"/>
  <c r="AP5307" i="2" s="1"/>
  <c r="O5308" i="2"/>
  <c r="AP5308" i="2" s="1"/>
  <c r="O5309" i="2"/>
  <c r="AP5309" i="2" s="1"/>
  <c r="O5310" i="2"/>
  <c r="AP5310" i="2" s="1"/>
  <c r="O5311" i="2"/>
  <c r="AP5311" i="2" s="1"/>
  <c r="O5312" i="2"/>
  <c r="AP5312" i="2" s="1"/>
  <c r="O5313" i="2"/>
  <c r="AP5313" i="2" s="1"/>
  <c r="O5314" i="2"/>
  <c r="AP5314" i="2" s="1"/>
  <c r="O5315" i="2"/>
  <c r="AP5315" i="2" s="1"/>
  <c r="O5316" i="2"/>
  <c r="AP5316" i="2" s="1"/>
  <c r="O5317" i="2"/>
  <c r="AP5317" i="2" s="1"/>
  <c r="O5318" i="2"/>
  <c r="AP5318" i="2" s="1"/>
  <c r="O5319" i="2"/>
  <c r="AP5319" i="2" s="1"/>
  <c r="O5320" i="2"/>
  <c r="AP5320" i="2" s="1"/>
  <c r="O5321" i="2"/>
  <c r="AP5321" i="2" s="1"/>
  <c r="O5322" i="2"/>
  <c r="AP5322" i="2" s="1"/>
  <c r="O5323" i="2"/>
  <c r="AP5323" i="2" s="1"/>
  <c r="O5324" i="2"/>
  <c r="AP5324" i="2" s="1"/>
  <c r="O5325" i="2"/>
  <c r="AP5325" i="2" s="1"/>
  <c r="O5326" i="2"/>
  <c r="AP5326" i="2" s="1"/>
  <c r="O5327" i="2"/>
  <c r="AP5327" i="2" s="1"/>
  <c r="O5328" i="2"/>
  <c r="AP5328" i="2" s="1"/>
  <c r="O5329" i="2"/>
  <c r="AP5329" i="2" s="1"/>
  <c r="O5330" i="2"/>
  <c r="AP5330" i="2" s="1"/>
  <c r="O5331" i="2"/>
  <c r="AP5331" i="2" s="1"/>
  <c r="O5332" i="2"/>
  <c r="AP5332" i="2" s="1"/>
  <c r="O5333" i="2"/>
  <c r="AP5333" i="2" s="1"/>
  <c r="O5334" i="2"/>
  <c r="AP5334" i="2" s="1"/>
  <c r="O5335" i="2"/>
  <c r="AP5335" i="2" s="1"/>
  <c r="O5336" i="2"/>
  <c r="AP5336" i="2" s="1"/>
  <c r="O5337" i="2"/>
  <c r="AP5337" i="2" s="1"/>
  <c r="O5338" i="2"/>
  <c r="AP5338" i="2" s="1"/>
  <c r="O5339" i="2"/>
  <c r="AP5339" i="2" s="1"/>
  <c r="O5340" i="2"/>
  <c r="AP5340" i="2" s="1"/>
  <c r="O5341" i="2"/>
  <c r="AP5341" i="2" s="1"/>
  <c r="O5342" i="2"/>
  <c r="AP5342" i="2" s="1"/>
  <c r="O5343" i="2"/>
  <c r="AP5343" i="2" s="1"/>
  <c r="O5344" i="2"/>
  <c r="AP5344" i="2" s="1"/>
  <c r="O5345" i="2"/>
  <c r="AP5345" i="2" s="1"/>
  <c r="O5346" i="2"/>
  <c r="AP5346" i="2" s="1"/>
  <c r="O5347" i="2"/>
  <c r="AP5347" i="2" s="1"/>
  <c r="O5348" i="2"/>
  <c r="AP5348" i="2" s="1"/>
  <c r="O5349" i="2"/>
  <c r="AP5349" i="2" s="1"/>
  <c r="O5350" i="2"/>
  <c r="AP5350" i="2" s="1"/>
  <c r="O5351" i="2"/>
  <c r="AP5351" i="2" s="1"/>
  <c r="O5352" i="2"/>
  <c r="AP5352" i="2" s="1"/>
  <c r="O5353" i="2"/>
  <c r="AP5353" i="2" s="1"/>
  <c r="O5354" i="2"/>
  <c r="AP5354" i="2" s="1"/>
  <c r="O5355" i="2"/>
  <c r="AP5355" i="2" s="1"/>
  <c r="O5356" i="2"/>
  <c r="AP5356" i="2" s="1"/>
  <c r="O5357" i="2"/>
  <c r="AP5357" i="2" s="1"/>
  <c r="O5358" i="2"/>
  <c r="AP5358" i="2" s="1"/>
  <c r="O5359" i="2"/>
  <c r="AP5359" i="2" s="1"/>
  <c r="O5360" i="2"/>
  <c r="AP5360" i="2" s="1"/>
  <c r="O5361" i="2"/>
  <c r="AP5361" i="2" s="1"/>
  <c r="O5362" i="2"/>
  <c r="AP5362" i="2" s="1"/>
  <c r="O5363" i="2"/>
  <c r="AP5363" i="2" s="1"/>
  <c r="O5364" i="2"/>
  <c r="AP5364" i="2" s="1"/>
  <c r="O5365" i="2"/>
  <c r="AP5365" i="2" s="1"/>
  <c r="O5366" i="2"/>
  <c r="AP5366" i="2" s="1"/>
  <c r="O5367" i="2"/>
  <c r="AP5367" i="2" s="1"/>
  <c r="O5368" i="2"/>
  <c r="AP5368" i="2" s="1"/>
  <c r="O5369" i="2"/>
  <c r="AP5369" i="2" s="1"/>
  <c r="O5370" i="2"/>
  <c r="AP5370" i="2" s="1"/>
  <c r="O5371" i="2"/>
  <c r="AP5371" i="2" s="1"/>
  <c r="O5372" i="2"/>
  <c r="AP5372" i="2" s="1"/>
  <c r="O5373" i="2"/>
  <c r="AP5373" i="2" s="1"/>
  <c r="O5374" i="2"/>
  <c r="AP5374" i="2" s="1"/>
  <c r="O5375" i="2"/>
  <c r="AP5375" i="2" s="1"/>
  <c r="O5376" i="2"/>
  <c r="AP5376" i="2" s="1"/>
  <c r="O5377" i="2"/>
  <c r="AP5377" i="2" s="1"/>
  <c r="O5378" i="2"/>
  <c r="AP5378" i="2" s="1"/>
  <c r="O5379" i="2"/>
  <c r="AP5379" i="2" s="1"/>
  <c r="O5380" i="2"/>
  <c r="AP5380" i="2" s="1"/>
  <c r="O5381" i="2"/>
  <c r="AP5381" i="2" s="1"/>
  <c r="O5382" i="2"/>
  <c r="AP5382" i="2" s="1"/>
  <c r="O5383" i="2"/>
  <c r="AP5383" i="2" s="1"/>
  <c r="O5384" i="2"/>
  <c r="AP5384" i="2" s="1"/>
  <c r="O5385" i="2"/>
  <c r="AP5385" i="2" s="1"/>
  <c r="O5386" i="2"/>
  <c r="AP5386" i="2" s="1"/>
  <c r="O5387" i="2"/>
  <c r="AP5387" i="2" s="1"/>
  <c r="O5388" i="2"/>
  <c r="AP5388" i="2" s="1"/>
  <c r="O5389" i="2"/>
  <c r="AP5389" i="2" s="1"/>
  <c r="O5390" i="2"/>
  <c r="AP5390" i="2" s="1"/>
  <c r="O5391" i="2"/>
  <c r="AP5391" i="2" s="1"/>
  <c r="O5392" i="2"/>
  <c r="AP5392" i="2" s="1"/>
  <c r="O5393" i="2"/>
  <c r="AP5393" i="2" s="1"/>
  <c r="O5394" i="2"/>
  <c r="AP5394" i="2" s="1"/>
  <c r="O5395" i="2"/>
  <c r="AP5395" i="2" s="1"/>
  <c r="O5396" i="2"/>
  <c r="AP5396" i="2" s="1"/>
  <c r="O5397" i="2"/>
  <c r="AP5397" i="2" s="1"/>
  <c r="O5398" i="2"/>
  <c r="AP5398" i="2" s="1"/>
  <c r="O5399" i="2"/>
  <c r="AP5399" i="2" s="1"/>
  <c r="O5400" i="2"/>
  <c r="AP5400" i="2" s="1"/>
  <c r="O5401" i="2"/>
  <c r="AP5401" i="2" s="1"/>
  <c r="O5402" i="2"/>
  <c r="AP5402" i="2" s="1"/>
  <c r="O5403" i="2"/>
  <c r="AP5403" i="2" s="1"/>
  <c r="O5404" i="2"/>
  <c r="AP5404" i="2" s="1"/>
  <c r="O5405" i="2"/>
  <c r="AP5405" i="2" s="1"/>
  <c r="O5406" i="2"/>
  <c r="AP5406" i="2" s="1"/>
  <c r="O5407" i="2"/>
  <c r="AP5407" i="2" s="1"/>
  <c r="O5408" i="2"/>
  <c r="AP5408" i="2" s="1"/>
  <c r="O5409" i="2"/>
  <c r="AP5409" i="2" s="1"/>
  <c r="O5410" i="2"/>
  <c r="AP5410" i="2" s="1"/>
  <c r="O5411" i="2"/>
  <c r="AP5411" i="2" s="1"/>
  <c r="O5412" i="2"/>
  <c r="AP5412" i="2" s="1"/>
  <c r="O5413" i="2"/>
  <c r="AP5413" i="2" s="1"/>
  <c r="O5414" i="2"/>
  <c r="AP5414" i="2" s="1"/>
  <c r="O5415" i="2"/>
  <c r="AP5415" i="2" s="1"/>
  <c r="O5416" i="2"/>
  <c r="AP5416" i="2" s="1"/>
  <c r="O5417" i="2"/>
  <c r="AP5417" i="2" s="1"/>
  <c r="O5418" i="2"/>
  <c r="AP5418" i="2" s="1"/>
  <c r="O5419" i="2"/>
  <c r="AP5419" i="2" s="1"/>
  <c r="O5420" i="2"/>
  <c r="AP5420" i="2" s="1"/>
  <c r="O5421" i="2"/>
  <c r="AP5421" i="2" s="1"/>
  <c r="O5422" i="2"/>
  <c r="AP5422" i="2" s="1"/>
  <c r="O5423" i="2"/>
  <c r="AP5423" i="2" s="1"/>
  <c r="O5424" i="2"/>
  <c r="AP5424" i="2" s="1"/>
  <c r="O5425" i="2"/>
  <c r="AP5425" i="2" s="1"/>
  <c r="O5426" i="2"/>
  <c r="AP5426" i="2" s="1"/>
  <c r="O5427" i="2"/>
  <c r="AP5427" i="2" s="1"/>
  <c r="O5428" i="2"/>
  <c r="AP5428" i="2" s="1"/>
  <c r="O5429" i="2"/>
  <c r="AP5429" i="2" s="1"/>
  <c r="O5430" i="2"/>
  <c r="AP5430" i="2" s="1"/>
  <c r="O5431" i="2"/>
  <c r="AP5431" i="2" s="1"/>
  <c r="O5432" i="2"/>
  <c r="AP5432" i="2" s="1"/>
  <c r="O5433" i="2"/>
  <c r="AP5433" i="2" s="1"/>
  <c r="O5434" i="2"/>
  <c r="AP5434" i="2" s="1"/>
  <c r="O5435" i="2"/>
  <c r="AP5435" i="2" s="1"/>
  <c r="O5436" i="2"/>
  <c r="AP5436" i="2" s="1"/>
  <c r="O5437" i="2"/>
  <c r="AP5437" i="2" s="1"/>
  <c r="O5438" i="2"/>
  <c r="AP5438" i="2" s="1"/>
  <c r="O5439" i="2"/>
  <c r="AP5439" i="2" s="1"/>
  <c r="O5440" i="2"/>
  <c r="AP5440" i="2" s="1"/>
  <c r="O5441" i="2"/>
  <c r="AP5441" i="2" s="1"/>
  <c r="O5442" i="2"/>
  <c r="AP5442" i="2" s="1"/>
  <c r="O5443" i="2"/>
  <c r="AP5443" i="2" s="1"/>
  <c r="O5444" i="2"/>
  <c r="AP5444" i="2" s="1"/>
  <c r="O5445" i="2"/>
  <c r="AP5445" i="2" s="1"/>
  <c r="O5446" i="2"/>
  <c r="AP5446" i="2" s="1"/>
  <c r="O5447" i="2"/>
  <c r="AP5447" i="2" s="1"/>
  <c r="O5448" i="2"/>
  <c r="AP5448" i="2" s="1"/>
  <c r="O5449" i="2"/>
  <c r="AP5449" i="2" s="1"/>
  <c r="O5450" i="2"/>
  <c r="AP5450" i="2" s="1"/>
  <c r="O5451" i="2"/>
  <c r="AP5451" i="2" s="1"/>
  <c r="O5452" i="2"/>
  <c r="AP5452" i="2" s="1"/>
  <c r="O5453" i="2"/>
  <c r="AP5453" i="2" s="1"/>
  <c r="O5454" i="2"/>
  <c r="AP5454" i="2" s="1"/>
  <c r="O5455" i="2"/>
  <c r="AP5455" i="2" s="1"/>
  <c r="O5456" i="2"/>
  <c r="AP5456" i="2" s="1"/>
  <c r="O5457" i="2"/>
  <c r="AP5457" i="2" s="1"/>
  <c r="O5458" i="2"/>
  <c r="AP5458" i="2" s="1"/>
  <c r="O5459" i="2"/>
  <c r="AP5459" i="2" s="1"/>
  <c r="O5460" i="2"/>
  <c r="AP5460" i="2" s="1"/>
  <c r="O5461" i="2"/>
  <c r="AP5461" i="2" s="1"/>
  <c r="O5462" i="2"/>
  <c r="AP5462" i="2" s="1"/>
  <c r="O5463" i="2"/>
  <c r="AP5463" i="2" s="1"/>
  <c r="O5464" i="2"/>
  <c r="AP5464" i="2" s="1"/>
  <c r="O5465" i="2"/>
  <c r="AP5465" i="2" s="1"/>
  <c r="O5466" i="2"/>
  <c r="AP5466" i="2" s="1"/>
  <c r="O5467" i="2"/>
  <c r="AP5467" i="2" s="1"/>
  <c r="O5468" i="2"/>
  <c r="AP5468" i="2" s="1"/>
  <c r="O5469" i="2"/>
  <c r="AP5469" i="2" s="1"/>
  <c r="O5470" i="2"/>
  <c r="AP5470" i="2" s="1"/>
  <c r="O5471" i="2"/>
  <c r="AP5471" i="2" s="1"/>
  <c r="O5472" i="2"/>
  <c r="AP5472" i="2" s="1"/>
  <c r="O5473" i="2"/>
  <c r="AP5473" i="2" s="1"/>
  <c r="O5474" i="2"/>
  <c r="AP5474" i="2" s="1"/>
  <c r="O5475" i="2"/>
  <c r="AP5475" i="2" s="1"/>
  <c r="O5476" i="2"/>
  <c r="AP5476" i="2" s="1"/>
  <c r="O5477" i="2"/>
  <c r="AP5477" i="2" s="1"/>
  <c r="O5478" i="2"/>
  <c r="AP5478" i="2" s="1"/>
  <c r="O5479" i="2"/>
  <c r="AP5479" i="2" s="1"/>
  <c r="O5480" i="2"/>
  <c r="AP5480" i="2" s="1"/>
  <c r="O5481" i="2"/>
  <c r="AP5481" i="2" s="1"/>
  <c r="O5482" i="2"/>
  <c r="AP5482" i="2" s="1"/>
  <c r="O5483" i="2"/>
  <c r="AP5483" i="2" s="1"/>
  <c r="O5484" i="2"/>
  <c r="AP5484" i="2" s="1"/>
  <c r="O5485" i="2"/>
  <c r="AP5485" i="2" s="1"/>
  <c r="O5486" i="2"/>
  <c r="AP5486" i="2" s="1"/>
  <c r="O5487" i="2"/>
  <c r="AP5487" i="2" s="1"/>
  <c r="O5488" i="2"/>
  <c r="AP5488" i="2" s="1"/>
  <c r="O5489" i="2"/>
  <c r="AP5489" i="2" s="1"/>
  <c r="O5490" i="2"/>
  <c r="AP5490" i="2" s="1"/>
  <c r="O5491" i="2"/>
  <c r="AP5491" i="2" s="1"/>
  <c r="O5492" i="2"/>
  <c r="AP5492" i="2" s="1"/>
  <c r="O5493" i="2"/>
  <c r="AP5493" i="2" s="1"/>
  <c r="O5494" i="2"/>
  <c r="AP5494" i="2" s="1"/>
  <c r="O5495" i="2"/>
  <c r="AP5495" i="2" s="1"/>
  <c r="O5496" i="2"/>
  <c r="AP5496" i="2" s="1"/>
  <c r="O5497" i="2"/>
  <c r="AP5497" i="2" s="1"/>
  <c r="O5498" i="2"/>
  <c r="AP5498" i="2" s="1"/>
  <c r="O5499" i="2"/>
  <c r="AP5499" i="2" s="1"/>
  <c r="O5500" i="2"/>
  <c r="AP5500" i="2" s="1"/>
  <c r="O5501" i="2"/>
  <c r="AP5501" i="2" s="1"/>
  <c r="O5502" i="2"/>
  <c r="AP5502" i="2" s="1"/>
  <c r="O5503" i="2"/>
  <c r="AP5503" i="2" s="1"/>
  <c r="O5504" i="2"/>
  <c r="AP5504" i="2" s="1"/>
  <c r="O5505" i="2"/>
  <c r="AP5505" i="2" s="1"/>
  <c r="O5506" i="2"/>
  <c r="AP5506" i="2" s="1"/>
  <c r="O5507" i="2"/>
  <c r="AP5507" i="2" s="1"/>
  <c r="O5508" i="2"/>
  <c r="AP5508" i="2" s="1"/>
  <c r="O5509" i="2"/>
  <c r="AP5509" i="2" s="1"/>
  <c r="O5510" i="2"/>
  <c r="AP5510" i="2" s="1"/>
  <c r="O5511" i="2"/>
  <c r="AP5511" i="2" s="1"/>
  <c r="O5512" i="2"/>
  <c r="AP5512" i="2" s="1"/>
  <c r="O5513" i="2"/>
  <c r="AP5513" i="2" s="1"/>
  <c r="O5514" i="2"/>
  <c r="AP5514" i="2" s="1"/>
  <c r="O5515" i="2"/>
  <c r="AP5515" i="2" s="1"/>
  <c r="O5516" i="2"/>
  <c r="AP5516" i="2" s="1"/>
  <c r="O5517" i="2"/>
  <c r="AP5517" i="2" s="1"/>
  <c r="O5518" i="2"/>
  <c r="AP5518" i="2" s="1"/>
  <c r="O5519" i="2"/>
  <c r="AP5519" i="2" s="1"/>
  <c r="O5520" i="2"/>
  <c r="AP5520" i="2" s="1"/>
  <c r="O5521" i="2"/>
  <c r="AP5521" i="2" s="1"/>
  <c r="O5522" i="2"/>
  <c r="AP5522" i="2" s="1"/>
  <c r="O5523" i="2"/>
  <c r="AP5523" i="2" s="1"/>
  <c r="O5524" i="2"/>
  <c r="AP5524" i="2" s="1"/>
  <c r="O5525" i="2"/>
  <c r="AP5525" i="2" s="1"/>
  <c r="O5526" i="2"/>
  <c r="AP5526" i="2" s="1"/>
  <c r="O5527" i="2"/>
  <c r="AP5527" i="2" s="1"/>
  <c r="O5528" i="2"/>
  <c r="AP5528" i="2" s="1"/>
  <c r="O5529" i="2"/>
  <c r="AP5529" i="2" s="1"/>
  <c r="O5530" i="2"/>
  <c r="AP5530" i="2" s="1"/>
  <c r="O5531" i="2"/>
  <c r="AP5531" i="2" s="1"/>
  <c r="O5532" i="2"/>
  <c r="AP5532" i="2" s="1"/>
  <c r="O5533" i="2"/>
  <c r="AP5533" i="2" s="1"/>
  <c r="O5534" i="2"/>
  <c r="AP5534" i="2" s="1"/>
  <c r="O5535" i="2"/>
  <c r="AP5535" i="2" s="1"/>
  <c r="O5536" i="2"/>
  <c r="AP5536" i="2" s="1"/>
  <c r="O5537" i="2"/>
  <c r="AP5537" i="2" s="1"/>
  <c r="O5538" i="2"/>
  <c r="AP5538" i="2" s="1"/>
  <c r="O5539" i="2"/>
  <c r="AP5539" i="2" s="1"/>
  <c r="O5540" i="2"/>
  <c r="AP5540" i="2" s="1"/>
  <c r="O5541" i="2"/>
  <c r="AP5541" i="2" s="1"/>
  <c r="O5542" i="2"/>
  <c r="AP5542" i="2" s="1"/>
  <c r="O5543" i="2"/>
  <c r="AP5543" i="2" s="1"/>
  <c r="O5544" i="2"/>
  <c r="AP5544" i="2" s="1"/>
  <c r="O5545" i="2"/>
  <c r="AP5545" i="2" s="1"/>
  <c r="O5546" i="2"/>
  <c r="AP5546" i="2" s="1"/>
  <c r="O5547" i="2"/>
  <c r="AP5547" i="2" s="1"/>
  <c r="O5548" i="2"/>
  <c r="AP5548" i="2" s="1"/>
  <c r="O5549" i="2"/>
  <c r="AP5549" i="2" s="1"/>
  <c r="O5550" i="2"/>
  <c r="AP5550" i="2" s="1"/>
  <c r="O5551" i="2"/>
  <c r="AP5551" i="2" s="1"/>
  <c r="O5552" i="2"/>
  <c r="AP5552" i="2" s="1"/>
  <c r="O5553" i="2"/>
  <c r="AP5553" i="2" s="1"/>
  <c r="O5554" i="2"/>
  <c r="AP5554" i="2" s="1"/>
  <c r="O5555" i="2"/>
  <c r="AP5555" i="2" s="1"/>
  <c r="O5556" i="2"/>
  <c r="AP5556" i="2" s="1"/>
  <c r="O5557" i="2"/>
  <c r="AP5557" i="2" s="1"/>
  <c r="O5558" i="2"/>
  <c r="AP5558" i="2" s="1"/>
  <c r="O5559" i="2"/>
  <c r="AP5559" i="2" s="1"/>
  <c r="O5560" i="2"/>
  <c r="AP5560" i="2" s="1"/>
  <c r="O5561" i="2"/>
  <c r="AP5561" i="2" s="1"/>
  <c r="O5562" i="2"/>
  <c r="AP5562" i="2" s="1"/>
  <c r="O5563" i="2"/>
  <c r="AP5563" i="2" s="1"/>
  <c r="O5564" i="2"/>
  <c r="AP5564" i="2" s="1"/>
  <c r="O5565" i="2"/>
  <c r="AP5565" i="2" s="1"/>
  <c r="O5566" i="2"/>
  <c r="AP5566" i="2" s="1"/>
  <c r="O5567" i="2"/>
  <c r="AP5567" i="2" s="1"/>
  <c r="O5568" i="2"/>
  <c r="AP5568" i="2" s="1"/>
  <c r="O5569" i="2"/>
  <c r="AP5569" i="2" s="1"/>
  <c r="O5570" i="2"/>
  <c r="AP5570" i="2" s="1"/>
  <c r="O5571" i="2"/>
  <c r="AP5571" i="2" s="1"/>
  <c r="O5572" i="2"/>
  <c r="AP5572" i="2" s="1"/>
  <c r="O5573" i="2"/>
  <c r="AP5573" i="2" s="1"/>
  <c r="O5574" i="2"/>
  <c r="AP5574" i="2" s="1"/>
  <c r="O5575" i="2"/>
  <c r="AP5575" i="2" s="1"/>
  <c r="O5576" i="2"/>
  <c r="AP5576" i="2" s="1"/>
  <c r="O5577" i="2"/>
  <c r="AP5577" i="2" s="1"/>
  <c r="O5578" i="2"/>
  <c r="AP5578" i="2" s="1"/>
  <c r="O5579" i="2"/>
  <c r="AP5579" i="2" s="1"/>
  <c r="O5580" i="2"/>
  <c r="AP5580" i="2" s="1"/>
  <c r="O5581" i="2"/>
  <c r="AP5581" i="2" s="1"/>
  <c r="O5582" i="2"/>
  <c r="AP5582" i="2" s="1"/>
  <c r="O5583" i="2"/>
  <c r="AP5583" i="2" s="1"/>
  <c r="O5584" i="2"/>
  <c r="AP5584" i="2" s="1"/>
  <c r="O5585" i="2"/>
  <c r="AP5585" i="2" s="1"/>
  <c r="O5586" i="2"/>
  <c r="AP5586" i="2" s="1"/>
  <c r="O5587" i="2"/>
  <c r="AP5587" i="2" s="1"/>
  <c r="O5588" i="2"/>
  <c r="AP5588" i="2" s="1"/>
  <c r="O5589" i="2"/>
  <c r="AP5589" i="2" s="1"/>
  <c r="O5590" i="2"/>
  <c r="AP5590" i="2" s="1"/>
  <c r="O5591" i="2"/>
  <c r="AP5591" i="2" s="1"/>
  <c r="O5592" i="2"/>
  <c r="AP5592" i="2" s="1"/>
  <c r="O5593" i="2"/>
  <c r="AP5593" i="2" s="1"/>
  <c r="O5594" i="2"/>
  <c r="AP5594" i="2" s="1"/>
  <c r="O5595" i="2"/>
  <c r="AP5595" i="2" s="1"/>
  <c r="O5596" i="2"/>
  <c r="AP5596" i="2" s="1"/>
  <c r="O5597" i="2"/>
  <c r="AP5597" i="2" s="1"/>
  <c r="O5598" i="2"/>
  <c r="AP5598" i="2" s="1"/>
  <c r="O5599" i="2"/>
  <c r="AP5599" i="2" s="1"/>
  <c r="O5600" i="2"/>
  <c r="AP5600" i="2" s="1"/>
  <c r="O5601" i="2"/>
  <c r="AP5601" i="2" s="1"/>
  <c r="O5602" i="2"/>
  <c r="AP5602" i="2" s="1"/>
  <c r="O5603" i="2"/>
  <c r="AP5603" i="2" s="1"/>
  <c r="O5604" i="2"/>
  <c r="AP5604" i="2" s="1"/>
  <c r="O5605" i="2"/>
  <c r="AP5605" i="2" s="1"/>
  <c r="O5606" i="2"/>
  <c r="AP5606" i="2" s="1"/>
  <c r="O5607" i="2"/>
  <c r="AP5607" i="2" s="1"/>
  <c r="O5608" i="2"/>
  <c r="AP5608" i="2" s="1"/>
  <c r="O5609" i="2"/>
  <c r="AP5609" i="2" s="1"/>
  <c r="O5610" i="2"/>
  <c r="AP5610" i="2" s="1"/>
  <c r="O5611" i="2"/>
  <c r="AP5611" i="2" s="1"/>
  <c r="O5612" i="2"/>
  <c r="AP5612" i="2" s="1"/>
  <c r="O5613" i="2"/>
  <c r="AP5613" i="2" s="1"/>
  <c r="O5614" i="2"/>
  <c r="AP5614" i="2" s="1"/>
  <c r="O5615" i="2"/>
  <c r="AP5615" i="2" s="1"/>
  <c r="O5616" i="2"/>
  <c r="AP5616" i="2" s="1"/>
  <c r="O5617" i="2"/>
  <c r="AP5617" i="2" s="1"/>
  <c r="O5618" i="2"/>
  <c r="AP5618" i="2" s="1"/>
  <c r="O5619" i="2"/>
  <c r="AP5619" i="2" s="1"/>
  <c r="O5620" i="2"/>
  <c r="AP5620" i="2" s="1"/>
  <c r="O5621" i="2"/>
  <c r="AP5621" i="2" s="1"/>
  <c r="O5622" i="2"/>
  <c r="AP5622" i="2" s="1"/>
  <c r="O5623" i="2"/>
  <c r="AP5623" i="2" s="1"/>
  <c r="O5624" i="2"/>
  <c r="AP5624" i="2" s="1"/>
  <c r="O5625" i="2"/>
  <c r="AP5625" i="2" s="1"/>
  <c r="O5626" i="2"/>
  <c r="AP5626" i="2" s="1"/>
  <c r="O5627" i="2"/>
  <c r="AP5627" i="2" s="1"/>
  <c r="O5628" i="2"/>
  <c r="AP5628" i="2" s="1"/>
  <c r="O5629" i="2"/>
  <c r="AP5629" i="2" s="1"/>
  <c r="O5630" i="2"/>
  <c r="AP5630" i="2" s="1"/>
  <c r="O5631" i="2"/>
  <c r="AP5631" i="2" s="1"/>
  <c r="O5632" i="2"/>
  <c r="AP5632" i="2" s="1"/>
  <c r="O5633" i="2"/>
  <c r="AP5633" i="2" s="1"/>
  <c r="O5634" i="2"/>
  <c r="AP5634" i="2" s="1"/>
  <c r="O5635" i="2"/>
  <c r="AP5635" i="2" s="1"/>
  <c r="O5636" i="2"/>
  <c r="AP5636" i="2" s="1"/>
  <c r="O5637" i="2"/>
  <c r="AP5637" i="2" s="1"/>
  <c r="O5638" i="2"/>
  <c r="AP5638" i="2" s="1"/>
  <c r="O5639" i="2"/>
  <c r="AP5639" i="2" s="1"/>
  <c r="O5640" i="2"/>
  <c r="AP5640" i="2" s="1"/>
  <c r="O5641" i="2"/>
  <c r="AP5641" i="2" s="1"/>
  <c r="O5642" i="2"/>
  <c r="AP5642" i="2" s="1"/>
  <c r="O5643" i="2"/>
  <c r="AP5643" i="2" s="1"/>
  <c r="O5644" i="2"/>
  <c r="AP5644" i="2" s="1"/>
  <c r="O5645" i="2"/>
  <c r="AP5645" i="2" s="1"/>
  <c r="O5646" i="2"/>
  <c r="AP5646" i="2" s="1"/>
  <c r="O5647" i="2"/>
  <c r="AP5647" i="2" s="1"/>
  <c r="O5648" i="2"/>
  <c r="AP5648" i="2" s="1"/>
  <c r="O5649" i="2"/>
  <c r="AP5649" i="2" s="1"/>
  <c r="O5650" i="2"/>
  <c r="AP5650" i="2" s="1"/>
  <c r="O5651" i="2"/>
  <c r="AP5651" i="2" s="1"/>
  <c r="O5652" i="2"/>
  <c r="AP5652" i="2" s="1"/>
  <c r="O5653" i="2"/>
  <c r="AP5653" i="2" s="1"/>
  <c r="O5654" i="2"/>
  <c r="AP5654" i="2" s="1"/>
  <c r="O5655" i="2"/>
  <c r="AP5655" i="2" s="1"/>
  <c r="O5656" i="2"/>
  <c r="AP5656" i="2" s="1"/>
  <c r="O5657" i="2"/>
  <c r="AP5657" i="2" s="1"/>
  <c r="O5658" i="2"/>
  <c r="AP5658" i="2" s="1"/>
  <c r="O5659" i="2"/>
  <c r="AP5659" i="2" s="1"/>
  <c r="O5660" i="2"/>
  <c r="AP5660" i="2" s="1"/>
  <c r="O5661" i="2"/>
  <c r="AP5661" i="2" s="1"/>
  <c r="O5662" i="2"/>
  <c r="AP5662" i="2" s="1"/>
  <c r="O5663" i="2"/>
  <c r="AP5663" i="2" s="1"/>
  <c r="O5664" i="2"/>
  <c r="AP5664" i="2" s="1"/>
  <c r="O5665" i="2"/>
  <c r="AP5665" i="2" s="1"/>
  <c r="O5666" i="2"/>
  <c r="AP5666" i="2" s="1"/>
  <c r="O5667" i="2"/>
  <c r="AP5667" i="2" s="1"/>
  <c r="O5668" i="2"/>
  <c r="AP5668" i="2" s="1"/>
  <c r="O5669" i="2"/>
  <c r="AP5669" i="2" s="1"/>
  <c r="O5670" i="2"/>
  <c r="AP5670" i="2" s="1"/>
  <c r="O5671" i="2"/>
  <c r="AP5671" i="2" s="1"/>
  <c r="O5672" i="2"/>
  <c r="AP5672" i="2" s="1"/>
  <c r="O5673" i="2"/>
  <c r="AP5673" i="2" s="1"/>
  <c r="O5674" i="2"/>
  <c r="AP5674" i="2" s="1"/>
  <c r="O5675" i="2"/>
  <c r="AP5675" i="2" s="1"/>
  <c r="O5676" i="2"/>
  <c r="AP5676" i="2" s="1"/>
  <c r="O5677" i="2"/>
  <c r="AP5677" i="2" s="1"/>
  <c r="O5678" i="2"/>
  <c r="AP5678" i="2" s="1"/>
  <c r="O5679" i="2"/>
  <c r="AP5679" i="2" s="1"/>
  <c r="O5680" i="2"/>
  <c r="AP5680" i="2" s="1"/>
  <c r="O5681" i="2"/>
  <c r="AP5681" i="2" s="1"/>
  <c r="O5682" i="2"/>
  <c r="AP5682" i="2" s="1"/>
  <c r="O5683" i="2"/>
  <c r="AP5683" i="2" s="1"/>
  <c r="O5684" i="2"/>
  <c r="AP5684" i="2" s="1"/>
  <c r="O5685" i="2"/>
  <c r="AP5685" i="2" s="1"/>
  <c r="O5686" i="2"/>
  <c r="AP5686" i="2" s="1"/>
  <c r="O5687" i="2"/>
  <c r="AP5687" i="2" s="1"/>
  <c r="O5688" i="2"/>
  <c r="AP5688" i="2" s="1"/>
  <c r="O5689" i="2"/>
  <c r="AP5689" i="2" s="1"/>
  <c r="O5690" i="2"/>
  <c r="AP5690" i="2" s="1"/>
  <c r="O5691" i="2"/>
  <c r="AP5691" i="2" s="1"/>
  <c r="O5692" i="2"/>
  <c r="AP5692" i="2" s="1"/>
  <c r="O5693" i="2"/>
  <c r="AP5693" i="2" s="1"/>
  <c r="O5694" i="2"/>
  <c r="AP5694" i="2" s="1"/>
  <c r="O5695" i="2"/>
  <c r="AP5695" i="2" s="1"/>
  <c r="O5696" i="2"/>
  <c r="AP5696" i="2" s="1"/>
  <c r="O5697" i="2"/>
  <c r="AP5697" i="2" s="1"/>
  <c r="O5698" i="2"/>
  <c r="AP5698" i="2" s="1"/>
  <c r="O5699" i="2"/>
  <c r="AP5699" i="2" s="1"/>
  <c r="O5700" i="2"/>
  <c r="AP5700" i="2" s="1"/>
  <c r="O5701" i="2"/>
  <c r="AP5701" i="2" s="1"/>
  <c r="O5702" i="2"/>
  <c r="AP5702" i="2" s="1"/>
  <c r="O5703" i="2"/>
  <c r="AP5703" i="2" s="1"/>
  <c r="O5704" i="2"/>
  <c r="AP5704" i="2" s="1"/>
  <c r="O5705" i="2"/>
  <c r="AP5705" i="2" s="1"/>
  <c r="O5706" i="2"/>
  <c r="AP5706" i="2" s="1"/>
  <c r="O5707" i="2"/>
  <c r="AP5707" i="2" s="1"/>
  <c r="O5708" i="2"/>
  <c r="AP5708" i="2" s="1"/>
  <c r="O5709" i="2"/>
  <c r="AP5709" i="2" s="1"/>
  <c r="O5710" i="2"/>
  <c r="AP5710" i="2" s="1"/>
  <c r="O5711" i="2"/>
  <c r="AP5711" i="2" s="1"/>
  <c r="O5712" i="2"/>
  <c r="AP5712" i="2" s="1"/>
  <c r="O5713" i="2"/>
  <c r="AP5713" i="2" s="1"/>
  <c r="O5714" i="2"/>
  <c r="AP5714" i="2" s="1"/>
  <c r="O5715" i="2"/>
  <c r="AP5715" i="2" s="1"/>
  <c r="O5716" i="2"/>
  <c r="AP5716" i="2" s="1"/>
  <c r="O5717" i="2"/>
  <c r="AP5717" i="2" s="1"/>
  <c r="O5718" i="2"/>
  <c r="AP5718" i="2" s="1"/>
  <c r="O5719" i="2"/>
  <c r="AP5719" i="2" s="1"/>
  <c r="O5720" i="2"/>
  <c r="AP5720" i="2" s="1"/>
  <c r="O5721" i="2"/>
  <c r="AP5721" i="2" s="1"/>
  <c r="O5722" i="2"/>
  <c r="AP5722" i="2" s="1"/>
  <c r="O5723" i="2"/>
  <c r="AP5723" i="2" s="1"/>
  <c r="O5724" i="2"/>
  <c r="AP5724" i="2" s="1"/>
  <c r="O5725" i="2"/>
  <c r="AP5725" i="2" s="1"/>
  <c r="O5726" i="2"/>
  <c r="AP5726" i="2" s="1"/>
  <c r="O5727" i="2"/>
  <c r="AP5727" i="2" s="1"/>
  <c r="O5728" i="2"/>
  <c r="AP5728" i="2" s="1"/>
  <c r="O5729" i="2"/>
  <c r="AP5729" i="2" s="1"/>
  <c r="O5730" i="2"/>
  <c r="AP5730" i="2" s="1"/>
  <c r="O5731" i="2"/>
  <c r="AP5731" i="2" s="1"/>
  <c r="O5732" i="2"/>
  <c r="AP5732" i="2" s="1"/>
  <c r="O5733" i="2"/>
  <c r="AP5733" i="2" s="1"/>
  <c r="O5734" i="2"/>
  <c r="AP5734" i="2" s="1"/>
  <c r="O5735" i="2"/>
  <c r="AP5735" i="2" s="1"/>
  <c r="O5736" i="2"/>
  <c r="AP5736" i="2" s="1"/>
  <c r="O5737" i="2"/>
  <c r="AP5737" i="2" s="1"/>
  <c r="O5738" i="2"/>
  <c r="AP5738" i="2" s="1"/>
  <c r="O5739" i="2"/>
  <c r="AP5739" i="2" s="1"/>
  <c r="O5740" i="2"/>
  <c r="AP5740" i="2" s="1"/>
  <c r="O5741" i="2"/>
  <c r="AP5741" i="2" s="1"/>
  <c r="O5742" i="2"/>
  <c r="AP5742" i="2" s="1"/>
  <c r="O5743" i="2"/>
  <c r="AP5743" i="2" s="1"/>
  <c r="O5744" i="2"/>
  <c r="AP5744" i="2" s="1"/>
  <c r="O5745" i="2"/>
  <c r="AP5745" i="2" s="1"/>
  <c r="O5746" i="2"/>
  <c r="AP5746" i="2" s="1"/>
  <c r="O5747" i="2"/>
  <c r="AP5747" i="2" s="1"/>
  <c r="O5748" i="2"/>
  <c r="AP5748" i="2" s="1"/>
  <c r="O5749" i="2"/>
  <c r="AP5749" i="2" s="1"/>
  <c r="O5750" i="2"/>
  <c r="AP5750" i="2" s="1"/>
  <c r="O5751" i="2"/>
  <c r="AP5751" i="2" s="1"/>
  <c r="O5752" i="2"/>
  <c r="AP5752" i="2" s="1"/>
  <c r="O5753" i="2"/>
  <c r="AP5753" i="2" s="1"/>
  <c r="O5754" i="2"/>
  <c r="AP5754" i="2" s="1"/>
  <c r="O5755" i="2"/>
  <c r="AP5755" i="2" s="1"/>
  <c r="O5756" i="2"/>
  <c r="AP5756" i="2" s="1"/>
  <c r="O5757" i="2"/>
  <c r="AP5757" i="2" s="1"/>
  <c r="O5758" i="2"/>
  <c r="AP5758" i="2" s="1"/>
  <c r="O5759" i="2"/>
  <c r="AP5759" i="2" s="1"/>
  <c r="O5760" i="2"/>
  <c r="AP5760" i="2" s="1"/>
  <c r="O5761" i="2"/>
  <c r="AP5761" i="2" s="1"/>
  <c r="O5762" i="2"/>
  <c r="AP5762" i="2" s="1"/>
  <c r="O5763" i="2"/>
  <c r="AP5763" i="2" s="1"/>
  <c r="O5764" i="2"/>
  <c r="AP5764" i="2" s="1"/>
  <c r="O5765" i="2"/>
  <c r="AP5765" i="2" s="1"/>
  <c r="O5766" i="2"/>
  <c r="AP5766" i="2" s="1"/>
  <c r="O5767" i="2"/>
  <c r="AP5767" i="2" s="1"/>
  <c r="O5768" i="2"/>
  <c r="AP5768" i="2" s="1"/>
  <c r="O5769" i="2"/>
  <c r="AP5769" i="2" s="1"/>
  <c r="O5770" i="2"/>
  <c r="AP5770" i="2" s="1"/>
  <c r="O5771" i="2"/>
  <c r="AP5771" i="2" s="1"/>
  <c r="O5772" i="2"/>
  <c r="AP5772" i="2" s="1"/>
  <c r="O5773" i="2"/>
  <c r="AP5773" i="2" s="1"/>
  <c r="O5774" i="2"/>
  <c r="AP5774" i="2" s="1"/>
  <c r="O5775" i="2"/>
  <c r="AP5775" i="2" s="1"/>
  <c r="O5776" i="2"/>
  <c r="AP5776" i="2" s="1"/>
  <c r="O5777" i="2"/>
  <c r="AP5777" i="2" s="1"/>
  <c r="O5778" i="2"/>
  <c r="AP5778" i="2" s="1"/>
  <c r="O5779" i="2"/>
  <c r="AP5779" i="2" s="1"/>
  <c r="O5780" i="2"/>
  <c r="AP5780" i="2" s="1"/>
  <c r="O5781" i="2"/>
  <c r="AP5781" i="2" s="1"/>
  <c r="O5782" i="2"/>
  <c r="AP5782" i="2" s="1"/>
  <c r="O5783" i="2"/>
  <c r="AP5783" i="2" s="1"/>
  <c r="O5784" i="2"/>
  <c r="AP5784" i="2" s="1"/>
  <c r="O5785" i="2"/>
  <c r="AP5785" i="2" s="1"/>
  <c r="O5786" i="2"/>
  <c r="AP5786" i="2" s="1"/>
  <c r="O5787" i="2"/>
  <c r="AP5787" i="2" s="1"/>
  <c r="O5788" i="2"/>
  <c r="AP5788" i="2" s="1"/>
  <c r="N4896" i="2"/>
  <c r="N4897" i="2"/>
  <c r="N4898" i="2"/>
  <c r="N4899" i="2"/>
  <c r="N4900" i="2"/>
  <c r="N4901" i="2"/>
  <c r="N4902" i="2"/>
  <c r="N4903" i="2"/>
  <c r="N4904" i="2"/>
  <c r="N4905" i="2"/>
  <c r="N4906" i="2"/>
  <c r="N4907" i="2"/>
  <c r="N4908" i="2"/>
  <c r="N4909" i="2"/>
  <c r="N4910" i="2"/>
  <c r="N4911" i="2"/>
  <c r="N4912" i="2"/>
  <c r="N4913" i="2"/>
  <c r="N4914" i="2"/>
  <c r="N4915" i="2"/>
  <c r="N4916" i="2"/>
  <c r="N4917" i="2"/>
  <c r="N4918" i="2"/>
  <c r="N4919" i="2"/>
  <c r="N4920" i="2"/>
  <c r="N4921" i="2"/>
  <c r="N4922" i="2"/>
  <c r="N4923" i="2"/>
  <c r="N4924" i="2"/>
  <c r="N4925" i="2"/>
  <c r="N4926" i="2"/>
  <c r="N4927" i="2"/>
  <c r="N4928" i="2"/>
  <c r="N4929" i="2"/>
  <c r="N4930" i="2"/>
  <c r="N4931" i="2"/>
  <c r="N4932" i="2"/>
  <c r="N4933" i="2"/>
  <c r="N4934" i="2"/>
  <c r="N4935" i="2"/>
  <c r="N4936" i="2"/>
  <c r="N4937" i="2"/>
  <c r="N4938" i="2"/>
  <c r="N4939" i="2"/>
  <c r="N4940" i="2"/>
  <c r="N4941" i="2"/>
  <c r="N4942" i="2"/>
  <c r="N4943" i="2"/>
  <c r="N4944" i="2"/>
  <c r="N4945" i="2"/>
  <c r="N4946" i="2"/>
  <c r="N4947" i="2"/>
  <c r="N4948" i="2"/>
  <c r="N4949" i="2"/>
  <c r="N4950" i="2"/>
  <c r="N4951" i="2"/>
  <c r="N4952" i="2"/>
  <c r="N4953" i="2"/>
  <c r="N4954" i="2"/>
  <c r="N4955" i="2"/>
  <c r="N4956" i="2"/>
  <c r="N4957" i="2"/>
  <c r="N4958" i="2"/>
  <c r="N4959" i="2"/>
  <c r="N4960" i="2"/>
  <c r="N4961" i="2"/>
  <c r="N4962" i="2"/>
  <c r="N4963" i="2"/>
  <c r="N4964" i="2"/>
  <c r="N4965" i="2"/>
  <c r="N4966" i="2"/>
  <c r="N4967" i="2"/>
  <c r="N4968" i="2"/>
  <c r="N4969" i="2"/>
  <c r="N4970" i="2"/>
  <c r="N4971" i="2"/>
  <c r="N4972" i="2"/>
  <c r="N4973" i="2"/>
  <c r="N4974" i="2"/>
  <c r="N4975" i="2"/>
  <c r="N4976" i="2"/>
  <c r="N4977" i="2"/>
  <c r="N4978" i="2"/>
  <c r="N4979" i="2"/>
  <c r="N4980" i="2"/>
  <c r="N4981" i="2"/>
  <c r="N4982" i="2"/>
  <c r="N4983" i="2"/>
  <c r="N4984" i="2"/>
  <c r="N4985" i="2"/>
  <c r="N4986" i="2"/>
  <c r="N4987" i="2"/>
  <c r="N4988" i="2"/>
  <c r="N4989" i="2"/>
  <c r="N4990" i="2"/>
  <c r="N4991" i="2"/>
  <c r="N4992" i="2"/>
  <c r="N4993" i="2"/>
  <c r="N4994" i="2"/>
  <c r="N4995" i="2"/>
  <c r="N4996" i="2"/>
  <c r="N4997" i="2"/>
  <c r="N4998" i="2"/>
  <c r="N4999" i="2"/>
  <c r="N5000" i="2"/>
  <c r="N5001" i="2"/>
  <c r="N5002" i="2"/>
  <c r="N5003" i="2"/>
  <c r="N5004" i="2"/>
  <c r="N5005" i="2"/>
  <c r="N5006" i="2"/>
  <c r="N5007" i="2"/>
  <c r="N5008" i="2"/>
  <c r="N5009" i="2"/>
  <c r="N5010" i="2"/>
  <c r="N5011" i="2"/>
  <c r="N5012" i="2"/>
  <c r="N5013" i="2"/>
  <c r="N5014" i="2"/>
  <c r="N5015" i="2"/>
  <c r="N5016" i="2"/>
  <c r="N5017" i="2"/>
  <c r="N5018" i="2"/>
  <c r="N5019" i="2"/>
  <c r="N5020" i="2"/>
  <c r="N5021" i="2"/>
  <c r="N5022" i="2"/>
  <c r="N5023" i="2"/>
  <c r="N5024" i="2"/>
  <c r="N5025" i="2"/>
  <c r="N5026" i="2"/>
  <c r="N5027" i="2"/>
  <c r="N5028" i="2"/>
  <c r="N5029" i="2"/>
  <c r="N5030" i="2"/>
  <c r="N5031" i="2"/>
  <c r="N5032" i="2"/>
  <c r="N5033" i="2"/>
  <c r="N5034" i="2"/>
  <c r="N5035" i="2"/>
  <c r="N5036" i="2"/>
  <c r="N5037" i="2"/>
  <c r="N5038" i="2"/>
  <c r="N5039" i="2"/>
  <c r="N5040" i="2"/>
  <c r="N5041" i="2"/>
  <c r="N5042" i="2"/>
  <c r="N5043" i="2"/>
  <c r="N5044" i="2"/>
  <c r="N5045" i="2"/>
  <c r="N5046" i="2"/>
  <c r="N5047" i="2"/>
  <c r="N5048" i="2"/>
  <c r="N5049" i="2"/>
  <c r="N5050" i="2"/>
  <c r="N5051" i="2"/>
  <c r="N5052" i="2"/>
  <c r="N5053" i="2"/>
  <c r="N5054" i="2"/>
  <c r="N5055" i="2"/>
  <c r="N5056" i="2"/>
  <c r="N5057" i="2"/>
  <c r="N5058" i="2"/>
  <c r="N5059" i="2"/>
  <c r="N5060" i="2"/>
  <c r="N5061" i="2"/>
  <c r="N5062" i="2"/>
  <c r="N5063" i="2"/>
  <c r="N5064" i="2"/>
  <c r="N5065" i="2"/>
  <c r="N5066" i="2"/>
  <c r="N5067" i="2"/>
  <c r="N5068" i="2"/>
  <c r="N5069" i="2"/>
  <c r="N5070" i="2"/>
  <c r="N5071" i="2"/>
  <c r="N5072" i="2"/>
  <c r="N5073" i="2"/>
  <c r="N5074" i="2"/>
  <c r="N5075" i="2"/>
  <c r="N5076" i="2"/>
  <c r="N5077" i="2"/>
  <c r="N5078" i="2"/>
  <c r="N5079" i="2"/>
  <c r="N5080" i="2"/>
  <c r="N5081" i="2"/>
  <c r="N5082" i="2"/>
  <c r="N5083" i="2"/>
  <c r="N5084" i="2"/>
  <c r="N5085" i="2"/>
  <c r="N5086" i="2"/>
  <c r="N5087" i="2"/>
  <c r="N5088" i="2"/>
  <c r="N5089" i="2"/>
  <c r="N5090" i="2"/>
  <c r="N5091" i="2"/>
  <c r="N5092" i="2"/>
  <c r="N5093" i="2"/>
  <c r="N5094" i="2"/>
  <c r="N5095" i="2"/>
  <c r="N5096" i="2"/>
  <c r="N5097" i="2"/>
  <c r="N5098" i="2"/>
  <c r="N5099" i="2"/>
  <c r="N5100" i="2"/>
  <c r="N5101" i="2"/>
  <c r="N5102" i="2"/>
  <c r="N5103" i="2"/>
  <c r="N5104" i="2"/>
  <c r="N5105" i="2"/>
  <c r="N5106" i="2"/>
  <c r="N5107" i="2"/>
  <c r="N5108" i="2"/>
  <c r="N5109" i="2"/>
  <c r="N5110" i="2"/>
  <c r="N5111" i="2"/>
  <c r="N5112" i="2"/>
  <c r="N5113" i="2"/>
  <c r="N5114" i="2"/>
  <c r="N5115" i="2"/>
  <c r="N5116" i="2"/>
  <c r="N5117" i="2"/>
  <c r="N5118" i="2"/>
  <c r="N5119" i="2"/>
  <c r="N5120" i="2"/>
  <c r="N5121" i="2"/>
  <c r="N5122" i="2"/>
  <c r="N5123" i="2"/>
  <c r="N5124" i="2"/>
  <c r="N5125" i="2"/>
  <c r="N5126" i="2"/>
  <c r="N5127" i="2"/>
  <c r="N5128" i="2"/>
  <c r="N5129" i="2"/>
  <c r="N5130" i="2"/>
  <c r="N5131" i="2"/>
  <c r="N5132" i="2"/>
  <c r="N5133" i="2"/>
  <c r="N5134" i="2"/>
  <c r="N5135" i="2"/>
  <c r="N5136" i="2"/>
  <c r="N5137" i="2"/>
  <c r="N5138" i="2"/>
  <c r="N5139" i="2"/>
  <c r="N5140" i="2"/>
  <c r="N5141" i="2"/>
  <c r="N5142" i="2"/>
  <c r="N5143" i="2"/>
  <c r="N5144" i="2"/>
  <c r="N5145" i="2"/>
  <c r="N5146" i="2"/>
  <c r="N5147" i="2"/>
  <c r="N5148" i="2"/>
  <c r="N5149" i="2"/>
  <c r="N5150" i="2"/>
  <c r="N5151" i="2"/>
  <c r="N5152" i="2"/>
  <c r="N5153" i="2"/>
  <c r="N5154" i="2"/>
  <c r="N5155" i="2"/>
  <c r="N5156" i="2"/>
  <c r="N5157" i="2"/>
  <c r="N5158" i="2"/>
  <c r="N5159" i="2"/>
  <c r="N5160" i="2"/>
  <c r="N5161" i="2"/>
  <c r="N5162" i="2"/>
  <c r="N5163" i="2"/>
  <c r="N5164" i="2"/>
  <c r="N5165" i="2"/>
  <c r="N5166" i="2"/>
  <c r="N5167" i="2"/>
  <c r="N5168" i="2"/>
  <c r="N5169" i="2"/>
  <c r="N5170" i="2"/>
  <c r="N5171" i="2"/>
  <c r="N5172" i="2"/>
  <c r="N5173" i="2"/>
  <c r="N5174" i="2"/>
  <c r="N5175" i="2"/>
  <c r="N5176" i="2"/>
  <c r="N5177" i="2"/>
  <c r="N5178" i="2"/>
  <c r="N5179" i="2"/>
  <c r="N5180" i="2"/>
  <c r="N5181" i="2"/>
  <c r="N5182" i="2"/>
  <c r="N5183" i="2"/>
  <c r="N5184" i="2"/>
  <c r="N5185" i="2"/>
  <c r="N5186" i="2"/>
  <c r="N5187" i="2"/>
  <c r="N5188" i="2"/>
  <c r="N5189" i="2"/>
  <c r="N5190" i="2"/>
  <c r="N5191" i="2"/>
  <c r="N5192" i="2"/>
  <c r="N5193" i="2"/>
  <c r="N5194" i="2"/>
  <c r="N5195" i="2"/>
  <c r="N5196" i="2"/>
  <c r="N5197" i="2"/>
  <c r="N5198" i="2"/>
  <c r="N5199" i="2"/>
  <c r="N5200" i="2"/>
  <c r="N5201" i="2"/>
  <c r="N5202" i="2"/>
  <c r="N5203" i="2"/>
  <c r="N5204" i="2"/>
  <c r="N5205" i="2"/>
  <c r="N5206" i="2"/>
  <c r="N5207" i="2"/>
  <c r="N5208" i="2"/>
  <c r="N5209" i="2"/>
  <c r="N5210" i="2"/>
  <c r="N5211" i="2"/>
  <c r="N5212" i="2"/>
  <c r="N5213" i="2"/>
  <c r="N5214" i="2"/>
  <c r="N5215" i="2"/>
  <c r="N5216" i="2"/>
  <c r="N5217" i="2"/>
  <c r="N5218" i="2"/>
  <c r="N5219" i="2"/>
  <c r="N5220" i="2"/>
  <c r="N5221" i="2"/>
  <c r="N5222" i="2"/>
  <c r="N5223" i="2"/>
  <c r="N5224" i="2"/>
  <c r="N5225" i="2"/>
  <c r="N5226" i="2"/>
  <c r="N5227" i="2"/>
  <c r="N5228" i="2"/>
  <c r="N5229" i="2"/>
  <c r="N5230" i="2"/>
  <c r="N5231" i="2"/>
  <c r="N5232" i="2"/>
  <c r="N5233" i="2"/>
  <c r="N5234" i="2"/>
  <c r="N5235" i="2"/>
  <c r="N5236" i="2"/>
  <c r="N5237" i="2"/>
  <c r="N5238" i="2"/>
  <c r="N5239" i="2"/>
  <c r="N5240" i="2"/>
  <c r="N5241" i="2"/>
  <c r="N5242" i="2"/>
  <c r="N5243" i="2"/>
  <c r="N5244" i="2"/>
  <c r="N5245" i="2"/>
  <c r="N5246" i="2"/>
  <c r="N5247" i="2"/>
  <c r="N5248" i="2"/>
  <c r="N5249" i="2"/>
  <c r="N5250" i="2"/>
  <c r="N5251" i="2"/>
  <c r="N5252" i="2"/>
  <c r="N5253" i="2"/>
  <c r="N5254" i="2"/>
  <c r="N5255" i="2"/>
  <c r="N5256" i="2"/>
  <c r="N5257" i="2"/>
  <c r="N5258" i="2"/>
  <c r="N5259" i="2"/>
  <c r="N5260" i="2"/>
  <c r="N5261" i="2"/>
  <c r="N5262" i="2"/>
  <c r="N5263" i="2"/>
  <c r="N5264" i="2"/>
  <c r="N5265" i="2"/>
  <c r="N5266" i="2"/>
  <c r="N5267" i="2"/>
  <c r="N5268" i="2"/>
  <c r="N5269" i="2"/>
  <c r="N5270" i="2"/>
  <c r="N5271" i="2"/>
  <c r="N5272" i="2"/>
  <c r="N5273" i="2"/>
  <c r="N5274" i="2"/>
  <c r="N5275" i="2"/>
  <c r="N5276" i="2"/>
  <c r="N5277" i="2"/>
  <c r="N5278" i="2"/>
  <c r="N5279" i="2"/>
  <c r="N5280" i="2"/>
  <c r="N5281" i="2"/>
  <c r="N5282" i="2"/>
  <c r="N5283" i="2"/>
  <c r="N5284" i="2"/>
  <c r="N5285" i="2"/>
  <c r="N5286" i="2"/>
  <c r="N5287" i="2"/>
  <c r="N5288" i="2"/>
  <c r="N5289" i="2"/>
  <c r="N5290" i="2"/>
  <c r="N5291" i="2"/>
  <c r="N5292" i="2"/>
  <c r="N5293" i="2"/>
  <c r="N5294" i="2"/>
  <c r="N5295" i="2"/>
  <c r="N5296" i="2"/>
  <c r="N5297" i="2"/>
  <c r="N5298" i="2"/>
  <c r="N5299" i="2"/>
  <c r="N5300" i="2"/>
  <c r="N5301" i="2"/>
  <c r="N5302" i="2"/>
  <c r="N5303" i="2"/>
  <c r="N5304" i="2"/>
  <c r="N5305" i="2"/>
  <c r="N5306" i="2"/>
  <c r="N5307" i="2"/>
  <c r="N5308" i="2"/>
  <c r="N5309" i="2"/>
  <c r="N5310" i="2"/>
  <c r="N5311" i="2"/>
  <c r="N5312" i="2"/>
  <c r="N5313" i="2"/>
  <c r="N5314" i="2"/>
  <c r="N5315" i="2"/>
  <c r="N5316" i="2"/>
  <c r="N5317" i="2"/>
  <c r="N5318" i="2"/>
  <c r="N5319" i="2"/>
  <c r="N5320" i="2"/>
  <c r="N5321" i="2"/>
  <c r="N5322" i="2"/>
  <c r="N5323" i="2"/>
  <c r="N5324" i="2"/>
  <c r="N5325" i="2"/>
  <c r="N5326" i="2"/>
  <c r="N5327" i="2"/>
  <c r="N5328" i="2"/>
  <c r="N5329" i="2"/>
  <c r="N5330" i="2"/>
  <c r="N5331" i="2"/>
  <c r="N5332" i="2"/>
  <c r="N5333" i="2"/>
  <c r="N5334" i="2"/>
  <c r="N5335" i="2"/>
  <c r="N5336" i="2"/>
  <c r="N5337" i="2"/>
  <c r="N5338" i="2"/>
  <c r="N5339" i="2"/>
  <c r="N5340" i="2"/>
  <c r="N5341" i="2"/>
  <c r="N5342" i="2"/>
  <c r="N5343" i="2"/>
  <c r="N5344" i="2"/>
  <c r="N5345" i="2"/>
  <c r="N5346" i="2"/>
  <c r="N5347" i="2"/>
  <c r="N5348" i="2"/>
  <c r="N5349" i="2"/>
  <c r="N5350" i="2"/>
  <c r="N5351" i="2"/>
  <c r="N5352" i="2"/>
  <c r="N5353" i="2"/>
  <c r="N5354" i="2"/>
  <c r="N5355" i="2"/>
  <c r="N5356" i="2"/>
  <c r="N5357" i="2"/>
  <c r="N5358" i="2"/>
  <c r="N5359" i="2"/>
  <c r="N5360" i="2"/>
  <c r="N5361" i="2"/>
  <c r="N5362" i="2"/>
  <c r="N5363" i="2"/>
  <c r="N5364" i="2"/>
  <c r="N5365" i="2"/>
  <c r="N5366" i="2"/>
  <c r="N5367" i="2"/>
  <c r="N5368" i="2"/>
  <c r="N5369" i="2"/>
  <c r="N5370" i="2"/>
  <c r="N5371" i="2"/>
  <c r="N5372" i="2"/>
  <c r="N5373" i="2"/>
  <c r="N5374" i="2"/>
  <c r="N5375" i="2"/>
  <c r="N5376" i="2"/>
  <c r="N5377" i="2"/>
  <c r="N5378" i="2"/>
  <c r="N5379" i="2"/>
  <c r="N5380" i="2"/>
  <c r="N5381" i="2"/>
  <c r="N5382" i="2"/>
  <c r="N5383" i="2"/>
  <c r="N5384" i="2"/>
  <c r="N5385" i="2"/>
  <c r="N5386" i="2"/>
  <c r="N5387" i="2"/>
  <c r="N5388" i="2"/>
  <c r="N5389" i="2"/>
  <c r="N5390" i="2"/>
  <c r="N5391" i="2"/>
  <c r="N5392" i="2"/>
  <c r="N5393" i="2"/>
  <c r="N5394" i="2"/>
  <c r="N5395" i="2"/>
  <c r="N5396" i="2"/>
  <c r="N5397" i="2"/>
  <c r="N5398" i="2"/>
  <c r="N5399" i="2"/>
  <c r="N5400" i="2"/>
  <c r="N5401" i="2"/>
  <c r="N5402" i="2"/>
  <c r="N5403" i="2"/>
  <c r="N5404" i="2"/>
  <c r="N5405" i="2"/>
  <c r="N5406" i="2"/>
  <c r="N5407" i="2"/>
  <c r="N5408" i="2"/>
  <c r="N5409" i="2"/>
  <c r="N5410" i="2"/>
  <c r="N5411" i="2"/>
  <c r="N5412" i="2"/>
  <c r="N5413" i="2"/>
  <c r="N5414" i="2"/>
  <c r="N5415" i="2"/>
  <c r="N5416" i="2"/>
  <c r="N5417" i="2"/>
  <c r="N5418" i="2"/>
  <c r="N5419" i="2"/>
  <c r="N5420" i="2"/>
  <c r="N5421" i="2"/>
  <c r="N5422" i="2"/>
  <c r="N5423" i="2"/>
  <c r="N5424" i="2"/>
  <c r="N5425" i="2"/>
  <c r="N5426" i="2"/>
  <c r="N5427" i="2"/>
  <c r="N5428" i="2"/>
  <c r="N5429" i="2"/>
  <c r="N5430" i="2"/>
  <c r="N5431" i="2"/>
  <c r="N5432" i="2"/>
  <c r="N5433" i="2"/>
  <c r="N5434" i="2"/>
  <c r="N5435" i="2"/>
  <c r="N5436" i="2"/>
  <c r="N5437" i="2"/>
  <c r="N5438" i="2"/>
  <c r="N5439" i="2"/>
  <c r="N5440" i="2"/>
  <c r="N5441" i="2"/>
  <c r="N5442" i="2"/>
  <c r="N5443" i="2"/>
  <c r="N5444" i="2"/>
  <c r="N5445" i="2"/>
  <c r="N5446" i="2"/>
  <c r="N5447" i="2"/>
  <c r="N5448" i="2"/>
  <c r="N5449" i="2"/>
  <c r="N5450" i="2"/>
  <c r="N5451" i="2"/>
  <c r="N5452" i="2"/>
  <c r="N5453" i="2"/>
  <c r="N5454" i="2"/>
  <c r="N5455" i="2"/>
  <c r="N5456" i="2"/>
  <c r="N5457" i="2"/>
  <c r="N5458" i="2"/>
  <c r="N5459" i="2"/>
  <c r="N5460" i="2"/>
  <c r="N5461" i="2"/>
  <c r="N5462" i="2"/>
  <c r="N5463" i="2"/>
  <c r="N5464" i="2"/>
  <c r="N5465" i="2"/>
  <c r="N5466" i="2"/>
  <c r="N5467" i="2"/>
  <c r="N5468" i="2"/>
  <c r="N5469" i="2"/>
  <c r="N5470" i="2"/>
  <c r="N5471" i="2"/>
  <c r="N5472" i="2"/>
  <c r="N5473" i="2"/>
  <c r="N5474" i="2"/>
  <c r="N5475" i="2"/>
  <c r="N5476" i="2"/>
  <c r="N5477" i="2"/>
  <c r="N5478" i="2"/>
  <c r="N5479" i="2"/>
  <c r="N5480" i="2"/>
  <c r="N5481" i="2"/>
  <c r="N5482" i="2"/>
  <c r="N5483" i="2"/>
  <c r="N5484" i="2"/>
  <c r="N5485" i="2"/>
  <c r="N5486" i="2"/>
  <c r="N5487" i="2"/>
  <c r="N5488" i="2"/>
  <c r="N5489" i="2"/>
  <c r="N5490" i="2"/>
  <c r="N5491" i="2"/>
  <c r="N5492" i="2"/>
  <c r="N5493" i="2"/>
  <c r="N5494" i="2"/>
  <c r="N5495" i="2"/>
  <c r="N5496" i="2"/>
  <c r="N5497" i="2"/>
  <c r="N5498" i="2"/>
  <c r="N5499" i="2"/>
  <c r="N5500" i="2"/>
  <c r="N5501" i="2"/>
  <c r="N5502" i="2"/>
  <c r="N5503" i="2"/>
  <c r="N5504" i="2"/>
  <c r="N5505" i="2"/>
  <c r="N5506" i="2"/>
  <c r="N5507" i="2"/>
  <c r="N5508" i="2"/>
  <c r="N5509" i="2"/>
  <c r="N5510" i="2"/>
  <c r="N5511" i="2"/>
  <c r="N5512" i="2"/>
  <c r="N5513" i="2"/>
  <c r="N5514" i="2"/>
  <c r="N5515" i="2"/>
  <c r="N5516" i="2"/>
  <c r="N5517" i="2"/>
  <c r="N5518" i="2"/>
  <c r="N5519" i="2"/>
  <c r="N5520" i="2"/>
  <c r="N5521" i="2"/>
  <c r="N5522" i="2"/>
  <c r="N5523" i="2"/>
  <c r="N5524" i="2"/>
  <c r="N5525" i="2"/>
  <c r="N5526" i="2"/>
  <c r="N5527" i="2"/>
  <c r="N5528" i="2"/>
  <c r="N5529" i="2"/>
  <c r="N5530" i="2"/>
  <c r="N5531" i="2"/>
  <c r="N5532" i="2"/>
  <c r="N5533" i="2"/>
  <c r="N5534" i="2"/>
  <c r="N5535" i="2"/>
  <c r="N5536" i="2"/>
  <c r="N5537" i="2"/>
  <c r="N5538" i="2"/>
  <c r="N5539" i="2"/>
  <c r="N5540" i="2"/>
  <c r="N5541" i="2"/>
  <c r="N5542" i="2"/>
  <c r="N5543" i="2"/>
  <c r="N5544" i="2"/>
  <c r="N5545" i="2"/>
  <c r="N5546" i="2"/>
  <c r="N5547" i="2"/>
  <c r="N5548" i="2"/>
  <c r="N5549" i="2"/>
  <c r="N5550" i="2"/>
  <c r="N5551" i="2"/>
  <c r="N5552" i="2"/>
  <c r="N5553" i="2"/>
  <c r="N5554" i="2"/>
  <c r="N5555" i="2"/>
  <c r="N5556" i="2"/>
  <c r="N5557" i="2"/>
  <c r="N5558" i="2"/>
  <c r="N5559" i="2"/>
  <c r="N5560" i="2"/>
  <c r="N5561" i="2"/>
  <c r="N5562" i="2"/>
  <c r="N5563" i="2"/>
  <c r="N5564" i="2"/>
  <c r="N5565" i="2"/>
  <c r="N5566" i="2"/>
  <c r="N5567" i="2"/>
  <c r="N5568" i="2"/>
  <c r="N5569" i="2"/>
  <c r="N5570" i="2"/>
  <c r="N5571" i="2"/>
  <c r="N5572" i="2"/>
  <c r="N5573" i="2"/>
  <c r="N5574" i="2"/>
  <c r="N5575" i="2"/>
  <c r="N5576" i="2"/>
  <c r="N5577" i="2"/>
  <c r="N5578" i="2"/>
  <c r="N5579" i="2"/>
  <c r="N5580" i="2"/>
  <c r="N5581" i="2"/>
  <c r="N5582" i="2"/>
  <c r="N5583" i="2"/>
  <c r="N5584" i="2"/>
  <c r="N5585" i="2"/>
  <c r="N5586" i="2"/>
  <c r="N5587" i="2"/>
  <c r="N5588" i="2"/>
  <c r="N5589" i="2"/>
  <c r="N5590" i="2"/>
  <c r="N5591" i="2"/>
  <c r="N5592" i="2"/>
  <c r="N5593" i="2"/>
  <c r="N5594" i="2"/>
  <c r="N5595" i="2"/>
  <c r="N5596" i="2"/>
  <c r="N5597" i="2"/>
  <c r="N5598" i="2"/>
  <c r="N5599" i="2"/>
  <c r="N5600" i="2"/>
  <c r="N5601" i="2"/>
  <c r="N5602" i="2"/>
  <c r="N5603" i="2"/>
  <c r="N5604" i="2"/>
  <c r="N5605" i="2"/>
  <c r="N5606" i="2"/>
  <c r="N5607" i="2"/>
  <c r="N5608" i="2"/>
  <c r="N5609" i="2"/>
  <c r="N5610" i="2"/>
  <c r="N5611" i="2"/>
  <c r="N5612" i="2"/>
  <c r="N5613" i="2"/>
  <c r="N5614" i="2"/>
  <c r="N5615" i="2"/>
  <c r="N5616" i="2"/>
  <c r="N5617" i="2"/>
  <c r="N5618" i="2"/>
  <c r="N5619" i="2"/>
  <c r="N5620" i="2"/>
  <c r="N5621" i="2"/>
  <c r="N5622" i="2"/>
  <c r="N5623" i="2"/>
  <c r="N5624" i="2"/>
  <c r="N5625" i="2"/>
  <c r="N5626" i="2"/>
  <c r="N5627" i="2"/>
  <c r="N5628" i="2"/>
  <c r="N5629" i="2"/>
  <c r="N5630" i="2"/>
  <c r="N5631" i="2"/>
  <c r="N5632" i="2"/>
  <c r="N5633" i="2"/>
  <c r="N5634" i="2"/>
  <c r="N5635" i="2"/>
  <c r="N5636" i="2"/>
  <c r="N5637" i="2"/>
  <c r="N5638" i="2"/>
  <c r="N5639" i="2"/>
  <c r="N5640" i="2"/>
  <c r="N5641" i="2"/>
  <c r="N5642" i="2"/>
  <c r="N5643" i="2"/>
  <c r="N5644" i="2"/>
  <c r="N5645" i="2"/>
  <c r="N5646" i="2"/>
  <c r="N5647" i="2"/>
  <c r="N5648" i="2"/>
  <c r="N5649" i="2"/>
  <c r="N5650" i="2"/>
  <c r="N5651" i="2"/>
  <c r="N5652" i="2"/>
  <c r="N5653" i="2"/>
  <c r="N5654" i="2"/>
  <c r="N5655" i="2"/>
  <c r="N5656" i="2"/>
  <c r="N5657" i="2"/>
  <c r="N5658" i="2"/>
  <c r="N5659" i="2"/>
  <c r="N5660" i="2"/>
  <c r="N5661" i="2"/>
  <c r="N5662" i="2"/>
  <c r="N5663" i="2"/>
  <c r="N5664" i="2"/>
  <c r="N5665" i="2"/>
  <c r="N5666" i="2"/>
  <c r="N5667" i="2"/>
  <c r="N5668" i="2"/>
  <c r="N5669" i="2"/>
  <c r="N5670" i="2"/>
  <c r="N5671" i="2"/>
  <c r="N5672" i="2"/>
  <c r="N5673" i="2"/>
  <c r="N5674" i="2"/>
  <c r="N5675" i="2"/>
  <c r="N5676" i="2"/>
  <c r="N5677" i="2"/>
  <c r="N5678" i="2"/>
  <c r="N5679" i="2"/>
  <c r="N5680" i="2"/>
  <c r="N5681" i="2"/>
  <c r="N5682" i="2"/>
  <c r="N5683" i="2"/>
  <c r="N5684" i="2"/>
  <c r="N5685" i="2"/>
  <c r="N5686" i="2"/>
  <c r="N5687" i="2"/>
  <c r="N5688" i="2"/>
  <c r="N5689" i="2"/>
  <c r="N5690" i="2"/>
  <c r="N5691" i="2"/>
  <c r="N5692" i="2"/>
  <c r="N5693" i="2"/>
  <c r="N5694" i="2"/>
  <c r="N5695" i="2"/>
  <c r="N5696" i="2"/>
  <c r="N5697" i="2"/>
  <c r="N5698" i="2"/>
  <c r="N5699" i="2"/>
  <c r="N5700" i="2"/>
  <c r="N5701" i="2"/>
  <c r="N5702" i="2"/>
  <c r="N5703" i="2"/>
  <c r="N5704" i="2"/>
  <c r="N5705" i="2"/>
  <c r="N5706" i="2"/>
  <c r="N5707" i="2"/>
  <c r="N5708" i="2"/>
  <c r="N5709" i="2"/>
  <c r="N5710" i="2"/>
  <c r="N5711" i="2"/>
  <c r="N5712" i="2"/>
  <c r="N5713" i="2"/>
  <c r="N5714" i="2"/>
  <c r="N5715" i="2"/>
  <c r="N5716" i="2"/>
  <c r="N5717" i="2"/>
  <c r="N5718" i="2"/>
  <c r="N5719" i="2"/>
  <c r="N5720" i="2"/>
  <c r="N5721" i="2"/>
  <c r="N5722" i="2"/>
  <c r="N5723" i="2"/>
  <c r="N5724" i="2"/>
  <c r="N5725" i="2"/>
  <c r="N5726" i="2"/>
  <c r="N5727" i="2"/>
  <c r="N5728" i="2"/>
  <c r="N5729" i="2"/>
  <c r="N5730" i="2"/>
  <c r="N5731" i="2"/>
  <c r="N5732" i="2"/>
  <c r="N5733" i="2"/>
  <c r="N5734" i="2"/>
  <c r="N5735" i="2"/>
  <c r="N5736" i="2"/>
  <c r="N5737" i="2"/>
  <c r="N5738" i="2"/>
  <c r="N5739" i="2"/>
  <c r="N5740" i="2"/>
  <c r="N5741" i="2"/>
  <c r="N5742" i="2"/>
  <c r="N5743" i="2"/>
  <c r="N5744" i="2"/>
  <c r="N5745" i="2"/>
  <c r="N5746" i="2"/>
  <c r="N5747" i="2"/>
  <c r="N5748" i="2"/>
  <c r="N5749" i="2"/>
  <c r="N5750" i="2"/>
  <c r="N5751" i="2"/>
  <c r="N5752" i="2"/>
  <c r="N5753" i="2"/>
  <c r="N5754" i="2"/>
  <c r="N5755" i="2"/>
  <c r="N5756" i="2"/>
  <c r="N5757" i="2"/>
  <c r="N5758" i="2"/>
  <c r="N5759" i="2"/>
  <c r="N5760" i="2"/>
  <c r="N5761" i="2"/>
  <c r="N5762" i="2"/>
  <c r="N5763" i="2"/>
  <c r="N5764" i="2"/>
  <c r="N5765" i="2"/>
  <c r="N5766" i="2"/>
  <c r="N5767" i="2"/>
  <c r="N5768" i="2"/>
  <c r="N5769" i="2"/>
  <c r="N5770" i="2"/>
  <c r="N5771" i="2"/>
  <c r="N5772" i="2"/>
  <c r="N5773" i="2"/>
  <c r="N5774" i="2"/>
  <c r="N5775" i="2"/>
  <c r="N5776" i="2"/>
  <c r="N5777" i="2"/>
  <c r="N5778" i="2"/>
  <c r="N5779" i="2"/>
  <c r="N5780" i="2"/>
  <c r="N5781" i="2"/>
  <c r="N5782" i="2"/>
  <c r="N5783" i="2"/>
  <c r="N5784" i="2"/>
  <c r="N5785" i="2"/>
  <c r="N5786" i="2"/>
  <c r="N5787" i="2"/>
  <c r="N5788" i="2"/>
  <c r="L5788" i="2"/>
  <c r="L5787" i="2"/>
  <c r="L5786" i="2"/>
  <c r="L5785" i="2"/>
  <c r="L5784" i="2"/>
  <c r="L5783" i="2"/>
  <c r="L5782" i="2"/>
  <c r="L5781" i="2"/>
  <c r="L5780" i="2"/>
  <c r="L5779" i="2"/>
  <c r="L5778" i="2"/>
  <c r="L5777" i="2"/>
  <c r="L5776" i="2"/>
  <c r="L5775" i="2"/>
  <c r="L5774" i="2"/>
  <c r="L5773" i="2"/>
  <c r="L5772" i="2"/>
  <c r="L5771" i="2"/>
  <c r="L5770" i="2"/>
  <c r="L5769" i="2"/>
  <c r="L5768" i="2"/>
  <c r="L5767" i="2"/>
  <c r="L5766" i="2"/>
  <c r="L5765" i="2"/>
  <c r="L5764" i="2"/>
  <c r="L5763" i="2"/>
  <c r="L5762" i="2"/>
  <c r="L5761" i="2"/>
  <c r="L5760" i="2"/>
  <c r="L5759" i="2"/>
  <c r="L5758" i="2"/>
  <c r="L5757" i="2"/>
  <c r="L5756" i="2"/>
  <c r="L5755" i="2"/>
  <c r="L5754" i="2"/>
  <c r="L5753" i="2"/>
  <c r="L5752" i="2"/>
  <c r="L5751" i="2"/>
  <c r="L5750" i="2"/>
  <c r="L5749" i="2"/>
  <c r="L5748" i="2"/>
  <c r="L5747" i="2"/>
  <c r="L5746" i="2"/>
  <c r="L5745" i="2"/>
  <c r="L5744" i="2"/>
  <c r="L5743" i="2"/>
  <c r="L5742" i="2"/>
  <c r="L5741" i="2"/>
  <c r="L5740" i="2"/>
  <c r="L5739" i="2"/>
  <c r="L5738" i="2"/>
  <c r="L5737" i="2"/>
  <c r="L5736" i="2"/>
  <c r="L5735" i="2"/>
  <c r="L5734" i="2"/>
  <c r="L5733" i="2"/>
  <c r="L5732" i="2"/>
  <c r="L5731" i="2"/>
  <c r="L5730" i="2"/>
  <c r="L5729" i="2"/>
  <c r="L5728" i="2"/>
  <c r="L5727" i="2"/>
  <c r="L5726" i="2"/>
  <c r="L5725" i="2"/>
  <c r="L5724" i="2"/>
  <c r="L5723" i="2"/>
  <c r="L5722" i="2"/>
  <c r="L5721" i="2"/>
  <c r="L5720" i="2"/>
  <c r="L5719" i="2"/>
  <c r="L5718" i="2"/>
  <c r="L5717" i="2"/>
  <c r="L5716" i="2"/>
  <c r="L5715" i="2"/>
  <c r="L5714" i="2"/>
  <c r="L5713" i="2"/>
  <c r="L5712" i="2"/>
  <c r="L5711" i="2"/>
  <c r="L5710" i="2"/>
  <c r="L5709" i="2"/>
  <c r="L5708" i="2"/>
  <c r="L5707" i="2"/>
  <c r="L5706" i="2"/>
  <c r="L5705" i="2"/>
  <c r="L5704" i="2"/>
  <c r="L5703" i="2"/>
  <c r="L5702" i="2"/>
  <c r="L5701" i="2"/>
  <c r="L5700" i="2"/>
  <c r="L5699" i="2"/>
  <c r="L5698" i="2"/>
  <c r="L5697" i="2"/>
  <c r="L5696" i="2"/>
  <c r="L5695" i="2"/>
  <c r="L5694" i="2"/>
  <c r="L5693" i="2"/>
  <c r="L5692" i="2"/>
  <c r="L5691" i="2"/>
  <c r="L5690" i="2"/>
  <c r="L5689" i="2"/>
  <c r="L5688" i="2"/>
  <c r="L5687" i="2"/>
  <c r="L5686" i="2"/>
  <c r="L5685" i="2"/>
  <c r="L5684" i="2"/>
  <c r="L5683" i="2"/>
  <c r="L5682" i="2"/>
  <c r="L5681" i="2"/>
  <c r="L5680" i="2"/>
  <c r="L5679" i="2"/>
  <c r="L5678" i="2"/>
  <c r="L5677" i="2"/>
  <c r="L5676" i="2"/>
  <c r="L5675" i="2"/>
  <c r="L5674" i="2"/>
  <c r="L5673" i="2"/>
  <c r="L5672" i="2"/>
  <c r="L5671" i="2"/>
  <c r="L5670" i="2"/>
  <c r="L5669" i="2"/>
  <c r="L5668" i="2"/>
  <c r="L5667" i="2"/>
  <c r="L5666" i="2"/>
  <c r="L5665" i="2"/>
  <c r="L5664" i="2"/>
  <c r="L5663" i="2"/>
  <c r="L5662" i="2"/>
  <c r="L5661" i="2"/>
  <c r="L5660" i="2"/>
  <c r="L5659" i="2"/>
  <c r="L5658" i="2"/>
  <c r="L5657" i="2"/>
  <c r="L5656" i="2"/>
  <c r="L5655" i="2"/>
  <c r="L5654" i="2"/>
  <c r="L5653" i="2"/>
  <c r="L5652" i="2"/>
  <c r="L5651" i="2"/>
  <c r="L5650" i="2"/>
  <c r="L5649" i="2"/>
  <c r="L5648" i="2"/>
  <c r="L5647" i="2"/>
  <c r="L5646" i="2"/>
  <c r="L5645" i="2"/>
  <c r="L5644" i="2"/>
  <c r="L5643" i="2"/>
  <c r="L5642" i="2"/>
  <c r="L5641" i="2"/>
  <c r="L5640" i="2"/>
  <c r="L5639" i="2"/>
  <c r="L5638" i="2"/>
  <c r="L5637" i="2"/>
  <c r="L5636" i="2"/>
  <c r="L5635" i="2"/>
  <c r="L5634" i="2"/>
  <c r="L5633" i="2"/>
  <c r="L5632" i="2"/>
  <c r="L5631" i="2"/>
  <c r="L5630" i="2"/>
  <c r="L5629" i="2"/>
  <c r="L5628" i="2"/>
  <c r="L5627" i="2"/>
  <c r="L5626" i="2"/>
  <c r="L5625" i="2"/>
  <c r="L5624" i="2"/>
  <c r="L5623" i="2"/>
  <c r="L5622" i="2"/>
  <c r="L5621" i="2"/>
  <c r="L5620" i="2"/>
  <c r="L5619" i="2"/>
  <c r="L5618" i="2"/>
  <c r="L5617" i="2"/>
  <c r="L5616" i="2"/>
  <c r="L5615" i="2"/>
  <c r="L5614" i="2"/>
  <c r="L5613" i="2"/>
  <c r="L5612" i="2"/>
  <c r="L5611" i="2"/>
  <c r="L5610" i="2"/>
  <c r="L5609" i="2"/>
  <c r="L5608" i="2"/>
  <c r="L5607" i="2"/>
  <c r="L5606" i="2"/>
  <c r="L5605" i="2"/>
  <c r="L5604" i="2"/>
  <c r="L5603" i="2"/>
  <c r="L5602" i="2"/>
  <c r="L5601" i="2"/>
  <c r="L5600" i="2"/>
  <c r="L5599" i="2"/>
  <c r="L5598" i="2"/>
  <c r="L5597" i="2"/>
  <c r="L5596" i="2"/>
  <c r="L5595" i="2"/>
  <c r="L5594" i="2"/>
  <c r="L5593" i="2"/>
  <c r="L5592" i="2"/>
  <c r="L5591" i="2"/>
  <c r="L5590" i="2"/>
  <c r="L5589" i="2"/>
  <c r="L5588" i="2"/>
  <c r="L5587" i="2"/>
  <c r="L5586" i="2"/>
  <c r="L5585" i="2"/>
  <c r="L5584" i="2"/>
  <c r="L5583" i="2"/>
  <c r="L5582" i="2"/>
  <c r="L5581" i="2"/>
  <c r="L5580" i="2"/>
  <c r="L5579" i="2"/>
  <c r="L5578" i="2"/>
  <c r="L5577" i="2"/>
  <c r="L5576" i="2"/>
  <c r="L5575" i="2"/>
  <c r="L5574" i="2"/>
  <c r="L5573" i="2"/>
  <c r="L5572" i="2"/>
  <c r="L5571" i="2"/>
  <c r="L5570" i="2"/>
  <c r="L5569" i="2"/>
  <c r="L5568" i="2"/>
  <c r="L5567" i="2"/>
  <c r="L5566" i="2"/>
  <c r="L5565" i="2"/>
  <c r="L5564" i="2"/>
  <c r="L5563" i="2"/>
  <c r="L5562" i="2"/>
  <c r="L5561" i="2"/>
  <c r="L5560" i="2"/>
  <c r="L5559" i="2"/>
  <c r="L5558" i="2"/>
  <c r="L5557" i="2"/>
  <c r="L5556" i="2"/>
  <c r="L5555" i="2"/>
  <c r="L5554" i="2"/>
  <c r="L5553" i="2"/>
  <c r="L5552" i="2"/>
  <c r="L5551" i="2"/>
  <c r="L5550" i="2"/>
  <c r="L5549" i="2"/>
  <c r="L5548" i="2"/>
  <c r="L5547" i="2"/>
  <c r="L5546" i="2"/>
  <c r="L5545" i="2"/>
  <c r="L5544" i="2"/>
  <c r="L5543" i="2"/>
  <c r="L5542" i="2"/>
  <c r="L5541" i="2"/>
  <c r="L5540" i="2"/>
  <c r="L5539" i="2"/>
  <c r="L5538" i="2"/>
  <c r="L5537" i="2"/>
  <c r="L5536" i="2"/>
  <c r="L5535" i="2"/>
  <c r="L5534" i="2"/>
  <c r="L5533" i="2"/>
  <c r="L5532" i="2"/>
  <c r="L5531" i="2"/>
  <c r="L5530" i="2"/>
  <c r="L5529" i="2"/>
  <c r="L5528" i="2"/>
  <c r="L5527" i="2"/>
  <c r="L5526" i="2"/>
  <c r="L5525" i="2"/>
  <c r="L5524" i="2"/>
  <c r="L5523" i="2"/>
  <c r="L5522" i="2"/>
  <c r="L5521" i="2"/>
  <c r="L5520" i="2"/>
  <c r="L5519" i="2"/>
  <c r="L5518" i="2"/>
  <c r="L5517" i="2"/>
  <c r="L5516" i="2"/>
  <c r="L5515" i="2"/>
  <c r="L5514" i="2"/>
  <c r="L5513" i="2"/>
  <c r="L5512" i="2"/>
  <c r="L5511" i="2"/>
  <c r="L5510" i="2"/>
  <c r="L5509" i="2"/>
  <c r="L5508" i="2"/>
  <c r="L5507" i="2"/>
  <c r="L5506" i="2"/>
  <c r="L5505" i="2"/>
  <c r="L5504" i="2"/>
  <c r="L5503" i="2"/>
  <c r="L5502" i="2"/>
  <c r="L5501" i="2"/>
  <c r="L5500" i="2"/>
  <c r="L5499" i="2"/>
  <c r="L5498" i="2"/>
  <c r="L5497" i="2"/>
  <c r="L5496" i="2"/>
  <c r="L5495" i="2"/>
  <c r="L5494" i="2"/>
  <c r="L5493" i="2"/>
  <c r="L5492" i="2"/>
  <c r="L5491" i="2"/>
  <c r="L5490" i="2"/>
  <c r="L5489" i="2"/>
  <c r="L5488" i="2"/>
  <c r="L5487" i="2"/>
  <c r="L5486" i="2"/>
  <c r="L5485" i="2"/>
  <c r="L5484" i="2"/>
  <c r="L5483" i="2"/>
  <c r="L5482" i="2"/>
  <c r="L5481" i="2"/>
  <c r="L5480" i="2"/>
  <c r="L5479" i="2"/>
  <c r="L5478" i="2"/>
  <c r="L5477" i="2"/>
  <c r="L5476" i="2"/>
  <c r="L5475" i="2"/>
  <c r="L5474" i="2"/>
  <c r="L5473" i="2"/>
  <c r="L5472" i="2"/>
  <c r="L5471" i="2"/>
  <c r="L5470" i="2"/>
  <c r="L5469" i="2"/>
  <c r="L5468" i="2"/>
  <c r="L5467" i="2"/>
  <c r="L5466" i="2"/>
  <c r="L5465" i="2"/>
  <c r="L5464" i="2"/>
  <c r="L5463" i="2"/>
  <c r="L5462" i="2"/>
  <c r="L5461" i="2"/>
  <c r="L5460" i="2"/>
  <c r="L5459" i="2"/>
  <c r="L5458" i="2"/>
  <c r="L5457" i="2"/>
  <c r="L5456" i="2"/>
  <c r="L5455" i="2"/>
  <c r="L5454" i="2"/>
  <c r="L5453" i="2"/>
  <c r="L5452" i="2"/>
  <c r="L5451" i="2"/>
  <c r="L5450" i="2"/>
  <c r="L5449" i="2"/>
  <c r="L5448" i="2"/>
  <c r="L5447" i="2"/>
  <c r="L5446" i="2"/>
  <c r="L5445" i="2"/>
  <c r="L5444" i="2"/>
  <c r="L5443" i="2"/>
  <c r="L5442" i="2"/>
  <c r="L5441" i="2"/>
  <c r="L5440" i="2"/>
  <c r="L5439" i="2"/>
  <c r="L5438" i="2"/>
  <c r="L5437" i="2"/>
  <c r="L5436" i="2"/>
  <c r="L5435" i="2"/>
  <c r="L5434" i="2"/>
  <c r="L5433" i="2"/>
  <c r="L5432" i="2"/>
  <c r="L5431" i="2"/>
  <c r="L5430" i="2"/>
  <c r="L5429" i="2"/>
  <c r="L5428" i="2"/>
  <c r="L5427" i="2"/>
  <c r="L5426" i="2"/>
  <c r="L5425" i="2"/>
  <c r="L5424" i="2"/>
  <c r="L5423" i="2"/>
  <c r="L5422" i="2"/>
  <c r="L5421" i="2"/>
  <c r="L5420" i="2"/>
  <c r="L5419" i="2"/>
  <c r="L5418" i="2"/>
  <c r="L5417" i="2"/>
  <c r="L5416" i="2"/>
  <c r="L5415" i="2"/>
  <c r="L5414" i="2"/>
  <c r="L5413" i="2"/>
  <c r="L5412" i="2"/>
  <c r="L5411" i="2"/>
  <c r="L5410" i="2"/>
  <c r="L5409" i="2"/>
  <c r="L5408" i="2"/>
  <c r="L5407" i="2"/>
  <c r="L5406" i="2"/>
  <c r="L5405" i="2"/>
  <c r="L5404" i="2"/>
  <c r="L5403" i="2"/>
  <c r="L5402" i="2"/>
  <c r="L5401" i="2"/>
  <c r="L5400" i="2"/>
  <c r="L5399" i="2"/>
  <c r="L5398" i="2"/>
  <c r="L5397" i="2"/>
  <c r="L5396" i="2"/>
  <c r="L5395" i="2"/>
  <c r="L5394" i="2"/>
  <c r="L5393" i="2"/>
  <c r="L5392" i="2"/>
  <c r="L5391" i="2"/>
  <c r="L5390" i="2"/>
  <c r="L5389" i="2"/>
  <c r="L5388" i="2"/>
  <c r="L5387" i="2"/>
  <c r="L5386" i="2"/>
  <c r="L5385" i="2"/>
  <c r="L5384" i="2"/>
  <c r="L5383" i="2"/>
  <c r="L5382" i="2"/>
  <c r="L5381" i="2"/>
  <c r="L5380" i="2"/>
  <c r="L5379" i="2"/>
  <c r="L5378" i="2"/>
  <c r="L5377" i="2"/>
  <c r="L5376" i="2"/>
  <c r="L5375" i="2"/>
  <c r="L5374" i="2"/>
  <c r="L5373" i="2"/>
  <c r="L5372" i="2"/>
  <c r="L5371" i="2"/>
  <c r="L5370" i="2"/>
  <c r="L5369" i="2"/>
  <c r="L5368" i="2"/>
  <c r="L5367" i="2"/>
  <c r="L5366" i="2"/>
  <c r="L5365" i="2"/>
  <c r="L5364" i="2"/>
  <c r="L5363" i="2"/>
  <c r="L5362" i="2"/>
  <c r="L5361" i="2"/>
  <c r="L5360" i="2"/>
  <c r="L5359" i="2"/>
  <c r="L5358" i="2"/>
  <c r="L5357" i="2"/>
  <c r="L5356" i="2"/>
  <c r="L5355" i="2"/>
  <c r="L5354" i="2"/>
  <c r="L5353" i="2"/>
  <c r="L5352" i="2"/>
  <c r="L5351" i="2"/>
  <c r="L5350" i="2"/>
  <c r="L5349" i="2"/>
  <c r="L5348" i="2"/>
  <c r="L5347" i="2"/>
  <c r="L5346" i="2"/>
  <c r="L5345" i="2"/>
  <c r="L5344" i="2"/>
  <c r="L5343" i="2"/>
  <c r="L5342" i="2"/>
  <c r="L5341" i="2"/>
  <c r="L5340" i="2"/>
  <c r="L5339" i="2"/>
  <c r="L5338" i="2"/>
  <c r="L5337" i="2"/>
  <c r="L5336" i="2"/>
  <c r="L5335" i="2"/>
  <c r="L5334" i="2"/>
  <c r="L5333" i="2"/>
  <c r="L5332" i="2"/>
  <c r="L5331" i="2"/>
  <c r="L5330" i="2"/>
  <c r="L5329" i="2"/>
  <c r="L5328" i="2"/>
  <c r="L5327" i="2"/>
  <c r="L5326" i="2"/>
  <c r="L5325" i="2"/>
  <c r="L5324" i="2"/>
  <c r="L5323" i="2"/>
  <c r="L5322" i="2"/>
  <c r="L5321" i="2"/>
  <c r="L5320" i="2"/>
  <c r="L5319" i="2"/>
  <c r="L5318" i="2"/>
  <c r="L5317" i="2"/>
  <c r="L5316" i="2"/>
  <c r="L5315" i="2"/>
  <c r="L5314" i="2"/>
  <c r="L5313" i="2"/>
  <c r="L5312" i="2"/>
  <c r="L5311" i="2"/>
  <c r="L5310" i="2"/>
  <c r="L5309" i="2"/>
  <c r="L5308" i="2"/>
  <c r="L5307" i="2"/>
  <c r="L5306" i="2"/>
  <c r="L5305" i="2"/>
  <c r="L5304" i="2"/>
  <c r="L5303" i="2"/>
  <c r="L5302" i="2"/>
  <c r="L5301" i="2"/>
  <c r="L5300" i="2"/>
  <c r="L5299" i="2"/>
  <c r="L5298" i="2"/>
  <c r="L5297" i="2"/>
  <c r="L5296" i="2"/>
  <c r="L5295" i="2"/>
  <c r="L5294" i="2"/>
  <c r="L5293" i="2"/>
  <c r="L5292" i="2"/>
  <c r="L5291" i="2"/>
  <c r="L5290" i="2"/>
  <c r="L5289" i="2"/>
  <c r="L5288" i="2"/>
  <c r="L5287" i="2"/>
  <c r="L5286" i="2"/>
  <c r="L5285" i="2"/>
  <c r="L5284" i="2"/>
  <c r="L5283" i="2"/>
  <c r="L5282" i="2"/>
  <c r="L5281" i="2"/>
  <c r="L5280" i="2"/>
  <c r="L5279" i="2"/>
  <c r="L5278" i="2"/>
  <c r="L5277" i="2"/>
  <c r="L5276" i="2"/>
  <c r="L5275" i="2"/>
  <c r="L5274" i="2"/>
  <c r="L5273" i="2"/>
  <c r="L5272" i="2"/>
  <c r="L5271" i="2"/>
  <c r="L5270" i="2"/>
  <c r="L5269" i="2"/>
  <c r="L5268" i="2"/>
  <c r="L5267" i="2"/>
  <c r="L5266" i="2"/>
  <c r="L5265" i="2"/>
  <c r="L5264" i="2"/>
  <c r="L5263" i="2"/>
  <c r="L5262" i="2"/>
  <c r="L5261" i="2"/>
  <c r="L5260" i="2"/>
  <c r="L5259" i="2"/>
  <c r="L5258" i="2"/>
  <c r="L5257" i="2"/>
  <c r="L5256" i="2"/>
  <c r="L5255" i="2"/>
  <c r="L5254" i="2"/>
  <c r="L5253" i="2"/>
  <c r="L5252" i="2"/>
  <c r="L5251" i="2"/>
  <c r="L5250" i="2"/>
  <c r="L5249" i="2"/>
  <c r="L5248" i="2"/>
  <c r="L5247" i="2"/>
  <c r="L5246" i="2"/>
  <c r="L5245" i="2"/>
  <c r="L5244" i="2"/>
  <c r="L5243" i="2"/>
  <c r="L5242" i="2"/>
  <c r="L5241" i="2"/>
  <c r="L5240" i="2"/>
  <c r="L5239" i="2"/>
  <c r="L5238" i="2"/>
  <c r="L5237" i="2"/>
  <c r="L5236" i="2"/>
  <c r="L5235" i="2"/>
  <c r="L5234" i="2"/>
  <c r="L5233" i="2"/>
  <c r="L5232" i="2"/>
  <c r="L5231" i="2"/>
  <c r="L5230" i="2"/>
  <c r="L5229" i="2"/>
  <c r="L5228" i="2"/>
  <c r="L5227" i="2"/>
  <c r="L5226" i="2"/>
  <c r="L5225" i="2"/>
  <c r="L5224" i="2"/>
  <c r="L5223" i="2"/>
  <c r="L5222" i="2"/>
  <c r="L5221" i="2"/>
  <c r="L5220" i="2"/>
  <c r="L5219" i="2"/>
  <c r="L5218" i="2"/>
  <c r="L5217" i="2"/>
  <c r="L5216" i="2"/>
  <c r="L5215" i="2"/>
  <c r="L5214" i="2"/>
  <c r="L5213" i="2"/>
  <c r="L5212" i="2"/>
  <c r="L5211" i="2"/>
  <c r="L5210" i="2"/>
  <c r="L5209" i="2"/>
  <c r="L5208" i="2"/>
  <c r="L5207" i="2"/>
  <c r="L5206" i="2"/>
  <c r="L5205" i="2"/>
  <c r="L5204" i="2"/>
  <c r="L5203" i="2"/>
  <c r="L5202" i="2"/>
  <c r="L5201" i="2"/>
  <c r="L5200" i="2"/>
  <c r="L5199" i="2"/>
  <c r="L5198" i="2"/>
  <c r="L5197" i="2"/>
  <c r="L5196" i="2"/>
  <c r="L5195" i="2"/>
  <c r="L5194" i="2"/>
  <c r="L5193" i="2"/>
  <c r="L5192" i="2"/>
  <c r="L5191" i="2"/>
  <c r="L5190" i="2"/>
  <c r="L5189" i="2"/>
  <c r="L5188" i="2"/>
  <c r="L5187" i="2"/>
  <c r="L5186" i="2"/>
  <c r="L5185" i="2"/>
  <c r="L5184" i="2"/>
  <c r="L5183" i="2"/>
  <c r="L5182" i="2"/>
  <c r="L5181" i="2"/>
  <c r="L5180" i="2"/>
  <c r="L5179" i="2"/>
  <c r="L5178" i="2"/>
  <c r="L5177" i="2"/>
  <c r="L5176" i="2"/>
  <c r="L5175" i="2"/>
  <c r="L5174" i="2"/>
  <c r="L5173" i="2"/>
  <c r="L5172" i="2"/>
  <c r="L5171" i="2"/>
  <c r="L5170" i="2"/>
  <c r="L5169" i="2"/>
  <c r="L5168" i="2"/>
  <c r="L5167" i="2"/>
  <c r="L5166" i="2"/>
  <c r="L5165" i="2"/>
  <c r="L5164" i="2"/>
  <c r="L5163" i="2"/>
  <c r="L5162" i="2"/>
  <c r="L5161" i="2"/>
  <c r="L5160" i="2"/>
  <c r="L5159" i="2"/>
  <c r="L5158" i="2"/>
  <c r="L5157" i="2"/>
  <c r="L5156" i="2"/>
  <c r="L5155" i="2"/>
  <c r="L5154" i="2"/>
  <c r="L5153" i="2"/>
  <c r="L5152" i="2"/>
  <c r="L5151" i="2"/>
  <c r="L5150" i="2"/>
  <c r="L5149" i="2"/>
  <c r="L5148" i="2"/>
  <c r="L5147" i="2"/>
  <c r="L5146" i="2"/>
  <c r="L5145" i="2"/>
  <c r="L5144" i="2"/>
  <c r="L5143" i="2"/>
  <c r="L5142" i="2"/>
  <c r="L5141" i="2"/>
  <c r="L5140" i="2"/>
  <c r="L5139" i="2"/>
  <c r="L5138" i="2"/>
  <c r="L5137" i="2"/>
  <c r="L5136" i="2"/>
  <c r="L5135" i="2"/>
  <c r="L5134" i="2"/>
  <c r="L5133" i="2"/>
  <c r="L5132" i="2"/>
  <c r="L5131" i="2"/>
  <c r="L5130" i="2"/>
  <c r="L5129" i="2"/>
  <c r="L5128" i="2"/>
  <c r="L5127" i="2"/>
  <c r="L5126" i="2"/>
  <c r="L5125" i="2"/>
  <c r="L5124" i="2"/>
  <c r="L5123" i="2"/>
  <c r="L5122" i="2"/>
  <c r="L5121" i="2"/>
  <c r="L5120" i="2"/>
  <c r="L5119" i="2"/>
  <c r="L5118" i="2"/>
  <c r="L5117" i="2"/>
  <c r="L5116" i="2"/>
  <c r="L5115" i="2"/>
  <c r="L5114" i="2"/>
  <c r="L5113" i="2"/>
  <c r="L5112" i="2"/>
  <c r="L5111" i="2"/>
  <c r="L5110" i="2"/>
  <c r="L5109" i="2"/>
  <c r="L5108" i="2"/>
  <c r="L5107" i="2"/>
  <c r="L5106" i="2"/>
  <c r="L5105" i="2"/>
  <c r="L5104" i="2"/>
  <c r="L5103" i="2"/>
  <c r="L5102" i="2"/>
  <c r="L5101" i="2"/>
  <c r="L5100" i="2"/>
  <c r="L5099" i="2"/>
  <c r="L5098" i="2"/>
  <c r="L5097" i="2"/>
  <c r="L5096" i="2"/>
  <c r="L5095" i="2"/>
  <c r="L5094" i="2"/>
  <c r="L5093" i="2"/>
  <c r="L5092" i="2"/>
  <c r="L5091" i="2"/>
  <c r="L5090" i="2"/>
  <c r="L5089" i="2"/>
  <c r="L5088" i="2"/>
  <c r="L5087" i="2"/>
  <c r="L5086" i="2"/>
  <c r="L5085" i="2"/>
  <c r="L5084" i="2"/>
  <c r="L5083" i="2"/>
  <c r="L5082" i="2"/>
  <c r="L5081" i="2"/>
  <c r="L5080" i="2"/>
  <c r="L5079" i="2"/>
  <c r="L5078" i="2"/>
  <c r="L5077" i="2"/>
  <c r="L5076" i="2"/>
  <c r="L5075" i="2"/>
  <c r="L5074" i="2"/>
  <c r="L5073" i="2"/>
  <c r="L5072" i="2"/>
  <c r="L5071" i="2"/>
  <c r="L5070" i="2"/>
  <c r="L5069" i="2"/>
  <c r="L5068" i="2"/>
  <c r="L5067" i="2"/>
  <c r="L5066" i="2"/>
  <c r="L5065" i="2"/>
  <c r="L5064" i="2"/>
  <c r="L5063" i="2"/>
  <c r="L5062" i="2"/>
  <c r="L5061" i="2"/>
  <c r="L5060" i="2"/>
  <c r="L5059" i="2"/>
  <c r="L5058" i="2"/>
  <c r="L5057" i="2"/>
  <c r="L5056" i="2"/>
  <c r="L5055" i="2"/>
  <c r="L5054" i="2"/>
  <c r="L5053" i="2"/>
  <c r="L5052" i="2"/>
  <c r="L5051" i="2"/>
  <c r="L5050" i="2"/>
  <c r="L5049" i="2"/>
  <c r="L5048" i="2"/>
  <c r="L5047" i="2"/>
  <c r="L5046" i="2"/>
  <c r="L5045" i="2"/>
  <c r="L5044" i="2"/>
  <c r="L5043" i="2"/>
  <c r="L5042" i="2"/>
  <c r="L5041" i="2"/>
  <c r="L5040" i="2"/>
  <c r="L5039" i="2"/>
  <c r="L5038" i="2"/>
  <c r="L5037" i="2"/>
  <c r="L5036" i="2"/>
  <c r="L5035" i="2"/>
  <c r="L5034" i="2"/>
  <c r="L5033" i="2"/>
  <c r="L5032" i="2"/>
  <c r="L5031" i="2"/>
  <c r="L5030" i="2"/>
  <c r="L5029" i="2"/>
  <c r="L5028" i="2"/>
  <c r="L5027" i="2"/>
  <c r="L5026" i="2"/>
  <c r="L5025" i="2"/>
  <c r="L5024" i="2"/>
  <c r="L5023" i="2"/>
  <c r="L5022" i="2"/>
  <c r="L5021" i="2"/>
  <c r="L5020" i="2"/>
  <c r="L5019" i="2"/>
  <c r="L5018" i="2"/>
  <c r="L5017" i="2"/>
  <c r="L5016" i="2"/>
  <c r="L5015" i="2"/>
  <c r="L5014" i="2"/>
  <c r="L5013" i="2"/>
  <c r="L5012" i="2"/>
  <c r="L5011" i="2"/>
  <c r="L5010" i="2"/>
  <c r="L5009" i="2"/>
  <c r="L5008" i="2"/>
  <c r="L5007" i="2"/>
  <c r="L5006" i="2"/>
  <c r="L5005" i="2"/>
  <c r="L5004" i="2"/>
  <c r="L5003" i="2"/>
  <c r="L5002" i="2"/>
  <c r="L5001" i="2"/>
  <c r="L5000" i="2"/>
  <c r="L4999" i="2"/>
  <c r="L4998" i="2"/>
  <c r="L4997" i="2"/>
  <c r="L4996" i="2"/>
  <c r="L4995" i="2"/>
  <c r="L4994" i="2"/>
  <c r="L4993" i="2"/>
  <c r="L4992" i="2"/>
  <c r="L4991" i="2"/>
  <c r="L4990" i="2"/>
  <c r="L4989" i="2"/>
  <c r="L4988" i="2"/>
  <c r="L4987" i="2"/>
  <c r="L4986" i="2"/>
  <c r="L4985" i="2"/>
  <c r="L4984" i="2"/>
  <c r="L4983" i="2"/>
  <c r="L4982" i="2"/>
  <c r="L4981" i="2"/>
  <c r="L4980" i="2"/>
  <c r="L4979" i="2"/>
  <c r="L4978" i="2"/>
  <c r="L4977" i="2"/>
  <c r="L4976" i="2"/>
  <c r="L4975" i="2"/>
  <c r="L4974" i="2"/>
  <c r="L4973" i="2"/>
  <c r="L4972" i="2"/>
  <c r="L4971" i="2"/>
  <c r="L4970" i="2"/>
  <c r="L4969" i="2"/>
  <c r="L4968" i="2"/>
  <c r="L4967" i="2"/>
  <c r="L4966" i="2"/>
  <c r="L4965" i="2"/>
  <c r="L4964" i="2"/>
  <c r="L4963" i="2"/>
  <c r="L4962" i="2"/>
  <c r="L4961" i="2"/>
  <c r="L4960" i="2"/>
  <c r="L4959" i="2"/>
  <c r="L4958" i="2"/>
  <c r="L4957" i="2"/>
  <c r="L4956" i="2"/>
  <c r="L4955" i="2"/>
  <c r="L4954" i="2"/>
  <c r="L4953" i="2"/>
  <c r="L4952" i="2"/>
  <c r="L4951" i="2"/>
  <c r="L4950" i="2"/>
  <c r="L4949" i="2"/>
  <c r="L4948" i="2"/>
  <c r="L4947" i="2"/>
  <c r="L4946" i="2"/>
  <c r="L4945" i="2"/>
  <c r="L4944" i="2"/>
  <c r="L4943" i="2"/>
  <c r="L4942" i="2"/>
  <c r="L4941" i="2"/>
  <c r="L4940" i="2"/>
  <c r="L4939" i="2"/>
  <c r="L4938" i="2"/>
  <c r="L4937" i="2"/>
  <c r="L4936" i="2"/>
  <c r="L4935" i="2"/>
  <c r="L4934" i="2"/>
  <c r="L4933" i="2"/>
  <c r="L4932" i="2"/>
  <c r="L4931" i="2"/>
  <c r="L4930" i="2"/>
  <c r="L4929" i="2"/>
  <c r="L4928" i="2"/>
  <c r="L4927" i="2"/>
  <c r="L4926" i="2"/>
  <c r="L4925" i="2"/>
  <c r="L4924" i="2"/>
  <c r="L4923" i="2"/>
  <c r="L4922" i="2"/>
  <c r="L4921" i="2"/>
  <c r="L4920" i="2"/>
  <c r="L4919" i="2"/>
  <c r="L4918" i="2"/>
  <c r="L4917" i="2"/>
  <c r="L4916" i="2"/>
  <c r="L4915" i="2"/>
  <c r="L4914" i="2"/>
  <c r="L4913" i="2"/>
  <c r="L4912" i="2"/>
  <c r="L4911" i="2"/>
  <c r="L4910" i="2"/>
  <c r="L4909" i="2"/>
  <c r="L4908" i="2"/>
  <c r="L4907" i="2"/>
  <c r="L4906" i="2"/>
  <c r="L4905" i="2"/>
  <c r="L4904" i="2"/>
  <c r="L4903" i="2"/>
  <c r="L4902" i="2"/>
  <c r="L4901" i="2"/>
  <c r="L4900" i="2"/>
  <c r="L4899" i="2"/>
  <c r="L4898" i="2"/>
  <c r="L4897" i="2"/>
  <c r="L4896" i="2"/>
  <c r="AL5137" i="2" l="1"/>
  <c r="AM5137" i="2" s="1"/>
  <c r="AN5137" i="2" s="1"/>
  <c r="AO5137" i="2" s="1"/>
  <c r="AL5141" i="2"/>
  <c r="AM5141" i="2" s="1"/>
  <c r="AN5141" i="2" s="1"/>
  <c r="AO5141" i="2" s="1"/>
  <c r="AL5145" i="2"/>
  <c r="AM5145" i="2" s="1"/>
  <c r="AN5145" i="2" s="1"/>
  <c r="AO5145" i="2" s="1"/>
  <c r="AL5149" i="2"/>
  <c r="AM5149" i="2" s="1"/>
  <c r="AN5149" i="2" s="1"/>
  <c r="AO5149" i="2" s="1"/>
  <c r="AL5153" i="2"/>
  <c r="AM5153" i="2" s="1"/>
  <c r="AN5153" i="2" s="1"/>
  <c r="AO5153" i="2" s="1"/>
  <c r="AL5157" i="2"/>
  <c r="AM5157" i="2" s="1"/>
  <c r="AN5157" i="2" s="1"/>
  <c r="AO5157" i="2" s="1"/>
  <c r="AL5161" i="2"/>
  <c r="AM5161" i="2" s="1"/>
  <c r="AN5161" i="2" s="1"/>
  <c r="AO5161" i="2" s="1"/>
  <c r="AL5165" i="2"/>
  <c r="AM5165" i="2" s="1"/>
  <c r="AN5165" i="2" s="1"/>
  <c r="AO5165" i="2" s="1"/>
  <c r="AL5169" i="2"/>
  <c r="AM5169" i="2" s="1"/>
  <c r="AN5169" i="2" s="1"/>
  <c r="AO5169" i="2" s="1"/>
  <c r="AL5173" i="2"/>
  <c r="AM5173" i="2" s="1"/>
  <c r="AN5173" i="2" s="1"/>
  <c r="AO5173" i="2" s="1"/>
  <c r="AL5177" i="2"/>
  <c r="AM5177" i="2" s="1"/>
  <c r="AN5177" i="2" s="1"/>
  <c r="AO5177" i="2" s="1"/>
  <c r="AL5181" i="2"/>
  <c r="AM5181" i="2" s="1"/>
  <c r="AN5181" i="2" s="1"/>
  <c r="AO5181" i="2" s="1"/>
  <c r="AL5185" i="2"/>
  <c r="AM5185" i="2" s="1"/>
  <c r="AN5185" i="2" s="1"/>
  <c r="AO5185" i="2" s="1"/>
  <c r="AL5189" i="2"/>
  <c r="AM5189" i="2" s="1"/>
  <c r="AN5189" i="2" s="1"/>
  <c r="AO5189" i="2" s="1"/>
  <c r="AL5193" i="2"/>
  <c r="AM5193" i="2" s="1"/>
  <c r="AN5193" i="2" s="1"/>
  <c r="AO5193" i="2" s="1"/>
  <c r="AL5197" i="2"/>
  <c r="AM5197" i="2" s="1"/>
  <c r="AN5197" i="2" s="1"/>
  <c r="AO5197" i="2" s="1"/>
  <c r="AL5201" i="2"/>
  <c r="AM5201" i="2" s="1"/>
  <c r="AN5201" i="2" s="1"/>
  <c r="AO5201" i="2" s="1"/>
  <c r="AL5205" i="2"/>
  <c r="AM5205" i="2" s="1"/>
  <c r="AN5205" i="2" s="1"/>
  <c r="AO5205" i="2" s="1"/>
  <c r="AL5209" i="2"/>
  <c r="AM5209" i="2" s="1"/>
  <c r="AN5209" i="2" s="1"/>
  <c r="AO5209" i="2" s="1"/>
  <c r="AL5213" i="2"/>
  <c r="AM5213" i="2" s="1"/>
  <c r="AN5213" i="2" s="1"/>
  <c r="AO5213" i="2" s="1"/>
  <c r="AL5217" i="2"/>
  <c r="AM5217" i="2" s="1"/>
  <c r="AN5217" i="2" s="1"/>
  <c r="AO5217" i="2" s="1"/>
  <c r="AL5221" i="2"/>
  <c r="AM5221" i="2" s="1"/>
  <c r="AN5221" i="2" s="1"/>
  <c r="AO5221" i="2" s="1"/>
  <c r="AL5225" i="2"/>
  <c r="AM5225" i="2" s="1"/>
  <c r="AN5225" i="2" s="1"/>
  <c r="AO5225" i="2" s="1"/>
  <c r="AL5229" i="2"/>
  <c r="AM5229" i="2" s="1"/>
  <c r="AN5229" i="2" s="1"/>
  <c r="AO5229" i="2" s="1"/>
  <c r="AL5233" i="2"/>
  <c r="AM5233" i="2" s="1"/>
  <c r="AN5233" i="2" s="1"/>
  <c r="AO5233" i="2" s="1"/>
  <c r="AL5237" i="2"/>
  <c r="AM5237" i="2" s="1"/>
  <c r="AN5237" i="2" s="1"/>
  <c r="AO5237" i="2" s="1"/>
  <c r="AL5689" i="2"/>
  <c r="AM5689" i="2" s="1"/>
  <c r="AN5689" i="2" s="1"/>
  <c r="AO5689" i="2" s="1"/>
  <c r="AL5693" i="2"/>
  <c r="AM5693" i="2" s="1"/>
  <c r="AN5693" i="2" s="1"/>
  <c r="AO5693" i="2" s="1"/>
  <c r="AL5697" i="2"/>
  <c r="AM5697" i="2" s="1"/>
  <c r="AN5697" i="2" s="1"/>
  <c r="AO5697" i="2" s="1"/>
  <c r="AL5701" i="2"/>
  <c r="AM5701" i="2" s="1"/>
  <c r="AN5701" i="2" s="1"/>
  <c r="AO5701" i="2" s="1"/>
  <c r="AL5705" i="2"/>
  <c r="AM5705" i="2" s="1"/>
  <c r="AN5705" i="2" s="1"/>
  <c r="AO5705" i="2" s="1"/>
  <c r="AL5709" i="2"/>
  <c r="AM5709" i="2" s="1"/>
  <c r="AN5709" i="2" s="1"/>
  <c r="AO5709" i="2" s="1"/>
  <c r="AL5713" i="2"/>
  <c r="AM5713" i="2" s="1"/>
  <c r="AN5713" i="2" s="1"/>
  <c r="AO5713" i="2" s="1"/>
  <c r="AL5717" i="2"/>
  <c r="AM5717" i="2" s="1"/>
  <c r="AN5717" i="2" s="1"/>
  <c r="AO5717" i="2" s="1"/>
  <c r="AL5721" i="2"/>
  <c r="AM5721" i="2" s="1"/>
  <c r="AN5721" i="2" s="1"/>
  <c r="AO5721" i="2" s="1"/>
  <c r="AL5725" i="2"/>
  <c r="AM5725" i="2" s="1"/>
  <c r="AN5725" i="2" s="1"/>
  <c r="AO5725" i="2" s="1"/>
  <c r="AL5729" i="2"/>
  <c r="AM5729" i="2" s="1"/>
  <c r="AN5729" i="2" s="1"/>
  <c r="AO5729" i="2" s="1"/>
  <c r="AL5733" i="2"/>
  <c r="AM5733" i="2" s="1"/>
  <c r="AN5733" i="2" s="1"/>
  <c r="AO5733" i="2" s="1"/>
  <c r="AL5135" i="2"/>
  <c r="AM5135" i="2" s="1"/>
  <c r="AN5135" i="2" s="1"/>
  <c r="AO5135" i="2" s="1"/>
  <c r="AL5139" i="2"/>
  <c r="AM5139" i="2" s="1"/>
  <c r="AN5139" i="2" s="1"/>
  <c r="AO5139" i="2" s="1"/>
  <c r="AL5143" i="2"/>
  <c r="AM5143" i="2" s="1"/>
  <c r="AN5143" i="2" s="1"/>
  <c r="AO5143" i="2" s="1"/>
  <c r="AL5147" i="2"/>
  <c r="AM5147" i="2" s="1"/>
  <c r="AN5147" i="2" s="1"/>
  <c r="AO5147" i="2" s="1"/>
  <c r="AL5151" i="2"/>
  <c r="AM5151" i="2" s="1"/>
  <c r="AN5151" i="2" s="1"/>
  <c r="AO5151" i="2" s="1"/>
  <c r="AL5155" i="2"/>
  <c r="AM5155" i="2" s="1"/>
  <c r="AN5155" i="2" s="1"/>
  <c r="AO5155" i="2" s="1"/>
  <c r="AL5159" i="2"/>
  <c r="AM5159" i="2" s="1"/>
  <c r="AN5159" i="2" s="1"/>
  <c r="AO5159" i="2" s="1"/>
  <c r="AL5163" i="2"/>
  <c r="AM5163" i="2" s="1"/>
  <c r="AN5163" i="2" s="1"/>
  <c r="AO5163" i="2" s="1"/>
  <c r="AL5167" i="2"/>
  <c r="AM5167" i="2" s="1"/>
  <c r="AN5167" i="2" s="1"/>
  <c r="AO5167" i="2" s="1"/>
  <c r="AL5171" i="2"/>
  <c r="AM5171" i="2" s="1"/>
  <c r="AN5171" i="2" s="1"/>
  <c r="AO5171" i="2" s="1"/>
  <c r="AL5175" i="2"/>
  <c r="AM5175" i="2" s="1"/>
  <c r="AN5175" i="2" s="1"/>
  <c r="AO5175" i="2" s="1"/>
  <c r="AL5179" i="2"/>
  <c r="AM5179" i="2" s="1"/>
  <c r="AN5179" i="2" s="1"/>
  <c r="AO5179" i="2" s="1"/>
  <c r="AL5183" i="2"/>
  <c r="AM5183" i="2" s="1"/>
  <c r="AN5183" i="2" s="1"/>
  <c r="AO5183" i="2" s="1"/>
  <c r="AL5187" i="2"/>
  <c r="AM5187" i="2" s="1"/>
  <c r="AN5187" i="2" s="1"/>
  <c r="AO5187" i="2" s="1"/>
  <c r="AL5191" i="2"/>
  <c r="AM5191" i="2" s="1"/>
  <c r="AN5191" i="2" s="1"/>
  <c r="AO5191" i="2" s="1"/>
  <c r="AL5195" i="2"/>
  <c r="AM5195" i="2" s="1"/>
  <c r="AN5195" i="2" s="1"/>
  <c r="AO5195" i="2" s="1"/>
  <c r="AL5199" i="2"/>
  <c r="AM5199" i="2" s="1"/>
  <c r="AN5199" i="2" s="1"/>
  <c r="AO5199" i="2" s="1"/>
  <c r="AL5203" i="2"/>
  <c r="AM5203" i="2" s="1"/>
  <c r="AN5203" i="2" s="1"/>
  <c r="AO5203" i="2" s="1"/>
  <c r="AL5207" i="2"/>
  <c r="AM5207" i="2" s="1"/>
  <c r="AN5207" i="2" s="1"/>
  <c r="AO5207" i="2" s="1"/>
  <c r="AL5211" i="2"/>
  <c r="AM5211" i="2" s="1"/>
  <c r="AN5211" i="2" s="1"/>
  <c r="AO5211" i="2" s="1"/>
  <c r="AL5215" i="2"/>
  <c r="AM5215" i="2" s="1"/>
  <c r="AN5215" i="2" s="1"/>
  <c r="AO5215" i="2" s="1"/>
  <c r="AL5219" i="2"/>
  <c r="AM5219" i="2" s="1"/>
  <c r="AN5219" i="2" s="1"/>
  <c r="AO5219" i="2" s="1"/>
  <c r="AL5223" i="2"/>
  <c r="AM5223" i="2" s="1"/>
  <c r="AN5223" i="2" s="1"/>
  <c r="AO5223" i="2" s="1"/>
  <c r="AL5227" i="2"/>
  <c r="AM5227" i="2" s="1"/>
  <c r="AN5227" i="2" s="1"/>
  <c r="AO5227" i="2" s="1"/>
  <c r="AL5231" i="2"/>
  <c r="AM5231" i="2" s="1"/>
  <c r="AN5231" i="2" s="1"/>
  <c r="AO5231" i="2" s="1"/>
  <c r="AL5235" i="2"/>
  <c r="AM5235" i="2" s="1"/>
  <c r="AN5235" i="2" s="1"/>
  <c r="AO5235" i="2" s="1"/>
  <c r="AL5687" i="2"/>
  <c r="AM5687" i="2" s="1"/>
  <c r="AN5687" i="2" s="1"/>
  <c r="AO5687" i="2" s="1"/>
  <c r="AL5691" i="2"/>
  <c r="AM5691" i="2" s="1"/>
  <c r="AN5691" i="2" s="1"/>
  <c r="AO5691" i="2" s="1"/>
  <c r="AL5695" i="2"/>
  <c r="AM5695" i="2" s="1"/>
  <c r="AN5695" i="2" s="1"/>
  <c r="AO5695" i="2" s="1"/>
  <c r="AL5699" i="2"/>
  <c r="AM5699" i="2" s="1"/>
  <c r="AN5699" i="2" s="1"/>
  <c r="AO5699" i="2" s="1"/>
  <c r="AL5703" i="2"/>
  <c r="AM5703" i="2" s="1"/>
  <c r="AN5703" i="2" s="1"/>
  <c r="AO5703" i="2" s="1"/>
  <c r="AL5707" i="2"/>
  <c r="AM5707" i="2" s="1"/>
  <c r="AN5707" i="2" s="1"/>
  <c r="AO5707" i="2" s="1"/>
  <c r="AL5711" i="2"/>
  <c r="AM5711" i="2" s="1"/>
  <c r="AN5711" i="2" s="1"/>
  <c r="AO5711" i="2" s="1"/>
  <c r="AL5715" i="2"/>
  <c r="AM5715" i="2" s="1"/>
  <c r="AN5715" i="2" s="1"/>
  <c r="AO5715" i="2" s="1"/>
  <c r="AL5719" i="2"/>
  <c r="AM5719" i="2" s="1"/>
  <c r="AN5719" i="2" s="1"/>
  <c r="AO5719" i="2" s="1"/>
  <c r="AL5723" i="2"/>
  <c r="AM5723" i="2" s="1"/>
  <c r="AN5723" i="2" s="1"/>
  <c r="AO5723" i="2" s="1"/>
  <c r="AL5727" i="2"/>
  <c r="AM5727" i="2" s="1"/>
  <c r="AN5727" i="2" s="1"/>
  <c r="AO5727" i="2" s="1"/>
  <c r="AL5731" i="2"/>
  <c r="AM5731" i="2" s="1"/>
  <c r="AN5731" i="2" s="1"/>
  <c r="AO5731" i="2" s="1"/>
  <c r="AL5735" i="2"/>
  <c r="AM5735" i="2" s="1"/>
  <c r="AN5735" i="2" s="1"/>
  <c r="AO5735" i="2" s="1"/>
  <c r="AL5739" i="2"/>
  <c r="AM5739" i="2" s="1"/>
  <c r="AN5739" i="2" s="1"/>
  <c r="AO5739" i="2" s="1"/>
  <c r="AL5743" i="2"/>
  <c r="AM5743" i="2" s="1"/>
  <c r="AN5743" i="2" s="1"/>
  <c r="AO5743" i="2" s="1"/>
  <c r="AL5747" i="2"/>
  <c r="AM5747" i="2" s="1"/>
  <c r="AN5747" i="2" s="1"/>
  <c r="AO5747" i="2" s="1"/>
  <c r="AL5751" i="2"/>
  <c r="AM5751" i="2" s="1"/>
  <c r="AN5751" i="2" s="1"/>
  <c r="AO5751" i="2" s="1"/>
  <c r="AL5755" i="2"/>
  <c r="AM5755" i="2" s="1"/>
  <c r="AN5755" i="2" s="1"/>
  <c r="AO5755" i="2" s="1"/>
  <c r="AL5759" i="2"/>
  <c r="AM5759" i="2" s="1"/>
  <c r="AN5759" i="2" s="1"/>
  <c r="AO5759" i="2" s="1"/>
  <c r="AL5763" i="2"/>
  <c r="AM5763" i="2" s="1"/>
  <c r="AN5763" i="2" s="1"/>
  <c r="AO5763" i="2" s="1"/>
  <c r="AL5767" i="2"/>
  <c r="AM5767" i="2" s="1"/>
  <c r="AN5767" i="2" s="1"/>
  <c r="AO5767" i="2" s="1"/>
  <c r="AL5771" i="2"/>
  <c r="AM5771" i="2" s="1"/>
  <c r="AN5771" i="2" s="1"/>
  <c r="AO5771" i="2" s="1"/>
  <c r="AL5775" i="2"/>
  <c r="AM5775" i="2" s="1"/>
  <c r="AN5775" i="2" s="1"/>
  <c r="AO5775" i="2" s="1"/>
  <c r="AL5787" i="2"/>
  <c r="AM5787" i="2" s="1"/>
  <c r="AN5787" i="2" s="1"/>
  <c r="AO5787" i="2" s="1"/>
  <c r="AL5788" i="2"/>
  <c r="AM5788" i="2" s="1"/>
  <c r="AN5788" i="2" s="1"/>
  <c r="AO5788" i="2" s="1"/>
  <c r="AL546" i="2"/>
  <c r="AM546" i="2" s="1"/>
  <c r="AN546" i="2" s="1"/>
  <c r="AO546" i="2" s="1"/>
  <c r="AL548" i="2"/>
  <c r="AM548" i="2" s="1"/>
  <c r="AN548" i="2" s="1"/>
  <c r="AO548" i="2" s="1"/>
  <c r="AL550" i="2"/>
  <c r="AM550" i="2" s="1"/>
  <c r="AN550" i="2" s="1"/>
  <c r="AO550" i="2" s="1"/>
  <c r="AL552" i="2"/>
  <c r="AM552" i="2" s="1"/>
  <c r="AN552" i="2" s="1"/>
  <c r="AO552" i="2" s="1"/>
  <c r="AL554" i="2"/>
  <c r="AM554" i="2" s="1"/>
  <c r="AN554" i="2" s="1"/>
  <c r="AO554" i="2" s="1"/>
  <c r="AL556" i="2"/>
  <c r="AM556" i="2" s="1"/>
  <c r="AN556" i="2" s="1"/>
  <c r="AO556" i="2" s="1"/>
  <c r="AL558" i="2"/>
  <c r="AM558" i="2" s="1"/>
  <c r="AN558" i="2" s="1"/>
  <c r="AO558" i="2" s="1"/>
  <c r="AL560" i="2"/>
  <c r="AM560" i="2" s="1"/>
  <c r="AN560" i="2" s="1"/>
  <c r="AO560" i="2" s="1"/>
  <c r="AL562" i="2"/>
  <c r="AM562" i="2" s="1"/>
  <c r="AN562" i="2" s="1"/>
  <c r="AO562" i="2" s="1"/>
  <c r="AL564" i="2"/>
  <c r="AM564" i="2" s="1"/>
  <c r="AN564" i="2" s="1"/>
  <c r="AO564" i="2" s="1"/>
  <c r="AL566" i="2"/>
  <c r="AM566" i="2" s="1"/>
  <c r="AN566" i="2" s="1"/>
  <c r="AO566" i="2" s="1"/>
  <c r="AL568" i="2"/>
  <c r="AM568" i="2" s="1"/>
  <c r="AN568" i="2" s="1"/>
  <c r="AO568" i="2" s="1"/>
  <c r="AL570" i="2"/>
  <c r="AM570" i="2" s="1"/>
  <c r="AN570" i="2" s="1"/>
  <c r="AO570" i="2" s="1"/>
  <c r="AL572" i="2"/>
  <c r="AM572" i="2" s="1"/>
  <c r="AN572" i="2" s="1"/>
  <c r="AO572" i="2" s="1"/>
  <c r="AL574" i="2"/>
  <c r="AM574" i="2" s="1"/>
  <c r="AN574" i="2" s="1"/>
  <c r="AO574" i="2" s="1"/>
  <c r="AL576" i="2"/>
  <c r="AM576" i="2" s="1"/>
  <c r="AN576" i="2" s="1"/>
  <c r="AO576" i="2" s="1"/>
  <c r="AL578" i="2"/>
  <c r="AM578" i="2" s="1"/>
  <c r="AN578" i="2" s="1"/>
  <c r="AO578" i="2" s="1"/>
  <c r="AL580" i="2"/>
  <c r="AM580" i="2" s="1"/>
  <c r="AN580" i="2" s="1"/>
  <c r="AO580" i="2" s="1"/>
  <c r="AL582" i="2"/>
  <c r="AM582" i="2" s="1"/>
  <c r="AN582" i="2" s="1"/>
  <c r="AO582" i="2" s="1"/>
  <c r="AL584" i="2"/>
  <c r="AM584" i="2" s="1"/>
  <c r="AN584" i="2" s="1"/>
  <c r="AO584" i="2" s="1"/>
  <c r="AL586" i="2"/>
  <c r="AM586" i="2" s="1"/>
  <c r="AN586" i="2" s="1"/>
  <c r="AO586" i="2" s="1"/>
  <c r="AL588" i="2"/>
  <c r="AM588" i="2" s="1"/>
  <c r="AN588" i="2" s="1"/>
  <c r="AO588" i="2" s="1"/>
  <c r="AL590" i="2"/>
  <c r="AM590" i="2" s="1"/>
  <c r="AN590" i="2" s="1"/>
  <c r="AO590" i="2" s="1"/>
  <c r="AL592" i="2"/>
  <c r="AM592" i="2" s="1"/>
  <c r="AN592" i="2" s="1"/>
  <c r="AO592" i="2" s="1"/>
  <c r="AL594" i="2"/>
  <c r="AM594" i="2" s="1"/>
  <c r="AN594" i="2" s="1"/>
  <c r="AO594" i="2" s="1"/>
  <c r="AL596" i="2"/>
  <c r="AM596" i="2" s="1"/>
  <c r="AN596" i="2" s="1"/>
  <c r="AO596" i="2" s="1"/>
  <c r="AL598" i="2"/>
  <c r="AM598" i="2" s="1"/>
  <c r="AN598" i="2" s="1"/>
  <c r="AO598" i="2" s="1"/>
  <c r="AL600" i="2"/>
  <c r="AM600" i="2" s="1"/>
  <c r="AN600" i="2" s="1"/>
  <c r="AO600" i="2" s="1"/>
  <c r="AL602" i="2"/>
  <c r="AM602" i="2" s="1"/>
  <c r="AN602" i="2" s="1"/>
  <c r="AO602" i="2" s="1"/>
  <c r="AL604" i="2"/>
  <c r="AM604" i="2" s="1"/>
  <c r="AN604" i="2" s="1"/>
  <c r="AO604" i="2" s="1"/>
  <c r="AL606" i="2"/>
  <c r="AM606" i="2" s="1"/>
  <c r="AN606" i="2" s="1"/>
  <c r="AO606" i="2" s="1"/>
  <c r="AL608" i="2"/>
  <c r="AM608" i="2" s="1"/>
  <c r="AN608" i="2" s="1"/>
  <c r="AO608" i="2" s="1"/>
  <c r="AL610" i="2"/>
  <c r="AM610" i="2" s="1"/>
  <c r="AN610" i="2" s="1"/>
  <c r="AO610" i="2" s="1"/>
  <c r="AL612" i="2"/>
  <c r="AM612" i="2" s="1"/>
  <c r="AN612" i="2" s="1"/>
  <c r="AO612" i="2" s="1"/>
  <c r="AL614" i="2"/>
  <c r="AM614" i="2" s="1"/>
  <c r="AN614" i="2" s="1"/>
  <c r="AO614" i="2" s="1"/>
  <c r="AL616" i="2"/>
  <c r="AM616" i="2" s="1"/>
  <c r="AN616" i="2" s="1"/>
  <c r="AO616" i="2" s="1"/>
  <c r="AL618" i="2"/>
  <c r="AM618" i="2" s="1"/>
  <c r="AN618" i="2" s="1"/>
  <c r="AO618" i="2" s="1"/>
  <c r="AL620" i="2"/>
  <c r="AM620" i="2" s="1"/>
  <c r="AN620" i="2" s="1"/>
  <c r="AO620" i="2" s="1"/>
  <c r="AL622" i="2"/>
  <c r="AM622" i="2" s="1"/>
  <c r="AN622" i="2" s="1"/>
  <c r="AO622" i="2" s="1"/>
  <c r="AL624" i="2"/>
  <c r="AM624" i="2" s="1"/>
  <c r="AN624" i="2" s="1"/>
  <c r="AO624" i="2" s="1"/>
  <c r="AL626" i="2"/>
  <c r="AM626" i="2" s="1"/>
  <c r="AN626" i="2" s="1"/>
  <c r="AO626" i="2" s="1"/>
  <c r="AL628" i="2"/>
  <c r="AM628" i="2" s="1"/>
  <c r="AN628" i="2" s="1"/>
  <c r="AO628" i="2" s="1"/>
  <c r="AL630" i="2"/>
  <c r="AM630" i="2" s="1"/>
  <c r="AN630" i="2" s="1"/>
  <c r="AO630" i="2" s="1"/>
  <c r="AL632" i="2"/>
  <c r="AM632" i="2" s="1"/>
  <c r="AN632" i="2" s="1"/>
  <c r="AO632" i="2" s="1"/>
  <c r="AL634" i="2"/>
  <c r="AM634" i="2" s="1"/>
  <c r="AN634" i="2" s="1"/>
  <c r="AO634" i="2" s="1"/>
  <c r="AL636" i="2"/>
  <c r="AM636" i="2" s="1"/>
  <c r="AN636" i="2" s="1"/>
  <c r="AO636" i="2" s="1"/>
  <c r="AL638" i="2"/>
  <c r="AM638" i="2" s="1"/>
  <c r="AN638" i="2" s="1"/>
  <c r="AO638" i="2" s="1"/>
  <c r="AL640" i="2"/>
  <c r="AM640" i="2" s="1"/>
  <c r="AN640" i="2" s="1"/>
  <c r="AO640" i="2" s="1"/>
  <c r="AL642" i="2"/>
  <c r="AM642" i="2" s="1"/>
  <c r="AN642" i="2" s="1"/>
  <c r="AO642" i="2" s="1"/>
  <c r="AL644" i="2"/>
  <c r="AM644" i="2" s="1"/>
  <c r="AN644" i="2" s="1"/>
  <c r="AO644" i="2" s="1"/>
  <c r="AL646" i="2"/>
  <c r="AM646" i="2" s="1"/>
  <c r="AN646" i="2" s="1"/>
  <c r="AO646" i="2" s="1"/>
  <c r="AL648" i="2"/>
  <c r="AM648" i="2" s="1"/>
  <c r="AN648" i="2" s="1"/>
  <c r="AO648" i="2" s="1"/>
  <c r="AL650" i="2"/>
  <c r="AM650" i="2" s="1"/>
  <c r="AN650" i="2" s="1"/>
  <c r="AO650" i="2" s="1"/>
  <c r="AL652" i="2"/>
  <c r="AM652" i="2" s="1"/>
  <c r="AN652" i="2" s="1"/>
  <c r="AO652" i="2" s="1"/>
  <c r="AL654" i="2"/>
  <c r="AM654" i="2" s="1"/>
  <c r="AN654" i="2" s="1"/>
  <c r="AO654" i="2" s="1"/>
  <c r="AL656" i="2"/>
  <c r="AM656" i="2" s="1"/>
  <c r="AN656" i="2" s="1"/>
  <c r="AO656" i="2" s="1"/>
  <c r="AL658" i="2"/>
  <c r="AM658" i="2" s="1"/>
  <c r="AN658" i="2" s="1"/>
  <c r="AO658" i="2" s="1"/>
  <c r="AL660" i="2"/>
  <c r="AM660" i="2" s="1"/>
  <c r="AN660" i="2" s="1"/>
  <c r="AO660" i="2" s="1"/>
  <c r="AL662" i="2"/>
  <c r="AM662" i="2" s="1"/>
  <c r="AN662" i="2" s="1"/>
  <c r="AO662" i="2" s="1"/>
  <c r="AL664" i="2"/>
  <c r="AM664" i="2" s="1"/>
  <c r="AN664" i="2" s="1"/>
  <c r="AO664" i="2" s="1"/>
  <c r="AL666" i="2"/>
  <c r="AM666" i="2" s="1"/>
  <c r="AN666" i="2" s="1"/>
  <c r="AO666" i="2" s="1"/>
  <c r="AL668" i="2"/>
  <c r="AM668" i="2" s="1"/>
  <c r="AN668" i="2" s="1"/>
  <c r="AO668" i="2" s="1"/>
  <c r="AL670" i="2"/>
  <c r="AM670" i="2" s="1"/>
  <c r="AN670" i="2" s="1"/>
  <c r="AO670" i="2" s="1"/>
  <c r="AL672" i="2"/>
  <c r="AM672" i="2" s="1"/>
  <c r="AN672" i="2" s="1"/>
  <c r="AO672" i="2" s="1"/>
  <c r="AL674" i="2"/>
  <c r="AM674" i="2" s="1"/>
  <c r="AN674" i="2" s="1"/>
  <c r="AO674" i="2" s="1"/>
  <c r="AL676" i="2"/>
  <c r="AM676" i="2" s="1"/>
  <c r="AN676" i="2" s="1"/>
  <c r="AO676" i="2" s="1"/>
  <c r="AL678" i="2"/>
  <c r="AM678" i="2" s="1"/>
  <c r="AN678" i="2" s="1"/>
  <c r="AO678" i="2" s="1"/>
  <c r="AL680" i="2"/>
  <c r="AM680" i="2" s="1"/>
  <c r="AN680" i="2" s="1"/>
  <c r="AO680" i="2" s="1"/>
  <c r="AL682" i="2"/>
  <c r="AM682" i="2" s="1"/>
  <c r="AN682" i="2" s="1"/>
  <c r="AO682" i="2" s="1"/>
  <c r="AL684" i="2"/>
  <c r="AM684" i="2" s="1"/>
  <c r="AN684" i="2" s="1"/>
  <c r="AO684" i="2" s="1"/>
  <c r="AL686" i="2"/>
  <c r="AM686" i="2" s="1"/>
  <c r="AN686" i="2" s="1"/>
  <c r="AO686" i="2" s="1"/>
  <c r="AL688" i="2"/>
  <c r="AM688" i="2" s="1"/>
  <c r="AN688" i="2" s="1"/>
  <c r="AO688" i="2" s="1"/>
  <c r="AL690" i="2"/>
  <c r="AM690" i="2" s="1"/>
  <c r="AN690" i="2" s="1"/>
  <c r="AO690" i="2" s="1"/>
  <c r="AL692" i="2"/>
  <c r="AM692" i="2" s="1"/>
  <c r="AN692" i="2" s="1"/>
  <c r="AO692" i="2" s="1"/>
  <c r="AL694" i="2"/>
  <c r="AM694" i="2" s="1"/>
  <c r="AN694" i="2" s="1"/>
  <c r="AO694" i="2" s="1"/>
  <c r="AL696" i="2"/>
  <c r="AM696" i="2" s="1"/>
  <c r="AN696" i="2" s="1"/>
  <c r="AO696" i="2" s="1"/>
  <c r="AL698" i="2"/>
  <c r="AM698" i="2" s="1"/>
  <c r="AN698" i="2" s="1"/>
  <c r="AO698" i="2" s="1"/>
  <c r="AL700" i="2"/>
  <c r="AM700" i="2" s="1"/>
  <c r="AN700" i="2" s="1"/>
  <c r="AO700" i="2" s="1"/>
  <c r="AL702" i="2"/>
  <c r="AM702" i="2" s="1"/>
  <c r="AN702" i="2" s="1"/>
  <c r="AO702" i="2" s="1"/>
  <c r="AL704" i="2"/>
  <c r="AM704" i="2" s="1"/>
  <c r="AN704" i="2" s="1"/>
  <c r="AO704" i="2" s="1"/>
  <c r="AL706" i="2"/>
  <c r="AM706" i="2" s="1"/>
  <c r="AN706" i="2" s="1"/>
  <c r="AO706" i="2" s="1"/>
  <c r="AL708" i="2"/>
  <c r="AM708" i="2" s="1"/>
  <c r="AN708" i="2" s="1"/>
  <c r="AO708" i="2" s="1"/>
  <c r="AL710" i="2"/>
  <c r="AM710" i="2" s="1"/>
  <c r="AN710" i="2" s="1"/>
  <c r="AO710" i="2" s="1"/>
  <c r="AL712" i="2"/>
  <c r="AM712" i="2" s="1"/>
  <c r="AN712" i="2" s="1"/>
  <c r="AO712" i="2" s="1"/>
  <c r="AL714" i="2"/>
  <c r="AM714" i="2" s="1"/>
  <c r="AN714" i="2" s="1"/>
  <c r="AO714" i="2" s="1"/>
  <c r="AL716" i="2"/>
  <c r="AM716" i="2" s="1"/>
  <c r="AN716" i="2" s="1"/>
  <c r="AO716" i="2" s="1"/>
  <c r="AL718" i="2"/>
  <c r="AM718" i="2" s="1"/>
  <c r="AN718" i="2" s="1"/>
  <c r="AO718" i="2" s="1"/>
  <c r="AL720" i="2"/>
  <c r="AM720" i="2" s="1"/>
  <c r="AN720" i="2" s="1"/>
  <c r="AO720" i="2" s="1"/>
  <c r="AL722" i="2"/>
  <c r="AM722" i="2" s="1"/>
  <c r="AN722" i="2" s="1"/>
  <c r="AO722" i="2" s="1"/>
  <c r="AL724" i="2"/>
  <c r="AM724" i="2" s="1"/>
  <c r="AN724" i="2" s="1"/>
  <c r="AO724" i="2" s="1"/>
  <c r="AL726" i="2"/>
  <c r="AM726" i="2" s="1"/>
  <c r="AN726" i="2" s="1"/>
  <c r="AO726" i="2" s="1"/>
  <c r="AL728" i="2"/>
  <c r="AM728" i="2" s="1"/>
  <c r="AN728" i="2" s="1"/>
  <c r="AO728" i="2" s="1"/>
  <c r="AL730" i="2"/>
  <c r="AM730" i="2" s="1"/>
  <c r="AN730" i="2" s="1"/>
  <c r="AO730" i="2" s="1"/>
  <c r="AL732" i="2"/>
  <c r="AM732" i="2" s="1"/>
  <c r="AN732" i="2" s="1"/>
  <c r="AO732" i="2" s="1"/>
  <c r="AL734" i="2"/>
  <c r="AM734" i="2" s="1"/>
  <c r="AN734" i="2" s="1"/>
  <c r="AO734" i="2" s="1"/>
  <c r="AL736" i="2"/>
  <c r="AM736" i="2" s="1"/>
  <c r="AN736" i="2" s="1"/>
  <c r="AO736" i="2" s="1"/>
  <c r="AL738" i="2"/>
  <c r="AM738" i="2" s="1"/>
  <c r="AN738" i="2" s="1"/>
  <c r="AO738" i="2" s="1"/>
  <c r="AL740" i="2"/>
  <c r="AM740" i="2" s="1"/>
  <c r="AN740" i="2" s="1"/>
  <c r="AO740" i="2" s="1"/>
  <c r="AL742" i="2"/>
  <c r="AM742" i="2" s="1"/>
  <c r="AN742" i="2" s="1"/>
  <c r="AO742" i="2" s="1"/>
  <c r="AL744" i="2"/>
  <c r="AM744" i="2" s="1"/>
  <c r="AN744" i="2" s="1"/>
  <c r="AO744" i="2" s="1"/>
  <c r="AL746" i="2"/>
  <c r="AM746" i="2" s="1"/>
  <c r="AN746" i="2" s="1"/>
  <c r="AO746" i="2" s="1"/>
  <c r="AL748" i="2"/>
  <c r="AM748" i="2" s="1"/>
  <c r="AN748" i="2" s="1"/>
  <c r="AO748" i="2" s="1"/>
  <c r="AL750" i="2"/>
  <c r="AM750" i="2" s="1"/>
  <c r="AN750" i="2" s="1"/>
  <c r="AO750" i="2" s="1"/>
  <c r="AL752" i="2"/>
  <c r="AM752" i="2" s="1"/>
  <c r="AN752" i="2" s="1"/>
  <c r="AO752" i="2" s="1"/>
  <c r="AL754" i="2"/>
  <c r="AM754" i="2" s="1"/>
  <c r="AN754" i="2" s="1"/>
  <c r="AO754" i="2" s="1"/>
  <c r="AL756" i="2"/>
  <c r="AM756" i="2" s="1"/>
  <c r="AN756" i="2" s="1"/>
  <c r="AO756" i="2" s="1"/>
  <c r="AL758" i="2"/>
  <c r="AM758" i="2" s="1"/>
  <c r="AN758" i="2" s="1"/>
  <c r="AO758" i="2" s="1"/>
  <c r="AL760" i="2"/>
  <c r="AM760" i="2" s="1"/>
  <c r="AN760" i="2" s="1"/>
  <c r="AO760" i="2" s="1"/>
  <c r="AL762" i="2"/>
  <c r="AM762" i="2" s="1"/>
  <c r="AN762" i="2" s="1"/>
  <c r="AO762" i="2" s="1"/>
  <c r="AL764" i="2"/>
  <c r="AM764" i="2" s="1"/>
  <c r="AN764" i="2" s="1"/>
  <c r="AO764" i="2" s="1"/>
  <c r="AL766" i="2"/>
  <c r="AM766" i="2" s="1"/>
  <c r="AN766" i="2" s="1"/>
  <c r="AO766" i="2" s="1"/>
  <c r="AL768" i="2"/>
  <c r="AM768" i="2" s="1"/>
  <c r="AN768" i="2" s="1"/>
  <c r="AO768" i="2" s="1"/>
  <c r="AL770" i="2"/>
  <c r="AM770" i="2" s="1"/>
  <c r="AN770" i="2" s="1"/>
  <c r="AO770" i="2" s="1"/>
  <c r="AL772" i="2"/>
  <c r="AM772" i="2" s="1"/>
  <c r="AN772" i="2" s="1"/>
  <c r="AO772" i="2" s="1"/>
  <c r="AL774" i="2"/>
  <c r="AM774" i="2" s="1"/>
  <c r="AN774" i="2" s="1"/>
  <c r="AO774" i="2" s="1"/>
  <c r="AL776" i="2"/>
  <c r="AM776" i="2" s="1"/>
  <c r="AN776" i="2" s="1"/>
  <c r="AO776" i="2" s="1"/>
  <c r="AL778" i="2"/>
  <c r="AM778" i="2" s="1"/>
  <c r="AN778" i="2" s="1"/>
  <c r="AO778" i="2" s="1"/>
  <c r="AL780" i="2"/>
  <c r="AM780" i="2" s="1"/>
  <c r="AN780" i="2" s="1"/>
  <c r="AO780" i="2" s="1"/>
  <c r="AL782" i="2"/>
  <c r="AM782" i="2" s="1"/>
  <c r="AN782" i="2" s="1"/>
  <c r="AO782" i="2" s="1"/>
  <c r="AL784" i="2"/>
  <c r="AM784" i="2" s="1"/>
  <c r="AN784" i="2" s="1"/>
  <c r="AO784" i="2" s="1"/>
  <c r="AL786" i="2"/>
  <c r="AM786" i="2" s="1"/>
  <c r="AN786" i="2" s="1"/>
  <c r="AO786" i="2" s="1"/>
  <c r="AL788" i="2"/>
  <c r="AM788" i="2" s="1"/>
  <c r="AN788" i="2" s="1"/>
  <c r="AO788" i="2" s="1"/>
  <c r="AL790" i="2"/>
  <c r="AM790" i="2" s="1"/>
  <c r="AN790" i="2" s="1"/>
  <c r="AO790" i="2" s="1"/>
  <c r="AL792" i="2"/>
  <c r="AM792" i="2" s="1"/>
  <c r="AN792" i="2" s="1"/>
  <c r="AO792" i="2" s="1"/>
  <c r="AL794" i="2"/>
  <c r="AM794" i="2" s="1"/>
  <c r="AN794" i="2" s="1"/>
  <c r="AO794" i="2" s="1"/>
  <c r="AL796" i="2"/>
  <c r="AM796" i="2" s="1"/>
  <c r="AN796" i="2" s="1"/>
  <c r="AO796" i="2" s="1"/>
  <c r="AL798" i="2"/>
  <c r="AM798" i="2" s="1"/>
  <c r="AN798" i="2" s="1"/>
  <c r="AO798" i="2" s="1"/>
  <c r="AL800" i="2"/>
  <c r="AM800" i="2" s="1"/>
  <c r="AN800" i="2" s="1"/>
  <c r="AO800" i="2" s="1"/>
  <c r="AL802" i="2"/>
  <c r="AM802" i="2" s="1"/>
  <c r="AN802" i="2" s="1"/>
  <c r="AO802" i="2" s="1"/>
  <c r="AL804" i="2"/>
  <c r="AM804" i="2" s="1"/>
  <c r="AN804" i="2" s="1"/>
  <c r="AO804" i="2" s="1"/>
  <c r="AL806" i="2"/>
  <c r="AM806" i="2" s="1"/>
  <c r="AN806" i="2" s="1"/>
  <c r="AO806" i="2" s="1"/>
  <c r="AL808" i="2"/>
  <c r="AM808" i="2" s="1"/>
  <c r="AN808" i="2" s="1"/>
  <c r="AO808" i="2" s="1"/>
  <c r="AL810" i="2"/>
  <c r="AM810" i="2" s="1"/>
  <c r="AN810" i="2" s="1"/>
  <c r="AO810" i="2" s="1"/>
  <c r="AL812" i="2"/>
  <c r="AM812" i="2" s="1"/>
  <c r="AN812" i="2" s="1"/>
  <c r="AO812" i="2" s="1"/>
  <c r="AL814" i="2"/>
  <c r="AM814" i="2" s="1"/>
  <c r="AN814" i="2" s="1"/>
  <c r="AO814" i="2" s="1"/>
  <c r="AL816" i="2"/>
  <c r="AM816" i="2" s="1"/>
  <c r="AN816" i="2" s="1"/>
  <c r="AO816" i="2" s="1"/>
  <c r="AL818" i="2"/>
  <c r="AM818" i="2" s="1"/>
  <c r="AN818" i="2" s="1"/>
  <c r="AO818" i="2" s="1"/>
  <c r="AL820" i="2"/>
  <c r="AM820" i="2" s="1"/>
  <c r="AN820" i="2" s="1"/>
  <c r="AO820" i="2" s="1"/>
  <c r="AL822" i="2"/>
  <c r="AM822" i="2" s="1"/>
  <c r="AN822" i="2" s="1"/>
  <c r="AO822" i="2" s="1"/>
  <c r="AL824" i="2"/>
  <c r="AM824" i="2" s="1"/>
  <c r="AN824" i="2" s="1"/>
  <c r="AO824" i="2" s="1"/>
  <c r="AL826" i="2"/>
  <c r="AM826" i="2" s="1"/>
  <c r="AN826" i="2" s="1"/>
  <c r="AO826" i="2" s="1"/>
  <c r="AL828" i="2"/>
  <c r="AM828" i="2" s="1"/>
  <c r="AN828" i="2" s="1"/>
  <c r="AO828" i="2" s="1"/>
  <c r="AL830" i="2"/>
  <c r="AM830" i="2" s="1"/>
  <c r="AN830" i="2" s="1"/>
  <c r="AO830" i="2" s="1"/>
  <c r="AL832" i="2"/>
  <c r="AM832" i="2" s="1"/>
  <c r="AN832" i="2" s="1"/>
  <c r="AO832" i="2" s="1"/>
  <c r="AL834" i="2"/>
  <c r="AM834" i="2" s="1"/>
  <c r="AN834" i="2" s="1"/>
  <c r="AO834" i="2" s="1"/>
  <c r="AL836" i="2"/>
  <c r="AM836" i="2" s="1"/>
  <c r="AN836" i="2" s="1"/>
  <c r="AO836" i="2" s="1"/>
  <c r="AL838" i="2"/>
  <c r="AM838" i="2" s="1"/>
  <c r="AN838" i="2" s="1"/>
  <c r="AO838" i="2" s="1"/>
  <c r="AL840" i="2"/>
  <c r="AM840" i="2" s="1"/>
  <c r="AN840" i="2" s="1"/>
  <c r="AO840" i="2" s="1"/>
  <c r="AL842" i="2"/>
  <c r="AM842" i="2" s="1"/>
  <c r="AN842" i="2" s="1"/>
  <c r="AO842" i="2" s="1"/>
  <c r="AL844" i="2"/>
  <c r="AM844" i="2" s="1"/>
  <c r="AN844" i="2" s="1"/>
  <c r="AO844" i="2" s="1"/>
  <c r="AL846" i="2"/>
  <c r="AM846" i="2" s="1"/>
  <c r="AN846" i="2" s="1"/>
  <c r="AO846" i="2" s="1"/>
  <c r="AL848" i="2"/>
  <c r="AM848" i="2" s="1"/>
  <c r="AN848" i="2" s="1"/>
  <c r="AO848" i="2" s="1"/>
  <c r="AL850" i="2"/>
  <c r="AM850" i="2" s="1"/>
  <c r="AN850" i="2" s="1"/>
  <c r="AO850" i="2" s="1"/>
  <c r="AL852" i="2"/>
  <c r="AM852" i="2" s="1"/>
  <c r="AN852" i="2" s="1"/>
  <c r="AO852" i="2" s="1"/>
  <c r="AL854" i="2"/>
  <c r="AM854" i="2" s="1"/>
  <c r="AN854" i="2" s="1"/>
  <c r="AO854" i="2" s="1"/>
  <c r="AL856" i="2"/>
  <c r="AM856" i="2" s="1"/>
  <c r="AN856" i="2" s="1"/>
  <c r="AO856" i="2" s="1"/>
  <c r="AL858" i="2"/>
  <c r="AM858" i="2" s="1"/>
  <c r="AN858" i="2" s="1"/>
  <c r="AO858" i="2" s="1"/>
  <c r="AL860" i="2"/>
  <c r="AM860" i="2" s="1"/>
  <c r="AN860" i="2" s="1"/>
  <c r="AO860" i="2" s="1"/>
  <c r="AL862" i="2"/>
  <c r="AM862" i="2" s="1"/>
  <c r="AN862" i="2" s="1"/>
  <c r="AO862" i="2" s="1"/>
  <c r="AL864" i="2"/>
  <c r="AM864" i="2" s="1"/>
  <c r="AN864" i="2" s="1"/>
  <c r="AO864" i="2" s="1"/>
  <c r="AL866" i="2"/>
  <c r="AM866" i="2" s="1"/>
  <c r="AN866" i="2" s="1"/>
  <c r="AO866" i="2" s="1"/>
  <c r="AL868" i="2"/>
  <c r="AM868" i="2" s="1"/>
  <c r="AN868" i="2" s="1"/>
  <c r="AO868" i="2" s="1"/>
  <c r="AL870" i="2"/>
  <c r="AM870" i="2" s="1"/>
  <c r="AN870" i="2" s="1"/>
  <c r="AO870" i="2" s="1"/>
  <c r="AL872" i="2"/>
  <c r="AM872" i="2" s="1"/>
  <c r="AN872" i="2" s="1"/>
  <c r="AO872" i="2" s="1"/>
  <c r="AL874" i="2"/>
  <c r="AM874" i="2" s="1"/>
  <c r="AN874" i="2" s="1"/>
  <c r="AO874" i="2" s="1"/>
  <c r="AL876" i="2"/>
  <c r="AM876" i="2" s="1"/>
  <c r="AN876" i="2" s="1"/>
  <c r="AO876" i="2" s="1"/>
  <c r="AL878" i="2"/>
  <c r="AM878" i="2" s="1"/>
  <c r="AN878" i="2" s="1"/>
  <c r="AO878" i="2" s="1"/>
  <c r="AL880" i="2"/>
  <c r="AM880" i="2" s="1"/>
  <c r="AN880" i="2" s="1"/>
  <c r="AO880" i="2" s="1"/>
  <c r="AL882" i="2"/>
  <c r="AM882" i="2" s="1"/>
  <c r="AN882" i="2" s="1"/>
  <c r="AO882" i="2" s="1"/>
  <c r="AL884" i="2"/>
  <c r="AM884" i="2" s="1"/>
  <c r="AN884" i="2" s="1"/>
  <c r="AO884" i="2" s="1"/>
  <c r="AL886" i="2"/>
  <c r="AM886" i="2" s="1"/>
  <c r="AN886" i="2" s="1"/>
  <c r="AO886" i="2" s="1"/>
  <c r="AL888" i="2"/>
  <c r="AM888" i="2" s="1"/>
  <c r="AN888" i="2" s="1"/>
  <c r="AO888" i="2" s="1"/>
  <c r="AL890" i="2"/>
  <c r="AM890" i="2" s="1"/>
  <c r="AN890" i="2" s="1"/>
  <c r="AO890" i="2" s="1"/>
  <c r="AL892" i="2"/>
  <c r="AM892" i="2" s="1"/>
  <c r="AN892" i="2" s="1"/>
  <c r="AO892" i="2" s="1"/>
  <c r="AL894" i="2"/>
  <c r="AM894" i="2" s="1"/>
  <c r="AN894" i="2" s="1"/>
  <c r="AO894" i="2" s="1"/>
  <c r="AL896" i="2"/>
  <c r="AM896" i="2" s="1"/>
  <c r="AN896" i="2" s="1"/>
  <c r="AO896" i="2" s="1"/>
  <c r="AL898" i="2"/>
  <c r="AM898" i="2" s="1"/>
  <c r="AN898" i="2" s="1"/>
  <c r="AO898" i="2" s="1"/>
  <c r="AL900" i="2"/>
  <c r="AM900" i="2" s="1"/>
  <c r="AN900" i="2" s="1"/>
  <c r="AO900" i="2" s="1"/>
  <c r="AL2589" i="2"/>
  <c r="AM2589" i="2" s="1"/>
  <c r="AN2589" i="2" s="1"/>
  <c r="AO2589" i="2" s="1"/>
  <c r="AL2591" i="2"/>
  <c r="AM2591" i="2" s="1"/>
  <c r="AN2591" i="2" s="1"/>
  <c r="AO2591" i="2" s="1"/>
  <c r="AL2593" i="2"/>
  <c r="AM2593" i="2" s="1"/>
  <c r="AN2593" i="2" s="1"/>
  <c r="AO2593" i="2" s="1"/>
  <c r="AL2595" i="2"/>
  <c r="AM2595" i="2" s="1"/>
  <c r="AN2595" i="2" s="1"/>
  <c r="AO2595" i="2" s="1"/>
  <c r="AL2597" i="2"/>
  <c r="AM2597" i="2" s="1"/>
  <c r="AN2597" i="2" s="1"/>
  <c r="AO2597" i="2" s="1"/>
  <c r="AL2599" i="2"/>
  <c r="AM2599" i="2" s="1"/>
  <c r="AN2599" i="2" s="1"/>
  <c r="AO2599" i="2" s="1"/>
  <c r="AL2601" i="2"/>
  <c r="AM2601" i="2" s="1"/>
  <c r="AN2601" i="2" s="1"/>
  <c r="AO2601" i="2" s="1"/>
  <c r="AL2603" i="2"/>
  <c r="AM2603" i="2" s="1"/>
  <c r="AN2603" i="2" s="1"/>
  <c r="AO2603" i="2" s="1"/>
  <c r="AL2605" i="2"/>
  <c r="AM2605" i="2" s="1"/>
  <c r="AN2605" i="2" s="1"/>
  <c r="AO2605" i="2" s="1"/>
  <c r="AL2607" i="2"/>
  <c r="AM2607" i="2" s="1"/>
  <c r="AN2607" i="2" s="1"/>
  <c r="AO2607" i="2" s="1"/>
  <c r="AL2609" i="2"/>
  <c r="AM2609" i="2" s="1"/>
  <c r="AN2609" i="2" s="1"/>
  <c r="AO2609" i="2" s="1"/>
  <c r="AL2611" i="2"/>
  <c r="AM2611" i="2" s="1"/>
  <c r="AN2611" i="2" s="1"/>
  <c r="AO2611" i="2" s="1"/>
  <c r="AL2613" i="2"/>
  <c r="AM2613" i="2" s="1"/>
  <c r="AN2613" i="2" s="1"/>
  <c r="AO2613" i="2" s="1"/>
  <c r="AL2615" i="2"/>
  <c r="AM2615" i="2" s="1"/>
  <c r="AN2615" i="2" s="1"/>
  <c r="AO2615" i="2" s="1"/>
  <c r="AL2617" i="2"/>
  <c r="AM2617" i="2" s="1"/>
  <c r="AN2617" i="2" s="1"/>
  <c r="AO2617" i="2" s="1"/>
  <c r="AL2619" i="2"/>
  <c r="AM2619" i="2" s="1"/>
  <c r="AN2619" i="2" s="1"/>
  <c r="AO2619" i="2" s="1"/>
  <c r="AL2621" i="2"/>
  <c r="AM2621" i="2" s="1"/>
  <c r="AN2621" i="2" s="1"/>
  <c r="AO2621" i="2" s="1"/>
  <c r="AL2623" i="2"/>
  <c r="AM2623" i="2" s="1"/>
  <c r="AN2623" i="2" s="1"/>
  <c r="AO2623" i="2" s="1"/>
  <c r="AL2625" i="2"/>
  <c r="AM2625" i="2" s="1"/>
  <c r="AN2625" i="2" s="1"/>
  <c r="AO2625" i="2" s="1"/>
  <c r="AL2627" i="2"/>
  <c r="AM2627" i="2" s="1"/>
  <c r="AN2627" i="2" s="1"/>
  <c r="AO2627" i="2" s="1"/>
  <c r="AL2629" i="2"/>
  <c r="AM2629" i="2" s="1"/>
  <c r="AN2629" i="2" s="1"/>
  <c r="AO2629" i="2" s="1"/>
  <c r="AL2631" i="2"/>
  <c r="AM2631" i="2" s="1"/>
  <c r="AN2631" i="2" s="1"/>
  <c r="AO2631" i="2" s="1"/>
  <c r="AL2633" i="2"/>
  <c r="AM2633" i="2" s="1"/>
  <c r="AN2633" i="2" s="1"/>
  <c r="AO2633" i="2" s="1"/>
  <c r="AL2635" i="2"/>
  <c r="AM2635" i="2" s="1"/>
  <c r="AN2635" i="2" s="1"/>
  <c r="AO2635" i="2" s="1"/>
  <c r="AL2637" i="2"/>
  <c r="AM2637" i="2" s="1"/>
  <c r="AN2637" i="2" s="1"/>
  <c r="AO2637" i="2" s="1"/>
  <c r="AL2639" i="2"/>
  <c r="AM2639" i="2" s="1"/>
  <c r="AN2639" i="2" s="1"/>
  <c r="AO2639" i="2" s="1"/>
  <c r="AL2641" i="2"/>
  <c r="AM2641" i="2" s="1"/>
  <c r="AN2641" i="2" s="1"/>
  <c r="AO2641" i="2" s="1"/>
  <c r="AL2643" i="2"/>
  <c r="AM2643" i="2" s="1"/>
  <c r="AN2643" i="2" s="1"/>
  <c r="AO2643" i="2" s="1"/>
  <c r="AL2645" i="2"/>
  <c r="AM2645" i="2" s="1"/>
  <c r="AN2645" i="2" s="1"/>
  <c r="AO2645" i="2" s="1"/>
  <c r="AL2647" i="2"/>
  <c r="AM2647" i="2" s="1"/>
  <c r="AN2647" i="2" s="1"/>
  <c r="AO2647" i="2" s="1"/>
  <c r="AL2649" i="2"/>
  <c r="AM2649" i="2" s="1"/>
  <c r="AN2649" i="2" s="1"/>
  <c r="AO2649" i="2" s="1"/>
  <c r="AL2651" i="2"/>
  <c r="AM2651" i="2" s="1"/>
  <c r="AN2651" i="2" s="1"/>
  <c r="AO2651" i="2" s="1"/>
  <c r="AL2653" i="2"/>
  <c r="AM2653" i="2" s="1"/>
  <c r="AN2653" i="2" s="1"/>
  <c r="AO2653" i="2" s="1"/>
  <c r="AL2655" i="2"/>
  <c r="AM2655" i="2" s="1"/>
  <c r="AN2655" i="2" s="1"/>
  <c r="AO2655" i="2" s="1"/>
  <c r="AL2657" i="2"/>
  <c r="AM2657" i="2" s="1"/>
  <c r="AN2657" i="2" s="1"/>
  <c r="AO2657" i="2" s="1"/>
  <c r="AL2659" i="2"/>
  <c r="AM2659" i="2" s="1"/>
  <c r="AN2659" i="2" s="1"/>
  <c r="AO2659" i="2" s="1"/>
  <c r="AL2661" i="2"/>
  <c r="AM2661" i="2" s="1"/>
  <c r="AN2661" i="2" s="1"/>
  <c r="AO2661" i="2" s="1"/>
  <c r="AL2663" i="2"/>
  <c r="AM2663" i="2" s="1"/>
  <c r="AN2663" i="2" s="1"/>
  <c r="AO2663" i="2" s="1"/>
  <c r="AL2665" i="2"/>
  <c r="AM2665" i="2" s="1"/>
  <c r="AN2665" i="2" s="1"/>
  <c r="AO2665" i="2" s="1"/>
  <c r="AL2667" i="2"/>
  <c r="AM2667" i="2" s="1"/>
  <c r="AN2667" i="2" s="1"/>
  <c r="AO2667" i="2" s="1"/>
  <c r="AL2669" i="2"/>
  <c r="AM2669" i="2" s="1"/>
  <c r="AN2669" i="2" s="1"/>
  <c r="AO2669" i="2" s="1"/>
  <c r="AL2671" i="2"/>
  <c r="AM2671" i="2" s="1"/>
  <c r="AN2671" i="2" s="1"/>
  <c r="AO2671" i="2" s="1"/>
  <c r="AL2673" i="2"/>
  <c r="AM2673" i="2" s="1"/>
  <c r="AN2673" i="2" s="1"/>
  <c r="AO2673" i="2" s="1"/>
  <c r="AL2675" i="2"/>
  <c r="AM2675" i="2" s="1"/>
  <c r="AN2675" i="2" s="1"/>
  <c r="AO2675" i="2" s="1"/>
  <c r="AL2677" i="2"/>
  <c r="AM2677" i="2" s="1"/>
  <c r="AN2677" i="2" s="1"/>
  <c r="AO2677" i="2" s="1"/>
  <c r="AL2679" i="2"/>
  <c r="AM2679" i="2" s="1"/>
  <c r="AN2679" i="2" s="1"/>
  <c r="AO2679" i="2" s="1"/>
  <c r="AL2681" i="2"/>
  <c r="AM2681" i="2" s="1"/>
  <c r="AN2681" i="2" s="1"/>
  <c r="AO2681" i="2" s="1"/>
  <c r="AL2683" i="2"/>
  <c r="AM2683" i="2" s="1"/>
  <c r="AN2683" i="2" s="1"/>
  <c r="AO2683" i="2" s="1"/>
  <c r="AL2685" i="2"/>
  <c r="AM2685" i="2" s="1"/>
  <c r="AN2685" i="2" s="1"/>
  <c r="AO2685" i="2" s="1"/>
  <c r="AL2687" i="2"/>
  <c r="AM2687" i="2" s="1"/>
  <c r="AN2687" i="2" s="1"/>
  <c r="AO2687" i="2" s="1"/>
  <c r="AL2689" i="2"/>
  <c r="AM2689" i="2" s="1"/>
  <c r="AN2689" i="2" s="1"/>
  <c r="AO2689" i="2" s="1"/>
  <c r="AL2691" i="2"/>
  <c r="AM2691" i="2" s="1"/>
  <c r="AN2691" i="2" s="1"/>
  <c r="AO2691" i="2" s="1"/>
  <c r="AL2693" i="2"/>
  <c r="AM2693" i="2" s="1"/>
  <c r="AN2693" i="2" s="1"/>
  <c r="AO2693" i="2" s="1"/>
  <c r="AL2695" i="2"/>
  <c r="AM2695" i="2" s="1"/>
  <c r="AN2695" i="2" s="1"/>
  <c r="AO2695" i="2" s="1"/>
  <c r="AL2697" i="2"/>
  <c r="AM2697" i="2" s="1"/>
  <c r="AN2697" i="2" s="1"/>
  <c r="AO2697" i="2" s="1"/>
  <c r="AL2699" i="2"/>
  <c r="AM2699" i="2" s="1"/>
  <c r="AN2699" i="2" s="1"/>
  <c r="AO2699" i="2" s="1"/>
  <c r="AL2701" i="2"/>
  <c r="AM2701" i="2" s="1"/>
  <c r="AN2701" i="2" s="1"/>
  <c r="AO2701" i="2" s="1"/>
  <c r="AL2703" i="2"/>
  <c r="AM2703" i="2" s="1"/>
  <c r="AN2703" i="2" s="1"/>
  <c r="AO2703" i="2" s="1"/>
  <c r="AL2705" i="2"/>
  <c r="AM2705" i="2" s="1"/>
  <c r="AN2705" i="2" s="1"/>
  <c r="AO2705" i="2" s="1"/>
  <c r="AL2707" i="2"/>
  <c r="AM2707" i="2" s="1"/>
  <c r="AN2707" i="2" s="1"/>
  <c r="AO2707" i="2" s="1"/>
  <c r="AL2709" i="2"/>
  <c r="AM2709" i="2" s="1"/>
  <c r="AN2709" i="2" s="1"/>
  <c r="AO2709" i="2" s="1"/>
  <c r="AL2711" i="2"/>
  <c r="AM2711" i="2" s="1"/>
  <c r="AN2711" i="2" s="1"/>
  <c r="AO2711" i="2" s="1"/>
  <c r="AL2713" i="2"/>
  <c r="AM2713" i="2" s="1"/>
  <c r="AN2713" i="2" s="1"/>
  <c r="AO2713" i="2" s="1"/>
  <c r="AL2715" i="2"/>
  <c r="AM2715" i="2" s="1"/>
  <c r="AN2715" i="2" s="1"/>
  <c r="AO2715" i="2" s="1"/>
  <c r="AL2717" i="2"/>
  <c r="AM2717" i="2" s="1"/>
  <c r="AN2717" i="2" s="1"/>
  <c r="AO2717" i="2" s="1"/>
  <c r="AL2719" i="2"/>
  <c r="AM2719" i="2" s="1"/>
  <c r="AN2719" i="2" s="1"/>
  <c r="AO2719" i="2" s="1"/>
  <c r="AL2721" i="2"/>
  <c r="AM2721" i="2" s="1"/>
  <c r="AN2721" i="2" s="1"/>
  <c r="AO2721" i="2" s="1"/>
  <c r="AL2723" i="2"/>
  <c r="AM2723" i="2" s="1"/>
  <c r="AN2723" i="2" s="1"/>
  <c r="AO2723" i="2" s="1"/>
  <c r="AL2725" i="2"/>
  <c r="AM2725" i="2" s="1"/>
  <c r="AN2725" i="2" s="1"/>
  <c r="AO2725" i="2" s="1"/>
  <c r="AL2727" i="2"/>
  <c r="AM2727" i="2" s="1"/>
  <c r="AN2727" i="2" s="1"/>
  <c r="AO2727" i="2" s="1"/>
  <c r="AL2729" i="2"/>
  <c r="AM2729" i="2" s="1"/>
  <c r="AN2729" i="2" s="1"/>
  <c r="AO2729" i="2" s="1"/>
  <c r="AL2731" i="2"/>
  <c r="AM2731" i="2" s="1"/>
  <c r="AN2731" i="2" s="1"/>
  <c r="AO2731" i="2" s="1"/>
  <c r="AL2733" i="2"/>
  <c r="AM2733" i="2" s="1"/>
  <c r="AN2733" i="2" s="1"/>
  <c r="AO2733" i="2" s="1"/>
  <c r="AL2735" i="2"/>
  <c r="AM2735" i="2" s="1"/>
  <c r="AN2735" i="2" s="1"/>
  <c r="AO2735" i="2" s="1"/>
  <c r="AL2737" i="2"/>
  <c r="AM2737" i="2" s="1"/>
  <c r="AN2737" i="2" s="1"/>
  <c r="AO2737" i="2" s="1"/>
  <c r="AL2739" i="2"/>
  <c r="AM2739" i="2" s="1"/>
  <c r="AN2739" i="2" s="1"/>
  <c r="AO2739" i="2" s="1"/>
  <c r="AL2741" i="2"/>
  <c r="AM2741" i="2" s="1"/>
  <c r="AN2741" i="2" s="1"/>
  <c r="AO2741" i="2" s="1"/>
  <c r="AL2743" i="2"/>
  <c r="AM2743" i="2" s="1"/>
  <c r="AN2743" i="2" s="1"/>
  <c r="AO2743" i="2" s="1"/>
  <c r="AL2745" i="2"/>
  <c r="AM2745" i="2" s="1"/>
  <c r="AN2745" i="2" s="1"/>
  <c r="AO2745" i="2" s="1"/>
  <c r="AL2747" i="2"/>
  <c r="AM2747" i="2" s="1"/>
  <c r="AN2747" i="2" s="1"/>
  <c r="AO2747" i="2" s="1"/>
  <c r="AL2749" i="2"/>
  <c r="AM2749" i="2" s="1"/>
  <c r="AN2749" i="2" s="1"/>
  <c r="AO2749" i="2" s="1"/>
  <c r="AL2751" i="2"/>
  <c r="AM2751" i="2" s="1"/>
  <c r="AN2751" i="2" s="1"/>
  <c r="AO2751" i="2" s="1"/>
  <c r="AL2753" i="2"/>
  <c r="AM2753" i="2" s="1"/>
  <c r="AN2753" i="2" s="1"/>
  <c r="AO2753" i="2" s="1"/>
  <c r="AL2755" i="2"/>
  <c r="AM2755" i="2" s="1"/>
  <c r="AN2755" i="2" s="1"/>
  <c r="AO2755" i="2" s="1"/>
  <c r="AL2757" i="2"/>
  <c r="AM2757" i="2" s="1"/>
  <c r="AN2757" i="2" s="1"/>
  <c r="AO2757" i="2" s="1"/>
  <c r="AL2759" i="2"/>
  <c r="AM2759" i="2" s="1"/>
  <c r="AN2759" i="2" s="1"/>
  <c r="AO2759" i="2" s="1"/>
  <c r="AL2761" i="2"/>
  <c r="AM2761" i="2" s="1"/>
  <c r="AN2761" i="2" s="1"/>
  <c r="AO2761" i="2" s="1"/>
  <c r="AL2763" i="2"/>
  <c r="AM2763" i="2" s="1"/>
  <c r="AN2763" i="2" s="1"/>
  <c r="AO2763" i="2" s="1"/>
  <c r="AL2765" i="2"/>
  <c r="AM2765" i="2" s="1"/>
  <c r="AN2765" i="2" s="1"/>
  <c r="AO2765" i="2" s="1"/>
  <c r="AL2767" i="2"/>
  <c r="AM2767" i="2" s="1"/>
  <c r="AN2767" i="2" s="1"/>
  <c r="AO2767" i="2" s="1"/>
  <c r="AL2769" i="2"/>
  <c r="AM2769" i="2" s="1"/>
  <c r="AN2769" i="2" s="1"/>
  <c r="AO2769" i="2" s="1"/>
  <c r="AL2771" i="2"/>
  <c r="AM2771" i="2" s="1"/>
  <c r="AN2771" i="2" s="1"/>
  <c r="AO2771" i="2" s="1"/>
  <c r="AL2773" i="2"/>
  <c r="AM2773" i="2" s="1"/>
  <c r="AN2773" i="2" s="1"/>
  <c r="AO2773" i="2" s="1"/>
  <c r="AL2775" i="2"/>
  <c r="AM2775" i="2" s="1"/>
  <c r="AN2775" i="2" s="1"/>
  <c r="AO2775" i="2" s="1"/>
  <c r="AL2777" i="2"/>
  <c r="AM2777" i="2" s="1"/>
  <c r="AN2777" i="2" s="1"/>
  <c r="AO2777" i="2" s="1"/>
  <c r="AL2779" i="2"/>
  <c r="AM2779" i="2" s="1"/>
  <c r="AN2779" i="2" s="1"/>
  <c r="AO2779" i="2" s="1"/>
  <c r="AL2781" i="2"/>
  <c r="AM2781" i="2" s="1"/>
  <c r="AN2781" i="2" s="1"/>
  <c r="AO2781" i="2" s="1"/>
  <c r="AL2783" i="2"/>
  <c r="AM2783" i="2" s="1"/>
  <c r="AN2783" i="2" s="1"/>
  <c r="AO2783" i="2" s="1"/>
  <c r="AL2785" i="2"/>
  <c r="AM2785" i="2" s="1"/>
  <c r="AN2785" i="2" s="1"/>
  <c r="AO2785" i="2" s="1"/>
  <c r="AL2787" i="2"/>
  <c r="AM2787" i="2" s="1"/>
  <c r="AN2787" i="2" s="1"/>
  <c r="AO2787" i="2" s="1"/>
  <c r="AL2789" i="2"/>
  <c r="AM2789" i="2" s="1"/>
  <c r="AN2789" i="2" s="1"/>
  <c r="AO2789" i="2" s="1"/>
  <c r="AL2791" i="2"/>
  <c r="AM2791" i="2" s="1"/>
  <c r="AN2791" i="2" s="1"/>
  <c r="AO2791" i="2" s="1"/>
  <c r="AL2793" i="2"/>
  <c r="AM2793" i="2" s="1"/>
  <c r="AN2793" i="2" s="1"/>
  <c r="AO2793" i="2" s="1"/>
  <c r="AL2795" i="2"/>
  <c r="AM2795" i="2" s="1"/>
  <c r="AN2795" i="2" s="1"/>
  <c r="AO2795" i="2" s="1"/>
  <c r="AL2797" i="2"/>
  <c r="AM2797" i="2" s="1"/>
  <c r="AN2797" i="2" s="1"/>
  <c r="AO2797" i="2" s="1"/>
  <c r="AL2799" i="2"/>
  <c r="AM2799" i="2" s="1"/>
  <c r="AN2799" i="2" s="1"/>
  <c r="AO2799" i="2" s="1"/>
  <c r="AL2801" i="2"/>
  <c r="AM2801" i="2" s="1"/>
  <c r="AN2801" i="2" s="1"/>
  <c r="AO2801" i="2" s="1"/>
  <c r="AL2803" i="2"/>
  <c r="AM2803" i="2" s="1"/>
  <c r="AN2803" i="2" s="1"/>
  <c r="AO2803" i="2" s="1"/>
  <c r="AL2805" i="2"/>
  <c r="AM2805" i="2" s="1"/>
  <c r="AN2805" i="2" s="1"/>
  <c r="AO2805" i="2" s="1"/>
  <c r="AL2807" i="2"/>
  <c r="AM2807" i="2" s="1"/>
  <c r="AN2807" i="2" s="1"/>
  <c r="AO2807" i="2" s="1"/>
  <c r="AL2809" i="2"/>
  <c r="AM2809" i="2" s="1"/>
  <c r="AN2809" i="2" s="1"/>
  <c r="AO2809" i="2" s="1"/>
  <c r="AL2811" i="2"/>
  <c r="AM2811" i="2" s="1"/>
  <c r="AN2811" i="2" s="1"/>
  <c r="AO2811" i="2" s="1"/>
  <c r="AL2813" i="2"/>
  <c r="AM2813" i="2" s="1"/>
  <c r="AN2813" i="2" s="1"/>
  <c r="AO2813" i="2" s="1"/>
  <c r="AL2815" i="2"/>
  <c r="AM2815" i="2" s="1"/>
  <c r="AN2815" i="2" s="1"/>
  <c r="AO2815" i="2" s="1"/>
  <c r="AL2817" i="2"/>
  <c r="AM2817" i="2" s="1"/>
  <c r="AN2817" i="2" s="1"/>
  <c r="AO2817" i="2" s="1"/>
  <c r="AL2819" i="2"/>
  <c r="AM2819" i="2" s="1"/>
  <c r="AN2819" i="2" s="1"/>
  <c r="AO2819" i="2" s="1"/>
  <c r="AL2821" i="2"/>
  <c r="AM2821" i="2" s="1"/>
  <c r="AN2821" i="2" s="1"/>
  <c r="AO2821" i="2" s="1"/>
  <c r="AL2823" i="2"/>
  <c r="AM2823" i="2" s="1"/>
  <c r="AN2823" i="2" s="1"/>
  <c r="AO2823" i="2" s="1"/>
  <c r="AL2825" i="2"/>
  <c r="AM2825" i="2" s="1"/>
  <c r="AN2825" i="2" s="1"/>
  <c r="AO2825" i="2" s="1"/>
  <c r="AL2827" i="2"/>
  <c r="AM2827" i="2" s="1"/>
  <c r="AN2827" i="2" s="1"/>
  <c r="AO2827" i="2" s="1"/>
  <c r="AL2829" i="2"/>
  <c r="AM2829" i="2" s="1"/>
  <c r="AN2829" i="2" s="1"/>
  <c r="AO2829" i="2" s="1"/>
  <c r="AL2831" i="2"/>
  <c r="AM2831" i="2" s="1"/>
  <c r="AN2831" i="2" s="1"/>
  <c r="AO2831" i="2" s="1"/>
  <c r="AL2833" i="2"/>
  <c r="AM2833" i="2" s="1"/>
  <c r="AN2833" i="2" s="1"/>
  <c r="AO2833" i="2" s="1"/>
  <c r="AL2835" i="2"/>
  <c r="AM2835" i="2" s="1"/>
  <c r="AN2835" i="2" s="1"/>
  <c r="AO2835" i="2" s="1"/>
  <c r="AL2837" i="2"/>
  <c r="AM2837" i="2" s="1"/>
  <c r="AN2837" i="2" s="1"/>
  <c r="AO2837" i="2" s="1"/>
  <c r="AL2839" i="2"/>
  <c r="AM2839" i="2" s="1"/>
  <c r="AN2839" i="2" s="1"/>
  <c r="AO2839" i="2" s="1"/>
  <c r="AL2841" i="2"/>
  <c r="AM2841" i="2" s="1"/>
  <c r="AN2841" i="2" s="1"/>
  <c r="AO2841" i="2" s="1"/>
  <c r="AL2843" i="2"/>
  <c r="AM2843" i="2" s="1"/>
  <c r="AN2843" i="2" s="1"/>
  <c r="AO2843" i="2" s="1"/>
  <c r="AL2845" i="2"/>
  <c r="AM2845" i="2" s="1"/>
  <c r="AN2845" i="2" s="1"/>
  <c r="AO2845" i="2" s="1"/>
  <c r="AL2847" i="2"/>
  <c r="AM2847" i="2" s="1"/>
  <c r="AN2847" i="2" s="1"/>
  <c r="AO2847" i="2" s="1"/>
  <c r="AL2849" i="2"/>
  <c r="AM2849" i="2" s="1"/>
  <c r="AN2849" i="2" s="1"/>
  <c r="AO2849" i="2" s="1"/>
  <c r="AL2851" i="2"/>
  <c r="AM2851" i="2" s="1"/>
  <c r="AN2851" i="2" s="1"/>
  <c r="AO2851" i="2" s="1"/>
  <c r="AL2853" i="2"/>
  <c r="AM2853" i="2" s="1"/>
  <c r="AN2853" i="2" s="1"/>
  <c r="AO2853" i="2" s="1"/>
  <c r="AL2855" i="2"/>
  <c r="AM2855" i="2" s="1"/>
  <c r="AN2855" i="2" s="1"/>
  <c r="AO2855" i="2" s="1"/>
  <c r="AL2857" i="2"/>
  <c r="AM2857" i="2" s="1"/>
  <c r="AN2857" i="2" s="1"/>
  <c r="AO2857" i="2" s="1"/>
  <c r="AL2859" i="2"/>
  <c r="AM2859" i="2" s="1"/>
  <c r="AN2859" i="2" s="1"/>
  <c r="AO2859" i="2" s="1"/>
  <c r="AL2861" i="2"/>
  <c r="AM2861" i="2" s="1"/>
  <c r="AN2861" i="2" s="1"/>
  <c r="AO2861" i="2" s="1"/>
  <c r="AL2863" i="2"/>
  <c r="AM2863" i="2" s="1"/>
  <c r="AN2863" i="2" s="1"/>
  <c r="AO2863" i="2" s="1"/>
  <c r="AL2865" i="2"/>
  <c r="AM2865" i="2" s="1"/>
  <c r="AN2865" i="2" s="1"/>
  <c r="AO2865" i="2" s="1"/>
  <c r="AL2867" i="2"/>
  <c r="AM2867" i="2" s="1"/>
  <c r="AN2867" i="2" s="1"/>
  <c r="AO2867" i="2" s="1"/>
  <c r="AL2869" i="2"/>
  <c r="AM2869" i="2" s="1"/>
  <c r="AN2869" i="2" s="1"/>
  <c r="AO2869" i="2" s="1"/>
  <c r="AL2871" i="2"/>
  <c r="AM2871" i="2" s="1"/>
  <c r="AN2871" i="2" s="1"/>
  <c r="AO2871" i="2" s="1"/>
  <c r="AL2873" i="2"/>
  <c r="AM2873" i="2" s="1"/>
  <c r="AN2873" i="2" s="1"/>
  <c r="AO2873" i="2" s="1"/>
  <c r="AL2875" i="2"/>
  <c r="AM2875" i="2" s="1"/>
  <c r="AN2875" i="2" s="1"/>
  <c r="AO2875" i="2" s="1"/>
  <c r="AL2877" i="2"/>
  <c r="AM2877" i="2" s="1"/>
  <c r="AN2877" i="2" s="1"/>
  <c r="AO2877" i="2" s="1"/>
  <c r="AL2879" i="2"/>
  <c r="AM2879" i="2" s="1"/>
  <c r="AN2879" i="2" s="1"/>
  <c r="AO2879" i="2" s="1"/>
  <c r="AL2881" i="2"/>
  <c r="AM2881" i="2" s="1"/>
  <c r="AN2881" i="2" s="1"/>
  <c r="AO2881" i="2" s="1"/>
  <c r="AL2883" i="2"/>
  <c r="AM2883" i="2" s="1"/>
  <c r="AN2883" i="2" s="1"/>
  <c r="AO2883" i="2" s="1"/>
  <c r="AL2885" i="2"/>
  <c r="AM2885" i="2" s="1"/>
  <c r="AN2885" i="2" s="1"/>
  <c r="AO2885" i="2" s="1"/>
  <c r="AL2887" i="2"/>
  <c r="AM2887" i="2" s="1"/>
  <c r="AN2887" i="2" s="1"/>
  <c r="AO2887" i="2" s="1"/>
  <c r="AL2889" i="2"/>
  <c r="AM2889" i="2" s="1"/>
  <c r="AN2889" i="2" s="1"/>
  <c r="AO2889" i="2" s="1"/>
  <c r="AL2891" i="2"/>
  <c r="AM2891" i="2" s="1"/>
  <c r="AN2891" i="2" s="1"/>
  <c r="AO2891" i="2" s="1"/>
  <c r="AL2893" i="2"/>
  <c r="AM2893" i="2" s="1"/>
  <c r="AN2893" i="2" s="1"/>
  <c r="AO2893" i="2" s="1"/>
  <c r="AL2895" i="2"/>
  <c r="AM2895" i="2" s="1"/>
  <c r="AN2895" i="2" s="1"/>
  <c r="AO2895" i="2" s="1"/>
  <c r="AL2897" i="2"/>
  <c r="AM2897" i="2" s="1"/>
  <c r="AN2897" i="2" s="1"/>
  <c r="AO2897" i="2" s="1"/>
  <c r="AL2899" i="2"/>
  <c r="AM2899" i="2" s="1"/>
  <c r="AN2899" i="2" s="1"/>
  <c r="AO2899" i="2" s="1"/>
  <c r="AL2901" i="2"/>
  <c r="AM2901" i="2" s="1"/>
  <c r="AN2901" i="2" s="1"/>
  <c r="AO2901" i="2" s="1"/>
  <c r="AL2903" i="2"/>
  <c r="AM2903" i="2" s="1"/>
  <c r="AN2903" i="2" s="1"/>
  <c r="AO2903" i="2" s="1"/>
  <c r="AL2905" i="2"/>
  <c r="AM2905" i="2" s="1"/>
  <c r="AN2905" i="2" s="1"/>
  <c r="AO2905" i="2" s="1"/>
  <c r="AL2907" i="2"/>
  <c r="AM2907" i="2" s="1"/>
  <c r="AN2907" i="2" s="1"/>
  <c r="AO2907" i="2" s="1"/>
  <c r="AL2909" i="2"/>
  <c r="AM2909" i="2" s="1"/>
  <c r="AN2909" i="2" s="1"/>
  <c r="AO2909" i="2" s="1"/>
  <c r="AL2911" i="2"/>
  <c r="AM2911" i="2" s="1"/>
  <c r="AN2911" i="2" s="1"/>
  <c r="AO2911" i="2" s="1"/>
  <c r="AL2913" i="2"/>
  <c r="AM2913" i="2" s="1"/>
  <c r="AN2913" i="2" s="1"/>
  <c r="AO2913" i="2" s="1"/>
  <c r="AL2915" i="2"/>
  <c r="AM2915" i="2" s="1"/>
  <c r="AN2915" i="2" s="1"/>
  <c r="AO2915" i="2" s="1"/>
  <c r="AL2917" i="2"/>
  <c r="AM2917" i="2" s="1"/>
  <c r="AN2917" i="2" s="1"/>
  <c r="AO2917" i="2" s="1"/>
  <c r="AL2919" i="2"/>
  <c r="AM2919" i="2" s="1"/>
  <c r="AN2919" i="2" s="1"/>
  <c r="AO2919" i="2" s="1"/>
  <c r="AL2921" i="2"/>
  <c r="AM2921" i="2" s="1"/>
  <c r="AN2921" i="2" s="1"/>
  <c r="AO2921" i="2" s="1"/>
  <c r="AL2923" i="2"/>
  <c r="AM2923" i="2" s="1"/>
  <c r="AN2923" i="2" s="1"/>
  <c r="AO2923" i="2" s="1"/>
  <c r="AL2925" i="2"/>
  <c r="AM2925" i="2" s="1"/>
  <c r="AN2925" i="2" s="1"/>
  <c r="AO2925" i="2" s="1"/>
  <c r="AL2927" i="2"/>
  <c r="AM2927" i="2" s="1"/>
  <c r="AN2927" i="2" s="1"/>
  <c r="AO2927" i="2" s="1"/>
  <c r="AL2929" i="2"/>
  <c r="AM2929" i="2" s="1"/>
  <c r="AN2929" i="2" s="1"/>
  <c r="AO2929" i="2" s="1"/>
  <c r="AL2931" i="2"/>
  <c r="AM2931" i="2" s="1"/>
  <c r="AN2931" i="2" s="1"/>
  <c r="AO2931" i="2" s="1"/>
  <c r="AL2933" i="2"/>
  <c r="AM2933" i="2" s="1"/>
  <c r="AN2933" i="2" s="1"/>
  <c r="AO2933" i="2" s="1"/>
  <c r="AL2935" i="2"/>
  <c r="AM2935" i="2" s="1"/>
  <c r="AN2935" i="2" s="1"/>
  <c r="AO2935" i="2" s="1"/>
  <c r="AL2937" i="2"/>
  <c r="AM2937" i="2" s="1"/>
  <c r="AN2937" i="2" s="1"/>
  <c r="AO2937" i="2" s="1"/>
  <c r="AL2939" i="2"/>
  <c r="AM2939" i="2" s="1"/>
  <c r="AN2939" i="2" s="1"/>
  <c r="AO2939" i="2" s="1"/>
  <c r="AL2941" i="2"/>
  <c r="AM2941" i="2" s="1"/>
  <c r="AN2941" i="2" s="1"/>
  <c r="AO2941" i="2" s="1"/>
  <c r="AL2943" i="2"/>
  <c r="AM2943" i="2" s="1"/>
  <c r="AN2943" i="2" s="1"/>
  <c r="AO2943" i="2" s="1"/>
  <c r="AL2945" i="2"/>
  <c r="AM2945" i="2" s="1"/>
  <c r="AN2945" i="2" s="1"/>
  <c r="AO2945" i="2" s="1"/>
  <c r="AL2947" i="2"/>
  <c r="AM2947" i="2" s="1"/>
  <c r="AN2947" i="2" s="1"/>
  <c r="AO2947" i="2" s="1"/>
  <c r="AL2949" i="2"/>
  <c r="AM2949" i="2" s="1"/>
  <c r="AN2949" i="2" s="1"/>
  <c r="AO2949" i="2" s="1"/>
  <c r="AL2951" i="2"/>
  <c r="AM2951" i="2" s="1"/>
  <c r="AN2951" i="2" s="1"/>
  <c r="AO2951" i="2" s="1"/>
  <c r="AL2953" i="2"/>
  <c r="AM2953" i="2" s="1"/>
  <c r="AN2953" i="2" s="1"/>
  <c r="AO2953" i="2" s="1"/>
  <c r="AL2955" i="2"/>
  <c r="AM2955" i="2" s="1"/>
  <c r="AN2955" i="2" s="1"/>
  <c r="AO2955" i="2" s="1"/>
  <c r="AL2957" i="2"/>
  <c r="AM2957" i="2" s="1"/>
  <c r="AN2957" i="2" s="1"/>
  <c r="AO2957" i="2" s="1"/>
  <c r="AL2959" i="2"/>
  <c r="AM2959" i="2" s="1"/>
  <c r="AN2959" i="2" s="1"/>
  <c r="AO2959" i="2" s="1"/>
  <c r="AL2961" i="2"/>
  <c r="AM2961" i="2" s="1"/>
  <c r="AN2961" i="2" s="1"/>
  <c r="AO2961" i="2" s="1"/>
  <c r="AL2963" i="2"/>
  <c r="AM2963" i="2" s="1"/>
  <c r="AN2963" i="2" s="1"/>
  <c r="AO2963" i="2" s="1"/>
  <c r="AL2965" i="2"/>
  <c r="AM2965" i="2" s="1"/>
  <c r="AN2965" i="2" s="1"/>
  <c r="AO2965" i="2" s="1"/>
  <c r="AL2967" i="2"/>
  <c r="AM2967" i="2" s="1"/>
  <c r="AN2967" i="2" s="1"/>
  <c r="AO2967" i="2" s="1"/>
  <c r="AL2969" i="2"/>
  <c r="AM2969" i="2" s="1"/>
  <c r="AN2969" i="2" s="1"/>
  <c r="AO2969" i="2" s="1"/>
  <c r="AL2971" i="2"/>
  <c r="AM2971" i="2" s="1"/>
  <c r="AN2971" i="2" s="1"/>
  <c r="AO2971" i="2" s="1"/>
  <c r="AL2973" i="2"/>
  <c r="AM2973" i="2" s="1"/>
  <c r="AN2973" i="2" s="1"/>
  <c r="AO2973" i="2" s="1"/>
  <c r="AL2975" i="2"/>
  <c r="AM2975" i="2" s="1"/>
  <c r="AN2975" i="2" s="1"/>
  <c r="AO2975" i="2" s="1"/>
  <c r="AL2977" i="2"/>
  <c r="AM2977" i="2" s="1"/>
  <c r="AN2977" i="2" s="1"/>
  <c r="AO2977" i="2" s="1"/>
  <c r="AL2979" i="2"/>
  <c r="AM2979" i="2" s="1"/>
  <c r="AN2979" i="2" s="1"/>
  <c r="AO2979" i="2" s="1"/>
  <c r="AL2981" i="2"/>
  <c r="AM2981" i="2" s="1"/>
  <c r="AN2981" i="2" s="1"/>
  <c r="AO2981" i="2" s="1"/>
  <c r="AL2983" i="2"/>
  <c r="AM2983" i="2" s="1"/>
  <c r="AN2983" i="2" s="1"/>
  <c r="AO2983" i="2" s="1"/>
  <c r="AL2985" i="2"/>
  <c r="AM2985" i="2" s="1"/>
  <c r="AN2985" i="2" s="1"/>
  <c r="AO2985" i="2" s="1"/>
  <c r="AL2987" i="2"/>
  <c r="AM2987" i="2" s="1"/>
  <c r="AN2987" i="2" s="1"/>
  <c r="AO2987" i="2" s="1"/>
  <c r="AL2989" i="2"/>
  <c r="AM2989" i="2" s="1"/>
  <c r="AN2989" i="2" s="1"/>
  <c r="AO2989" i="2" s="1"/>
  <c r="AL2991" i="2"/>
  <c r="AM2991" i="2" s="1"/>
  <c r="AN2991" i="2" s="1"/>
  <c r="AO2991" i="2" s="1"/>
  <c r="AL2993" i="2"/>
  <c r="AM2993" i="2" s="1"/>
  <c r="AN2993" i="2" s="1"/>
  <c r="AO2993" i="2" s="1"/>
  <c r="AL2995" i="2"/>
  <c r="AM2995" i="2" s="1"/>
  <c r="AN2995" i="2" s="1"/>
  <c r="AO2995" i="2" s="1"/>
  <c r="AL2997" i="2"/>
  <c r="AM2997" i="2" s="1"/>
  <c r="AN2997" i="2" s="1"/>
  <c r="AO2997" i="2" s="1"/>
  <c r="AL2999" i="2"/>
  <c r="AM2999" i="2" s="1"/>
  <c r="AN2999" i="2" s="1"/>
  <c r="AO2999" i="2" s="1"/>
  <c r="AL3001" i="2"/>
  <c r="AM3001" i="2" s="1"/>
  <c r="AN3001" i="2" s="1"/>
  <c r="AO3001" i="2" s="1"/>
  <c r="AL3003" i="2"/>
  <c r="AM3003" i="2" s="1"/>
  <c r="AN3003" i="2" s="1"/>
  <c r="AO3003" i="2" s="1"/>
  <c r="AL3005" i="2"/>
  <c r="AM3005" i="2" s="1"/>
  <c r="AN3005" i="2" s="1"/>
  <c r="AO3005" i="2" s="1"/>
  <c r="AL3007" i="2"/>
  <c r="AM3007" i="2" s="1"/>
  <c r="AN3007" i="2" s="1"/>
  <c r="AO3007" i="2" s="1"/>
  <c r="AL3009" i="2"/>
  <c r="AM3009" i="2" s="1"/>
  <c r="AN3009" i="2" s="1"/>
  <c r="AO3009" i="2" s="1"/>
  <c r="AL3011" i="2"/>
  <c r="AM3011" i="2" s="1"/>
  <c r="AN3011" i="2" s="1"/>
  <c r="AO3011" i="2" s="1"/>
  <c r="AL3013" i="2"/>
  <c r="AM3013" i="2" s="1"/>
  <c r="AN3013" i="2" s="1"/>
  <c r="AO3013" i="2" s="1"/>
  <c r="AL3015" i="2"/>
  <c r="AM3015" i="2" s="1"/>
  <c r="AN3015" i="2" s="1"/>
  <c r="AO3015" i="2" s="1"/>
  <c r="AL3017" i="2"/>
  <c r="AM3017" i="2" s="1"/>
  <c r="AN3017" i="2" s="1"/>
  <c r="AO3017" i="2" s="1"/>
  <c r="AL3019" i="2"/>
  <c r="AM3019" i="2" s="1"/>
  <c r="AN3019" i="2" s="1"/>
  <c r="AO3019" i="2" s="1"/>
  <c r="AL3021" i="2"/>
  <c r="AM3021" i="2" s="1"/>
  <c r="AN3021" i="2" s="1"/>
  <c r="AO3021" i="2" s="1"/>
  <c r="AL3023" i="2"/>
  <c r="AM3023" i="2" s="1"/>
  <c r="AN3023" i="2" s="1"/>
  <c r="AO3023" i="2" s="1"/>
  <c r="AL3025" i="2"/>
  <c r="AM3025" i="2" s="1"/>
  <c r="AN3025" i="2" s="1"/>
  <c r="AO3025" i="2" s="1"/>
  <c r="AL3027" i="2"/>
  <c r="AM3027" i="2" s="1"/>
  <c r="AN3027" i="2" s="1"/>
  <c r="AO3027" i="2" s="1"/>
  <c r="AL3029" i="2"/>
  <c r="AM3029" i="2" s="1"/>
  <c r="AN3029" i="2" s="1"/>
  <c r="AO3029" i="2" s="1"/>
  <c r="AL3031" i="2"/>
  <c r="AM3031" i="2" s="1"/>
  <c r="AN3031" i="2" s="1"/>
  <c r="AO3031" i="2" s="1"/>
  <c r="AL3033" i="2"/>
  <c r="AM3033" i="2" s="1"/>
  <c r="AN3033" i="2" s="1"/>
  <c r="AO3033" i="2" s="1"/>
  <c r="AL3035" i="2"/>
  <c r="AM3035" i="2" s="1"/>
  <c r="AN3035" i="2" s="1"/>
  <c r="AO3035" i="2" s="1"/>
  <c r="AL3037" i="2"/>
  <c r="AM3037" i="2" s="1"/>
  <c r="AN3037" i="2" s="1"/>
  <c r="AO3037" i="2" s="1"/>
  <c r="AL3039" i="2"/>
  <c r="AM3039" i="2" s="1"/>
  <c r="AN3039" i="2" s="1"/>
  <c r="AO3039" i="2" s="1"/>
  <c r="AL3041" i="2"/>
  <c r="AM3041" i="2" s="1"/>
  <c r="AN3041" i="2" s="1"/>
  <c r="AO3041" i="2" s="1"/>
  <c r="AL3043" i="2"/>
  <c r="AM3043" i="2" s="1"/>
  <c r="AN3043" i="2" s="1"/>
  <c r="AO3043" i="2" s="1"/>
  <c r="AL3045" i="2"/>
  <c r="AM3045" i="2" s="1"/>
  <c r="AN3045" i="2" s="1"/>
  <c r="AO3045" i="2" s="1"/>
  <c r="AL3047" i="2"/>
  <c r="AM3047" i="2" s="1"/>
  <c r="AN3047" i="2" s="1"/>
  <c r="AO3047" i="2" s="1"/>
  <c r="AL3049" i="2"/>
  <c r="AM3049" i="2" s="1"/>
  <c r="AN3049" i="2" s="1"/>
  <c r="AO3049" i="2" s="1"/>
  <c r="AL3051" i="2"/>
  <c r="AM3051" i="2" s="1"/>
  <c r="AN3051" i="2" s="1"/>
  <c r="AO3051" i="2" s="1"/>
  <c r="AL3053" i="2"/>
  <c r="AM3053" i="2" s="1"/>
  <c r="AN3053" i="2" s="1"/>
  <c r="AO3053" i="2" s="1"/>
  <c r="AL3055" i="2"/>
  <c r="AM3055" i="2" s="1"/>
  <c r="AN3055" i="2" s="1"/>
  <c r="AO3055" i="2" s="1"/>
  <c r="AL3057" i="2"/>
  <c r="AM3057" i="2" s="1"/>
  <c r="AN3057" i="2" s="1"/>
  <c r="AO3057" i="2" s="1"/>
  <c r="AL3059" i="2"/>
  <c r="AM3059" i="2" s="1"/>
  <c r="AN3059" i="2" s="1"/>
  <c r="AO3059" i="2" s="1"/>
  <c r="AL3061" i="2"/>
  <c r="AM3061" i="2" s="1"/>
  <c r="AN3061" i="2" s="1"/>
  <c r="AO3061" i="2" s="1"/>
  <c r="AL3063" i="2"/>
  <c r="AM3063" i="2" s="1"/>
  <c r="AN3063" i="2" s="1"/>
  <c r="AO3063" i="2" s="1"/>
  <c r="AL3065" i="2"/>
  <c r="AM3065" i="2" s="1"/>
  <c r="AN3065" i="2" s="1"/>
  <c r="AO3065" i="2" s="1"/>
  <c r="AL3067" i="2"/>
  <c r="AM3067" i="2" s="1"/>
  <c r="AN3067" i="2" s="1"/>
  <c r="AO3067" i="2" s="1"/>
  <c r="AL3069" i="2"/>
  <c r="AM3069" i="2" s="1"/>
  <c r="AN3069" i="2" s="1"/>
  <c r="AO3069" i="2" s="1"/>
  <c r="AL3071" i="2"/>
  <c r="AM3071" i="2" s="1"/>
  <c r="AN3071" i="2" s="1"/>
  <c r="AO3071" i="2" s="1"/>
  <c r="AL3073" i="2"/>
  <c r="AM3073" i="2" s="1"/>
  <c r="AN3073" i="2" s="1"/>
  <c r="AO3073" i="2" s="1"/>
  <c r="AL3075" i="2"/>
  <c r="AM3075" i="2" s="1"/>
  <c r="AN3075" i="2" s="1"/>
  <c r="AO3075" i="2" s="1"/>
  <c r="AL3077" i="2"/>
  <c r="AM3077" i="2" s="1"/>
  <c r="AN3077" i="2" s="1"/>
  <c r="AO3077" i="2" s="1"/>
  <c r="AL3079" i="2"/>
  <c r="AM3079" i="2" s="1"/>
  <c r="AN3079" i="2" s="1"/>
  <c r="AO3079" i="2" s="1"/>
  <c r="AL3081" i="2"/>
  <c r="AM3081" i="2" s="1"/>
  <c r="AN3081" i="2" s="1"/>
  <c r="AO3081" i="2" s="1"/>
  <c r="AL3083" i="2"/>
  <c r="AM3083" i="2" s="1"/>
  <c r="AN3083" i="2" s="1"/>
  <c r="AO3083" i="2" s="1"/>
  <c r="AL3085" i="2"/>
  <c r="AM3085" i="2" s="1"/>
  <c r="AN3085" i="2" s="1"/>
  <c r="AO3085" i="2" s="1"/>
  <c r="AL3087" i="2"/>
  <c r="AM3087" i="2" s="1"/>
  <c r="AN3087" i="2" s="1"/>
  <c r="AO3087" i="2" s="1"/>
  <c r="AL3089" i="2"/>
  <c r="AM3089" i="2" s="1"/>
  <c r="AN3089" i="2" s="1"/>
  <c r="AO3089" i="2" s="1"/>
  <c r="AL3091" i="2"/>
  <c r="AM3091" i="2" s="1"/>
  <c r="AN3091" i="2" s="1"/>
  <c r="AO3091" i="2" s="1"/>
  <c r="AL3093" i="2"/>
  <c r="AM3093" i="2" s="1"/>
  <c r="AN3093" i="2" s="1"/>
  <c r="AO3093" i="2" s="1"/>
  <c r="AL3095" i="2"/>
  <c r="AM3095" i="2" s="1"/>
  <c r="AN3095" i="2" s="1"/>
  <c r="AO3095" i="2" s="1"/>
  <c r="AL3097" i="2"/>
  <c r="AM3097" i="2" s="1"/>
  <c r="AN3097" i="2" s="1"/>
  <c r="AO3097" i="2" s="1"/>
  <c r="AL3099" i="2"/>
  <c r="AM3099" i="2" s="1"/>
  <c r="AN3099" i="2" s="1"/>
  <c r="AO3099" i="2" s="1"/>
  <c r="AL3101" i="2"/>
  <c r="AM3101" i="2" s="1"/>
  <c r="AN3101" i="2" s="1"/>
  <c r="AO3101" i="2" s="1"/>
  <c r="AL3103" i="2"/>
  <c r="AM3103" i="2" s="1"/>
  <c r="AN3103" i="2" s="1"/>
  <c r="AO3103" i="2" s="1"/>
  <c r="AL3105" i="2"/>
  <c r="AM3105" i="2" s="1"/>
  <c r="AN3105" i="2" s="1"/>
  <c r="AO3105" i="2" s="1"/>
  <c r="AL3107" i="2"/>
  <c r="AM3107" i="2" s="1"/>
  <c r="AN3107" i="2" s="1"/>
  <c r="AO3107" i="2" s="1"/>
  <c r="AL3109" i="2"/>
  <c r="AM3109" i="2" s="1"/>
  <c r="AN3109" i="2" s="1"/>
  <c r="AO3109" i="2" s="1"/>
  <c r="AL3111" i="2"/>
  <c r="AM3111" i="2" s="1"/>
  <c r="AN3111" i="2" s="1"/>
  <c r="AO3111" i="2" s="1"/>
  <c r="AL3113" i="2"/>
  <c r="AM3113" i="2" s="1"/>
  <c r="AN3113" i="2" s="1"/>
  <c r="AO3113" i="2" s="1"/>
  <c r="AL3115" i="2"/>
  <c r="AM3115" i="2" s="1"/>
  <c r="AN3115" i="2" s="1"/>
  <c r="AO3115" i="2" s="1"/>
  <c r="AL3117" i="2"/>
  <c r="AM3117" i="2" s="1"/>
  <c r="AN3117" i="2" s="1"/>
  <c r="AO3117" i="2" s="1"/>
  <c r="AL3119" i="2"/>
  <c r="AM3119" i="2" s="1"/>
  <c r="AN3119" i="2" s="1"/>
  <c r="AO3119" i="2" s="1"/>
  <c r="AL3121" i="2"/>
  <c r="AM3121" i="2" s="1"/>
  <c r="AN3121" i="2" s="1"/>
  <c r="AO3121" i="2" s="1"/>
  <c r="AL3123" i="2"/>
  <c r="AM3123" i="2" s="1"/>
  <c r="AN3123" i="2" s="1"/>
  <c r="AO3123" i="2" s="1"/>
  <c r="AL3125" i="2"/>
  <c r="AM3125" i="2" s="1"/>
  <c r="AN3125" i="2" s="1"/>
  <c r="AO3125" i="2" s="1"/>
  <c r="AL3127" i="2"/>
  <c r="AM3127" i="2" s="1"/>
  <c r="AN3127" i="2" s="1"/>
  <c r="AO3127" i="2" s="1"/>
  <c r="AL3129" i="2"/>
  <c r="AM3129" i="2" s="1"/>
  <c r="AN3129" i="2" s="1"/>
  <c r="AO3129" i="2" s="1"/>
  <c r="AL3131" i="2"/>
  <c r="AM3131" i="2" s="1"/>
  <c r="AN3131" i="2" s="1"/>
  <c r="AO3131" i="2" s="1"/>
  <c r="AL3133" i="2"/>
  <c r="AM3133" i="2" s="1"/>
  <c r="AN3133" i="2" s="1"/>
  <c r="AO3133" i="2" s="1"/>
  <c r="AL3135" i="2"/>
  <c r="AM3135" i="2" s="1"/>
  <c r="AN3135" i="2" s="1"/>
  <c r="AO3135" i="2" s="1"/>
  <c r="AL3137" i="2"/>
  <c r="AM3137" i="2" s="1"/>
  <c r="AN3137" i="2" s="1"/>
  <c r="AO3137" i="2" s="1"/>
  <c r="AL3139" i="2"/>
  <c r="AM3139" i="2" s="1"/>
  <c r="AN3139" i="2" s="1"/>
  <c r="AO3139" i="2" s="1"/>
  <c r="AL3141" i="2"/>
  <c r="AM3141" i="2" s="1"/>
  <c r="AN3141" i="2" s="1"/>
  <c r="AO3141" i="2" s="1"/>
  <c r="AL3143" i="2"/>
  <c r="AM3143" i="2" s="1"/>
  <c r="AN3143" i="2" s="1"/>
  <c r="AO3143" i="2" s="1"/>
  <c r="AL3145" i="2"/>
  <c r="AM3145" i="2" s="1"/>
  <c r="AN3145" i="2" s="1"/>
  <c r="AO3145" i="2" s="1"/>
  <c r="AL3147" i="2"/>
  <c r="AM3147" i="2" s="1"/>
  <c r="AN3147" i="2" s="1"/>
  <c r="AO3147" i="2" s="1"/>
  <c r="AL3149" i="2"/>
  <c r="AM3149" i="2" s="1"/>
  <c r="AN3149" i="2" s="1"/>
  <c r="AO3149" i="2" s="1"/>
  <c r="AL3151" i="2"/>
  <c r="AM3151" i="2" s="1"/>
  <c r="AN3151" i="2" s="1"/>
  <c r="AO3151" i="2" s="1"/>
  <c r="AL3153" i="2"/>
  <c r="AM3153" i="2" s="1"/>
  <c r="AN3153" i="2" s="1"/>
  <c r="AO3153" i="2" s="1"/>
  <c r="AL3155" i="2"/>
  <c r="AM3155" i="2" s="1"/>
  <c r="AN3155" i="2" s="1"/>
  <c r="AO3155" i="2" s="1"/>
  <c r="AL3157" i="2"/>
  <c r="AM3157" i="2" s="1"/>
  <c r="AN3157" i="2" s="1"/>
  <c r="AO3157" i="2" s="1"/>
  <c r="AL3159" i="2"/>
  <c r="AM3159" i="2" s="1"/>
  <c r="AN3159" i="2" s="1"/>
  <c r="AO3159" i="2" s="1"/>
  <c r="AL3161" i="2"/>
  <c r="AM3161" i="2" s="1"/>
  <c r="AN3161" i="2" s="1"/>
  <c r="AO3161" i="2" s="1"/>
  <c r="AL3163" i="2"/>
  <c r="AM3163" i="2" s="1"/>
  <c r="AN3163" i="2" s="1"/>
  <c r="AO3163" i="2" s="1"/>
  <c r="AL3165" i="2"/>
  <c r="AM3165" i="2" s="1"/>
  <c r="AN3165" i="2" s="1"/>
  <c r="AO3165" i="2" s="1"/>
  <c r="AL3167" i="2"/>
  <c r="AM3167" i="2" s="1"/>
  <c r="AN3167" i="2" s="1"/>
  <c r="AO3167" i="2" s="1"/>
  <c r="AL3169" i="2"/>
  <c r="AM3169" i="2" s="1"/>
  <c r="AN3169" i="2" s="1"/>
  <c r="AO3169" i="2" s="1"/>
  <c r="AL3171" i="2"/>
  <c r="AM3171" i="2" s="1"/>
  <c r="AN3171" i="2" s="1"/>
  <c r="AO3171" i="2" s="1"/>
  <c r="AL3173" i="2"/>
  <c r="AM3173" i="2" s="1"/>
  <c r="AN3173" i="2" s="1"/>
  <c r="AO3173" i="2" s="1"/>
  <c r="AL3175" i="2"/>
  <c r="AM3175" i="2" s="1"/>
  <c r="AN3175" i="2" s="1"/>
  <c r="AO3175" i="2" s="1"/>
  <c r="AL3177" i="2"/>
  <c r="AM3177" i="2" s="1"/>
  <c r="AN3177" i="2" s="1"/>
  <c r="AO3177" i="2" s="1"/>
  <c r="AL3179" i="2"/>
  <c r="AM3179" i="2" s="1"/>
  <c r="AN3179" i="2" s="1"/>
  <c r="AO3179" i="2" s="1"/>
  <c r="AL3181" i="2"/>
  <c r="AM3181" i="2" s="1"/>
  <c r="AN3181" i="2" s="1"/>
  <c r="AO3181" i="2" s="1"/>
  <c r="AL3183" i="2"/>
  <c r="AM3183" i="2" s="1"/>
  <c r="AN3183" i="2" s="1"/>
  <c r="AO3183" i="2" s="1"/>
  <c r="AL3185" i="2"/>
  <c r="AM3185" i="2" s="1"/>
  <c r="AN3185" i="2" s="1"/>
  <c r="AO3185" i="2" s="1"/>
  <c r="AL3187" i="2"/>
  <c r="AM3187" i="2" s="1"/>
  <c r="AN3187" i="2" s="1"/>
  <c r="AO3187" i="2" s="1"/>
  <c r="AL3189" i="2"/>
  <c r="AM3189" i="2" s="1"/>
  <c r="AN3189" i="2" s="1"/>
  <c r="AO3189" i="2" s="1"/>
  <c r="AL3191" i="2"/>
  <c r="AM3191" i="2" s="1"/>
  <c r="AN3191" i="2" s="1"/>
  <c r="AO3191" i="2" s="1"/>
  <c r="AL3193" i="2"/>
  <c r="AM3193" i="2" s="1"/>
  <c r="AN3193" i="2" s="1"/>
  <c r="AO3193" i="2" s="1"/>
  <c r="AL3195" i="2"/>
  <c r="AM3195" i="2" s="1"/>
  <c r="AN3195" i="2" s="1"/>
  <c r="AO3195" i="2" s="1"/>
  <c r="AL3197" i="2"/>
  <c r="AM3197" i="2" s="1"/>
  <c r="AN3197" i="2" s="1"/>
  <c r="AO3197" i="2" s="1"/>
  <c r="AL3199" i="2"/>
  <c r="AM3199" i="2" s="1"/>
  <c r="AN3199" i="2" s="1"/>
  <c r="AO3199" i="2" s="1"/>
  <c r="AL3201" i="2"/>
  <c r="AM3201" i="2" s="1"/>
  <c r="AN3201" i="2" s="1"/>
  <c r="AO3201" i="2" s="1"/>
  <c r="AL3203" i="2"/>
  <c r="AM3203" i="2" s="1"/>
  <c r="AN3203" i="2" s="1"/>
  <c r="AO3203" i="2" s="1"/>
  <c r="AL3205" i="2"/>
  <c r="AM3205" i="2" s="1"/>
  <c r="AN3205" i="2" s="1"/>
  <c r="AO3205" i="2" s="1"/>
  <c r="AL3207" i="2"/>
  <c r="AM3207" i="2" s="1"/>
  <c r="AN3207" i="2" s="1"/>
  <c r="AO3207" i="2" s="1"/>
  <c r="AL3209" i="2"/>
  <c r="AM3209" i="2" s="1"/>
  <c r="AN3209" i="2" s="1"/>
  <c r="AO3209" i="2" s="1"/>
  <c r="AL3211" i="2"/>
  <c r="AM3211" i="2" s="1"/>
  <c r="AN3211" i="2" s="1"/>
  <c r="AO3211" i="2" s="1"/>
  <c r="AL3213" i="2"/>
  <c r="AM3213" i="2" s="1"/>
  <c r="AN3213" i="2" s="1"/>
  <c r="AO3213" i="2" s="1"/>
  <c r="AL3215" i="2"/>
  <c r="AM3215" i="2" s="1"/>
  <c r="AN3215" i="2" s="1"/>
  <c r="AO3215" i="2" s="1"/>
  <c r="AL3217" i="2"/>
  <c r="AM3217" i="2" s="1"/>
  <c r="AN3217" i="2" s="1"/>
  <c r="AO3217" i="2" s="1"/>
  <c r="AL3219" i="2"/>
  <c r="AM3219" i="2" s="1"/>
  <c r="AN3219" i="2" s="1"/>
  <c r="AO3219" i="2" s="1"/>
  <c r="AL3221" i="2"/>
  <c r="AM3221" i="2" s="1"/>
  <c r="AN3221" i="2" s="1"/>
  <c r="AO3221" i="2" s="1"/>
  <c r="AL3223" i="2"/>
  <c r="AM3223" i="2" s="1"/>
  <c r="AN3223" i="2" s="1"/>
  <c r="AO3223" i="2" s="1"/>
  <c r="AL3225" i="2"/>
  <c r="AM3225" i="2" s="1"/>
  <c r="AN3225" i="2" s="1"/>
  <c r="AO3225" i="2" s="1"/>
  <c r="AL3227" i="2"/>
  <c r="AM3227" i="2" s="1"/>
  <c r="AN3227" i="2" s="1"/>
  <c r="AO3227" i="2" s="1"/>
  <c r="AL3229" i="2"/>
  <c r="AM3229" i="2" s="1"/>
  <c r="AN3229" i="2" s="1"/>
  <c r="AO3229" i="2" s="1"/>
  <c r="AL3231" i="2"/>
  <c r="AM3231" i="2" s="1"/>
  <c r="AN3231" i="2" s="1"/>
  <c r="AO3231" i="2" s="1"/>
  <c r="AL3233" i="2"/>
  <c r="AM3233" i="2" s="1"/>
  <c r="AN3233" i="2" s="1"/>
  <c r="AO3233" i="2" s="1"/>
  <c r="AL3235" i="2"/>
  <c r="AM3235" i="2" s="1"/>
  <c r="AN3235" i="2" s="1"/>
  <c r="AO3235" i="2" s="1"/>
  <c r="AL3237" i="2"/>
  <c r="AM3237" i="2" s="1"/>
  <c r="AN3237" i="2" s="1"/>
  <c r="AO3237" i="2" s="1"/>
  <c r="AL3239" i="2"/>
  <c r="AM3239" i="2" s="1"/>
  <c r="AN3239" i="2" s="1"/>
  <c r="AO3239" i="2" s="1"/>
  <c r="AL3241" i="2"/>
  <c r="AM3241" i="2" s="1"/>
  <c r="AN3241" i="2" s="1"/>
  <c r="AO3241" i="2" s="1"/>
  <c r="AL3243" i="2"/>
  <c r="AM3243" i="2" s="1"/>
  <c r="AN3243" i="2" s="1"/>
  <c r="AO3243" i="2" s="1"/>
  <c r="AL3245" i="2"/>
  <c r="AM3245" i="2" s="1"/>
  <c r="AN3245" i="2" s="1"/>
  <c r="AO3245" i="2" s="1"/>
  <c r="AL3247" i="2"/>
  <c r="AM3247" i="2" s="1"/>
  <c r="AN3247" i="2" s="1"/>
  <c r="AO3247" i="2" s="1"/>
  <c r="AL3249" i="2"/>
  <c r="AM3249" i="2" s="1"/>
  <c r="AN3249" i="2" s="1"/>
  <c r="AO3249" i="2" s="1"/>
  <c r="AL3251" i="2"/>
  <c r="AM3251" i="2" s="1"/>
  <c r="AN3251" i="2" s="1"/>
  <c r="AO3251" i="2" s="1"/>
  <c r="AL3253" i="2"/>
  <c r="AM3253" i="2" s="1"/>
  <c r="AN3253" i="2" s="1"/>
  <c r="AO3253" i="2" s="1"/>
  <c r="AL3255" i="2"/>
  <c r="AM3255" i="2" s="1"/>
  <c r="AN3255" i="2" s="1"/>
  <c r="AO3255" i="2" s="1"/>
  <c r="AL3257" i="2"/>
  <c r="AM3257" i="2" s="1"/>
  <c r="AN3257" i="2" s="1"/>
  <c r="AO3257" i="2" s="1"/>
  <c r="AL3259" i="2"/>
  <c r="AM3259" i="2" s="1"/>
  <c r="AN3259" i="2" s="1"/>
  <c r="AO3259" i="2" s="1"/>
  <c r="AL3261" i="2"/>
  <c r="AM3261" i="2" s="1"/>
  <c r="AN3261" i="2" s="1"/>
  <c r="AO3261" i="2" s="1"/>
  <c r="AL3263" i="2"/>
  <c r="AM3263" i="2" s="1"/>
  <c r="AN3263" i="2" s="1"/>
  <c r="AO3263" i="2" s="1"/>
  <c r="AL3265" i="2"/>
  <c r="AM3265" i="2" s="1"/>
  <c r="AN3265" i="2" s="1"/>
  <c r="AO3265" i="2" s="1"/>
  <c r="AL3267" i="2"/>
  <c r="AM3267" i="2" s="1"/>
  <c r="AN3267" i="2" s="1"/>
  <c r="AO3267" i="2" s="1"/>
  <c r="AL3269" i="2"/>
  <c r="AM3269" i="2" s="1"/>
  <c r="AN3269" i="2" s="1"/>
  <c r="AO3269" i="2" s="1"/>
  <c r="AL3271" i="2"/>
  <c r="AM3271" i="2" s="1"/>
  <c r="AN3271" i="2" s="1"/>
  <c r="AO3271" i="2" s="1"/>
  <c r="AL3273" i="2"/>
  <c r="AM3273" i="2" s="1"/>
  <c r="AN3273" i="2" s="1"/>
  <c r="AO3273" i="2" s="1"/>
  <c r="AL3275" i="2"/>
  <c r="AM3275" i="2" s="1"/>
  <c r="AN3275" i="2" s="1"/>
  <c r="AO3275" i="2" s="1"/>
  <c r="AL3277" i="2"/>
  <c r="AM3277" i="2" s="1"/>
  <c r="AN3277" i="2" s="1"/>
  <c r="AO3277" i="2" s="1"/>
  <c r="AL3279" i="2"/>
  <c r="AM3279" i="2" s="1"/>
  <c r="AN3279" i="2" s="1"/>
  <c r="AO3279" i="2" s="1"/>
  <c r="AL3281" i="2"/>
  <c r="AM3281" i="2" s="1"/>
  <c r="AN3281" i="2" s="1"/>
  <c r="AO3281" i="2" s="1"/>
  <c r="AL3283" i="2"/>
  <c r="AM3283" i="2" s="1"/>
  <c r="AN3283" i="2" s="1"/>
  <c r="AO3283" i="2" s="1"/>
  <c r="AL3285" i="2"/>
  <c r="AM3285" i="2" s="1"/>
  <c r="AN3285" i="2" s="1"/>
  <c r="AO3285" i="2" s="1"/>
  <c r="AL3287" i="2"/>
  <c r="AM3287" i="2" s="1"/>
  <c r="AN3287" i="2" s="1"/>
  <c r="AO3287" i="2" s="1"/>
  <c r="AL3289" i="2"/>
  <c r="AM3289" i="2" s="1"/>
  <c r="AN3289" i="2" s="1"/>
  <c r="AO3289" i="2" s="1"/>
  <c r="AL3291" i="2"/>
  <c r="AM3291" i="2" s="1"/>
  <c r="AN3291" i="2" s="1"/>
  <c r="AO3291" i="2" s="1"/>
  <c r="AL3293" i="2"/>
  <c r="AM3293" i="2" s="1"/>
  <c r="AN3293" i="2" s="1"/>
  <c r="AO3293" i="2" s="1"/>
  <c r="AL3295" i="2"/>
  <c r="AM3295" i="2" s="1"/>
  <c r="AN3295" i="2" s="1"/>
  <c r="AO3295" i="2" s="1"/>
  <c r="AL3297" i="2"/>
  <c r="AM3297" i="2" s="1"/>
  <c r="AN3297" i="2" s="1"/>
  <c r="AO3297" i="2" s="1"/>
  <c r="AL3299" i="2"/>
  <c r="AM3299" i="2" s="1"/>
  <c r="AN3299" i="2" s="1"/>
  <c r="AO3299" i="2" s="1"/>
  <c r="AL3301" i="2"/>
  <c r="AM3301" i="2" s="1"/>
  <c r="AN3301" i="2" s="1"/>
  <c r="AO3301" i="2" s="1"/>
  <c r="AL3303" i="2"/>
  <c r="AM3303" i="2" s="1"/>
  <c r="AN3303" i="2" s="1"/>
  <c r="AO3303" i="2" s="1"/>
  <c r="AL3305" i="2"/>
  <c r="AM3305" i="2" s="1"/>
  <c r="AN3305" i="2" s="1"/>
  <c r="AO3305" i="2" s="1"/>
  <c r="AL3307" i="2"/>
  <c r="AM3307" i="2" s="1"/>
  <c r="AN3307" i="2" s="1"/>
  <c r="AO3307" i="2" s="1"/>
  <c r="AL3309" i="2"/>
  <c r="AM3309" i="2" s="1"/>
  <c r="AN3309" i="2" s="1"/>
  <c r="AO3309" i="2" s="1"/>
  <c r="AL3311" i="2"/>
  <c r="AM3311" i="2" s="1"/>
  <c r="AN3311" i="2" s="1"/>
  <c r="AO3311" i="2" s="1"/>
  <c r="AL3313" i="2"/>
  <c r="AM3313" i="2" s="1"/>
  <c r="AN3313" i="2" s="1"/>
  <c r="AO3313" i="2" s="1"/>
  <c r="AL3315" i="2"/>
  <c r="AM3315" i="2" s="1"/>
  <c r="AN3315" i="2" s="1"/>
  <c r="AO3315" i="2" s="1"/>
  <c r="AL3317" i="2"/>
  <c r="AM3317" i="2" s="1"/>
  <c r="AN3317" i="2" s="1"/>
  <c r="AO3317" i="2" s="1"/>
  <c r="AL3319" i="2"/>
  <c r="AM3319" i="2" s="1"/>
  <c r="AN3319" i="2" s="1"/>
  <c r="AO3319" i="2" s="1"/>
  <c r="AL3321" i="2"/>
  <c r="AM3321" i="2" s="1"/>
  <c r="AN3321" i="2" s="1"/>
  <c r="AO3321" i="2" s="1"/>
  <c r="AL3323" i="2"/>
  <c r="AM3323" i="2" s="1"/>
  <c r="AN3323" i="2" s="1"/>
  <c r="AO3323" i="2" s="1"/>
  <c r="AL3325" i="2"/>
  <c r="AM3325" i="2" s="1"/>
  <c r="AN3325" i="2" s="1"/>
  <c r="AO3325" i="2" s="1"/>
  <c r="AL3327" i="2"/>
  <c r="AM3327" i="2" s="1"/>
  <c r="AN3327" i="2" s="1"/>
  <c r="AO3327" i="2" s="1"/>
  <c r="AL3329" i="2"/>
  <c r="AM3329" i="2" s="1"/>
  <c r="AN3329" i="2" s="1"/>
  <c r="AO3329" i="2" s="1"/>
  <c r="AL3331" i="2"/>
  <c r="AM3331" i="2" s="1"/>
  <c r="AN3331" i="2" s="1"/>
  <c r="AO3331" i="2" s="1"/>
  <c r="AL3333" i="2"/>
  <c r="AM3333" i="2" s="1"/>
  <c r="AN3333" i="2" s="1"/>
  <c r="AO3333" i="2" s="1"/>
  <c r="AL3335" i="2"/>
  <c r="AM3335" i="2" s="1"/>
  <c r="AN3335" i="2" s="1"/>
  <c r="AO3335" i="2" s="1"/>
  <c r="AL3337" i="2"/>
  <c r="AM3337" i="2" s="1"/>
  <c r="AN3337" i="2" s="1"/>
  <c r="AO3337" i="2" s="1"/>
  <c r="AL3339" i="2"/>
  <c r="AM3339" i="2" s="1"/>
  <c r="AN3339" i="2" s="1"/>
  <c r="AO3339" i="2" s="1"/>
  <c r="AL3341" i="2"/>
  <c r="AM3341" i="2" s="1"/>
  <c r="AN3341" i="2" s="1"/>
  <c r="AO3341" i="2" s="1"/>
  <c r="AL3343" i="2"/>
  <c r="AM3343" i="2" s="1"/>
  <c r="AN3343" i="2" s="1"/>
  <c r="AO3343" i="2" s="1"/>
  <c r="AL3345" i="2"/>
  <c r="AM3345" i="2" s="1"/>
  <c r="AN3345" i="2" s="1"/>
  <c r="AO3345" i="2" s="1"/>
  <c r="AL3347" i="2"/>
  <c r="AM3347" i="2" s="1"/>
  <c r="AN3347" i="2" s="1"/>
  <c r="AO3347" i="2" s="1"/>
  <c r="AL3349" i="2"/>
  <c r="AM3349" i="2" s="1"/>
  <c r="AN3349" i="2" s="1"/>
  <c r="AO3349" i="2" s="1"/>
  <c r="AL3351" i="2"/>
  <c r="AM3351" i="2" s="1"/>
  <c r="AN3351" i="2" s="1"/>
  <c r="AO3351" i="2" s="1"/>
  <c r="AL3353" i="2"/>
  <c r="AM3353" i="2" s="1"/>
  <c r="AN3353" i="2" s="1"/>
  <c r="AO3353" i="2" s="1"/>
  <c r="AL3355" i="2"/>
  <c r="AM3355" i="2" s="1"/>
  <c r="AN3355" i="2" s="1"/>
  <c r="AO3355" i="2" s="1"/>
  <c r="AL3357" i="2"/>
  <c r="AM3357" i="2" s="1"/>
  <c r="AN3357" i="2" s="1"/>
  <c r="AO3357" i="2" s="1"/>
  <c r="AL3359" i="2"/>
  <c r="AM3359" i="2" s="1"/>
  <c r="AN3359" i="2" s="1"/>
  <c r="AO3359" i="2" s="1"/>
  <c r="AL3361" i="2"/>
  <c r="AM3361" i="2" s="1"/>
  <c r="AN3361" i="2" s="1"/>
  <c r="AO3361" i="2" s="1"/>
  <c r="AL3363" i="2"/>
  <c r="AM3363" i="2" s="1"/>
  <c r="AN3363" i="2" s="1"/>
  <c r="AO3363" i="2" s="1"/>
  <c r="AL3365" i="2"/>
  <c r="AM3365" i="2" s="1"/>
  <c r="AN3365" i="2" s="1"/>
  <c r="AO3365" i="2" s="1"/>
  <c r="AL3367" i="2"/>
  <c r="AM3367" i="2" s="1"/>
  <c r="AN3367" i="2" s="1"/>
  <c r="AO3367" i="2" s="1"/>
  <c r="AL3369" i="2"/>
  <c r="AM3369" i="2" s="1"/>
  <c r="AN3369" i="2" s="1"/>
  <c r="AO3369" i="2" s="1"/>
  <c r="AL3371" i="2"/>
  <c r="AM3371" i="2" s="1"/>
  <c r="AN3371" i="2" s="1"/>
  <c r="AO3371" i="2" s="1"/>
  <c r="AL3373" i="2"/>
  <c r="AM3373" i="2" s="1"/>
  <c r="AN3373" i="2" s="1"/>
  <c r="AO3373" i="2" s="1"/>
  <c r="AL3375" i="2"/>
  <c r="AM3375" i="2" s="1"/>
  <c r="AN3375" i="2" s="1"/>
  <c r="AO3375" i="2" s="1"/>
  <c r="AL3377" i="2"/>
  <c r="AM3377" i="2" s="1"/>
  <c r="AN3377" i="2" s="1"/>
  <c r="AO3377" i="2" s="1"/>
  <c r="AL3379" i="2"/>
  <c r="AM3379" i="2" s="1"/>
  <c r="AN3379" i="2" s="1"/>
  <c r="AO3379" i="2" s="1"/>
  <c r="AL3381" i="2"/>
  <c r="AM3381" i="2" s="1"/>
  <c r="AN3381" i="2" s="1"/>
  <c r="AO3381" i="2" s="1"/>
  <c r="AL3383" i="2"/>
  <c r="AM3383" i="2" s="1"/>
  <c r="AN3383" i="2" s="1"/>
  <c r="AO3383" i="2" s="1"/>
  <c r="AL3385" i="2"/>
  <c r="AM3385" i="2" s="1"/>
  <c r="AN3385" i="2" s="1"/>
  <c r="AO3385" i="2" s="1"/>
  <c r="AL3387" i="2"/>
  <c r="AM3387" i="2" s="1"/>
  <c r="AN3387" i="2" s="1"/>
  <c r="AO3387" i="2" s="1"/>
  <c r="AL3389" i="2"/>
  <c r="AM3389" i="2" s="1"/>
  <c r="AN3389" i="2" s="1"/>
  <c r="AO3389" i="2" s="1"/>
  <c r="AL3391" i="2"/>
  <c r="AM3391" i="2" s="1"/>
  <c r="AN3391" i="2" s="1"/>
  <c r="AO3391" i="2" s="1"/>
  <c r="AL3393" i="2"/>
  <c r="AM3393" i="2" s="1"/>
  <c r="AN3393" i="2" s="1"/>
  <c r="AO3393" i="2" s="1"/>
  <c r="AL3395" i="2"/>
  <c r="AM3395" i="2" s="1"/>
  <c r="AN3395" i="2" s="1"/>
  <c r="AO3395" i="2" s="1"/>
  <c r="AL3397" i="2"/>
  <c r="AM3397" i="2" s="1"/>
  <c r="AN3397" i="2" s="1"/>
  <c r="AO3397" i="2" s="1"/>
  <c r="AL3399" i="2"/>
  <c r="AM3399" i="2" s="1"/>
  <c r="AN3399" i="2" s="1"/>
  <c r="AO3399" i="2" s="1"/>
  <c r="AL3401" i="2"/>
  <c r="AM3401" i="2" s="1"/>
  <c r="AN3401" i="2" s="1"/>
  <c r="AO3401" i="2" s="1"/>
  <c r="AL3403" i="2"/>
  <c r="AM3403" i="2" s="1"/>
  <c r="AN3403" i="2" s="1"/>
  <c r="AO3403" i="2" s="1"/>
  <c r="AL3405" i="2"/>
  <c r="AM3405" i="2" s="1"/>
  <c r="AN3405" i="2" s="1"/>
  <c r="AO3405" i="2" s="1"/>
  <c r="AL3407" i="2"/>
  <c r="AM3407" i="2" s="1"/>
  <c r="AN3407" i="2" s="1"/>
  <c r="AO3407" i="2" s="1"/>
  <c r="AL3409" i="2"/>
  <c r="AM3409" i="2" s="1"/>
  <c r="AN3409" i="2" s="1"/>
  <c r="AO3409" i="2" s="1"/>
  <c r="AL3411" i="2"/>
  <c r="AM3411" i="2" s="1"/>
  <c r="AN3411" i="2" s="1"/>
  <c r="AO3411" i="2" s="1"/>
  <c r="AL3413" i="2"/>
  <c r="AM3413" i="2" s="1"/>
  <c r="AN3413" i="2" s="1"/>
  <c r="AO3413" i="2" s="1"/>
  <c r="AL3415" i="2"/>
  <c r="AM3415" i="2" s="1"/>
  <c r="AN3415" i="2" s="1"/>
  <c r="AO3415" i="2" s="1"/>
  <c r="AL3417" i="2"/>
  <c r="AM3417" i="2" s="1"/>
  <c r="AN3417" i="2" s="1"/>
  <c r="AO3417" i="2" s="1"/>
  <c r="AL3419" i="2"/>
  <c r="AM3419" i="2" s="1"/>
  <c r="AN3419" i="2" s="1"/>
  <c r="AO3419" i="2" s="1"/>
  <c r="AL3421" i="2"/>
  <c r="AM3421" i="2" s="1"/>
  <c r="AN3421" i="2" s="1"/>
  <c r="AO3421" i="2" s="1"/>
  <c r="AL3423" i="2"/>
  <c r="AM3423" i="2" s="1"/>
  <c r="AN3423" i="2" s="1"/>
  <c r="AO3423" i="2" s="1"/>
  <c r="AL3425" i="2"/>
  <c r="AM3425" i="2" s="1"/>
  <c r="AN3425" i="2" s="1"/>
  <c r="AO3425" i="2" s="1"/>
  <c r="AL3427" i="2"/>
  <c r="AM3427" i="2" s="1"/>
  <c r="AN3427" i="2" s="1"/>
  <c r="AO3427" i="2" s="1"/>
  <c r="AL3429" i="2"/>
  <c r="AM3429" i="2" s="1"/>
  <c r="AN3429" i="2" s="1"/>
  <c r="AO3429" i="2" s="1"/>
  <c r="AL3431" i="2"/>
  <c r="AM3431" i="2" s="1"/>
  <c r="AN3431" i="2" s="1"/>
  <c r="AO3431" i="2" s="1"/>
  <c r="AL3433" i="2"/>
  <c r="AM3433" i="2" s="1"/>
  <c r="AN3433" i="2" s="1"/>
  <c r="AO3433" i="2" s="1"/>
  <c r="AL3435" i="2"/>
  <c r="AM3435" i="2" s="1"/>
  <c r="AN3435" i="2" s="1"/>
  <c r="AO3435" i="2" s="1"/>
  <c r="AL3437" i="2"/>
  <c r="AM3437" i="2" s="1"/>
  <c r="AN3437" i="2" s="1"/>
  <c r="AO3437" i="2" s="1"/>
  <c r="AL3439" i="2"/>
  <c r="AM3439" i="2" s="1"/>
  <c r="AN3439" i="2" s="1"/>
  <c r="AO3439" i="2" s="1"/>
  <c r="AL3441" i="2"/>
  <c r="AM3441" i="2" s="1"/>
  <c r="AN3441" i="2" s="1"/>
  <c r="AO3441" i="2" s="1"/>
  <c r="AL3443" i="2"/>
  <c r="AM3443" i="2" s="1"/>
  <c r="AN3443" i="2" s="1"/>
  <c r="AO3443" i="2" s="1"/>
  <c r="AL3445" i="2"/>
  <c r="AM3445" i="2" s="1"/>
  <c r="AN3445" i="2" s="1"/>
  <c r="AO3445" i="2" s="1"/>
  <c r="AL3447" i="2"/>
  <c r="AM3447" i="2" s="1"/>
  <c r="AN3447" i="2" s="1"/>
  <c r="AO3447" i="2" s="1"/>
  <c r="AL3449" i="2"/>
  <c r="AM3449" i="2" s="1"/>
  <c r="AN3449" i="2" s="1"/>
  <c r="AO3449" i="2" s="1"/>
  <c r="AL3451" i="2"/>
  <c r="AM3451" i="2" s="1"/>
  <c r="AN3451" i="2" s="1"/>
  <c r="AO3451" i="2" s="1"/>
  <c r="AL3453" i="2"/>
  <c r="AM3453" i="2" s="1"/>
  <c r="AN3453" i="2" s="1"/>
  <c r="AO3453" i="2" s="1"/>
  <c r="AL3455" i="2"/>
  <c r="AM3455" i="2" s="1"/>
  <c r="AN3455" i="2" s="1"/>
  <c r="AO3455" i="2" s="1"/>
  <c r="AL3457" i="2"/>
  <c r="AM3457" i="2" s="1"/>
  <c r="AN3457" i="2" s="1"/>
  <c r="AO3457" i="2" s="1"/>
  <c r="AL3459" i="2"/>
  <c r="AM3459" i="2" s="1"/>
  <c r="AN3459" i="2" s="1"/>
  <c r="AO3459" i="2" s="1"/>
  <c r="AL3461" i="2"/>
  <c r="AM3461" i="2" s="1"/>
  <c r="AN3461" i="2" s="1"/>
  <c r="AO3461" i="2" s="1"/>
  <c r="AL3463" i="2"/>
  <c r="AM3463" i="2" s="1"/>
  <c r="AN3463" i="2" s="1"/>
  <c r="AO3463" i="2" s="1"/>
  <c r="AL3465" i="2"/>
  <c r="AM3465" i="2" s="1"/>
  <c r="AN3465" i="2" s="1"/>
  <c r="AO3465" i="2" s="1"/>
  <c r="AL3467" i="2"/>
  <c r="AM3467" i="2" s="1"/>
  <c r="AN3467" i="2" s="1"/>
  <c r="AO3467" i="2" s="1"/>
  <c r="AL3469" i="2"/>
  <c r="AM3469" i="2" s="1"/>
  <c r="AN3469" i="2" s="1"/>
  <c r="AO3469" i="2" s="1"/>
  <c r="AL3471" i="2"/>
  <c r="AM3471" i="2" s="1"/>
  <c r="AN3471" i="2" s="1"/>
  <c r="AO3471" i="2" s="1"/>
  <c r="AL3473" i="2"/>
  <c r="AM3473" i="2" s="1"/>
  <c r="AN3473" i="2" s="1"/>
  <c r="AO3473" i="2" s="1"/>
  <c r="AL3475" i="2"/>
  <c r="AM3475" i="2" s="1"/>
  <c r="AN3475" i="2" s="1"/>
  <c r="AO3475" i="2" s="1"/>
  <c r="AL3477" i="2"/>
  <c r="AM3477" i="2" s="1"/>
  <c r="AN3477" i="2" s="1"/>
  <c r="AO3477" i="2" s="1"/>
  <c r="AL3479" i="2"/>
  <c r="AM3479" i="2" s="1"/>
  <c r="AN3479" i="2" s="1"/>
  <c r="AO3479" i="2" s="1"/>
  <c r="AL3481" i="2"/>
  <c r="AM3481" i="2" s="1"/>
  <c r="AN3481" i="2" s="1"/>
  <c r="AO3481" i="2" s="1"/>
  <c r="AL3483" i="2"/>
  <c r="AM3483" i="2" s="1"/>
  <c r="AN3483" i="2" s="1"/>
  <c r="AO3483" i="2" s="1"/>
  <c r="AL3485" i="2"/>
  <c r="AM3485" i="2" s="1"/>
  <c r="AN3485" i="2" s="1"/>
  <c r="AO3485" i="2" s="1"/>
  <c r="AL3487" i="2"/>
  <c r="AM3487" i="2" s="1"/>
  <c r="AN3487" i="2" s="1"/>
  <c r="AO3487" i="2" s="1"/>
  <c r="AL3489" i="2"/>
  <c r="AM3489" i="2" s="1"/>
  <c r="AN3489" i="2" s="1"/>
  <c r="AO3489" i="2" s="1"/>
  <c r="AL3491" i="2"/>
  <c r="AM3491" i="2" s="1"/>
  <c r="AN3491" i="2" s="1"/>
  <c r="AO3491" i="2" s="1"/>
  <c r="AL3493" i="2"/>
  <c r="AM3493" i="2" s="1"/>
  <c r="AN3493" i="2" s="1"/>
  <c r="AO3493" i="2" s="1"/>
  <c r="AL3495" i="2"/>
  <c r="AM3495" i="2" s="1"/>
  <c r="AN3495" i="2" s="1"/>
  <c r="AO3495" i="2" s="1"/>
  <c r="AL3497" i="2"/>
  <c r="AM3497" i="2" s="1"/>
  <c r="AN3497" i="2" s="1"/>
  <c r="AO3497" i="2" s="1"/>
  <c r="AL3499" i="2"/>
  <c r="AM3499" i="2" s="1"/>
  <c r="AN3499" i="2" s="1"/>
  <c r="AO3499" i="2" s="1"/>
  <c r="AL3501" i="2"/>
  <c r="AM3501" i="2" s="1"/>
  <c r="AN3501" i="2" s="1"/>
  <c r="AO3501" i="2" s="1"/>
  <c r="AL3503" i="2"/>
  <c r="AM3503" i="2" s="1"/>
  <c r="AN3503" i="2" s="1"/>
  <c r="AO3503" i="2" s="1"/>
  <c r="AL3505" i="2"/>
  <c r="AM3505" i="2" s="1"/>
  <c r="AN3505" i="2" s="1"/>
  <c r="AO3505" i="2" s="1"/>
  <c r="AL3507" i="2"/>
  <c r="AM3507" i="2" s="1"/>
  <c r="AN3507" i="2" s="1"/>
  <c r="AO3507" i="2" s="1"/>
  <c r="AL3509" i="2"/>
  <c r="AM3509" i="2" s="1"/>
  <c r="AN3509" i="2" s="1"/>
  <c r="AO3509" i="2" s="1"/>
  <c r="AL3511" i="2"/>
  <c r="AM3511" i="2" s="1"/>
  <c r="AN3511" i="2" s="1"/>
  <c r="AO3511" i="2" s="1"/>
  <c r="AL3513" i="2"/>
  <c r="AM3513" i="2" s="1"/>
  <c r="AN3513" i="2" s="1"/>
  <c r="AO3513" i="2" s="1"/>
  <c r="AL3515" i="2"/>
  <c r="AM3515" i="2" s="1"/>
  <c r="AN3515" i="2" s="1"/>
  <c r="AO3515" i="2" s="1"/>
  <c r="AL3517" i="2"/>
  <c r="AM3517" i="2" s="1"/>
  <c r="AN3517" i="2" s="1"/>
  <c r="AO3517" i="2" s="1"/>
  <c r="AL3519" i="2"/>
  <c r="AM3519" i="2" s="1"/>
  <c r="AN3519" i="2" s="1"/>
  <c r="AO3519" i="2" s="1"/>
  <c r="AL3521" i="2"/>
  <c r="AM3521" i="2" s="1"/>
  <c r="AN3521" i="2" s="1"/>
  <c r="AO3521" i="2" s="1"/>
  <c r="AL3523" i="2"/>
  <c r="AM3523" i="2" s="1"/>
  <c r="AN3523" i="2" s="1"/>
  <c r="AO3523" i="2" s="1"/>
  <c r="AL3525" i="2"/>
  <c r="AM3525" i="2" s="1"/>
  <c r="AN3525" i="2" s="1"/>
  <c r="AO3525" i="2" s="1"/>
  <c r="AL3527" i="2"/>
  <c r="AM3527" i="2" s="1"/>
  <c r="AN3527" i="2" s="1"/>
  <c r="AO3527" i="2" s="1"/>
  <c r="AL3529" i="2"/>
  <c r="AM3529" i="2" s="1"/>
  <c r="AN3529" i="2" s="1"/>
  <c r="AO3529" i="2" s="1"/>
  <c r="AL3531" i="2"/>
  <c r="AM3531" i="2" s="1"/>
  <c r="AN3531" i="2" s="1"/>
  <c r="AO3531" i="2" s="1"/>
  <c r="AL3533" i="2"/>
  <c r="AM3533" i="2" s="1"/>
  <c r="AN3533" i="2" s="1"/>
  <c r="AO3533" i="2" s="1"/>
  <c r="AL3535" i="2"/>
  <c r="AM3535" i="2" s="1"/>
  <c r="AN3535" i="2" s="1"/>
  <c r="AO3535" i="2" s="1"/>
  <c r="AL3537" i="2"/>
  <c r="AM3537" i="2" s="1"/>
  <c r="AN3537" i="2" s="1"/>
  <c r="AO3537" i="2" s="1"/>
  <c r="AL3539" i="2"/>
  <c r="AM3539" i="2" s="1"/>
  <c r="AN3539" i="2" s="1"/>
  <c r="AO3539" i="2" s="1"/>
  <c r="AL3541" i="2"/>
  <c r="AM3541" i="2" s="1"/>
  <c r="AN3541" i="2" s="1"/>
  <c r="AO3541" i="2" s="1"/>
  <c r="AL3543" i="2"/>
  <c r="AM3543" i="2" s="1"/>
  <c r="AN3543" i="2" s="1"/>
  <c r="AO3543" i="2" s="1"/>
  <c r="AL3545" i="2"/>
  <c r="AM3545" i="2" s="1"/>
  <c r="AN3545" i="2" s="1"/>
  <c r="AO3545" i="2" s="1"/>
  <c r="AL3547" i="2"/>
  <c r="AM3547" i="2" s="1"/>
  <c r="AN3547" i="2" s="1"/>
  <c r="AO3547" i="2" s="1"/>
  <c r="AL3549" i="2"/>
  <c r="AM3549" i="2" s="1"/>
  <c r="AN3549" i="2" s="1"/>
  <c r="AO3549" i="2" s="1"/>
  <c r="AL3551" i="2"/>
  <c r="AM3551" i="2" s="1"/>
  <c r="AN3551" i="2" s="1"/>
  <c r="AO3551" i="2" s="1"/>
  <c r="AL3553" i="2"/>
  <c r="AM3553" i="2" s="1"/>
  <c r="AN3553" i="2" s="1"/>
  <c r="AO3553" i="2" s="1"/>
  <c r="AL3555" i="2"/>
  <c r="AM3555" i="2" s="1"/>
  <c r="AN3555" i="2" s="1"/>
  <c r="AO3555" i="2" s="1"/>
  <c r="AL3557" i="2"/>
  <c r="AM3557" i="2" s="1"/>
  <c r="AN3557" i="2" s="1"/>
  <c r="AO3557" i="2" s="1"/>
  <c r="AL3559" i="2"/>
  <c r="AM3559" i="2" s="1"/>
  <c r="AN3559" i="2" s="1"/>
  <c r="AO3559" i="2" s="1"/>
  <c r="AL3561" i="2"/>
  <c r="AM3561" i="2" s="1"/>
  <c r="AN3561" i="2" s="1"/>
  <c r="AO3561" i="2" s="1"/>
  <c r="AL3563" i="2"/>
  <c r="AM3563" i="2" s="1"/>
  <c r="AN3563" i="2" s="1"/>
  <c r="AO3563" i="2" s="1"/>
  <c r="AL3565" i="2"/>
  <c r="AM3565" i="2" s="1"/>
  <c r="AN3565" i="2" s="1"/>
  <c r="AO3565" i="2" s="1"/>
  <c r="AL3567" i="2"/>
  <c r="AM3567" i="2" s="1"/>
  <c r="AN3567" i="2" s="1"/>
  <c r="AO3567" i="2" s="1"/>
  <c r="AL3569" i="2"/>
  <c r="AM3569" i="2" s="1"/>
  <c r="AN3569" i="2" s="1"/>
  <c r="AO3569" i="2" s="1"/>
  <c r="AL3571" i="2"/>
  <c r="AM3571" i="2" s="1"/>
  <c r="AN3571" i="2" s="1"/>
  <c r="AO3571" i="2" s="1"/>
  <c r="AL3573" i="2"/>
  <c r="AM3573" i="2" s="1"/>
  <c r="AN3573" i="2" s="1"/>
  <c r="AO3573" i="2" s="1"/>
  <c r="AL3575" i="2"/>
  <c r="AM3575" i="2" s="1"/>
  <c r="AN3575" i="2" s="1"/>
  <c r="AO3575" i="2" s="1"/>
  <c r="AL3577" i="2"/>
  <c r="AM3577" i="2" s="1"/>
  <c r="AN3577" i="2" s="1"/>
  <c r="AO3577" i="2" s="1"/>
  <c r="AL3579" i="2"/>
  <c r="AM3579" i="2" s="1"/>
  <c r="AN3579" i="2" s="1"/>
  <c r="AO3579" i="2" s="1"/>
  <c r="AL3581" i="2"/>
  <c r="AM3581" i="2" s="1"/>
  <c r="AN3581" i="2" s="1"/>
  <c r="AO3581" i="2" s="1"/>
  <c r="AL3583" i="2"/>
  <c r="AM3583" i="2" s="1"/>
  <c r="AN3583" i="2" s="1"/>
  <c r="AO3583" i="2" s="1"/>
  <c r="AL3585" i="2"/>
  <c r="AM3585" i="2" s="1"/>
  <c r="AN3585" i="2" s="1"/>
  <c r="AO3585" i="2" s="1"/>
  <c r="AL3587" i="2"/>
  <c r="AM3587" i="2" s="1"/>
  <c r="AN3587" i="2" s="1"/>
  <c r="AO3587" i="2" s="1"/>
  <c r="AL3589" i="2"/>
  <c r="AM3589" i="2" s="1"/>
  <c r="AN3589" i="2" s="1"/>
  <c r="AO3589" i="2" s="1"/>
  <c r="AL4455" i="2"/>
  <c r="AM4455" i="2" s="1"/>
  <c r="AN4455" i="2" s="1"/>
  <c r="AO4455" i="2" s="1"/>
  <c r="AL4457" i="2"/>
  <c r="AM4457" i="2" s="1"/>
  <c r="AN4457" i="2" s="1"/>
  <c r="AO4457" i="2" s="1"/>
  <c r="AL4459" i="2"/>
  <c r="AM4459" i="2" s="1"/>
  <c r="AN4459" i="2" s="1"/>
  <c r="AO4459" i="2" s="1"/>
  <c r="AL4461" i="2"/>
  <c r="AM4461" i="2" s="1"/>
  <c r="AN4461" i="2" s="1"/>
  <c r="AO4461" i="2" s="1"/>
  <c r="AL4463" i="2"/>
  <c r="AM4463" i="2" s="1"/>
  <c r="AN4463" i="2" s="1"/>
  <c r="AO4463" i="2" s="1"/>
  <c r="AL4465" i="2"/>
  <c r="AM4465" i="2" s="1"/>
  <c r="AN4465" i="2" s="1"/>
  <c r="AO4465" i="2" s="1"/>
  <c r="AL4467" i="2"/>
  <c r="AM4467" i="2" s="1"/>
  <c r="AN4467" i="2" s="1"/>
  <c r="AO4467" i="2" s="1"/>
  <c r="AL4469" i="2"/>
  <c r="AM4469" i="2" s="1"/>
  <c r="AN4469" i="2" s="1"/>
  <c r="AO4469" i="2" s="1"/>
  <c r="AL4471" i="2"/>
  <c r="AM4471" i="2" s="1"/>
  <c r="AN4471" i="2" s="1"/>
  <c r="AO4471" i="2" s="1"/>
  <c r="AL4473" i="2"/>
  <c r="AM4473" i="2" s="1"/>
  <c r="AN4473" i="2" s="1"/>
  <c r="AO4473" i="2" s="1"/>
  <c r="AL4475" i="2"/>
  <c r="AM4475" i="2" s="1"/>
  <c r="AN4475" i="2" s="1"/>
  <c r="AO4475" i="2" s="1"/>
  <c r="AL4477" i="2"/>
  <c r="AM4477" i="2" s="1"/>
  <c r="AN4477" i="2" s="1"/>
  <c r="AO4477" i="2" s="1"/>
  <c r="AL4479" i="2"/>
  <c r="AM4479" i="2" s="1"/>
  <c r="AN4479" i="2" s="1"/>
  <c r="AO4479" i="2" s="1"/>
  <c r="AL4481" i="2"/>
  <c r="AM4481" i="2" s="1"/>
  <c r="AN4481" i="2" s="1"/>
  <c r="AO4481" i="2" s="1"/>
  <c r="AL4483" i="2"/>
  <c r="AM4483" i="2" s="1"/>
  <c r="AN4483" i="2" s="1"/>
  <c r="AO4483" i="2" s="1"/>
  <c r="AL4485" i="2"/>
  <c r="AM4485" i="2" s="1"/>
  <c r="AN4485" i="2" s="1"/>
  <c r="AO4485" i="2" s="1"/>
  <c r="AL4487" i="2"/>
  <c r="AM4487" i="2" s="1"/>
  <c r="AN4487" i="2" s="1"/>
  <c r="AO4487" i="2" s="1"/>
  <c r="AL4489" i="2"/>
  <c r="AM4489" i="2" s="1"/>
  <c r="AN4489" i="2" s="1"/>
  <c r="AO4489" i="2" s="1"/>
  <c r="AL4491" i="2"/>
  <c r="AM4491" i="2" s="1"/>
  <c r="AN4491" i="2" s="1"/>
  <c r="AO4491" i="2" s="1"/>
  <c r="AL4493" i="2"/>
  <c r="AM4493" i="2" s="1"/>
  <c r="AN4493" i="2" s="1"/>
  <c r="AO4493" i="2" s="1"/>
  <c r="AL4495" i="2"/>
  <c r="AM4495" i="2" s="1"/>
  <c r="AN4495" i="2" s="1"/>
  <c r="AO4495" i="2" s="1"/>
  <c r="AL4497" i="2"/>
  <c r="AM4497" i="2" s="1"/>
  <c r="AN4497" i="2" s="1"/>
  <c r="AO4497" i="2" s="1"/>
  <c r="AL4499" i="2"/>
  <c r="AM4499" i="2" s="1"/>
  <c r="AN4499" i="2" s="1"/>
  <c r="AO4499" i="2" s="1"/>
  <c r="AL4501" i="2"/>
  <c r="AM4501" i="2" s="1"/>
  <c r="AN4501" i="2" s="1"/>
  <c r="AO4501" i="2" s="1"/>
  <c r="AL4503" i="2"/>
  <c r="AM4503" i="2" s="1"/>
  <c r="AN4503" i="2" s="1"/>
  <c r="AO4503" i="2" s="1"/>
  <c r="AL4505" i="2"/>
  <c r="AM4505" i="2" s="1"/>
  <c r="AN4505" i="2" s="1"/>
  <c r="AO4505" i="2" s="1"/>
  <c r="AL4507" i="2"/>
  <c r="AM4507" i="2" s="1"/>
  <c r="AN4507" i="2" s="1"/>
  <c r="AO4507" i="2" s="1"/>
  <c r="AL4509" i="2"/>
  <c r="AM4509" i="2" s="1"/>
  <c r="AN4509" i="2" s="1"/>
  <c r="AO4509" i="2" s="1"/>
  <c r="AL4511" i="2"/>
  <c r="AM4511" i="2" s="1"/>
  <c r="AN4511" i="2" s="1"/>
  <c r="AO4511" i="2" s="1"/>
  <c r="AL4513" i="2"/>
  <c r="AM4513" i="2" s="1"/>
  <c r="AN4513" i="2" s="1"/>
  <c r="AO4513" i="2" s="1"/>
  <c r="AL4515" i="2"/>
  <c r="AM4515" i="2" s="1"/>
  <c r="AN4515" i="2" s="1"/>
  <c r="AO4515" i="2" s="1"/>
  <c r="AL4517" i="2"/>
  <c r="AM4517" i="2" s="1"/>
  <c r="AN4517" i="2" s="1"/>
  <c r="AO4517" i="2" s="1"/>
  <c r="AL4519" i="2"/>
  <c r="AM4519" i="2" s="1"/>
  <c r="AN4519" i="2" s="1"/>
  <c r="AO4519" i="2" s="1"/>
  <c r="AL4521" i="2"/>
  <c r="AM4521" i="2" s="1"/>
  <c r="AN4521" i="2" s="1"/>
  <c r="AO4521" i="2" s="1"/>
  <c r="AL4523" i="2"/>
  <c r="AM4523" i="2" s="1"/>
  <c r="AN4523" i="2" s="1"/>
  <c r="AO4523" i="2" s="1"/>
  <c r="AL4525" i="2"/>
  <c r="AM4525" i="2" s="1"/>
  <c r="AN4525" i="2" s="1"/>
  <c r="AO4525" i="2" s="1"/>
  <c r="AL4527" i="2"/>
  <c r="AM4527" i="2" s="1"/>
  <c r="AN4527" i="2" s="1"/>
  <c r="AO4527" i="2" s="1"/>
  <c r="AL4529" i="2"/>
  <c r="AM4529" i="2" s="1"/>
  <c r="AN4529" i="2" s="1"/>
  <c r="AO4529" i="2" s="1"/>
  <c r="AL4531" i="2"/>
  <c r="AM4531" i="2" s="1"/>
  <c r="AN4531" i="2" s="1"/>
  <c r="AO4531" i="2" s="1"/>
  <c r="AL4533" i="2"/>
  <c r="AM4533" i="2" s="1"/>
  <c r="AN4533" i="2" s="1"/>
  <c r="AO4533" i="2" s="1"/>
  <c r="AL4535" i="2"/>
  <c r="AM4535" i="2" s="1"/>
  <c r="AN4535" i="2" s="1"/>
  <c r="AO4535" i="2" s="1"/>
  <c r="AL4537" i="2"/>
  <c r="AM4537" i="2" s="1"/>
  <c r="AN4537" i="2" s="1"/>
  <c r="AO4537" i="2" s="1"/>
  <c r="AL4539" i="2"/>
  <c r="AM4539" i="2" s="1"/>
  <c r="AN4539" i="2" s="1"/>
  <c r="AO4539" i="2" s="1"/>
  <c r="AL4541" i="2"/>
  <c r="AM4541" i="2" s="1"/>
  <c r="AN4541" i="2" s="1"/>
  <c r="AO4541" i="2" s="1"/>
  <c r="AL4543" i="2"/>
  <c r="AM4543" i="2" s="1"/>
  <c r="AN4543" i="2" s="1"/>
  <c r="AO4543" i="2" s="1"/>
  <c r="AL4545" i="2"/>
  <c r="AM4545" i="2" s="1"/>
  <c r="AN4545" i="2" s="1"/>
  <c r="AO4545" i="2" s="1"/>
  <c r="AL4547" i="2"/>
  <c r="AM4547" i="2" s="1"/>
  <c r="AN4547" i="2" s="1"/>
  <c r="AO4547" i="2" s="1"/>
  <c r="AL4549" i="2"/>
  <c r="AM4549" i="2" s="1"/>
  <c r="AN4549" i="2" s="1"/>
  <c r="AO4549" i="2" s="1"/>
  <c r="AL4551" i="2"/>
  <c r="AM4551" i="2" s="1"/>
  <c r="AN4551" i="2" s="1"/>
  <c r="AO4551" i="2" s="1"/>
  <c r="AL4553" i="2"/>
  <c r="AM4553" i="2" s="1"/>
  <c r="AN4553" i="2" s="1"/>
  <c r="AO4553" i="2" s="1"/>
  <c r="AL4555" i="2"/>
  <c r="AM4555" i="2" s="1"/>
  <c r="AN4555" i="2" s="1"/>
  <c r="AO4555" i="2" s="1"/>
  <c r="AL4557" i="2"/>
  <c r="AM4557" i="2" s="1"/>
  <c r="AN4557" i="2" s="1"/>
  <c r="AO4557" i="2" s="1"/>
  <c r="AL4559" i="2"/>
  <c r="AM4559" i="2" s="1"/>
  <c r="AN4559" i="2" s="1"/>
  <c r="AO4559" i="2" s="1"/>
  <c r="AL4561" i="2"/>
  <c r="AM4561" i="2" s="1"/>
  <c r="AN4561" i="2" s="1"/>
  <c r="AO4561" i="2" s="1"/>
  <c r="AL4563" i="2"/>
  <c r="AM4563" i="2" s="1"/>
  <c r="AN4563" i="2" s="1"/>
  <c r="AO4563" i="2" s="1"/>
  <c r="AL4565" i="2"/>
  <c r="AM4565" i="2" s="1"/>
  <c r="AN4565" i="2" s="1"/>
  <c r="AO4565" i="2" s="1"/>
  <c r="AL4567" i="2"/>
  <c r="AM4567" i="2" s="1"/>
  <c r="AN4567" i="2" s="1"/>
  <c r="AO4567" i="2" s="1"/>
  <c r="AL4569" i="2"/>
  <c r="AM4569" i="2" s="1"/>
  <c r="AN4569" i="2" s="1"/>
  <c r="AO4569" i="2" s="1"/>
  <c r="AL4571" i="2"/>
  <c r="AM4571" i="2" s="1"/>
  <c r="AN4571" i="2" s="1"/>
  <c r="AO4571" i="2" s="1"/>
  <c r="AL4573" i="2"/>
  <c r="AM4573" i="2" s="1"/>
  <c r="AN4573" i="2" s="1"/>
  <c r="AO4573" i="2" s="1"/>
  <c r="AL4575" i="2"/>
  <c r="AM4575" i="2" s="1"/>
  <c r="AN4575" i="2" s="1"/>
  <c r="AO4575" i="2" s="1"/>
  <c r="AL4577" i="2"/>
  <c r="AM4577" i="2" s="1"/>
  <c r="AN4577" i="2" s="1"/>
  <c r="AO4577" i="2" s="1"/>
  <c r="AL4579" i="2"/>
  <c r="AM4579" i="2" s="1"/>
  <c r="AN4579" i="2" s="1"/>
  <c r="AO4579" i="2" s="1"/>
  <c r="AL4581" i="2"/>
  <c r="AM4581" i="2" s="1"/>
  <c r="AN4581" i="2" s="1"/>
  <c r="AO4581" i="2" s="1"/>
  <c r="AL4583" i="2"/>
  <c r="AM4583" i="2" s="1"/>
  <c r="AN4583" i="2" s="1"/>
  <c r="AO4583" i="2" s="1"/>
  <c r="AL4585" i="2"/>
  <c r="AM4585" i="2" s="1"/>
  <c r="AN4585" i="2" s="1"/>
  <c r="AO4585" i="2" s="1"/>
  <c r="AL4587" i="2"/>
  <c r="AM4587" i="2" s="1"/>
  <c r="AN4587" i="2" s="1"/>
  <c r="AO4587" i="2" s="1"/>
  <c r="AL4589" i="2"/>
  <c r="AM4589" i="2" s="1"/>
  <c r="AN4589" i="2" s="1"/>
  <c r="AO4589" i="2" s="1"/>
  <c r="AL4591" i="2"/>
  <c r="AM4591" i="2" s="1"/>
  <c r="AN4591" i="2" s="1"/>
  <c r="AO4591" i="2" s="1"/>
  <c r="AL4593" i="2"/>
  <c r="AM4593" i="2" s="1"/>
  <c r="AN4593" i="2" s="1"/>
  <c r="AO4593" i="2" s="1"/>
  <c r="AL4595" i="2"/>
  <c r="AM4595" i="2" s="1"/>
  <c r="AN4595" i="2" s="1"/>
  <c r="AO4595" i="2" s="1"/>
  <c r="AL4597" i="2"/>
  <c r="AM4597" i="2" s="1"/>
  <c r="AN4597" i="2" s="1"/>
  <c r="AO4597" i="2" s="1"/>
  <c r="AL4599" i="2"/>
  <c r="AM4599" i="2" s="1"/>
  <c r="AN4599" i="2" s="1"/>
  <c r="AO4599" i="2" s="1"/>
  <c r="AL4601" i="2"/>
  <c r="AM4601" i="2" s="1"/>
  <c r="AN4601" i="2" s="1"/>
  <c r="AO4601" i="2" s="1"/>
  <c r="AL4603" i="2"/>
  <c r="AM4603" i="2" s="1"/>
  <c r="AN4603" i="2" s="1"/>
  <c r="AO4603" i="2" s="1"/>
  <c r="AL4605" i="2"/>
  <c r="AM4605" i="2" s="1"/>
  <c r="AN4605" i="2" s="1"/>
  <c r="AO4605" i="2" s="1"/>
  <c r="AL4607" i="2"/>
  <c r="AM4607" i="2" s="1"/>
  <c r="AN4607" i="2" s="1"/>
  <c r="AO4607" i="2" s="1"/>
  <c r="AL4609" i="2"/>
  <c r="AM4609" i="2" s="1"/>
  <c r="AN4609" i="2" s="1"/>
  <c r="AO4609" i="2" s="1"/>
  <c r="AL4611" i="2"/>
  <c r="AM4611" i="2" s="1"/>
  <c r="AN4611" i="2" s="1"/>
  <c r="AO4611" i="2" s="1"/>
  <c r="AL4613" i="2"/>
  <c r="AM4613" i="2" s="1"/>
  <c r="AN4613" i="2" s="1"/>
  <c r="AO4613" i="2" s="1"/>
  <c r="AL4615" i="2"/>
  <c r="AM4615" i="2" s="1"/>
  <c r="AN4615" i="2" s="1"/>
  <c r="AO4615" i="2" s="1"/>
  <c r="AL4617" i="2"/>
  <c r="AM4617" i="2" s="1"/>
  <c r="AN4617" i="2" s="1"/>
  <c r="AO4617" i="2" s="1"/>
  <c r="AL4619" i="2"/>
  <c r="AM4619" i="2" s="1"/>
  <c r="AN4619" i="2" s="1"/>
  <c r="AO4619" i="2" s="1"/>
  <c r="AL4621" i="2"/>
  <c r="AM4621" i="2" s="1"/>
  <c r="AN4621" i="2" s="1"/>
  <c r="AO4621" i="2" s="1"/>
  <c r="AL4623" i="2"/>
  <c r="AM4623" i="2" s="1"/>
  <c r="AN4623" i="2" s="1"/>
  <c r="AO4623" i="2" s="1"/>
  <c r="AL4625" i="2"/>
  <c r="AM4625" i="2" s="1"/>
  <c r="AN4625" i="2" s="1"/>
  <c r="AO4625" i="2" s="1"/>
  <c r="AL4627" i="2"/>
  <c r="AM4627" i="2" s="1"/>
  <c r="AN4627" i="2" s="1"/>
  <c r="AO4627" i="2" s="1"/>
  <c r="AL4629" i="2"/>
  <c r="AM4629" i="2" s="1"/>
  <c r="AN4629" i="2" s="1"/>
  <c r="AO4629" i="2" s="1"/>
  <c r="AL4631" i="2"/>
  <c r="AM4631" i="2" s="1"/>
  <c r="AN4631" i="2" s="1"/>
  <c r="AO4631" i="2" s="1"/>
  <c r="AL4633" i="2"/>
  <c r="AM4633" i="2" s="1"/>
  <c r="AN4633" i="2" s="1"/>
  <c r="AO4633" i="2" s="1"/>
  <c r="AL4635" i="2"/>
  <c r="AM4635" i="2" s="1"/>
  <c r="AN4635" i="2" s="1"/>
  <c r="AO4635" i="2" s="1"/>
  <c r="AL4637" i="2"/>
  <c r="AM4637" i="2" s="1"/>
  <c r="AN4637" i="2" s="1"/>
  <c r="AO4637" i="2" s="1"/>
  <c r="AL4639" i="2"/>
  <c r="AM4639" i="2" s="1"/>
  <c r="AN4639" i="2" s="1"/>
  <c r="AO4639" i="2" s="1"/>
  <c r="AL4641" i="2"/>
  <c r="AM4641" i="2" s="1"/>
  <c r="AN4641" i="2" s="1"/>
  <c r="AO4641" i="2" s="1"/>
  <c r="AL4643" i="2"/>
  <c r="AM4643" i="2" s="1"/>
  <c r="AN4643" i="2" s="1"/>
  <c r="AO4643" i="2" s="1"/>
  <c r="AL4645" i="2"/>
  <c r="AM4645" i="2" s="1"/>
  <c r="AN4645" i="2" s="1"/>
  <c r="AO4645" i="2" s="1"/>
  <c r="AL4647" i="2"/>
  <c r="AM4647" i="2" s="1"/>
  <c r="AN4647" i="2" s="1"/>
  <c r="AO4647" i="2" s="1"/>
  <c r="AL4649" i="2"/>
  <c r="AM4649" i="2" s="1"/>
  <c r="AN4649" i="2" s="1"/>
  <c r="AO4649" i="2" s="1"/>
  <c r="AL4651" i="2"/>
  <c r="AM4651" i="2" s="1"/>
  <c r="AN4651" i="2" s="1"/>
  <c r="AO4651" i="2" s="1"/>
  <c r="AL4653" i="2"/>
  <c r="AM4653" i="2" s="1"/>
  <c r="AN4653" i="2" s="1"/>
  <c r="AO4653" i="2" s="1"/>
  <c r="AL4655" i="2"/>
  <c r="AM4655" i="2" s="1"/>
  <c r="AN4655" i="2" s="1"/>
  <c r="AO4655" i="2" s="1"/>
  <c r="AL4657" i="2"/>
  <c r="AM4657" i="2" s="1"/>
  <c r="AN4657" i="2" s="1"/>
  <c r="AO4657" i="2" s="1"/>
  <c r="AL4659" i="2"/>
  <c r="AM4659" i="2" s="1"/>
  <c r="AN4659" i="2" s="1"/>
  <c r="AO4659" i="2" s="1"/>
  <c r="AL4661" i="2"/>
  <c r="AM4661" i="2" s="1"/>
  <c r="AN4661" i="2" s="1"/>
  <c r="AO4661" i="2" s="1"/>
  <c r="AL4663" i="2"/>
  <c r="AM4663" i="2" s="1"/>
  <c r="AN4663" i="2" s="1"/>
  <c r="AO4663" i="2" s="1"/>
  <c r="AL4665" i="2"/>
  <c r="AM4665" i="2" s="1"/>
  <c r="AN4665" i="2" s="1"/>
  <c r="AO4665" i="2" s="1"/>
  <c r="AL4667" i="2"/>
  <c r="AM4667" i="2" s="1"/>
  <c r="AN4667" i="2" s="1"/>
  <c r="AO4667" i="2" s="1"/>
  <c r="AL4669" i="2"/>
  <c r="AM4669" i="2" s="1"/>
  <c r="AN4669" i="2" s="1"/>
  <c r="AO4669" i="2" s="1"/>
  <c r="AL4671" i="2"/>
  <c r="AM4671" i="2" s="1"/>
  <c r="AN4671" i="2" s="1"/>
  <c r="AO4671" i="2" s="1"/>
  <c r="AL4673" i="2"/>
  <c r="AM4673" i="2" s="1"/>
  <c r="AN4673" i="2" s="1"/>
  <c r="AO4673" i="2" s="1"/>
  <c r="AL4675" i="2"/>
  <c r="AM4675" i="2" s="1"/>
  <c r="AN4675" i="2" s="1"/>
  <c r="AO4675" i="2" s="1"/>
  <c r="AL4677" i="2"/>
  <c r="AM4677" i="2" s="1"/>
  <c r="AN4677" i="2" s="1"/>
  <c r="AO4677" i="2" s="1"/>
  <c r="AL4679" i="2"/>
  <c r="AM4679" i="2" s="1"/>
  <c r="AN4679" i="2" s="1"/>
  <c r="AO4679" i="2" s="1"/>
  <c r="AL4681" i="2"/>
  <c r="AM4681" i="2" s="1"/>
  <c r="AN4681" i="2" s="1"/>
  <c r="AO4681" i="2" s="1"/>
  <c r="AL4683" i="2"/>
  <c r="AM4683" i="2" s="1"/>
  <c r="AN4683" i="2" s="1"/>
  <c r="AO4683" i="2" s="1"/>
  <c r="AL4685" i="2"/>
  <c r="AM4685" i="2" s="1"/>
  <c r="AN4685" i="2" s="1"/>
  <c r="AO4685" i="2" s="1"/>
  <c r="AL4687" i="2"/>
  <c r="AM4687" i="2" s="1"/>
  <c r="AN4687" i="2" s="1"/>
  <c r="AO4687" i="2" s="1"/>
  <c r="AL4689" i="2"/>
  <c r="AM4689" i="2" s="1"/>
  <c r="AN4689" i="2" s="1"/>
  <c r="AO4689" i="2" s="1"/>
  <c r="AL4691" i="2"/>
  <c r="AM4691" i="2" s="1"/>
  <c r="AN4691" i="2" s="1"/>
  <c r="AO4691" i="2" s="1"/>
  <c r="AL4693" i="2"/>
  <c r="AM4693" i="2" s="1"/>
  <c r="AN4693" i="2" s="1"/>
  <c r="AO4693" i="2" s="1"/>
  <c r="AL4695" i="2"/>
  <c r="AM4695" i="2" s="1"/>
  <c r="AN4695" i="2" s="1"/>
  <c r="AO4695" i="2" s="1"/>
  <c r="AL4697" i="2"/>
  <c r="AM4697" i="2" s="1"/>
  <c r="AN4697" i="2" s="1"/>
  <c r="AO4697" i="2" s="1"/>
  <c r="AL4699" i="2"/>
  <c r="AM4699" i="2" s="1"/>
  <c r="AN4699" i="2" s="1"/>
  <c r="AO4699" i="2" s="1"/>
  <c r="AL4701" i="2"/>
  <c r="AM4701" i="2" s="1"/>
  <c r="AN4701" i="2" s="1"/>
  <c r="AO4701" i="2" s="1"/>
  <c r="AL4703" i="2"/>
  <c r="AM4703" i="2" s="1"/>
  <c r="AN4703" i="2" s="1"/>
  <c r="AO4703" i="2" s="1"/>
  <c r="AL4705" i="2"/>
  <c r="AM4705" i="2" s="1"/>
  <c r="AN4705" i="2" s="1"/>
  <c r="AO4705" i="2" s="1"/>
  <c r="AL4707" i="2"/>
  <c r="AM4707" i="2" s="1"/>
  <c r="AN4707" i="2" s="1"/>
  <c r="AO4707" i="2" s="1"/>
  <c r="AL4709" i="2"/>
  <c r="AM4709" i="2" s="1"/>
  <c r="AN4709" i="2" s="1"/>
  <c r="AO4709" i="2" s="1"/>
  <c r="AL4711" i="2"/>
  <c r="AM4711" i="2" s="1"/>
  <c r="AN4711" i="2" s="1"/>
  <c r="AO4711" i="2" s="1"/>
  <c r="AL4713" i="2"/>
  <c r="AM4713" i="2" s="1"/>
  <c r="AN4713" i="2" s="1"/>
  <c r="AO4713" i="2" s="1"/>
  <c r="AL4715" i="2"/>
  <c r="AM4715" i="2" s="1"/>
  <c r="AN4715" i="2" s="1"/>
  <c r="AO4715" i="2" s="1"/>
  <c r="AL4717" i="2"/>
  <c r="AM4717" i="2" s="1"/>
  <c r="AN4717" i="2" s="1"/>
  <c r="AO4717" i="2" s="1"/>
  <c r="AL4719" i="2"/>
  <c r="AM4719" i="2" s="1"/>
  <c r="AN4719" i="2" s="1"/>
  <c r="AO4719" i="2" s="1"/>
  <c r="AL4721" i="2"/>
  <c r="AM4721" i="2" s="1"/>
  <c r="AN4721" i="2" s="1"/>
  <c r="AO4721" i="2" s="1"/>
  <c r="AL4723" i="2"/>
  <c r="AM4723" i="2" s="1"/>
  <c r="AN4723" i="2" s="1"/>
  <c r="AO4723" i="2" s="1"/>
  <c r="AL4725" i="2"/>
  <c r="AM4725" i="2" s="1"/>
  <c r="AN4725" i="2" s="1"/>
  <c r="AO4725" i="2" s="1"/>
  <c r="AL4727" i="2"/>
  <c r="AM4727" i="2" s="1"/>
  <c r="AN4727" i="2" s="1"/>
  <c r="AO4727" i="2" s="1"/>
  <c r="AL4729" i="2"/>
  <c r="AM4729" i="2" s="1"/>
  <c r="AN4729" i="2" s="1"/>
  <c r="AO4729" i="2" s="1"/>
  <c r="AL4731" i="2"/>
  <c r="AM4731" i="2" s="1"/>
  <c r="AN4731" i="2" s="1"/>
  <c r="AO4731" i="2" s="1"/>
  <c r="AL4733" i="2"/>
  <c r="AM4733" i="2" s="1"/>
  <c r="AN4733" i="2" s="1"/>
  <c r="AO4733" i="2" s="1"/>
  <c r="AL4735" i="2"/>
  <c r="AM4735" i="2" s="1"/>
  <c r="AN4735" i="2" s="1"/>
  <c r="AO4735" i="2" s="1"/>
  <c r="AL4737" i="2"/>
  <c r="AM4737" i="2" s="1"/>
  <c r="AN4737" i="2" s="1"/>
  <c r="AO4737" i="2" s="1"/>
  <c r="AL4739" i="2"/>
  <c r="AM4739" i="2" s="1"/>
  <c r="AN4739" i="2" s="1"/>
  <c r="AO4739" i="2" s="1"/>
  <c r="AL4741" i="2"/>
  <c r="AM4741" i="2" s="1"/>
  <c r="AN4741" i="2" s="1"/>
  <c r="AO4741" i="2" s="1"/>
  <c r="AL4743" i="2"/>
  <c r="AM4743" i="2" s="1"/>
  <c r="AN4743" i="2" s="1"/>
  <c r="AO4743" i="2" s="1"/>
  <c r="AL4745" i="2"/>
  <c r="AM4745" i="2" s="1"/>
  <c r="AN4745" i="2" s="1"/>
  <c r="AO4745" i="2" s="1"/>
  <c r="AL4747" i="2"/>
  <c r="AM4747" i="2" s="1"/>
  <c r="AN4747" i="2" s="1"/>
  <c r="AO4747" i="2" s="1"/>
  <c r="AL4749" i="2"/>
  <c r="AM4749" i="2" s="1"/>
  <c r="AN4749" i="2" s="1"/>
  <c r="AO4749" i="2" s="1"/>
  <c r="AL4751" i="2"/>
  <c r="AM4751" i="2" s="1"/>
  <c r="AN4751" i="2" s="1"/>
  <c r="AO4751" i="2" s="1"/>
  <c r="AL4753" i="2"/>
  <c r="AM4753" i="2" s="1"/>
  <c r="AN4753" i="2" s="1"/>
  <c r="AO4753" i="2" s="1"/>
  <c r="AL4755" i="2"/>
  <c r="AM4755" i="2" s="1"/>
  <c r="AN4755" i="2" s="1"/>
  <c r="AO4755" i="2" s="1"/>
  <c r="AL4757" i="2"/>
  <c r="AM4757" i="2" s="1"/>
  <c r="AN4757" i="2" s="1"/>
  <c r="AO4757" i="2" s="1"/>
  <c r="AL4759" i="2"/>
  <c r="AM4759" i="2" s="1"/>
  <c r="AN4759" i="2" s="1"/>
  <c r="AO4759" i="2" s="1"/>
  <c r="AL4761" i="2"/>
  <c r="AM4761" i="2" s="1"/>
  <c r="AN4761" i="2" s="1"/>
  <c r="AO4761" i="2" s="1"/>
  <c r="AL4763" i="2"/>
  <c r="AM4763" i="2" s="1"/>
  <c r="AN4763" i="2" s="1"/>
  <c r="AO4763" i="2" s="1"/>
  <c r="AL4765" i="2"/>
  <c r="AM4765" i="2" s="1"/>
  <c r="AN4765" i="2" s="1"/>
  <c r="AO4765" i="2" s="1"/>
  <c r="AL4767" i="2"/>
  <c r="AM4767" i="2" s="1"/>
  <c r="AN4767" i="2" s="1"/>
  <c r="AO4767" i="2" s="1"/>
  <c r="AL4769" i="2"/>
  <c r="AM4769" i="2" s="1"/>
  <c r="AN4769" i="2" s="1"/>
  <c r="AO4769" i="2" s="1"/>
  <c r="AL4771" i="2"/>
  <c r="AM4771" i="2" s="1"/>
  <c r="AN4771" i="2" s="1"/>
  <c r="AO4771" i="2" s="1"/>
  <c r="AL4773" i="2"/>
  <c r="AM4773" i="2" s="1"/>
  <c r="AN4773" i="2" s="1"/>
  <c r="AO4773" i="2" s="1"/>
  <c r="AL4775" i="2"/>
  <c r="AM4775" i="2" s="1"/>
  <c r="AN4775" i="2" s="1"/>
  <c r="AO4775" i="2" s="1"/>
  <c r="AL4777" i="2"/>
  <c r="AM4777" i="2" s="1"/>
  <c r="AN4777" i="2" s="1"/>
  <c r="AO4777" i="2" s="1"/>
  <c r="AL4779" i="2"/>
  <c r="AM4779" i="2" s="1"/>
  <c r="AN4779" i="2" s="1"/>
  <c r="AO4779" i="2" s="1"/>
  <c r="AL4781" i="2"/>
  <c r="AM4781" i="2" s="1"/>
  <c r="AN4781" i="2" s="1"/>
  <c r="AO4781" i="2" s="1"/>
  <c r="AL4783" i="2"/>
  <c r="AM4783" i="2" s="1"/>
  <c r="AN4783" i="2" s="1"/>
  <c r="AO4783" i="2" s="1"/>
  <c r="AL4785" i="2"/>
  <c r="AM4785" i="2" s="1"/>
  <c r="AN4785" i="2" s="1"/>
  <c r="AO4785" i="2" s="1"/>
  <c r="AL4787" i="2"/>
  <c r="AM4787" i="2" s="1"/>
  <c r="AN4787" i="2" s="1"/>
  <c r="AO4787" i="2" s="1"/>
  <c r="AL4789" i="2"/>
  <c r="AM4789" i="2" s="1"/>
  <c r="AN4789" i="2" s="1"/>
  <c r="AO4789" i="2" s="1"/>
  <c r="AL4791" i="2"/>
  <c r="AM4791" i="2" s="1"/>
  <c r="AN4791" i="2" s="1"/>
  <c r="AO4791" i="2" s="1"/>
  <c r="AL4793" i="2"/>
  <c r="AM4793" i="2" s="1"/>
  <c r="AN4793" i="2" s="1"/>
  <c r="AO4793" i="2" s="1"/>
  <c r="AL4795" i="2"/>
  <c r="AM4795" i="2" s="1"/>
  <c r="AN4795" i="2" s="1"/>
  <c r="AO4795" i="2" s="1"/>
  <c r="AL4797" i="2"/>
  <c r="AM4797" i="2" s="1"/>
  <c r="AN4797" i="2" s="1"/>
  <c r="AO4797" i="2" s="1"/>
  <c r="AL4799" i="2"/>
  <c r="AM4799" i="2" s="1"/>
  <c r="AN4799" i="2" s="1"/>
  <c r="AO4799" i="2" s="1"/>
  <c r="AL4801" i="2"/>
  <c r="AM4801" i="2" s="1"/>
  <c r="AN4801" i="2" s="1"/>
  <c r="AO4801" i="2" s="1"/>
  <c r="AL4803" i="2"/>
  <c r="AM4803" i="2" s="1"/>
  <c r="AN4803" i="2" s="1"/>
  <c r="AO4803" i="2" s="1"/>
  <c r="AL4805" i="2"/>
  <c r="AM4805" i="2" s="1"/>
  <c r="AN4805" i="2" s="1"/>
  <c r="AO4805" i="2" s="1"/>
  <c r="AL4807" i="2"/>
  <c r="AM4807" i="2" s="1"/>
  <c r="AN4807" i="2" s="1"/>
  <c r="AO4807" i="2" s="1"/>
  <c r="AL4809" i="2"/>
  <c r="AM4809" i="2" s="1"/>
  <c r="AN4809" i="2" s="1"/>
  <c r="AO4809" i="2" s="1"/>
  <c r="AL4811" i="2"/>
  <c r="AM4811" i="2" s="1"/>
  <c r="AN4811" i="2" s="1"/>
  <c r="AO4811" i="2" s="1"/>
  <c r="AL4813" i="2"/>
  <c r="AM4813" i="2" s="1"/>
  <c r="AN4813" i="2" s="1"/>
  <c r="AO4813" i="2" s="1"/>
  <c r="AL4815" i="2"/>
  <c r="AM4815" i="2" s="1"/>
  <c r="AN4815" i="2" s="1"/>
  <c r="AO4815" i="2" s="1"/>
  <c r="AL4817" i="2"/>
  <c r="AM4817" i="2" s="1"/>
  <c r="AN4817" i="2" s="1"/>
  <c r="AO4817" i="2" s="1"/>
  <c r="AL4819" i="2"/>
  <c r="AM4819" i="2" s="1"/>
  <c r="AN4819" i="2" s="1"/>
  <c r="AO4819" i="2" s="1"/>
  <c r="AL4821" i="2"/>
  <c r="AM4821" i="2" s="1"/>
  <c r="AN4821" i="2" s="1"/>
  <c r="AO4821" i="2" s="1"/>
  <c r="AL4823" i="2"/>
  <c r="AM4823" i="2" s="1"/>
  <c r="AN4823" i="2" s="1"/>
  <c r="AO4823" i="2" s="1"/>
  <c r="AL4825" i="2"/>
  <c r="AM4825" i="2" s="1"/>
  <c r="AN4825" i="2" s="1"/>
  <c r="AO4825" i="2" s="1"/>
  <c r="AL4827" i="2"/>
  <c r="AM4827" i="2" s="1"/>
  <c r="AN4827" i="2" s="1"/>
  <c r="AO4827" i="2" s="1"/>
  <c r="AL4829" i="2"/>
  <c r="AM4829" i="2" s="1"/>
  <c r="AN4829" i="2" s="1"/>
  <c r="AO4829" i="2" s="1"/>
  <c r="AL4831" i="2"/>
  <c r="AM4831" i="2" s="1"/>
  <c r="AN4831" i="2" s="1"/>
  <c r="AO4831" i="2" s="1"/>
  <c r="AL4833" i="2"/>
  <c r="AM4833" i="2" s="1"/>
  <c r="AN4833" i="2" s="1"/>
  <c r="AO4833" i="2" s="1"/>
  <c r="AL4835" i="2"/>
  <c r="AM4835" i="2" s="1"/>
  <c r="AN4835" i="2" s="1"/>
  <c r="AO4835" i="2" s="1"/>
  <c r="AL4837" i="2"/>
  <c r="AM4837" i="2" s="1"/>
  <c r="AN4837" i="2" s="1"/>
  <c r="AO4837" i="2" s="1"/>
  <c r="AL4839" i="2"/>
  <c r="AM4839" i="2" s="1"/>
  <c r="AN4839" i="2" s="1"/>
  <c r="AO4839" i="2" s="1"/>
  <c r="AL4841" i="2"/>
  <c r="AM4841" i="2" s="1"/>
  <c r="AN4841" i="2" s="1"/>
  <c r="AO4841" i="2" s="1"/>
  <c r="AL4843" i="2"/>
  <c r="AM4843" i="2" s="1"/>
  <c r="AN4843" i="2" s="1"/>
  <c r="AO4843" i="2" s="1"/>
  <c r="AL4845" i="2"/>
  <c r="AM4845" i="2" s="1"/>
  <c r="AN4845" i="2" s="1"/>
  <c r="AO4845" i="2" s="1"/>
  <c r="AL4847" i="2"/>
  <c r="AM4847" i="2" s="1"/>
  <c r="AN4847" i="2" s="1"/>
  <c r="AO4847" i="2" s="1"/>
  <c r="AL4849" i="2"/>
  <c r="AM4849" i="2" s="1"/>
  <c r="AN4849" i="2" s="1"/>
  <c r="AO4849" i="2" s="1"/>
  <c r="AL4851" i="2"/>
  <c r="AM4851" i="2" s="1"/>
  <c r="AN4851" i="2" s="1"/>
  <c r="AO4851" i="2" s="1"/>
  <c r="AL4853" i="2"/>
  <c r="AM4853" i="2" s="1"/>
  <c r="AN4853" i="2" s="1"/>
  <c r="AO4853" i="2" s="1"/>
  <c r="AL4855" i="2"/>
  <c r="AM4855" i="2" s="1"/>
  <c r="AN4855" i="2" s="1"/>
  <c r="AO4855" i="2" s="1"/>
  <c r="AL4857" i="2"/>
  <c r="AM4857" i="2" s="1"/>
  <c r="AN4857" i="2" s="1"/>
  <c r="AO4857" i="2" s="1"/>
  <c r="AL4859" i="2"/>
  <c r="AM4859" i="2" s="1"/>
  <c r="AN4859" i="2" s="1"/>
  <c r="AO4859" i="2" s="1"/>
  <c r="AL4861" i="2"/>
  <c r="AM4861" i="2" s="1"/>
  <c r="AN4861" i="2" s="1"/>
  <c r="AO4861" i="2" s="1"/>
  <c r="AL4863" i="2"/>
  <c r="AM4863" i="2" s="1"/>
  <c r="AN4863" i="2" s="1"/>
  <c r="AO4863" i="2" s="1"/>
  <c r="AL4865" i="2"/>
  <c r="AM4865" i="2" s="1"/>
  <c r="AN4865" i="2" s="1"/>
  <c r="AO4865" i="2" s="1"/>
  <c r="AL4867" i="2"/>
  <c r="AM4867" i="2" s="1"/>
  <c r="AN4867" i="2" s="1"/>
  <c r="AO4867" i="2" s="1"/>
  <c r="AL4869" i="2"/>
  <c r="AM4869" i="2" s="1"/>
  <c r="AN4869" i="2" s="1"/>
  <c r="AO4869" i="2" s="1"/>
  <c r="AL4871" i="2"/>
  <c r="AM4871" i="2" s="1"/>
  <c r="AN4871" i="2" s="1"/>
  <c r="AO4871" i="2" s="1"/>
  <c r="AL4873" i="2"/>
  <c r="AM4873" i="2" s="1"/>
  <c r="AN4873" i="2" s="1"/>
  <c r="AO4873" i="2" s="1"/>
  <c r="AL4875" i="2"/>
  <c r="AM4875" i="2" s="1"/>
  <c r="AN4875" i="2" s="1"/>
  <c r="AO4875" i="2" s="1"/>
  <c r="AL4877" i="2"/>
  <c r="AM4877" i="2" s="1"/>
  <c r="AN4877" i="2" s="1"/>
  <c r="AO4877" i="2" s="1"/>
  <c r="AL4879" i="2"/>
  <c r="AM4879" i="2" s="1"/>
  <c r="AN4879" i="2" s="1"/>
  <c r="AO4879" i="2" s="1"/>
  <c r="AL4881" i="2"/>
  <c r="AM4881" i="2" s="1"/>
  <c r="AN4881" i="2" s="1"/>
  <c r="AO4881" i="2" s="1"/>
  <c r="AL4883" i="2"/>
  <c r="AM4883" i="2" s="1"/>
  <c r="AN4883" i="2" s="1"/>
  <c r="AO4883" i="2" s="1"/>
  <c r="AL4885" i="2"/>
  <c r="AM4885" i="2" s="1"/>
  <c r="AN4885" i="2" s="1"/>
  <c r="AO4885" i="2" s="1"/>
  <c r="AL4887" i="2"/>
  <c r="AM4887" i="2" s="1"/>
  <c r="AN4887" i="2" s="1"/>
  <c r="AO4887" i="2" s="1"/>
  <c r="AL4889" i="2"/>
  <c r="AM4889" i="2" s="1"/>
  <c r="AN4889" i="2" s="1"/>
  <c r="AO4889" i="2" s="1"/>
  <c r="AL4891" i="2"/>
  <c r="AM4891" i="2" s="1"/>
  <c r="AN4891" i="2" s="1"/>
  <c r="AO4891" i="2" s="1"/>
  <c r="AL4893" i="2"/>
  <c r="AM4893" i="2" s="1"/>
  <c r="AN4893" i="2" s="1"/>
  <c r="AO4893" i="2" s="1"/>
  <c r="AL4895" i="2"/>
  <c r="AM4895" i="2" s="1"/>
  <c r="AN4895" i="2" s="1"/>
  <c r="AO4895" i="2" s="1"/>
  <c r="AL4897" i="2"/>
  <c r="AM4897" i="2" s="1"/>
  <c r="AN4897" i="2" s="1"/>
  <c r="AO4897" i="2" s="1"/>
  <c r="AL4899" i="2"/>
  <c r="AM4899" i="2" s="1"/>
  <c r="AN4899" i="2" s="1"/>
  <c r="AO4899" i="2" s="1"/>
  <c r="AL4901" i="2"/>
  <c r="AM4901" i="2" s="1"/>
  <c r="AN4901" i="2" s="1"/>
  <c r="AO4901" i="2" s="1"/>
  <c r="AL4903" i="2"/>
  <c r="AM4903" i="2" s="1"/>
  <c r="AN4903" i="2" s="1"/>
  <c r="AO4903" i="2" s="1"/>
  <c r="AL4905" i="2"/>
  <c r="AM4905" i="2" s="1"/>
  <c r="AN4905" i="2" s="1"/>
  <c r="AO4905" i="2" s="1"/>
  <c r="AL4907" i="2"/>
  <c r="AM4907" i="2" s="1"/>
  <c r="AN4907" i="2" s="1"/>
  <c r="AO4907" i="2" s="1"/>
  <c r="AL4909" i="2"/>
  <c r="AM4909" i="2" s="1"/>
  <c r="AN4909" i="2" s="1"/>
  <c r="AO4909" i="2" s="1"/>
  <c r="AL4911" i="2"/>
  <c r="AM4911" i="2" s="1"/>
  <c r="AN4911" i="2" s="1"/>
  <c r="AO4911" i="2" s="1"/>
  <c r="AL4913" i="2"/>
  <c r="AM4913" i="2" s="1"/>
  <c r="AN4913" i="2" s="1"/>
  <c r="AO4913" i="2" s="1"/>
  <c r="AL4915" i="2"/>
  <c r="AM4915" i="2" s="1"/>
  <c r="AN4915" i="2" s="1"/>
  <c r="AO4915" i="2" s="1"/>
  <c r="AL4917" i="2"/>
  <c r="AM4917" i="2" s="1"/>
  <c r="AN4917" i="2" s="1"/>
  <c r="AO4917" i="2" s="1"/>
  <c r="AL4919" i="2"/>
  <c r="AM4919" i="2" s="1"/>
  <c r="AN4919" i="2" s="1"/>
  <c r="AO4919" i="2" s="1"/>
  <c r="AL4921" i="2"/>
  <c r="AM4921" i="2" s="1"/>
  <c r="AN4921" i="2" s="1"/>
  <c r="AO4921" i="2" s="1"/>
  <c r="AL4923" i="2"/>
  <c r="AM4923" i="2" s="1"/>
  <c r="AN4923" i="2" s="1"/>
  <c r="AO4923" i="2" s="1"/>
  <c r="AL4925" i="2"/>
  <c r="AM4925" i="2" s="1"/>
  <c r="AN4925" i="2" s="1"/>
  <c r="AO4925" i="2" s="1"/>
  <c r="AL4927" i="2"/>
  <c r="AM4927" i="2" s="1"/>
  <c r="AN4927" i="2" s="1"/>
  <c r="AO4927" i="2" s="1"/>
  <c r="AL4929" i="2"/>
  <c r="AM4929" i="2" s="1"/>
  <c r="AN4929" i="2" s="1"/>
  <c r="AO4929" i="2" s="1"/>
  <c r="AL4931" i="2"/>
  <c r="AM4931" i="2" s="1"/>
  <c r="AN4931" i="2" s="1"/>
  <c r="AO4931" i="2" s="1"/>
  <c r="AL4933" i="2"/>
  <c r="AM4933" i="2" s="1"/>
  <c r="AN4933" i="2" s="1"/>
  <c r="AO4933" i="2" s="1"/>
  <c r="AL4935" i="2"/>
  <c r="AM4935" i="2" s="1"/>
  <c r="AN4935" i="2" s="1"/>
  <c r="AO4935" i="2" s="1"/>
  <c r="AL4937" i="2"/>
  <c r="AM4937" i="2" s="1"/>
  <c r="AN4937" i="2" s="1"/>
  <c r="AO4937" i="2" s="1"/>
  <c r="AL4939" i="2"/>
  <c r="AM4939" i="2" s="1"/>
  <c r="AN4939" i="2" s="1"/>
  <c r="AO4939" i="2" s="1"/>
  <c r="AL4941" i="2"/>
  <c r="AM4941" i="2" s="1"/>
  <c r="AN4941" i="2" s="1"/>
  <c r="AO4941" i="2" s="1"/>
  <c r="AL4943" i="2"/>
  <c r="AM4943" i="2" s="1"/>
  <c r="AN4943" i="2" s="1"/>
  <c r="AO4943" i="2" s="1"/>
  <c r="AL4945" i="2"/>
  <c r="AM4945" i="2" s="1"/>
  <c r="AN4945" i="2" s="1"/>
  <c r="AO4945" i="2" s="1"/>
  <c r="AL4947" i="2"/>
  <c r="AM4947" i="2" s="1"/>
  <c r="AN4947" i="2" s="1"/>
  <c r="AO4947" i="2" s="1"/>
  <c r="AL4949" i="2"/>
  <c r="AM4949" i="2" s="1"/>
  <c r="AN4949" i="2" s="1"/>
  <c r="AO4949" i="2" s="1"/>
  <c r="AL4951" i="2"/>
  <c r="AM4951" i="2" s="1"/>
  <c r="AN4951" i="2" s="1"/>
  <c r="AO4951" i="2" s="1"/>
  <c r="AL4953" i="2"/>
  <c r="AM4953" i="2" s="1"/>
  <c r="AN4953" i="2" s="1"/>
  <c r="AO4953" i="2" s="1"/>
  <c r="AL4955" i="2"/>
  <c r="AM4955" i="2" s="1"/>
  <c r="AN4955" i="2" s="1"/>
  <c r="AO4955" i="2" s="1"/>
  <c r="AL4957" i="2"/>
  <c r="AM4957" i="2" s="1"/>
  <c r="AN4957" i="2" s="1"/>
  <c r="AO4957" i="2" s="1"/>
  <c r="AL4959" i="2"/>
  <c r="AM4959" i="2" s="1"/>
  <c r="AN4959" i="2" s="1"/>
  <c r="AO4959" i="2" s="1"/>
  <c r="AL4961" i="2"/>
  <c r="AM4961" i="2" s="1"/>
  <c r="AN4961" i="2" s="1"/>
  <c r="AO4961" i="2" s="1"/>
  <c r="AL4963" i="2"/>
  <c r="AM4963" i="2" s="1"/>
  <c r="AN4963" i="2" s="1"/>
  <c r="AO4963" i="2" s="1"/>
  <c r="AL4965" i="2"/>
  <c r="AM4965" i="2" s="1"/>
  <c r="AN4965" i="2" s="1"/>
  <c r="AO4965" i="2" s="1"/>
  <c r="AL4967" i="2"/>
  <c r="AM4967" i="2" s="1"/>
  <c r="AN4967" i="2" s="1"/>
  <c r="AO4967" i="2" s="1"/>
  <c r="AL4969" i="2"/>
  <c r="AM4969" i="2" s="1"/>
  <c r="AN4969" i="2" s="1"/>
  <c r="AO4969" i="2" s="1"/>
  <c r="AL4971" i="2"/>
  <c r="AM4971" i="2" s="1"/>
  <c r="AN4971" i="2" s="1"/>
  <c r="AO4971" i="2" s="1"/>
  <c r="AL4973" i="2"/>
  <c r="AM4973" i="2" s="1"/>
  <c r="AN4973" i="2" s="1"/>
  <c r="AO4973" i="2" s="1"/>
  <c r="AL4975" i="2"/>
  <c r="AM4975" i="2" s="1"/>
  <c r="AN4975" i="2" s="1"/>
  <c r="AO4975" i="2" s="1"/>
  <c r="AL4977" i="2"/>
  <c r="AM4977" i="2" s="1"/>
  <c r="AN4977" i="2" s="1"/>
  <c r="AO4977" i="2" s="1"/>
  <c r="AL4979" i="2"/>
  <c r="AM4979" i="2" s="1"/>
  <c r="AN4979" i="2" s="1"/>
  <c r="AO4979" i="2" s="1"/>
  <c r="AL4981" i="2"/>
  <c r="AM4981" i="2" s="1"/>
  <c r="AN4981" i="2" s="1"/>
  <c r="AO4981" i="2" s="1"/>
  <c r="AL4983" i="2"/>
  <c r="AM4983" i="2" s="1"/>
  <c r="AN4983" i="2" s="1"/>
  <c r="AO4983" i="2" s="1"/>
  <c r="AL4985" i="2"/>
  <c r="AM4985" i="2" s="1"/>
  <c r="AN4985" i="2" s="1"/>
  <c r="AO4985" i="2" s="1"/>
  <c r="AL4987" i="2"/>
  <c r="AM4987" i="2" s="1"/>
  <c r="AN4987" i="2" s="1"/>
  <c r="AO4987" i="2" s="1"/>
  <c r="AL4989" i="2"/>
  <c r="AM4989" i="2" s="1"/>
  <c r="AN4989" i="2" s="1"/>
  <c r="AO4989" i="2" s="1"/>
  <c r="AL4991" i="2"/>
  <c r="AM4991" i="2" s="1"/>
  <c r="AN4991" i="2" s="1"/>
  <c r="AO4991" i="2" s="1"/>
  <c r="AL4993" i="2"/>
  <c r="AM4993" i="2" s="1"/>
  <c r="AN4993" i="2" s="1"/>
  <c r="AO4993" i="2" s="1"/>
  <c r="AL4995" i="2"/>
  <c r="AM4995" i="2" s="1"/>
  <c r="AN4995" i="2" s="1"/>
  <c r="AO4995" i="2" s="1"/>
  <c r="AL4997" i="2"/>
  <c r="AM4997" i="2" s="1"/>
  <c r="AN4997" i="2" s="1"/>
  <c r="AO4997" i="2" s="1"/>
  <c r="AL4999" i="2"/>
  <c r="AM4999" i="2" s="1"/>
  <c r="AN4999" i="2" s="1"/>
  <c r="AO4999" i="2" s="1"/>
  <c r="AL5001" i="2"/>
  <c r="AM5001" i="2" s="1"/>
  <c r="AN5001" i="2" s="1"/>
  <c r="AO5001" i="2" s="1"/>
  <c r="AL5003" i="2"/>
  <c r="AM5003" i="2" s="1"/>
  <c r="AN5003" i="2" s="1"/>
  <c r="AO5003" i="2" s="1"/>
  <c r="AL5005" i="2"/>
  <c r="AM5005" i="2" s="1"/>
  <c r="AN5005" i="2" s="1"/>
  <c r="AO5005" i="2" s="1"/>
  <c r="AL5007" i="2"/>
  <c r="AM5007" i="2" s="1"/>
  <c r="AN5007" i="2" s="1"/>
  <c r="AO5007" i="2" s="1"/>
  <c r="AL5009" i="2"/>
  <c r="AM5009" i="2" s="1"/>
  <c r="AN5009" i="2" s="1"/>
  <c r="AO5009" i="2" s="1"/>
  <c r="AL5011" i="2"/>
  <c r="AM5011" i="2" s="1"/>
  <c r="AN5011" i="2" s="1"/>
  <c r="AO5011" i="2" s="1"/>
  <c r="AL5013" i="2"/>
  <c r="AM5013" i="2" s="1"/>
  <c r="AN5013" i="2" s="1"/>
  <c r="AO5013" i="2" s="1"/>
  <c r="AL5015" i="2"/>
  <c r="AM5015" i="2" s="1"/>
  <c r="AN5015" i="2" s="1"/>
  <c r="AO5015" i="2" s="1"/>
  <c r="AL5017" i="2"/>
  <c r="AM5017" i="2" s="1"/>
  <c r="AN5017" i="2" s="1"/>
  <c r="AO5017" i="2" s="1"/>
  <c r="AL5019" i="2"/>
  <c r="AM5019" i="2" s="1"/>
  <c r="AN5019" i="2" s="1"/>
  <c r="AO5019" i="2" s="1"/>
  <c r="AL5021" i="2"/>
  <c r="AM5021" i="2" s="1"/>
  <c r="AN5021" i="2" s="1"/>
  <c r="AO5021" i="2" s="1"/>
  <c r="AL5023" i="2"/>
  <c r="AM5023" i="2" s="1"/>
  <c r="AN5023" i="2" s="1"/>
  <c r="AO5023" i="2" s="1"/>
  <c r="AL5025" i="2"/>
  <c r="AM5025" i="2" s="1"/>
  <c r="AN5025" i="2" s="1"/>
  <c r="AO5025" i="2" s="1"/>
  <c r="AL5027" i="2"/>
  <c r="AM5027" i="2" s="1"/>
  <c r="AN5027" i="2" s="1"/>
  <c r="AO5027" i="2" s="1"/>
  <c r="AL5029" i="2"/>
  <c r="AM5029" i="2" s="1"/>
  <c r="AN5029" i="2" s="1"/>
  <c r="AO5029" i="2" s="1"/>
  <c r="AL5031" i="2"/>
  <c r="AM5031" i="2" s="1"/>
  <c r="AN5031" i="2" s="1"/>
  <c r="AO5031" i="2" s="1"/>
  <c r="AL5033" i="2"/>
  <c r="AM5033" i="2" s="1"/>
  <c r="AN5033" i="2" s="1"/>
  <c r="AO5033" i="2" s="1"/>
  <c r="AL5035" i="2"/>
  <c r="AM5035" i="2" s="1"/>
  <c r="AN5035" i="2" s="1"/>
  <c r="AO5035" i="2" s="1"/>
  <c r="AL5037" i="2"/>
  <c r="AM5037" i="2" s="1"/>
  <c r="AN5037" i="2" s="1"/>
  <c r="AO5037" i="2" s="1"/>
  <c r="AL5045" i="2"/>
  <c r="AM5045" i="2" s="1"/>
  <c r="AN5045" i="2" s="1"/>
  <c r="AO5045" i="2" s="1"/>
  <c r="AL5083" i="2"/>
  <c r="AM5083" i="2" s="1"/>
  <c r="AN5083" i="2" s="1"/>
  <c r="AO5083" i="2" s="1"/>
  <c r="AL5085" i="2"/>
  <c r="AM5085" i="2" s="1"/>
  <c r="AN5085" i="2" s="1"/>
  <c r="AO5085" i="2" s="1"/>
  <c r="AL5087" i="2"/>
  <c r="AM5087" i="2" s="1"/>
  <c r="AN5087" i="2" s="1"/>
  <c r="AO5087" i="2" s="1"/>
  <c r="AL5089" i="2"/>
  <c r="AM5089" i="2" s="1"/>
  <c r="AN5089" i="2" s="1"/>
  <c r="AO5089" i="2" s="1"/>
  <c r="AL5091" i="2"/>
  <c r="AM5091" i="2" s="1"/>
  <c r="AN5091" i="2" s="1"/>
  <c r="AO5091" i="2" s="1"/>
  <c r="AL5093" i="2"/>
  <c r="AM5093" i="2" s="1"/>
  <c r="AN5093" i="2" s="1"/>
  <c r="AO5093" i="2" s="1"/>
  <c r="AL5095" i="2"/>
  <c r="AM5095" i="2" s="1"/>
  <c r="AN5095" i="2" s="1"/>
  <c r="AO5095" i="2" s="1"/>
  <c r="AL5097" i="2"/>
  <c r="AM5097" i="2" s="1"/>
  <c r="AN5097" i="2" s="1"/>
  <c r="AO5097" i="2" s="1"/>
  <c r="AL5099" i="2"/>
  <c r="AM5099" i="2" s="1"/>
  <c r="AN5099" i="2" s="1"/>
  <c r="AO5099" i="2" s="1"/>
  <c r="AL5101" i="2"/>
  <c r="AM5101" i="2" s="1"/>
  <c r="AN5101" i="2" s="1"/>
  <c r="AO5101" i="2" s="1"/>
  <c r="AL5103" i="2"/>
  <c r="AM5103" i="2" s="1"/>
  <c r="AN5103" i="2" s="1"/>
  <c r="AO5103" i="2" s="1"/>
  <c r="AL5105" i="2"/>
  <c r="AM5105" i="2" s="1"/>
  <c r="AN5105" i="2" s="1"/>
  <c r="AO5105" i="2" s="1"/>
  <c r="AL5107" i="2"/>
  <c r="AM5107" i="2" s="1"/>
  <c r="AN5107" i="2" s="1"/>
  <c r="AO5107" i="2" s="1"/>
  <c r="AL5109" i="2"/>
  <c r="AM5109" i="2" s="1"/>
  <c r="AN5109" i="2" s="1"/>
  <c r="AO5109" i="2" s="1"/>
  <c r="AL5111" i="2"/>
  <c r="AM5111" i="2" s="1"/>
  <c r="AN5111" i="2" s="1"/>
  <c r="AO5111" i="2" s="1"/>
  <c r="AL5113" i="2"/>
  <c r="AM5113" i="2" s="1"/>
  <c r="AN5113" i="2" s="1"/>
  <c r="AO5113" i="2" s="1"/>
  <c r="AL5115" i="2"/>
  <c r="AM5115" i="2" s="1"/>
  <c r="AN5115" i="2" s="1"/>
  <c r="AO5115" i="2" s="1"/>
  <c r="AL5123" i="2"/>
  <c r="AM5123" i="2" s="1"/>
  <c r="AN5123" i="2" s="1"/>
  <c r="AO5123" i="2" s="1"/>
  <c r="AL5125" i="2"/>
  <c r="AM5125" i="2" s="1"/>
  <c r="AN5125" i="2" s="1"/>
  <c r="AO5125" i="2" s="1"/>
  <c r="AL5129" i="2"/>
  <c r="AM5129" i="2" s="1"/>
  <c r="AN5129" i="2" s="1"/>
  <c r="AO5129" i="2" s="1"/>
  <c r="AL5131" i="2"/>
  <c r="AM5131" i="2" s="1"/>
  <c r="AN5131" i="2" s="1"/>
  <c r="AO5131" i="2" s="1"/>
  <c r="AL5133" i="2"/>
  <c r="AM5133" i="2" s="1"/>
  <c r="AN5133" i="2" s="1"/>
  <c r="AO5133" i="2" s="1"/>
  <c r="AL5047" i="2"/>
  <c r="AM5047" i="2" s="1"/>
  <c r="AN5047" i="2" s="1"/>
  <c r="AO5047" i="2" s="1"/>
  <c r="AL5049" i="2"/>
  <c r="AM5049" i="2" s="1"/>
  <c r="AN5049" i="2" s="1"/>
  <c r="AO5049" i="2" s="1"/>
  <c r="AL5051" i="2"/>
  <c r="AM5051" i="2" s="1"/>
  <c r="AN5051" i="2" s="1"/>
  <c r="AO5051" i="2" s="1"/>
  <c r="AL5053" i="2"/>
  <c r="AM5053" i="2" s="1"/>
  <c r="AN5053" i="2" s="1"/>
  <c r="AO5053" i="2" s="1"/>
  <c r="AL5055" i="2"/>
  <c r="AM5055" i="2" s="1"/>
  <c r="AN5055" i="2" s="1"/>
  <c r="AO5055" i="2" s="1"/>
  <c r="AL5057" i="2"/>
  <c r="AM5057" i="2" s="1"/>
  <c r="AN5057" i="2" s="1"/>
  <c r="AO5057" i="2" s="1"/>
  <c r="AL5059" i="2"/>
  <c r="AM5059" i="2" s="1"/>
  <c r="AN5059" i="2" s="1"/>
  <c r="AO5059" i="2" s="1"/>
  <c r="AL5061" i="2"/>
  <c r="AM5061" i="2" s="1"/>
  <c r="AN5061" i="2" s="1"/>
  <c r="AO5061" i="2" s="1"/>
  <c r="AL5063" i="2"/>
  <c r="AM5063" i="2" s="1"/>
  <c r="AN5063" i="2" s="1"/>
  <c r="AO5063" i="2" s="1"/>
  <c r="AL5065" i="2"/>
  <c r="AM5065" i="2" s="1"/>
  <c r="AN5065" i="2" s="1"/>
  <c r="AO5065" i="2" s="1"/>
  <c r="AL5067" i="2"/>
  <c r="AM5067" i="2" s="1"/>
  <c r="AN5067" i="2" s="1"/>
  <c r="AO5067" i="2" s="1"/>
  <c r="AL5069" i="2"/>
  <c r="AM5069" i="2" s="1"/>
  <c r="AN5069" i="2" s="1"/>
  <c r="AO5069" i="2" s="1"/>
  <c r="AL5071" i="2"/>
  <c r="AM5071" i="2" s="1"/>
  <c r="AN5071" i="2" s="1"/>
  <c r="AO5071" i="2" s="1"/>
  <c r="AL5073" i="2"/>
  <c r="AM5073" i="2" s="1"/>
  <c r="AN5073" i="2" s="1"/>
  <c r="AO5073" i="2" s="1"/>
  <c r="AL5075" i="2"/>
  <c r="AM5075" i="2" s="1"/>
  <c r="AN5075" i="2" s="1"/>
  <c r="AO5075" i="2" s="1"/>
  <c r="AL5077" i="2"/>
  <c r="AM5077" i="2" s="1"/>
  <c r="AN5077" i="2" s="1"/>
  <c r="AO5077" i="2" s="1"/>
  <c r="AL5079" i="2"/>
  <c r="AM5079" i="2" s="1"/>
  <c r="AN5079" i="2" s="1"/>
  <c r="AO5079" i="2" s="1"/>
  <c r="AL5081" i="2"/>
  <c r="AM5081" i="2" s="1"/>
  <c r="AN5081" i="2" s="1"/>
  <c r="AO5081" i="2" s="1"/>
  <c r="AL5117" i="2"/>
  <c r="AM5117" i="2" s="1"/>
  <c r="AN5117" i="2" s="1"/>
  <c r="AO5117" i="2" s="1"/>
  <c r="AL5119" i="2"/>
  <c r="AM5119" i="2" s="1"/>
  <c r="AN5119" i="2" s="1"/>
  <c r="AO5119" i="2" s="1"/>
  <c r="AL5121" i="2"/>
  <c r="AM5121" i="2" s="1"/>
  <c r="AN5121" i="2" s="1"/>
  <c r="AO5121" i="2" s="1"/>
  <c r="AL5127" i="2"/>
  <c r="AM5127" i="2" s="1"/>
  <c r="AN5127" i="2" s="1"/>
  <c r="AO5127" i="2" s="1"/>
  <c r="AL5515" i="2"/>
  <c r="AM5515" i="2" s="1"/>
  <c r="AN5515" i="2" s="1"/>
  <c r="AO5515" i="2" s="1"/>
  <c r="AL5559" i="2"/>
  <c r="AM5559" i="2" s="1"/>
  <c r="AN5559" i="2" s="1"/>
  <c r="AO5559" i="2" s="1"/>
  <c r="AL5561" i="2"/>
  <c r="AM5561" i="2" s="1"/>
  <c r="AN5561" i="2" s="1"/>
  <c r="AO5561" i="2" s="1"/>
  <c r="AL5563" i="2"/>
  <c r="AM5563" i="2" s="1"/>
  <c r="AN5563" i="2" s="1"/>
  <c r="AO5563" i="2" s="1"/>
  <c r="AL5565" i="2"/>
  <c r="AM5565" i="2" s="1"/>
  <c r="AN5565" i="2" s="1"/>
  <c r="AO5565" i="2" s="1"/>
  <c r="AL5567" i="2"/>
  <c r="AM5567" i="2" s="1"/>
  <c r="AN5567" i="2" s="1"/>
  <c r="AO5567" i="2" s="1"/>
  <c r="AL5569" i="2"/>
  <c r="AM5569" i="2" s="1"/>
  <c r="AN5569" i="2" s="1"/>
  <c r="AO5569" i="2" s="1"/>
  <c r="AL5571" i="2"/>
  <c r="AM5571" i="2" s="1"/>
  <c r="AN5571" i="2" s="1"/>
  <c r="AO5571" i="2" s="1"/>
  <c r="AL5573" i="2"/>
  <c r="AM5573" i="2" s="1"/>
  <c r="AN5573" i="2" s="1"/>
  <c r="AO5573" i="2" s="1"/>
  <c r="AL5575" i="2"/>
  <c r="AM5575" i="2" s="1"/>
  <c r="AN5575" i="2" s="1"/>
  <c r="AO5575" i="2" s="1"/>
  <c r="AL5577" i="2"/>
  <c r="AM5577" i="2" s="1"/>
  <c r="AN5577" i="2" s="1"/>
  <c r="AO5577" i="2" s="1"/>
  <c r="AL5579" i="2"/>
  <c r="AM5579" i="2" s="1"/>
  <c r="AN5579" i="2" s="1"/>
  <c r="AO5579" i="2" s="1"/>
  <c r="AL5581" i="2"/>
  <c r="AM5581" i="2" s="1"/>
  <c r="AN5581" i="2" s="1"/>
  <c r="AO5581" i="2" s="1"/>
  <c r="AL5583" i="2"/>
  <c r="AM5583" i="2" s="1"/>
  <c r="AN5583" i="2" s="1"/>
  <c r="AO5583" i="2" s="1"/>
  <c r="AL5585" i="2"/>
  <c r="AM5585" i="2" s="1"/>
  <c r="AN5585" i="2" s="1"/>
  <c r="AO5585" i="2" s="1"/>
  <c r="AL5587" i="2"/>
  <c r="AM5587" i="2" s="1"/>
  <c r="AN5587" i="2" s="1"/>
  <c r="AO5587" i="2" s="1"/>
  <c r="AL5589" i="2"/>
  <c r="AM5589" i="2" s="1"/>
  <c r="AN5589" i="2" s="1"/>
  <c r="AO5589" i="2" s="1"/>
  <c r="AL5591" i="2"/>
  <c r="AM5591" i="2" s="1"/>
  <c r="AN5591" i="2" s="1"/>
  <c r="AO5591" i="2" s="1"/>
  <c r="AL5593" i="2"/>
  <c r="AM5593" i="2" s="1"/>
  <c r="AN5593" i="2" s="1"/>
  <c r="AO5593" i="2" s="1"/>
  <c r="AL5595" i="2"/>
  <c r="AM5595" i="2" s="1"/>
  <c r="AN5595" i="2" s="1"/>
  <c r="AO5595" i="2" s="1"/>
  <c r="AL5597" i="2"/>
  <c r="AM5597" i="2" s="1"/>
  <c r="AN5597" i="2" s="1"/>
  <c r="AO5597" i="2" s="1"/>
  <c r="AL5599" i="2"/>
  <c r="AM5599" i="2" s="1"/>
  <c r="AN5599" i="2" s="1"/>
  <c r="AO5599" i="2" s="1"/>
  <c r="AL5601" i="2"/>
  <c r="AM5601" i="2" s="1"/>
  <c r="AN5601" i="2" s="1"/>
  <c r="AO5601" i="2" s="1"/>
  <c r="AL5603" i="2"/>
  <c r="AM5603" i="2" s="1"/>
  <c r="AN5603" i="2" s="1"/>
  <c r="AO5603" i="2" s="1"/>
  <c r="AL5605" i="2"/>
  <c r="AM5605" i="2" s="1"/>
  <c r="AN5605" i="2" s="1"/>
  <c r="AO5605" i="2" s="1"/>
  <c r="AL5607" i="2"/>
  <c r="AM5607" i="2" s="1"/>
  <c r="AN5607" i="2" s="1"/>
  <c r="AO5607" i="2" s="1"/>
  <c r="AL5609" i="2"/>
  <c r="AM5609" i="2" s="1"/>
  <c r="AN5609" i="2" s="1"/>
  <c r="AO5609" i="2" s="1"/>
  <c r="AL5611" i="2"/>
  <c r="AM5611" i="2" s="1"/>
  <c r="AN5611" i="2" s="1"/>
  <c r="AO5611" i="2" s="1"/>
  <c r="AL5613" i="2"/>
  <c r="AM5613" i="2" s="1"/>
  <c r="AN5613" i="2" s="1"/>
  <c r="AO5613" i="2" s="1"/>
  <c r="AL5615" i="2"/>
  <c r="AM5615" i="2" s="1"/>
  <c r="AN5615" i="2" s="1"/>
  <c r="AO5615" i="2" s="1"/>
  <c r="AL5617" i="2"/>
  <c r="AM5617" i="2" s="1"/>
  <c r="AN5617" i="2" s="1"/>
  <c r="AO5617" i="2" s="1"/>
  <c r="AL5619" i="2"/>
  <c r="AM5619" i="2" s="1"/>
  <c r="AN5619" i="2" s="1"/>
  <c r="AO5619" i="2" s="1"/>
  <c r="AL5621" i="2"/>
  <c r="AM5621" i="2" s="1"/>
  <c r="AN5621" i="2" s="1"/>
  <c r="AO5621" i="2" s="1"/>
  <c r="AL5623" i="2"/>
  <c r="AM5623" i="2" s="1"/>
  <c r="AN5623" i="2" s="1"/>
  <c r="AO5623" i="2" s="1"/>
  <c r="AL5625" i="2"/>
  <c r="AM5625" i="2" s="1"/>
  <c r="AN5625" i="2" s="1"/>
  <c r="AO5625" i="2" s="1"/>
  <c r="AL5627" i="2"/>
  <c r="AM5627" i="2" s="1"/>
  <c r="AN5627" i="2" s="1"/>
  <c r="AO5627" i="2" s="1"/>
  <c r="AL5629" i="2"/>
  <c r="AM5629" i="2" s="1"/>
  <c r="AN5629" i="2" s="1"/>
  <c r="AO5629" i="2" s="1"/>
  <c r="AL5631" i="2"/>
  <c r="AM5631" i="2" s="1"/>
  <c r="AN5631" i="2" s="1"/>
  <c r="AO5631" i="2" s="1"/>
  <c r="AL5633" i="2"/>
  <c r="AM5633" i="2" s="1"/>
  <c r="AN5633" i="2" s="1"/>
  <c r="AO5633" i="2" s="1"/>
  <c r="AL5635" i="2"/>
  <c r="AM5635" i="2" s="1"/>
  <c r="AN5635" i="2" s="1"/>
  <c r="AO5635" i="2" s="1"/>
  <c r="AL5637" i="2"/>
  <c r="AM5637" i="2" s="1"/>
  <c r="AN5637" i="2" s="1"/>
  <c r="AO5637" i="2" s="1"/>
  <c r="AL5639" i="2"/>
  <c r="AM5639" i="2" s="1"/>
  <c r="AN5639" i="2" s="1"/>
  <c r="AO5639" i="2" s="1"/>
  <c r="AL5641" i="2"/>
  <c r="AM5641" i="2" s="1"/>
  <c r="AN5641" i="2" s="1"/>
  <c r="AO5641" i="2" s="1"/>
  <c r="AL5643" i="2"/>
  <c r="AM5643" i="2" s="1"/>
  <c r="AN5643" i="2" s="1"/>
  <c r="AO5643" i="2" s="1"/>
  <c r="AL5645" i="2"/>
  <c r="AM5645" i="2" s="1"/>
  <c r="AN5645" i="2" s="1"/>
  <c r="AO5645" i="2" s="1"/>
  <c r="AL5647" i="2"/>
  <c r="AM5647" i="2" s="1"/>
  <c r="AN5647" i="2" s="1"/>
  <c r="AO5647" i="2" s="1"/>
  <c r="AL5649" i="2"/>
  <c r="AM5649" i="2" s="1"/>
  <c r="AN5649" i="2" s="1"/>
  <c r="AO5649" i="2" s="1"/>
  <c r="AL5651" i="2"/>
  <c r="AM5651" i="2" s="1"/>
  <c r="AN5651" i="2" s="1"/>
  <c r="AO5651" i="2" s="1"/>
  <c r="AL5653" i="2"/>
  <c r="AM5653" i="2" s="1"/>
  <c r="AN5653" i="2" s="1"/>
  <c r="AO5653" i="2" s="1"/>
  <c r="AL5655" i="2"/>
  <c r="AM5655" i="2" s="1"/>
  <c r="AN5655" i="2" s="1"/>
  <c r="AO5655" i="2" s="1"/>
  <c r="AL5657" i="2"/>
  <c r="AM5657" i="2" s="1"/>
  <c r="AN5657" i="2" s="1"/>
  <c r="AO5657" i="2" s="1"/>
  <c r="AL5659" i="2"/>
  <c r="AM5659" i="2" s="1"/>
  <c r="AN5659" i="2" s="1"/>
  <c r="AO5659" i="2" s="1"/>
  <c r="AL5661" i="2"/>
  <c r="AM5661" i="2" s="1"/>
  <c r="AN5661" i="2" s="1"/>
  <c r="AO5661" i="2" s="1"/>
  <c r="AL5663" i="2"/>
  <c r="AM5663" i="2" s="1"/>
  <c r="AN5663" i="2" s="1"/>
  <c r="AO5663" i="2" s="1"/>
  <c r="AL5665" i="2"/>
  <c r="AM5665" i="2" s="1"/>
  <c r="AN5665" i="2" s="1"/>
  <c r="AO5665" i="2" s="1"/>
  <c r="AL5667" i="2"/>
  <c r="AM5667" i="2" s="1"/>
  <c r="AN5667" i="2" s="1"/>
  <c r="AO5667" i="2" s="1"/>
  <c r="AL5669" i="2"/>
  <c r="AM5669" i="2" s="1"/>
  <c r="AN5669" i="2" s="1"/>
  <c r="AO5669" i="2" s="1"/>
  <c r="AL5671" i="2"/>
  <c r="AM5671" i="2" s="1"/>
  <c r="AN5671" i="2" s="1"/>
  <c r="AO5671" i="2" s="1"/>
  <c r="AL5673" i="2"/>
  <c r="AM5673" i="2" s="1"/>
  <c r="AN5673" i="2" s="1"/>
  <c r="AO5673" i="2" s="1"/>
  <c r="AL5675" i="2"/>
  <c r="AM5675" i="2" s="1"/>
  <c r="AN5675" i="2" s="1"/>
  <c r="AO5675" i="2" s="1"/>
  <c r="AL5677" i="2"/>
  <c r="AM5677" i="2" s="1"/>
  <c r="AN5677" i="2" s="1"/>
  <c r="AO5677" i="2" s="1"/>
  <c r="AL5679" i="2"/>
  <c r="AM5679" i="2" s="1"/>
  <c r="AN5679" i="2" s="1"/>
  <c r="AO5679" i="2" s="1"/>
  <c r="AL5681" i="2"/>
  <c r="AM5681" i="2" s="1"/>
  <c r="AN5681" i="2" s="1"/>
  <c r="AO5681" i="2" s="1"/>
  <c r="AL5683" i="2"/>
  <c r="AM5683" i="2" s="1"/>
  <c r="AN5683" i="2" s="1"/>
  <c r="AO5683" i="2" s="1"/>
  <c r="AL5685" i="2"/>
  <c r="AM5685" i="2" s="1"/>
  <c r="AN5685" i="2" s="1"/>
  <c r="AO5685" i="2" s="1"/>
  <c r="AL18" i="2"/>
  <c r="AM18" i="2" s="1"/>
  <c r="AN18" i="2" s="1"/>
  <c r="AO18" i="2" s="1"/>
  <c r="AL20" i="2"/>
  <c r="AM20" i="2" s="1"/>
  <c r="AN20" i="2" s="1"/>
  <c r="AO20" i="2" s="1"/>
  <c r="AL22" i="2"/>
  <c r="AM22" i="2" s="1"/>
  <c r="AN22" i="2" s="1"/>
  <c r="AO22" i="2" s="1"/>
  <c r="AL24" i="2"/>
  <c r="AM24" i="2" s="1"/>
  <c r="AN24" i="2" s="1"/>
  <c r="AO24" i="2" s="1"/>
  <c r="AL26" i="2"/>
  <c r="AM26" i="2" s="1"/>
  <c r="AN26" i="2" s="1"/>
  <c r="AO26" i="2" s="1"/>
  <c r="AL28" i="2"/>
  <c r="AM28" i="2" s="1"/>
  <c r="AN28" i="2" s="1"/>
  <c r="AO28" i="2" s="1"/>
  <c r="AL30" i="2"/>
  <c r="AM30" i="2" s="1"/>
  <c r="AN30" i="2" s="1"/>
  <c r="AO30" i="2" s="1"/>
  <c r="AL32" i="2"/>
  <c r="AM32" i="2" s="1"/>
  <c r="AN32" i="2" s="1"/>
  <c r="AO32" i="2" s="1"/>
  <c r="AL34" i="2"/>
  <c r="AM34" i="2" s="1"/>
  <c r="AN34" i="2" s="1"/>
  <c r="AO34" i="2" s="1"/>
  <c r="AL36" i="2"/>
  <c r="AM36" i="2" s="1"/>
  <c r="AN36" i="2" s="1"/>
  <c r="AO36" i="2" s="1"/>
  <c r="AL38" i="2"/>
  <c r="AM38" i="2" s="1"/>
  <c r="AN38" i="2" s="1"/>
  <c r="AO38" i="2" s="1"/>
  <c r="AL40" i="2"/>
  <c r="AM40" i="2" s="1"/>
  <c r="AN40" i="2" s="1"/>
  <c r="AO40" i="2" s="1"/>
  <c r="AL42" i="2"/>
  <c r="AM42" i="2" s="1"/>
  <c r="AN42" i="2" s="1"/>
  <c r="AO42" i="2" s="1"/>
  <c r="AL44" i="2"/>
  <c r="AM44" i="2" s="1"/>
  <c r="AN44" i="2" s="1"/>
  <c r="AO44" i="2" s="1"/>
  <c r="AL46" i="2"/>
  <c r="AM46" i="2" s="1"/>
  <c r="AN46" i="2" s="1"/>
  <c r="AO46" i="2" s="1"/>
  <c r="AL48" i="2"/>
  <c r="AM48" i="2" s="1"/>
  <c r="AN48" i="2" s="1"/>
  <c r="AO48" i="2" s="1"/>
  <c r="AL50" i="2"/>
  <c r="AM50" i="2" s="1"/>
  <c r="AN50" i="2" s="1"/>
  <c r="AO50" i="2" s="1"/>
  <c r="AL52" i="2"/>
  <c r="AM52" i="2" s="1"/>
  <c r="AN52" i="2" s="1"/>
  <c r="AO52" i="2" s="1"/>
  <c r="AL54" i="2"/>
  <c r="AM54" i="2" s="1"/>
  <c r="AN54" i="2" s="1"/>
  <c r="AO54" i="2" s="1"/>
  <c r="AL56" i="2"/>
  <c r="AM56" i="2" s="1"/>
  <c r="AN56" i="2" s="1"/>
  <c r="AO56" i="2" s="1"/>
  <c r="AL58" i="2"/>
  <c r="AM58" i="2" s="1"/>
  <c r="AN58" i="2" s="1"/>
  <c r="AO58" i="2" s="1"/>
  <c r="AL60" i="2"/>
  <c r="AM60" i="2" s="1"/>
  <c r="AN60" i="2" s="1"/>
  <c r="AO60" i="2" s="1"/>
  <c r="AL62" i="2"/>
  <c r="AM62" i="2" s="1"/>
  <c r="AN62" i="2" s="1"/>
  <c r="AO62" i="2" s="1"/>
  <c r="AL64" i="2"/>
  <c r="AM64" i="2" s="1"/>
  <c r="AN64" i="2" s="1"/>
  <c r="AO64" i="2" s="1"/>
  <c r="AL66" i="2"/>
  <c r="AM66" i="2" s="1"/>
  <c r="AN66" i="2" s="1"/>
  <c r="AO66" i="2" s="1"/>
  <c r="AL68" i="2"/>
  <c r="AM68" i="2" s="1"/>
  <c r="AN68" i="2" s="1"/>
  <c r="AO68" i="2" s="1"/>
  <c r="AL70" i="2"/>
  <c r="AM70" i="2" s="1"/>
  <c r="AN70" i="2" s="1"/>
  <c r="AO70" i="2" s="1"/>
  <c r="AL72" i="2"/>
  <c r="AM72" i="2" s="1"/>
  <c r="AN72" i="2" s="1"/>
  <c r="AO72" i="2" s="1"/>
  <c r="AL74" i="2"/>
  <c r="AM74" i="2" s="1"/>
  <c r="AN74" i="2" s="1"/>
  <c r="AO74" i="2" s="1"/>
  <c r="AL76" i="2"/>
  <c r="AM76" i="2" s="1"/>
  <c r="AN76" i="2" s="1"/>
  <c r="AO76" i="2" s="1"/>
  <c r="AL78" i="2"/>
  <c r="AM78" i="2" s="1"/>
  <c r="AN78" i="2" s="1"/>
  <c r="AO78" i="2" s="1"/>
  <c r="AL80" i="2"/>
  <c r="AM80" i="2" s="1"/>
  <c r="AN80" i="2" s="1"/>
  <c r="AO80" i="2" s="1"/>
  <c r="AL82" i="2"/>
  <c r="AM82" i="2" s="1"/>
  <c r="AN82" i="2" s="1"/>
  <c r="AO82" i="2" s="1"/>
  <c r="AL84" i="2"/>
  <c r="AM84" i="2" s="1"/>
  <c r="AN84" i="2" s="1"/>
  <c r="AO84" i="2" s="1"/>
  <c r="AL86" i="2"/>
  <c r="AM86" i="2" s="1"/>
  <c r="AN86" i="2" s="1"/>
  <c r="AO86" i="2" s="1"/>
  <c r="AL88" i="2"/>
  <c r="AM88" i="2" s="1"/>
  <c r="AN88" i="2" s="1"/>
  <c r="AO88" i="2" s="1"/>
  <c r="AL90" i="2"/>
  <c r="AM90" i="2" s="1"/>
  <c r="AN90" i="2" s="1"/>
  <c r="AO90" i="2" s="1"/>
  <c r="AL92" i="2"/>
  <c r="AM92" i="2" s="1"/>
  <c r="AN92" i="2" s="1"/>
  <c r="AO92" i="2" s="1"/>
  <c r="AL94" i="2"/>
  <c r="AM94" i="2" s="1"/>
  <c r="AN94" i="2" s="1"/>
  <c r="AO94" i="2" s="1"/>
  <c r="AL96" i="2"/>
  <c r="AM96" i="2" s="1"/>
  <c r="AN96" i="2" s="1"/>
  <c r="AO96" i="2" s="1"/>
  <c r="AL98" i="2"/>
  <c r="AM98" i="2" s="1"/>
  <c r="AN98" i="2" s="1"/>
  <c r="AO98" i="2" s="1"/>
  <c r="AL100" i="2"/>
  <c r="AM100" i="2" s="1"/>
  <c r="AN100" i="2" s="1"/>
  <c r="AO100" i="2" s="1"/>
  <c r="AL102" i="2"/>
  <c r="AM102" i="2" s="1"/>
  <c r="AN102" i="2" s="1"/>
  <c r="AO102" i="2" s="1"/>
  <c r="AL104" i="2"/>
  <c r="AM104" i="2" s="1"/>
  <c r="AN104" i="2" s="1"/>
  <c r="AO104" i="2" s="1"/>
  <c r="AL106" i="2"/>
  <c r="AM106" i="2" s="1"/>
  <c r="AN106" i="2" s="1"/>
  <c r="AO106" i="2" s="1"/>
  <c r="AL108" i="2"/>
  <c r="AM108" i="2" s="1"/>
  <c r="AN108" i="2" s="1"/>
  <c r="AO108" i="2" s="1"/>
  <c r="AL110" i="2"/>
  <c r="AM110" i="2" s="1"/>
  <c r="AN110" i="2" s="1"/>
  <c r="AO110" i="2" s="1"/>
  <c r="AL112" i="2"/>
  <c r="AM112" i="2" s="1"/>
  <c r="AN112" i="2" s="1"/>
  <c r="AO112" i="2" s="1"/>
  <c r="AL114" i="2"/>
  <c r="AM114" i="2" s="1"/>
  <c r="AN114" i="2" s="1"/>
  <c r="AO114" i="2" s="1"/>
  <c r="AL116" i="2"/>
  <c r="AM116" i="2" s="1"/>
  <c r="AN116" i="2" s="1"/>
  <c r="AO116" i="2" s="1"/>
  <c r="AL118" i="2"/>
  <c r="AM118" i="2" s="1"/>
  <c r="AN118" i="2" s="1"/>
  <c r="AO118" i="2" s="1"/>
  <c r="AL120" i="2"/>
  <c r="AM120" i="2" s="1"/>
  <c r="AN120" i="2" s="1"/>
  <c r="AO120" i="2" s="1"/>
  <c r="AL122" i="2"/>
  <c r="AM122" i="2" s="1"/>
  <c r="AN122" i="2" s="1"/>
  <c r="AO122" i="2" s="1"/>
  <c r="AL124" i="2"/>
  <c r="AM124" i="2" s="1"/>
  <c r="AN124" i="2" s="1"/>
  <c r="AO124" i="2" s="1"/>
  <c r="AL126" i="2"/>
  <c r="AM126" i="2" s="1"/>
  <c r="AN126" i="2" s="1"/>
  <c r="AO126" i="2" s="1"/>
  <c r="AL128" i="2"/>
  <c r="AM128" i="2" s="1"/>
  <c r="AN128" i="2" s="1"/>
  <c r="AO128" i="2" s="1"/>
  <c r="AL130" i="2"/>
  <c r="AM130" i="2" s="1"/>
  <c r="AN130" i="2" s="1"/>
  <c r="AO130" i="2" s="1"/>
  <c r="AL132" i="2"/>
  <c r="AM132" i="2" s="1"/>
  <c r="AN132" i="2" s="1"/>
  <c r="AO132" i="2" s="1"/>
  <c r="AL134" i="2"/>
  <c r="AM134" i="2" s="1"/>
  <c r="AN134" i="2" s="1"/>
  <c r="AO134" i="2" s="1"/>
  <c r="AL136" i="2"/>
  <c r="AM136" i="2" s="1"/>
  <c r="AN136" i="2" s="1"/>
  <c r="AO136" i="2" s="1"/>
  <c r="AL138" i="2"/>
  <c r="AM138" i="2" s="1"/>
  <c r="AN138" i="2" s="1"/>
  <c r="AO138" i="2" s="1"/>
  <c r="AL140" i="2"/>
  <c r="AM140" i="2" s="1"/>
  <c r="AN140" i="2" s="1"/>
  <c r="AO140" i="2" s="1"/>
  <c r="AL142" i="2"/>
  <c r="AM142" i="2" s="1"/>
  <c r="AN142" i="2" s="1"/>
  <c r="AO142" i="2" s="1"/>
  <c r="AL144" i="2"/>
  <c r="AM144" i="2" s="1"/>
  <c r="AN144" i="2" s="1"/>
  <c r="AO144" i="2" s="1"/>
  <c r="AL146" i="2"/>
  <c r="AM146" i="2" s="1"/>
  <c r="AN146" i="2" s="1"/>
  <c r="AO146" i="2" s="1"/>
  <c r="AL148" i="2"/>
  <c r="AM148" i="2" s="1"/>
  <c r="AN148" i="2" s="1"/>
  <c r="AO148" i="2" s="1"/>
  <c r="AL150" i="2"/>
  <c r="AM150" i="2" s="1"/>
  <c r="AN150" i="2" s="1"/>
  <c r="AO150" i="2" s="1"/>
  <c r="AL152" i="2"/>
  <c r="AM152" i="2" s="1"/>
  <c r="AN152" i="2" s="1"/>
  <c r="AO152" i="2" s="1"/>
  <c r="AL154" i="2"/>
  <c r="AM154" i="2" s="1"/>
  <c r="AN154" i="2" s="1"/>
  <c r="AO154" i="2" s="1"/>
  <c r="AL156" i="2"/>
  <c r="AM156" i="2" s="1"/>
  <c r="AN156" i="2" s="1"/>
  <c r="AO156" i="2" s="1"/>
  <c r="AL158" i="2"/>
  <c r="AM158" i="2" s="1"/>
  <c r="AN158" i="2" s="1"/>
  <c r="AO158" i="2" s="1"/>
  <c r="AL160" i="2"/>
  <c r="AM160" i="2" s="1"/>
  <c r="AN160" i="2" s="1"/>
  <c r="AO160" i="2" s="1"/>
  <c r="AL162" i="2"/>
  <c r="AM162" i="2" s="1"/>
  <c r="AN162" i="2" s="1"/>
  <c r="AO162" i="2" s="1"/>
  <c r="AL164" i="2"/>
  <c r="AM164" i="2" s="1"/>
  <c r="AN164" i="2" s="1"/>
  <c r="AO164" i="2" s="1"/>
  <c r="AL166" i="2"/>
  <c r="AM166" i="2" s="1"/>
  <c r="AN166" i="2" s="1"/>
  <c r="AO166" i="2" s="1"/>
  <c r="AL168" i="2"/>
  <c r="AM168" i="2" s="1"/>
  <c r="AN168" i="2" s="1"/>
  <c r="AO168" i="2" s="1"/>
  <c r="AL170" i="2"/>
  <c r="AM170" i="2" s="1"/>
  <c r="AN170" i="2" s="1"/>
  <c r="AO170" i="2" s="1"/>
  <c r="AL172" i="2"/>
  <c r="AM172" i="2" s="1"/>
  <c r="AN172" i="2" s="1"/>
  <c r="AO172" i="2" s="1"/>
  <c r="AL174" i="2"/>
  <c r="AM174" i="2" s="1"/>
  <c r="AN174" i="2" s="1"/>
  <c r="AO174" i="2" s="1"/>
  <c r="AL176" i="2"/>
  <c r="AM176" i="2" s="1"/>
  <c r="AN176" i="2" s="1"/>
  <c r="AO176" i="2" s="1"/>
  <c r="AL178" i="2"/>
  <c r="AM178" i="2" s="1"/>
  <c r="AN178" i="2" s="1"/>
  <c r="AO178" i="2" s="1"/>
  <c r="AL180" i="2"/>
  <c r="AM180" i="2" s="1"/>
  <c r="AN180" i="2" s="1"/>
  <c r="AO180" i="2" s="1"/>
  <c r="AL182" i="2"/>
  <c r="AM182" i="2" s="1"/>
  <c r="AN182" i="2" s="1"/>
  <c r="AO182" i="2" s="1"/>
  <c r="AL184" i="2"/>
  <c r="AM184" i="2" s="1"/>
  <c r="AN184" i="2" s="1"/>
  <c r="AO184" i="2" s="1"/>
  <c r="AL186" i="2"/>
  <c r="AM186" i="2" s="1"/>
  <c r="AN186" i="2" s="1"/>
  <c r="AO186" i="2" s="1"/>
  <c r="AL188" i="2"/>
  <c r="AM188" i="2" s="1"/>
  <c r="AN188" i="2" s="1"/>
  <c r="AO188" i="2" s="1"/>
  <c r="AL190" i="2"/>
  <c r="AM190" i="2" s="1"/>
  <c r="AN190" i="2" s="1"/>
  <c r="AO190" i="2" s="1"/>
  <c r="AL192" i="2"/>
  <c r="AM192" i="2" s="1"/>
  <c r="AN192" i="2" s="1"/>
  <c r="AO192" i="2" s="1"/>
  <c r="AL194" i="2"/>
  <c r="AM194" i="2" s="1"/>
  <c r="AN194" i="2" s="1"/>
  <c r="AO194" i="2" s="1"/>
  <c r="AL196" i="2"/>
  <c r="AM196" i="2" s="1"/>
  <c r="AN196" i="2" s="1"/>
  <c r="AO196" i="2" s="1"/>
  <c r="AL198" i="2"/>
  <c r="AM198" i="2" s="1"/>
  <c r="AN198" i="2" s="1"/>
  <c r="AO198" i="2" s="1"/>
  <c r="AL200" i="2"/>
  <c r="AM200" i="2" s="1"/>
  <c r="AN200" i="2" s="1"/>
  <c r="AO200" i="2" s="1"/>
  <c r="AL202" i="2"/>
  <c r="AM202" i="2" s="1"/>
  <c r="AN202" i="2" s="1"/>
  <c r="AO202" i="2" s="1"/>
  <c r="AL204" i="2"/>
  <c r="AM204" i="2" s="1"/>
  <c r="AN204" i="2" s="1"/>
  <c r="AO204" i="2" s="1"/>
  <c r="AL206" i="2"/>
  <c r="AM206" i="2" s="1"/>
  <c r="AN206" i="2" s="1"/>
  <c r="AO206" i="2" s="1"/>
  <c r="AL208" i="2"/>
  <c r="AM208" i="2" s="1"/>
  <c r="AN208" i="2" s="1"/>
  <c r="AO208" i="2" s="1"/>
  <c r="AL210" i="2"/>
  <c r="AM210" i="2" s="1"/>
  <c r="AN210" i="2" s="1"/>
  <c r="AO210" i="2" s="1"/>
  <c r="AL212" i="2"/>
  <c r="AM212" i="2" s="1"/>
  <c r="AN212" i="2" s="1"/>
  <c r="AO212" i="2" s="1"/>
  <c r="AL214" i="2"/>
  <c r="AM214" i="2" s="1"/>
  <c r="AN214" i="2" s="1"/>
  <c r="AO214" i="2" s="1"/>
  <c r="AL216" i="2"/>
  <c r="AM216" i="2" s="1"/>
  <c r="AN216" i="2" s="1"/>
  <c r="AO216" i="2" s="1"/>
  <c r="AL218" i="2"/>
  <c r="AM218" i="2" s="1"/>
  <c r="AN218" i="2" s="1"/>
  <c r="AO218" i="2" s="1"/>
  <c r="AL220" i="2"/>
  <c r="AM220" i="2" s="1"/>
  <c r="AN220" i="2" s="1"/>
  <c r="AO220" i="2" s="1"/>
  <c r="AL222" i="2"/>
  <c r="AM222" i="2" s="1"/>
  <c r="AN222" i="2" s="1"/>
  <c r="AO222" i="2" s="1"/>
  <c r="AL224" i="2"/>
  <c r="AM224" i="2" s="1"/>
  <c r="AN224" i="2" s="1"/>
  <c r="AO224" i="2" s="1"/>
  <c r="AL226" i="2"/>
  <c r="AM226" i="2" s="1"/>
  <c r="AN226" i="2" s="1"/>
  <c r="AO226" i="2" s="1"/>
  <c r="AL228" i="2"/>
  <c r="AM228" i="2" s="1"/>
  <c r="AN228" i="2" s="1"/>
  <c r="AO228" i="2" s="1"/>
  <c r="AL230" i="2"/>
  <c r="AM230" i="2" s="1"/>
  <c r="AN230" i="2" s="1"/>
  <c r="AO230" i="2" s="1"/>
  <c r="AL232" i="2"/>
  <c r="AM232" i="2" s="1"/>
  <c r="AN232" i="2" s="1"/>
  <c r="AO232" i="2" s="1"/>
  <c r="AL234" i="2"/>
  <c r="AM234" i="2" s="1"/>
  <c r="AN234" i="2" s="1"/>
  <c r="AO234" i="2" s="1"/>
  <c r="AL236" i="2"/>
  <c r="AM236" i="2" s="1"/>
  <c r="AN236" i="2" s="1"/>
  <c r="AO236" i="2" s="1"/>
  <c r="AL238" i="2"/>
  <c r="AM238" i="2" s="1"/>
  <c r="AN238" i="2" s="1"/>
  <c r="AO238" i="2" s="1"/>
  <c r="AL240" i="2"/>
  <c r="AM240" i="2" s="1"/>
  <c r="AN240" i="2" s="1"/>
  <c r="AO240" i="2" s="1"/>
  <c r="AL242" i="2"/>
  <c r="AM242" i="2" s="1"/>
  <c r="AN242" i="2" s="1"/>
  <c r="AO242" i="2" s="1"/>
  <c r="AL244" i="2"/>
  <c r="AM244" i="2" s="1"/>
  <c r="AN244" i="2" s="1"/>
  <c r="AO244" i="2" s="1"/>
  <c r="AL246" i="2"/>
  <c r="AM246" i="2" s="1"/>
  <c r="AN246" i="2" s="1"/>
  <c r="AO246" i="2" s="1"/>
  <c r="AL248" i="2"/>
  <c r="AM248" i="2" s="1"/>
  <c r="AN248" i="2" s="1"/>
  <c r="AO248" i="2" s="1"/>
  <c r="AL250" i="2"/>
  <c r="AM250" i="2" s="1"/>
  <c r="AN250" i="2" s="1"/>
  <c r="AO250" i="2" s="1"/>
  <c r="AL252" i="2"/>
  <c r="AM252" i="2" s="1"/>
  <c r="AN252" i="2" s="1"/>
  <c r="AO252" i="2" s="1"/>
  <c r="AL254" i="2"/>
  <c r="AM254" i="2" s="1"/>
  <c r="AN254" i="2" s="1"/>
  <c r="AO254" i="2" s="1"/>
  <c r="AL256" i="2"/>
  <c r="AM256" i="2" s="1"/>
  <c r="AN256" i="2" s="1"/>
  <c r="AO256" i="2" s="1"/>
  <c r="AL258" i="2"/>
  <c r="AM258" i="2" s="1"/>
  <c r="AN258" i="2" s="1"/>
  <c r="AO258" i="2" s="1"/>
  <c r="AL260" i="2"/>
  <c r="AM260" i="2" s="1"/>
  <c r="AN260" i="2" s="1"/>
  <c r="AO260" i="2" s="1"/>
  <c r="AL262" i="2"/>
  <c r="AM262" i="2" s="1"/>
  <c r="AN262" i="2" s="1"/>
  <c r="AO262" i="2" s="1"/>
  <c r="AL264" i="2"/>
  <c r="AM264" i="2" s="1"/>
  <c r="AN264" i="2" s="1"/>
  <c r="AO264" i="2" s="1"/>
  <c r="AL266" i="2"/>
  <c r="AM266" i="2" s="1"/>
  <c r="AN266" i="2" s="1"/>
  <c r="AO266" i="2" s="1"/>
  <c r="AL268" i="2"/>
  <c r="AM268" i="2" s="1"/>
  <c r="AN268" i="2" s="1"/>
  <c r="AO268" i="2" s="1"/>
  <c r="AL270" i="2"/>
  <c r="AM270" i="2" s="1"/>
  <c r="AN270" i="2" s="1"/>
  <c r="AO270" i="2" s="1"/>
  <c r="AL272" i="2"/>
  <c r="AM272" i="2" s="1"/>
  <c r="AN272" i="2" s="1"/>
  <c r="AO272" i="2" s="1"/>
  <c r="AL274" i="2"/>
  <c r="AM274" i="2" s="1"/>
  <c r="AN274" i="2" s="1"/>
  <c r="AO274" i="2" s="1"/>
  <c r="AL276" i="2"/>
  <c r="AM276" i="2" s="1"/>
  <c r="AN276" i="2" s="1"/>
  <c r="AO276" i="2" s="1"/>
  <c r="AL278" i="2"/>
  <c r="AM278" i="2" s="1"/>
  <c r="AN278" i="2" s="1"/>
  <c r="AO278" i="2" s="1"/>
  <c r="AL280" i="2"/>
  <c r="AM280" i="2" s="1"/>
  <c r="AN280" i="2" s="1"/>
  <c r="AO280" i="2" s="1"/>
  <c r="AL282" i="2"/>
  <c r="AM282" i="2" s="1"/>
  <c r="AN282" i="2" s="1"/>
  <c r="AO282" i="2" s="1"/>
  <c r="AL284" i="2"/>
  <c r="AM284" i="2" s="1"/>
  <c r="AN284" i="2" s="1"/>
  <c r="AO284" i="2" s="1"/>
  <c r="AL286" i="2"/>
  <c r="AM286" i="2" s="1"/>
  <c r="AN286" i="2" s="1"/>
  <c r="AO286" i="2" s="1"/>
  <c r="AL288" i="2"/>
  <c r="AM288" i="2" s="1"/>
  <c r="AN288" i="2" s="1"/>
  <c r="AO288" i="2" s="1"/>
  <c r="AL290" i="2"/>
  <c r="AM290" i="2" s="1"/>
  <c r="AN290" i="2" s="1"/>
  <c r="AO290" i="2" s="1"/>
  <c r="AL292" i="2"/>
  <c r="AM292" i="2" s="1"/>
  <c r="AN292" i="2" s="1"/>
  <c r="AO292" i="2" s="1"/>
  <c r="AL294" i="2"/>
  <c r="AM294" i="2" s="1"/>
  <c r="AN294" i="2" s="1"/>
  <c r="AO294" i="2" s="1"/>
  <c r="AL296" i="2"/>
  <c r="AM296" i="2" s="1"/>
  <c r="AN296" i="2" s="1"/>
  <c r="AO296" i="2" s="1"/>
  <c r="AL298" i="2"/>
  <c r="AM298" i="2" s="1"/>
  <c r="AN298" i="2" s="1"/>
  <c r="AO298" i="2" s="1"/>
  <c r="AL300" i="2"/>
  <c r="AM300" i="2" s="1"/>
  <c r="AN300" i="2" s="1"/>
  <c r="AO300" i="2" s="1"/>
  <c r="AL302" i="2"/>
  <c r="AM302" i="2" s="1"/>
  <c r="AN302" i="2" s="1"/>
  <c r="AO302" i="2" s="1"/>
  <c r="AL304" i="2"/>
  <c r="AM304" i="2" s="1"/>
  <c r="AN304" i="2" s="1"/>
  <c r="AO304" i="2" s="1"/>
  <c r="AL306" i="2"/>
  <c r="AM306" i="2" s="1"/>
  <c r="AN306" i="2" s="1"/>
  <c r="AO306" i="2" s="1"/>
  <c r="AL308" i="2"/>
  <c r="AM308" i="2" s="1"/>
  <c r="AN308" i="2" s="1"/>
  <c r="AO308" i="2" s="1"/>
  <c r="AL310" i="2"/>
  <c r="AM310" i="2" s="1"/>
  <c r="AN310" i="2" s="1"/>
  <c r="AO310" i="2" s="1"/>
  <c r="AL312" i="2"/>
  <c r="AM312" i="2" s="1"/>
  <c r="AN312" i="2" s="1"/>
  <c r="AO312" i="2" s="1"/>
  <c r="AL314" i="2"/>
  <c r="AM314" i="2" s="1"/>
  <c r="AN314" i="2" s="1"/>
  <c r="AO314" i="2" s="1"/>
  <c r="AL316" i="2"/>
  <c r="AM316" i="2" s="1"/>
  <c r="AN316" i="2" s="1"/>
  <c r="AO316" i="2" s="1"/>
  <c r="AL318" i="2"/>
  <c r="AM318" i="2" s="1"/>
  <c r="AN318" i="2" s="1"/>
  <c r="AO318" i="2" s="1"/>
  <c r="AL320" i="2"/>
  <c r="AM320" i="2" s="1"/>
  <c r="AN320" i="2" s="1"/>
  <c r="AO320" i="2" s="1"/>
  <c r="AL322" i="2"/>
  <c r="AM322" i="2" s="1"/>
  <c r="AN322" i="2" s="1"/>
  <c r="AO322" i="2" s="1"/>
  <c r="AL324" i="2"/>
  <c r="AM324" i="2" s="1"/>
  <c r="AN324" i="2" s="1"/>
  <c r="AO324" i="2" s="1"/>
  <c r="AL326" i="2"/>
  <c r="AM326" i="2" s="1"/>
  <c r="AN326" i="2" s="1"/>
  <c r="AO326" i="2" s="1"/>
  <c r="AL328" i="2"/>
  <c r="AM328" i="2" s="1"/>
  <c r="AN328" i="2" s="1"/>
  <c r="AO328" i="2" s="1"/>
  <c r="AL330" i="2"/>
  <c r="AM330" i="2" s="1"/>
  <c r="AN330" i="2" s="1"/>
  <c r="AO330" i="2" s="1"/>
  <c r="AL332" i="2"/>
  <c r="AM332" i="2" s="1"/>
  <c r="AN332" i="2" s="1"/>
  <c r="AO332" i="2" s="1"/>
  <c r="AL334" i="2"/>
  <c r="AM334" i="2" s="1"/>
  <c r="AN334" i="2" s="1"/>
  <c r="AO334" i="2" s="1"/>
  <c r="AL336" i="2"/>
  <c r="AM336" i="2" s="1"/>
  <c r="AN336" i="2" s="1"/>
  <c r="AO336" i="2" s="1"/>
  <c r="AL338" i="2"/>
  <c r="AM338" i="2" s="1"/>
  <c r="AN338" i="2" s="1"/>
  <c r="AO338" i="2" s="1"/>
  <c r="AL340" i="2"/>
  <c r="AM340" i="2" s="1"/>
  <c r="AN340" i="2" s="1"/>
  <c r="AO340" i="2" s="1"/>
  <c r="AL342" i="2"/>
  <c r="AM342" i="2" s="1"/>
  <c r="AN342" i="2" s="1"/>
  <c r="AO342" i="2" s="1"/>
  <c r="AL344" i="2"/>
  <c r="AM344" i="2" s="1"/>
  <c r="AN344" i="2" s="1"/>
  <c r="AO344" i="2" s="1"/>
  <c r="AL346" i="2"/>
  <c r="AM346" i="2" s="1"/>
  <c r="AN346" i="2" s="1"/>
  <c r="AO346" i="2" s="1"/>
  <c r="AL348" i="2"/>
  <c r="AM348" i="2" s="1"/>
  <c r="AN348" i="2" s="1"/>
  <c r="AO348" i="2" s="1"/>
  <c r="AL350" i="2"/>
  <c r="AM350" i="2" s="1"/>
  <c r="AN350" i="2" s="1"/>
  <c r="AO350" i="2" s="1"/>
  <c r="AL352" i="2"/>
  <c r="AM352" i="2" s="1"/>
  <c r="AN352" i="2" s="1"/>
  <c r="AO352" i="2" s="1"/>
  <c r="AL354" i="2"/>
  <c r="AM354" i="2" s="1"/>
  <c r="AN354" i="2" s="1"/>
  <c r="AO354" i="2" s="1"/>
  <c r="AL356" i="2"/>
  <c r="AM356" i="2" s="1"/>
  <c r="AN356" i="2" s="1"/>
  <c r="AO356" i="2" s="1"/>
  <c r="AL358" i="2"/>
  <c r="AM358" i="2" s="1"/>
  <c r="AN358" i="2" s="1"/>
  <c r="AO358" i="2" s="1"/>
  <c r="AL360" i="2"/>
  <c r="AM360" i="2" s="1"/>
  <c r="AN360" i="2" s="1"/>
  <c r="AO360" i="2" s="1"/>
  <c r="AL362" i="2"/>
  <c r="AM362" i="2" s="1"/>
  <c r="AN362" i="2" s="1"/>
  <c r="AO362" i="2" s="1"/>
  <c r="AL364" i="2"/>
  <c r="AM364" i="2" s="1"/>
  <c r="AN364" i="2" s="1"/>
  <c r="AO364" i="2" s="1"/>
  <c r="AL366" i="2"/>
  <c r="AM366" i="2" s="1"/>
  <c r="AN366" i="2" s="1"/>
  <c r="AO366" i="2" s="1"/>
  <c r="AL368" i="2"/>
  <c r="AM368" i="2" s="1"/>
  <c r="AN368" i="2" s="1"/>
  <c r="AO368" i="2" s="1"/>
  <c r="AL370" i="2"/>
  <c r="AM370" i="2" s="1"/>
  <c r="AN370" i="2" s="1"/>
  <c r="AO370" i="2" s="1"/>
  <c r="AL372" i="2"/>
  <c r="AM372" i="2" s="1"/>
  <c r="AN372" i="2" s="1"/>
  <c r="AO372" i="2" s="1"/>
  <c r="AL374" i="2"/>
  <c r="AM374" i="2" s="1"/>
  <c r="AN374" i="2" s="1"/>
  <c r="AO374" i="2" s="1"/>
  <c r="AL376" i="2"/>
  <c r="AM376" i="2" s="1"/>
  <c r="AN376" i="2" s="1"/>
  <c r="AO376" i="2" s="1"/>
  <c r="AL378" i="2"/>
  <c r="AM378" i="2" s="1"/>
  <c r="AN378" i="2" s="1"/>
  <c r="AO378" i="2" s="1"/>
  <c r="AL380" i="2"/>
  <c r="AM380" i="2" s="1"/>
  <c r="AN380" i="2" s="1"/>
  <c r="AO380" i="2" s="1"/>
  <c r="AL382" i="2"/>
  <c r="AM382" i="2" s="1"/>
  <c r="AN382" i="2" s="1"/>
  <c r="AO382" i="2" s="1"/>
  <c r="AL384" i="2"/>
  <c r="AM384" i="2" s="1"/>
  <c r="AN384" i="2" s="1"/>
  <c r="AO384" i="2" s="1"/>
  <c r="AL386" i="2"/>
  <c r="AM386" i="2" s="1"/>
  <c r="AN386" i="2" s="1"/>
  <c r="AO386" i="2" s="1"/>
  <c r="AL388" i="2"/>
  <c r="AM388" i="2" s="1"/>
  <c r="AN388" i="2" s="1"/>
  <c r="AO388" i="2" s="1"/>
  <c r="AL390" i="2"/>
  <c r="AM390" i="2" s="1"/>
  <c r="AN390" i="2" s="1"/>
  <c r="AO390" i="2" s="1"/>
  <c r="AL392" i="2"/>
  <c r="AM392" i="2" s="1"/>
  <c r="AN392" i="2" s="1"/>
  <c r="AO392" i="2" s="1"/>
  <c r="AL394" i="2"/>
  <c r="AM394" i="2" s="1"/>
  <c r="AN394" i="2" s="1"/>
  <c r="AO394" i="2" s="1"/>
  <c r="AL396" i="2"/>
  <c r="AM396" i="2" s="1"/>
  <c r="AN396" i="2" s="1"/>
  <c r="AO396" i="2" s="1"/>
  <c r="AL398" i="2"/>
  <c r="AM398" i="2" s="1"/>
  <c r="AN398" i="2" s="1"/>
  <c r="AO398" i="2" s="1"/>
  <c r="AL400" i="2"/>
  <c r="AM400" i="2" s="1"/>
  <c r="AN400" i="2" s="1"/>
  <c r="AO400" i="2" s="1"/>
  <c r="AL402" i="2"/>
  <c r="AM402" i="2" s="1"/>
  <c r="AN402" i="2" s="1"/>
  <c r="AO402" i="2" s="1"/>
  <c r="AL404" i="2"/>
  <c r="AM404" i="2" s="1"/>
  <c r="AN404" i="2" s="1"/>
  <c r="AO404" i="2" s="1"/>
  <c r="AL406" i="2"/>
  <c r="AM406" i="2" s="1"/>
  <c r="AN406" i="2" s="1"/>
  <c r="AO406" i="2" s="1"/>
  <c r="AL408" i="2"/>
  <c r="AM408" i="2" s="1"/>
  <c r="AN408" i="2" s="1"/>
  <c r="AO408" i="2" s="1"/>
  <c r="AL410" i="2"/>
  <c r="AM410" i="2" s="1"/>
  <c r="AN410" i="2" s="1"/>
  <c r="AO410" i="2" s="1"/>
  <c r="AL412" i="2"/>
  <c r="AM412" i="2" s="1"/>
  <c r="AN412" i="2" s="1"/>
  <c r="AO412" i="2" s="1"/>
  <c r="AL414" i="2"/>
  <c r="AM414" i="2" s="1"/>
  <c r="AN414" i="2" s="1"/>
  <c r="AO414" i="2" s="1"/>
  <c r="AL416" i="2"/>
  <c r="AM416" i="2" s="1"/>
  <c r="AN416" i="2" s="1"/>
  <c r="AO416" i="2" s="1"/>
  <c r="AL418" i="2"/>
  <c r="AM418" i="2" s="1"/>
  <c r="AN418" i="2" s="1"/>
  <c r="AO418" i="2" s="1"/>
  <c r="AL420" i="2"/>
  <c r="AM420" i="2" s="1"/>
  <c r="AN420" i="2" s="1"/>
  <c r="AO420" i="2" s="1"/>
  <c r="AL422" i="2"/>
  <c r="AM422" i="2" s="1"/>
  <c r="AN422" i="2" s="1"/>
  <c r="AO422" i="2" s="1"/>
  <c r="AL424" i="2"/>
  <c r="AM424" i="2" s="1"/>
  <c r="AN424" i="2" s="1"/>
  <c r="AO424" i="2" s="1"/>
  <c r="AL426" i="2"/>
  <c r="AM426" i="2" s="1"/>
  <c r="AN426" i="2" s="1"/>
  <c r="AO426" i="2" s="1"/>
  <c r="AL428" i="2"/>
  <c r="AM428" i="2" s="1"/>
  <c r="AN428" i="2" s="1"/>
  <c r="AO428" i="2" s="1"/>
  <c r="AL430" i="2"/>
  <c r="AM430" i="2" s="1"/>
  <c r="AN430" i="2" s="1"/>
  <c r="AO430" i="2" s="1"/>
  <c r="AL432" i="2"/>
  <c r="AM432" i="2" s="1"/>
  <c r="AN432" i="2" s="1"/>
  <c r="AO432" i="2" s="1"/>
  <c r="AL434" i="2"/>
  <c r="AM434" i="2" s="1"/>
  <c r="AN434" i="2" s="1"/>
  <c r="AO434" i="2" s="1"/>
  <c r="AL436" i="2"/>
  <c r="AM436" i="2" s="1"/>
  <c r="AN436" i="2" s="1"/>
  <c r="AO436" i="2" s="1"/>
  <c r="AL438" i="2"/>
  <c r="AM438" i="2" s="1"/>
  <c r="AN438" i="2" s="1"/>
  <c r="AO438" i="2" s="1"/>
  <c r="AL440" i="2"/>
  <c r="AM440" i="2" s="1"/>
  <c r="AN440" i="2" s="1"/>
  <c r="AO440" i="2" s="1"/>
  <c r="AL442" i="2"/>
  <c r="AM442" i="2" s="1"/>
  <c r="AN442" i="2" s="1"/>
  <c r="AO442" i="2" s="1"/>
  <c r="AL444" i="2"/>
  <c r="AM444" i="2" s="1"/>
  <c r="AN444" i="2" s="1"/>
  <c r="AO444" i="2" s="1"/>
  <c r="AL446" i="2"/>
  <c r="AM446" i="2" s="1"/>
  <c r="AN446" i="2" s="1"/>
  <c r="AO446" i="2" s="1"/>
  <c r="AL448" i="2"/>
  <c r="AM448" i="2" s="1"/>
  <c r="AN448" i="2" s="1"/>
  <c r="AO448" i="2" s="1"/>
  <c r="AL450" i="2"/>
  <c r="AM450" i="2" s="1"/>
  <c r="AN450" i="2" s="1"/>
  <c r="AO450" i="2" s="1"/>
  <c r="AL452" i="2"/>
  <c r="AM452" i="2" s="1"/>
  <c r="AN452" i="2" s="1"/>
  <c r="AO452" i="2" s="1"/>
  <c r="AL454" i="2"/>
  <c r="AM454" i="2" s="1"/>
  <c r="AN454" i="2" s="1"/>
  <c r="AO454" i="2" s="1"/>
  <c r="AL456" i="2"/>
  <c r="AM456" i="2" s="1"/>
  <c r="AN456" i="2" s="1"/>
  <c r="AO456" i="2" s="1"/>
  <c r="AL458" i="2"/>
  <c r="AM458" i="2" s="1"/>
  <c r="AN458" i="2" s="1"/>
  <c r="AO458" i="2" s="1"/>
  <c r="AL460" i="2"/>
  <c r="AM460" i="2" s="1"/>
  <c r="AN460" i="2" s="1"/>
  <c r="AO460" i="2" s="1"/>
  <c r="AL462" i="2"/>
  <c r="AM462" i="2" s="1"/>
  <c r="AN462" i="2" s="1"/>
  <c r="AO462" i="2" s="1"/>
  <c r="AL464" i="2"/>
  <c r="AM464" i="2" s="1"/>
  <c r="AN464" i="2" s="1"/>
  <c r="AO464" i="2" s="1"/>
  <c r="AL466" i="2"/>
  <c r="AM466" i="2" s="1"/>
  <c r="AN466" i="2" s="1"/>
  <c r="AO466" i="2" s="1"/>
  <c r="AL468" i="2"/>
  <c r="AM468" i="2" s="1"/>
  <c r="AN468" i="2" s="1"/>
  <c r="AO468" i="2" s="1"/>
  <c r="AL470" i="2"/>
  <c r="AM470" i="2" s="1"/>
  <c r="AN470" i="2" s="1"/>
  <c r="AO470" i="2" s="1"/>
  <c r="AL472" i="2"/>
  <c r="AM472" i="2" s="1"/>
  <c r="AN472" i="2" s="1"/>
  <c r="AO472" i="2" s="1"/>
  <c r="AL474" i="2"/>
  <c r="AM474" i="2" s="1"/>
  <c r="AN474" i="2" s="1"/>
  <c r="AO474" i="2" s="1"/>
  <c r="AL476" i="2"/>
  <c r="AM476" i="2" s="1"/>
  <c r="AN476" i="2" s="1"/>
  <c r="AO476" i="2" s="1"/>
  <c r="AL478" i="2"/>
  <c r="AM478" i="2" s="1"/>
  <c r="AN478" i="2" s="1"/>
  <c r="AO478" i="2" s="1"/>
  <c r="AL480" i="2"/>
  <c r="AM480" i="2" s="1"/>
  <c r="AN480" i="2" s="1"/>
  <c r="AO480" i="2" s="1"/>
  <c r="AL482" i="2"/>
  <c r="AM482" i="2" s="1"/>
  <c r="AN482" i="2" s="1"/>
  <c r="AO482" i="2" s="1"/>
  <c r="AL484" i="2"/>
  <c r="AM484" i="2" s="1"/>
  <c r="AN484" i="2" s="1"/>
  <c r="AO484" i="2" s="1"/>
  <c r="AL486" i="2"/>
  <c r="AM486" i="2" s="1"/>
  <c r="AN486" i="2" s="1"/>
  <c r="AO486" i="2" s="1"/>
  <c r="AL488" i="2"/>
  <c r="AM488" i="2" s="1"/>
  <c r="AN488" i="2" s="1"/>
  <c r="AO488" i="2" s="1"/>
  <c r="AL490" i="2"/>
  <c r="AM490" i="2" s="1"/>
  <c r="AN490" i="2" s="1"/>
  <c r="AO490" i="2" s="1"/>
  <c r="AL492" i="2"/>
  <c r="AM492" i="2" s="1"/>
  <c r="AN492" i="2" s="1"/>
  <c r="AO492" i="2" s="1"/>
  <c r="AL494" i="2"/>
  <c r="AM494" i="2" s="1"/>
  <c r="AN494" i="2" s="1"/>
  <c r="AO494" i="2" s="1"/>
  <c r="AL496" i="2"/>
  <c r="AM496" i="2" s="1"/>
  <c r="AN496" i="2" s="1"/>
  <c r="AO496" i="2" s="1"/>
  <c r="AL498" i="2"/>
  <c r="AM498" i="2" s="1"/>
  <c r="AN498" i="2" s="1"/>
  <c r="AO498" i="2" s="1"/>
  <c r="AL500" i="2"/>
  <c r="AM500" i="2" s="1"/>
  <c r="AN500" i="2" s="1"/>
  <c r="AO500" i="2" s="1"/>
  <c r="AL502" i="2"/>
  <c r="AM502" i="2" s="1"/>
  <c r="AN502" i="2" s="1"/>
  <c r="AO502" i="2" s="1"/>
  <c r="AL504" i="2"/>
  <c r="AM504" i="2" s="1"/>
  <c r="AN504" i="2" s="1"/>
  <c r="AO504" i="2" s="1"/>
  <c r="AL506" i="2"/>
  <c r="AM506" i="2" s="1"/>
  <c r="AN506" i="2" s="1"/>
  <c r="AO506" i="2" s="1"/>
  <c r="AL508" i="2"/>
  <c r="AM508" i="2" s="1"/>
  <c r="AN508" i="2" s="1"/>
  <c r="AO508" i="2" s="1"/>
  <c r="AL510" i="2"/>
  <c r="AM510" i="2" s="1"/>
  <c r="AN510" i="2" s="1"/>
  <c r="AO510" i="2" s="1"/>
  <c r="AL512" i="2"/>
  <c r="AM512" i="2" s="1"/>
  <c r="AN512" i="2" s="1"/>
  <c r="AO512" i="2" s="1"/>
  <c r="AL514" i="2"/>
  <c r="AM514" i="2" s="1"/>
  <c r="AN514" i="2" s="1"/>
  <c r="AO514" i="2" s="1"/>
  <c r="AL516" i="2"/>
  <c r="AM516" i="2" s="1"/>
  <c r="AN516" i="2" s="1"/>
  <c r="AO516" i="2" s="1"/>
  <c r="AL518" i="2"/>
  <c r="AM518" i="2" s="1"/>
  <c r="AN518" i="2" s="1"/>
  <c r="AO518" i="2" s="1"/>
  <c r="AL520" i="2"/>
  <c r="AM520" i="2" s="1"/>
  <c r="AN520" i="2" s="1"/>
  <c r="AO520" i="2" s="1"/>
  <c r="AL522" i="2"/>
  <c r="AM522" i="2" s="1"/>
  <c r="AN522" i="2" s="1"/>
  <c r="AO522" i="2" s="1"/>
  <c r="AL524" i="2"/>
  <c r="AM524" i="2" s="1"/>
  <c r="AN524" i="2" s="1"/>
  <c r="AO524" i="2" s="1"/>
  <c r="AL526" i="2"/>
  <c r="AM526" i="2" s="1"/>
  <c r="AN526" i="2" s="1"/>
  <c r="AO526" i="2" s="1"/>
  <c r="AL528" i="2"/>
  <c r="AM528" i="2" s="1"/>
  <c r="AN528" i="2" s="1"/>
  <c r="AO528" i="2" s="1"/>
  <c r="AL530" i="2"/>
  <c r="AM530" i="2" s="1"/>
  <c r="AN530" i="2" s="1"/>
  <c r="AO530" i="2" s="1"/>
  <c r="AL532" i="2"/>
  <c r="AM532" i="2" s="1"/>
  <c r="AN532" i="2" s="1"/>
  <c r="AO532" i="2" s="1"/>
  <c r="AL534" i="2"/>
  <c r="AM534" i="2" s="1"/>
  <c r="AN534" i="2" s="1"/>
  <c r="AO534" i="2" s="1"/>
  <c r="AL536" i="2"/>
  <c r="AM536" i="2" s="1"/>
  <c r="AN536" i="2" s="1"/>
  <c r="AO536" i="2" s="1"/>
  <c r="AL538" i="2"/>
  <c r="AM538" i="2" s="1"/>
  <c r="AN538" i="2" s="1"/>
  <c r="AO538" i="2" s="1"/>
  <c r="AL540" i="2"/>
  <c r="AM540" i="2" s="1"/>
  <c r="AN540" i="2" s="1"/>
  <c r="AO540" i="2" s="1"/>
  <c r="AL542" i="2"/>
  <c r="AM542" i="2" s="1"/>
  <c r="AN542" i="2" s="1"/>
  <c r="AO542" i="2" s="1"/>
  <c r="AL544" i="2"/>
  <c r="AM544" i="2" s="1"/>
  <c r="AN544" i="2" s="1"/>
  <c r="AO544" i="2" s="1"/>
  <c r="AL5039" i="2"/>
  <c r="AM5039" i="2" s="1"/>
  <c r="AN5039" i="2" s="1"/>
  <c r="AO5039" i="2" s="1"/>
  <c r="AL5041" i="2"/>
  <c r="AM5041" i="2" s="1"/>
  <c r="AN5041" i="2" s="1"/>
  <c r="AO5041" i="2" s="1"/>
  <c r="AL5043" i="2"/>
  <c r="AM5043" i="2" s="1"/>
  <c r="AN5043" i="2" s="1"/>
  <c r="AO5043" i="2" s="1"/>
  <c r="AL5239" i="2"/>
  <c r="AM5239" i="2" s="1"/>
  <c r="AN5239" i="2" s="1"/>
  <c r="AO5239" i="2" s="1"/>
  <c r="AL5241" i="2"/>
  <c r="AM5241" i="2" s="1"/>
  <c r="AN5241" i="2" s="1"/>
  <c r="AO5241" i="2" s="1"/>
  <c r="AL5243" i="2"/>
  <c r="AM5243" i="2" s="1"/>
  <c r="AN5243" i="2" s="1"/>
  <c r="AO5243" i="2" s="1"/>
  <c r="AL5245" i="2"/>
  <c r="AM5245" i="2" s="1"/>
  <c r="AN5245" i="2" s="1"/>
  <c r="AO5245" i="2" s="1"/>
  <c r="AL5247" i="2"/>
  <c r="AM5247" i="2" s="1"/>
  <c r="AN5247" i="2" s="1"/>
  <c r="AO5247" i="2" s="1"/>
  <c r="AL5249" i="2"/>
  <c r="AM5249" i="2" s="1"/>
  <c r="AN5249" i="2" s="1"/>
  <c r="AO5249" i="2" s="1"/>
  <c r="AL5251" i="2"/>
  <c r="AM5251" i="2" s="1"/>
  <c r="AN5251" i="2" s="1"/>
  <c r="AO5251" i="2" s="1"/>
  <c r="AL5253" i="2"/>
  <c r="AM5253" i="2" s="1"/>
  <c r="AN5253" i="2" s="1"/>
  <c r="AO5253" i="2" s="1"/>
  <c r="AL5255" i="2"/>
  <c r="AM5255" i="2" s="1"/>
  <c r="AN5255" i="2" s="1"/>
  <c r="AO5255" i="2" s="1"/>
  <c r="AL5257" i="2"/>
  <c r="AM5257" i="2" s="1"/>
  <c r="AN5257" i="2" s="1"/>
  <c r="AO5257" i="2" s="1"/>
  <c r="AL5259" i="2"/>
  <c r="AM5259" i="2" s="1"/>
  <c r="AN5259" i="2" s="1"/>
  <c r="AO5259" i="2" s="1"/>
  <c r="AL5261" i="2"/>
  <c r="AM5261" i="2" s="1"/>
  <c r="AN5261" i="2" s="1"/>
  <c r="AO5261" i="2" s="1"/>
  <c r="AL5263" i="2"/>
  <c r="AM5263" i="2" s="1"/>
  <c r="AN5263" i="2" s="1"/>
  <c r="AO5263" i="2" s="1"/>
  <c r="AL5265" i="2"/>
  <c r="AM5265" i="2" s="1"/>
  <c r="AN5265" i="2" s="1"/>
  <c r="AO5265" i="2" s="1"/>
  <c r="AL5267" i="2"/>
  <c r="AM5267" i="2" s="1"/>
  <c r="AN5267" i="2" s="1"/>
  <c r="AO5267" i="2" s="1"/>
  <c r="AL5269" i="2"/>
  <c r="AM5269" i="2" s="1"/>
  <c r="AN5269" i="2" s="1"/>
  <c r="AO5269" i="2" s="1"/>
  <c r="AL5271" i="2"/>
  <c r="AM5271" i="2" s="1"/>
  <c r="AN5271" i="2" s="1"/>
  <c r="AO5271" i="2" s="1"/>
  <c r="AL5273" i="2"/>
  <c r="AM5273" i="2" s="1"/>
  <c r="AN5273" i="2" s="1"/>
  <c r="AO5273" i="2" s="1"/>
  <c r="AL5275" i="2"/>
  <c r="AM5275" i="2" s="1"/>
  <c r="AN5275" i="2" s="1"/>
  <c r="AO5275" i="2" s="1"/>
  <c r="AL5277" i="2"/>
  <c r="AM5277" i="2" s="1"/>
  <c r="AN5277" i="2" s="1"/>
  <c r="AO5277" i="2" s="1"/>
  <c r="AL5279" i="2"/>
  <c r="AM5279" i="2" s="1"/>
  <c r="AN5279" i="2" s="1"/>
  <c r="AO5279" i="2" s="1"/>
  <c r="AL5281" i="2"/>
  <c r="AM5281" i="2" s="1"/>
  <c r="AN5281" i="2" s="1"/>
  <c r="AO5281" i="2" s="1"/>
  <c r="AL5283" i="2"/>
  <c r="AM5283" i="2" s="1"/>
  <c r="AN5283" i="2" s="1"/>
  <c r="AO5283" i="2" s="1"/>
  <c r="AL5285" i="2"/>
  <c r="AM5285" i="2" s="1"/>
  <c r="AN5285" i="2" s="1"/>
  <c r="AO5285" i="2" s="1"/>
  <c r="AL5287" i="2"/>
  <c r="AM5287" i="2" s="1"/>
  <c r="AN5287" i="2" s="1"/>
  <c r="AO5287" i="2" s="1"/>
  <c r="AL5289" i="2"/>
  <c r="AM5289" i="2" s="1"/>
  <c r="AN5289" i="2" s="1"/>
  <c r="AO5289" i="2" s="1"/>
  <c r="AL5291" i="2"/>
  <c r="AM5291" i="2" s="1"/>
  <c r="AN5291" i="2" s="1"/>
  <c r="AO5291" i="2" s="1"/>
  <c r="AL5293" i="2"/>
  <c r="AM5293" i="2" s="1"/>
  <c r="AN5293" i="2" s="1"/>
  <c r="AO5293" i="2" s="1"/>
  <c r="AL5295" i="2"/>
  <c r="AM5295" i="2" s="1"/>
  <c r="AN5295" i="2" s="1"/>
  <c r="AO5295" i="2" s="1"/>
  <c r="AL5297" i="2"/>
  <c r="AM5297" i="2" s="1"/>
  <c r="AN5297" i="2" s="1"/>
  <c r="AO5297" i="2" s="1"/>
  <c r="AL5299" i="2"/>
  <c r="AM5299" i="2" s="1"/>
  <c r="AN5299" i="2" s="1"/>
  <c r="AO5299" i="2" s="1"/>
  <c r="AL5301" i="2"/>
  <c r="AM5301" i="2" s="1"/>
  <c r="AN5301" i="2" s="1"/>
  <c r="AO5301" i="2" s="1"/>
  <c r="AL5303" i="2"/>
  <c r="AM5303" i="2" s="1"/>
  <c r="AN5303" i="2" s="1"/>
  <c r="AO5303" i="2" s="1"/>
  <c r="AL5305" i="2"/>
  <c r="AM5305" i="2" s="1"/>
  <c r="AN5305" i="2" s="1"/>
  <c r="AO5305" i="2" s="1"/>
  <c r="AL5307" i="2"/>
  <c r="AM5307" i="2" s="1"/>
  <c r="AN5307" i="2" s="1"/>
  <c r="AO5307" i="2" s="1"/>
  <c r="AL5309" i="2"/>
  <c r="AM5309" i="2" s="1"/>
  <c r="AN5309" i="2" s="1"/>
  <c r="AO5309" i="2" s="1"/>
  <c r="AL5311" i="2"/>
  <c r="AM5311" i="2" s="1"/>
  <c r="AN5311" i="2" s="1"/>
  <c r="AO5311" i="2" s="1"/>
  <c r="AL5313" i="2"/>
  <c r="AM5313" i="2" s="1"/>
  <c r="AN5313" i="2" s="1"/>
  <c r="AO5313" i="2" s="1"/>
  <c r="AL5315" i="2"/>
  <c r="AM5315" i="2" s="1"/>
  <c r="AN5315" i="2" s="1"/>
  <c r="AO5315" i="2" s="1"/>
  <c r="AL5317" i="2"/>
  <c r="AM5317" i="2" s="1"/>
  <c r="AN5317" i="2" s="1"/>
  <c r="AO5317" i="2" s="1"/>
  <c r="AL5319" i="2"/>
  <c r="AM5319" i="2" s="1"/>
  <c r="AN5319" i="2" s="1"/>
  <c r="AO5319" i="2" s="1"/>
  <c r="AL5321" i="2"/>
  <c r="AM5321" i="2" s="1"/>
  <c r="AN5321" i="2" s="1"/>
  <c r="AO5321" i="2" s="1"/>
  <c r="AL5323" i="2"/>
  <c r="AM5323" i="2" s="1"/>
  <c r="AN5323" i="2" s="1"/>
  <c r="AO5323" i="2" s="1"/>
  <c r="AL5325" i="2"/>
  <c r="AM5325" i="2" s="1"/>
  <c r="AN5325" i="2" s="1"/>
  <c r="AO5325" i="2" s="1"/>
  <c r="AL5327" i="2"/>
  <c r="AM5327" i="2" s="1"/>
  <c r="AN5327" i="2" s="1"/>
  <c r="AO5327" i="2" s="1"/>
  <c r="AL5329" i="2"/>
  <c r="AM5329" i="2" s="1"/>
  <c r="AN5329" i="2" s="1"/>
  <c r="AO5329" i="2" s="1"/>
  <c r="AL5331" i="2"/>
  <c r="AM5331" i="2" s="1"/>
  <c r="AN5331" i="2" s="1"/>
  <c r="AO5331" i="2" s="1"/>
  <c r="AL5333" i="2"/>
  <c r="AM5333" i="2" s="1"/>
  <c r="AN5333" i="2" s="1"/>
  <c r="AO5333" i="2" s="1"/>
  <c r="AL5335" i="2"/>
  <c r="AM5335" i="2" s="1"/>
  <c r="AN5335" i="2" s="1"/>
  <c r="AO5335" i="2" s="1"/>
  <c r="AL5337" i="2"/>
  <c r="AM5337" i="2" s="1"/>
  <c r="AN5337" i="2" s="1"/>
  <c r="AO5337" i="2" s="1"/>
  <c r="AL5339" i="2"/>
  <c r="AM5339" i="2" s="1"/>
  <c r="AN5339" i="2" s="1"/>
  <c r="AO5339" i="2" s="1"/>
  <c r="AL5341" i="2"/>
  <c r="AM5341" i="2" s="1"/>
  <c r="AN5341" i="2" s="1"/>
  <c r="AO5341" i="2" s="1"/>
  <c r="AL5343" i="2"/>
  <c r="AM5343" i="2" s="1"/>
  <c r="AN5343" i="2" s="1"/>
  <c r="AO5343" i="2" s="1"/>
  <c r="AL5345" i="2"/>
  <c r="AM5345" i="2" s="1"/>
  <c r="AN5345" i="2" s="1"/>
  <c r="AO5345" i="2" s="1"/>
  <c r="AL5347" i="2"/>
  <c r="AM5347" i="2" s="1"/>
  <c r="AN5347" i="2" s="1"/>
  <c r="AO5347" i="2" s="1"/>
  <c r="AL5349" i="2"/>
  <c r="AM5349" i="2" s="1"/>
  <c r="AN5349" i="2" s="1"/>
  <c r="AO5349" i="2" s="1"/>
  <c r="AL5351" i="2"/>
  <c r="AM5351" i="2" s="1"/>
  <c r="AN5351" i="2" s="1"/>
  <c r="AO5351" i="2" s="1"/>
  <c r="AL5353" i="2"/>
  <c r="AM5353" i="2" s="1"/>
  <c r="AN5353" i="2" s="1"/>
  <c r="AO5353" i="2" s="1"/>
  <c r="AL5355" i="2"/>
  <c r="AM5355" i="2" s="1"/>
  <c r="AN5355" i="2" s="1"/>
  <c r="AO5355" i="2" s="1"/>
  <c r="AL5357" i="2"/>
  <c r="AM5357" i="2" s="1"/>
  <c r="AN5357" i="2" s="1"/>
  <c r="AO5357" i="2" s="1"/>
  <c r="AL5359" i="2"/>
  <c r="AM5359" i="2" s="1"/>
  <c r="AN5359" i="2" s="1"/>
  <c r="AO5359" i="2" s="1"/>
  <c r="AL5361" i="2"/>
  <c r="AM5361" i="2" s="1"/>
  <c r="AN5361" i="2" s="1"/>
  <c r="AO5361" i="2" s="1"/>
  <c r="AL5363" i="2"/>
  <c r="AM5363" i="2" s="1"/>
  <c r="AN5363" i="2" s="1"/>
  <c r="AO5363" i="2" s="1"/>
  <c r="AL5365" i="2"/>
  <c r="AM5365" i="2" s="1"/>
  <c r="AN5365" i="2" s="1"/>
  <c r="AO5365" i="2" s="1"/>
  <c r="AL5367" i="2"/>
  <c r="AM5367" i="2" s="1"/>
  <c r="AN5367" i="2" s="1"/>
  <c r="AO5367" i="2" s="1"/>
  <c r="AL5369" i="2"/>
  <c r="AM5369" i="2" s="1"/>
  <c r="AN5369" i="2" s="1"/>
  <c r="AO5369" i="2" s="1"/>
  <c r="AL5371" i="2"/>
  <c r="AM5371" i="2" s="1"/>
  <c r="AN5371" i="2" s="1"/>
  <c r="AO5371" i="2" s="1"/>
  <c r="AL5373" i="2"/>
  <c r="AM5373" i="2" s="1"/>
  <c r="AN5373" i="2" s="1"/>
  <c r="AO5373" i="2" s="1"/>
  <c r="AL5375" i="2"/>
  <c r="AM5375" i="2" s="1"/>
  <c r="AN5375" i="2" s="1"/>
  <c r="AO5375" i="2" s="1"/>
  <c r="AL5377" i="2"/>
  <c r="AM5377" i="2" s="1"/>
  <c r="AN5377" i="2" s="1"/>
  <c r="AO5377" i="2" s="1"/>
  <c r="AL5379" i="2"/>
  <c r="AM5379" i="2" s="1"/>
  <c r="AN5379" i="2" s="1"/>
  <c r="AO5379" i="2" s="1"/>
  <c r="AL5381" i="2"/>
  <c r="AM5381" i="2" s="1"/>
  <c r="AN5381" i="2" s="1"/>
  <c r="AO5381" i="2" s="1"/>
  <c r="AL5383" i="2"/>
  <c r="AM5383" i="2" s="1"/>
  <c r="AN5383" i="2" s="1"/>
  <c r="AO5383" i="2" s="1"/>
  <c r="AL5385" i="2"/>
  <c r="AM5385" i="2" s="1"/>
  <c r="AN5385" i="2" s="1"/>
  <c r="AO5385" i="2" s="1"/>
  <c r="AL5387" i="2"/>
  <c r="AM5387" i="2" s="1"/>
  <c r="AN5387" i="2" s="1"/>
  <c r="AO5387" i="2" s="1"/>
  <c r="AL5389" i="2"/>
  <c r="AM5389" i="2" s="1"/>
  <c r="AN5389" i="2" s="1"/>
  <c r="AO5389" i="2" s="1"/>
  <c r="AL5391" i="2"/>
  <c r="AM5391" i="2" s="1"/>
  <c r="AN5391" i="2" s="1"/>
  <c r="AO5391" i="2" s="1"/>
  <c r="AL5393" i="2"/>
  <c r="AM5393" i="2" s="1"/>
  <c r="AN5393" i="2" s="1"/>
  <c r="AO5393" i="2" s="1"/>
  <c r="AL5395" i="2"/>
  <c r="AM5395" i="2" s="1"/>
  <c r="AN5395" i="2" s="1"/>
  <c r="AO5395" i="2" s="1"/>
  <c r="AL5397" i="2"/>
  <c r="AM5397" i="2" s="1"/>
  <c r="AN5397" i="2" s="1"/>
  <c r="AO5397" i="2" s="1"/>
  <c r="AL5399" i="2"/>
  <c r="AM5399" i="2" s="1"/>
  <c r="AN5399" i="2" s="1"/>
  <c r="AO5399" i="2" s="1"/>
  <c r="AL5401" i="2"/>
  <c r="AM5401" i="2" s="1"/>
  <c r="AN5401" i="2" s="1"/>
  <c r="AO5401" i="2" s="1"/>
  <c r="AL5403" i="2"/>
  <c r="AM5403" i="2" s="1"/>
  <c r="AN5403" i="2" s="1"/>
  <c r="AO5403" i="2" s="1"/>
  <c r="AL5405" i="2"/>
  <c r="AM5405" i="2" s="1"/>
  <c r="AN5405" i="2" s="1"/>
  <c r="AO5405" i="2" s="1"/>
  <c r="AL5407" i="2"/>
  <c r="AM5407" i="2" s="1"/>
  <c r="AN5407" i="2" s="1"/>
  <c r="AO5407" i="2" s="1"/>
  <c r="AL5409" i="2"/>
  <c r="AM5409" i="2" s="1"/>
  <c r="AN5409" i="2" s="1"/>
  <c r="AO5409" i="2" s="1"/>
  <c r="AL5411" i="2"/>
  <c r="AM5411" i="2" s="1"/>
  <c r="AN5411" i="2" s="1"/>
  <c r="AO5411" i="2" s="1"/>
  <c r="AL5413" i="2"/>
  <c r="AM5413" i="2" s="1"/>
  <c r="AN5413" i="2" s="1"/>
  <c r="AO5413" i="2" s="1"/>
  <c r="AL5415" i="2"/>
  <c r="AM5415" i="2" s="1"/>
  <c r="AN5415" i="2" s="1"/>
  <c r="AO5415" i="2" s="1"/>
  <c r="AL5417" i="2"/>
  <c r="AM5417" i="2" s="1"/>
  <c r="AN5417" i="2" s="1"/>
  <c r="AO5417" i="2" s="1"/>
  <c r="AL5419" i="2"/>
  <c r="AM5419" i="2" s="1"/>
  <c r="AN5419" i="2" s="1"/>
  <c r="AO5419" i="2" s="1"/>
  <c r="AL5421" i="2"/>
  <c r="AM5421" i="2" s="1"/>
  <c r="AN5421" i="2" s="1"/>
  <c r="AO5421" i="2" s="1"/>
  <c r="AL5423" i="2"/>
  <c r="AM5423" i="2" s="1"/>
  <c r="AN5423" i="2" s="1"/>
  <c r="AO5423" i="2" s="1"/>
  <c r="AL5425" i="2"/>
  <c r="AM5425" i="2" s="1"/>
  <c r="AN5425" i="2" s="1"/>
  <c r="AO5425" i="2" s="1"/>
  <c r="AL5427" i="2"/>
  <c r="AM5427" i="2" s="1"/>
  <c r="AN5427" i="2" s="1"/>
  <c r="AO5427" i="2" s="1"/>
  <c r="AL5429" i="2"/>
  <c r="AM5429" i="2" s="1"/>
  <c r="AN5429" i="2" s="1"/>
  <c r="AO5429" i="2" s="1"/>
  <c r="AL5431" i="2"/>
  <c r="AM5431" i="2" s="1"/>
  <c r="AN5431" i="2" s="1"/>
  <c r="AO5431" i="2" s="1"/>
  <c r="AL5433" i="2"/>
  <c r="AM5433" i="2" s="1"/>
  <c r="AN5433" i="2" s="1"/>
  <c r="AO5433" i="2" s="1"/>
  <c r="AL5435" i="2"/>
  <c r="AM5435" i="2" s="1"/>
  <c r="AN5435" i="2" s="1"/>
  <c r="AO5435" i="2" s="1"/>
  <c r="AL5437" i="2"/>
  <c r="AM5437" i="2" s="1"/>
  <c r="AN5437" i="2" s="1"/>
  <c r="AO5437" i="2" s="1"/>
  <c r="AL5439" i="2"/>
  <c r="AM5439" i="2" s="1"/>
  <c r="AN5439" i="2" s="1"/>
  <c r="AO5439" i="2" s="1"/>
  <c r="AL5441" i="2"/>
  <c r="AM5441" i="2" s="1"/>
  <c r="AN5441" i="2" s="1"/>
  <c r="AO5441" i="2" s="1"/>
  <c r="AL5443" i="2"/>
  <c r="AM5443" i="2" s="1"/>
  <c r="AN5443" i="2" s="1"/>
  <c r="AO5443" i="2" s="1"/>
  <c r="AL5447" i="2"/>
  <c r="AM5447" i="2" s="1"/>
  <c r="AN5447" i="2" s="1"/>
  <c r="AO5447" i="2" s="1"/>
  <c r="AL5449" i="2"/>
  <c r="AM5449" i="2" s="1"/>
  <c r="AN5449" i="2" s="1"/>
  <c r="AO5449" i="2" s="1"/>
  <c r="AL5451" i="2"/>
  <c r="AM5451" i="2" s="1"/>
  <c r="AN5451" i="2" s="1"/>
  <c r="AO5451" i="2" s="1"/>
  <c r="AL5445" i="2"/>
  <c r="AM5445" i="2" s="1"/>
  <c r="AN5445" i="2" s="1"/>
  <c r="AO5445" i="2" s="1"/>
  <c r="AL5453" i="2"/>
  <c r="AM5453" i="2" s="1"/>
  <c r="AN5453" i="2" s="1"/>
  <c r="AO5453" i="2" s="1"/>
  <c r="AL5455" i="2"/>
  <c r="AM5455" i="2" s="1"/>
  <c r="AN5455" i="2" s="1"/>
  <c r="AO5455" i="2" s="1"/>
  <c r="AL5457" i="2"/>
  <c r="AM5457" i="2" s="1"/>
  <c r="AN5457" i="2" s="1"/>
  <c r="AO5457" i="2" s="1"/>
  <c r="AL5459" i="2"/>
  <c r="AM5459" i="2" s="1"/>
  <c r="AN5459" i="2" s="1"/>
  <c r="AO5459" i="2" s="1"/>
  <c r="AL5461" i="2"/>
  <c r="AM5461" i="2" s="1"/>
  <c r="AN5461" i="2" s="1"/>
  <c r="AO5461" i="2" s="1"/>
  <c r="AL5463" i="2"/>
  <c r="AM5463" i="2" s="1"/>
  <c r="AN5463" i="2" s="1"/>
  <c r="AO5463" i="2" s="1"/>
  <c r="AL5465" i="2"/>
  <c r="AM5465" i="2" s="1"/>
  <c r="AN5465" i="2" s="1"/>
  <c r="AO5465" i="2" s="1"/>
  <c r="AL5467" i="2"/>
  <c r="AM5467" i="2" s="1"/>
  <c r="AN5467" i="2" s="1"/>
  <c r="AO5467" i="2" s="1"/>
  <c r="AL5469" i="2"/>
  <c r="AM5469" i="2" s="1"/>
  <c r="AN5469" i="2" s="1"/>
  <c r="AO5469" i="2" s="1"/>
  <c r="AL5471" i="2"/>
  <c r="AM5471" i="2" s="1"/>
  <c r="AN5471" i="2" s="1"/>
  <c r="AO5471" i="2" s="1"/>
  <c r="AL5473" i="2"/>
  <c r="AM5473" i="2" s="1"/>
  <c r="AN5473" i="2" s="1"/>
  <c r="AO5473" i="2" s="1"/>
  <c r="AL5475" i="2"/>
  <c r="AM5475" i="2" s="1"/>
  <c r="AN5475" i="2" s="1"/>
  <c r="AO5475" i="2" s="1"/>
  <c r="AL5477" i="2"/>
  <c r="AM5477" i="2" s="1"/>
  <c r="AN5477" i="2" s="1"/>
  <c r="AO5477" i="2" s="1"/>
  <c r="AL5479" i="2"/>
  <c r="AM5479" i="2" s="1"/>
  <c r="AN5479" i="2" s="1"/>
  <c r="AO5479" i="2" s="1"/>
  <c r="AL5481" i="2"/>
  <c r="AM5481" i="2" s="1"/>
  <c r="AN5481" i="2" s="1"/>
  <c r="AO5481" i="2" s="1"/>
  <c r="AL5483" i="2"/>
  <c r="AM5483" i="2" s="1"/>
  <c r="AN5483" i="2" s="1"/>
  <c r="AO5483" i="2" s="1"/>
  <c r="AL5485" i="2"/>
  <c r="AM5485" i="2" s="1"/>
  <c r="AN5485" i="2" s="1"/>
  <c r="AO5485" i="2" s="1"/>
  <c r="AL5487" i="2"/>
  <c r="AM5487" i="2" s="1"/>
  <c r="AN5487" i="2" s="1"/>
  <c r="AO5487" i="2" s="1"/>
  <c r="AL5489" i="2"/>
  <c r="AM5489" i="2" s="1"/>
  <c r="AN5489" i="2" s="1"/>
  <c r="AO5489" i="2" s="1"/>
  <c r="AL5491" i="2"/>
  <c r="AM5491" i="2" s="1"/>
  <c r="AN5491" i="2" s="1"/>
  <c r="AO5491" i="2" s="1"/>
  <c r="AL5493" i="2"/>
  <c r="AM5493" i="2" s="1"/>
  <c r="AN5493" i="2" s="1"/>
  <c r="AO5493" i="2" s="1"/>
  <c r="AL5495" i="2"/>
  <c r="AM5495" i="2" s="1"/>
  <c r="AN5495" i="2" s="1"/>
  <c r="AO5495" i="2" s="1"/>
  <c r="AL5497" i="2"/>
  <c r="AM5497" i="2" s="1"/>
  <c r="AN5497" i="2" s="1"/>
  <c r="AO5497" i="2" s="1"/>
  <c r="AL5499" i="2"/>
  <c r="AM5499" i="2" s="1"/>
  <c r="AN5499" i="2" s="1"/>
  <c r="AO5499" i="2" s="1"/>
  <c r="AL5501" i="2"/>
  <c r="AM5501" i="2" s="1"/>
  <c r="AN5501" i="2" s="1"/>
  <c r="AO5501" i="2" s="1"/>
  <c r="AL5503" i="2"/>
  <c r="AM5503" i="2" s="1"/>
  <c r="AN5503" i="2" s="1"/>
  <c r="AO5503" i="2" s="1"/>
  <c r="AL5505" i="2"/>
  <c r="AM5505" i="2" s="1"/>
  <c r="AN5505" i="2" s="1"/>
  <c r="AO5505" i="2" s="1"/>
  <c r="AL5507" i="2"/>
  <c r="AM5507" i="2" s="1"/>
  <c r="AN5507" i="2" s="1"/>
  <c r="AO5507" i="2" s="1"/>
  <c r="AL5509" i="2"/>
  <c r="AM5509" i="2" s="1"/>
  <c r="AN5509" i="2" s="1"/>
  <c r="AO5509" i="2" s="1"/>
  <c r="AL5511" i="2"/>
  <c r="AM5511" i="2" s="1"/>
  <c r="AN5511" i="2" s="1"/>
  <c r="AO5511" i="2" s="1"/>
  <c r="AL5513" i="2"/>
  <c r="AM5513" i="2" s="1"/>
  <c r="AN5513" i="2" s="1"/>
  <c r="AO5513" i="2" s="1"/>
  <c r="AL5517" i="2"/>
  <c r="AM5517" i="2" s="1"/>
  <c r="AN5517" i="2" s="1"/>
  <c r="AO5517" i="2" s="1"/>
  <c r="AL5519" i="2"/>
  <c r="AM5519" i="2" s="1"/>
  <c r="AN5519" i="2" s="1"/>
  <c r="AO5519" i="2" s="1"/>
  <c r="AL5521" i="2"/>
  <c r="AM5521" i="2" s="1"/>
  <c r="AN5521" i="2" s="1"/>
  <c r="AO5521" i="2" s="1"/>
  <c r="AL5523" i="2"/>
  <c r="AM5523" i="2" s="1"/>
  <c r="AN5523" i="2" s="1"/>
  <c r="AO5523" i="2" s="1"/>
  <c r="AL5525" i="2"/>
  <c r="AM5525" i="2" s="1"/>
  <c r="AN5525" i="2" s="1"/>
  <c r="AO5525" i="2" s="1"/>
  <c r="AL5527" i="2"/>
  <c r="AM5527" i="2" s="1"/>
  <c r="AN5527" i="2" s="1"/>
  <c r="AO5527" i="2" s="1"/>
  <c r="AL5529" i="2"/>
  <c r="AM5529" i="2" s="1"/>
  <c r="AN5529" i="2" s="1"/>
  <c r="AO5529" i="2" s="1"/>
  <c r="AL5531" i="2"/>
  <c r="AM5531" i="2" s="1"/>
  <c r="AN5531" i="2" s="1"/>
  <c r="AO5531" i="2" s="1"/>
  <c r="AL5533" i="2"/>
  <c r="AM5533" i="2" s="1"/>
  <c r="AN5533" i="2" s="1"/>
  <c r="AO5533" i="2" s="1"/>
  <c r="AL5535" i="2"/>
  <c r="AM5535" i="2" s="1"/>
  <c r="AN5535" i="2" s="1"/>
  <c r="AO5535" i="2" s="1"/>
  <c r="AL5537" i="2"/>
  <c r="AM5537" i="2" s="1"/>
  <c r="AN5537" i="2" s="1"/>
  <c r="AO5537" i="2" s="1"/>
  <c r="AL5539" i="2"/>
  <c r="AM5539" i="2" s="1"/>
  <c r="AN5539" i="2" s="1"/>
  <c r="AO5539" i="2" s="1"/>
  <c r="AL5541" i="2"/>
  <c r="AM5541" i="2" s="1"/>
  <c r="AN5541" i="2" s="1"/>
  <c r="AO5541" i="2" s="1"/>
  <c r="AL5543" i="2"/>
  <c r="AM5543" i="2" s="1"/>
  <c r="AN5543" i="2" s="1"/>
  <c r="AO5543" i="2" s="1"/>
  <c r="AL5545" i="2"/>
  <c r="AM5545" i="2" s="1"/>
  <c r="AN5545" i="2" s="1"/>
  <c r="AO5545" i="2" s="1"/>
  <c r="AL5547" i="2"/>
  <c r="AM5547" i="2" s="1"/>
  <c r="AN5547" i="2" s="1"/>
  <c r="AO5547" i="2" s="1"/>
  <c r="AL5549" i="2"/>
  <c r="AM5549" i="2" s="1"/>
  <c r="AN5549" i="2" s="1"/>
  <c r="AO5549" i="2" s="1"/>
  <c r="AL5551" i="2"/>
  <c r="AM5551" i="2" s="1"/>
  <c r="AN5551" i="2" s="1"/>
  <c r="AO5551" i="2" s="1"/>
  <c r="AL5553" i="2"/>
  <c r="AM5553" i="2" s="1"/>
  <c r="AN5553" i="2" s="1"/>
  <c r="AO5553" i="2" s="1"/>
  <c r="AL5555" i="2"/>
  <c r="AM5555" i="2" s="1"/>
  <c r="AN5555" i="2" s="1"/>
  <c r="AO5555" i="2" s="1"/>
  <c r="AL5557" i="2"/>
  <c r="AM5557" i="2" s="1"/>
  <c r="AN5557" i="2" s="1"/>
  <c r="AO5557" i="2" s="1"/>
  <c r="AL5784" i="2"/>
  <c r="AM5784" i="2" s="1"/>
  <c r="AN5784" i="2" s="1"/>
  <c r="AO5784" i="2" s="1"/>
  <c r="AL5786" i="2"/>
  <c r="AM5786" i="2" s="1"/>
  <c r="AN5786" i="2" s="1"/>
  <c r="AO5786" i="2" s="1"/>
  <c r="AL5779" i="2"/>
  <c r="AM5779" i="2" s="1"/>
  <c r="AN5779" i="2" s="1"/>
  <c r="AO5779" i="2" s="1"/>
  <c r="AL5781" i="2"/>
  <c r="AM5781" i="2" s="1"/>
  <c r="AN5781" i="2" s="1"/>
  <c r="AO5781" i="2" s="1"/>
  <c r="AL5783" i="2"/>
  <c r="AM5783" i="2" s="1"/>
  <c r="AN5783" i="2" s="1"/>
  <c r="AO5783" i="2" s="1"/>
  <c r="AL19" i="2"/>
  <c r="AM19" i="2" s="1"/>
  <c r="AN19" i="2" s="1"/>
  <c r="AO19" i="2" s="1"/>
  <c r="AL21" i="2"/>
  <c r="AM21" i="2" s="1"/>
  <c r="AN21" i="2" s="1"/>
  <c r="AO21" i="2" s="1"/>
  <c r="AL23" i="2"/>
  <c r="AM23" i="2" s="1"/>
  <c r="AN23" i="2" s="1"/>
  <c r="AO23" i="2" s="1"/>
  <c r="AL25" i="2"/>
  <c r="AM25" i="2" s="1"/>
  <c r="AN25" i="2" s="1"/>
  <c r="AO25" i="2" s="1"/>
  <c r="AL27" i="2"/>
  <c r="AM27" i="2" s="1"/>
  <c r="AN27" i="2" s="1"/>
  <c r="AO27" i="2" s="1"/>
  <c r="AL29" i="2"/>
  <c r="AM29" i="2" s="1"/>
  <c r="AN29" i="2" s="1"/>
  <c r="AO29" i="2" s="1"/>
  <c r="AL31" i="2"/>
  <c r="AM31" i="2" s="1"/>
  <c r="AN31" i="2" s="1"/>
  <c r="AO31" i="2" s="1"/>
  <c r="AL33" i="2"/>
  <c r="AM33" i="2" s="1"/>
  <c r="AN33" i="2" s="1"/>
  <c r="AO33" i="2" s="1"/>
  <c r="AL35" i="2"/>
  <c r="AM35" i="2" s="1"/>
  <c r="AN35" i="2" s="1"/>
  <c r="AO35" i="2" s="1"/>
  <c r="AL37" i="2"/>
  <c r="AM37" i="2" s="1"/>
  <c r="AN37" i="2" s="1"/>
  <c r="AO37" i="2" s="1"/>
  <c r="AL39" i="2"/>
  <c r="AM39" i="2" s="1"/>
  <c r="AN39" i="2" s="1"/>
  <c r="AO39" i="2" s="1"/>
  <c r="AL41" i="2"/>
  <c r="AM41" i="2" s="1"/>
  <c r="AN41" i="2" s="1"/>
  <c r="AO41" i="2" s="1"/>
  <c r="AL43" i="2"/>
  <c r="AM43" i="2" s="1"/>
  <c r="AN43" i="2" s="1"/>
  <c r="AO43" i="2" s="1"/>
  <c r="AL45" i="2"/>
  <c r="AM45" i="2" s="1"/>
  <c r="AN45" i="2" s="1"/>
  <c r="AO45" i="2" s="1"/>
  <c r="AL47" i="2"/>
  <c r="AM47" i="2" s="1"/>
  <c r="AN47" i="2" s="1"/>
  <c r="AO47" i="2" s="1"/>
  <c r="AL49" i="2"/>
  <c r="AM49" i="2" s="1"/>
  <c r="AN49" i="2" s="1"/>
  <c r="AO49" i="2" s="1"/>
  <c r="AL51" i="2"/>
  <c r="AM51" i="2" s="1"/>
  <c r="AN51" i="2" s="1"/>
  <c r="AO51" i="2" s="1"/>
  <c r="AL53" i="2"/>
  <c r="AM53" i="2" s="1"/>
  <c r="AN53" i="2" s="1"/>
  <c r="AO53" i="2" s="1"/>
  <c r="AL55" i="2"/>
  <c r="AM55" i="2" s="1"/>
  <c r="AN55" i="2" s="1"/>
  <c r="AO55" i="2" s="1"/>
  <c r="AL57" i="2"/>
  <c r="AM57" i="2" s="1"/>
  <c r="AN57" i="2" s="1"/>
  <c r="AO57" i="2" s="1"/>
  <c r="AL59" i="2"/>
  <c r="AM59" i="2" s="1"/>
  <c r="AN59" i="2" s="1"/>
  <c r="AO59" i="2" s="1"/>
  <c r="AL61" i="2"/>
  <c r="AM61" i="2" s="1"/>
  <c r="AN61" i="2" s="1"/>
  <c r="AO61" i="2" s="1"/>
  <c r="AL63" i="2"/>
  <c r="AM63" i="2" s="1"/>
  <c r="AN63" i="2" s="1"/>
  <c r="AO63" i="2" s="1"/>
  <c r="AL65" i="2"/>
  <c r="AM65" i="2" s="1"/>
  <c r="AN65" i="2" s="1"/>
  <c r="AO65" i="2" s="1"/>
  <c r="AL67" i="2"/>
  <c r="AM67" i="2" s="1"/>
  <c r="AN67" i="2" s="1"/>
  <c r="AO67" i="2" s="1"/>
  <c r="AL69" i="2"/>
  <c r="AM69" i="2" s="1"/>
  <c r="AN69" i="2" s="1"/>
  <c r="AO69" i="2" s="1"/>
  <c r="AL71" i="2"/>
  <c r="AM71" i="2" s="1"/>
  <c r="AN71" i="2" s="1"/>
  <c r="AO71" i="2" s="1"/>
  <c r="AL73" i="2"/>
  <c r="AM73" i="2" s="1"/>
  <c r="AN73" i="2" s="1"/>
  <c r="AO73" i="2" s="1"/>
  <c r="AL75" i="2"/>
  <c r="AM75" i="2" s="1"/>
  <c r="AN75" i="2" s="1"/>
  <c r="AO75" i="2" s="1"/>
  <c r="AL77" i="2"/>
  <c r="AM77" i="2" s="1"/>
  <c r="AN77" i="2" s="1"/>
  <c r="AO77" i="2" s="1"/>
  <c r="AL79" i="2"/>
  <c r="AM79" i="2" s="1"/>
  <c r="AN79" i="2" s="1"/>
  <c r="AO79" i="2" s="1"/>
  <c r="AL81" i="2"/>
  <c r="AM81" i="2" s="1"/>
  <c r="AN81" i="2" s="1"/>
  <c r="AO81" i="2" s="1"/>
  <c r="AL83" i="2"/>
  <c r="AM83" i="2" s="1"/>
  <c r="AN83" i="2" s="1"/>
  <c r="AO83" i="2" s="1"/>
  <c r="AL85" i="2"/>
  <c r="AM85" i="2" s="1"/>
  <c r="AN85" i="2" s="1"/>
  <c r="AO85" i="2" s="1"/>
  <c r="AL87" i="2"/>
  <c r="AM87" i="2" s="1"/>
  <c r="AN87" i="2" s="1"/>
  <c r="AO87" i="2" s="1"/>
  <c r="AL89" i="2"/>
  <c r="AM89" i="2" s="1"/>
  <c r="AN89" i="2" s="1"/>
  <c r="AO89" i="2" s="1"/>
  <c r="AL91" i="2"/>
  <c r="AM91" i="2" s="1"/>
  <c r="AN91" i="2" s="1"/>
  <c r="AO91" i="2" s="1"/>
  <c r="AL93" i="2"/>
  <c r="AM93" i="2" s="1"/>
  <c r="AN93" i="2" s="1"/>
  <c r="AO93" i="2" s="1"/>
  <c r="AL95" i="2"/>
  <c r="AM95" i="2" s="1"/>
  <c r="AN95" i="2" s="1"/>
  <c r="AO95" i="2" s="1"/>
  <c r="AL97" i="2"/>
  <c r="AM97" i="2" s="1"/>
  <c r="AN97" i="2" s="1"/>
  <c r="AO97" i="2" s="1"/>
  <c r="AL99" i="2"/>
  <c r="AM99" i="2" s="1"/>
  <c r="AN99" i="2" s="1"/>
  <c r="AO99" i="2" s="1"/>
  <c r="AL101" i="2"/>
  <c r="AM101" i="2" s="1"/>
  <c r="AN101" i="2" s="1"/>
  <c r="AO101" i="2" s="1"/>
  <c r="AL103" i="2"/>
  <c r="AM103" i="2" s="1"/>
  <c r="AN103" i="2" s="1"/>
  <c r="AO103" i="2" s="1"/>
  <c r="AL105" i="2"/>
  <c r="AM105" i="2" s="1"/>
  <c r="AN105" i="2" s="1"/>
  <c r="AO105" i="2" s="1"/>
  <c r="AL107" i="2"/>
  <c r="AM107" i="2" s="1"/>
  <c r="AN107" i="2" s="1"/>
  <c r="AO107" i="2" s="1"/>
  <c r="AL109" i="2"/>
  <c r="AM109" i="2" s="1"/>
  <c r="AN109" i="2" s="1"/>
  <c r="AO109" i="2" s="1"/>
  <c r="AL111" i="2"/>
  <c r="AM111" i="2" s="1"/>
  <c r="AN111" i="2" s="1"/>
  <c r="AO111" i="2" s="1"/>
  <c r="AL113" i="2"/>
  <c r="AM113" i="2" s="1"/>
  <c r="AN113" i="2" s="1"/>
  <c r="AO113" i="2" s="1"/>
  <c r="AL115" i="2"/>
  <c r="AM115" i="2" s="1"/>
  <c r="AN115" i="2" s="1"/>
  <c r="AO115" i="2" s="1"/>
  <c r="AL117" i="2"/>
  <c r="AM117" i="2" s="1"/>
  <c r="AN117" i="2" s="1"/>
  <c r="AO117" i="2" s="1"/>
  <c r="AL119" i="2"/>
  <c r="AM119" i="2" s="1"/>
  <c r="AN119" i="2" s="1"/>
  <c r="AO119" i="2" s="1"/>
  <c r="AL121" i="2"/>
  <c r="AM121" i="2" s="1"/>
  <c r="AN121" i="2" s="1"/>
  <c r="AO121" i="2" s="1"/>
  <c r="AL123" i="2"/>
  <c r="AM123" i="2" s="1"/>
  <c r="AN123" i="2" s="1"/>
  <c r="AO123" i="2" s="1"/>
  <c r="AL125" i="2"/>
  <c r="AM125" i="2" s="1"/>
  <c r="AN125" i="2" s="1"/>
  <c r="AO125" i="2" s="1"/>
  <c r="AL127" i="2"/>
  <c r="AM127" i="2" s="1"/>
  <c r="AN127" i="2" s="1"/>
  <c r="AO127" i="2" s="1"/>
  <c r="AL129" i="2"/>
  <c r="AM129" i="2" s="1"/>
  <c r="AN129" i="2" s="1"/>
  <c r="AO129" i="2" s="1"/>
  <c r="AL131" i="2"/>
  <c r="AM131" i="2" s="1"/>
  <c r="AN131" i="2" s="1"/>
  <c r="AO131" i="2" s="1"/>
  <c r="AL133" i="2"/>
  <c r="AM133" i="2" s="1"/>
  <c r="AN133" i="2" s="1"/>
  <c r="AO133" i="2" s="1"/>
  <c r="AL135" i="2"/>
  <c r="AM135" i="2" s="1"/>
  <c r="AN135" i="2" s="1"/>
  <c r="AO135" i="2" s="1"/>
  <c r="AL137" i="2"/>
  <c r="AM137" i="2" s="1"/>
  <c r="AN137" i="2" s="1"/>
  <c r="AO137" i="2" s="1"/>
  <c r="AL139" i="2"/>
  <c r="AM139" i="2" s="1"/>
  <c r="AN139" i="2" s="1"/>
  <c r="AO139" i="2" s="1"/>
  <c r="AL141" i="2"/>
  <c r="AM141" i="2" s="1"/>
  <c r="AN141" i="2" s="1"/>
  <c r="AO141" i="2" s="1"/>
  <c r="AL143" i="2"/>
  <c r="AM143" i="2" s="1"/>
  <c r="AN143" i="2" s="1"/>
  <c r="AO143" i="2" s="1"/>
  <c r="AL145" i="2"/>
  <c r="AM145" i="2" s="1"/>
  <c r="AN145" i="2" s="1"/>
  <c r="AO145" i="2" s="1"/>
  <c r="AL147" i="2"/>
  <c r="AM147" i="2" s="1"/>
  <c r="AN147" i="2" s="1"/>
  <c r="AO147" i="2" s="1"/>
  <c r="AL149" i="2"/>
  <c r="AM149" i="2" s="1"/>
  <c r="AN149" i="2" s="1"/>
  <c r="AO149" i="2" s="1"/>
  <c r="AL151" i="2"/>
  <c r="AM151" i="2" s="1"/>
  <c r="AN151" i="2" s="1"/>
  <c r="AO151" i="2" s="1"/>
  <c r="AL153" i="2"/>
  <c r="AM153" i="2" s="1"/>
  <c r="AN153" i="2" s="1"/>
  <c r="AO153" i="2" s="1"/>
  <c r="AL155" i="2"/>
  <c r="AM155" i="2" s="1"/>
  <c r="AN155" i="2" s="1"/>
  <c r="AO155" i="2" s="1"/>
  <c r="AL157" i="2"/>
  <c r="AM157" i="2" s="1"/>
  <c r="AN157" i="2" s="1"/>
  <c r="AO157" i="2" s="1"/>
  <c r="AL159" i="2"/>
  <c r="AM159" i="2" s="1"/>
  <c r="AN159" i="2" s="1"/>
  <c r="AO159" i="2" s="1"/>
  <c r="AL161" i="2"/>
  <c r="AM161" i="2" s="1"/>
  <c r="AN161" i="2" s="1"/>
  <c r="AO161" i="2" s="1"/>
  <c r="AL163" i="2"/>
  <c r="AM163" i="2" s="1"/>
  <c r="AN163" i="2" s="1"/>
  <c r="AO163" i="2" s="1"/>
  <c r="AL165" i="2"/>
  <c r="AM165" i="2" s="1"/>
  <c r="AN165" i="2" s="1"/>
  <c r="AO165" i="2" s="1"/>
  <c r="AL167" i="2"/>
  <c r="AM167" i="2" s="1"/>
  <c r="AN167" i="2" s="1"/>
  <c r="AO167" i="2" s="1"/>
  <c r="AL169" i="2"/>
  <c r="AM169" i="2" s="1"/>
  <c r="AN169" i="2" s="1"/>
  <c r="AO169" i="2" s="1"/>
  <c r="AL171" i="2"/>
  <c r="AM171" i="2" s="1"/>
  <c r="AN171" i="2" s="1"/>
  <c r="AO171" i="2" s="1"/>
  <c r="AL173" i="2"/>
  <c r="AM173" i="2" s="1"/>
  <c r="AN173" i="2" s="1"/>
  <c r="AO173" i="2" s="1"/>
  <c r="AL175" i="2"/>
  <c r="AM175" i="2" s="1"/>
  <c r="AN175" i="2" s="1"/>
  <c r="AO175" i="2" s="1"/>
  <c r="AL177" i="2"/>
  <c r="AM177" i="2" s="1"/>
  <c r="AN177" i="2" s="1"/>
  <c r="AO177" i="2" s="1"/>
  <c r="AL179" i="2"/>
  <c r="AM179" i="2" s="1"/>
  <c r="AN179" i="2" s="1"/>
  <c r="AO179" i="2" s="1"/>
  <c r="AL181" i="2"/>
  <c r="AM181" i="2" s="1"/>
  <c r="AN181" i="2" s="1"/>
  <c r="AO181" i="2" s="1"/>
  <c r="AL183" i="2"/>
  <c r="AM183" i="2" s="1"/>
  <c r="AN183" i="2" s="1"/>
  <c r="AO183" i="2" s="1"/>
  <c r="AL185" i="2"/>
  <c r="AM185" i="2" s="1"/>
  <c r="AN185" i="2" s="1"/>
  <c r="AO185" i="2" s="1"/>
  <c r="AL187" i="2"/>
  <c r="AM187" i="2" s="1"/>
  <c r="AN187" i="2" s="1"/>
  <c r="AO187" i="2" s="1"/>
  <c r="AL189" i="2"/>
  <c r="AM189" i="2" s="1"/>
  <c r="AN189" i="2" s="1"/>
  <c r="AO189" i="2" s="1"/>
  <c r="AL191" i="2"/>
  <c r="AM191" i="2" s="1"/>
  <c r="AN191" i="2" s="1"/>
  <c r="AO191" i="2" s="1"/>
  <c r="AL193" i="2"/>
  <c r="AM193" i="2" s="1"/>
  <c r="AN193" i="2" s="1"/>
  <c r="AO193" i="2" s="1"/>
  <c r="AL195" i="2"/>
  <c r="AM195" i="2" s="1"/>
  <c r="AN195" i="2" s="1"/>
  <c r="AO195" i="2" s="1"/>
  <c r="AL197" i="2"/>
  <c r="AM197" i="2" s="1"/>
  <c r="AN197" i="2" s="1"/>
  <c r="AO197" i="2" s="1"/>
  <c r="AL199" i="2"/>
  <c r="AM199" i="2" s="1"/>
  <c r="AN199" i="2" s="1"/>
  <c r="AO199" i="2" s="1"/>
  <c r="AL201" i="2"/>
  <c r="AM201" i="2" s="1"/>
  <c r="AN201" i="2" s="1"/>
  <c r="AO201" i="2" s="1"/>
  <c r="AL203" i="2"/>
  <c r="AM203" i="2" s="1"/>
  <c r="AN203" i="2" s="1"/>
  <c r="AO203" i="2" s="1"/>
  <c r="AL205" i="2"/>
  <c r="AM205" i="2" s="1"/>
  <c r="AN205" i="2" s="1"/>
  <c r="AO205" i="2" s="1"/>
  <c r="AL207" i="2"/>
  <c r="AM207" i="2" s="1"/>
  <c r="AN207" i="2" s="1"/>
  <c r="AO207" i="2" s="1"/>
  <c r="AL209" i="2"/>
  <c r="AM209" i="2" s="1"/>
  <c r="AN209" i="2" s="1"/>
  <c r="AO209" i="2" s="1"/>
  <c r="AL211" i="2"/>
  <c r="AM211" i="2" s="1"/>
  <c r="AN211" i="2" s="1"/>
  <c r="AO211" i="2" s="1"/>
  <c r="AL213" i="2"/>
  <c r="AM213" i="2" s="1"/>
  <c r="AN213" i="2" s="1"/>
  <c r="AO213" i="2" s="1"/>
  <c r="AL215" i="2"/>
  <c r="AM215" i="2" s="1"/>
  <c r="AN215" i="2" s="1"/>
  <c r="AO215" i="2" s="1"/>
  <c r="AL217" i="2"/>
  <c r="AM217" i="2" s="1"/>
  <c r="AN217" i="2" s="1"/>
  <c r="AO217" i="2" s="1"/>
  <c r="AL219" i="2"/>
  <c r="AM219" i="2" s="1"/>
  <c r="AN219" i="2" s="1"/>
  <c r="AO219" i="2" s="1"/>
  <c r="AL221" i="2"/>
  <c r="AM221" i="2" s="1"/>
  <c r="AN221" i="2" s="1"/>
  <c r="AO221" i="2" s="1"/>
  <c r="AL223" i="2"/>
  <c r="AM223" i="2" s="1"/>
  <c r="AN223" i="2" s="1"/>
  <c r="AO223" i="2" s="1"/>
  <c r="AL225" i="2"/>
  <c r="AM225" i="2" s="1"/>
  <c r="AN225" i="2" s="1"/>
  <c r="AO225" i="2" s="1"/>
  <c r="AL227" i="2"/>
  <c r="AM227" i="2" s="1"/>
  <c r="AN227" i="2" s="1"/>
  <c r="AO227" i="2" s="1"/>
  <c r="AL229" i="2"/>
  <c r="AM229" i="2" s="1"/>
  <c r="AN229" i="2" s="1"/>
  <c r="AO229" i="2" s="1"/>
  <c r="AL231" i="2"/>
  <c r="AM231" i="2" s="1"/>
  <c r="AN231" i="2" s="1"/>
  <c r="AO231" i="2" s="1"/>
  <c r="AL233" i="2"/>
  <c r="AM233" i="2" s="1"/>
  <c r="AN233" i="2" s="1"/>
  <c r="AO233" i="2" s="1"/>
  <c r="AL235" i="2"/>
  <c r="AM235" i="2" s="1"/>
  <c r="AN235" i="2" s="1"/>
  <c r="AO235" i="2" s="1"/>
  <c r="AL237" i="2"/>
  <c r="AM237" i="2" s="1"/>
  <c r="AN237" i="2" s="1"/>
  <c r="AO237" i="2" s="1"/>
  <c r="AL239" i="2"/>
  <c r="AM239" i="2" s="1"/>
  <c r="AN239" i="2" s="1"/>
  <c r="AO239" i="2" s="1"/>
  <c r="AL241" i="2"/>
  <c r="AM241" i="2" s="1"/>
  <c r="AN241" i="2" s="1"/>
  <c r="AO241" i="2" s="1"/>
  <c r="AL243" i="2"/>
  <c r="AM243" i="2" s="1"/>
  <c r="AN243" i="2" s="1"/>
  <c r="AO243" i="2" s="1"/>
  <c r="AL245" i="2"/>
  <c r="AM245" i="2" s="1"/>
  <c r="AN245" i="2" s="1"/>
  <c r="AO245" i="2" s="1"/>
  <c r="AL247" i="2"/>
  <c r="AM247" i="2" s="1"/>
  <c r="AN247" i="2" s="1"/>
  <c r="AO247" i="2" s="1"/>
  <c r="AL249" i="2"/>
  <c r="AM249" i="2" s="1"/>
  <c r="AN249" i="2" s="1"/>
  <c r="AO249" i="2" s="1"/>
  <c r="AL251" i="2"/>
  <c r="AM251" i="2" s="1"/>
  <c r="AN251" i="2" s="1"/>
  <c r="AO251" i="2" s="1"/>
  <c r="AL253" i="2"/>
  <c r="AM253" i="2" s="1"/>
  <c r="AN253" i="2" s="1"/>
  <c r="AO253" i="2" s="1"/>
  <c r="AL255" i="2"/>
  <c r="AM255" i="2" s="1"/>
  <c r="AN255" i="2" s="1"/>
  <c r="AO255" i="2" s="1"/>
  <c r="AL257" i="2"/>
  <c r="AM257" i="2" s="1"/>
  <c r="AN257" i="2" s="1"/>
  <c r="AO257" i="2" s="1"/>
  <c r="AL259" i="2"/>
  <c r="AM259" i="2" s="1"/>
  <c r="AN259" i="2" s="1"/>
  <c r="AO259" i="2" s="1"/>
  <c r="AL261" i="2"/>
  <c r="AM261" i="2" s="1"/>
  <c r="AN261" i="2" s="1"/>
  <c r="AO261" i="2" s="1"/>
  <c r="AL263" i="2"/>
  <c r="AM263" i="2" s="1"/>
  <c r="AN263" i="2" s="1"/>
  <c r="AO263" i="2" s="1"/>
  <c r="AL265" i="2"/>
  <c r="AM265" i="2" s="1"/>
  <c r="AN265" i="2" s="1"/>
  <c r="AO265" i="2" s="1"/>
  <c r="AL267" i="2"/>
  <c r="AM267" i="2" s="1"/>
  <c r="AN267" i="2" s="1"/>
  <c r="AO267" i="2" s="1"/>
  <c r="AL269" i="2"/>
  <c r="AM269" i="2" s="1"/>
  <c r="AN269" i="2" s="1"/>
  <c r="AO269" i="2" s="1"/>
  <c r="AL271" i="2"/>
  <c r="AM271" i="2" s="1"/>
  <c r="AN271" i="2" s="1"/>
  <c r="AO271" i="2" s="1"/>
  <c r="AL273" i="2"/>
  <c r="AM273" i="2" s="1"/>
  <c r="AN273" i="2" s="1"/>
  <c r="AO273" i="2" s="1"/>
  <c r="AL275" i="2"/>
  <c r="AM275" i="2" s="1"/>
  <c r="AN275" i="2" s="1"/>
  <c r="AO275" i="2" s="1"/>
  <c r="AL277" i="2"/>
  <c r="AM277" i="2" s="1"/>
  <c r="AN277" i="2" s="1"/>
  <c r="AO277" i="2" s="1"/>
  <c r="AL279" i="2"/>
  <c r="AM279" i="2" s="1"/>
  <c r="AN279" i="2" s="1"/>
  <c r="AO279" i="2" s="1"/>
  <c r="AL281" i="2"/>
  <c r="AM281" i="2" s="1"/>
  <c r="AN281" i="2" s="1"/>
  <c r="AO281" i="2" s="1"/>
  <c r="AL283" i="2"/>
  <c r="AM283" i="2" s="1"/>
  <c r="AN283" i="2" s="1"/>
  <c r="AO283" i="2" s="1"/>
  <c r="AL285" i="2"/>
  <c r="AM285" i="2" s="1"/>
  <c r="AN285" i="2" s="1"/>
  <c r="AO285" i="2" s="1"/>
  <c r="AL287" i="2"/>
  <c r="AM287" i="2" s="1"/>
  <c r="AN287" i="2" s="1"/>
  <c r="AO287" i="2" s="1"/>
  <c r="AL289" i="2"/>
  <c r="AM289" i="2" s="1"/>
  <c r="AN289" i="2" s="1"/>
  <c r="AO289" i="2" s="1"/>
  <c r="AL291" i="2"/>
  <c r="AM291" i="2" s="1"/>
  <c r="AN291" i="2" s="1"/>
  <c r="AO291" i="2" s="1"/>
  <c r="AL293" i="2"/>
  <c r="AM293" i="2" s="1"/>
  <c r="AN293" i="2" s="1"/>
  <c r="AO293" i="2" s="1"/>
  <c r="AL295" i="2"/>
  <c r="AM295" i="2" s="1"/>
  <c r="AN295" i="2" s="1"/>
  <c r="AO295" i="2" s="1"/>
  <c r="AL297" i="2"/>
  <c r="AM297" i="2" s="1"/>
  <c r="AN297" i="2" s="1"/>
  <c r="AO297" i="2" s="1"/>
  <c r="AL299" i="2"/>
  <c r="AM299" i="2" s="1"/>
  <c r="AN299" i="2" s="1"/>
  <c r="AO299" i="2" s="1"/>
  <c r="AL301" i="2"/>
  <c r="AM301" i="2" s="1"/>
  <c r="AN301" i="2" s="1"/>
  <c r="AO301" i="2" s="1"/>
  <c r="AL303" i="2"/>
  <c r="AM303" i="2" s="1"/>
  <c r="AN303" i="2" s="1"/>
  <c r="AO303" i="2" s="1"/>
  <c r="AL305" i="2"/>
  <c r="AM305" i="2" s="1"/>
  <c r="AN305" i="2" s="1"/>
  <c r="AO305" i="2" s="1"/>
  <c r="AL307" i="2"/>
  <c r="AM307" i="2" s="1"/>
  <c r="AN307" i="2" s="1"/>
  <c r="AO307" i="2" s="1"/>
  <c r="AL309" i="2"/>
  <c r="AM309" i="2" s="1"/>
  <c r="AN309" i="2" s="1"/>
  <c r="AO309" i="2" s="1"/>
  <c r="AL311" i="2"/>
  <c r="AM311" i="2" s="1"/>
  <c r="AN311" i="2" s="1"/>
  <c r="AO311" i="2" s="1"/>
  <c r="AL313" i="2"/>
  <c r="AM313" i="2" s="1"/>
  <c r="AN313" i="2" s="1"/>
  <c r="AO313" i="2" s="1"/>
  <c r="AL315" i="2"/>
  <c r="AM315" i="2" s="1"/>
  <c r="AN315" i="2" s="1"/>
  <c r="AO315" i="2" s="1"/>
  <c r="AL317" i="2"/>
  <c r="AM317" i="2" s="1"/>
  <c r="AN317" i="2" s="1"/>
  <c r="AO317" i="2" s="1"/>
  <c r="AL319" i="2"/>
  <c r="AM319" i="2" s="1"/>
  <c r="AN319" i="2" s="1"/>
  <c r="AO319" i="2" s="1"/>
  <c r="AL321" i="2"/>
  <c r="AM321" i="2" s="1"/>
  <c r="AN321" i="2" s="1"/>
  <c r="AO321" i="2" s="1"/>
  <c r="AL323" i="2"/>
  <c r="AM323" i="2" s="1"/>
  <c r="AN323" i="2" s="1"/>
  <c r="AO323" i="2" s="1"/>
  <c r="AL325" i="2"/>
  <c r="AM325" i="2" s="1"/>
  <c r="AN325" i="2" s="1"/>
  <c r="AO325" i="2" s="1"/>
  <c r="AL327" i="2"/>
  <c r="AM327" i="2" s="1"/>
  <c r="AN327" i="2" s="1"/>
  <c r="AO327" i="2" s="1"/>
  <c r="AL329" i="2"/>
  <c r="AM329" i="2" s="1"/>
  <c r="AN329" i="2" s="1"/>
  <c r="AO329" i="2" s="1"/>
  <c r="AL331" i="2"/>
  <c r="AM331" i="2" s="1"/>
  <c r="AN331" i="2" s="1"/>
  <c r="AO331" i="2" s="1"/>
  <c r="AL333" i="2"/>
  <c r="AM333" i="2" s="1"/>
  <c r="AN333" i="2" s="1"/>
  <c r="AO333" i="2" s="1"/>
  <c r="AL335" i="2"/>
  <c r="AM335" i="2" s="1"/>
  <c r="AN335" i="2" s="1"/>
  <c r="AO335" i="2" s="1"/>
  <c r="AL337" i="2"/>
  <c r="AM337" i="2" s="1"/>
  <c r="AN337" i="2" s="1"/>
  <c r="AO337" i="2" s="1"/>
  <c r="AL339" i="2"/>
  <c r="AM339" i="2" s="1"/>
  <c r="AN339" i="2" s="1"/>
  <c r="AO339" i="2" s="1"/>
  <c r="AL341" i="2"/>
  <c r="AM341" i="2" s="1"/>
  <c r="AN341" i="2" s="1"/>
  <c r="AO341" i="2" s="1"/>
  <c r="AL343" i="2"/>
  <c r="AM343" i="2" s="1"/>
  <c r="AN343" i="2" s="1"/>
  <c r="AO343" i="2" s="1"/>
  <c r="AL345" i="2"/>
  <c r="AM345" i="2" s="1"/>
  <c r="AN345" i="2" s="1"/>
  <c r="AO345" i="2" s="1"/>
  <c r="AL347" i="2"/>
  <c r="AM347" i="2" s="1"/>
  <c r="AN347" i="2" s="1"/>
  <c r="AO347" i="2" s="1"/>
  <c r="AL349" i="2"/>
  <c r="AM349" i="2" s="1"/>
  <c r="AN349" i="2" s="1"/>
  <c r="AO349" i="2" s="1"/>
  <c r="AL351" i="2"/>
  <c r="AM351" i="2" s="1"/>
  <c r="AN351" i="2" s="1"/>
  <c r="AO351" i="2" s="1"/>
  <c r="AL353" i="2"/>
  <c r="AM353" i="2" s="1"/>
  <c r="AN353" i="2" s="1"/>
  <c r="AO353" i="2" s="1"/>
  <c r="AL355" i="2"/>
  <c r="AM355" i="2" s="1"/>
  <c r="AN355" i="2" s="1"/>
  <c r="AO355" i="2" s="1"/>
  <c r="AL357" i="2"/>
  <c r="AM357" i="2" s="1"/>
  <c r="AN357" i="2" s="1"/>
  <c r="AO357" i="2" s="1"/>
  <c r="AL359" i="2"/>
  <c r="AM359" i="2" s="1"/>
  <c r="AN359" i="2" s="1"/>
  <c r="AO359" i="2" s="1"/>
  <c r="AL361" i="2"/>
  <c r="AM361" i="2" s="1"/>
  <c r="AN361" i="2" s="1"/>
  <c r="AO361" i="2" s="1"/>
  <c r="AL363" i="2"/>
  <c r="AM363" i="2" s="1"/>
  <c r="AN363" i="2" s="1"/>
  <c r="AO363" i="2" s="1"/>
  <c r="AL365" i="2"/>
  <c r="AM365" i="2" s="1"/>
  <c r="AN365" i="2" s="1"/>
  <c r="AO365" i="2" s="1"/>
  <c r="AL367" i="2"/>
  <c r="AM367" i="2" s="1"/>
  <c r="AN367" i="2" s="1"/>
  <c r="AO367" i="2" s="1"/>
  <c r="AL369" i="2"/>
  <c r="AM369" i="2" s="1"/>
  <c r="AN369" i="2" s="1"/>
  <c r="AO369" i="2" s="1"/>
  <c r="AL371" i="2"/>
  <c r="AM371" i="2" s="1"/>
  <c r="AN371" i="2" s="1"/>
  <c r="AO371" i="2" s="1"/>
  <c r="AL373" i="2"/>
  <c r="AM373" i="2" s="1"/>
  <c r="AN373" i="2" s="1"/>
  <c r="AO373" i="2" s="1"/>
  <c r="AL375" i="2"/>
  <c r="AM375" i="2" s="1"/>
  <c r="AN375" i="2" s="1"/>
  <c r="AO375" i="2" s="1"/>
  <c r="AL377" i="2"/>
  <c r="AM377" i="2" s="1"/>
  <c r="AN377" i="2" s="1"/>
  <c r="AO377" i="2" s="1"/>
  <c r="AL379" i="2"/>
  <c r="AM379" i="2" s="1"/>
  <c r="AN379" i="2" s="1"/>
  <c r="AO379" i="2" s="1"/>
  <c r="AL381" i="2"/>
  <c r="AM381" i="2" s="1"/>
  <c r="AN381" i="2" s="1"/>
  <c r="AO381" i="2" s="1"/>
  <c r="AL383" i="2"/>
  <c r="AM383" i="2" s="1"/>
  <c r="AN383" i="2" s="1"/>
  <c r="AO383" i="2" s="1"/>
  <c r="AL385" i="2"/>
  <c r="AM385" i="2" s="1"/>
  <c r="AN385" i="2" s="1"/>
  <c r="AO385" i="2" s="1"/>
  <c r="AL387" i="2"/>
  <c r="AM387" i="2" s="1"/>
  <c r="AN387" i="2" s="1"/>
  <c r="AO387" i="2" s="1"/>
  <c r="AL389" i="2"/>
  <c r="AM389" i="2" s="1"/>
  <c r="AN389" i="2" s="1"/>
  <c r="AO389" i="2" s="1"/>
  <c r="AL391" i="2"/>
  <c r="AM391" i="2" s="1"/>
  <c r="AN391" i="2" s="1"/>
  <c r="AO391" i="2" s="1"/>
  <c r="AL393" i="2"/>
  <c r="AM393" i="2" s="1"/>
  <c r="AN393" i="2" s="1"/>
  <c r="AO393" i="2" s="1"/>
  <c r="AL395" i="2"/>
  <c r="AM395" i="2" s="1"/>
  <c r="AN395" i="2" s="1"/>
  <c r="AO395" i="2" s="1"/>
  <c r="AL397" i="2"/>
  <c r="AM397" i="2" s="1"/>
  <c r="AN397" i="2" s="1"/>
  <c r="AO397" i="2" s="1"/>
  <c r="AL399" i="2"/>
  <c r="AM399" i="2" s="1"/>
  <c r="AN399" i="2" s="1"/>
  <c r="AO399" i="2" s="1"/>
  <c r="AL401" i="2"/>
  <c r="AM401" i="2" s="1"/>
  <c r="AN401" i="2" s="1"/>
  <c r="AO401" i="2" s="1"/>
  <c r="AL403" i="2"/>
  <c r="AM403" i="2" s="1"/>
  <c r="AN403" i="2" s="1"/>
  <c r="AO403" i="2" s="1"/>
  <c r="AL405" i="2"/>
  <c r="AM405" i="2" s="1"/>
  <c r="AN405" i="2" s="1"/>
  <c r="AO405" i="2" s="1"/>
  <c r="AL407" i="2"/>
  <c r="AM407" i="2" s="1"/>
  <c r="AN407" i="2" s="1"/>
  <c r="AO407" i="2" s="1"/>
  <c r="AL409" i="2"/>
  <c r="AM409" i="2" s="1"/>
  <c r="AN409" i="2" s="1"/>
  <c r="AO409" i="2" s="1"/>
  <c r="AL411" i="2"/>
  <c r="AM411" i="2" s="1"/>
  <c r="AN411" i="2" s="1"/>
  <c r="AO411" i="2" s="1"/>
  <c r="AL413" i="2"/>
  <c r="AM413" i="2" s="1"/>
  <c r="AN413" i="2" s="1"/>
  <c r="AO413" i="2" s="1"/>
  <c r="AL415" i="2"/>
  <c r="AM415" i="2" s="1"/>
  <c r="AN415" i="2" s="1"/>
  <c r="AO415" i="2" s="1"/>
  <c r="AL417" i="2"/>
  <c r="AM417" i="2" s="1"/>
  <c r="AN417" i="2" s="1"/>
  <c r="AO417" i="2" s="1"/>
  <c r="AL419" i="2"/>
  <c r="AM419" i="2" s="1"/>
  <c r="AN419" i="2" s="1"/>
  <c r="AO419" i="2" s="1"/>
  <c r="AL421" i="2"/>
  <c r="AM421" i="2" s="1"/>
  <c r="AN421" i="2" s="1"/>
  <c r="AO421" i="2" s="1"/>
  <c r="AL423" i="2"/>
  <c r="AM423" i="2" s="1"/>
  <c r="AN423" i="2" s="1"/>
  <c r="AO423" i="2" s="1"/>
  <c r="AL425" i="2"/>
  <c r="AM425" i="2" s="1"/>
  <c r="AN425" i="2" s="1"/>
  <c r="AO425" i="2" s="1"/>
  <c r="AL427" i="2"/>
  <c r="AM427" i="2" s="1"/>
  <c r="AN427" i="2" s="1"/>
  <c r="AO427" i="2" s="1"/>
  <c r="AL429" i="2"/>
  <c r="AM429" i="2" s="1"/>
  <c r="AN429" i="2" s="1"/>
  <c r="AO429" i="2" s="1"/>
  <c r="AL431" i="2"/>
  <c r="AM431" i="2" s="1"/>
  <c r="AN431" i="2" s="1"/>
  <c r="AO431" i="2" s="1"/>
  <c r="AL433" i="2"/>
  <c r="AM433" i="2" s="1"/>
  <c r="AN433" i="2" s="1"/>
  <c r="AO433" i="2" s="1"/>
  <c r="AL435" i="2"/>
  <c r="AM435" i="2" s="1"/>
  <c r="AN435" i="2" s="1"/>
  <c r="AO435" i="2" s="1"/>
  <c r="AL437" i="2"/>
  <c r="AM437" i="2" s="1"/>
  <c r="AN437" i="2" s="1"/>
  <c r="AO437" i="2" s="1"/>
  <c r="AL439" i="2"/>
  <c r="AM439" i="2" s="1"/>
  <c r="AN439" i="2" s="1"/>
  <c r="AO439" i="2" s="1"/>
  <c r="AL441" i="2"/>
  <c r="AM441" i="2" s="1"/>
  <c r="AN441" i="2" s="1"/>
  <c r="AO441" i="2" s="1"/>
  <c r="AL443" i="2"/>
  <c r="AM443" i="2" s="1"/>
  <c r="AN443" i="2" s="1"/>
  <c r="AO443" i="2" s="1"/>
  <c r="AL445" i="2"/>
  <c r="AM445" i="2" s="1"/>
  <c r="AN445" i="2" s="1"/>
  <c r="AO445" i="2" s="1"/>
  <c r="AL447" i="2"/>
  <c r="AM447" i="2" s="1"/>
  <c r="AN447" i="2" s="1"/>
  <c r="AO447" i="2" s="1"/>
  <c r="AL449" i="2"/>
  <c r="AM449" i="2" s="1"/>
  <c r="AN449" i="2" s="1"/>
  <c r="AO449" i="2" s="1"/>
  <c r="AL451" i="2"/>
  <c r="AM451" i="2" s="1"/>
  <c r="AN451" i="2" s="1"/>
  <c r="AO451" i="2" s="1"/>
  <c r="AL453" i="2"/>
  <c r="AM453" i="2" s="1"/>
  <c r="AN453" i="2" s="1"/>
  <c r="AO453" i="2" s="1"/>
  <c r="AL455" i="2"/>
  <c r="AM455" i="2" s="1"/>
  <c r="AN455" i="2" s="1"/>
  <c r="AO455" i="2" s="1"/>
  <c r="AL457" i="2"/>
  <c r="AM457" i="2" s="1"/>
  <c r="AN457" i="2" s="1"/>
  <c r="AO457" i="2" s="1"/>
  <c r="AL459" i="2"/>
  <c r="AM459" i="2" s="1"/>
  <c r="AN459" i="2" s="1"/>
  <c r="AO459" i="2" s="1"/>
  <c r="AL461" i="2"/>
  <c r="AM461" i="2" s="1"/>
  <c r="AN461" i="2" s="1"/>
  <c r="AO461" i="2" s="1"/>
  <c r="AL463" i="2"/>
  <c r="AM463" i="2" s="1"/>
  <c r="AN463" i="2" s="1"/>
  <c r="AO463" i="2" s="1"/>
  <c r="AL465" i="2"/>
  <c r="AM465" i="2" s="1"/>
  <c r="AN465" i="2" s="1"/>
  <c r="AO465" i="2" s="1"/>
  <c r="AL467" i="2"/>
  <c r="AM467" i="2" s="1"/>
  <c r="AN467" i="2" s="1"/>
  <c r="AO467" i="2" s="1"/>
  <c r="AL469" i="2"/>
  <c r="AM469" i="2" s="1"/>
  <c r="AN469" i="2" s="1"/>
  <c r="AO469" i="2" s="1"/>
  <c r="AL471" i="2"/>
  <c r="AM471" i="2" s="1"/>
  <c r="AN471" i="2" s="1"/>
  <c r="AO471" i="2" s="1"/>
  <c r="AL473" i="2"/>
  <c r="AM473" i="2" s="1"/>
  <c r="AN473" i="2" s="1"/>
  <c r="AO473" i="2" s="1"/>
  <c r="AL475" i="2"/>
  <c r="AM475" i="2" s="1"/>
  <c r="AN475" i="2" s="1"/>
  <c r="AO475" i="2" s="1"/>
  <c r="AL477" i="2"/>
  <c r="AM477" i="2" s="1"/>
  <c r="AN477" i="2" s="1"/>
  <c r="AO477" i="2" s="1"/>
  <c r="AL479" i="2"/>
  <c r="AM479" i="2" s="1"/>
  <c r="AN479" i="2" s="1"/>
  <c r="AO479" i="2" s="1"/>
  <c r="AL481" i="2"/>
  <c r="AM481" i="2" s="1"/>
  <c r="AN481" i="2" s="1"/>
  <c r="AO481" i="2" s="1"/>
  <c r="AL483" i="2"/>
  <c r="AM483" i="2" s="1"/>
  <c r="AN483" i="2" s="1"/>
  <c r="AO483" i="2" s="1"/>
  <c r="AL485" i="2"/>
  <c r="AM485" i="2" s="1"/>
  <c r="AN485" i="2" s="1"/>
  <c r="AO485" i="2" s="1"/>
  <c r="AL487" i="2"/>
  <c r="AM487" i="2" s="1"/>
  <c r="AN487" i="2" s="1"/>
  <c r="AO487" i="2" s="1"/>
  <c r="AL489" i="2"/>
  <c r="AM489" i="2" s="1"/>
  <c r="AN489" i="2" s="1"/>
  <c r="AO489" i="2" s="1"/>
  <c r="AL491" i="2"/>
  <c r="AM491" i="2" s="1"/>
  <c r="AN491" i="2" s="1"/>
  <c r="AO491" i="2" s="1"/>
  <c r="AL493" i="2"/>
  <c r="AM493" i="2" s="1"/>
  <c r="AN493" i="2" s="1"/>
  <c r="AO493" i="2" s="1"/>
  <c r="AL495" i="2"/>
  <c r="AM495" i="2" s="1"/>
  <c r="AN495" i="2" s="1"/>
  <c r="AO495" i="2" s="1"/>
  <c r="AL497" i="2"/>
  <c r="AM497" i="2" s="1"/>
  <c r="AN497" i="2" s="1"/>
  <c r="AO497" i="2" s="1"/>
  <c r="AL499" i="2"/>
  <c r="AM499" i="2" s="1"/>
  <c r="AN499" i="2" s="1"/>
  <c r="AO499" i="2" s="1"/>
  <c r="AL501" i="2"/>
  <c r="AM501" i="2" s="1"/>
  <c r="AN501" i="2" s="1"/>
  <c r="AO501" i="2" s="1"/>
  <c r="AL503" i="2"/>
  <c r="AM503" i="2" s="1"/>
  <c r="AN503" i="2" s="1"/>
  <c r="AO503" i="2" s="1"/>
  <c r="AL505" i="2"/>
  <c r="AM505" i="2" s="1"/>
  <c r="AN505" i="2" s="1"/>
  <c r="AO505" i="2" s="1"/>
  <c r="AL507" i="2"/>
  <c r="AM507" i="2" s="1"/>
  <c r="AN507" i="2" s="1"/>
  <c r="AO507" i="2" s="1"/>
  <c r="AL509" i="2"/>
  <c r="AM509" i="2" s="1"/>
  <c r="AN509" i="2" s="1"/>
  <c r="AO509" i="2" s="1"/>
  <c r="AL511" i="2"/>
  <c r="AM511" i="2" s="1"/>
  <c r="AN511" i="2" s="1"/>
  <c r="AO511" i="2" s="1"/>
  <c r="AL513" i="2"/>
  <c r="AM513" i="2" s="1"/>
  <c r="AN513" i="2" s="1"/>
  <c r="AO513" i="2" s="1"/>
  <c r="AL515" i="2"/>
  <c r="AM515" i="2" s="1"/>
  <c r="AN515" i="2" s="1"/>
  <c r="AO515" i="2" s="1"/>
  <c r="AL517" i="2"/>
  <c r="AM517" i="2" s="1"/>
  <c r="AN517" i="2" s="1"/>
  <c r="AO517" i="2" s="1"/>
  <c r="AL519" i="2"/>
  <c r="AM519" i="2" s="1"/>
  <c r="AN519" i="2" s="1"/>
  <c r="AO519" i="2" s="1"/>
  <c r="AL521" i="2"/>
  <c r="AM521" i="2" s="1"/>
  <c r="AN521" i="2" s="1"/>
  <c r="AO521" i="2" s="1"/>
  <c r="AL523" i="2"/>
  <c r="AM523" i="2" s="1"/>
  <c r="AN523" i="2" s="1"/>
  <c r="AO523" i="2" s="1"/>
  <c r="AL525" i="2"/>
  <c r="AM525" i="2" s="1"/>
  <c r="AN525" i="2" s="1"/>
  <c r="AO525" i="2" s="1"/>
  <c r="AL527" i="2"/>
  <c r="AM527" i="2" s="1"/>
  <c r="AN527" i="2" s="1"/>
  <c r="AO527" i="2" s="1"/>
  <c r="AL529" i="2"/>
  <c r="AM529" i="2" s="1"/>
  <c r="AN529" i="2" s="1"/>
  <c r="AO529" i="2" s="1"/>
  <c r="AL531" i="2"/>
  <c r="AM531" i="2" s="1"/>
  <c r="AN531" i="2" s="1"/>
  <c r="AO531" i="2" s="1"/>
  <c r="AL533" i="2"/>
  <c r="AM533" i="2" s="1"/>
  <c r="AN533" i="2" s="1"/>
  <c r="AO533" i="2" s="1"/>
  <c r="AL535" i="2"/>
  <c r="AM535" i="2" s="1"/>
  <c r="AN535" i="2" s="1"/>
  <c r="AO535" i="2" s="1"/>
  <c r="AL537" i="2"/>
  <c r="AM537" i="2" s="1"/>
  <c r="AN537" i="2" s="1"/>
  <c r="AO537" i="2" s="1"/>
  <c r="AL539" i="2"/>
  <c r="AM539" i="2" s="1"/>
  <c r="AN539" i="2" s="1"/>
  <c r="AO539" i="2" s="1"/>
  <c r="AL541" i="2"/>
  <c r="AM541" i="2" s="1"/>
  <c r="AN541" i="2" s="1"/>
  <c r="AO541" i="2" s="1"/>
  <c r="AL543" i="2"/>
  <c r="AM543" i="2" s="1"/>
  <c r="AN543" i="2" s="1"/>
  <c r="AO543" i="2" s="1"/>
  <c r="AL545" i="2"/>
  <c r="AM545" i="2" s="1"/>
  <c r="AN545" i="2" s="1"/>
  <c r="AO545" i="2" s="1"/>
  <c r="AL547" i="2"/>
  <c r="AM547" i="2" s="1"/>
  <c r="AN547" i="2" s="1"/>
  <c r="AO547" i="2" s="1"/>
  <c r="AL549" i="2"/>
  <c r="AM549" i="2" s="1"/>
  <c r="AN549" i="2" s="1"/>
  <c r="AO549" i="2" s="1"/>
  <c r="AL551" i="2"/>
  <c r="AM551" i="2" s="1"/>
  <c r="AN551" i="2" s="1"/>
  <c r="AO551" i="2" s="1"/>
  <c r="AL553" i="2"/>
  <c r="AM553" i="2" s="1"/>
  <c r="AN553" i="2" s="1"/>
  <c r="AO553" i="2" s="1"/>
  <c r="AL555" i="2"/>
  <c r="AM555" i="2" s="1"/>
  <c r="AN555" i="2" s="1"/>
  <c r="AO555" i="2" s="1"/>
  <c r="AL557" i="2"/>
  <c r="AM557" i="2" s="1"/>
  <c r="AN557" i="2" s="1"/>
  <c r="AO557" i="2" s="1"/>
  <c r="AL559" i="2"/>
  <c r="AM559" i="2" s="1"/>
  <c r="AN559" i="2" s="1"/>
  <c r="AO559" i="2" s="1"/>
  <c r="AL561" i="2"/>
  <c r="AM561" i="2" s="1"/>
  <c r="AN561" i="2" s="1"/>
  <c r="AO561" i="2" s="1"/>
  <c r="AL563" i="2"/>
  <c r="AM563" i="2" s="1"/>
  <c r="AN563" i="2" s="1"/>
  <c r="AO563" i="2" s="1"/>
  <c r="AL565" i="2"/>
  <c r="AM565" i="2" s="1"/>
  <c r="AN565" i="2" s="1"/>
  <c r="AO565" i="2" s="1"/>
  <c r="AL567" i="2"/>
  <c r="AM567" i="2" s="1"/>
  <c r="AN567" i="2" s="1"/>
  <c r="AO567" i="2" s="1"/>
  <c r="AL569" i="2"/>
  <c r="AM569" i="2" s="1"/>
  <c r="AN569" i="2" s="1"/>
  <c r="AO569" i="2" s="1"/>
  <c r="AL571" i="2"/>
  <c r="AM571" i="2" s="1"/>
  <c r="AN571" i="2" s="1"/>
  <c r="AO571" i="2" s="1"/>
  <c r="AL573" i="2"/>
  <c r="AM573" i="2" s="1"/>
  <c r="AN573" i="2" s="1"/>
  <c r="AO573" i="2" s="1"/>
  <c r="AL575" i="2"/>
  <c r="AM575" i="2" s="1"/>
  <c r="AN575" i="2" s="1"/>
  <c r="AO575" i="2" s="1"/>
  <c r="AL577" i="2"/>
  <c r="AM577" i="2" s="1"/>
  <c r="AN577" i="2" s="1"/>
  <c r="AO577" i="2" s="1"/>
  <c r="AL579" i="2"/>
  <c r="AM579" i="2" s="1"/>
  <c r="AN579" i="2" s="1"/>
  <c r="AO579" i="2" s="1"/>
  <c r="AL581" i="2"/>
  <c r="AM581" i="2" s="1"/>
  <c r="AN581" i="2" s="1"/>
  <c r="AO581" i="2" s="1"/>
  <c r="AL583" i="2"/>
  <c r="AM583" i="2" s="1"/>
  <c r="AN583" i="2" s="1"/>
  <c r="AO583" i="2" s="1"/>
  <c r="AL585" i="2"/>
  <c r="AM585" i="2" s="1"/>
  <c r="AN585" i="2" s="1"/>
  <c r="AO585" i="2" s="1"/>
  <c r="AL587" i="2"/>
  <c r="AM587" i="2" s="1"/>
  <c r="AN587" i="2" s="1"/>
  <c r="AO587" i="2" s="1"/>
  <c r="AL589" i="2"/>
  <c r="AM589" i="2" s="1"/>
  <c r="AN589" i="2" s="1"/>
  <c r="AO589" i="2" s="1"/>
  <c r="AL591" i="2"/>
  <c r="AM591" i="2" s="1"/>
  <c r="AN591" i="2" s="1"/>
  <c r="AO591" i="2" s="1"/>
  <c r="AL593" i="2"/>
  <c r="AM593" i="2" s="1"/>
  <c r="AN593" i="2" s="1"/>
  <c r="AO593" i="2" s="1"/>
  <c r="AL595" i="2"/>
  <c r="AM595" i="2" s="1"/>
  <c r="AN595" i="2" s="1"/>
  <c r="AO595" i="2" s="1"/>
  <c r="AL597" i="2"/>
  <c r="AM597" i="2" s="1"/>
  <c r="AN597" i="2" s="1"/>
  <c r="AO597" i="2" s="1"/>
  <c r="AL599" i="2"/>
  <c r="AM599" i="2" s="1"/>
  <c r="AN599" i="2" s="1"/>
  <c r="AO599" i="2" s="1"/>
  <c r="AL601" i="2"/>
  <c r="AM601" i="2" s="1"/>
  <c r="AN601" i="2" s="1"/>
  <c r="AO601" i="2" s="1"/>
  <c r="AL603" i="2"/>
  <c r="AM603" i="2" s="1"/>
  <c r="AN603" i="2" s="1"/>
  <c r="AO603" i="2" s="1"/>
  <c r="AL605" i="2"/>
  <c r="AM605" i="2" s="1"/>
  <c r="AN605" i="2" s="1"/>
  <c r="AO605" i="2" s="1"/>
  <c r="AL607" i="2"/>
  <c r="AM607" i="2" s="1"/>
  <c r="AN607" i="2" s="1"/>
  <c r="AO607" i="2" s="1"/>
  <c r="AL609" i="2"/>
  <c r="AM609" i="2" s="1"/>
  <c r="AN609" i="2" s="1"/>
  <c r="AO609" i="2" s="1"/>
  <c r="AL611" i="2"/>
  <c r="AM611" i="2" s="1"/>
  <c r="AN611" i="2" s="1"/>
  <c r="AO611" i="2" s="1"/>
  <c r="AL613" i="2"/>
  <c r="AM613" i="2" s="1"/>
  <c r="AN613" i="2" s="1"/>
  <c r="AO613" i="2" s="1"/>
  <c r="AL615" i="2"/>
  <c r="AM615" i="2" s="1"/>
  <c r="AN615" i="2" s="1"/>
  <c r="AO615" i="2" s="1"/>
  <c r="AL617" i="2"/>
  <c r="AM617" i="2" s="1"/>
  <c r="AN617" i="2" s="1"/>
  <c r="AO617" i="2" s="1"/>
  <c r="AL619" i="2"/>
  <c r="AM619" i="2" s="1"/>
  <c r="AN619" i="2" s="1"/>
  <c r="AO619" i="2" s="1"/>
  <c r="AL621" i="2"/>
  <c r="AM621" i="2" s="1"/>
  <c r="AN621" i="2" s="1"/>
  <c r="AO621" i="2" s="1"/>
  <c r="AL623" i="2"/>
  <c r="AM623" i="2" s="1"/>
  <c r="AN623" i="2" s="1"/>
  <c r="AO623" i="2" s="1"/>
  <c r="AL625" i="2"/>
  <c r="AM625" i="2" s="1"/>
  <c r="AN625" i="2" s="1"/>
  <c r="AO625" i="2" s="1"/>
  <c r="AL627" i="2"/>
  <c r="AM627" i="2" s="1"/>
  <c r="AN627" i="2" s="1"/>
  <c r="AO627" i="2" s="1"/>
  <c r="AL629" i="2"/>
  <c r="AM629" i="2" s="1"/>
  <c r="AN629" i="2" s="1"/>
  <c r="AO629" i="2" s="1"/>
  <c r="AL631" i="2"/>
  <c r="AM631" i="2" s="1"/>
  <c r="AN631" i="2" s="1"/>
  <c r="AO631" i="2" s="1"/>
  <c r="AL633" i="2"/>
  <c r="AM633" i="2" s="1"/>
  <c r="AN633" i="2" s="1"/>
  <c r="AO633" i="2" s="1"/>
  <c r="AL635" i="2"/>
  <c r="AM635" i="2" s="1"/>
  <c r="AN635" i="2" s="1"/>
  <c r="AO635" i="2" s="1"/>
  <c r="AL637" i="2"/>
  <c r="AM637" i="2" s="1"/>
  <c r="AN637" i="2" s="1"/>
  <c r="AO637" i="2" s="1"/>
  <c r="AL639" i="2"/>
  <c r="AM639" i="2" s="1"/>
  <c r="AN639" i="2" s="1"/>
  <c r="AO639" i="2" s="1"/>
  <c r="AL641" i="2"/>
  <c r="AM641" i="2" s="1"/>
  <c r="AN641" i="2" s="1"/>
  <c r="AO641" i="2" s="1"/>
  <c r="AL643" i="2"/>
  <c r="AM643" i="2" s="1"/>
  <c r="AN643" i="2" s="1"/>
  <c r="AO643" i="2" s="1"/>
  <c r="AL645" i="2"/>
  <c r="AM645" i="2" s="1"/>
  <c r="AN645" i="2" s="1"/>
  <c r="AO645" i="2" s="1"/>
  <c r="AL647" i="2"/>
  <c r="AM647" i="2" s="1"/>
  <c r="AN647" i="2" s="1"/>
  <c r="AO647" i="2" s="1"/>
  <c r="AL649" i="2"/>
  <c r="AM649" i="2" s="1"/>
  <c r="AN649" i="2" s="1"/>
  <c r="AO649" i="2" s="1"/>
  <c r="AL651" i="2"/>
  <c r="AM651" i="2" s="1"/>
  <c r="AN651" i="2" s="1"/>
  <c r="AO651" i="2" s="1"/>
  <c r="AL653" i="2"/>
  <c r="AM653" i="2" s="1"/>
  <c r="AN653" i="2" s="1"/>
  <c r="AO653" i="2" s="1"/>
  <c r="AL655" i="2"/>
  <c r="AM655" i="2" s="1"/>
  <c r="AN655" i="2" s="1"/>
  <c r="AO655" i="2" s="1"/>
  <c r="AL657" i="2"/>
  <c r="AM657" i="2" s="1"/>
  <c r="AN657" i="2" s="1"/>
  <c r="AO657" i="2" s="1"/>
  <c r="AL659" i="2"/>
  <c r="AM659" i="2" s="1"/>
  <c r="AN659" i="2" s="1"/>
  <c r="AO659" i="2" s="1"/>
  <c r="AL661" i="2"/>
  <c r="AM661" i="2" s="1"/>
  <c r="AN661" i="2" s="1"/>
  <c r="AO661" i="2" s="1"/>
  <c r="AL663" i="2"/>
  <c r="AM663" i="2" s="1"/>
  <c r="AN663" i="2" s="1"/>
  <c r="AO663" i="2" s="1"/>
  <c r="AL665" i="2"/>
  <c r="AM665" i="2" s="1"/>
  <c r="AN665" i="2" s="1"/>
  <c r="AO665" i="2" s="1"/>
  <c r="AL667" i="2"/>
  <c r="AM667" i="2" s="1"/>
  <c r="AN667" i="2" s="1"/>
  <c r="AO667" i="2" s="1"/>
  <c r="AL669" i="2"/>
  <c r="AM669" i="2" s="1"/>
  <c r="AN669" i="2" s="1"/>
  <c r="AO669" i="2" s="1"/>
  <c r="AL671" i="2"/>
  <c r="AM671" i="2" s="1"/>
  <c r="AN671" i="2" s="1"/>
  <c r="AO671" i="2" s="1"/>
  <c r="AL673" i="2"/>
  <c r="AM673" i="2" s="1"/>
  <c r="AN673" i="2" s="1"/>
  <c r="AO673" i="2" s="1"/>
  <c r="AL675" i="2"/>
  <c r="AM675" i="2" s="1"/>
  <c r="AN675" i="2" s="1"/>
  <c r="AO675" i="2" s="1"/>
  <c r="AL677" i="2"/>
  <c r="AM677" i="2" s="1"/>
  <c r="AN677" i="2" s="1"/>
  <c r="AO677" i="2" s="1"/>
  <c r="AL679" i="2"/>
  <c r="AM679" i="2" s="1"/>
  <c r="AN679" i="2" s="1"/>
  <c r="AO679" i="2" s="1"/>
  <c r="AL681" i="2"/>
  <c r="AM681" i="2" s="1"/>
  <c r="AN681" i="2" s="1"/>
  <c r="AO681" i="2" s="1"/>
  <c r="AL683" i="2"/>
  <c r="AM683" i="2" s="1"/>
  <c r="AN683" i="2" s="1"/>
  <c r="AO683" i="2" s="1"/>
  <c r="AL685" i="2"/>
  <c r="AM685" i="2" s="1"/>
  <c r="AN685" i="2" s="1"/>
  <c r="AO685" i="2" s="1"/>
  <c r="AL687" i="2"/>
  <c r="AM687" i="2" s="1"/>
  <c r="AN687" i="2" s="1"/>
  <c r="AO687" i="2" s="1"/>
  <c r="AL689" i="2"/>
  <c r="AM689" i="2" s="1"/>
  <c r="AN689" i="2" s="1"/>
  <c r="AO689" i="2" s="1"/>
  <c r="AL691" i="2"/>
  <c r="AM691" i="2" s="1"/>
  <c r="AN691" i="2" s="1"/>
  <c r="AO691" i="2" s="1"/>
  <c r="AL693" i="2"/>
  <c r="AM693" i="2" s="1"/>
  <c r="AN693" i="2" s="1"/>
  <c r="AO693" i="2" s="1"/>
  <c r="AL695" i="2"/>
  <c r="AM695" i="2" s="1"/>
  <c r="AN695" i="2" s="1"/>
  <c r="AO695" i="2" s="1"/>
  <c r="AL697" i="2"/>
  <c r="AM697" i="2" s="1"/>
  <c r="AN697" i="2" s="1"/>
  <c r="AO697" i="2" s="1"/>
  <c r="AL699" i="2"/>
  <c r="AM699" i="2" s="1"/>
  <c r="AN699" i="2" s="1"/>
  <c r="AO699" i="2" s="1"/>
  <c r="AL701" i="2"/>
  <c r="AM701" i="2" s="1"/>
  <c r="AN701" i="2" s="1"/>
  <c r="AO701" i="2" s="1"/>
  <c r="AL703" i="2"/>
  <c r="AM703" i="2" s="1"/>
  <c r="AN703" i="2" s="1"/>
  <c r="AO703" i="2" s="1"/>
  <c r="AL705" i="2"/>
  <c r="AM705" i="2" s="1"/>
  <c r="AN705" i="2" s="1"/>
  <c r="AO705" i="2" s="1"/>
  <c r="AL707" i="2"/>
  <c r="AM707" i="2" s="1"/>
  <c r="AN707" i="2" s="1"/>
  <c r="AO707" i="2" s="1"/>
  <c r="AL709" i="2"/>
  <c r="AM709" i="2" s="1"/>
  <c r="AN709" i="2" s="1"/>
  <c r="AO709" i="2" s="1"/>
  <c r="AL711" i="2"/>
  <c r="AM711" i="2" s="1"/>
  <c r="AN711" i="2" s="1"/>
  <c r="AO711" i="2" s="1"/>
  <c r="AL713" i="2"/>
  <c r="AM713" i="2" s="1"/>
  <c r="AN713" i="2" s="1"/>
  <c r="AO713" i="2" s="1"/>
  <c r="AL715" i="2"/>
  <c r="AM715" i="2" s="1"/>
  <c r="AN715" i="2" s="1"/>
  <c r="AO715" i="2" s="1"/>
  <c r="AL717" i="2"/>
  <c r="AM717" i="2" s="1"/>
  <c r="AN717" i="2" s="1"/>
  <c r="AO717" i="2" s="1"/>
  <c r="AL719" i="2"/>
  <c r="AM719" i="2" s="1"/>
  <c r="AN719" i="2" s="1"/>
  <c r="AO719" i="2" s="1"/>
  <c r="AL721" i="2"/>
  <c r="AM721" i="2" s="1"/>
  <c r="AN721" i="2" s="1"/>
  <c r="AO721" i="2" s="1"/>
  <c r="AL723" i="2"/>
  <c r="AM723" i="2" s="1"/>
  <c r="AN723" i="2" s="1"/>
  <c r="AO723" i="2" s="1"/>
  <c r="AL725" i="2"/>
  <c r="AM725" i="2" s="1"/>
  <c r="AN725" i="2" s="1"/>
  <c r="AO725" i="2" s="1"/>
  <c r="AL727" i="2"/>
  <c r="AM727" i="2" s="1"/>
  <c r="AN727" i="2" s="1"/>
  <c r="AO727" i="2" s="1"/>
  <c r="AL729" i="2"/>
  <c r="AM729" i="2" s="1"/>
  <c r="AN729" i="2" s="1"/>
  <c r="AO729" i="2" s="1"/>
  <c r="AL731" i="2"/>
  <c r="AM731" i="2" s="1"/>
  <c r="AN731" i="2" s="1"/>
  <c r="AO731" i="2" s="1"/>
  <c r="AL733" i="2"/>
  <c r="AM733" i="2" s="1"/>
  <c r="AN733" i="2" s="1"/>
  <c r="AO733" i="2" s="1"/>
  <c r="AL735" i="2"/>
  <c r="AM735" i="2" s="1"/>
  <c r="AN735" i="2" s="1"/>
  <c r="AO735" i="2" s="1"/>
  <c r="AL737" i="2"/>
  <c r="AM737" i="2" s="1"/>
  <c r="AN737" i="2" s="1"/>
  <c r="AO737" i="2" s="1"/>
  <c r="AL739" i="2"/>
  <c r="AM739" i="2" s="1"/>
  <c r="AN739" i="2" s="1"/>
  <c r="AO739" i="2" s="1"/>
  <c r="AL741" i="2"/>
  <c r="AM741" i="2" s="1"/>
  <c r="AN741" i="2" s="1"/>
  <c r="AO741" i="2" s="1"/>
  <c r="AL743" i="2"/>
  <c r="AM743" i="2" s="1"/>
  <c r="AN743" i="2" s="1"/>
  <c r="AO743" i="2" s="1"/>
  <c r="AL745" i="2"/>
  <c r="AM745" i="2" s="1"/>
  <c r="AN745" i="2" s="1"/>
  <c r="AO745" i="2" s="1"/>
  <c r="AL747" i="2"/>
  <c r="AM747" i="2" s="1"/>
  <c r="AN747" i="2" s="1"/>
  <c r="AO747" i="2" s="1"/>
  <c r="AL749" i="2"/>
  <c r="AM749" i="2" s="1"/>
  <c r="AN749" i="2" s="1"/>
  <c r="AO749" i="2" s="1"/>
  <c r="AL751" i="2"/>
  <c r="AM751" i="2" s="1"/>
  <c r="AN751" i="2" s="1"/>
  <c r="AO751" i="2" s="1"/>
  <c r="AL753" i="2"/>
  <c r="AM753" i="2" s="1"/>
  <c r="AN753" i="2" s="1"/>
  <c r="AO753" i="2" s="1"/>
  <c r="AL755" i="2"/>
  <c r="AM755" i="2" s="1"/>
  <c r="AN755" i="2" s="1"/>
  <c r="AO755" i="2" s="1"/>
  <c r="AL757" i="2"/>
  <c r="AM757" i="2" s="1"/>
  <c r="AN757" i="2" s="1"/>
  <c r="AO757" i="2" s="1"/>
  <c r="AL759" i="2"/>
  <c r="AM759" i="2" s="1"/>
  <c r="AN759" i="2" s="1"/>
  <c r="AO759" i="2" s="1"/>
  <c r="AL761" i="2"/>
  <c r="AM761" i="2" s="1"/>
  <c r="AN761" i="2" s="1"/>
  <c r="AO761" i="2" s="1"/>
  <c r="AL763" i="2"/>
  <c r="AM763" i="2" s="1"/>
  <c r="AN763" i="2" s="1"/>
  <c r="AO763" i="2" s="1"/>
  <c r="AL765" i="2"/>
  <c r="AM765" i="2" s="1"/>
  <c r="AN765" i="2" s="1"/>
  <c r="AO765" i="2" s="1"/>
  <c r="AL767" i="2"/>
  <c r="AM767" i="2" s="1"/>
  <c r="AN767" i="2" s="1"/>
  <c r="AO767" i="2" s="1"/>
  <c r="AL769" i="2"/>
  <c r="AM769" i="2" s="1"/>
  <c r="AN769" i="2" s="1"/>
  <c r="AO769" i="2" s="1"/>
  <c r="AL771" i="2"/>
  <c r="AM771" i="2" s="1"/>
  <c r="AN771" i="2" s="1"/>
  <c r="AO771" i="2" s="1"/>
  <c r="AL773" i="2"/>
  <c r="AM773" i="2" s="1"/>
  <c r="AN773" i="2" s="1"/>
  <c r="AO773" i="2" s="1"/>
  <c r="AL775" i="2"/>
  <c r="AM775" i="2" s="1"/>
  <c r="AN775" i="2" s="1"/>
  <c r="AO775" i="2" s="1"/>
  <c r="AL777" i="2"/>
  <c r="AM777" i="2" s="1"/>
  <c r="AN777" i="2" s="1"/>
  <c r="AO777" i="2" s="1"/>
  <c r="AL779" i="2"/>
  <c r="AM779" i="2" s="1"/>
  <c r="AN779" i="2" s="1"/>
  <c r="AO779" i="2" s="1"/>
  <c r="AL781" i="2"/>
  <c r="AM781" i="2" s="1"/>
  <c r="AN781" i="2" s="1"/>
  <c r="AO781" i="2" s="1"/>
  <c r="AL783" i="2"/>
  <c r="AM783" i="2" s="1"/>
  <c r="AN783" i="2" s="1"/>
  <c r="AO783" i="2" s="1"/>
  <c r="AL785" i="2"/>
  <c r="AM785" i="2" s="1"/>
  <c r="AN785" i="2" s="1"/>
  <c r="AO785" i="2" s="1"/>
  <c r="AL787" i="2"/>
  <c r="AM787" i="2" s="1"/>
  <c r="AN787" i="2" s="1"/>
  <c r="AO787" i="2" s="1"/>
  <c r="AL789" i="2"/>
  <c r="AM789" i="2" s="1"/>
  <c r="AN789" i="2" s="1"/>
  <c r="AO789" i="2" s="1"/>
  <c r="AL791" i="2"/>
  <c r="AM791" i="2" s="1"/>
  <c r="AN791" i="2" s="1"/>
  <c r="AO791" i="2" s="1"/>
  <c r="AL793" i="2"/>
  <c r="AM793" i="2" s="1"/>
  <c r="AN793" i="2" s="1"/>
  <c r="AO793" i="2" s="1"/>
  <c r="AL795" i="2"/>
  <c r="AM795" i="2" s="1"/>
  <c r="AN795" i="2" s="1"/>
  <c r="AO795" i="2" s="1"/>
  <c r="AL797" i="2"/>
  <c r="AM797" i="2" s="1"/>
  <c r="AN797" i="2" s="1"/>
  <c r="AO797" i="2" s="1"/>
  <c r="AL799" i="2"/>
  <c r="AM799" i="2" s="1"/>
  <c r="AN799" i="2" s="1"/>
  <c r="AO799" i="2" s="1"/>
  <c r="AL801" i="2"/>
  <c r="AM801" i="2" s="1"/>
  <c r="AN801" i="2" s="1"/>
  <c r="AO801" i="2" s="1"/>
  <c r="AL803" i="2"/>
  <c r="AM803" i="2" s="1"/>
  <c r="AN803" i="2" s="1"/>
  <c r="AO803" i="2" s="1"/>
  <c r="AL805" i="2"/>
  <c r="AM805" i="2" s="1"/>
  <c r="AN805" i="2" s="1"/>
  <c r="AO805" i="2" s="1"/>
  <c r="AL807" i="2"/>
  <c r="AM807" i="2" s="1"/>
  <c r="AN807" i="2" s="1"/>
  <c r="AO807" i="2" s="1"/>
  <c r="AL809" i="2"/>
  <c r="AM809" i="2" s="1"/>
  <c r="AN809" i="2" s="1"/>
  <c r="AO809" i="2" s="1"/>
  <c r="AL811" i="2"/>
  <c r="AM811" i="2" s="1"/>
  <c r="AN811" i="2" s="1"/>
  <c r="AO811" i="2" s="1"/>
  <c r="AL813" i="2"/>
  <c r="AM813" i="2" s="1"/>
  <c r="AN813" i="2" s="1"/>
  <c r="AO813" i="2" s="1"/>
  <c r="AL815" i="2"/>
  <c r="AM815" i="2" s="1"/>
  <c r="AN815" i="2" s="1"/>
  <c r="AO815" i="2" s="1"/>
  <c r="AL817" i="2"/>
  <c r="AM817" i="2" s="1"/>
  <c r="AN817" i="2" s="1"/>
  <c r="AO817" i="2" s="1"/>
  <c r="AL819" i="2"/>
  <c r="AM819" i="2" s="1"/>
  <c r="AN819" i="2" s="1"/>
  <c r="AO819" i="2" s="1"/>
  <c r="AL821" i="2"/>
  <c r="AM821" i="2" s="1"/>
  <c r="AN821" i="2" s="1"/>
  <c r="AO821" i="2" s="1"/>
  <c r="AL823" i="2"/>
  <c r="AM823" i="2" s="1"/>
  <c r="AN823" i="2" s="1"/>
  <c r="AO823" i="2" s="1"/>
  <c r="AL825" i="2"/>
  <c r="AM825" i="2" s="1"/>
  <c r="AN825" i="2" s="1"/>
  <c r="AO825" i="2" s="1"/>
  <c r="AL827" i="2"/>
  <c r="AM827" i="2" s="1"/>
  <c r="AN827" i="2" s="1"/>
  <c r="AO827" i="2" s="1"/>
  <c r="AL829" i="2"/>
  <c r="AM829" i="2" s="1"/>
  <c r="AN829" i="2" s="1"/>
  <c r="AO829" i="2" s="1"/>
  <c r="AL831" i="2"/>
  <c r="AM831" i="2" s="1"/>
  <c r="AN831" i="2" s="1"/>
  <c r="AO831" i="2" s="1"/>
  <c r="AL833" i="2"/>
  <c r="AM833" i="2" s="1"/>
  <c r="AN833" i="2" s="1"/>
  <c r="AO833" i="2" s="1"/>
  <c r="AL835" i="2"/>
  <c r="AM835" i="2" s="1"/>
  <c r="AN835" i="2" s="1"/>
  <c r="AO835" i="2" s="1"/>
  <c r="AL837" i="2"/>
  <c r="AM837" i="2" s="1"/>
  <c r="AN837" i="2" s="1"/>
  <c r="AO837" i="2" s="1"/>
  <c r="AL839" i="2"/>
  <c r="AM839" i="2" s="1"/>
  <c r="AN839" i="2" s="1"/>
  <c r="AO839" i="2" s="1"/>
  <c r="AL841" i="2"/>
  <c r="AM841" i="2" s="1"/>
  <c r="AN841" i="2" s="1"/>
  <c r="AO841" i="2" s="1"/>
  <c r="AL843" i="2"/>
  <c r="AM843" i="2" s="1"/>
  <c r="AN843" i="2" s="1"/>
  <c r="AO843" i="2" s="1"/>
  <c r="AL845" i="2"/>
  <c r="AM845" i="2" s="1"/>
  <c r="AN845" i="2" s="1"/>
  <c r="AO845" i="2" s="1"/>
  <c r="AL847" i="2"/>
  <c r="AM847" i="2" s="1"/>
  <c r="AN847" i="2" s="1"/>
  <c r="AO847" i="2" s="1"/>
  <c r="AL849" i="2"/>
  <c r="AM849" i="2" s="1"/>
  <c r="AN849" i="2" s="1"/>
  <c r="AO849" i="2" s="1"/>
  <c r="AL851" i="2"/>
  <c r="AM851" i="2" s="1"/>
  <c r="AN851" i="2" s="1"/>
  <c r="AO851" i="2" s="1"/>
  <c r="AL853" i="2"/>
  <c r="AM853" i="2" s="1"/>
  <c r="AN853" i="2" s="1"/>
  <c r="AO853" i="2" s="1"/>
  <c r="AL855" i="2"/>
  <c r="AM855" i="2" s="1"/>
  <c r="AN855" i="2" s="1"/>
  <c r="AO855" i="2" s="1"/>
  <c r="AL857" i="2"/>
  <c r="AM857" i="2" s="1"/>
  <c r="AN857" i="2" s="1"/>
  <c r="AO857" i="2" s="1"/>
  <c r="AL859" i="2"/>
  <c r="AM859" i="2" s="1"/>
  <c r="AN859" i="2" s="1"/>
  <c r="AO859" i="2" s="1"/>
  <c r="AL861" i="2"/>
  <c r="AM861" i="2" s="1"/>
  <c r="AN861" i="2" s="1"/>
  <c r="AO861" i="2" s="1"/>
  <c r="AL863" i="2"/>
  <c r="AM863" i="2" s="1"/>
  <c r="AN863" i="2" s="1"/>
  <c r="AO863" i="2" s="1"/>
  <c r="AL865" i="2"/>
  <c r="AM865" i="2" s="1"/>
  <c r="AN865" i="2" s="1"/>
  <c r="AO865" i="2" s="1"/>
  <c r="AL867" i="2"/>
  <c r="AM867" i="2" s="1"/>
  <c r="AN867" i="2" s="1"/>
  <c r="AO867" i="2" s="1"/>
  <c r="AL869" i="2"/>
  <c r="AM869" i="2" s="1"/>
  <c r="AN869" i="2" s="1"/>
  <c r="AO869" i="2" s="1"/>
  <c r="AL871" i="2"/>
  <c r="AM871" i="2" s="1"/>
  <c r="AN871" i="2" s="1"/>
  <c r="AO871" i="2" s="1"/>
  <c r="AL873" i="2"/>
  <c r="AM873" i="2" s="1"/>
  <c r="AN873" i="2" s="1"/>
  <c r="AO873" i="2" s="1"/>
  <c r="AL875" i="2"/>
  <c r="AM875" i="2" s="1"/>
  <c r="AN875" i="2" s="1"/>
  <c r="AO875" i="2" s="1"/>
  <c r="AL877" i="2"/>
  <c r="AM877" i="2" s="1"/>
  <c r="AN877" i="2" s="1"/>
  <c r="AO877" i="2" s="1"/>
  <c r="AL879" i="2"/>
  <c r="AM879" i="2" s="1"/>
  <c r="AN879" i="2" s="1"/>
  <c r="AO879" i="2" s="1"/>
  <c r="AL881" i="2"/>
  <c r="AM881" i="2" s="1"/>
  <c r="AN881" i="2" s="1"/>
  <c r="AO881" i="2" s="1"/>
  <c r="AL883" i="2"/>
  <c r="AM883" i="2" s="1"/>
  <c r="AN883" i="2" s="1"/>
  <c r="AO883" i="2" s="1"/>
  <c r="AL885" i="2"/>
  <c r="AM885" i="2" s="1"/>
  <c r="AN885" i="2" s="1"/>
  <c r="AO885" i="2" s="1"/>
  <c r="AL887" i="2"/>
  <c r="AM887" i="2" s="1"/>
  <c r="AN887" i="2" s="1"/>
  <c r="AO887" i="2" s="1"/>
  <c r="AL889" i="2"/>
  <c r="AM889" i="2" s="1"/>
  <c r="AN889" i="2" s="1"/>
  <c r="AO889" i="2" s="1"/>
  <c r="AL891" i="2"/>
  <c r="AM891" i="2" s="1"/>
  <c r="AN891" i="2" s="1"/>
  <c r="AO891" i="2" s="1"/>
  <c r="AL893" i="2"/>
  <c r="AM893" i="2" s="1"/>
  <c r="AN893" i="2" s="1"/>
  <c r="AO893" i="2" s="1"/>
  <c r="AL895" i="2"/>
  <c r="AM895" i="2" s="1"/>
  <c r="AN895" i="2" s="1"/>
  <c r="AO895" i="2" s="1"/>
  <c r="AL897" i="2"/>
  <c r="AM897" i="2" s="1"/>
  <c r="AN897" i="2" s="1"/>
  <c r="AO897" i="2" s="1"/>
  <c r="AL899" i="2"/>
  <c r="AM899" i="2" s="1"/>
  <c r="AN899" i="2" s="1"/>
  <c r="AO899" i="2" s="1"/>
  <c r="AL901" i="2"/>
  <c r="AM901" i="2" s="1"/>
  <c r="AN901" i="2" s="1"/>
  <c r="AO901" i="2" s="1"/>
  <c r="AL2590" i="2"/>
  <c r="AM2590" i="2" s="1"/>
  <c r="AN2590" i="2" s="1"/>
  <c r="AO2590" i="2" s="1"/>
  <c r="AL2592" i="2"/>
  <c r="AM2592" i="2" s="1"/>
  <c r="AN2592" i="2" s="1"/>
  <c r="AO2592" i="2" s="1"/>
  <c r="AL2594" i="2"/>
  <c r="AM2594" i="2" s="1"/>
  <c r="AN2594" i="2" s="1"/>
  <c r="AO2594" i="2" s="1"/>
  <c r="AL2596" i="2"/>
  <c r="AM2596" i="2" s="1"/>
  <c r="AN2596" i="2" s="1"/>
  <c r="AO2596" i="2" s="1"/>
  <c r="AL2598" i="2"/>
  <c r="AM2598" i="2" s="1"/>
  <c r="AN2598" i="2" s="1"/>
  <c r="AO2598" i="2" s="1"/>
  <c r="AL2600" i="2"/>
  <c r="AM2600" i="2" s="1"/>
  <c r="AN2600" i="2" s="1"/>
  <c r="AO2600" i="2" s="1"/>
  <c r="AL2602" i="2"/>
  <c r="AM2602" i="2" s="1"/>
  <c r="AN2602" i="2" s="1"/>
  <c r="AO2602" i="2" s="1"/>
  <c r="AL2604" i="2"/>
  <c r="AM2604" i="2" s="1"/>
  <c r="AN2604" i="2" s="1"/>
  <c r="AO2604" i="2" s="1"/>
  <c r="AL2606" i="2"/>
  <c r="AM2606" i="2" s="1"/>
  <c r="AN2606" i="2" s="1"/>
  <c r="AO2606" i="2" s="1"/>
  <c r="AL2608" i="2"/>
  <c r="AM2608" i="2" s="1"/>
  <c r="AN2608" i="2" s="1"/>
  <c r="AO2608" i="2" s="1"/>
  <c r="AL2610" i="2"/>
  <c r="AM2610" i="2" s="1"/>
  <c r="AN2610" i="2" s="1"/>
  <c r="AO2610" i="2" s="1"/>
  <c r="AL2612" i="2"/>
  <c r="AM2612" i="2" s="1"/>
  <c r="AN2612" i="2" s="1"/>
  <c r="AO2612" i="2" s="1"/>
  <c r="AL2614" i="2"/>
  <c r="AM2614" i="2" s="1"/>
  <c r="AN2614" i="2" s="1"/>
  <c r="AO2614" i="2" s="1"/>
  <c r="AL2616" i="2"/>
  <c r="AM2616" i="2" s="1"/>
  <c r="AN2616" i="2" s="1"/>
  <c r="AO2616" i="2" s="1"/>
  <c r="AL2618" i="2"/>
  <c r="AM2618" i="2" s="1"/>
  <c r="AN2618" i="2" s="1"/>
  <c r="AO2618" i="2" s="1"/>
  <c r="AL2620" i="2"/>
  <c r="AM2620" i="2" s="1"/>
  <c r="AN2620" i="2" s="1"/>
  <c r="AO2620" i="2" s="1"/>
  <c r="AL2622" i="2"/>
  <c r="AM2622" i="2" s="1"/>
  <c r="AN2622" i="2" s="1"/>
  <c r="AO2622" i="2" s="1"/>
  <c r="AL2624" i="2"/>
  <c r="AM2624" i="2" s="1"/>
  <c r="AN2624" i="2" s="1"/>
  <c r="AO2624" i="2" s="1"/>
  <c r="AL2626" i="2"/>
  <c r="AM2626" i="2" s="1"/>
  <c r="AN2626" i="2" s="1"/>
  <c r="AO2626" i="2" s="1"/>
  <c r="AL2628" i="2"/>
  <c r="AM2628" i="2" s="1"/>
  <c r="AN2628" i="2" s="1"/>
  <c r="AO2628" i="2" s="1"/>
  <c r="AL2630" i="2"/>
  <c r="AM2630" i="2" s="1"/>
  <c r="AN2630" i="2" s="1"/>
  <c r="AO2630" i="2" s="1"/>
  <c r="AL2632" i="2"/>
  <c r="AM2632" i="2" s="1"/>
  <c r="AN2632" i="2" s="1"/>
  <c r="AO2632" i="2" s="1"/>
  <c r="AL2634" i="2"/>
  <c r="AM2634" i="2" s="1"/>
  <c r="AN2634" i="2" s="1"/>
  <c r="AO2634" i="2" s="1"/>
  <c r="AL2636" i="2"/>
  <c r="AM2636" i="2" s="1"/>
  <c r="AN2636" i="2" s="1"/>
  <c r="AO2636" i="2" s="1"/>
  <c r="AL2638" i="2"/>
  <c r="AM2638" i="2" s="1"/>
  <c r="AN2638" i="2" s="1"/>
  <c r="AO2638" i="2" s="1"/>
  <c r="AL2640" i="2"/>
  <c r="AM2640" i="2" s="1"/>
  <c r="AN2640" i="2" s="1"/>
  <c r="AO2640" i="2" s="1"/>
  <c r="AL2642" i="2"/>
  <c r="AM2642" i="2" s="1"/>
  <c r="AN2642" i="2" s="1"/>
  <c r="AO2642" i="2" s="1"/>
  <c r="AL2644" i="2"/>
  <c r="AM2644" i="2" s="1"/>
  <c r="AN2644" i="2" s="1"/>
  <c r="AO2644" i="2" s="1"/>
  <c r="AL2646" i="2"/>
  <c r="AM2646" i="2" s="1"/>
  <c r="AN2646" i="2" s="1"/>
  <c r="AO2646" i="2" s="1"/>
  <c r="AL2648" i="2"/>
  <c r="AM2648" i="2" s="1"/>
  <c r="AN2648" i="2" s="1"/>
  <c r="AO2648" i="2" s="1"/>
  <c r="AL2650" i="2"/>
  <c r="AM2650" i="2" s="1"/>
  <c r="AN2650" i="2" s="1"/>
  <c r="AO2650" i="2" s="1"/>
  <c r="AL2652" i="2"/>
  <c r="AM2652" i="2" s="1"/>
  <c r="AN2652" i="2" s="1"/>
  <c r="AO2652" i="2" s="1"/>
  <c r="AL2654" i="2"/>
  <c r="AM2654" i="2" s="1"/>
  <c r="AN2654" i="2" s="1"/>
  <c r="AO2654" i="2" s="1"/>
  <c r="AL2656" i="2"/>
  <c r="AM2656" i="2" s="1"/>
  <c r="AN2656" i="2" s="1"/>
  <c r="AO2656" i="2" s="1"/>
  <c r="AL2658" i="2"/>
  <c r="AM2658" i="2" s="1"/>
  <c r="AN2658" i="2" s="1"/>
  <c r="AO2658" i="2" s="1"/>
  <c r="AL2660" i="2"/>
  <c r="AM2660" i="2" s="1"/>
  <c r="AN2660" i="2" s="1"/>
  <c r="AO2660" i="2" s="1"/>
  <c r="AL2662" i="2"/>
  <c r="AM2662" i="2" s="1"/>
  <c r="AN2662" i="2" s="1"/>
  <c r="AO2662" i="2" s="1"/>
  <c r="AL2664" i="2"/>
  <c r="AM2664" i="2" s="1"/>
  <c r="AN2664" i="2" s="1"/>
  <c r="AO2664" i="2" s="1"/>
  <c r="AL2666" i="2"/>
  <c r="AM2666" i="2" s="1"/>
  <c r="AN2666" i="2" s="1"/>
  <c r="AO2666" i="2" s="1"/>
  <c r="AL2668" i="2"/>
  <c r="AM2668" i="2" s="1"/>
  <c r="AN2668" i="2" s="1"/>
  <c r="AO2668" i="2" s="1"/>
  <c r="AL2670" i="2"/>
  <c r="AM2670" i="2" s="1"/>
  <c r="AN2670" i="2" s="1"/>
  <c r="AO2670" i="2" s="1"/>
  <c r="AL2672" i="2"/>
  <c r="AM2672" i="2" s="1"/>
  <c r="AN2672" i="2" s="1"/>
  <c r="AO2672" i="2" s="1"/>
  <c r="AL2674" i="2"/>
  <c r="AM2674" i="2" s="1"/>
  <c r="AN2674" i="2" s="1"/>
  <c r="AO2674" i="2" s="1"/>
  <c r="AL2676" i="2"/>
  <c r="AM2676" i="2" s="1"/>
  <c r="AN2676" i="2" s="1"/>
  <c r="AO2676" i="2" s="1"/>
  <c r="AL2678" i="2"/>
  <c r="AM2678" i="2" s="1"/>
  <c r="AN2678" i="2" s="1"/>
  <c r="AO2678" i="2" s="1"/>
  <c r="AL2680" i="2"/>
  <c r="AM2680" i="2" s="1"/>
  <c r="AN2680" i="2" s="1"/>
  <c r="AO2680" i="2" s="1"/>
  <c r="AL2682" i="2"/>
  <c r="AM2682" i="2" s="1"/>
  <c r="AN2682" i="2" s="1"/>
  <c r="AO2682" i="2" s="1"/>
  <c r="AL2684" i="2"/>
  <c r="AM2684" i="2" s="1"/>
  <c r="AN2684" i="2" s="1"/>
  <c r="AO2684" i="2" s="1"/>
  <c r="AL2686" i="2"/>
  <c r="AM2686" i="2" s="1"/>
  <c r="AN2686" i="2" s="1"/>
  <c r="AO2686" i="2" s="1"/>
  <c r="AL2688" i="2"/>
  <c r="AM2688" i="2" s="1"/>
  <c r="AN2688" i="2" s="1"/>
  <c r="AO2688" i="2" s="1"/>
  <c r="AL2690" i="2"/>
  <c r="AM2690" i="2" s="1"/>
  <c r="AN2690" i="2" s="1"/>
  <c r="AO2690" i="2" s="1"/>
  <c r="AL2692" i="2"/>
  <c r="AM2692" i="2" s="1"/>
  <c r="AN2692" i="2" s="1"/>
  <c r="AO2692" i="2" s="1"/>
  <c r="AL2694" i="2"/>
  <c r="AM2694" i="2" s="1"/>
  <c r="AN2694" i="2" s="1"/>
  <c r="AO2694" i="2" s="1"/>
  <c r="AL2696" i="2"/>
  <c r="AM2696" i="2" s="1"/>
  <c r="AN2696" i="2" s="1"/>
  <c r="AO2696" i="2" s="1"/>
  <c r="AL2698" i="2"/>
  <c r="AM2698" i="2" s="1"/>
  <c r="AN2698" i="2" s="1"/>
  <c r="AO2698" i="2" s="1"/>
  <c r="AL2700" i="2"/>
  <c r="AM2700" i="2" s="1"/>
  <c r="AN2700" i="2" s="1"/>
  <c r="AO2700" i="2" s="1"/>
  <c r="AL2702" i="2"/>
  <c r="AM2702" i="2" s="1"/>
  <c r="AN2702" i="2" s="1"/>
  <c r="AO2702" i="2" s="1"/>
  <c r="AL2704" i="2"/>
  <c r="AM2704" i="2" s="1"/>
  <c r="AN2704" i="2" s="1"/>
  <c r="AO2704" i="2" s="1"/>
  <c r="AL2706" i="2"/>
  <c r="AM2706" i="2" s="1"/>
  <c r="AN2706" i="2" s="1"/>
  <c r="AO2706" i="2" s="1"/>
  <c r="AL2708" i="2"/>
  <c r="AM2708" i="2" s="1"/>
  <c r="AN2708" i="2" s="1"/>
  <c r="AO2708" i="2" s="1"/>
  <c r="AL2710" i="2"/>
  <c r="AM2710" i="2" s="1"/>
  <c r="AN2710" i="2" s="1"/>
  <c r="AO2710" i="2" s="1"/>
  <c r="AL2712" i="2"/>
  <c r="AM2712" i="2" s="1"/>
  <c r="AN2712" i="2" s="1"/>
  <c r="AO2712" i="2" s="1"/>
  <c r="AL2714" i="2"/>
  <c r="AM2714" i="2" s="1"/>
  <c r="AN2714" i="2" s="1"/>
  <c r="AO2714" i="2" s="1"/>
  <c r="AL2716" i="2"/>
  <c r="AM2716" i="2" s="1"/>
  <c r="AN2716" i="2" s="1"/>
  <c r="AO2716" i="2" s="1"/>
  <c r="AL2718" i="2"/>
  <c r="AM2718" i="2" s="1"/>
  <c r="AN2718" i="2" s="1"/>
  <c r="AO2718" i="2" s="1"/>
  <c r="AL2720" i="2"/>
  <c r="AM2720" i="2" s="1"/>
  <c r="AN2720" i="2" s="1"/>
  <c r="AO2720" i="2" s="1"/>
  <c r="AL2722" i="2"/>
  <c r="AM2722" i="2" s="1"/>
  <c r="AN2722" i="2" s="1"/>
  <c r="AO2722" i="2" s="1"/>
  <c r="AL2724" i="2"/>
  <c r="AM2724" i="2" s="1"/>
  <c r="AN2724" i="2" s="1"/>
  <c r="AO2724" i="2" s="1"/>
  <c r="AL2726" i="2"/>
  <c r="AM2726" i="2" s="1"/>
  <c r="AN2726" i="2" s="1"/>
  <c r="AO2726" i="2" s="1"/>
  <c r="AL2728" i="2"/>
  <c r="AM2728" i="2" s="1"/>
  <c r="AN2728" i="2" s="1"/>
  <c r="AO2728" i="2" s="1"/>
  <c r="AL2730" i="2"/>
  <c r="AM2730" i="2" s="1"/>
  <c r="AN2730" i="2" s="1"/>
  <c r="AO2730" i="2" s="1"/>
  <c r="AL2732" i="2"/>
  <c r="AM2732" i="2" s="1"/>
  <c r="AN2732" i="2" s="1"/>
  <c r="AO2732" i="2" s="1"/>
  <c r="AL2734" i="2"/>
  <c r="AM2734" i="2" s="1"/>
  <c r="AN2734" i="2" s="1"/>
  <c r="AO2734" i="2" s="1"/>
  <c r="AL2736" i="2"/>
  <c r="AM2736" i="2" s="1"/>
  <c r="AN2736" i="2" s="1"/>
  <c r="AO2736" i="2" s="1"/>
  <c r="AL2738" i="2"/>
  <c r="AM2738" i="2" s="1"/>
  <c r="AN2738" i="2" s="1"/>
  <c r="AO2738" i="2" s="1"/>
  <c r="AL2740" i="2"/>
  <c r="AM2740" i="2" s="1"/>
  <c r="AN2740" i="2" s="1"/>
  <c r="AO2740" i="2" s="1"/>
  <c r="AL2742" i="2"/>
  <c r="AM2742" i="2" s="1"/>
  <c r="AN2742" i="2" s="1"/>
  <c r="AO2742" i="2" s="1"/>
  <c r="AL2744" i="2"/>
  <c r="AM2744" i="2" s="1"/>
  <c r="AN2744" i="2" s="1"/>
  <c r="AO2744" i="2" s="1"/>
  <c r="AL2746" i="2"/>
  <c r="AM2746" i="2" s="1"/>
  <c r="AN2746" i="2" s="1"/>
  <c r="AO2746" i="2" s="1"/>
  <c r="AL2748" i="2"/>
  <c r="AM2748" i="2" s="1"/>
  <c r="AN2748" i="2" s="1"/>
  <c r="AO2748" i="2" s="1"/>
  <c r="AL2750" i="2"/>
  <c r="AM2750" i="2" s="1"/>
  <c r="AN2750" i="2" s="1"/>
  <c r="AO2750" i="2" s="1"/>
  <c r="AL2752" i="2"/>
  <c r="AM2752" i="2" s="1"/>
  <c r="AN2752" i="2" s="1"/>
  <c r="AO2752" i="2" s="1"/>
  <c r="AL2754" i="2"/>
  <c r="AM2754" i="2" s="1"/>
  <c r="AN2754" i="2" s="1"/>
  <c r="AO2754" i="2" s="1"/>
  <c r="AL2756" i="2"/>
  <c r="AM2756" i="2" s="1"/>
  <c r="AN2756" i="2" s="1"/>
  <c r="AO2756" i="2" s="1"/>
  <c r="AL2758" i="2"/>
  <c r="AM2758" i="2" s="1"/>
  <c r="AN2758" i="2" s="1"/>
  <c r="AO2758" i="2" s="1"/>
  <c r="AL2760" i="2"/>
  <c r="AM2760" i="2" s="1"/>
  <c r="AN2760" i="2" s="1"/>
  <c r="AO2760" i="2" s="1"/>
  <c r="AL2762" i="2"/>
  <c r="AM2762" i="2" s="1"/>
  <c r="AN2762" i="2" s="1"/>
  <c r="AO2762" i="2" s="1"/>
  <c r="AL2764" i="2"/>
  <c r="AM2764" i="2" s="1"/>
  <c r="AN2764" i="2" s="1"/>
  <c r="AO2764" i="2" s="1"/>
  <c r="AL2766" i="2"/>
  <c r="AM2766" i="2" s="1"/>
  <c r="AN2766" i="2" s="1"/>
  <c r="AO2766" i="2" s="1"/>
  <c r="AL2768" i="2"/>
  <c r="AM2768" i="2" s="1"/>
  <c r="AN2768" i="2" s="1"/>
  <c r="AO2768" i="2" s="1"/>
  <c r="AL2770" i="2"/>
  <c r="AM2770" i="2" s="1"/>
  <c r="AN2770" i="2" s="1"/>
  <c r="AO2770" i="2" s="1"/>
  <c r="AL2772" i="2"/>
  <c r="AM2772" i="2" s="1"/>
  <c r="AN2772" i="2" s="1"/>
  <c r="AO2772" i="2" s="1"/>
  <c r="AL2774" i="2"/>
  <c r="AM2774" i="2" s="1"/>
  <c r="AN2774" i="2" s="1"/>
  <c r="AO2774" i="2" s="1"/>
  <c r="AL2776" i="2"/>
  <c r="AM2776" i="2" s="1"/>
  <c r="AN2776" i="2" s="1"/>
  <c r="AO2776" i="2" s="1"/>
  <c r="AL2778" i="2"/>
  <c r="AM2778" i="2" s="1"/>
  <c r="AN2778" i="2" s="1"/>
  <c r="AO2778" i="2" s="1"/>
  <c r="AL2780" i="2"/>
  <c r="AM2780" i="2" s="1"/>
  <c r="AN2780" i="2" s="1"/>
  <c r="AO2780" i="2" s="1"/>
  <c r="AL2782" i="2"/>
  <c r="AM2782" i="2" s="1"/>
  <c r="AN2782" i="2" s="1"/>
  <c r="AO2782" i="2" s="1"/>
  <c r="AL2784" i="2"/>
  <c r="AM2784" i="2" s="1"/>
  <c r="AN2784" i="2" s="1"/>
  <c r="AO2784" i="2" s="1"/>
  <c r="AL2786" i="2"/>
  <c r="AM2786" i="2" s="1"/>
  <c r="AN2786" i="2" s="1"/>
  <c r="AO2786" i="2" s="1"/>
  <c r="AL2788" i="2"/>
  <c r="AM2788" i="2" s="1"/>
  <c r="AN2788" i="2" s="1"/>
  <c r="AO2788" i="2" s="1"/>
  <c r="AL2790" i="2"/>
  <c r="AM2790" i="2" s="1"/>
  <c r="AN2790" i="2" s="1"/>
  <c r="AO2790" i="2" s="1"/>
  <c r="AL2792" i="2"/>
  <c r="AM2792" i="2" s="1"/>
  <c r="AN2792" i="2" s="1"/>
  <c r="AO2792" i="2" s="1"/>
  <c r="AL2794" i="2"/>
  <c r="AM2794" i="2" s="1"/>
  <c r="AN2794" i="2" s="1"/>
  <c r="AO2794" i="2" s="1"/>
  <c r="AL2796" i="2"/>
  <c r="AM2796" i="2" s="1"/>
  <c r="AN2796" i="2" s="1"/>
  <c r="AO2796" i="2" s="1"/>
  <c r="AL2798" i="2"/>
  <c r="AM2798" i="2" s="1"/>
  <c r="AN2798" i="2" s="1"/>
  <c r="AO2798" i="2" s="1"/>
  <c r="AL2800" i="2"/>
  <c r="AM2800" i="2" s="1"/>
  <c r="AN2800" i="2" s="1"/>
  <c r="AO2800" i="2" s="1"/>
  <c r="AL2802" i="2"/>
  <c r="AM2802" i="2" s="1"/>
  <c r="AN2802" i="2" s="1"/>
  <c r="AO2802" i="2" s="1"/>
  <c r="AL2804" i="2"/>
  <c r="AM2804" i="2" s="1"/>
  <c r="AN2804" i="2" s="1"/>
  <c r="AO2804" i="2" s="1"/>
  <c r="AL2806" i="2"/>
  <c r="AM2806" i="2" s="1"/>
  <c r="AN2806" i="2" s="1"/>
  <c r="AO2806" i="2" s="1"/>
  <c r="AL2808" i="2"/>
  <c r="AM2808" i="2" s="1"/>
  <c r="AN2808" i="2" s="1"/>
  <c r="AO2808" i="2" s="1"/>
  <c r="AL2810" i="2"/>
  <c r="AM2810" i="2" s="1"/>
  <c r="AN2810" i="2" s="1"/>
  <c r="AO2810" i="2" s="1"/>
  <c r="AL2812" i="2"/>
  <c r="AM2812" i="2" s="1"/>
  <c r="AN2812" i="2" s="1"/>
  <c r="AO2812" i="2" s="1"/>
  <c r="AL2814" i="2"/>
  <c r="AM2814" i="2" s="1"/>
  <c r="AN2814" i="2" s="1"/>
  <c r="AO2814" i="2" s="1"/>
  <c r="AL2816" i="2"/>
  <c r="AM2816" i="2" s="1"/>
  <c r="AN2816" i="2" s="1"/>
  <c r="AO2816" i="2" s="1"/>
  <c r="AL2818" i="2"/>
  <c r="AM2818" i="2" s="1"/>
  <c r="AN2818" i="2" s="1"/>
  <c r="AO2818" i="2" s="1"/>
  <c r="AL2820" i="2"/>
  <c r="AM2820" i="2" s="1"/>
  <c r="AN2820" i="2" s="1"/>
  <c r="AO2820" i="2" s="1"/>
  <c r="AL2822" i="2"/>
  <c r="AM2822" i="2" s="1"/>
  <c r="AN2822" i="2" s="1"/>
  <c r="AO2822" i="2" s="1"/>
  <c r="AL2824" i="2"/>
  <c r="AM2824" i="2" s="1"/>
  <c r="AN2824" i="2" s="1"/>
  <c r="AO2824" i="2" s="1"/>
  <c r="AL2826" i="2"/>
  <c r="AM2826" i="2" s="1"/>
  <c r="AN2826" i="2" s="1"/>
  <c r="AO2826" i="2" s="1"/>
  <c r="AL2828" i="2"/>
  <c r="AM2828" i="2" s="1"/>
  <c r="AN2828" i="2" s="1"/>
  <c r="AO2828" i="2" s="1"/>
  <c r="AL2830" i="2"/>
  <c r="AM2830" i="2" s="1"/>
  <c r="AN2830" i="2" s="1"/>
  <c r="AO2830" i="2" s="1"/>
  <c r="AL2832" i="2"/>
  <c r="AM2832" i="2" s="1"/>
  <c r="AN2832" i="2" s="1"/>
  <c r="AO2832" i="2" s="1"/>
  <c r="AL2834" i="2"/>
  <c r="AM2834" i="2" s="1"/>
  <c r="AN2834" i="2" s="1"/>
  <c r="AO2834" i="2" s="1"/>
  <c r="AL2836" i="2"/>
  <c r="AM2836" i="2" s="1"/>
  <c r="AN2836" i="2" s="1"/>
  <c r="AO2836" i="2" s="1"/>
  <c r="AL2838" i="2"/>
  <c r="AM2838" i="2" s="1"/>
  <c r="AN2838" i="2" s="1"/>
  <c r="AO2838" i="2" s="1"/>
  <c r="AL2840" i="2"/>
  <c r="AM2840" i="2" s="1"/>
  <c r="AN2840" i="2" s="1"/>
  <c r="AO2840" i="2" s="1"/>
  <c r="AL2842" i="2"/>
  <c r="AM2842" i="2" s="1"/>
  <c r="AN2842" i="2" s="1"/>
  <c r="AO2842" i="2" s="1"/>
  <c r="AL2844" i="2"/>
  <c r="AM2844" i="2" s="1"/>
  <c r="AN2844" i="2" s="1"/>
  <c r="AO2844" i="2" s="1"/>
  <c r="AL2846" i="2"/>
  <c r="AM2846" i="2" s="1"/>
  <c r="AN2846" i="2" s="1"/>
  <c r="AO2846" i="2" s="1"/>
  <c r="AL2848" i="2"/>
  <c r="AM2848" i="2" s="1"/>
  <c r="AN2848" i="2" s="1"/>
  <c r="AO2848" i="2" s="1"/>
  <c r="AL2850" i="2"/>
  <c r="AM2850" i="2" s="1"/>
  <c r="AN2850" i="2" s="1"/>
  <c r="AO2850" i="2" s="1"/>
  <c r="AL2852" i="2"/>
  <c r="AM2852" i="2" s="1"/>
  <c r="AN2852" i="2" s="1"/>
  <c r="AO2852" i="2" s="1"/>
  <c r="AL2854" i="2"/>
  <c r="AM2854" i="2" s="1"/>
  <c r="AN2854" i="2" s="1"/>
  <c r="AO2854" i="2" s="1"/>
  <c r="AL2856" i="2"/>
  <c r="AM2856" i="2" s="1"/>
  <c r="AN2856" i="2" s="1"/>
  <c r="AO2856" i="2" s="1"/>
  <c r="AL2858" i="2"/>
  <c r="AM2858" i="2" s="1"/>
  <c r="AN2858" i="2" s="1"/>
  <c r="AO2858" i="2" s="1"/>
  <c r="AL2860" i="2"/>
  <c r="AM2860" i="2" s="1"/>
  <c r="AN2860" i="2" s="1"/>
  <c r="AO2860" i="2" s="1"/>
  <c r="AL2862" i="2"/>
  <c r="AM2862" i="2" s="1"/>
  <c r="AN2862" i="2" s="1"/>
  <c r="AO2862" i="2" s="1"/>
  <c r="AL2864" i="2"/>
  <c r="AM2864" i="2" s="1"/>
  <c r="AN2864" i="2" s="1"/>
  <c r="AO2864" i="2" s="1"/>
  <c r="AL2866" i="2"/>
  <c r="AM2866" i="2" s="1"/>
  <c r="AN2866" i="2" s="1"/>
  <c r="AO2866" i="2" s="1"/>
  <c r="AL2868" i="2"/>
  <c r="AM2868" i="2" s="1"/>
  <c r="AN2868" i="2" s="1"/>
  <c r="AO2868" i="2" s="1"/>
  <c r="AL2870" i="2"/>
  <c r="AM2870" i="2" s="1"/>
  <c r="AN2870" i="2" s="1"/>
  <c r="AO2870" i="2" s="1"/>
  <c r="AL2872" i="2"/>
  <c r="AM2872" i="2" s="1"/>
  <c r="AN2872" i="2" s="1"/>
  <c r="AO2872" i="2" s="1"/>
  <c r="AL2874" i="2"/>
  <c r="AM2874" i="2" s="1"/>
  <c r="AN2874" i="2" s="1"/>
  <c r="AO2874" i="2" s="1"/>
  <c r="AL2876" i="2"/>
  <c r="AM2876" i="2" s="1"/>
  <c r="AN2876" i="2" s="1"/>
  <c r="AO2876" i="2" s="1"/>
  <c r="AL2878" i="2"/>
  <c r="AM2878" i="2" s="1"/>
  <c r="AN2878" i="2" s="1"/>
  <c r="AO2878" i="2" s="1"/>
  <c r="AL2880" i="2"/>
  <c r="AM2880" i="2" s="1"/>
  <c r="AN2880" i="2" s="1"/>
  <c r="AO2880" i="2" s="1"/>
  <c r="AL2882" i="2"/>
  <c r="AM2882" i="2" s="1"/>
  <c r="AN2882" i="2" s="1"/>
  <c r="AO2882" i="2" s="1"/>
  <c r="AL2884" i="2"/>
  <c r="AM2884" i="2" s="1"/>
  <c r="AN2884" i="2" s="1"/>
  <c r="AO2884" i="2" s="1"/>
  <c r="AL2886" i="2"/>
  <c r="AM2886" i="2" s="1"/>
  <c r="AN2886" i="2" s="1"/>
  <c r="AO2886" i="2" s="1"/>
  <c r="AL2888" i="2"/>
  <c r="AM2888" i="2" s="1"/>
  <c r="AN2888" i="2" s="1"/>
  <c r="AO2888" i="2" s="1"/>
  <c r="AL2890" i="2"/>
  <c r="AM2890" i="2" s="1"/>
  <c r="AN2890" i="2" s="1"/>
  <c r="AO2890" i="2" s="1"/>
  <c r="AL2892" i="2"/>
  <c r="AM2892" i="2" s="1"/>
  <c r="AN2892" i="2" s="1"/>
  <c r="AO2892" i="2" s="1"/>
  <c r="AL2894" i="2"/>
  <c r="AM2894" i="2" s="1"/>
  <c r="AN2894" i="2" s="1"/>
  <c r="AO2894" i="2" s="1"/>
  <c r="AL2896" i="2"/>
  <c r="AM2896" i="2" s="1"/>
  <c r="AN2896" i="2" s="1"/>
  <c r="AO2896" i="2" s="1"/>
  <c r="AL2898" i="2"/>
  <c r="AM2898" i="2" s="1"/>
  <c r="AN2898" i="2" s="1"/>
  <c r="AO2898" i="2" s="1"/>
  <c r="AL2900" i="2"/>
  <c r="AM2900" i="2" s="1"/>
  <c r="AN2900" i="2" s="1"/>
  <c r="AO2900" i="2" s="1"/>
  <c r="AL2902" i="2"/>
  <c r="AM2902" i="2" s="1"/>
  <c r="AN2902" i="2" s="1"/>
  <c r="AO2902" i="2" s="1"/>
  <c r="AL2904" i="2"/>
  <c r="AM2904" i="2" s="1"/>
  <c r="AN2904" i="2" s="1"/>
  <c r="AO2904" i="2" s="1"/>
  <c r="AL2906" i="2"/>
  <c r="AM2906" i="2" s="1"/>
  <c r="AN2906" i="2" s="1"/>
  <c r="AO2906" i="2" s="1"/>
  <c r="AL2908" i="2"/>
  <c r="AM2908" i="2" s="1"/>
  <c r="AN2908" i="2" s="1"/>
  <c r="AO2908" i="2" s="1"/>
  <c r="AL2910" i="2"/>
  <c r="AM2910" i="2" s="1"/>
  <c r="AN2910" i="2" s="1"/>
  <c r="AO2910" i="2" s="1"/>
  <c r="AL2912" i="2"/>
  <c r="AM2912" i="2" s="1"/>
  <c r="AN2912" i="2" s="1"/>
  <c r="AO2912" i="2" s="1"/>
  <c r="AL2914" i="2"/>
  <c r="AM2914" i="2" s="1"/>
  <c r="AN2914" i="2" s="1"/>
  <c r="AO2914" i="2" s="1"/>
  <c r="AL2916" i="2"/>
  <c r="AM2916" i="2" s="1"/>
  <c r="AN2916" i="2" s="1"/>
  <c r="AO2916" i="2" s="1"/>
  <c r="AL2918" i="2"/>
  <c r="AM2918" i="2" s="1"/>
  <c r="AN2918" i="2" s="1"/>
  <c r="AO2918" i="2" s="1"/>
  <c r="AL2920" i="2"/>
  <c r="AM2920" i="2" s="1"/>
  <c r="AN2920" i="2" s="1"/>
  <c r="AO2920" i="2" s="1"/>
  <c r="AL2922" i="2"/>
  <c r="AM2922" i="2" s="1"/>
  <c r="AN2922" i="2" s="1"/>
  <c r="AO2922" i="2" s="1"/>
  <c r="AL2924" i="2"/>
  <c r="AM2924" i="2" s="1"/>
  <c r="AN2924" i="2" s="1"/>
  <c r="AO2924" i="2" s="1"/>
  <c r="AL2926" i="2"/>
  <c r="AM2926" i="2" s="1"/>
  <c r="AN2926" i="2" s="1"/>
  <c r="AO2926" i="2" s="1"/>
  <c r="AL2928" i="2"/>
  <c r="AM2928" i="2" s="1"/>
  <c r="AN2928" i="2" s="1"/>
  <c r="AO2928" i="2" s="1"/>
  <c r="AL2930" i="2"/>
  <c r="AM2930" i="2" s="1"/>
  <c r="AN2930" i="2" s="1"/>
  <c r="AO2930" i="2" s="1"/>
  <c r="AL2932" i="2"/>
  <c r="AM2932" i="2" s="1"/>
  <c r="AN2932" i="2" s="1"/>
  <c r="AO2932" i="2" s="1"/>
  <c r="AL2934" i="2"/>
  <c r="AM2934" i="2" s="1"/>
  <c r="AN2934" i="2" s="1"/>
  <c r="AO2934" i="2" s="1"/>
  <c r="AL2936" i="2"/>
  <c r="AM2936" i="2" s="1"/>
  <c r="AN2936" i="2" s="1"/>
  <c r="AO2936" i="2" s="1"/>
  <c r="AL2938" i="2"/>
  <c r="AM2938" i="2" s="1"/>
  <c r="AN2938" i="2" s="1"/>
  <c r="AO2938" i="2" s="1"/>
  <c r="AL2940" i="2"/>
  <c r="AM2940" i="2" s="1"/>
  <c r="AN2940" i="2" s="1"/>
  <c r="AO2940" i="2" s="1"/>
  <c r="AL2942" i="2"/>
  <c r="AM2942" i="2" s="1"/>
  <c r="AN2942" i="2" s="1"/>
  <c r="AO2942" i="2" s="1"/>
  <c r="AL2944" i="2"/>
  <c r="AM2944" i="2" s="1"/>
  <c r="AN2944" i="2" s="1"/>
  <c r="AO2944" i="2" s="1"/>
  <c r="AL2946" i="2"/>
  <c r="AM2946" i="2" s="1"/>
  <c r="AN2946" i="2" s="1"/>
  <c r="AO2946" i="2" s="1"/>
  <c r="AL2948" i="2"/>
  <c r="AM2948" i="2" s="1"/>
  <c r="AN2948" i="2" s="1"/>
  <c r="AO2948" i="2" s="1"/>
  <c r="AL2950" i="2"/>
  <c r="AM2950" i="2" s="1"/>
  <c r="AN2950" i="2" s="1"/>
  <c r="AO2950" i="2" s="1"/>
  <c r="AL2952" i="2"/>
  <c r="AM2952" i="2" s="1"/>
  <c r="AN2952" i="2" s="1"/>
  <c r="AO2952" i="2" s="1"/>
  <c r="AL2954" i="2"/>
  <c r="AM2954" i="2" s="1"/>
  <c r="AN2954" i="2" s="1"/>
  <c r="AO2954" i="2" s="1"/>
  <c r="AL2956" i="2"/>
  <c r="AM2956" i="2" s="1"/>
  <c r="AN2956" i="2" s="1"/>
  <c r="AO2956" i="2" s="1"/>
  <c r="AL2958" i="2"/>
  <c r="AM2958" i="2" s="1"/>
  <c r="AN2958" i="2" s="1"/>
  <c r="AO2958" i="2" s="1"/>
  <c r="AL2960" i="2"/>
  <c r="AM2960" i="2" s="1"/>
  <c r="AN2960" i="2" s="1"/>
  <c r="AO2960" i="2" s="1"/>
  <c r="AL2962" i="2"/>
  <c r="AM2962" i="2" s="1"/>
  <c r="AN2962" i="2" s="1"/>
  <c r="AO2962" i="2" s="1"/>
  <c r="AL2964" i="2"/>
  <c r="AM2964" i="2" s="1"/>
  <c r="AN2964" i="2" s="1"/>
  <c r="AO2964" i="2" s="1"/>
  <c r="AL2966" i="2"/>
  <c r="AM2966" i="2" s="1"/>
  <c r="AN2966" i="2" s="1"/>
  <c r="AO2966" i="2" s="1"/>
  <c r="AL2968" i="2"/>
  <c r="AM2968" i="2" s="1"/>
  <c r="AN2968" i="2" s="1"/>
  <c r="AO2968" i="2" s="1"/>
  <c r="AL2970" i="2"/>
  <c r="AM2970" i="2" s="1"/>
  <c r="AN2970" i="2" s="1"/>
  <c r="AO2970" i="2" s="1"/>
  <c r="AL2972" i="2"/>
  <c r="AM2972" i="2" s="1"/>
  <c r="AN2972" i="2" s="1"/>
  <c r="AO2972" i="2" s="1"/>
  <c r="AL2974" i="2"/>
  <c r="AM2974" i="2" s="1"/>
  <c r="AN2974" i="2" s="1"/>
  <c r="AO2974" i="2" s="1"/>
  <c r="AL2976" i="2"/>
  <c r="AM2976" i="2" s="1"/>
  <c r="AN2976" i="2" s="1"/>
  <c r="AO2976" i="2" s="1"/>
  <c r="AL2978" i="2"/>
  <c r="AM2978" i="2" s="1"/>
  <c r="AN2978" i="2" s="1"/>
  <c r="AO2978" i="2" s="1"/>
  <c r="AL2980" i="2"/>
  <c r="AM2980" i="2" s="1"/>
  <c r="AN2980" i="2" s="1"/>
  <c r="AO2980" i="2" s="1"/>
  <c r="AL2982" i="2"/>
  <c r="AM2982" i="2" s="1"/>
  <c r="AN2982" i="2" s="1"/>
  <c r="AO2982" i="2" s="1"/>
  <c r="AL2984" i="2"/>
  <c r="AM2984" i="2" s="1"/>
  <c r="AN2984" i="2" s="1"/>
  <c r="AO2984" i="2" s="1"/>
  <c r="AL2986" i="2"/>
  <c r="AM2986" i="2" s="1"/>
  <c r="AN2986" i="2" s="1"/>
  <c r="AO2986" i="2" s="1"/>
  <c r="AL2988" i="2"/>
  <c r="AM2988" i="2" s="1"/>
  <c r="AN2988" i="2" s="1"/>
  <c r="AO2988" i="2" s="1"/>
  <c r="AL2990" i="2"/>
  <c r="AM2990" i="2" s="1"/>
  <c r="AN2990" i="2" s="1"/>
  <c r="AO2990" i="2" s="1"/>
  <c r="AL2992" i="2"/>
  <c r="AM2992" i="2" s="1"/>
  <c r="AN2992" i="2" s="1"/>
  <c r="AO2992" i="2" s="1"/>
  <c r="AL2994" i="2"/>
  <c r="AM2994" i="2" s="1"/>
  <c r="AN2994" i="2" s="1"/>
  <c r="AO2994" i="2" s="1"/>
  <c r="AL2996" i="2"/>
  <c r="AM2996" i="2" s="1"/>
  <c r="AN2996" i="2" s="1"/>
  <c r="AO2996" i="2" s="1"/>
  <c r="AL2998" i="2"/>
  <c r="AM2998" i="2" s="1"/>
  <c r="AN2998" i="2" s="1"/>
  <c r="AO2998" i="2" s="1"/>
  <c r="AL3000" i="2"/>
  <c r="AM3000" i="2" s="1"/>
  <c r="AN3000" i="2" s="1"/>
  <c r="AO3000" i="2" s="1"/>
  <c r="AL3002" i="2"/>
  <c r="AM3002" i="2" s="1"/>
  <c r="AN3002" i="2" s="1"/>
  <c r="AO3002" i="2" s="1"/>
  <c r="AL3004" i="2"/>
  <c r="AM3004" i="2" s="1"/>
  <c r="AN3004" i="2" s="1"/>
  <c r="AO3004" i="2" s="1"/>
  <c r="AL3006" i="2"/>
  <c r="AM3006" i="2" s="1"/>
  <c r="AN3006" i="2" s="1"/>
  <c r="AO3006" i="2" s="1"/>
  <c r="AL3008" i="2"/>
  <c r="AM3008" i="2" s="1"/>
  <c r="AN3008" i="2" s="1"/>
  <c r="AO3008" i="2" s="1"/>
  <c r="AL3010" i="2"/>
  <c r="AM3010" i="2" s="1"/>
  <c r="AN3010" i="2" s="1"/>
  <c r="AO3010" i="2" s="1"/>
  <c r="AL3012" i="2"/>
  <c r="AM3012" i="2" s="1"/>
  <c r="AN3012" i="2" s="1"/>
  <c r="AO3012" i="2" s="1"/>
  <c r="AL3014" i="2"/>
  <c r="AM3014" i="2" s="1"/>
  <c r="AN3014" i="2" s="1"/>
  <c r="AO3014" i="2" s="1"/>
  <c r="AL3016" i="2"/>
  <c r="AM3016" i="2" s="1"/>
  <c r="AN3016" i="2" s="1"/>
  <c r="AO3016" i="2" s="1"/>
  <c r="AL3018" i="2"/>
  <c r="AM3018" i="2" s="1"/>
  <c r="AN3018" i="2" s="1"/>
  <c r="AO3018" i="2" s="1"/>
  <c r="AL3020" i="2"/>
  <c r="AM3020" i="2" s="1"/>
  <c r="AN3020" i="2" s="1"/>
  <c r="AO3020" i="2" s="1"/>
  <c r="AL3022" i="2"/>
  <c r="AM3022" i="2" s="1"/>
  <c r="AN3022" i="2" s="1"/>
  <c r="AO3022" i="2" s="1"/>
  <c r="AL3024" i="2"/>
  <c r="AM3024" i="2" s="1"/>
  <c r="AN3024" i="2" s="1"/>
  <c r="AO3024" i="2" s="1"/>
  <c r="AL3026" i="2"/>
  <c r="AM3026" i="2" s="1"/>
  <c r="AN3026" i="2" s="1"/>
  <c r="AO3026" i="2" s="1"/>
  <c r="AL3028" i="2"/>
  <c r="AM3028" i="2" s="1"/>
  <c r="AN3028" i="2" s="1"/>
  <c r="AO3028" i="2" s="1"/>
  <c r="AL3030" i="2"/>
  <c r="AM3030" i="2" s="1"/>
  <c r="AN3030" i="2" s="1"/>
  <c r="AO3030" i="2" s="1"/>
  <c r="AL3032" i="2"/>
  <c r="AM3032" i="2" s="1"/>
  <c r="AN3032" i="2" s="1"/>
  <c r="AO3032" i="2" s="1"/>
  <c r="AL3034" i="2"/>
  <c r="AM3034" i="2" s="1"/>
  <c r="AN3034" i="2" s="1"/>
  <c r="AO3034" i="2" s="1"/>
  <c r="AL3036" i="2"/>
  <c r="AM3036" i="2" s="1"/>
  <c r="AN3036" i="2" s="1"/>
  <c r="AO3036" i="2" s="1"/>
  <c r="AL3038" i="2"/>
  <c r="AM3038" i="2" s="1"/>
  <c r="AN3038" i="2" s="1"/>
  <c r="AO3038" i="2" s="1"/>
  <c r="AL3040" i="2"/>
  <c r="AM3040" i="2" s="1"/>
  <c r="AN3040" i="2" s="1"/>
  <c r="AO3040" i="2" s="1"/>
  <c r="AL3042" i="2"/>
  <c r="AM3042" i="2" s="1"/>
  <c r="AN3042" i="2" s="1"/>
  <c r="AO3042" i="2" s="1"/>
  <c r="AL3044" i="2"/>
  <c r="AM3044" i="2" s="1"/>
  <c r="AN3044" i="2" s="1"/>
  <c r="AO3044" i="2" s="1"/>
  <c r="AL3046" i="2"/>
  <c r="AM3046" i="2" s="1"/>
  <c r="AN3046" i="2" s="1"/>
  <c r="AO3046" i="2" s="1"/>
  <c r="AL3048" i="2"/>
  <c r="AM3048" i="2" s="1"/>
  <c r="AN3048" i="2" s="1"/>
  <c r="AO3048" i="2" s="1"/>
  <c r="AL3050" i="2"/>
  <c r="AM3050" i="2" s="1"/>
  <c r="AN3050" i="2" s="1"/>
  <c r="AO3050" i="2" s="1"/>
  <c r="AL3052" i="2"/>
  <c r="AM3052" i="2" s="1"/>
  <c r="AN3052" i="2" s="1"/>
  <c r="AO3052" i="2" s="1"/>
  <c r="AL3054" i="2"/>
  <c r="AM3054" i="2" s="1"/>
  <c r="AN3054" i="2" s="1"/>
  <c r="AO3054" i="2" s="1"/>
  <c r="AL3056" i="2"/>
  <c r="AM3056" i="2" s="1"/>
  <c r="AN3056" i="2" s="1"/>
  <c r="AO3056" i="2" s="1"/>
  <c r="AL3058" i="2"/>
  <c r="AM3058" i="2" s="1"/>
  <c r="AN3058" i="2" s="1"/>
  <c r="AO3058" i="2" s="1"/>
  <c r="AL3060" i="2"/>
  <c r="AM3060" i="2" s="1"/>
  <c r="AN3060" i="2" s="1"/>
  <c r="AO3060" i="2" s="1"/>
  <c r="AL3062" i="2"/>
  <c r="AM3062" i="2" s="1"/>
  <c r="AN3062" i="2" s="1"/>
  <c r="AO3062" i="2" s="1"/>
  <c r="AL3064" i="2"/>
  <c r="AM3064" i="2" s="1"/>
  <c r="AN3064" i="2" s="1"/>
  <c r="AO3064" i="2" s="1"/>
  <c r="AL3066" i="2"/>
  <c r="AM3066" i="2" s="1"/>
  <c r="AN3066" i="2" s="1"/>
  <c r="AO3066" i="2" s="1"/>
  <c r="AL3068" i="2"/>
  <c r="AM3068" i="2" s="1"/>
  <c r="AN3068" i="2" s="1"/>
  <c r="AO3068" i="2" s="1"/>
  <c r="AL3070" i="2"/>
  <c r="AM3070" i="2" s="1"/>
  <c r="AN3070" i="2" s="1"/>
  <c r="AO3070" i="2" s="1"/>
  <c r="AL3072" i="2"/>
  <c r="AM3072" i="2" s="1"/>
  <c r="AN3072" i="2" s="1"/>
  <c r="AO3072" i="2" s="1"/>
  <c r="AL3074" i="2"/>
  <c r="AM3074" i="2" s="1"/>
  <c r="AN3074" i="2" s="1"/>
  <c r="AO3074" i="2" s="1"/>
  <c r="AL3076" i="2"/>
  <c r="AM3076" i="2" s="1"/>
  <c r="AN3076" i="2" s="1"/>
  <c r="AO3076" i="2" s="1"/>
  <c r="AL3078" i="2"/>
  <c r="AM3078" i="2" s="1"/>
  <c r="AN3078" i="2" s="1"/>
  <c r="AO3078" i="2" s="1"/>
  <c r="AL3080" i="2"/>
  <c r="AM3080" i="2" s="1"/>
  <c r="AN3080" i="2" s="1"/>
  <c r="AO3080" i="2" s="1"/>
  <c r="AL3082" i="2"/>
  <c r="AM3082" i="2" s="1"/>
  <c r="AN3082" i="2" s="1"/>
  <c r="AO3082" i="2" s="1"/>
  <c r="AL3084" i="2"/>
  <c r="AM3084" i="2" s="1"/>
  <c r="AN3084" i="2" s="1"/>
  <c r="AO3084" i="2" s="1"/>
  <c r="AL3086" i="2"/>
  <c r="AM3086" i="2" s="1"/>
  <c r="AN3086" i="2" s="1"/>
  <c r="AO3086" i="2" s="1"/>
  <c r="AL3088" i="2"/>
  <c r="AM3088" i="2" s="1"/>
  <c r="AN3088" i="2" s="1"/>
  <c r="AO3088" i="2" s="1"/>
  <c r="AL3090" i="2"/>
  <c r="AM3090" i="2" s="1"/>
  <c r="AN3090" i="2" s="1"/>
  <c r="AO3090" i="2" s="1"/>
  <c r="AL3092" i="2"/>
  <c r="AM3092" i="2" s="1"/>
  <c r="AN3092" i="2" s="1"/>
  <c r="AO3092" i="2" s="1"/>
  <c r="AL3094" i="2"/>
  <c r="AM3094" i="2" s="1"/>
  <c r="AN3094" i="2" s="1"/>
  <c r="AO3094" i="2" s="1"/>
  <c r="AL3096" i="2"/>
  <c r="AM3096" i="2" s="1"/>
  <c r="AN3096" i="2" s="1"/>
  <c r="AO3096" i="2" s="1"/>
  <c r="AL3098" i="2"/>
  <c r="AM3098" i="2" s="1"/>
  <c r="AN3098" i="2" s="1"/>
  <c r="AO3098" i="2" s="1"/>
  <c r="AL3100" i="2"/>
  <c r="AM3100" i="2" s="1"/>
  <c r="AN3100" i="2" s="1"/>
  <c r="AO3100" i="2" s="1"/>
  <c r="AL3102" i="2"/>
  <c r="AM3102" i="2" s="1"/>
  <c r="AN3102" i="2" s="1"/>
  <c r="AO3102" i="2" s="1"/>
  <c r="AL3104" i="2"/>
  <c r="AM3104" i="2" s="1"/>
  <c r="AN3104" i="2" s="1"/>
  <c r="AO3104" i="2" s="1"/>
  <c r="AL3106" i="2"/>
  <c r="AM3106" i="2" s="1"/>
  <c r="AN3106" i="2" s="1"/>
  <c r="AO3106" i="2" s="1"/>
  <c r="AL3108" i="2"/>
  <c r="AM3108" i="2" s="1"/>
  <c r="AN3108" i="2" s="1"/>
  <c r="AO3108" i="2" s="1"/>
  <c r="AL3110" i="2"/>
  <c r="AM3110" i="2" s="1"/>
  <c r="AN3110" i="2" s="1"/>
  <c r="AO3110" i="2" s="1"/>
  <c r="AL3112" i="2"/>
  <c r="AM3112" i="2" s="1"/>
  <c r="AN3112" i="2" s="1"/>
  <c r="AO3112" i="2" s="1"/>
  <c r="AL3114" i="2"/>
  <c r="AM3114" i="2" s="1"/>
  <c r="AN3114" i="2" s="1"/>
  <c r="AO3114" i="2" s="1"/>
  <c r="AL3116" i="2"/>
  <c r="AM3116" i="2" s="1"/>
  <c r="AN3116" i="2" s="1"/>
  <c r="AO3116" i="2" s="1"/>
  <c r="AL3118" i="2"/>
  <c r="AM3118" i="2" s="1"/>
  <c r="AN3118" i="2" s="1"/>
  <c r="AO3118" i="2" s="1"/>
  <c r="AL3120" i="2"/>
  <c r="AM3120" i="2" s="1"/>
  <c r="AN3120" i="2" s="1"/>
  <c r="AO3120" i="2" s="1"/>
  <c r="AL3122" i="2"/>
  <c r="AM3122" i="2" s="1"/>
  <c r="AN3122" i="2" s="1"/>
  <c r="AO3122" i="2" s="1"/>
  <c r="AL3124" i="2"/>
  <c r="AM3124" i="2" s="1"/>
  <c r="AN3124" i="2" s="1"/>
  <c r="AO3124" i="2" s="1"/>
  <c r="AL3126" i="2"/>
  <c r="AM3126" i="2" s="1"/>
  <c r="AN3126" i="2" s="1"/>
  <c r="AO3126" i="2" s="1"/>
  <c r="AL3128" i="2"/>
  <c r="AM3128" i="2" s="1"/>
  <c r="AN3128" i="2" s="1"/>
  <c r="AO3128" i="2" s="1"/>
  <c r="AL3130" i="2"/>
  <c r="AM3130" i="2" s="1"/>
  <c r="AN3130" i="2" s="1"/>
  <c r="AO3130" i="2" s="1"/>
  <c r="AL3132" i="2"/>
  <c r="AM3132" i="2" s="1"/>
  <c r="AN3132" i="2" s="1"/>
  <c r="AO3132" i="2" s="1"/>
  <c r="AL3134" i="2"/>
  <c r="AM3134" i="2" s="1"/>
  <c r="AN3134" i="2" s="1"/>
  <c r="AO3134" i="2" s="1"/>
  <c r="AL3136" i="2"/>
  <c r="AM3136" i="2" s="1"/>
  <c r="AN3136" i="2" s="1"/>
  <c r="AO3136" i="2" s="1"/>
  <c r="AL3138" i="2"/>
  <c r="AM3138" i="2" s="1"/>
  <c r="AN3138" i="2" s="1"/>
  <c r="AO3138" i="2" s="1"/>
  <c r="AL3140" i="2"/>
  <c r="AM3140" i="2" s="1"/>
  <c r="AN3140" i="2" s="1"/>
  <c r="AO3140" i="2" s="1"/>
  <c r="AL3142" i="2"/>
  <c r="AM3142" i="2" s="1"/>
  <c r="AN3142" i="2" s="1"/>
  <c r="AO3142" i="2" s="1"/>
  <c r="AL3144" i="2"/>
  <c r="AM3144" i="2" s="1"/>
  <c r="AN3144" i="2" s="1"/>
  <c r="AO3144" i="2" s="1"/>
  <c r="AL3146" i="2"/>
  <c r="AM3146" i="2" s="1"/>
  <c r="AN3146" i="2" s="1"/>
  <c r="AO3146" i="2" s="1"/>
  <c r="AL3148" i="2"/>
  <c r="AM3148" i="2" s="1"/>
  <c r="AN3148" i="2" s="1"/>
  <c r="AO3148" i="2" s="1"/>
  <c r="AL3150" i="2"/>
  <c r="AM3150" i="2" s="1"/>
  <c r="AN3150" i="2" s="1"/>
  <c r="AO3150" i="2" s="1"/>
  <c r="AL3152" i="2"/>
  <c r="AM3152" i="2" s="1"/>
  <c r="AN3152" i="2" s="1"/>
  <c r="AO3152" i="2" s="1"/>
  <c r="AL3154" i="2"/>
  <c r="AM3154" i="2" s="1"/>
  <c r="AN3154" i="2" s="1"/>
  <c r="AO3154" i="2" s="1"/>
  <c r="AL3156" i="2"/>
  <c r="AM3156" i="2" s="1"/>
  <c r="AN3156" i="2" s="1"/>
  <c r="AO3156" i="2" s="1"/>
  <c r="AL3158" i="2"/>
  <c r="AM3158" i="2" s="1"/>
  <c r="AN3158" i="2" s="1"/>
  <c r="AO3158" i="2" s="1"/>
  <c r="AL3160" i="2"/>
  <c r="AM3160" i="2" s="1"/>
  <c r="AN3160" i="2" s="1"/>
  <c r="AO3160" i="2" s="1"/>
  <c r="AL3162" i="2"/>
  <c r="AM3162" i="2" s="1"/>
  <c r="AN3162" i="2" s="1"/>
  <c r="AO3162" i="2" s="1"/>
  <c r="AL3164" i="2"/>
  <c r="AM3164" i="2" s="1"/>
  <c r="AN3164" i="2" s="1"/>
  <c r="AO3164" i="2" s="1"/>
  <c r="AL3166" i="2"/>
  <c r="AM3166" i="2" s="1"/>
  <c r="AN3166" i="2" s="1"/>
  <c r="AO3166" i="2" s="1"/>
  <c r="AL3168" i="2"/>
  <c r="AM3168" i="2" s="1"/>
  <c r="AN3168" i="2" s="1"/>
  <c r="AO3168" i="2" s="1"/>
  <c r="AL3170" i="2"/>
  <c r="AM3170" i="2" s="1"/>
  <c r="AN3170" i="2" s="1"/>
  <c r="AO3170" i="2" s="1"/>
  <c r="AL3172" i="2"/>
  <c r="AM3172" i="2" s="1"/>
  <c r="AN3172" i="2" s="1"/>
  <c r="AO3172" i="2" s="1"/>
  <c r="AL3174" i="2"/>
  <c r="AM3174" i="2" s="1"/>
  <c r="AN3174" i="2" s="1"/>
  <c r="AO3174" i="2" s="1"/>
  <c r="AL3176" i="2"/>
  <c r="AM3176" i="2" s="1"/>
  <c r="AN3176" i="2" s="1"/>
  <c r="AO3176" i="2" s="1"/>
  <c r="AL3178" i="2"/>
  <c r="AM3178" i="2" s="1"/>
  <c r="AN3178" i="2" s="1"/>
  <c r="AO3178" i="2" s="1"/>
  <c r="AL3180" i="2"/>
  <c r="AM3180" i="2" s="1"/>
  <c r="AN3180" i="2" s="1"/>
  <c r="AO3180" i="2" s="1"/>
  <c r="AL3182" i="2"/>
  <c r="AM3182" i="2" s="1"/>
  <c r="AN3182" i="2" s="1"/>
  <c r="AO3182" i="2" s="1"/>
  <c r="AL3184" i="2"/>
  <c r="AM3184" i="2" s="1"/>
  <c r="AN3184" i="2" s="1"/>
  <c r="AO3184" i="2" s="1"/>
  <c r="AL3186" i="2"/>
  <c r="AM3186" i="2" s="1"/>
  <c r="AN3186" i="2" s="1"/>
  <c r="AO3186" i="2" s="1"/>
  <c r="AL3188" i="2"/>
  <c r="AM3188" i="2" s="1"/>
  <c r="AN3188" i="2" s="1"/>
  <c r="AO3188" i="2" s="1"/>
  <c r="AL3190" i="2"/>
  <c r="AM3190" i="2" s="1"/>
  <c r="AN3190" i="2" s="1"/>
  <c r="AO3190" i="2" s="1"/>
  <c r="AL3192" i="2"/>
  <c r="AM3192" i="2" s="1"/>
  <c r="AN3192" i="2" s="1"/>
  <c r="AO3192" i="2" s="1"/>
  <c r="AL3194" i="2"/>
  <c r="AM3194" i="2" s="1"/>
  <c r="AN3194" i="2" s="1"/>
  <c r="AO3194" i="2" s="1"/>
  <c r="AL3196" i="2"/>
  <c r="AM3196" i="2" s="1"/>
  <c r="AN3196" i="2" s="1"/>
  <c r="AO3196" i="2" s="1"/>
  <c r="AL3198" i="2"/>
  <c r="AM3198" i="2" s="1"/>
  <c r="AN3198" i="2" s="1"/>
  <c r="AO3198" i="2" s="1"/>
  <c r="AL3200" i="2"/>
  <c r="AM3200" i="2" s="1"/>
  <c r="AN3200" i="2" s="1"/>
  <c r="AO3200" i="2" s="1"/>
  <c r="AL3202" i="2"/>
  <c r="AM3202" i="2" s="1"/>
  <c r="AN3202" i="2" s="1"/>
  <c r="AO3202" i="2" s="1"/>
  <c r="AL3204" i="2"/>
  <c r="AM3204" i="2" s="1"/>
  <c r="AN3204" i="2" s="1"/>
  <c r="AO3204" i="2" s="1"/>
  <c r="AL3206" i="2"/>
  <c r="AM3206" i="2" s="1"/>
  <c r="AN3206" i="2" s="1"/>
  <c r="AO3206" i="2" s="1"/>
  <c r="AL3208" i="2"/>
  <c r="AM3208" i="2" s="1"/>
  <c r="AN3208" i="2" s="1"/>
  <c r="AO3208" i="2" s="1"/>
  <c r="AL3210" i="2"/>
  <c r="AM3210" i="2" s="1"/>
  <c r="AN3210" i="2" s="1"/>
  <c r="AO3210" i="2" s="1"/>
  <c r="AL3212" i="2"/>
  <c r="AM3212" i="2" s="1"/>
  <c r="AN3212" i="2" s="1"/>
  <c r="AO3212" i="2" s="1"/>
  <c r="AL3214" i="2"/>
  <c r="AM3214" i="2" s="1"/>
  <c r="AN3214" i="2" s="1"/>
  <c r="AO3214" i="2" s="1"/>
  <c r="AL3216" i="2"/>
  <c r="AM3216" i="2" s="1"/>
  <c r="AN3216" i="2" s="1"/>
  <c r="AO3216" i="2" s="1"/>
  <c r="AL3218" i="2"/>
  <c r="AM3218" i="2" s="1"/>
  <c r="AN3218" i="2" s="1"/>
  <c r="AO3218" i="2" s="1"/>
  <c r="AL3220" i="2"/>
  <c r="AM3220" i="2" s="1"/>
  <c r="AN3220" i="2" s="1"/>
  <c r="AO3220" i="2" s="1"/>
  <c r="AL3222" i="2"/>
  <c r="AM3222" i="2" s="1"/>
  <c r="AN3222" i="2" s="1"/>
  <c r="AO3222" i="2" s="1"/>
  <c r="AL3224" i="2"/>
  <c r="AM3224" i="2" s="1"/>
  <c r="AN3224" i="2" s="1"/>
  <c r="AO3224" i="2" s="1"/>
  <c r="AL3226" i="2"/>
  <c r="AM3226" i="2" s="1"/>
  <c r="AN3226" i="2" s="1"/>
  <c r="AO3226" i="2" s="1"/>
  <c r="AL3228" i="2"/>
  <c r="AM3228" i="2" s="1"/>
  <c r="AN3228" i="2" s="1"/>
  <c r="AO3228" i="2" s="1"/>
  <c r="AL3230" i="2"/>
  <c r="AM3230" i="2" s="1"/>
  <c r="AN3230" i="2" s="1"/>
  <c r="AO3230" i="2" s="1"/>
  <c r="AL3232" i="2"/>
  <c r="AM3232" i="2" s="1"/>
  <c r="AN3232" i="2" s="1"/>
  <c r="AO3232" i="2" s="1"/>
  <c r="AL3234" i="2"/>
  <c r="AM3234" i="2" s="1"/>
  <c r="AN3234" i="2" s="1"/>
  <c r="AO3234" i="2" s="1"/>
  <c r="AL3236" i="2"/>
  <c r="AM3236" i="2" s="1"/>
  <c r="AN3236" i="2" s="1"/>
  <c r="AO3236" i="2" s="1"/>
  <c r="AL3238" i="2"/>
  <c r="AM3238" i="2" s="1"/>
  <c r="AN3238" i="2" s="1"/>
  <c r="AO3238" i="2" s="1"/>
  <c r="AL3240" i="2"/>
  <c r="AM3240" i="2" s="1"/>
  <c r="AN3240" i="2" s="1"/>
  <c r="AO3240" i="2" s="1"/>
  <c r="AL3242" i="2"/>
  <c r="AM3242" i="2" s="1"/>
  <c r="AN3242" i="2" s="1"/>
  <c r="AO3242" i="2" s="1"/>
  <c r="AL3244" i="2"/>
  <c r="AM3244" i="2" s="1"/>
  <c r="AN3244" i="2" s="1"/>
  <c r="AO3244" i="2" s="1"/>
  <c r="AL3246" i="2"/>
  <c r="AM3246" i="2" s="1"/>
  <c r="AN3246" i="2" s="1"/>
  <c r="AO3246" i="2" s="1"/>
  <c r="AL3248" i="2"/>
  <c r="AM3248" i="2" s="1"/>
  <c r="AN3248" i="2" s="1"/>
  <c r="AO3248" i="2" s="1"/>
  <c r="AL3250" i="2"/>
  <c r="AM3250" i="2" s="1"/>
  <c r="AN3250" i="2" s="1"/>
  <c r="AO3250" i="2" s="1"/>
  <c r="AL3252" i="2"/>
  <c r="AM3252" i="2" s="1"/>
  <c r="AN3252" i="2" s="1"/>
  <c r="AO3252" i="2" s="1"/>
  <c r="AL3254" i="2"/>
  <c r="AM3254" i="2" s="1"/>
  <c r="AN3254" i="2" s="1"/>
  <c r="AO3254" i="2" s="1"/>
  <c r="AL3256" i="2"/>
  <c r="AM3256" i="2" s="1"/>
  <c r="AN3256" i="2" s="1"/>
  <c r="AO3256" i="2" s="1"/>
  <c r="AL3258" i="2"/>
  <c r="AM3258" i="2" s="1"/>
  <c r="AN3258" i="2" s="1"/>
  <c r="AO3258" i="2" s="1"/>
  <c r="AL3260" i="2"/>
  <c r="AM3260" i="2" s="1"/>
  <c r="AN3260" i="2" s="1"/>
  <c r="AO3260" i="2" s="1"/>
  <c r="AL3262" i="2"/>
  <c r="AM3262" i="2" s="1"/>
  <c r="AN3262" i="2" s="1"/>
  <c r="AO3262" i="2" s="1"/>
  <c r="AL3264" i="2"/>
  <c r="AM3264" i="2" s="1"/>
  <c r="AN3264" i="2" s="1"/>
  <c r="AO3264" i="2" s="1"/>
  <c r="AL3266" i="2"/>
  <c r="AM3266" i="2" s="1"/>
  <c r="AN3266" i="2" s="1"/>
  <c r="AO3266" i="2" s="1"/>
  <c r="AL3268" i="2"/>
  <c r="AM3268" i="2" s="1"/>
  <c r="AN3268" i="2" s="1"/>
  <c r="AO3268" i="2" s="1"/>
  <c r="AL3270" i="2"/>
  <c r="AM3270" i="2" s="1"/>
  <c r="AN3270" i="2" s="1"/>
  <c r="AO3270" i="2" s="1"/>
  <c r="AL3272" i="2"/>
  <c r="AM3272" i="2" s="1"/>
  <c r="AN3272" i="2" s="1"/>
  <c r="AO3272" i="2" s="1"/>
  <c r="AL3274" i="2"/>
  <c r="AM3274" i="2" s="1"/>
  <c r="AN3274" i="2" s="1"/>
  <c r="AO3274" i="2" s="1"/>
  <c r="AL3276" i="2"/>
  <c r="AM3276" i="2" s="1"/>
  <c r="AN3276" i="2" s="1"/>
  <c r="AO3276" i="2" s="1"/>
  <c r="AL3278" i="2"/>
  <c r="AM3278" i="2" s="1"/>
  <c r="AN3278" i="2" s="1"/>
  <c r="AO3278" i="2" s="1"/>
  <c r="AL3280" i="2"/>
  <c r="AM3280" i="2" s="1"/>
  <c r="AN3280" i="2" s="1"/>
  <c r="AO3280" i="2" s="1"/>
  <c r="AL3282" i="2"/>
  <c r="AM3282" i="2" s="1"/>
  <c r="AN3282" i="2" s="1"/>
  <c r="AO3282" i="2" s="1"/>
  <c r="AL3284" i="2"/>
  <c r="AM3284" i="2" s="1"/>
  <c r="AN3284" i="2" s="1"/>
  <c r="AO3284" i="2" s="1"/>
  <c r="AL3286" i="2"/>
  <c r="AM3286" i="2" s="1"/>
  <c r="AN3286" i="2" s="1"/>
  <c r="AO3286" i="2" s="1"/>
  <c r="AL3288" i="2"/>
  <c r="AM3288" i="2" s="1"/>
  <c r="AN3288" i="2" s="1"/>
  <c r="AO3288" i="2" s="1"/>
  <c r="AL3290" i="2"/>
  <c r="AM3290" i="2" s="1"/>
  <c r="AN3290" i="2" s="1"/>
  <c r="AO3290" i="2" s="1"/>
  <c r="AL3292" i="2"/>
  <c r="AM3292" i="2" s="1"/>
  <c r="AN3292" i="2" s="1"/>
  <c r="AO3292" i="2" s="1"/>
  <c r="AL3294" i="2"/>
  <c r="AM3294" i="2" s="1"/>
  <c r="AN3294" i="2" s="1"/>
  <c r="AO3294" i="2" s="1"/>
  <c r="AL3296" i="2"/>
  <c r="AM3296" i="2" s="1"/>
  <c r="AN3296" i="2" s="1"/>
  <c r="AO3296" i="2" s="1"/>
  <c r="AL3298" i="2"/>
  <c r="AM3298" i="2" s="1"/>
  <c r="AN3298" i="2" s="1"/>
  <c r="AO3298" i="2" s="1"/>
  <c r="AL3300" i="2"/>
  <c r="AM3300" i="2" s="1"/>
  <c r="AN3300" i="2" s="1"/>
  <c r="AO3300" i="2" s="1"/>
  <c r="AL3302" i="2"/>
  <c r="AM3302" i="2" s="1"/>
  <c r="AN3302" i="2" s="1"/>
  <c r="AO3302" i="2" s="1"/>
  <c r="AL3304" i="2"/>
  <c r="AM3304" i="2" s="1"/>
  <c r="AN3304" i="2" s="1"/>
  <c r="AO3304" i="2" s="1"/>
  <c r="AL3306" i="2"/>
  <c r="AM3306" i="2" s="1"/>
  <c r="AN3306" i="2" s="1"/>
  <c r="AO3306" i="2" s="1"/>
  <c r="AL3308" i="2"/>
  <c r="AM3308" i="2" s="1"/>
  <c r="AN3308" i="2" s="1"/>
  <c r="AO3308" i="2" s="1"/>
  <c r="AL3310" i="2"/>
  <c r="AM3310" i="2" s="1"/>
  <c r="AN3310" i="2" s="1"/>
  <c r="AO3310" i="2" s="1"/>
  <c r="AL3312" i="2"/>
  <c r="AM3312" i="2" s="1"/>
  <c r="AN3312" i="2" s="1"/>
  <c r="AO3312" i="2" s="1"/>
  <c r="AL3314" i="2"/>
  <c r="AM3314" i="2" s="1"/>
  <c r="AN3314" i="2" s="1"/>
  <c r="AO3314" i="2" s="1"/>
  <c r="AL3316" i="2"/>
  <c r="AM3316" i="2" s="1"/>
  <c r="AN3316" i="2" s="1"/>
  <c r="AO3316" i="2" s="1"/>
  <c r="AL3318" i="2"/>
  <c r="AM3318" i="2" s="1"/>
  <c r="AN3318" i="2" s="1"/>
  <c r="AO3318" i="2" s="1"/>
  <c r="AL3320" i="2"/>
  <c r="AM3320" i="2" s="1"/>
  <c r="AN3320" i="2" s="1"/>
  <c r="AO3320" i="2" s="1"/>
  <c r="AL3322" i="2"/>
  <c r="AM3322" i="2" s="1"/>
  <c r="AN3322" i="2" s="1"/>
  <c r="AO3322" i="2" s="1"/>
  <c r="AL3324" i="2"/>
  <c r="AM3324" i="2" s="1"/>
  <c r="AN3324" i="2" s="1"/>
  <c r="AO3324" i="2" s="1"/>
  <c r="AL3326" i="2"/>
  <c r="AM3326" i="2" s="1"/>
  <c r="AN3326" i="2" s="1"/>
  <c r="AO3326" i="2" s="1"/>
  <c r="AL3328" i="2"/>
  <c r="AM3328" i="2" s="1"/>
  <c r="AN3328" i="2" s="1"/>
  <c r="AO3328" i="2" s="1"/>
  <c r="AL3330" i="2"/>
  <c r="AM3330" i="2" s="1"/>
  <c r="AN3330" i="2" s="1"/>
  <c r="AO3330" i="2" s="1"/>
  <c r="AL3332" i="2"/>
  <c r="AM3332" i="2" s="1"/>
  <c r="AN3332" i="2" s="1"/>
  <c r="AO3332" i="2" s="1"/>
  <c r="AL3334" i="2"/>
  <c r="AM3334" i="2" s="1"/>
  <c r="AN3334" i="2" s="1"/>
  <c r="AO3334" i="2" s="1"/>
  <c r="AL3336" i="2"/>
  <c r="AM3336" i="2" s="1"/>
  <c r="AN3336" i="2" s="1"/>
  <c r="AO3336" i="2" s="1"/>
  <c r="AL3338" i="2"/>
  <c r="AM3338" i="2" s="1"/>
  <c r="AN3338" i="2" s="1"/>
  <c r="AO3338" i="2" s="1"/>
  <c r="AL3340" i="2"/>
  <c r="AM3340" i="2" s="1"/>
  <c r="AN3340" i="2" s="1"/>
  <c r="AO3340" i="2" s="1"/>
  <c r="AL3342" i="2"/>
  <c r="AM3342" i="2" s="1"/>
  <c r="AN3342" i="2" s="1"/>
  <c r="AO3342" i="2" s="1"/>
  <c r="AL3344" i="2"/>
  <c r="AM3344" i="2" s="1"/>
  <c r="AN3344" i="2" s="1"/>
  <c r="AO3344" i="2" s="1"/>
  <c r="AL3346" i="2"/>
  <c r="AM3346" i="2" s="1"/>
  <c r="AN3346" i="2" s="1"/>
  <c r="AO3346" i="2" s="1"/>
  <c r="AL3348" i="2"/>
  <c r="AM3348" i="2" s="1"/>
  <c r="AN3348" i="2" s="1"/>
  <c r="AO3348" i="2" s="1"/>
  <c r="AL3350" i="2"/>
  <c r="AM3350" i="2" s="1"/>
  <c r="AN3350" i="2" s="1"/>
  <c r="AO3350" i="2" s="1"/>
  <c r="AL3352" i="2"/>
  <c r="AM3352" i="2" s="1"/>
  <c r="AN3352" i="2" s="1"/>
  <c r="AO3352" i="2" s="1"/>
  <c r="AL3354" i="2"/>
  <c r="AM3354" i="2" s="1"/>
  <c r="AN3354" i="2" s="1"/>
  <c r="AO3354" i="2" s="1"/>
  <c r="AL3356" i="2"/>
  <c r="AM3356" i="2" s="1"/>
  <c r="AN3356" i="2" s="1"/>
  <c r="AO3356" i="2" s="1"/>
  <c r="AL3358" i="2"/>
  <c r="AM3358" i="2" s="1"/>
  <c r="AN3358" i="2" s="1"/>
  <c r="AO3358" i="2" s="1"/>
  <c r="AL3360" i="2"/>
  <c r="AM3360" i="2" s="1"/>
  <c r="AN3360" i="2" s="1"/>
  <c r="AO3360" i="2" s="1"/>
  <c r="AL3362" i="2"/>
  <c r="AM3362" i="2" s="1"/>
  <c r="AN3362" i="2" s="1"/>
  <c r="AO3362" i="2" s="1"/>
  <c r="AL3364" i="2"/>
  <c r="AM3364" i="2" s="1"/>
  <c r="AN3364" i="2" s="1"/>
  <c r="AO3364" i="2" s="1"/>
  <c r="AL3366" i="2"/>
  <c r="AM3366" i="2" s="1"/>
  <c r="AN3366" i="2" s="1"/>
  <c r="AO3366" i="2" s="1"/>
  <c r="AL3368" i="2"/>
  <c r="AM3368" i="2" s="1"/>
  <c r="AN3368" i="2" s="1"/>
  <c r="AO3368" i="2" s="1"/>
  <c r="AL3370" i="2"/>
  <c r="AM3370" i="2" s="1"/>
  <c r="AN3370" i="2" s="1"/>
  <c r="AO3370" i="2" s="1"/>
  <c r="AL3372" i="2"/>
  <c r="AM3372" i="2" s="1"/>
  <c r="AN3372" i="2" s="1"/>
  <c r="AO3372" i="2" s="1"/>
  <c r="AL3374" i="2"/>
  <c r="AM3374" i="2" s="1"/>
  <c r="AN3374" i="2" s="1"/>
  <c r="AO3374" i="2" s="1"/>
  <c r="AL3376" i="2"/>
  <c r="AM3376" i="2" s="1"/>
  <c r="AN3376" i="2" s="1"/>
  <c r="AO3376" i="2" s="1"/>
  <c r="AL3378" i="2"/>
  <c r="AM3378" i="2" s="1"/>
  <c r="AN3378" i="2" s="1"/>
  <c r="AO3378" i="2" s="1"/>
  <c r="AL3380" i="2"/>
  <c r="AM3380" i="2" s="1"/>
  <c r="AN3380" i="2" s="1"/>
  <c r="AO3380" i="2" s="1"/>
  <c r="AL3382" i="2"/>
  <c r="AM3382" i="2" s="1"/>
  <c r="AN3382" i="2" s="1"/>
  <c r="AO3382" i="2" s="1"/>
  <c r="AL3384" i="2"/>
  <c r="AM3384" i="2" s="1"/>
  <c r="AN3384" i="2" s="1"/>
  <c r="AO3384" i="2" s="1"/>
  <c r="AL3386" i="2"/>
  <c r="AM3386" i="2" s="1"/>
  <c r="AN3386" i="2" s="1"/>
  <c r="AO3386" i="2" s="1"/>
  <c r="AL3388" i="2"/>
  <c r="AM3388" i="2" s="1"/>
  <c r="AN3388" i="2" s="1"/>
  <c r="AO3388" i="2" s="1"/>
  <c r="AL3390" i="2"/>
  <c r="AM3390" i="2" s="1"/>
  <c r="AN3390" i="2" s="1"/>
  <c r="AO3390" i="2" s="1"/>
  <c r="AL3392" i="2"/>
  <c r="AM3392" i="2" s="1"/>
  <c r="AN3392" i="2" s="1"/>
  <c r="AO3392" i="2" s="1"/>
  <c r="AL3394" i="2"/>
  <c r="AM3394" i="2" s="1"/>
  <c r="AN3394" i="2" s="1"/>
  <c r="AO3394" i="2" s="1"/>
  <c r="AL3396" i="2"/>
  <c r="AM3396" i="2" s="1"/>
  <c r="AN3396" i="2" s="1"/>
  <c r="AO3396" i="2" s="1"/>
  <c r="AL3398" i="2"/>
  <c r="AM3398" i="2" s="1"/>
  <c r="AN3398" i="2" s="1"/>
  <c r="AO3398" i="2" s="1"/>
  <c r="AL3400" i="2"/>
  <c r="AM3400" i="2" s="1"/>
  <c r="AN3400" i="2" s="1"/>
  <c r="AO3400" i="2" s="1"/>
  <c r="AL3402" i="2"/>
  <c r="AM3402" i="2" s="1"/>
  <c r="AN3402" i="2" s="1"/>
  <c r="AO3402" i="2" s="1"/>
  <c r="AL3404" i="2"/>
  <c r="AM3404" i="2" s="1"/>
  <c r="AN3404" i="2" s="1"/>
  <c r="AO3404" i="2" s="1"/>
  <c r="AL3406" i="2"/>
  <c r="AM3406" i="2" s="1"/>
  <c r="AN3406" i="2" s="1"/>
  <c r="AO3406" i="2" s="1"/>
  <c r="AL3408" i="2"/>
  <c r="AM3408" i="2" s="1"/>
  <c r="AN3408" i="2" s="1"/>
  <c r="AO3408" i="2" s="1"/>
  <c r="AL3410" i="2"/>
  <c r="AM3410" i="2" s="1"/>
  <c r="AN3410" i="2" s="1"/>
  <c r="AO3410" i="2" s="1"/>
  <c r="AL3412" i="2"/>
  <c r="AM3412" i="2" s="1"/>
  <c r="AN3412" i="2" s="1"/>
  <c r="AO3412" i="2" s="1"/>
  <c r="AL3414" i="2"/>
  <c r="AM3414" i="2" s="1"/>
  <c r="AN3414" i="2" s="1"/>
  <c r="AO3414" i="2" s="1"/>
  <c r="AL3416" i="2"/>
  <c r="AM3416" i="2" s="1"/>
  <c r="AN3416" i="2" s="1"/>
  <c r="AO3416" i="2" s="1"/>
  <c r="AL3418" i="2"/>
  <c r="AM3418" i="2" s="1"/>
  <c r="AN3418" i="2" s="1"/>
  <c r="AO3418" i="2" s="1"/>
  <c r="AL3420" i="2"/>
  <c r="AM3420" i="2" s="1"/>
  <c r="AN3420" i="2" s="1"/>
  <c r="AO3420" i="2" s="1"/>
  <c r="AL3422" i="2"/>
  <c r="AM3422" i="2" s="1"/>
  <c r="AN3422" i="2" s="1"/>
  <c r="AO3422" i="2" s="1"/>
  <c r="AL3424" i="2"/>
  <c r="AM3424" i="2" s="1"/>
  <c r="AN3424" i="2" s="1"/>
  <c r="AO3424" i="2" s="1"/>
  <c r="AL3426" i="2"/>
  <c r="AM3426" i="2" s="1"/>
  <c r="AN3426" i="2" s="1"/>
  <c r="AO3426" i="2" s="1"/>
  <c r="AL3428" i="2"/>
  <c r="AM3428" i="2" s="1"/>
  <c r="AN3428" i="2" s="1"/>
  <c r="AO3428" i="2" s="1"/>
  <c r="AL3430" i="2"/>
  <c r="AM3430" i="2" s="1"/>
  <c r="AN3430" i="2" s="1"/>
  <c r="AO3430" i="2" s="1"/>
  <c r="AL3432" i="2"/>
  <c r="AM3432" i="2" s="1"/>
  <c r="AN3432" i="2" s="1"/>
  <c r="AO3432" i="2" s="1"/>
  <c r="AL3434" i="2"/>
  <c r="AM3434" i="2" s="1"/>
  <c r="AN3434" i="2" s="1"/>
  <c r="AO3434" i="2" s="1"/>
  <c r="AL3436" i="2"/>
  <c r="AM3436" i="2" s="1"/>
  <c r="AN3436" i="2" s="1"/>
  <c r="AO3436" i="2" s="1"/>
  <c r="AL3438" i="2"/>
  <c r="AM3438" i="2" s="1"/>
  <c r="AN3438" i="2" s="1"/>
  <c r="AO3438" i="2" s="1"/>
  <c r="AL3440" i="2"/>
  <c r="AM3440" i="2" s="1"/>
  <c r="AN3440" i="2" s="1"/>
  <c r="AO3440" i="2" s="1"/>
  <c r="AL3442" i="2"/>
  <c r="AM3442" i="2" s="1"/>
  <c r="AN3442" i="2" s="1"/>
  <c r="AO3442" i="2" s="1"/>
  <c r="AL3444" i="2"/>
  <c r="AM3444" i="2" s="1"/>
  <c r="AN3444" i="2" s="1"/>
  <c r="AO3444" i="2" s="1"/>
  <c r="AL3446" i="2"/>
  <c r="AM3446" i="2" s="1"/>
  <c r="AN3446" i="2" s="1"/>
  <c r="AO3446" i="2" s="1"/>
  <c r="AL3448" i="2"/>
  <c r="AM3448" i="2" s="1"/>
  <c r="AN3448" i="2" s="1"/>
  <c r="AO3448" i="2" s="1"/>
  <c r="AL3450" i="2"/>
  <c r="AM3450" i="2" s="1"/>
  <c r="AN3450" i="2" s="1"/>
  <c r="AO3450" i="2" s="1"/>
  <c r="AL3452" i="2"/>
  <c r="AM3452" i="2" s="1"/>
  <c r="AN3452" i="2" s="1"/>
  <c r="AO3452" i="2" s="1"/>
  <c r="AL3454" i="2"/>
  <c r="AM3454" i="2" s="1"/>
  <c r="AN3454" i="2" s="1"/>
  <c r="AO3454" i="2" s="1"/>
  <c r="AL3456" i="2"/>
  <c r="AM3456" i="2" s="1"/>
  <c r="AN3456" i="2" s="1"/>
  <c r="AO3456" i="2" s="1"/>
  <c r="AL3458" i="2"/>
  <c r="AM3458" i="2" s="1"/>
  <c r="AN3458" i="2" s="1"/>
  <c r="AO3458" i="2" s="1"/>
  <c r="AL3460" i="2"/>
  <c r="AM3460" i="2" s="1"/>
  <c r="AN3460" i="2" s="1"/>
  <c r="AO3460" i="2" s="1"/>
  <c r="AL3462" i="2"/>
  <c r="AM3462" i="2" s="1"/>
  <c r="AN3462" i="2" s="1"/>
  <c r="AO3462" i="2" s="1"/>
  <c r="AL3464" i="2"/>
  <c r="AM3464" i="2" s="1"/>
  <c r="AN3464" i="2" s="1"/>
  <c r="AO3464" i="2" s="1"/>
  <c r="AL3466" i="2"/>
  <c r="AM3466" i="2" s="1"/>
  <c r="AN3466" i="2" s="1"/>
  <c r="AO3466" i="2" s="1"/>
  <c r="AL3468" i="2"/>
  <c r="AM3468" i="2" s="1"/>
  <c r="AN3468" i="2" s="1"/>
  <c r="AO3468" i="2" s="1"/>
  <c r="AL3470" i="2"/>
  <c r="AM3470" i="2" s="1"/>
  <c r="AN3470" i="2" s="1"/>
  <c r="AO3470" i="2" s="1"/>
  <c r="AL3472" i="2"/>
  <c r="AM3472" i="2" s="1"/>
  <c r="AN3472" i="2" s="1"/>
  <c r="AO3472" i="2" s="1"/>
  <c r="AL3474" i="2"/>
  <c r="AM3474" i="2" s="1"/>
  <c r="AN3474" i="2" s="1"/>
  <c r="AO3474" i="2" s="1"/>
  <c r="AL3476" i="2"/>
  <c r="AM3476" i="2" s="1"/>
  <c r="AN3476" i="2" s="1"/>
  <c r="AO3476" i="2" s="1"/>
  <c r="AL3478" i="2"/>
  <c r="AM3478" i="2" s="1"/>
  <c r="AN3478" i="2" s="1"/>
  <c r="AO3478" i="2" s="1"/>
  <c r="AL3480" i="2"/>
  <c r="AM3480" i="2" s="1"/>
  <c r="AN3480" i="2" s="1"/>
  <c r="AO3480" i="2" s="1"/>
  <c r="AL3482" i="2"/>
  <c r="AM3482" i="2" s="1"/>
  <c r="AN3482" i="2" s="1"/>
  <c r="AO3482" i="2" s="1"/>
  <c r="AL3484" i="2"/>
  <c r="AM3484" i="2" s="1"/>
  <c r="AN3484" i="2" s="1"/>
  <c r="AO3484" i="2" s="1"/>
  <c r="AL3486" i="2"/>
  <c r="AM3486" i="2" s="1"/>
  <c r="AN3486" i="2" s="1"/>
  <c r="AO3486" i="2" s="1"/>
  <c r="AL3488" i="2"/>
  <c r="AM3488" i="2" s="1"/>
  <c r="AN3488" i="2" s="1"/>
  <c r="AO3488" i="2" s="1"/>
  <c r="AL3490" i="2"/>
  <c r="AM3490" i="2" s="1"/>
  <c r="AN3490" i="2" s="1"/>
  <c r="AO3490" i="2" s="1"/>
  <c r="AL3492" i="2"/>
  <c r="AM3492" i="2" s="1"/>
  <c r="AN3492" i="2" s="1"/>
  <c r="AO3492" i="2" s="1"/>
  <c r="AL3494" i="2"/>
  <c r="AM3494" i="2" s="1"/>
  <c r="AN3494" i="2" s="1"/>
  <c r="AO3494" i="2" s="1"/>
  <c r="AL3496" i="2"/>
  <c r="AM3496" i="2" s="1"/>
  <c r="AN3496" i="2" s="1"/>
  <c r="AO3496" i="2" s="1"/>
  <c r="AL3498" i="2"/>
  <c r="AM3498" i="2" s="1"/>
  <c r="AN3498" i="2" s="1"/>
  <c r="AO3498" i="2" s="1"/>
  <c r="AL3500" i="2"/>
  <c r="AM3500" i="2" s="1"/>
  <c r="AN3500" i="2" s="1"/>
  <c r="AO3500" i="2" s="1"/>
  <c r="AL3502" i="2"/>
  <c r="AM3502" i="2" s="1"/>
  <c r="AN3502" i="2" s="1"/>
  <c r="AO3502" i="2" s="1"/>
  <c r="AL3504" i="2"/>
  <c r="AM3504" i="2" s="1"/>
  <c r="AN3504" i="2" s="1"/>
  <c r="AO3504" i="2" s="1"/>
  <c r="AL3506" i="2"/>
  <c r="AM3506" i="2" s="1"/>
  <c r="AN3506" i="2" s="1"/>
  <c r="AO3506" i="2" s="1"/>
  <c r="AL3508" i="2"/>
  <c r="AM3508" i="2" s="1"/>
  <c r="AN3508" i="2" s="1"/>
  <c r="AO3508" i="2" s="1"/>
  <c r="AL3510" i="2"/>
  <c r="AM3510" i="2" s="1"/>
  <c r="AN3510" i="2" s="1"/>
  <c r="AO3510" i="2" s="1"/>
  <c r="AL3512" i="2"/>
  <c r="AM3512" i="2" s="1"/>
  <c r="AN3512" i="2" s="1"/>
  <c r="AO3512" i="2" s="1"/>
  <c r="AL3514" i="2"/>
  <c r="AM3514" i="2" s="1"/>
  <c r="AN3514" i="2" s="1"/>
  <c r="AO3514" i="2" s="1"/>
  <c r="AL3516" i="2"/>
  <c r="AM3516" i="2" s="1"/>
  <c r="AN3516" i="2" s="1"/>
  <c r="AO3516" i="2" s="1"/>
  <c r="AL3518" i="2"/>
  <c r="AM3518" i="2" s="1"/>
  <c r="AN3518" i="2" s="1"/>
  <c r="AO3518" i="2" s="1"/>
  <c r="AL3520" i="2"/>
  <c r="AM3520" i="2" s="1"/>
  <c r="AN3520" i="2" s="1"/>
  <c r="AO3520" i="2" s="1"/>
  <c r="AL3522" i="2"/>
  <c r="AM3522" i="2" s="1"/>
  <c r="AN3522" i="2" s="1"/>
  <c r="AO3522" i="2" s="1"/>
  <c r="AL3524" i="2"/>
  <c r="AM3524" i="2" s="1"/>
  <c r="AN3524" i="2" s="1"/>
  <c r="AO3524" i="2" s="1"/>
  <c r="AL3526" i="2"/>
  <c r="AM3526" i="2" s="1"/>
  <c r="AN3526" i="2" s="1"/>
  <c r="AO3526" i="2" s="1"/>
  <c r="AL3528" i="2"/>
  <c r="AM3528" i="2" s="1"/>
  <c r="AN3528" i="2" s="1"/>
  <c r="AO3528" i="2" s="1"/>
  <c r="AL3530" i="2"/>
  <c r="AM3530" i="2" s="1"/>
  <c r="AN3530" i="2" s="1"/>
  <c r="AO3530" i="2" s="1"/>
  <c r="AL3532" i="2"/>
  <c r="AM3532" i="2" s="1"/>
  <c r="AN3532" i="2" s="1"/>
  <c r="AO3532" i="2" s="1"/>
  <c r="AL3534" i="2"/>
  <c r="AM3534" i="2" s="1"/>
  <c r="AN3534" i="2" s="1"/>
  <c r="AO3534" i="2" s="1"/>
  <c r="AL3536" i="2"/>
  <c r="AM3536" i="2" s="1"/>
  <c r="AN3536" i="2" s="1"/>
  <c r="AO3536" i="2" s="1"/>
  <c r="AL3538" i="2"/>
  <c r="AM3538" i="2" s="1"/>
  <c r="AN3538" i="2" s="1"/>
  <c r="AO3538" i="2" s="1"/>
  <c r="AL3540" i="2"/>
  <c r="AM3540" i="2" s="1"/>
  <c r="AN3540" i="2" s="1"/>
  <c r="AO3540" i="2" s="1"/>
  <c r="AL3542" i="2"/>
  <c r="AM3542" i="2" s="1"/>
  <c r="AN3542" i="2" s="1"/>
  <c r="AO3542" i="2" s="1"/>
  <c r="AL3544" i="2"/>
  <c r="AM3544" i="2" s="1"/>
  <c r="AN3544" i="2" s="1"/>
  <c r="AO3544" i="2" s="1"/>
  <c r="AL3546" i="2"/>
  <c r="AM3546" i="2" s="1"/>
  <c r="AN3546" i="2" s="1"/>
  <c r="AO3546" i="2" s="1"/>
  <c r="AL3548" i="2"/>
  <c r="AM3548" i="2" s="1"/>
  <c r="AN3548" i="2" s="1"/>
  <c r="AO3548" i="2" s="1"/>
  <c r="AL3550" i="2"/>
  <c r="AM3550" i="2" s="1"/>
  <c r="AN3550" i="2" s="1"/>
  <c r="AO3550" i="2" s="1"/>
  <c r="AL3552" i="2"/>
  <c r="AM3552" i="2" s="1"/>
  <c r="AN3552" i="2" s="1"/>
  <c r="AO3552" i="2" s="1"/>
  <c r="AL3554" i="2"/>
  <c r="AM3554" i="2" s="1"/>
  <c r="AN3554" i="2" s="1"/>
  <c r="AO3554" i="2" s="1"/>
  <c r="AL3556" i="2"/>
  <c r="AM3556" i="2" s="1"/>
  <c r="AN3556" i="2" s="1"/>
  <c r="AO3556" i="2" s="1"/>
  <c r="AL3558" i="2"/>
  <c r="AM3558" i="2" s="1"/>
  <c r="AN3558" i="2" s="1"/>
  <c r="AO3558" i="2" s="1"/>
  <c r="AL3560" i="2"/>
  <c r="AM3560" i="2" s="1"/>
  <c r="AN3560" i="2" s="1"/>
  <c r="AO3560" i="2" s="1"/>
  <c r="AL3562" i="2"/>
  <c r="AM3562" i="2" s="1"/>
  <c r="AN3562" i="2" s="1"/>
  <c r="AO3562" i="2" s="1"/>
  <c r="AL3564" i="2"/>
  <c r="AM3564" i="2" s="1"/>
  <c r="AN3564" i="2" s="1"/>
  <c r="AO3564" i="2" s="1"/>
  <c r="AL3566" i="2"/>
  <c r="AM3566" i="2" s="1"/>
  <c r="AN3566" i="2" s="1"/>
  <c r="AO3566" i="2" s="1"/>
  <c r="AL3568" i="2"/>
  <c r="AM3568" i="2" s="1"/>
  <c r="AN3568" i="2" s="1"/>
  <c r="AO3568" i="2" s="1"/>
  <c r="AL3570" i="2"/>
  <c r="AM3570" i="2" s="1"/>
  <c r="AN3570" i="2" s="1"/>
  <c r="AO3570" i="2" s="1"/>
  <c r="AL3572" i="2"/>
  <c r="AM3572" i="2" s="1"/>
  <c r="AN3572" i="2" s="1"/>
  <c r="AO3572" i="2" s="1"/>
  <c r="AL3574" i="2"/>
  <c r="AM3574" i="2" s="1"/>
  <c r="AN3574" i="2" s="1"/>
  <c r="AO3574" i="2" s="1"/>
  <c r="AL3576" i="2"/>
  <c r="AM3576" i="2" s="1"/>
  <c r="AN3576" i="2" s="1"/>
  <c r="AO3576" i="2" s="1"/>
  <c r="AL3578" i="2"/>
  <c r="AM3578" i="2" s="1"/>
  <c r="AN3578" i="2" s="1"/>
  <c r="AO3578" i="2" s="1"/>
  <c r="AL3580" i="2"/>
  <c r="AM3580" i="2" s="1"/>
  <c r="AN3580" i="2" s="1"/>
  <c r="AO3580" i="2" s="1"/>
  <c r="AL3582" i="2"/>
  <c r="AM3582" i="2" s="1"/>
  <c r="AN3582" i="2" s="1"/>
  <c r="AO3582" i="2" s="1"/>
  <c r="AL3584" i="2"/>
  <c r="AM3584" i="2" s="1"/>
  <c r="AN3584" i="2" s="1"/>
  <c r="AO3584" i="2" s="1"/>
  <c r="AL3586" i="2"/>
  <c r="AM3586" i="2" s="1"/>
  <c r="AN3586" i="2" s="1"/>
  <c r="AO3586" i="2" s="1"/>
  <c r="AL3588" i="2"/>
  <c r="AM3588" i="2" s="1"/>
  <c r="AN3588" i="2" s="1"/>
  <c r="AO3588" i="2" s="1"/>
  <c r="AL3590" i="2"/>
  <c r="AM3590" i="2" s="1"/>
  <c r="AN3590" i="2" s="1"/>
  <c r="AO3590" i="2" s="1"/>
  <c r="AL4456" i="2"/>
  <c r="AM4456" i="2" s="1"/>
  <c r="AN4456" i="2" s="1"/>
  <c r="AO4456" i="2" s="1"/>
  <c r="AL4458" i="2"/>
  <c r="AM4458" i="2" s="1"/>
  <c r="AN4458" i="2" s="1"/>
  <c r="AO4458" i="2" s="1"/>
  <c r="AL4460" i="2"/>
  <c r="AM4460" i="2" s="1"/>
  <c r="AN4460" i="2" s="1"/>
  <c r="AO4460" i="2" s="1"/>
  <c r="AL4462" i="2"/>
  <c r="AM4462" i="2" s="1"/>
  <c r="AN4462" i="2" s="1"/>
  <c r="AO4462" i="2" s="1"/>
  <c r="AL4464" i="2"/>
  <c r="AM4464" i="2" s="1"/>
  <c r="AN4464" i="2" s="1"/>
  <c r="AO4464" i="2" s="1"/>
  <c r="AL4466" i="2"/>
  <c r="AM4466" i="2" s="1"/>
  <c r="AN4466" i="2" s="1"/>
  <c r="AO4466" i="2" s="1"/>
  <c r="AL4468" i="2"/>
  <c r="AM4468" i="2" s="1"/>
  <c r="AN4468" i="2" s="1"/>
  <c r="AO4468" i="2" s="1"/>
  <c r="AL4470" i="2"/>
  <c r="AM4470" i="2" s="1"/>
  <c r="AN4470" i="2" s="1"/>
  <c r="AO4470" i="2" s="1"/>
  <c r="AL4472" i="2"/>
  <c r="AM4472" i="2" s="1"/>
  <c r="AN4472" i="2" s="1"/>
  <c r="AO4472" i="2" s="1"/>
  <c r="AL4474" i="2"/>
  <c r="AM4474" i="2" s="1"/>
  <c r="AN4474" i="2" s="1"/>
  <c r="AO4474" i="2" s="1"/>
  <c r="AL4476" i="2"/>
  <c r="AM4476" i="2" s="1"/>
  <c r="AN4476" i="2" s="1"/>
  <c r="AO4476" i="2" s="1"/>
  <c r="AL4478" i="2"/>
  <c r="AM4478" i="2" s="1"/>
  <c r="AN4478" i="2" s="1"/>
  <c r="AO4478" i="2" s="1"/>
  <c r="AL4480" i="2"/>
  <c r="AM4480" i="2" s="1"/>
  <c r="AN4480" i="2" s="1"/>
  <c r="AO4480" i="2" s="1"/>
  <c r="AL4482" i="2"/>
  <c r="AM4482" i="2" s="1"/>
  <c r="AN4482" i="2" s="1"/>
  <c r="AO4482" i="2" s="1"/>
  <c r="AL4484" i="2"/>
  <c r="AM4484" i="2" s="1"/>
  <c r="AN4484" i="2" s="1"/>
  <c r="AO4484" i="2" s="1"/>
  <c r="AL4486" i="2"/>
  <c r="AM4486" i="2" s="1"/>
  <c r="AN4486" i="2" s="1"/>
  <c r="AO4486" i="2" s="1"/>
  <c r="AL4488" i="2"/>
  <c r="AM4488" i="2" s="1"/>
  <c r="AN4488" i="2" s="1"/>
  <c r="AO4488" i="2" s="1"/>
  <c r="AL4490" i="2"/>
  <c r="AM4490" i="2" s="1"/>
  <c r="AN4490" i="2" s="1"/>
  <c r="AO4490" i="2" s="1"/>
  <c r="AL4492" i="2"/>
  <c r="AM4492" i="2" s="1"/>
  <c r="AN4492" i="2" s="1"/>
  <c r="AO4492" i="2" s="1"/>
  <c r="AL4494" i="2"/>
  <c r="AM4494" i="2" s="1"/>
  <c r="AN4494" i="2" s="1"/>
  <c r="AO4494" i="2" s="1"/>
  <c r="AL4496" i="2"/>
  <c r="AM4496" i="2" s="1"/>
  <c r="AN4496" i="2" s="1"/>
  <c r="AO4496" i="2" s="1"/>
  <c r="AL4498" i="2"/>
  <c r="AM4498" i="2" s="1"/>
  <c r="AN4498" i="2" s="1"/>
  <c r="AO4498" i="2" s="1"/>
  <c r="AL4500" i="2"/>
  <c r="AM4500" i="2" s="1"/>
  <c r="AN4500" i="2" s="1"/>
  <c r="AO4500" i="2" s="1"/>
  <c r="AL4502" i="2"/>
  <c r="AM4502" i="2" s="1"/>
  <c r="AN4502" i="2" s="1"/>
  <c r="AO4502" i="2" s="1"/>
  <c r="AL4504" i="2"/>
  <c r="AM4504" i="2" s="1"/>
  <c r="AN4504" i="2" s="1"/>
  <c r="AO4504" i="2" s="1"/>
  <c r="AL4506" i="2"/>
  <c r="AM4506" i="2" s="1"/>
  <c r="AN4506" i="2" s="1"/>
  <c r="AO4506" i="2" s="1"/>
  <c r="AL4508" i="2"/>
  <c r="AM4508" i="2" s="1"/>
  <c r="AN4508" i="2" s="1"/>
  <c r="AO4508" i="2" s="1"/>
  <c r="AL4510" i="2"/>
  <c r="AM4510" i="2" s="1"/>
  <c r="AN4510" i="2" s="1"/>
  <c r="AO4510" i="2" s="1"/>
  <c r="AL4512" i="2"/>
  <c r="AM4512" i="2" s="1"/>
  <c r="AN4512" i="2" s="1"/>
  <c r="AO4512" i="2" s="1"/>
  <c r="AL4514" i="2"/>
  <c r="AM4514" i="2" s="1"/>
  <c r="AN4514" i="2" s="1"/>
  <c r="AO4514" i="2" s="1"/>
  <c r="AL4516" i="2"/>
  <c r="AM4516" i="2" s="1"/>
  <c r="AN4516" i="2" s="1"/>
  <c r="AO4516" i="2" s="1"/>
  <c r="AL4518" i="2"/>
  <c r="AM4518" i="2" s="1"/>
  <c r="AN4518" i="2" s="1"/>
  <c r="AO4518" i="2" s="1"/>
  <c r="AL4520" i="2"/>
  <c r="AM4520" i="2" s="1"/>
  <c r="AN4520" i="2" s="1"/>
  <c r="AO4520" i="2" s="1"/>
  <c r="AL4522" i="2"/>
  <c r="AM4522" i="2" s="1"/>
  <c r="AN4522" i="2" s="1"/>
  <c r="AO4522" i="2" s="1"/>
  <c r="AL4524" i="2"/>
  <c r="AM4524" i="2" s="1"/>
  <c r="AN4524" i="2" s="1"/>
  <c r="AO4524" i="2" s="1"/>
  <c r="AL4526" i="2"/>
  <c r="AM4526" i="2" s="1"/>
  <c r="AN4526" i="2" s="1"/>
  <c r="AO4526" i="2" s="1"/>
  <c r="AL4528" i="2"/>
  <c r="AM4528" i="2" s="1"/>
  <c r="AN4528" i="2" s="1"/>
  <c r="AO4528" i="2" s="1"/>
  <c r="AL4530" i="2"/>
  <c r="AM4530" i="2" s="1"/>
  <c r="AN4530" i="2" s="1"/>
  <c r="AO4530" i="2" s="1"/>
  <c r="AL4532" i="2"/>
  <c r="AM4532" i="2" s="1"/>
  <c r="AN4532" i="2" s="1"/>
  <c r="AO4532" i="2" s="1"/>
  <c r="AL4534" i="2"/>
  <c r="AM4534" i="2" s="1"/>
  <c r="AN4534" i="2" s="1"/>
  <c r="AO4534" i="2" s="1"/>
  <c r="AL4536" i="2"/>
  <c r="AM4536" i="2" s="1"/>
  <c r="AN4536" i="2" s="1"/>
  <c r="AO4536" i="2" s="1"/>
  <c r="AL4538" i="2"/>
  <c r="AM4538" i="2" s="1"/>
  <c r="AN4538" i="2" s="1"/>
  <c r="AO4538" i="2" s="1"/>
  <c r="AL4540" i="2"/>
  <c r="AM4540" i="2" s="1"/>
  <c r="AN4540" i="2" s="1"/>
  <c r="AO4540" i="2" s="1"/>
  <c r="AL4542" i="2"/>
  <c r="AM4542" i="2" s="1"/>
  <c r="AN4542" i="2" s="1"/>
  <c r="AO4542" i="2" s="1"/>
  <c r="AL4544" i="2"/>
  <c r="AM4544" i="2" s="1"/>
  <c r="AN4544" i="2" s="1"/>
  <c r="AO4544" i="2" s="1"/>
  <c r="AL4546" i="2"/>
  <c r="AM4546" i="2" s="1"/>
  <c r="AN4546" i="2" s="1"/>
  <c r="AO4546" i="2" s="1"/>
  <c r="AL4548" i="2"/>
  <c r="AM4548" i="2" s="1"/>
  <c r="AN4548" i="2" s="1"/>
  <c r="AO4548" i="2" s="1"/>
  <c r="AL4550" i="2"/>
  <c r="AM4550" i="2" s="1"/>
  <c r="AN4550" i="2" s="1"/>
  <c r="AO4550" i="2" s="1"/>
  <c r="AL4552" i="2"/>
  <c r="AM4552" i="2" s="1"/>
  <c r="AN4552" i="2" s="1"/>
  <c r="AO4552" i="2" s="1"/>
  <c r="AL4554" i="2"/>
  <c r="AM4554" i="2" s="1"/>
  <c r="AN4554" i="2" s="1"/>
  <c r="AO4554" i="2" s="1"/>
  <c r="AL4556" i="2"/>
  <c r="AM4556" i="2" s="1"/>
  <c r="AN4556" i="2" s="1"/>
  <c r="AO4556" i="2" s="1"/>
  <c r="AL4558" i="2"/>
  <c r="AM4558" i="2" s="1"/>
  <c r="AN4558" i="2" s="1"/>
  <c r="AO4558" i="2" s="1"/>
  <c r="AL4560" i="2"/>
  <c r="AM4560" i="2" s="1"/>
  <c r="AN4560" i="2" s="1"/>
  <c r="AO4560" i="2" s="1"/>
  <c r="AL4562" i="2"/>
  <c r="AM4562" i="2" s="1"/>
  <c r="AN4562" i="2" s="1"/>
  <c r="AO4562" i="2" s="1"/>
  <c r="AL4564" i="2"/>
  <c r="AM4564" i="2" s="1"/>
  <c r="AN4564" i="2" s="1"/>
  <c r="AO4564" i="2" s="1"/>
  <c r="AL4566" i="2"/>
  <c r="AM4566" i="2" s="1"/>
  <c r="AN4566" i="2" s="1"/>
  <c r="AO4566" i="2" s="1"/>
  <c r="AL4568" i="2"/>
  <c r="AM4568" i="2" s="1"/>
  <c r="AN4568" i="2" s="1"/>
  <c r="AO4568" i="2" s="1"/>
  <c r="AL4570" i="2"/>
  <c r="AM4570" i="2" s="1"/>
  <c r="AN4570" i="2" s="1"/>
  <c r="AO4570" i="2" s="1"/>
  <c r="AL4572" i="2"/>
  <c r="AM4572" i="2" s="1"/>
  <c r="AN4572" i="2" s="1"/>
  <c r="AO4572" i="2" s="1"/>
  <c r="AL4574" i="2"/>
  <c r="AM4574" i="2" s="1"/>
  <c r="AN4574" i="2" s="1"/>
  <c r="AO4574" i="2" s="1"/>
  <c r="AL4576" i="2"/>
  <c r="AM4576" i="2" s="1"/>
  <c r="AN4576" i="2" s="1"/>
  <c r="AO4576" i="2" s="1"/>
  <c r="AL4578" i="2"/>
  <c r="AM4578" i="2" s="1"/>
  <c r="AN4578" i="2" s="1"/>
  <c r="AO4578" i="2" s="1"/>
  <c r="AL4580" i="2"/>
  <c r="AM4580" i="2" s="1"/>
  <c r="AN4580" i="2" s="1"/>
  <c r="AO4580" i="2" s="1"/>
  <c r="AL4582" i="2"/>
  <c r="AM4582" i="2" s="1"/>
  <c r="AN4582" i="2" s="1"/>
  <c r="AO4582" i="2" s="1"/>
  <c r="AL4584" i="2"/>
  <c r="AM4584" i="2" s="1"/>
  <c r="AN4584" i="2" s="1"/>
  <c r="AO4584" i="2" s="1"/>
  <c r="AL4586" i="2"/>
  <c r="AM4586" i="2" s="1"/>
  <c r="AN4586" i="2" s="1"/>
  <c r="AO4586" i="2" s="1"/>
  <c r="AL4588" i="2"/>
  <c r="AM4588" i="2" s="1"/>
  <c r="AN4588" i="2" s="1"/>
  <c r="AO4588" i="2" s="1"/>
  <c r="AL4590" i="2"/>
  <c r="AM4590" i="2" s="1"/>
  <c r="AN4590" i="2" s="1"/>
  <c r="AO4590" i="2" s="1"/>
  <c r="AL4592" i="2"/>
  <c r="AM4592" i="2" s="1"/>
  <c r="AN4592" i="2" s="1"/>
  <c r="AO4592" i="2" s="1"/>
  <c r="AL4594" i="2"/>
  <c r="AM4594" i="2" s="1"/>
  <c r="AN4594" i="2" s="1"/>
  <c r="AO4594" i="2" s="1"/>
  <c r="AL4596" i="2"/>
  <c r="AM4596" i="2" s="1"/>
  <c r="AN4596" i="2" s="1"/>
  <c r="AO4596" i="2" s="1"/>
  <c r="AL4598" i="2"/>
  <c r="AM4598" i="2" s="1"/>
  <c r="AN4598" i="2" s="1"/>
  <c r="AO4598" i="2" s="1"/>
  <c r="AL4600" i="2"/>
  <c r="AM4600" i="2" s="1"/>
  <c r="AN4600" i="2" s="1"/>
  <c r="AO4600" i="2" s="1"/>
  <c r="AL4602" i="2"/>
  <c r="AM4602" i="2" s="1"/>
  <c r="AN4602" i="2" s="1"/>
  <c r="AO4602" i="2" s="1"/>
  <c r="AL4604" i="2"/>
  <c r="AM4604" i="2" s="1"/>
  <c r="AN4604" i="2" s="1"/>
  <c r="AO4604" i="2" s="1"/>
  <c r="AL4606" i="2"/>
  <c r="AM4606" i="2" s="1"/>
  <c r="AN4606" i="2" s="1"/>
  <c r="AO4606" i="2" s="1"/>
  <c r="AL4608" i="2"/>
  <c r="AM4608" i="2" s="1"/>
  <c r="AN4608" i="2" s="1"/>
  <c r="AO4608" i="2" s="1"/>
  <c r="AL4610" i="2"/>
  <c r="AM4610" i="2" s="1"/>
  <c r="AN4610" i="2" s="1"/>
  <c r="AO4610" i="2" s="1"/>
  <c r="AL4612" i="2"/>
  <c r="AM4612" i="2" s="1"/>
  <c r="AN4612" i="2" s="1"/>
  <c r="AO4612" i="2" s="1"/>
  <c r="AL4614" i="2"/>
  <c r="AM4614" i="2" s="1"/>
  <c r="AN4614" i="2" s="1"/>
  <c r="AO4614" i="2" s="1"/>
  <c r="AL4616" i="2"/>
  <c r="AM4616" i="2" s="1"/>
  <c r="AN4616" i="2" s="1"/>
  <c r="AO4616" i="2" s="1"/>
  <c r="AL4618" i="2"/>
  <c r="AM4618" i="2" s="1"/>
  <c r="AN4618" i="2" s="1"/>
  <c r="AO4618" i="2" s="1"/>
  <c r="AL4620" i="2"/>
  <c r="AM4620" i="2" s="1"/>
  <c r="AN4620" i="2" s="1"/>
  <c r="AO4620" i="2" s="1"/>
  <c r="AL4622" i="2"/>
  <c r="AM4622" i="2" s="1"/>
  <c r="AN4622" i="2" s="1"/>
  <c r="AO4622" i="2" s="1"/>
  <c r="AL4624" i="2"/>
  <c r="AM4624" i="2" s="1"/>
  <c r="AN4624" i="2" s="1"/>
  <c r="AO4624" i="2" s="1"/>
  <c r="AL4626" i="2"/>
  <c r="AM4626" i="2" s="1"/>
  <c r="AN4626" i="2" s="1"/>
  <c r="AO4626" i="2" s="1"/>
  <c r="AL4628" i="2"/>
  <c r="AM4628" i="2" s="1"/>
  <c r="AN4628" i="2" s="1"/>
  <c r="AO4628" i="2" s="1"/>
  <c r="AL4630" i="2"/>
  <c r="AM4630" i="2" s="1"/>
  <c r="AN4630" i="2" s="1"/>
  <c r="AO4630" i="2" s="1"/>
  <c r="AL4632" i="2"/>
  <c r="AM4632" i="2" s="1"/>
  <c r="AN4632" i="2" s="1"/>
  <c r="AO4632" i="2" s="1"/>
  <c r="AL4634" i="2"/>
  <c r="AM4634" i="2" s="1"/>
  <c r="AN4634" i="2" s="1"/>
  <c r="AO4634" i="2" s="1"/>
  <c r="AL4636" i="2"/>
  <c r="AM4636" i="2" s="1"/>
  <c r="AN4636" i="2" s="1"/>
  <c r="AO4636" i="2" s="1"/>
  <c r="AL4638" i="2"/>
  <c r="AM4638" i="2" s="1"/>
  <c r="AN4638" i="2" s="1"/>
  <c r="AO4638" i="2" s="1"/>
  <c r="AL4640" i="2"/>
  <c r="AM4640" i="2" s="1"/>
  <c r="AN4640" i="2" s="1"/>
  <c r="AO4640" i="2" s="1"/>
  <c r="AL4642" i="2"/>
  <c r="AM4642" i="2" s="1"/>
  <c r="AN4642" i="2" s="1"/>
  <c r="AO4642" i="2" s="1"/>
  <c r="AL4644" i="2"/>
  <c r="AM4644" i="2" s="1"/>
  <c r="AN4644" i="2" s="1"/>
  <c r="AO4644" i="2" s="1"/>
  <c r="AL4646" i="2"/>
  <c r="AM4646" i="2" s="1"/>
  <c r="AN4646" i="2" s="1"/>
  <c r="AO4646" i="2" s="1"/>
  <c r="AL4648" i="2"/>
  <c r="AM4648" i="2" s="1"/>
  <c r="AN4648" i="2" s="1"/>
  <c r="AO4648" i="2" s="1"/>
  <c r="AL4650" i="2"/>
  <c r="AM4650" i="2" s="1"/>
  <c r="AN4650" i="2" s="1"/>
  <c r="AO4650" i="2" s="1"/>
  <c r="AL4652" i="2"/>
  <c r="AM4652" i="2" s="1"/>
  <c r="AN4652" i="2" s="1"/>
  <c r="AO4652" i="2" s="1"/>
  <c r="AL4654" i="2"/>
  <c r="AM4654" i="2" s="1"/>
  <c r="AN4654" i="2" s="1"/>
  <c r="AO4654" i="2" s="1"/>
  <c r="AL4656" i="2"/>
  <c r="AM4656" i="2" s="1"/>
  <c r="AN4656" i="2" s="1"/>
  <c r="AO4656" i="2" s="1"/>
  <c r="AL4658" i="2"/>
  <c r="AM4658" i="2" s="1"/>
  <c r="AN4658" i="2" s="1"/>
  <c r="AO4658" i="2" s="1"/>
  <c r="AL4660" i="2"/>
  <c r="AM4660" i="2" s="1"/>
  <c r="AN4660" i="2" s="1"/>
  <c r="AO4660" i="2" s="1"/>
  <c r="AL4662" i="2"/>
  <c r="AM4662" i="2" s="1"/>
  <c r="AN4662" i="2" s="1"/>
  <c r="AO4662" i="2" s="1"/>
  <c r="AL4664" i="2"/>
  <c r="AM4664" i="2" s="1"/>
  <c r="AN4664" i="2" s="1"/>
  <c r="AO4664" i="2" s="1"/>
  <c r="AL4666" i="2"/>
  <c r="AM4666" i="2" s="1"/>
  <c r="AN4666" i="2" s="1"/>
  <c r="AO4666" i="2" s="1"/>
  <c r="AL4668" i="2"/>
  <c r="AM4668" i="2" s="1"/>
  <c r="AN4668" i="2" s="1"/>
  <c r="AO4668" i="2" s="1"/>
  <c r="AL4670" i="2"/>
  <c r="AM4670" i="2" s="1"/>
  <c r="AN4670" i="2" s="1"/>
  <c r="AO4670" i="2" s="1"/>
  <c r="AL4672" i="2"/>
  <c r="AM4672" i="2" s="1"/>
  <c r="AN4672" i="2" s="1"/>
  <c r="AO4672" i="2" s="1"/>
  <c r="AL4674" i="2"/>
  <c r="AM4674" i="2" s="1"/>
  <c r="AN4674" i="2" s="1"/>
  <c r="AO4674" i="2" s="1"/>
  <c r="AL4676" i="2"/>
  <c r="AM4676" i="2" s="1"/>
  <c r="AN4676" i="2" s="1"/>
  <c r="AO4676" i="2" s="1"/>
  <c r="AL4678" i="2"/>
  <c r="AM4678" i="2" s="1"/>
  <c r="AN4678" i="2" s="1"/>
  <c r="AO4678" i="2" s="1"/>
  <c r="AL4680" i="2"/>
  <c r="AM4680" i="2" s="1"/>
  <c r="AN4680" i="2" s="1"/>
  <c r="AO4680" i="2" s="1"/>
  <c r="AL4682" i="2"/>
  <c r="AM4682" i="2" s="1"/>
  <c r="AN4682" i="2" s="1"/>
  <c r="AO4682" i="2" s="1"/>
  <c r="AL4684" i="2"/>
  <c r="AM4684" i="2" s="1"/>
  <c r="AN4684" i="2" s="1"/>
  <c r="AO4684" i="2" s="1"/>
  <c r="AL4686" i="2"/>
  <c r="AM4686" i="2" s="1"/>
  <c r="AN4686" i="2" s="1"/>
  <c r="AO4686" i="2" s="1"/>
  <c r="AL4688" i="2"/>
  <c r="AM4688" i="2" s="1"/>
  <c r="AN4688" i="2" s="1"/>
  <c r="AO4688" i="2" s="1"/>
  <c r="AL4690" i="2"/>
  <c r="AM4690" i="2" s="1"/>
  <c r="AN4690" i="2" s="1"/>
  <c r="AO4690" i="2" s="1"/>
  <c r="AL4692" i="2"/>
  <c r="AM4692" i="2" s="1"/>
  <c r="AN4692" i="2" s="1"/>
  <c r="AO4692" i="2" s="1"/>
  <c r="AL4694" i="2"/>
  <c r="AM4694" i="2" s="1"/>
  <c r="AN4694" i="2" s="1"/>
  <c r="AO4694" i="2" s="1"/>
  <c r="AL4696" i="2"/>
  <c r="AM4696" i="2" s="1"/>
  <c r="AN4696" i="2" s="1"/>
  <c r="AO4696" i="2" s="1"/>
  <c r="AL4698" i="2"/>
  <c r="AM4698" i="2" s="1"/>
  <c r="AN4698" i="2" s="1"/>
  <c r="AO4698" i="2" s="1"/>
  <c r="AL4700" i="2"/>
  <c r="AM4700" i="2" s="1"/>
  <c r="AN4700" i="2" s="1"/>
  <c r="AO4700" i="2" s="1"/>
  <c r="AL4702" i="2"/>
  <c r="AM4702" i="2" s="1"/>
  <c r="AN4702" i="2" s="1"/>
  <c r="AO4702" i="2" s="1"/>
  <c r="AL4704" i="2"/>
  <c r="AM4704" i="2" s="1"/>
  <c r="AN4704" i="2" s="1"/>
  <c r="AO4704" i="2" s="1"/>
  <c r="AL4706" i="2"/>
  <c r="AM4706" i="2" s="1"/>
  <c r="AN4706" i="2" s="1"/>
  <c r="AO4706" i="2" s="1"/>
  <c r="AL4708" i="2"/>
  <c r="AM4708" i="2" s="1"/>
  <c r="AN4708" i="2" s="1"/>
  <c r="AO4708" i="2" s="1"/>
  <c r="AL4710" i="2"/>
  <c r="AM4710" i="2" s="1"/>
  <c r="AN4710" i="2" s="1"/>
  <c r="AO4710" i="2" s="1"/>
  <c r="AL4712" i="2"/>
  <c r="AM4712" i="2" s="1"/>
  <c r="AN4712" i="2" s="1"/>
  <c r="AO4712" i="2" s="1"/>
  <c r="AL4714" i="2"/>
  <c r="AM4714" i="2" s="1"/>
  <c r="AN4714" i="2" s="1"/>
  <c r="AO4714" i="2" s="1"/>
  <c r="AL4716" i="2"/>
  <c r="AM4716" i="2" s="1"/>
  <c r="AN4716" i="2" s="1"/>
  <c r="AO4716" i="2" s="1"/>
  <c r="AL4718" i="2"/>
  <c r="AM4718" i="2" s="1"/>
  <c r="AN4718" i="2" s="1"/>
  <c r="AO4718" i="2" s="1"/>
  <c r="AL4720" i="2"/>
  <c r="AM4720" i="2" s="1"/>
  <c r="AN4720" i="2" s="1"/>
  <c r="AO4720" i="2" s="1"/>
  <c r="AL4722" i="2"/>
  <c r="AM4722" i="2" s="1"/>
  <c r="AN4722" i="2" s="1"/>
  <c r="AO4722" i="2" s="1"/>
  <c r="AL4724" i="2"/>
  <c r="AM4724" i="2" s="1"/>
  <c r="AN4724" i="2" s="1"/>
  <c r="AO4724" i="2" s="1"/>
  <c r="AL4726" i="2"/>
  <c r="AM4726" i="2" s="1"/>
  <c r="AN4726" i="2" s="1"/>
  <c r="AO4726" i="2" s="1"/>
  <c r="AL4728" i="2"/>
  <c r="AM4728" i="2" s="1"/>
  <c r="AN4728" i="2" s="1"/>
  <c r="AO4728" i="2" s="1"/>
  <c r="AL4730" i="2"/>
  <c r="AM4730" i="2" s="1"/>
  <c r="AN4730" i="2" s="1"/>
  <c r="AO4730" i="2" s="1"/>
  <c r="AL4732" i="2"/>
  <c r="AM4732" i="2" s="1"/>
  <c r="AN4732" i="2" s="1"/>
  <c r="AO4732" i="2" s="1"/>
  <c r="AL4734" i="2"/>
  <c r="AM4734" i="2" s="1"/>
  <c r="AN4734" i="2" s="1"/>
  <c r="AO4734" i="2" s="1"/>
  <c r="AL4736" i="2"/>
  <c r="AM4736" i="2" s="1"/>
  <c r="AN4736" i="2" s="1"/>
  <c r="AO4736" i="2" s="1"/>
  <c r="AL4738" i="2"/>
  <c r="AM4738" i="2" s="1"/>
  <c r="AN4738" i="2" s="1"/>
  <c r="AO4738" i="2" s="1"/>
  <c r="AL4740" i="2"/>
  <c r="AM4740" i="2" s="1"/>
  <c r="AN4740" i="2" s="1"/>
  <c r="AO4740" i="2" s="1"/>
  <c r="AL4742" i="2"/>
  <c r="AM4742" i="2" s="1"/>
  <c r="AN4742" i="2" s="1"/>
  <c r="AO4742" i="2" s="1"/>
  <c r="AL4744" i="2"/>
  <c r="AM4744" i="2" s="1"/>
  <c r="AN4744" i="2" s="1"/>
  <c r="AO4744" i="2" s="1"/>
  <c r="AL4746" i="2"/>
  <c r="AM4746" i="2" s="1"/>
  <c r="AN4746" i="2" s="1"/>
  <c r="AO4746" i="2" s="1"/>
  <c r="AL4748" i="2"/>
  <c r="AM4748" i="2" s="1"/>
  <c r="AN4748" i="2" s="1"/>
  <c r="AO4748" i="2" s="1"/>
  <c r="AL4750" i="2"/>
  <c r="AM4750" i="2" s="1"/>
  <c r="AN4750" i="2" s="1"/>
  <c r="AO4750" i="2" s="1"/>
  <c r="AL4752" i="2"/>
  <c r="AM4752" i="2" s="1"/>
  <c r="AN4752" i="2" s="1"/>
  <c r="AO4752" i="2" s="1"/>
  <c r="AL4754" i="2"/>
  <c r="AM4754" i="2" s="1"/>
  <c r="AN4754" i="2" s="1"/>
  <c r="AO4754" i="2" s="1"/>
  <c r="AL4756" i="2"/>
  <c r="AM4756" i="2" s="1"/>
  <c r="AN4756" i="2" s="1"/>
  <c r="AO4756" i="2" s="1"/>
  <c r="AL4758" i="2"/>
  <c r="AM4758" i="2" s="1"/>
  <c r="AN4758" i="2" s="1"/>
  <c r="AO4758" i="2" s="1"/>
  <c r="AL4760" i="2"/>
  <c r="AM4760" i="2" s="1"/>
  <c r="AN4760" i="2" s="1"/>
  <c r="AO4760" i="2" s="1"/>
  <c r="AL4762" i="2"/>
  <c r="AM4762" i="2" s="1"/>
  <c r="AN4762" i="2" s="1"/>
  <c r="AO4762" i="2" s="1"/>
  <c r="AL4764" i="2"/>
  <c r="AM4764" i="2" s="1"/>
  <c r="AN4764" i="2" s="1"/>
  <c r="AO4764" i="2" s="1"/>
  <c r="AL4766" i="2"/>
  <c r="AM4766" i="2" s="1"/>
  <c r="AN4766" i="2" s="1"/>
  <c r="AO4766" i="2" s="1"/>
  <c r="AL4768" i="2"/>
  <c r="AM4768" i="2" s="1"/>
  <c r="AN4768" i="2" s="1"/>
  <c r="AO4768" i="2" s="1"/>
  <c r="AL4770" i="2"/>
  <c r="AM4770" i="2" s="1"/>
  <c r="AN4770" i="2" s="1"/>
  <c r="AO4770" i="2" s="1"/>
  <c r="AL4772" i="2"/>
  <c r="AM4772" i="2" s="1"/>
  <c r="AN4772" i="2" s="1"/>
  <c r="AO4772" i="2" s="1"/>
  <c r="AL4774" i="2"/>
  <c r="AM4774" i="2" s="1"/>
  <c r="AN4774" i="2" s="1"/>
  <c r="AO4774" i="2" s="1"/>
  <c r="AL4776" i="2"/>
  <c r="AM4776" i="2" s="1"/>
  <c r="AN4776" i="2" s="1"/>
  <c r="AO4776" i="2" s="1"/>
  <c r="AL4778" i="2"/>
  <c r="AM4778" i="2" s="1"/>
  <c r="AN4778" i="2" s="1"/>
  <c r="AO4778" i="2" s="1"/>
  <c r="AL4780" i="2"/>
  <c r="AM4780" i="2" s="1"/>
  <c r="AN4780" i="2" s="1"/>
  <c r="AO4780" i="2" s="1"/>
  <c r="AL4782" i="2"/>
  <c r="AM4782" i="2" s="1"/>
  <c r="AN4782" i="2" s="1"/>
  <c r="AO4782" i="2" s="1"/>
  <c r="AL4784" i="2"/>
  <c r="AM4784" i="2" s="1"/>
  <c r="AN4784" i="2" s="1"/>
  <c r="AO4784" i="2" s="1"/>
  <c r="AL4786" i="2"/>
  <c r="AM4786" i="2" s="1"/>
  <c r="AN4786" i="2" s="1"/>
  <c r="AO4786" i="2" s="1"/>
  <c r="AL4788" i="2"/>
  <c r="AM4788" i="2" s="1"/>
  <c r="AN4788" i="2" s="1"/>
  <c r="AO4788" i="2" s="1"/>
  <c r="AL4790" i="2"/>
  <c r="AM4790" i="2" s="1"/>
  <c r="AN4790" i="2" s="1"/>
  <c r="AO4790" i="2" s="1"/>
  <c r="AL4792" i="2"/>
  <c r="AM4792" i="2" s="1"/>
  <c r="AN4792" i="2" s="1"/>
  <c r="AO4792" i="2" s="1"/>
  <c r="AL4794" i="2"/>
  <c r="AM4794" i="2" s="1"/>
  <c r="AN4794" i="2" s="1"/>
  <c r="AO4794" i="2" s="1"/>
  <c r="AL4796" i="2"/>
  <c r="AM4796" i="2" s="1"/>
  <c r="AN4796" i="2" s="1"/>
  <c r="AO4796" i="2" s="1"/>
  <c r="AL4798" i="2"/>
  <c r="AM4798" i="2" s="1"/>
  <c r="AN4798" i="2" s="1"/>
  <c r="AO4798" i="2" s="1"/>
  <c r="AL4800" i="2"/>
  <c r="AM4800" i="2" s="1"/>
  <c r="AN4800" i="2" s="1"/>
  <c r="AO4800" i="2" s="1"/>
  <c r="AL4802" i="2"/>
  <c r="AM4802" i="2" s="1"/>
  <c r="AN4802" i="2" s="1"/>
  <c r="AO4802" i="2" s="1"/>
  <c r="AL4804" i="2"/>
  <c r="AM4804" i="2" s="1"/>
  <c r="AN4804" i="2" s="1"/>
  <c r="AO4804" i="2" s="1"/>
  <c r="AL4806" i="2"/>
  <c r="AM4806" i="2" s="1"/>
  <c r="AN4806" i="2" s="1"/>
  <c r="AO4806" i="2" s="1"/>
  <c r="AL4808" i="2"/>
  <c r="AM4808" i="2" s="1"/>
  <c r="AN4808" i="2" s="1"/>
  <c r="AO4808" i="2" s="1"/>
  <c r="AL4810" i="2"/>
  <c r="AM4810" i="2" s="1"/>
  <c r="AN4810" i="2" s="1"/>
  <c r="AO4810" i="2" s="1"/>
  <c r="AL4812" i="2"/>
  <c r="AM4812" i="2" s="1"/>
  <c r="AN4812" i="2" s="1"/>
  <c r="AO4812" i="2" s="1"/>
  <c r="AL4814" i="2"/>
  <c r="AM4814" i="2" s="1"/>
  <c r="AN4814" i="2" s="1"/>
  <c r="AO4814" i="2" s="1"/>
  <c r="AL4816" i="2"/>
  <c r="AM4816" i="2" s="1"/>
  <c r="AN4816" i="2" s="1"/>
  <c r="AO4816" i="2" s="1"/>
  <c r="AL4818" i="2"/>
  <c r="AM4818" i="2" s="1"/>
  <c r="AN4818" i="2" s="1"/>
  <c r="AO4818" i="2" s="1"/>
  <c r="AL4820" i="2"/>
  <c r="AM4820" i="2" s="1"/>
  <c r="AN4820" i="2" s="1"/>
  <c r="AO4820" i="2" s="1"/>
  <c r="AL4822" i="2"/>
  <c r="AM4822" i="2" s="1"/>
  <c r="AN4822" i="2" s="1"/>
  <c r="AO4822" i="2" s="1"/>
  <c r="AL4824" i="2"/>
  <c r="AM4824" i="2" s="1"/>
  <c r="AN4824" i="2" s="1"/>
  <c r="AO4824" i="2" s="1"/>
  <c r="AL4826" i="2"/>
  <c r="AM4826" i="2" s="1"/>
  <c r="AN4826" i="2" s="1"/>
  <c r="AO4826" i="2" s="1"/>
  <c r="AL4828" i="2"/>
  <c r="AM4828" i="2" s="1"/>
  <c r="AN4828" i="2" s="1"/>
  <c r="AO4828" i="2" s="1"/>
  <c r="AL4830" i="2"/>
  <c r="AM4830" i="2" s="1"/>
  <c r="AN4830" i="2" s="1"/>
  <c r="AO4830" i="2" s="1"/>
  <c r="AL4832" i="2"/>
  <c r="AM4832" i="2" s="1"/>
  <c r="AN4832" i="2" s="1"/>
  <c r="AO4832" i="2" s="1"/>
  <c r="AL4834" i="2"/>
  <c r="AM4834" i="2" s="1"/>
  <c r="AN4834" i="2" s="1"/>
  <c r="AO4834" i="2" s="1"/>
  <c r="AL4836" i="2"/>
  <c r="AM4836" i="2" s="1"/>
  <c r="AN4836" i="2" s="1"/>
  <c r="AO4836" i="2" s="1"/>
  <c r="AL4838" i="2"/>
  <c r="AM4838" i="2" s="1"/>
  <c r="AN4838" i="2" s="1"/>
  <c r="AO4838" i="2" s="1"/>
  <c r="AL4840" i="2"/>
  <c r="AM4840" i="2" s="1"/>
  <c r="AN4840" i="2" s="1"/>
  <c r="AO4840" i="2" s="1"/>
  <c r="AL4842" i="2"/>
  <c r="AM4842" i="2" s="1"/>
  <c r="AN4842" i="2" s="1"/>
  <c r="AO4842" i="2" s="1"/>
  <c r="AL4844" i="2"/>
  <c r="AM4844" i="2" s="1"/>
  <c r="AN4844" i="2" s="1"/>
  <c r="AO4844" i="2" s="1"/>
  <c r="AL4846" i="2"/>
  <c r="AM4846" i="2" s="1"/>
  <c r="AN4846" i="2" s="1"/>
  <c r="AO4846" i="2" s="1"/>
  <c r="AL4848" i="2"/>
  <c r="AM4848" i="2" s="1"/>
  <c r="AN4848" i="2" s="1"/>
  <c r="AO4848" i="2" s="1"/>
  <c r="AL4850" i="2"/>
  <c r="AM4850" i="2" s="1"/>
  <c r="AN4850" i="2" s="1"/>
  <c r="AO4850" i="2" s="1"/>
  <c r="AL4852" i="2"/>
  <c r="AM4852" i="2" s="1"/>
  <c r="AN4852" i="2" s="1"/>
  <c r="AO4852" i="2" s="1"/>
  <c r="AL4854" i="2"/>
  <c r="AM4854" i="2" s="1"/>
  <c r="AN4854" i="2" s="1"/>
  <c r="AO4854" i="2" s="1"/>
  <c r="AL4856" i="2"/>
  <c r="AM4856" i="2" s="1"/>
  <c r="AN4856" i="2" s="1"/>
  <c r="AO4856" i="2" s="1"/>
  <c r="AL4858" i="2"/>
  <c r="AM4858" i="2" s="1"/>
  <c r="AN4858" i="2" s="1"/>
  <c r="AO4858" i="2" s="1"/>
  <c r="AL4860" i="2"/>
  <c r="AM4860" i="2" s="1"/>
  <c r="AN4860" i="2" s="1"/>
  <c r="AO4860" i="2" s="1"/>
  <c r="AL4862" i="2"/>
  <c r="AM4862" i="2" s="1"/>
  <c r="AN4862" i="2" s="1"/>
  <c r="AO4862" i="2" s="1"/>
  <c r="AL4864" i="2"/>
  <c r="AM4864" i="2" s="1"/>
  <c r="AN4864" i="2" s="1"/>
  <c r="AO4864" i="2" s="1"/>
  <c r="AL4866" i="2"/>
  <c r="AM4866" i="2" s="1"/>
  <c r="AN4866" i="2" s="1"/>
  <c r="AO4866" i="2" s="1"/>
  <c r="AL4868" i="2"/>
  <c r="AM4868" i="2" s="1"/>
  <c r="AN4868" i="2" s="1"/>
  <c r="AO4868" i="2" s="1"/>
  <c r="AL4870" i="2"/>
  <c r="AM4870" i="2" s="1"/>
  <c r="AN4870" i="2" s="1"/>
  <c r="AO4870" i="2" s="1"/>
  <c r="AL4872" i="2"/>
  <c r="AM4872" i="2" s="1"/>
  <c r="AN4872" i="2" s="1"/>
  <c r="AO4872" i="2" s="1"/>
  <c r="AL4874" i="2"/>
  <c r="AM4874" i="2" s="1"/>
  <c r="AN4874" i="2" s="1"/>
  <c r="AO4874" i="2" s="1"/>
  <c r="AL4876" i="2"/>
  <c r="AM4876" i="2" s="1"/>
  <c r="AN4876" i="2" s="1"/>
  <c r="AO4876" i="2" s="1"/>
  <c r="AL4878" i="2"/>
  <c r="AM4878" i="2" s="1"/>
  <c r="AN4878" i="2" s="1"/>
  <c r="AO4878" i="2" s="1"/>
  <c r="AL4880" i="2"/>
  <c r="AM4880" i="2" s="1"/>
  <c r="AN4880" i="2" s="1"/>
  <c r="AO4880" i="2" s="1"/>
  <c r="AL4882" i="2"/>
  <c r="AM4882" i="2" s="1"/>
  <c r="AN4882" i="2" s="1"/>
  <c r="AO4882" i="2" s="1"/>
  <c r="AL4884" i="2"/>
  <c r="AM4884" i="2" s="1"/>
  <c r="AN4884" i="2" s="1"/>
  <c r="AO4884" i="2" s="1"/>
  <c r="AL4886" i="2"/>
  <c r="AM4886" i="2" s="1"/>
  <c r="AN4886" i="2" s="1"/>
  <c r="AO4886" i="2" s="1"/>
  <c r="AL4888" i="2"/>
  <c r="AM4888" i="2" s="1"/>
  <c r="AN4888" i="2" s="1"/>
  <c r="AO4888" i="2" s="1"/>
  <c r="AL4890" i="2"/>
  <c r="AM4890" i="2" s="1"/>
  <c r="AN4890" i="2" s="1"/>
  <c r="AO4890" i="2" s="1"/>
  <c r="AL4892" i="2"/>
  <c r="AM4892" i="2" s="1"/>
  <c r="AN4892" i="2" s="1"/>
  <c r="AO4892" i="2" s="1"/>
  <c r="AL4894" i="2"/>
  <c r="AM4894" i="2" s="1"/>
  <c r="AN4894" i="2" s="1"/>
  <c r="AO4894" i="2" s="1"/>
  <c r="AL4896" i="2"/>
  <c r="AM4896" i="2" s="1"/>
  <c r="AN4896" i="2" s="1"/>
  <c r="AO4896" i="2" s="1"/>
  <c r="AL4898" i="2"/>
  <c r="AM4898" i="2" s="1"/>
  <c r="AN4898" i="2" s="1"/>
  <c r="AO4898" i="2" s="1"/>
  <c r="AL4900" i="2"/>
  <c r="AM4900" i="2" s="1"/>
  <c r="AN4900" i="2" s="1"/>
  <c r="AO4900" i="2" s="1"/>
  <c r="AL4902" i="2"/>
  <c r="AM4902" i="2" s="1"/>
  <c r="AN4902" i="2" s="1"/>
  <c r="AO4902" i="2" s="1"/>
  <c r="AL4904" i="2"/>
  <c r="AM4904" i="2" s="1"/>
  <c r="AN4904" i="2" s="1"/>
  <c r="AO4904" i="2" s="1"/>
  <c r="AL4906" i="2"/>
  <c r="AM4906" i="2" s="1"/>
  <c r="AN4906" i="2" s="1"/>
  <c r="AO4906" i="2" s="1"/>
  <c r="AL4908" i="2"/>
  <c r="AM4908" i="2" s="1"/>
  <c r="AN4908" i="2" s="1"/>
  <c r="AO4908" i="2" s="1"/>
  <c r="AL4910" i="2"/>
  <c r="AM4910" i="2" s="1"/>
  <c r="AN4910" i="2" s="1"/>
  <c r="AO4910" i="2" s="1"/>
  <c r="AL4912" i="2"/>
  <c r="AM4912" i="2" s="1"/>
  <c r="AN4912" i="2" s="1"/>
  <c r="AO4912" i="2" s="1"/>
  <c r="AL4914" i="2"/>
  <c r="AM4914" i="2" s="1"/>
  <c r="AN4914" i="2" s="1"/>
  <c r="AO4914" i="2" s="1"/>
  <c r="AL4916" i="2"/>
  <c r="AM4916" i="2" s="1"/>
  <c r="AN4916" i="2" s="1"/>
  <c r="AO4916" i="2" s="1"/>
  <c r="AL4918" i="2"/>
  <c r="AM4918" i="2" s="1"/>
  <c r="AN4918" i="2" s="1"/>
  <c r="AO4918" i="2" s="1"/>
  <c r="AL4920" i="2"/>
  <c r="AM4920" i="2" s="1"/>
  <c r="AN4920" i="2" s="1"/>
  <c r="AO4920" i="2" s="1"/>
  <c r="AL4922" i="2"/>
  <c r="AM4922" i="2" s="1"/>
  <c r="AN4922" i="2" s="1"/>
  <c r="AO4922" i="2" s="1"/>
  <c r="AL4924" i="2"/>
  <c r="AM4924" i="2" s="1"/>
  <c r="AN4924" i="2" s="1"/>
  <c r="AO4924" i="2" s="1"/>
  <c r="AL4926" i="2"/>
  <c r="AM4926" i="2" s="1"/>
  <c r="AN4926" i="2" s="1"/>
  <c r="AO4926" i="2" s="1"/>
  <c r="AL4928" i="2"/>
  <c r="AM4928" i="2" s="1"/>
  <c r="AN4928" i="2" s="1"/>
  <c r="AO4928" i="2" s="1"/>
  <c r="AL4930" i="2"/>
  <c r="AM4930" i="2" s="1"/>
  <c r="AN4930" i="2" s="1"/>
  <c r="AO4930" i="2" s="1"/>
  <c r="AL4932" i="2"/>
  <c r="AM4932" i="2" s="1"/>
  <c r="AN4932" i="2" s="1"/>
  <c r="AO4932" i="2" s="1"/>
  <c r="AL4934" i="2"/>
  <c r="AM4934" i="2" s="1"/>
  <c r="AN4934" i="2" s="1"/>
  <c r="AO4934" i="2" s="1"/>
  <c r="AL4936" i="2"/>
  <c r="AM4936" i="2" s="1"/>
  <c r="AN4936" i="2" s="1"/>
  <c r="AO4936" i="2" s="1"/>
  <c r="AL4938" i="2"/>
  <c r="AM4938" i="2" s="1"/>
  <c r="AN4938" i="2" s="1"/>
  <c r="AO4938" i="2" s="1"/>
  <c r="AL4940" i="2"/>
  <c r="AM4940" i="2" s="1"/>
  <c r="AN4940" i="2" s="1"/>
  <c r="AO4940" i="2" s="1"/>
  <c r="AL4942" i="2"/>
  <c r="AM4942" i="2" s="1"/>
  <c r="AN4942" i="2" s="1"/>
  <c r="AO4942" i="2" s="1"/>
  <c r="AL4944" i="2"/>
  <c r="AM4944" i="2" s="1"/>
  <c r="AN4944" i="2" s="1"/>
  <c r="AO4944" i="2" s="1"/>
  <c r="AL4946" i="2"/>
  <c r="AM4946" i="2" s="1"/>
  <c r="AN4946" i="2" s="1"/>
  <c r="AO4946" i="2" s="1"/>
  <c r="AL4948" i="2"/>
  <c r="AM4948" i="2" s="1"/>
  <c r="AN4948" i="2" s="1"/>
  <c r="AO4948" i="2" s="1"/>
  <c r="AL4950" i="2"/>
  <c r="AM4950" i="2" s="1"/>
  <c r="AN4950" i="2" s="1"/>
  <c r="AO4950" i="2" s="1"/>
  <c r="AL4952" i="2"/>
  <c r="AM4952" i="2" s="1"/>
  <c r="AN4952" i="2" s="1"/>
  <c r="AO4952" i="2" s="1"/>
  <c r="AL4954" i="2"/>
  <c r="AM4954" i="2" s="1"/>
  <c r="AN4954" i="2" s="1"/>
  <c r="AO4954" i="2" s="1"/>
  <c r="AL4956" i="2"/>
  <c r="AM4956" i="2" s="1"/>
  <c r="AN4956" i="2" s="1"/>
  <c r="AO4956" i="2" s="1"/>
  <c r="AL4958" i="2"/>
  <c r="AM4958" i="2" s="1"/>
  <c r="AN4958" i="2" s="1"/>
  <c r="AO4958" i="2" s="1"/>
  <c r="AL4960" i="2"/>
  <c r="AM4960" i="2" s="1"/>
  <c r="AN4960" i="2" s="1"/>
  <c r="AO4960" i="2" s="1"/>
  <c r="AL4962" i="2"/>
  <c r="AM4962" i="2" s="1"/>
  <c r="AN4962" i="2" s="1"/>
  <c r="AO4962" i="2" s="1"/>
  <c r="AL4964" i="2"/>
  <c r="AM4964" i="2" s="1"/>
  <c r="AN4964" i="2" s="1"/>
  <c r="AO4964" i="2" s="1"/>
  <c r="AL4966" i="2"/>
  <c r="AM4966" i="2" s="1"/>
  <c r="AN4966" i="2" s="1"/>
  <c r="AO4966" i="2" s="1"/>
  <c r="AL4968" i="2"/>
  <c r="AM4968" i="2" s="1"/>
  <c r="AN4968" i="2" s="1"/>
  <c r="AO4968" i="2" s="1"/>
  <c r="AL4970" i="2"/>
  <c r="AM4970" i="2" s="1"/>
  <c r="AN4970" i="2" s="1"/>
  <c r="AO4970" i="2" s="1"/>
  <c r="AL4972" i="2"/>
  <c r="AM4972" i="2" s="1"/>
  <c r="AN4972" i="2" s="1"/>
  <c r="AO4972" i="2" s="1"/>
  <c r="AL4974" i="2"/>
  <c r="AM4974" i="2" s="1"/>
  <c r="AN4974" i="2" s="1"/>
  <c r="AO4974" i="2" s="1"/>
  <c r="AL4976" i="2"/>
  <c r="AM4976" i="2" s="1"/>
  <c r="AN4976" i="2" s="1"/>
  <c r="AO4976" i="2" s="1"/>
  <c r="AL4978" i="2"/>
  <c r="AM4978" i="2" s="1"/>
  <c r="AN4978" i="2" s="1"/>
  <c r="AO4978" i="2" s="1"/>
  <c r="AL4980" i="2"/>
  <c r="AM4980" i="2" s="1"/>
  <c r="AN4980" i="2" s="1"/>
  <c r="AO4980" i="2" s="1"/>
  <c r="AL4982" i="2"/>
  <c r="AM4982" i="2" s="1"/>
  <c r="AN4982" i="2" s="1"/>
  <c r="AO4982" i="2" s="1"/>
  <c r="AL4984" i="2"/>
  <c r="AM4984" i="2" s="1"/>
  <c r="AN4984" i="2" s="1"/>
  <c r="AO4984" i="2" s="1"/>
  <c r="AL4986" i="2"/>
  <c r="AM4986" i="2" s="1"/>
  <c r="AN4986" i="2" s="1"/>
  <c r="AO4986" i="2" s="1"/>
  <c r="AL4988" i="2"/>
  <c r="AM4988" i="2" s="1"/>
  <c r="AN4988" i="2" s="1"/>
  <c r="AO4988" i="2" s="1"/>
  <c r="AL4990" i="2"/>
  <c r="AM4990" i="2" s="1"/>
  <c r="AN4990" i="2" s="1"/>
  <c r="AO4990" i="2" s="1"/>
  <c r="AL4992" i="2"/>
  <c r="AM4992" i="2" s="1"/>
  <c r="AN4992" i="2" s="1"/>
  <c r="AO4992" i="2" s="1"/>
  <c r="AL4994" i="2"/>
  <c r="AM4994" i="2" s="1"/>
  <c r="AN4994" i="2" s="1"/>
  <c r="AO4994" i="2" s="1"/>
  <c r="AL4996" i="2"/>
  <c r="AM4996" i="2" s="1"/>
  <c r="AN4996" i="2" s="1"/>
  <c r="AO4996" i="2" s="1"/>
  <c r="AL4998" i="2"/>
  <c r="AM4998" i="2" s="1"/>
  <c r="AN4998" i="2" s="1"/>
  <c r="AO4998" i="2" s="1"/>
  <c r="AL5000" i="2"/>
  <c r="AM5000" i="2" s="1"/>
  <c r="AN5000" i="2" s="1"/>
  <c r="AO5000" i="2" s="1"/>
  <c r="AL5002" i="2"/>
  <c r="AM5002" i="2" s="1"/>
  <c r="AN5002" i="2" s="1"/>
  <c r="AO5002" i="2" s="1"/>
  <c r="AL5004" i="2"/>
  <c r="AM5004" i="2" s="1"/>
  <c r="AN5004" i="2" s="1"/>
  <c r="AO5004" i="2" s="1"/>
  <c r="AL5006" i="2"/>
  <c r="AM5006" i="2" s="1"/>
  <c r="AN5006" i="2" s="1"/>
  <c r="AO5006" i="2" s="1"/>
  <c r="AL5008" i="2"/>
  <c r="AM5008" i="2" s="1"/>
  <c r="AN5008" i="2" s="1"/>
  <c r="AO5008" i="2" s="1"/>
  <c r="AL5010" i="2"/>
  <c r="AM5010" i="2" s="1"/>
  <c r="AN5010" i="2" s="1"/>
  <c r="AO5010" i="2" s="1"/>
  <c r="AL5012" i="2"/>
  <c r="AM5012" i="2" s="1"/>
  <c r="AN5012" i="2" s="1"/>
  <c r="AO5012" i="2" s="1"/>
  <c r="AL5014" i="2"/>
  <c r="AM5014" i="2" s="1"/>
  <c r="AN5014" i="2" s="1"/>
  <c r="AO5014" i="2" s="1"/>
  <c r="AL5016" i="2"/>
  <c r="AM5016" i="2" s="1"/>
  <c r="AN5016" i="2" s="1"/>
  <c r="AO5016" i="2" s="1"/>
  <c r="AL5018" i="2"/>
  <c r="AM5018" i="2" s="1"/>
  <c r="AN5018" i="2" s="1"/>
  <c r="AO5018" i="2" s="1"/>
  <c r="AL5020" i="2"/>
  <c r="AM5020" i="2" s="1"/>
  <c r="AN5020" i="2" s="1"/>
  <c r="AO5020" i="2" s="1"/>
  <c r="AL5022" i="2"/>
  <c r="AM5022" i="2" s="1"/>
  <c r="AN5022" i="2" s="1"/>
  <c r="AO5022" i="2" s="1"/>
  <c r="AL5024" i="2"/>
  <c r="AM5024" i="2" s="1"/>
  <c r="AN5024" i="2" s="1"/>
  <c r="AO5024" i="2" s="1"/>
  <c r="AL5026" i="2"/>
  <c r="AM5026" i="2" s="1"/>
  <c r="AN5026" i="2" s="1"/>
  <c r="AO5026" i="2" s="1"/>
  <c r="AL5028" i="2"/>
  <c r="AM5028" i="2" s="1"/>
  <c r="AN5028" i="2" s="1"/>
  <c r="AO5028" i="2" s="1"/>
  <c r="AL5030" i="2"/>
  <c r="AM5030" i="2" s="1"/>
  <c r="AN5030" i="2" s="1"/>
  <c r="AO5030" i="2" s="1"/>
  <c r="AL5032" i="2"/>
  <c r="AM5032" i="2" s="1"/>
  <c r="AN5032" i="2" s="1"/>
  <c r="AO5032" i="2" s="1"/>
  <c r="AL5034" i="2"/>
  <c r="AM5034" i="2" s="1"/>
  <c r="AN5034" i="2" s="1"/>
  <c r="AO5034" i="2" s="1"/>
  <c r="AL5036" i="2"/>
  <c r="AM5036" i="2" s="1"/>
  <c r="AN5036" i="2" s="1"/>
  <c r="AO5036" i="2" s="1"/>
  <c r="AL5038" i="2"/>
  <c r="AM5038" i="2" s="1"/>
  <c r="AN5038" i="2" s="1"/>
  <c r="AO5038" i="2" s="1"/>
  <c r="AL5040" i="2"/>
  <c r="AM5040" i="2" s="1"/>
  <c r="AN5040" i="2" s="1"/>
  <c r="AO5040" i="2" s="1"/>
  <c r="AL5042" i="2"/>
  <c r="AM5042" i="2" s="1"/>
  <c r="AN5042" i="2" s="1"/>
  <c r="AO5042" i="2" s="1"/>
  <c r="AL5044" i="2"/>
  <c r="AM5044" i="2" s="1"/>
  <c r="AN5044" i="2" s="1"/>
  <c r="AO5044" i="2" s="1"/>
  <c r="AL5046" i="2"/>
  <c r="AM5046" i="2" s="1"/>
  <c r="AN5046" i="2" s="1"/>
  <c r="AO5046" i="2" s="1"/>
  <c r="AL5048" i="2"/>
  <c r="AM5048" i="2" s="1"/>
  <c r="AN5048" i="2" s="1"/>
  <c r="AO5048" i="2" s="1"/>
  <c r="AL5050" i="2"/>
  <c r="AM5050" i="2" s="1"/>
  <c r="AN5050" i="2" s="1"/>
  <c r="AO5050" i="2" s="1"/>
  <c r="AL5052" i="2"/>
  <c r="AM5052" i="2" s="1"/>
  <c r="AN5052" i="2" s="1"/>
  <c r="AO5052" i="2" s="1"/>
  <c r="AL5054" i="2"/>
  <c r="AM5054" i="2" s="1"/>
  <c r="AN5054" i="2" s="1"/>
  <c r="AO5054" i="2" s="1"/>
  <c r="AL5056" i="2"/>
  <c r="AM5056" i="2" s="1"/>
  <c r="AN5056" i="2" s="1"/>
  <c r="AO5056" i="2" s="1"/>
  <c r="AL5058" i="2"/>
  <c r="AM5058" i="2" s="1"/>
  <c r="AN5058" i="2" s="1"/>
  <c r="AO5058" i="2" s="1"/>
  <c r="AL5060" i="2"/>
  <c r="AM5060" i="2" s="1"/>
  <c r="AN5060" i="2" s="1"/>
  <c r="AO5060" i="2" s="1"/>
  <c r="AL5062" i="2"/>
  <c r="AM5062" i="2" s="1"/>
  <c r="AN5062" i="2" s="1"/>
  <c r="AO5062" i="2" s="1"/>
  <c r="AL5064" i="2"/>
  <c r="AM5064" i="2" s="1"/>
  <c r="AN5064" i="2" s="1"/>
  <c r="AO5064" i="2" s="1"/>
  <c r="AL5066" i="2"/>
  <c r="AM5066" i="2" s="1"/>
  <c r="AN5066" i="2" s="1"/>
  <c r="AO5066" i="2" s="1"/>
  <c r="AL5068" i="2"/>
  <c r="AM5068" i="2" s="1"/>
  <c r="AN5068" i="2" s="1"/>
  <c r="AO5068" i="2" s="1"/>
  <c r="AL5070" i="2"/>
  <c r="AM5070" i="2" s="1"/>
  <c r="AN5070" i="2" s="1"/>
  <c r="AO5070" i="2" s="1"/>
  <c r="AL5072" i="2"/>
  <c r="AM5072" i="2" s="1"/>
  <c r="AN5072" i="2" s="1"/>
  <c r="AO5072" i="2" s="1"/>
  <c r="AL5074" i="2"/>
  <c r="AM5074" i="2" s="1"/>
  <c r="AN5074" i="2" s="1"/>
  <c r="AO5074" i="2" s="1"/>
  <c r="AL5076" i="2"/>
  <c r="AM5076" i="2" s="1"/>
  <c r="AN5076" i="2" s="1"/>
  <c r="AO5076" i="2" s="1"/>
  <c r="AL5078" i="2"/>
  <c r="AM5078" i="2" s="1"/>
  <c r="AN5078" i="2" s="1"/>
  <c r="AO5078" i="2" s="1"/>
  <c r="AL5080" i="2"/>
  <c r="AM5080" i="2" s="1"/>
  <c r="AN5080" i="2" s="1"/>
  <c r="AO5080" i="2" s="1"/>
  <c r="AL5082" i="2"/>
  <c r="AM5082" i="2" s="1"/>
  <c r="AN5082" i="2" s="1"/>
  <c r="AO5082" i="2" s="1"/>
  <c r="AL5084" i="2"/>
  <c r="AM5084" i="2" s="1"/>
  <c r="AN5084" i="2" s="1"/>
  <c r="AO5084" i="2" s="1"/>
  <c r="AL5086" i="2"/>
  <c r="AM5086" i="2" s="1"/>
  <c r="AN5086" i="2" s="1"/>
  <c r="AO5086" i="2" s="1"/>
  <c r="AL5088" i="2"/>
  <c r="AM5088" i="2" s="1"/>
  <c r="AN5088" i="2" s="1"/>
  <c r="AO5088" i="2" s="1"/>
  <c r="AL5090" i="2"/>
  <c r="AM5090" i="2" s="1"/>
  <c r="AN5090" i="2" s="1"/>
  <c r="AO5090" i="2" s="1"/>
  <c r="AL5092" i="2"/>
  <c r="AM5092" i="2" s="1"/>
  <c r="AN5092" i="2" s="1"/>
  <c r="AO5092" i="2" s="1"/>
  <c r="AL5094" i="2"/>
  <c r="AM5094" i="2" s="1"/>
  <c r="AN5094" i="2" s="1"/>
  <c r="AO5094" i="2" s="1"/>
  <c r="AL5096" i="2"/>
  <c r="AM5096" i="2" s="1"/>
  <c r="AN5096" i="2" s="1"/>
  <c r="AO5096" i="2" s="1"/>
  <c r="AL5098" i="2"/>
  <c r="AM5098" i="2" s="1"/>
  <c r="AN5098" i="2" s="1"/>
  <c r="AO5098" i="2" s="1"/>
  <c r="AL5100" i="2"/>
  <c r="AM5100" i="2" s="1"/>
  <c r="AN5100" i="2" s="1"/>
  <c r="AO5100" i="2" s="1"/>
  <c r="AL5102" i="2"/>
  <c r="AM5102" i="2" s="1"/>
  <c r="AN5102" i="2" s="1"/>
  <c r="AO5102" i="2" s="1"/>
  <c r="AL5104" i="2"/>
  <c r="AM5104" i="2" s="1"/>
  <c r="AN5104" i="2" s="1"/>
  <c r="AO5104" i="2" s="1"/>
  <c r="AL5106" i="2"/>
  <c r="AM5106" i="2" s="1"/>
  <c r="AN5106" i="2" s="1"/>
  <c r="AO5106" i="2" s="1"/>
  <c r="AL5108" i="2"/>
  <c r="AM5108" i="2" s="1"/>
  <c r="AN5108" i="2" s="1"/>
  <c r="AO5108" i="2" s="1"/>
  <c r="AL5110" i="2"/>
  <c r="AM5110" i="2" s="1"/>
  <c r="AN5110" i="2" s="1"/>
  <c r="AO5110" i="2" s="1"/>
  <c r="AL5112" i="2"/>
  <c r="AM5112" i="2" s="1"/>
  <c r="AN5112" i="2" s="1"/>
  <c r="AO5112" i="2" s="1"/>
  <c r="AL5114" i="2"/>
  <c r="AM5114" i="2" s="1"/>
  <c r="AN5114" i="2" s="1"/>
  <c r="AO5114" i="2" s="1"/>
  <c r="AL5116" i="2"/>
  <c r="AM5116" i="2" s="1"/>
  <c r="AN5116" i="2" s="1"/>
  <c r="AO5116" i="2" s="1"/>
  <c r="AL5118" i="2"/>
  <c r="AM5118" i="2" s="1"/>
  <c r="AN5118" i="2" s="1"/>
  <c r="AO5118" i="2" s="1"/>
  <c r="AL5120" i="2"/>
  <c r="AM5120" i="2" s="1"/>
  <c r="AN5120" i="2" s="1"/>
  <c r="AO5120" i="2" s="1"/>
  <c r="AL5122" i="2"/>
  <c r="AM5122" i="2" s="1"/>
  <c r="AN5122" i="2" s="1"/>
  <c r="AO5122" i="2" s="1"/>
  <c r="AL5124" i="2"/>
  <c r="AM5124" i="2" s="1"/>
  <c r="AN5124" i="2" s="1"/>
  <c r="AO5124" i="2" s="1"/>
  <c r="AL5126" i="2"/>
  <c r="AM5126" i="2" s="1"/>
  <c r="AN5126" i="2" s="1"/>
  <c r="AO5126" i="2" s="1"/>
  <c r="AL5128" i="2"/>
  <c r="AM5128" i="2" s="1"/>
  <c r="AN5128" i="2" s="1"/>
  <c r="AO5128" i="2" s="1"/>
  <c r="AL5130" i="2"/>
  <c r="AM5130" i="2" s="1"/>
  <c r="AN5130" i="2" s="1"/>
  <c r="AO5130" i="2" s="1"/>
  <c r="AL5132" i="2"/>
  <c r="AM5132" i="2" s="1"/>
  <c r="AN5132" i="2" s="1"/>
  <c r="AO5132" i="2" s="1"/>
  <c r="AL5134" i="2"/>
  <c r="AM5134" i="2" s="1"/>
  <c r="AN5134" i="2" s="1"/>
  <c r="AO5134" i="2" s="1"/>
  <c r="AL5136" i="2"/>
  <c r="AM5136" i="2" s="1"/>
  <c r="AN5136" i="2" s="1"/>
  <c r="AO5136" i="2" s="1"/>
  <c r="AL5138" i="2"/>
  <c r="AM5138" i="2" s="1"/>
  <c r="AN5138" i="2" s="1"/>
  <c r="AO5138" i="2" s="1"/>
  <c r="AL5140" i="2"/>
  <c r="AM5140" i="2" s="1"/>
  <c r="AN5140" i="2" s="1"/>
  <c r="AO5140" i="2" s="1"/>
  <c r="AL5142" i="2"/>
  <c r="AM5142" i="2" s="1"/>
  <c r="AN5142" i="2" s="1"/>
  <c r="AO5142" i="2" s="1"/>
  <c r="AL5144" i="2"/>
  <c r="AM5144" i="2" s="1"/>
  <c r="AN5144" i="2" s="1"/>
  <c r="AO5144" i="2" s="1"/>
  <c r="AL5146" i="2"/>
  <c r="AM5146" i="2" s="1"/>
  <c r="AN5146" i="2" s="1"/>
  <c r="AO5146" i="2" s="1"/>
  <c r="AL5148" i="2"/>
  <c r="AM5148" i="2" s="1"/>
  <c r="AN5148" i="2" s="1"/>
  <c r="AO5148" i="2" s="1"/>
  <c r="AL5150" i="2"/>
  <c r="AM5150" i="2" s="1"/>
  <c r="AN5150" i="2" s="1"/>
  <c r="AO5150" i="2" s="1"/>
  <c r="AL5152" i="2"/>
  <c r="AM5152" i="2" s="1"/>
  <c r="AN5152" i="2" s="1"/>
  <c r="AO5152" i="2" s="1"/>
  <c r="AL5154" i="2"/>
  <c r="AM5154" i="2" s="1"/>
  <c r="AN5154" i="2" s="1"/>
  <c r="AO5154" i="2" s="1"/>
  <c r="AL5156" i="2"/>
  <c r="AM5156" i="2" s="1"/>
  <c r="AN5156" i="2" s="1"/>
  <c r="AO5156" i="2" s="1"/>
  <c r="AL5158" i="2"/>
  <c r="AM5158" i="2" s="1"/>
  <c r="AN5158" i="2" s="1"/>
  <c r="AO5158" i="2" s="1"/>
  <c r="AL5160" i="2"/>
  <c r="AM5160" i="2" s="1"/>
  <c r="AN5160" i="2" s="1"/>
  <c r="AO5160" i="2" s="1"/>
  <c r="AL5162" i="2"/>
  <c r="AM5162" i="2" s="1"/>
  <c r="AN5162" i="2" s="1"/>
  <c r="AO5162" i="2" s="1"/>
  <c r="AL5164" i="2"/>
  <c r="AM5164" i="2" s="1"/>
  <c r="AN5164" i="2" s="1"/>
  <c r="AO5164" i="2" s="1"/>
  <c r="AL5166" i="2"/>
  <c r="AM5166" i="2" s="1"/>
  <c r="AN5166" i="2" s="1"/>
  <c r="AO5166" i="2" s="1"/>
  <c r="AL5168" i="2"/>
  <c r="AM5168" i="2" s="1"/>
  <c r="AN5168" i="2" s="1"/>
  <c r="AO5168" i="2" s="1"/>
  <c r="AL5170" i="2"/>
  <c r="AM5170" i="2" s="1"/>
  <c r="AN5170" i="2" s="1"/>
  <c r="AO5170" i="2" s="1"/>
  <c r="AL5172" i="2"/>
  <c r="AM5172" i="2" s="1"/>
  <c r="AN5172" i="2" s="1"/>
  <c r="AO5172" i="2" s="1"/>
  <c r="AL5174" i="2"/>
  <c r="AM5174" i="2" s="1"/>
  <c r="AN5174" i="2" s="1"/>
  <c r="AO5174" i="2" s="1"/>
  <c r="AL5176" i="2"/>
  <c r="AM5176" i="2" s="1"/>
  <c r="AN5176" i="2" s="1"/>
  <c r="AO5176" i="2" s="1"/>
  <c r="AL5178" i="2"/>
  <c r="AM5178" i="2" s="1"/>
  <c r="AN5178" i="2" s="1"/>
  <c r="AO5178" i="2" s="1"/>
  <c r="AL5180" i="2"/>
  <c r="AM5180" i="2" s="1"/>
  <c r="AN5180" i="2" s="1"/>
  <c r="AO5180" i="2" s="1"/>
  <c r="AL5182" i="2"/>
  <c r="AM5182" i="2" s="1"/>
  <c r="AN5182" i="2" s="1"/>
  <c r="AO5182" i="2" s="1"/>
  <c r="AL5184" i="2"/>
  <c r="AM5184" i="2" s="1"/>
  <c r="AN5184" i="2" s="1"/>
  <c r="AO5184" i="2" s="1"/>
  <c r="AL5186" i="2"/>
  <c r="AM5186" i="2" s="1"/>
  <c r="AN5186" i="2" s="1"/>
  <c r="AO5186" i="2" s="1"/>
  <c r="AL5188" i="2"/>
  <c r="AM5188" i="2" s="1"/>
  <c r="AN5188" i="2" s="1"/>
  <c r="AO5188" i="2" s="1"/>
  <c r="AL5190" i="2"/>
  <c r="AM5190" i="2" s="1"/>
  <c r="AN5190" i="2" s="1"/>
  <c r="AO5190" i="2" s="1"/>
  <c r="AL5192" i="2"/>
  <c r="AM5192" i="2" s="1"/>
  <c r="AN5192" i="2" s="1"/>
  <c r="AO5192" i="2" s="1"/>
  <c r="AL5194" i="2"/>
  <c r="AM5194" i="2" s="1"/>
  <c r="AN5194" i="2" s="1"/>
  <c r="AO5194" i="2" s="1"/>
  <c r="AL5196" i="2"/>
  <c r="AM5196" i="2" s="1"/>
  <c r="AN5196" i="2" s="1"/>
  <c r="AO5196" i="2" s="1"/>
  <c r="AL5198" i="2"/>
  <c r="AM5198" i="2" s="1"/>
  <c r="AN5198" i="2" s="1"/>
  <c r="AO5198" i="2" s="1"/>
  <c r="AL5200" i="2"/>
  <c r="AM5200" i="2" s="1"/>
  <c r="AN5200" i="2" s="1"/>
  <c r="AO5200" i="2" s="1"/>
  <c r="AL5202" i="2"/>
  <c r="AM5202" i="2" s="1"/>
  <c r="AN5202" i="2" s="1"/>
  <c r="AO5202" i="2" s="1"/>
  <c r="AL5204" i="2"/>
  <c r="AM5204" i="2" s="1"/>
  <c r="AN5204" i="2" s="1"/>
  <c r="AO5204" i="2" s="1"/>
  <c r="AL5206" i="2"/>
  <c r="AM5206" i="2" s="1"/>
  <c r="AN5206" i="2" s="1"/>
  <c r="AO5206" i="2" s="1"/>
  <c r="AL5208" i="2"/>
  <c r="AM5208" i="2" s="1"/>
  <c r="AN5208" i="2" s="1"/>
  <c r="AO5208" i="2" s="1"/>
  <c r="AL5210" i="2"/>
  <c r="AM5210" i="2" s="1"/>
  <c r="AN5210" i="2" s="1"/>
  <c r="AO5210" i="2" s="1"/>
  <c r="AL5212" i="2"/>
  <c r="AM5212" i="2" s="1"/>
  <c r="AN5212" i="2" s="1"/>
  <c r="AO5212" i="2" s="1"/>
  <c r="AL5214" i="2"/>
  <c r="AM5214" i="2" s="1"/>
  <c r="AN5214" i="2" s="1"/>
  <c r="AO5214" i="2" s="1"/>
  <c r="AL5216" i="2"/>
  <c r="AM5216" i="2" s="1"/>
  <c r="AN5216" i="2" s="1"/>
  <c r="AO5216" i="2" s="1"/>
  <c r="AL5218" i="2"/>
  <c r="AM5218" i="2" s="1"/>
  <c r="AN5218" i="2" s="1"/>
  <c r="AO5218" i="2" s="1"/>
  <c r="AL5220" i="2"/>
  <c r="AM5220" i="2" s="1"/>
  <c r="AN5220" i="2" s="1"/>
  <c r="AO5220" i="2" s="1"/>
  <c r="AL5222" i="2"/>
  <c r="AM5222" i="2" s="1"/>
  <c r="AN5222" i="2" s="1"/>
  <c r="AO5222" i="2" s="1"/>
  <c r="AL5224" i="2"/>
  <c r="AM5224" i="2" s="1"/>
  <c r="AN5224" i="2" s="1"/>
  <c r="AO5224" i="2" s="1"/>
  <c r="AL5226" i="2"/>
  <c r="AM5226" i="2" s="1"/>
  <c r="AN5226" i="2" s="1"/>
  <c r="AO5226" i="2" s="1"/>
  <c r="AL5228" i="2"/>
  <c r="AM5228" i="2" s="1"/>
  <c r="AN5228" i="2" s="1"/>
  <c r="AO5228" i="2" s="1"/>
  <c r="AL5230" i="2"/>
  <c r="AM5230" i="2" s="1"/>
  <c r="AN5230" i="2" s="1"/>
  <c r="AO5230" i="2" s="1"/>
  <c r="AL5232" i="2"/>
  <c r="AM5232" i="2" s="1"/>
  <c r="AN5232" i="2" s="1"/>
  <c r="AO5232" i="2" s="1"/>
  <c r="AL5234" i="2"/>
  <c r="AM5234" i="2" s="1"/>
  <c r="AN5234" i="2" s="1"/>
  <c r="AO5234" i="2" s="1"/>
  <c r="AL5236" i="2"/>
  <c r="AM5236" i="2" s="1"/>
  <c r="AN5236" i="2" s="1"/>
  <c r="AO5236" i="2" s="1"/>
  <c r="AL5238" i="2"/>
  <c r="AM5238" i="2" s="1"/>
  <c r="AN5238" i="2" s="1"/>
  <c r="AO5238" i="2" s="1"/>
  <c r="AL5240" i="2"/>
  <c r="AM5240" i="2" s="1"/>
  <c r="AN5240" i="2" s="1"/>
  <c r="AO5240" i="2" s="1"/>
  <c r="AL5242" i="2"/>
  <c r="AM5242" i="2" s="1"/>
  <c r="AN5242" i="2" s="1"/>
  <c r="AO5242" i="2" s="1"/>
  <c r="AL5244" i="2"/>
  <c r="AM5244" i="2" s="1"/>
  <c r="AN5244" i="2" s="1"/>
  <c r="AO5244" i="2" s="1"/>
  <c r="AL5246" i="2"/>
  <c r="AM5246" i="2" s="1"/>
  <c r="AN5246" i="2" s="1"/>
  <c r="AO5246" i="2" s="1"/>
  <c r="AL5248" i="2"/>
  <c r="AM5248" i="2" s="1"/>
  <c r="AN5248" i="2" s="1"/>
  <c r="AO5248" i="2" s="1"/>
  <c r="AL5250" i="2"/>
  <c r="AM5250" i="2" s="1"/>
  <c r="AN5250" i="2" s="1"/>
  <c r="AO5250" i="2" s="1"/>
  <c r="AL5252" i="2"/>
  <c r="AM5252" i="2" s="1"/>
  <c r="AN5252" i="2" s="1"/>
  <c r="AO5252" i="2" s="1"/>
  <c r="AL5254" i="2"/>
  <c r="AM5254" i="2" s="1"/>
  <c r="AN5254" i="2" s="1"/>
  <c r="AO5254" i="2" s="1"/>
  <c r="AL5256" i="2"/>
  <c r="AM5256" i="2" s="1"/>
  <c r="AN5256" i="2" s="1"/>
  <c r="AO5256" i="2" s="1"/>
  <c r="AL5258" i="2"/>
  <c r="AM5258" i="2" s="1"/>
  <c r="AN5258" i="2" s="1"/>
  <c r="AO5258" i="2" s="1"/>
  <c r="AL5260" i="2"/>
  <c r="AM5260" i="2" s="1"/>
  <c r="AN5260" i="2" s="1"/>
  <c r="AO5260" i="2" s="1"/>
  <c r="AL5262" i="2"/>
  <c r="AM5262" i="2" s="1"/>
  <c r="AN5262" i="2" s="1"/>
  <c r="AO5262" i="2" s="1"/>
  <c r="AL5264" i="2"/>
  <c r="AM5264" i="2" s="1"/>
  <c r="AN5264" i="2" s="1"/>
  <c r="AO5264" i="2" s="1"/>
  <c r="AL5266" i="2"/>
  <c r="AM5266" i="2" s="1"/>
  <c r="AN5266" i="2" s="1"/>
  <c r="AO5266" i="2" s="1"/>
  <c r="AL5268" i="2"/>
  <c r="AM5268" i="2" s="1"/>
  <c r="AN5268" i="2" s="1"/>
  <c r="AO5268" i="2" s="1"/>
  <c r="AL5270" i="2"/>
  <c r="AM5270" i="2" s="1"/>
  <c r="AN5270" i="2" s="1"/>
  <c r="AO5270" i="2" s="1"/>
  <c r="AL5272" i="2"/>
  <c r="AM5272" i="2" s="1"/>
  <c r="AN5272" i="2" s="1"/>
  <c r="AO5272" i="2" s="1"/>
  <c r="AL5274" i="2"/>
  <c r="AM5274" i="2" s="1"/>
  <c r="AN5274" i="2" s="1"/>
  <c r="AO5274" i="2" s="1"/>
  <c r="AL5276" i="2"/>
  <c r="AM5276" i="2" s="1"/>
  <c r="AN5276" i="2" s="1"/>
  <c r="AO5276" i="2" s="1"/>
  <c r="AL5278" i="2"/>
  <c r="AM5278" i="2" s="1"/>
  <c r="AN5278" i="2" s="1"/>
  <c r="AO5278" i="2" s="1"/>
  <c r="AL5280" i="2"/>
  <c r="AM5280" i="2" s="1"/>
  <c r="AN5280" i="2" s="1"/>
  <c r="AO5280" i="2" s="1"/>
  <c r="AL5282" i="2"/>
  <c r="AM5282" i="2" s="1"/>
  <c r="AN5282" i="2" s="1"/>
  <c r="AO5282" i="2" s="1"/>
  <c r="AL5284" i="2"/>
  <c r="AM5284" i="2" s="1"/>
  <c r="AN5284" i="2" s="1"/>
  <c r="AO5284" i="2" s="1"/>
  <c r="AL5286" i="2"/>
  <c r="AM5286" i="2" s="1"/>
  <c r="AN5286" i="2" s="1"/>
  <c r="AO5286" i="2" s="1"/>
  <c r="AL5288" i="2"/>
  <c r="AM5288" i="2" s="1"/>
  <c r="AN5288" i="2" s="1"/>
  <c r="AO5288" i="2" s="1"/>
  <c r="AL5290" i="2"/>
  <c r="AM5290" i="2" s="1"/>
  <c r="AN5290" i="2" s="1"/>
  <c r="AO5290" i="2" s="1"/>
  <c r="AL5292" i="2"/>
  <c r="AM5292" i="2" s="1"/>
  <c r="AN5292" i="2" s="1"/>
  <c r="AO5292" i="2" s="1"/>
  <c r="AL5294" i="2"/>
  <c r="AM5294" i="2" s="1"/>
  <c r="AN5294" i="2" s="1"/>
  <c r="AO5294" i="2" s="1"/>
  <c r="AL5296" i="2"/>
  <c r="AM5296" i="2" s="1"/>
  <c r="AN5296" i="2" s="1"/>
  <c r="AO5296" i="2" s="1"/>
  <c r="AL5298" i="2"/>
  <c r="AM5298" i="2" s="1"/>
  <c r="AN5298" i="2" s="1"/>
  <c r="AO5298" i="2" s="1"/>
  <c r="AL5300" i="2"/>
  <c r="AM5300" i="2" s="1"/>
  <c r="AN5300" i="2" s="1"/>
  <c r="AO5300" i="2" s="1"/>
  <c r="AL5302" i="2"/>
  <c r="AM5302" i="2" s="1"/>
  <c r="AN5302" i="2" s="1"/>
  <c r="AO5302" i="2" s="1"/>
  <c r="AL5304" i="2"/>
  <c r="AM5304" i="2" s="1"/>
  <c r="AN5304" i="2" s="1"/>
  <c r="AO5304" i="2" s="1"/>
  <c r="AL5306" i="2"/>
  <c r="AM5306" i="2" s="1"/>
  <c r="AN5306" i="2" s="1"/>
  <c r="AO5306" i="2" s="1"/>
  <c r="AL5308" i="2"/>
  <c r="AM5308" i="2" s="1"/>
  <c r="AN5308" i="2" s="1"/>
  <c r="AO5308" i="2" s="1"/>
  <c r="AL5310" i="2"/>
  <c r="AM5310" i="2" s="1"/>
  <c r="AN5310" i="2" s="1"/>
  <c r="AO5310" i="2" s="1"/>
  <c r="AL5312" i="2"/>
  <c r="AM5312" i="2" s="1"/>
  <c r="AN5312" i="2" s="1"/>
  <c r="AO5312" i="2" s="1"/>
  <c r="AL5314" i="2"/>
  <c r="AM5314" i="2" s="1"/>
  <c r="AN5314" i="2" s="1"/>
  <c r="AO5314" i="2" s="1"/>
  <c r="AL5316" i="2"/>
  <c r="AM5316" i="2" s="1"/>
  <c r="AN5316" i="2" s="1"/>
  <c r="AO5316" i="2" s="1"/>
  <c r="AL5318" i="2"/>
  <c r="AM5318" i="2" s="1"/>
  <c r="AN5318" i="2" s="1"/>
  <c r="AO5318" i="2" s="1"/>
  <c r="AL5320" i="2"/>
  <c r="AM5320" i="2" s="1"/>
  <c r="AN5320" i="2" s="1"/>
  <c r="AO5320" i="2" s="1"/>
  <c r="AL5322" i="2"/>
  <c r="AM5322" i="2" s="1"/>
  <c r="AN5322" i="2" s="1"/>
  <c r="AO5322" i="2" s="1"/>
  <c r="AL5324" i="2"/>
  <c r="AM5324" i="2" s="1"/>
  <c r="AN5324" i="2" s="1"/>
  <c r="AO5324" i="2" s="1"/>
  <c r="AL5326" i="2"/>
  <c r="AM5326" i="2" s="1"/>
  <c r="AN5326" i="2" s="1"/>
  <c r="AO5326" i="2" s="1"/>
  <c r="AL5328" i="2"/>
  <c r="AM5328" i="2" s="1"/>
  <c r="AN5328" i="2" s="1"/>
  <c r="AO5328" i="2" s="1"/>
  <c r="AL5330" i="2"/>
  <c r="AM5330" i="2" s="1"/>
  <c r="AN5330" i="2" s="1"/>
  <c r="AO5330" i="2" s="1"/>
  <c r="AL5332" i="2"/>
  <c r="AM5332" i="2" s="1"/>
  <c r="AN5332" i="2" s="1"/>
  <c r="AO5332" i="2" s="1"/>
  <c r="AL5334" i="2"/>
  <c r="AM5334" i="2" s="1"/>
  <c r="AN5334" i="2" s="1"/>
  <c r="AO5334" i="2" s="1"/>
  <c r="AL5336" i="2"/>
  <c r="AM5336" i="2" s="1"/>
  <c r="AN5336" i="2" s="1"/>
  <c r="AO5336" i="2" s="1"/>
  <c r="AL5338" i="2"/>
  <c r="AM5338" i="2" s="1"/>
  <c r="AN5338" i="2" s="1"/>
  <c r="AO5338" i="2" s="1"/>
  <c r="AL5340" i="2"/>
  <c r="AM5340" i="2" s="1"/>
  <c r="AN5340" i="2" s="1"/>
  <c r="AO5340" i="2" s="1"/>
  <c r="AL5342" i="2"/>
  <c r="AM5342" i="2" s="1"/>
  <c r="AN5342" i="2" s="1"/>
  <c r="AO5342" i="2" s="1"/>
  <c r="AL5344" i="2"/>
  <c r="AM5344" i="2" s="1"/>
  <c r="AN5344" i="2" s="1"/>
  <c r="AO5344" i="2" s="1"/>
  <c r="AL5346" i="2"/>
  <c r="AM5346" i="2" s="1"/>
  <c r="AN5346" i="2" s="1"/>
  <c r="AO5346" i="2" s="1"/>
  <c r="AL5348" i="2"/>
  <c r="AM5348" i="2" s="1"/>
  <c r="AN5348" i="2" s="1"/>
  <c r="AO5348" i="2" s="1"/>
  <c r="AL5350" i="2"/>
  <c r="AM5350" i="2" s="1"/>
  <c r="AN5350" i="2" s="1"/>
  <c r="AO5350" i="2" s="1"/>
  <c r="AL5352" i="2"/>
  <c r="AM5352" i="2" s="1"/>
  <c r="AN5352" i="2" s="1"/>
  <c r="AO5352" i="2" s="1"/>
  <c r="AL5354" i="2"/>
  <c r="AM5354" i="2" s="1"/>
  <c r="AN5354" i="2" s="1"/>
  <c r="AO5354" i="2" s="1"/>
  <c r="AL5356" i="2"/>
  <c r="AM5356" i="2" s="1"/>
  <c r="AN5356" i="2" s="1"/>
  <c r="AO5356" i="2" s="1"/>
  <c r="AL5358" i="2"/>
  <c r="AM5358" i="2" s="1"/>
  <c r="AN5358" i="2" s="1"/>
  <c r="AO5358" i="2" s="1"/>
  <c r="AL5360" i="2"/>
  <c r="AM5360" i="2" s="1"/>
  <c r="AN5360" i="2" s="1"/>
  <c r="AO5360" i="2" s="1"/>
  <c r="AL5362" i="2"/>
  <c r="AM5362" i="2" s="1"/>
  <c r="AN5362" i="2" s="1"/>
  <c r="AO5362" i="2" s="1"/>
  <c r="AL5364" i="2"/>
  <c r="AM5364" i="2" s="1"/>
  <c r="AN5364" i="2" s="1"/>
  <c r="AO5364" i="2" s="1"/>
  <c r="AL5366" i="2"/>
  <c r="AM5366" i="2" s="1"/>
  <c r="AN5366" i="2" s="1"/>
  <c r="AO5366" i="2" s="1"/>
  <c r="AL5368" i="2"/>
  <c r="AM5368" i="2" s="1"/>
  <c r="AN5368" i="2" s="1"/>
  <c r="AO5368" i="2" s="1"/>
  <c r="AL5370" i="2"/>
  <c r="AM5370" i="2" s="1"/>
  <c r="AN5370" i="2" s="1"/>
  <c r="AO5370" i="2" s="1"/>
  <c r="AL5372" i="2"/>
  <c r="AM5372" i="2" s="1"/>
  <c r="AN5372" i="2" s="1"/>
  <c r="AO5372" i="2" s="1"/>
  <c r="AL5374" i="2"/>
  <c r="AM5374" i="2" s="1"/>
  <c r="AN5374" i="2" s="1"/>
  <c r="AO5374" i="2" s="1"/>
  <c r="AL5376" i="2"/>
  <c r="AM5376" i="2" s="1"/>
  <c r="AN5376" i="2" s="1"/>
  <c r="AO5376" i="2" s="1"/>
  <c r="AL5378" i="2"/>
  <c r="AM5378" i="2" s="1"/>
  <c r="AN5378" i="2" s="1"/>
  <c r="AO5378" i="2" s="1"/>
  <c r="AL5380" i="2"/>
  <c r="AM5380" i="2" s="1"/>
  <c r="AN5380" i="2" s="1"/>
  <c r="AO5380" i="2" s="1"/>
  <c r="AL5382" i="2"/>
  <c r="AM5382" i="2" s="1"/>
  <c r="AN5382" i="2" s="1"/>
  <c r="AO5382" i="2" s="1"/>
  <c r="AL5384" i="2"/>
  <c r="AM5384" i="2" s="1"/>
  <c r="AN5384" i="2" s="1"/>
  <c r="AO5384" i="2" s="1"/>
  <c r="AL5386" i="2"/>
  <c r="AM5386" i="2" s="1"/>
  <c r="AN5386" i="2" s="1"/>
  <c r="AO5386" i="2" s="1"/>
  <c r="AL5388" i="2"/>
  <c r="AM5388" i="2" s="1"/>
  <c r="AN5388" i="2" s="1"/>
  <c r="AO5388" i="2" s="1"/>
  <c r="AL5390" i="2"/>
  <c r="AM5390" i="2" s="1"/>
  <c r="AN5390" i="2" s="1"/>
  <c r="AO5390" i="2" s="1"/>
  <c r="AL5392" i="2"/>
  <c r="AM5392" i="2" s="1"/>
  <c r="AN5392" i="2" s="1"/>
  <c r="AO5392" i="2" s="1"/>
  <c r="AL5394" i="2"/>
  <c r="AM5394" i="2" s="1"/>
  <c r="AN5394" i="2" s="1"/>
  <c r="AO5394" i="2" s="1"/>
  <c r="AL5396" i="2"/>
  <c r="AM5396" i="2" s="1"/>
  <c r="AN5396" i="2" s="1"/>
  <c r="AO5396" i="2" s="1"/>
  <c r="AL5398" i="2"/>
  <c r="AM5398" i="2" s="1"/>
  <c r="AN5398" i="2" s="1"/>
  <c r="AO5398" i="2" s="1"/>
  <c r="AL5400" i="2"/>
  <c r="AM5400" i="2" s="1"/>
  <c r="AN5400" i="2" s="1"/>
  <c r="AO5400" i="2" s="1"/>
  <c r="AL5402" i="2"/>
  <c r="AM5402" i="2" s="1"/>
  <c r="AN5402" i="2" s="1"/>
  <c r="AO5402" i="2" s="1"/>
  <c r="AL5404" i="2"/>
  <c r="AM5404" i="2" s="1"/>
  <c r="AN5404" i="2" s="1"/>
  <c r="AO5404" i="2" s="1"/>
  <c r="AL5406" i="2"/>
  <c r="AM5406" i="2" s="1"/>
  <c r="AN5406" i="2" s="1"/>
  <c r="AO5406" i="2" s="1"/>
  <c r="AL5408" i="2"/>
  <c r="AM5408" i="2" s="1"/>
  <c r="AN5408" i="2" s="1"/>
  <c r="AO5408" i="2" s="1"/>
  <c r="AL5410" i="2"/>
  <c r="AM5410" i="2" s="1"/>
  <c r="AN5410" i="2" s="1"/>
  <c r="AO5410" i="2" s="1"/>
  <c r="AL5412" i="2"/>
  <c r="AM5412" i="2" s="1"/>
  <c r="AN5412" i="2" s="1"/>
  <c r="AO5412" i="2" s="1"/>
  <c r="AL5414" i="2"/>
  <c r="AM5414" i="2" s="1"/>
  <c r="AN5414" i="2" s="1"/>
  <c r="AO5414" i="2" s="1"/>
  <c r="AL5416" i="2"/>
  <c r="AM5416" i="2" s="1"/>
  <c r="AN5416" i="2" s="1"/>
  <c r="AO5416" i="2" s="1"/>
  <c r="AL5418" i="2"/>
  <c r="AM5418" i="2" s="1"/>
  <c r="AN5418" i="2" s="1"/>
  <c r="AO5418" i="2" s="1"/>
  <c r="AL5420" i="2"/>
  <c r="AM5420" i="2" s="1"/>
  <c r="AN5420" i="2" s="1"/>
  <c r="AO5420" i="2" s="1"/>
  <c r="AL5422" i="2"/>
  <c r="AM5422" i="2" s="1"/>
  <c r="AN5422" i="2" s="1"/>
  <c r="AO5422" i="2" s="1"/>
  <c r="AL5424" i="2"/>
  <c r="AM5424" i="2" s="1"/>
  <c r="AN5424" i="2" s="1"/>
  <c r="AO5424" i="2" s="1"/>
  <c r="AL5426" i="2"/>
  <c r="AM5426" i="2" s="1"/>
  <c r="AN5426" i="2" s="1"/>
  <c r="AO5426" i="2" s="1"/>
  <c r="AL5428" i="2"/>
  <c r="AM5428" i="2" s="1"/>
  <c r="AN5428" i="2" s="1"/>
  <c r="AO5428" i="2" s="1"/>
  <c r="AL5430" i="2"/>
  <c r="AM5430" i="2" s="1"/>
  <c r="AN5430" i="2" s="1"/>
  <c r="AO5430" i="2" s="1"/>
  <c r="AL5432" i="2"/>
  <c r="AM5432" i="2" s="1"/>
  <c r="AN5432" i="2" s="1"/>
  <c r="AO5432" i="2" s="1"/>
  <c r="AL5434" i="2"/>
  <c r="AM5434" i="2" s="1"/>
  <c r="AN5434" i="2" s="1"/>
  <c r="AO5434" i="2" s="1"/>
  <c r="AL5436" i="2"/>
  <c r="AM5436" i="2" s="1"/>
  <c r="AN5436" i="2" s="1"/>
  <c r="AO5436" i="2" s="1"/>
  <c r="AL5438" i="2"/>
  <c r="AM5438" i="2" s="1"/>
  <c r="AN5438" i="2" s="1"/>
  <c r="AO5438" i="2" s="1"/>
  <c r="AL5440" i="2"/>
  <c r="AM5440" i="2" s="1"/>
  <c r="AN5440" i="2" s="1"/>
  <c r="AO5440" i="2" s="1"/>
  <c r="AL5442" i="2"/>
  <c r="AM5442" i="2" s="1"/>
  <c r="AN5442" i="2" s="1"/>
  <c r="AO5442" i="2" s="1"/>
  <c r="AL5444" i="2"/>
  <c r="AM5444" i="2" s="1"/>
  <c r="AN5444" i="2" s="1"/>
  <c r="AO5444" i="2" s="1"/>
  <c r="AL5446" i="2"/>
  <c r="AM5446" i="2" s="1"/>
  <c r="AN5446" i="2" s="1"/>
  <c r="AO5446" i="2" s="1"/>
  <c r="AL5448" i="2"/>
  <c r="AM5448" i="2" s="1"/>
  <c r="AN5448" i="2" s="1"/>
  <c r="AO5448" i="2" s="1"/>
  <c r="AL5450" i="2"/>
  <c r="AM5450" i="2" s="1"/>
  <c r="AN5450" i="2" s="1"/>
  <c r="AO5450" i="2" s="1"/>
  <c r="AL5452" i="2"/>
  <c r="AM5452" i="2" s="1"/>
  <c r="AN5452" i="2" s="1"/>
  <c r="AO5452" i="2" s="1"/>
  <c r="AL5454" i="2"/>
  <c r="AM5454" i="2" s="1"/>
  <c r="AN5454" i="2" s="1"/>
  <c r="AO5454" i="2" s="1"/>
  <c r="AL5456" i="2"/>
  <c r="AM5456" i="2" s="1"/>
  <c r="AN5456" i="2" s="1"/>
  <c r="AO5456" i="2" s="1"/>
  <c r="AL5458" i="2"/>
  <c r="AM5458" i="2" s="1"/>
  <c r="AN5458" i="2" s="1"/>
  <c r="AO5458" i="2" s="1"/>
  <c r="AL5460" i="2"/>
  <c r="AM5460" i="2" s="1"/>
  <c r="AN5460" i="2" s="1"/>
  <c r="AO5460" i="2" s="1"/>
  <c r="AL5462" i="2"/>
  <c r="AM5462" i="2" s="1"/>
  <c r="AN5462" i="2" s="1"/>
  <c r="AO5462" i="2" s="1"/>
  <c r="AL5464" i="2"/>
  <c r="AM5464" i="2" s="1"/>
  <c r="AN5464" i="2" s="1"/>
  <c r="AO5464" i="2" s="1"/>
  <c r="AL5466" i="2"/>
  <c r="AM5466" i="2" s="1"/>
  <c r="AN5466" i="2" s="1"/>
  <c r="AO5466" i="2" s="1"/>
  <c r="AL5468" i="2"/>
  <c r="AM5468" i="2" s="1"/>
  <c r="AN5468" i="2" s="1"/>
  <c r="AO5468" i="2" s="1"/>
  <c r="AL5470" i="2"/>
  <c r="AM5470" i="2" s="1"/>
  <c r="AN5470" i="2" s="1"/>
  <c r="AO5470" i="2" s="1"/>
  <c r="AL5472" i="2"/>
  <c r="AM5472" i="2" s="1"/>
  <c r="AN5472" i="2" s="1"/>
  <c r="AO5472" i="2" s="1"/>
  <c r="AL5474" i="2"/>
  <c r="AM5474" i="2" s="1"/>
  <c r="AN5474" i="2" s="1"/>
  <c r="AO5474" i="2" s="1"/>
  <c r="AL5476" i="2"/>
  <c r="AM5476" i="2" s="1"/>
  <c r="AN5476" i="2" s="1"/>
  <c r="AO5476" i="2" s="1"/>
  <c r="AL5478" i="2"/>
  <c r="AM5478" i="2" s="1"/>
  <c r="AN5478" i="2" s="1"/>
  <c r="AO5478" i="2" s="1"/>
  <c r="AL5480" i="2"/>
  <c r="AM5480" i="2" s="1"/>
  <c r="AN5480" i="2" s="1"/>
  <c r="AO5480" i="2" s="1"/>
  <c r="AL5482" i="2"/>
  <c r="AM5482" i="2" s="1"/>
  <c r="AN5482" i="2" s="1"/>
  <c r="AO5482" i="2" s="1"/>
  <c r="AL5484" i="2"/>
  <c r="AM5484" i="2" s="1"/>
  <c r="AN5484" i="2" s="1"/>
  <c r="AO5484" i="2" s="1"/>
  <c r="AL5486" i="2"/>
  <c r="AM5486" i="2" s="1"/>
  <c r="AN5486" i="2" s="1"/>
  <c r="AO5486" i="2" s="1"/>
  <c r="AL5488" i="2"/>
  <c r="AM5488" i="2" s="1"/>
  <c r="AN5488" i="2" s="1"/>
  <c r="AO5488" i="2" s="1"/>
  <c r="AL5490" i="2"/>
  <c r="AM5490" i="2" s="1"/>
  <c r="AN5490" i="2" s="1"/>
  <c r="AO5490" i="2" s="1"/>
  <c r="AL5492" i="2"/>
  <c r="AM5492" i="2" s="1"/>
  <c r="AN5492" i="2" s="1"/>
  <c r="AO5492" i="2" s="1"/>
  <c r="AL5494" i="2"/>
  <c r="AM5494" i="2" s="1"/>
  <c r="AN5494" i="2" s="1"/>
  <c r="AO5494" i="2" s="1"/>
  <c r="AL5496" i="2"/>
  <c r="AM5496" i="2" s="1"/>
  <c r="AN5496" i="2" s="1"/>
  <c r="AO5496" i="2" s="1"/>
  <c r="AL5498" i="2"/>
  <c r="AM5498" i="2" s="1"/>
  <c r="AN5498" i="2" s="1"/>
  <c r="AO5498" i="2" s="1"/>
  <c r="AL5500" i="2"/>
  <c r="AM5500" i="2" s="1"/>
  <c r="AN5500" i="2" s="1"/>
  <c r="AO5500" i="2" s="1"/>
  <c r="AL5502" i="2"/>
  <c r="AM5502" i="2" s="1"/>
  <c r="AN5502" i="2" s="1"/>
  <c r="AO5502" i="2" s="1"/>
  <c r="AL5504" i="2"/>
  <c r="AM5504" i="2" s="1"/>
  <c r="AN5504" i="2" s="1"/>
  <c r="AO5504" i="2" s="1"/>
  <c r="AL5506" i="2"/>
  <c r="AM5506" i="2" s="1"/>
  <c r="AN5506" i="2" s="1"/>
  <c r="AO5506" i="2" s="1"/>
  <c r="AL5508" i="2"/>
  <c r="AM5508" i="2" s="1"/>
  <c r="AN5508" i="2" s="1"/>
  <c r="AO5508" i="2" s="1"/>
  <c r="AL5510" i="2"/>
  <c r="AM5510" i="2" s="1"/>
  <c r="AN5510" i="2" s="1"/>
  <c r="AO5510" i="2" s="1"/>
  <c r="AL5512" i="2"/>
  <c r="AM5512" i="2" s="1"/>
  <c r="AN5512" i="2" s="1"/>
  <c r="AO5512" i="2" s="1"/>
  <c r="AL5514" i="2"/>
  <c r="AM5514" i="2" s="1"/>
  <c r="AN5514" i="2" s="1"/>
  <c r="AO5514" i="2" s="1"/>
  <c r="AL5516" i="2"/>
  <c r="AM5516" i="2" s="1"/>
  <c r="AN5516" i="2" s="1"/>
  <c r="AO5516" i="2" s="1"/>
  <c r="AL5518" i="2"/>
  <c r="AM5518" i="2" s="1"/>
  <c r="AN5518" i="2" s="1"/>
  <c r="AO5518" i="2" s="1"/>
  <c r="AL5520" i="2"/>
  <c r="AM5520" i="2" s="1"/>
  <c r="AN5520" i="2" s="1"/>
  <c r="AO5520" i="2" s="1"/>
  <c r="AL5522" i="2"/>
  <c r="AM5522" i="2" s="1"/>
  <c r="AN5522" i="2" s="1"/>
  <c r="AO5522" i="2" s="1"/>
  <c r="AL5524" i="2"/>
  <c r="AM5524" i="2" s="1"/>
  <c r="AN5524" i="2" s="1"/>
  <c r="AO5524" i="2" s="1"/>
  <c r="AL5526" i="2"/>
  <c r="AM5526" i="2" s="1"/>
  <c r="AN5526" i="2" s="1"/>
  <c r="AO5526" i="2" s="1"/>
  <c r="AL5528" i="2"/>
  <c r="AM5528" i="2" s="1"/>
  <c r="AN5528" i="2" s="1"/>
  <c r="AO5528" i="2" s="1"/>
  <c r="AL5530" i="2"/>
  <c r="AM5530" i="2" s="1"/>
  <c r="AN5530" i="2" s="1"/>
  <c r="AO5530" i="2" s="1"/>
  <c r="AL5532" i="2"/>
  <c r="AM5532" i="2" s="1"/>
  <c r="AN5532" i="2" s="1"/>
  <c r="AO5532" i="2" s="1"/>
  <c r="AL5534" i="2"/>
  <c r="AM5534" i="2" s="1"/>
  <c r="AN5534" i="2" s="1"/>
  <c r="AO5534" i="2" s="1"/>
  <c r="AL5536" i="2"/>
  <c r="AM5536" i="2" s="1"/>
  <c r="AN5536" i="2" s="1"/>
  <c r="AO5536" i="2" s="1"/>
  <c r="AL5538" i="2"/>
  <c r="AM5538" i="2" s="1"/>
  <c r="AN5538" i="2" s="1"/>
  <c r="AO5538" i="2" s="1"/>
  <c r="AL5540" i="2"/>
  <c r="AM5540" i="2" s="1"/>
  <c r="AN5540" i="2" s="1"/>
  <c r="AO5540" i="2" s="1"/>
  <c r="AL5542" i="2"/>
  <c r="AM5542" i="2" s="1"/>
  <c r="AN5542" i="2" s="1"/>
  <c r="AO5542" i="2" s="1"/>
  <c r="AL5544" i="2"/>
  <c r="AM5544" i="2" s="1"/>
  <c r="AN5544" i="2" s="1"/>
  <c r="AO5544" i="2" s="1"/>
  <c r="AL5546" i="2"/>
  <c r="AM5546" i="2" s="1"/>
  <c r="AN5546" i="2" s="1"/>
  <c r="AO5546" i="2" s="1"/>
  <c r="AL5548" i="2"/>
  <c r="AM5548" i="2" s="1"/>
  <c r="AN5548" i="2" s="1"/>
  <c r="AO5548" i="2" s="1"/>
  <c r="AL5550" i="2"/>
  <c r="AM5550" i="2" s="1"/>
  <c r="AN5550" i="2" s="1"/>
  <c r="AO5550" i="2" s="1"/>
  <c r="AL5552" i="2"/>
  <c r="AM5552" i="2" s="1"/>
  <c r="AN5552" i="2" s="1"/>
  <c r="AO5552" i="2" s="1"/>
  <c r="AL5554" i="2"/>
  <c r="AM5554" i="2" s="1"/>
  <c r="AN5554" i="2" s="1"/>
  <c r="AO5554" i="2" s="1"/>
  <c r="AL5556" i="2"/>
  <c r="AM5556" i="2" s="1"/>
  <c r="AN5556" i="2" s="1"/>
  <c r="AO5556" i="2" s="1"/>
  <c r="AL5558" i="2"/>
  <c r="AM5558" i="2" s="1"/>
  <c r="AN5558" i="2" s="1"/>
  <c r="AO5558" i="2" s="1"/>
  <c r="AL5560" i="2"/>
  <c r="AM5560" i="2" s="1"/>
  <c r="AN5560" i="2" s="1"/>
  <c r="AO5560" i="2" s="1"/>
  <c r="AL5562" i="2"/>
  <c r="AM5562" i="2" s="1"/>
  <c r="AN5562" i="2" s="1"/>
  <c r="AO5562" i="2" s="1"/>
  <c r="AL5564" i="2"/>
  <c r="AM5564" i="2" s="1"/>
  <c r="AN5564" i="2" s="1"/>
  <c r="AO5564" i="2" s="1"/>
  <c r="AL5566" i="2"/>
  <c r="AM5566" i="2" s="1"/>
  <c r="AN5566" i="2" s="1"/>
  <c r="AO5566" i="2" s="1"/>
  <c r="AL5568" i="2"/>
  <c r="AM5568" i="2" s="1"/>
  <c r="AN5568" i="2" s="1"/>
  <c r="AO5568" i="2" s="1"/>
  <c r="AL5570" i="2"/>
  <c r="AM5570" i="2" s="1"/>
  <c r="AN5570" i="2" s="1"/>
  <c r="AO5570" i="2" s="1"/>
  <c r="AL5572" i="2"/>
  <c r="AM5572" i="2" s="1"/>
  <c r="AN5572" i="2" s="1"/>
  <c r="AO5572" i="2" s="1"/>
  <c r="AL5574" i="2"/>
  <c r="AM5574" i="2" s="1"/>
  <c r="AN5574" i="2" s="1"/>
  <c r="AO5574" i="2" s="1"/>
  <c r="AL5576" i="2"/>
  <c r="AM5576" i="2" s="1"/>
  <c r="AN5576" i="2" s="1"/>
  <c r="AO5576" i="2" s="1"/>
  <c r="AL5578" i="2"/>
  <c r="AM5578" i="2" s="1"/>
  <c r="AN5578" i="2" s="1"/>
  <c r="AO5578" i="2" s="1"/>
  <c r="AL5580" i="2"/>
  <c r="AM5580" i="2" s="1"/>
  <c r="AN5580" i="2" s="1"/>
  <c r="AO5580" i="2" s="1"/>
  <c r="AL5582" i="2"/>
  <c r="AM5582" i="2" s="1"/>
  <c r="AN5582" i="2" s="1"/>
  <c r="AO5582" i="2" s="1"/>
  <c r="AL5584" i="2"/>
  <c r="AM5584" i="2" s="1"/>
  <c r="AN5584" i="2" s="1"/>
  <c r="AO5584" i="2" s="1"/>
  <c r="AL5586" i="2"/>
  <c r="AM5586" i="2" s="1"/>
  <c r="AN5586" i="2" s="1"/>
  <c r="AO5586" i="2" s="1"/>
  <c r="AL5588" i="2"/>
  <c r="AM5588" i="2" s="1"/>
  <c r="AN5588" i="2" s="1"/>
  <c r="AO5588" i="2" s="1"/>
  <c r="AL5590" i="2"/>
  <c r="AM5590" i="2" s="1"/>
  <c r="AN5590" i="2" s="1"/>
  <c r="AO5590" i="2" s="1"/>
  <c r="AL5592" i="2"/>
  <c r="AM5592" i="2" s="1"/>
  <c r="AN5592" i="2" s="1"/>
  <c r="AO5592" i="2" s="1"/>
  <c r="AL5594" i="2"/>
  <c r="AM5594" i="2" s="1"/>
  <c r="AN5594" i="2" s="1"/>
  <c r="AO5594" i="2" s="1"/>
  <c r="AL5596" i="2"/>
  <c r="AM5596" i="2" s="1"/>
  <c r="AN5596" i="2" s="1"/>
  <c r="AO5596" i="2" s="1"/>
  <c r="AL5598" i="2"/>
  <c r="AM5598" i="2" s="1"/>
  <c r="AN5598" i="2" s="1"/>
  <c r="AO5598" i="2" s="1"/>
  <c r="AL5600" i="2"/>
  <c r="AM5600" i="2" s="1"/>
  <c r="AN5600" i="2" s="1"/>
  <c r="AO5600" i="2" s="1"/>
  <c r="AL5602" i="2"/>
  <c r="AM5602" i="2" s="1"/>
  <c r="AN5602" i="2" s="1"/>
  <c r="AO5602" i="2" s="1"/>
  <c r="AL5604" i="2"/>
  <c r="AM5604" i="2" s="1"/>
  <c r="AN5604" i="2" s="1"/>
  <c r="AO5604" i="2" s="1"/>
  <c r="AL5606" i="2"/>
  <c r="AM5606" i="2" s="1"/>
  <c r="AN5606" i="2" s="1"/>
  <c r="AO5606" i="2" s="1"/>
  <c r="AL5608" i="2"/>
  <c r="AM5608" i="2" s="1"/>
  <c r="AN5608" i="2" s="1"/>
  <c r="AO5608" i="2" s="1"/>
  <c r="AL5610" i="2"/>
  <c r="AM5610" i="2" s="1"/>
  <c r="AN5610" i="2" s="1"/>
  <c r="AO5610" i="2" s="1"/>
  <c r="AL5612" i="2"/>
  <c r="AM5612" i="2" s="1"/>
  <c r="AN5612" i="2" s="1"/>
  <c r="AO5612" i="2" s="1"/>
  <c r="AL5614" i="2"/>
  <c r="AM5614" i="2" s="1"/>
  <c r="AN5614" i="2" s="1"/>
  <c r="AO5614" i="2" s="1"/>
  <c r="AL5616" i="2"/>
  <c r="AM5616" i="2" s="1"/>
  <c r="AN5616" i="2" s="1"/>
  <c r="AO5616" i="2" s="1"/>
  <c r="AL5618" i="2"/>
  <c r="AM5618" i="2" s="1"/>
  <c r="AN5618" i="2" s="1"/>
  <c r="AO5618" i="2" s="1"/>
  <c r="AL5620" i="2"/>
  <c r="AM5620" i="2" s="1"/>
  <c r="AN5620" i="2" s="1"/>
  <c r="AO5620" i="2" s="1"/>
  <c r="AL5622" i="2"/>
  <c r="AM5622" i="2" s="1"/>
  <c r="AN5622" i="2" s="1"/>
  <c r="AO5622" i="2" s="1"/>
  <c r="AL5624" i="2"/>
  <c r="AM5624" i="2" s="1"/>
  <c r="AN5624" i="2" s="1"/>
  <c r="AO5624" i="2" s="1"/>
  <c r="AL5626" i="2"/>
  <c r="AM5626" i="2" s="1"/>
  <c r="AN5626" i="2" s="1"/>
  <c r="AO5626" i="2" s="1"/>
  <c r="AL5628" i="2"/>
  <c r="AM5628" i="2" s="1"/>
  <c r="AN5628" i="2" s="1"/>
  <c r="AO5628" i="2" s="1"/>
  <c r="AL5630" i="2"/>
  <c r="AM5630" i="2" s="1"/>
  <c r="AN5630" i="2" s="1"/>
  <c r="AO5630" i="2" s="1"/>
  <c r="AL5632" i="2"/>
  <c r="AM5632" i="2" s="1"/>
  <c r="AN5632" i="2" s="1"/>
  <c r="AO5632" i="2" s="1"/>
  <c r="AL5634" i="2"/>
  <c r="AM5634" i="2" s="1"/>
  <c r="AN5634" i="2" s="1"/>
  <c r="AO5634" i="2" s="1"/>
  <c r="AL5636" i="2"/>
  <c r="AM5636" i="2" s="1"/>
  <c r="AN5636" i="2" s="1"/>
  <c r="AO5636" i="2" s="1"/>
  <c r="AL5638" i="2"/>
  <c r="AM5638" i="2" s="1"/>
  <c r="AN5638" i="2" s="1"/>
  <c r="AO5638" i="2" s="1"/>
  <c r="AL5640" i="2"/>
  <c r="AM5640" i="2" s="1"/>
  <c r="AN5640" i="2" s="1"/>
  <c r="AO5640" i="2" s="1"/>
  <c r="AL5642" i="2"/>
  <c r="AM5642" i="2" s="1"/>
  <c r="AN5642" i="2" s="1"/>
  <c r="AO5642" i="2" s="1"/>
  <c r="AL5644" i="2"/>
  <c r="AM5644" i="2" s="1"/>
  <c r="AN5644" i="2" s="1"/>
  <c r="AO5644" i="2" s="1"/>
  <c r="AL5646" i="2"/>
  <c r="AM5646" i="2" s="1"/>
  <c r="AN5646" i="2" s="1"/>
  <c r="AO5646" i="2" s="1"/>
  <c r="AL5648" i="2"/>
  <c r="AM5648" i="2" s="1"/>
  <c r="AN5648" i="2" s="1"/>
  <c r="AO5648" i="2" s="1"/>
  <c r="AL5650" i="2"/>
  <c r="AM5650" i="2" s="1"/>
  <c r="AN5650" i="2" s="1"/>
  <c r="AO5650" i="2" s="1"/>
  <c r="AL5652" i="2"/>
  <c r="AM5652" i="2" s="1"/>
  <c r="AN5652" i="2" s="1"/>
  <c r="AO5652" i="2" s="1"/>
  <c r="AL5654" i="2"/>
  <c r="AM5654" i="2" s="1"/>
  <c r="AN5654" i="2" s="1"/>
  <c r="AO5654" i="2" s="1"/>
  <c r="AL5656" i="2"/>
  <c r="AM5656" i="2" s="1"/>
  <c r="AN5656" i="2" s="1"/>
  <c r="AO5656" i="2" s="1"/>
  <c r="AL5658" i="2"/>
  <c r="AM5658" i="2" s="1"/>
  <c r="AN5658" i="2" s="1"/>
  <c r="AO5658" i="2" s="1"/>
  <c r="AL5660" i="2"/>
  <c r="AM5660" i="2" s="1"/>
  <c r="AN5660" i="2" s="1"/>
  <c r="AO5660" i="2" s="1"/>
  <c r="AL5662" i="2"/>
  <c r="AM5662" i="2" s="1"/>
  <c r="AN5662" i="2" s="1"/>
  <c r="AO5662" i="2" s="1"/>
  <c r="AL5664" i="2"/>
  <c r="AM5664" i="2" s="1"/>
  <c r="AN5664" i="2" s="1"/>
  <c r="AO5664" i="2" s="1"/>
  <c r="AL5666" i="2"/>
  <c r="AM5666" i="2" s="1"/>
  <c r="AN5666" i="2" s="1"/>
  <c r="AO5666" i="2" s="1"/>
  <c r="AL5668" i="2"/>
  <c r="AM5668" i="2" s="1"/>
  <c r="AN5668" i="2" s="1"/>
  <c r="AO5668" i="2" s="1"/>
  <c r="AL5670" i="2"/>
  <c r="AM5670" i="2" s="1"/>
  <c r="AN5670" i="2" s="1"/>
  <c r="AO5670" i="2" s="1"/>
  <c r="AL5672" i="2"/>
  <c r="AM5672" i="2" s="1"/>
  <c r="AN5672" i="2" s="1"/>
  <c r="AO5672" i="2" s="1"/>
  <c r="AL5674" i="2"/>
  <c r="AM5674" i="2" s="1"/>
  <c r="AN5674" i="2" s="1"/>
  <c r="AO5674" i="2" s="1"/>
  <c r="AL5676" i="2"/>
  <c r="AM5676" i="2" s="1"/>
  <c r="AN5676" i="2" s="1"/>
  <c r="AO5676" i="2" s="1"/>
  <c r="AL5678" i="2"/>
  <c r="AM5678" i="2" s="1"/>
  <c r="AN5678" i="2" s="1"/>
  <c r="AO5678" i="2" s="1"/>
  <c r="AL5680" i="2"/>
  <c r="AM5680" i="2" s="1"/>
  <c r="AN5680" i="2" s="1"/>
  <c r="AO5680" i="2" s="1"/>
  <c r="AL5682" i="2"/>
  <c r="AM5682" i="2" s="1"/>
  <c r="AN5682" i="2" s="1"/>
  <c r="AO5682" i="2" s="1"/>
  <c r="AL5684" i="2"/>
  <c r="AM5684" i="2" s="1"/>
  <c r="AN5684" i="2" s="1"/>
  <c r="AO5684" i="2" s="1"/>
  <c r="AL5686" i="2"/>
  <c r="AM5686" i="2" s="1"/>
  <c r="AN5686" i="2" s="1"/>
  <c r="AO5686" i="2" s="1"/>
  <c r="AL5688" i="2"/>
  <c r="AM5688" i="2" s="1"/>
  <c r="AN5688" i="2" s="1"/>
  <c r="AO5688" i="2" s="1"/>
  <c r="AL5690" i="2"/>
  <c r="AM5690" i="2" s="1"/>
  <c r="AN5690" i="2" s="1"/>
  <c r="AO5690" i="2" s="1"/>
  <c r="AL5692" i="2"/>
  <c r="AM5692" i="2" s="1"/>
  <c r="AN5692" i="2" s="1"/>
  <c r="AO5692" i="2" s="1"/>
  <c r="AL5694" i="2"/>
  <c r="AM5694" i="2" s="1"/>
  <c r="AN5694" i="2" s="1"/>
  <c r="AO5694" i="2" s="1"/>
  <c r="AL5696" i="2"/>
  <c r="AM5696" i="2" s="1"/>
  <c r="AN5696" i="2" s="1"/>
  <c r="AO5696" i="2" s="1"/>
  <c r="AL5698" i="2"/>
  <c r="AM5698" i="2" s="1"/>
  <c r="AN5698" i="2" s="1"/>
  <c r="AO5698" i="2" s="1"/>
  <c r="AL5700" i="2"/>
  <c r="AM5700" i="2" s="1"/>
  <c r="AN5700" i="2" s="1"/>
  <c r="AO5700" i="2" s="1"/>
  <c r="AL5702" i="2"/>
  <c r="AM5702" i="2" s="1"/>
  <c r="AN5702" i="2" s="1"/>
  <c r="AO5702" i="2" s="1"/>
  <c r="AL5704" i="2"/>
  <c r="AM5704" i="2" s="1"/>
  <c r="AN5704" i="2" s="1"/>
  <c r="AO5704" i="2" s="1"/>
  <c r="AL5706" i="2"/>
  <c r="AM5706" i="2" s="1"/>
  <c r="AN5706" i="2" s="1"/>
  <c r="AO5706" i="2" s="1"/>
  <c r="AL5708" i="2"/>
  <c r="AM5708" i="2" s="1"/>
  <c r="AN5708" i="2" s="1"/>
  <c r="AO5708" i="2" s="1"/>
  <c r="AL5710" i="2"/>
  <c r="AM5710" i="2" s="1"/>
  <c r="AN5710" i="2" s="1"/>
  <c r="AO5710" i="2" s="1"/>
  <c r="AL5712" i="2"/>
  <c r="AM5712" i="2" s="1"/>
  <c r="AN5712" i="2" s="1"/>
  <c r="AO5712" i="2" s="1"/>
  <c r="AL5714" i="2"/>
  <c r="AM5714" i="2" s="1"/>
  <c r="AN5714" i="2" s="1"/>
  <c r="AO5714" i="2" s="1"/>
  <c r="AL5716" i="2"/>
  <c r="AM5716" i="2" s="1"/>
  <c r="AN5716" i="2" s="1"/>
  <c r="AO5716" i="2" s="1"/>
  <c r="AL5718" i="2"/>
  <c r="AM5718" i="2" s="1"/>
  <c r="AN5718" i="2" s="1"/>
  <c r="AO5718" i="2" s="1"/>
  <c r="AL5720" i="2"/>
  <c r="AM5720" i="2" s="1"/>
  <c r="AN5720" i="2" s="1"/>
  <c r="AO5720" i="2" s="1"/>
  <c r="AL5722" i="2"/>
  <c r="AM5722" i="2" s="1"/>
  <c r="AN5722" i="2" s="1"/>
  <c r="AO5722" i="2" s="1"/>
  <c r="AL5724" i="2"/>
  <c r="AM5724" i="2" s="1"/>
  <c r="AN5724" i="2" s="1"/>
  <c r="AO5724" i="2" s="1"/>
  <c r="AL5726" i="2"/>
  <c r="AM5726" i="2" s="1"/>
  <c r="AN5726" i="2" s="1"/>
  <c r="AO5726" i="2" s="1"/>
  <c r="AL5728" i="2"/>
  <c r="AM5728" i="2" s="1"/>
  <c r="AN5728" i="2" s="1"/>
  <c r="AO5728" i="2" s="1"/>
  <c r="AL5730" i="2"/>
  <c r="AM5730" i="2" s="1"/>
  <c r="AN5730" i="2" s="1"/>
  <c r="AO5730" i="2" s="1"/>
  <c r="AL5732" i="2"/>
  <c r="AM5732" i="2" s="1"/>
  <c r="AN5732" i="2" s="1"/>
  <c r="AO5732" i="2" s="1"/>
  <c r="AL5734" i="2"/>
  <c r="AM5734" i="2" s="1"/>
  <c r="AN5734" i="2" s="1"/>
  <c r="AO5734" i="2" s="1"/>
  <c r="AL5736" i="2"/>
  <c r="AM5736" i="2" s="1"/>
  <c r="AN5736" i="2" s="1"/>
  <c r="AO5736" i="2" s="1"/>
  <c r="AL5738" i="2"/>
  <c r="AM5738" i="2" s="1"/>
  <c r="AN5738" i="2" s="1"/>
  <c r="AO5738" i="2" s="1"/>
  <c r="AL5740" i="2"/>
  <c r="AM5740" i="2" s="1"/>
  <c r="AN5740" i="2" s="1"/>
  <c r="AO5740" i="2" s="1"/>
  <c r="AL5742" i="2"/>
  <c r="AM5742" i="2" s="1"/>
  <c r="AN5742" i="2" s="1"/>
  <c r="AO5742" i="2" s="1"/>
  <c r="AL5744" i="2"/>
  <c r="AM5744" i="2" s="1"/>
  <c r="AN5744" i="2" s="1"/>
  <c r="AO5744" i="2" s="1"/>
  <c r="AL5746" i="2"/>
  <c r="AM5746" i="2" s="1"/>
  <c r="AN5746" i="2" s="1"/>
  <c r="AO5746" i="2" s="1"/>
  <c r="AL5748" i="2"/>
  <c r="AM5748" i="2" s="1"/>
  <c r="AN5748" i="2" s="1"/>
  <c r="AO5748" i="2" s="1"/>
  <c r="AL5750" i="2"/>
  <c r="AM5750" i="2" s="1"/>
  <c r="AN5750" i="2" s="1"/>
  <c r="AO5750" i="2" s="1"/>
  <c r="AL5752" i="2"/>
  <c r="AM5752" i="2" s="1"/>
  <c r="AN5752" i="2" s="1"/>
  <c r="AO5752" i="2" s="1"/>
  <c r="AL5754" i="2"/>
  <c r="AM5754" i="2" s="1"/>
  <c r="AN5754" i="2" s="1"/>
  <c r="AO5754" i="2" s="1"/>
  <c r="AL5756" i="2"/>
  <c r="AM5756" i="2" s="1"/>
  <c r="AN5756" i="2" s="1"/>
  <c r="AO5756" i="2" s="1"/>
  <c r="AL5758" i="2"/>
  <c r="AM5758" i="2" s="1"/>
  <c r="AN5758" i="2" s="1"/>
  <c r="AO5758" i="2" s="1"/>
  <c r="AL5760" i="2"/>
  <c r="AM5760" i="2" s="1"/>
  <c r="AN5760" i="2" s="1"/>
  <c r="AO5760" i="2" s="1"/>
  <c r="AL5762" i="2"/>
  <c r="AM5762" i="2" s="1"/>
  <c r="AN5762" i="2" s="1"/>
  <c r="AO5762" i="2" s="1"/>
  <c r="AL5764" i="2"/>
  <c r="AM5764" i="2" s="1"/>
  <c r="AN5764" i="2" s="1"/>
  <c r="AO5764" i="2" s="1"/>
  <c r="AL5766" i="2"/>
  <c r="AM5766" i="2" s="1"/>
  <c r="AN5766" i="2" s="1"/>
  <c r="AO5766" i="2" s="1"/>
  <c r="AL5768" i="2"/>
  <c r="AM5768" i="2" s="1"/>
  <c r="AN5768" i="2" s="1"/>
  <c r="AO5768" i="2" s="1"/>
  <c r="AL5770" i="2"/>
  <c r="AM5770" i="2" s="1"/>
  <c r="AN5770" i="2" s="1"/>
  <c r="AO5770" i="2" s="1"/>
  <c r="AL5772" i="2"/>
  <c r="AM5772" i="2" s="1"/>
  <c r="AN5772" i="2" s="1"/>
  <c r="AO5772" i="2" s="1"/>
  <c r="AL5774" i="2"/>
  <c r="AM5774" i="2" s="1"/>
  <c r="AN5774" i="2" s="1"/>
  <c r="AO5774" i="2" s="1"/>
  <c r="AL5776" i="2"/>
  <c r="AM5776" i="2" s="1"/>
  <c r="AN5776" i="2" s="1"/>
  <c r="AO5776" i="2" s="1"/>
  <c r="AL5778" i="2"/>
  <c r="AM5778" i="2" s="1"/>
  <c r="AN5778" i="2" s="1"/>
  <c r="AO5778" i="2" s="1"/>
  <c r="AL5780" i="2"/>
  <c r="AM5780" i="2" s="1"/>
  <c r="AN5780" i="2" s="1"/>
  <c r="AO5780" i="2" s="1"/>
  <c r="AL5782" i="2"/>
  <c r="AM5782" i="2" s="1"/>
  <c r="AN5782" i="2" s="1"/>
  <c r="AO5782" i="2" s="1"/>
  <c r="B4876" i="2"/>
  <c r="C4876" i="2"/>
  <c r="D4876" i="2"/>
  <c r="B4877" i="2"/>
  <c r="C4877" i="2"/>
  <c r="D4877" i="2"/>
  <c r="B4878" i="2"/>
  <c r="C4878" i="2"/>
  <c r="D4878" i="2"/>
  <c r="B4879" i="2"/>
  <c r="C4879" i="2"/>
  <c r="D4879" i="2"/>
  <c r="B4880" i="2"/>
  <c r="C4880" i="2"/>
  <c r="D4880" i="2"/>
  <c r="B4881" i="2"/>
  <c r="C4881" i="2"/>
  <c r="D4881" i="2"/>
  <c r="B4882" i="2"/>
  <c r="C4882" i="2"/>
  <c r="D4882" i="2"/>
  <c r="B4883" i="2"/>
  <c r="C4883" i="2"/>
  <c r="D4883" i="2"/>
  <c r="B4884" i="2"/>
  <c r="C4884" i="2"/>
  <c r="D4884" i="2"/>
  <c r="B4885" i="2"/>
  <c r="C4885" i="2"/>
  <c r="D4885" i="2"/>
  <c r="B4886" i="2"/>
  <c r="C4886" i="2"/>
  <c r="D4886" i="2"/>
  <c r="B4887" i="2"/>
  <c r="C4887" i="2"/>
  <c r="D4887" i="2"/>
  <c r="B4888" i="2"/>
  <c r="C4888" i="2"/>
  <c r="D4888" i="2"/>
  <c r="B4889" i="2"/>
  <c r="C4889" i="2"/>
  <c r="D4889" i="2"/>
  <c r="B4890" i="2"/>
  <c r="C4890" i="2"/>
  <c r="D4890" i="2"/>
  <c r="B4891" i="2"/>
  <c r="C4891" i="2"/>
  <c r="D4891" i="2"/>
  <c r="B4892" i="2"/>
  <c r="C4892" i="2"/>
  <c r="D4892" i="2"/>
  <c r="B4893" i="2"/>
  <c r="C4893" i="2"/>
  <c r="D4893" i="2"/>
  <c r="B4894" i="2"/>
  <c r="C4894" i="2"/>
  <c r="D4894" i="2"/>
  <c r="B4895" i="2"/>
  <c r="C4895" i="2"/>
  <c r="D4895" i="2"/>
  <c r="B4862" i="2"/>
  <c r="C4862" i="2"/>
  <c r="D4862" i="2"/>
  <c r="B4863" i="2"/>
  <c r="C4863" i="2"/>
  <c r="D4863" i="2"/>
  <c r="B4864" i="2"/>
  <c r="C4864" i="2"/>
  <c r="D4864" i="2"/>
  <c r="B4865" i="2"/>
  <c r="C4865" i="2"/>
  <c r="D4865" i="2"/>
  <c r="B4866" i="2"/>
  <c r="C4866" i="2"/>
  <c r="D4866" i="2"/>
  <c r="B4867" i="2"/>
  <c r="C4867" i="2"/>
  <c r="D4867" i="2"/>
  <c r="B4868" i="2"/>
  <c r="C4868" i="2"/>
  <c r="D4868" i="2"/>
  <c r="B4869" i="2"/>
  <c r="C4869" i="2"/>
  <c r="D4869" i="2"/>
  <c r="B4870" i="2"/>
  <c r="C4870" i="2"/>
  <c r="D4870" i="2"/>
  <c r="B4871" i="2"/>
  <c r="C4871" i="2"/>
  <c r="D4871" i="2"/>
  <c r="B4872" i="2"/>
  <c r="C4872" i="2"/>
  <c r="D4872" i="2"/>
  <c r="B4873" i="2"/>
  <c r="C4873" i="2"/>
  <c r="D4873" i="2"/>
  <c r="B4874" i="2"/>
  <c r="C4874" i="2"/>
  <c r="D4874" i="2"/>
  <c r="B4875" i="2"/>
  <c r="C4875" i="2"/>
  <c r="D4875" i="2"/>
  <c r="B4851" i="2"/>
  <c r="C4851" i="2"/>
  <c r="D4851" i="2"/>
  <c r="B4852" i="2"/>
  <c r="C4852" i="2"/>
  <c r="D4852" i="2"/>
  <c r="B4853" i="2"/>
  <c r="C4853" i="2"/>
  <c r="D4853" i="2"/>
  <c r="B4854" i="2"/>
  <c r="C4854" i="2"/>
  <c r="D4854" i="2"/>
  <c r="B4855" i="2"/>
  <c r="C4855" i="2"/>
  <c r="D4855" i="2"/>
  <c r="B4856" i="2"/>
  <c r="C4856" i="2"/>
  <c r="D4856" i="2"/>
  <c r="B4857" i="2"/>
  <c r="C4857" i="2"/>
  <c r="D4857" i="2"/>
  <c r="B4858" i="2"/>
  <c r="C4858" i="2"/>
  <c r="D4858" i="2"/>
  <c r="B4859" i="2"/>
  <c r="C4859" i="2"/>
  <c r="D4859" i="2"/>
  <c r="B4860" i="2"/>
  <c r="C4860" i="2"/>
  <c r="D4860" i="2"/>
  <c r="B4861" i="2"/>
  <c r="C4861" i="2"/>
  <c r="D4861" i="2"/>
  <c r="B4838" i="2"/>
  <c r="C4838" i="2"/>
  <c r="D4838" i="2"/>
  <c r="B4839" i="2"/>
  <c r="C4839" i="2"/>
  <c r="D4839" i="2"/>
  <c r="B4840" i="2"/>
  <c r="C4840" i="2"/>
  <c r="D4840" i="2"/>
  <c r="B4841" i="2"/>
  <c r="C4841" i="2"/>
  <c r="D4841" i="2"/>
  <c r="B4842" i="2"/>
  <c r="C4842" i="2"/>
  <c r="D4842" i="2"/>
  <c r="B4843" i="2"/>
  <c r="C4843" i="2"/>
  <c r="D4843" i="2"/>
  <c r="B4844" i="2"/>
  <c r="C4844" i="2"/>
  <c r="D4844" i="2"/>
  <c r="B4845" i="2"/>
  <c r="C4845" i="2"/>
  <c r="D4845" i="2"/>
  <c r="B4846" i="2"/>
  <c r="C4846" i="2"/>
  <c r="D4846" i="2"/>
  <c r="B4847" i="2"/>
  <c r="C4847" i="2"/>
  <c r="D4847" i="2"/>
  <c r="B4848" i="2"/>
  <c r="C4848" i="2"/>
  <c r="D4848" i="2"/>
  <c r="B4849" i="2"/>
  <c r="C4849" i="2"/>
  <c r="D4849" i="2"/>
  <c r="B4850" i="2"/>
  <c r="C4850" i="2"/>
  <c r="D4850" i="2"/>
  <c r="B4824" i="2"/>
  <c r="C4824" i="2"/>
  <c r="D4824" i="2"/>
  <c r="B4825" i="2"/>
  <c r="C4825" i="2"/>
  <c r="D4825" i="2"/>
  <c r="B4826" i="2"/>
  <c r="C4826" i="2"/>
  <c r="D4826" i="2"/>
  <c r="B4827" i="2"/>
  <c r="C4827" i="2"/>
  <c r="D4827" i="2"/>
  <c r="B4828" i="2"/>
  <c r="C4828" i="2"/>
  <c r="D4828" i="2"/>
  <c r="B4829" i="2"/>
  <c r="C4829" i="2"/>
  <c r="D4829" i="2"/>
  <c r="B4830" i="2"/>
  <c r="C4830" i="2"/>
  <c r="D4830" i="2"/>
  <c r="B4831" i="2"/>
  <c r="C4831" i="2"/>
  <c r="D4831" i="2"/>
  <c r="B4832" i="2"/>
  <c r="C4832" i="2"/>
  <c r="D4832" i="2"/>
  <c r="B4833" i="2"/>
  <c r="C4833" i="2"/>
  <c r="D4833" i="2"/>
  <c r="B4834" i="2"/>
  <c r="C4834" i="2"/>
  <c r="D4834" i="2"/>
  <c r="B4835" i="2"/>
  <c r="C4835" i="2"/>
  <c r="D4835" i="2"/>
  <c r="B4836" i="2"/>
  <c r="C4836" i="2"/>
  <c r="D4836" i="2"/>
  <c r="B4837" i="2"/>
  <c r="C4837" i="2"/>
  <c r="D4837" i="2"/>
  <c r="B4815" i="2"/>
  <c r="C4815" i="2"/>
  <c r="D4815" i="2"/>
  <c r="B4816" i="2"/>
  <c r="C4816" i="2"/>
  <c r="D4816" i="2"/>
  <c r="B4817" i="2"/>
  <c r="C4817" i="2"/>
  <c r="D4817" i="2"/>
  <c r="B4818" i="2"/>
  <c r="C4818" i="2"/>
  <c r="D4818" i="2"/>
  <c r="B4819" i="2"/>
  <c r="C4819" i="2"/>
  <c r="D4819" i="2"/>
  <c r="B4820" i="2"/>
  <c r="C4820" i="2"/>
  <c r="D4820" i="2"/>
  <c r="B4821" i="2"/>
  <c r="C4821" i="2"/>
  <c r="D4821" i="2"/>
  <c r="B4822" i="2"/>
  <c r="C4822" i="2"/>
  <c r="D4822" i="2"/>
  <c r="B4823" i="2"/>
  <c r="C4823" i="2"/>
  <c r="D4823" i="2"/>
  <c r="B4801" i="2"/>
  <c r="C4801" i="2"/>
  <c r="D4801" i="2"/>
  <c r="B4802" i="2"/>
  <c r="C4802" i="2"/>
  <c r="D4802" i="2"/>
  <c r="B4803" i="2"/>
  <c r="C4803" i="2"/>
  <c r="D4803" i="2"/>
  <c r="B4804" i="2"/>
  <c r="C4804" i="2"/>
  <c r="D4804" i="2"/>
  <c r="B4805" i="2"/>
  <c r="C4805" i="2"/>
  <c r="D4805" i="2"/>
  <c r="B4806" i="2"/>
  <c r="C4806" i="2"/>
  <c r="D4806" i="2"/>
  <c r="B4807" i="2"/>
  <c r="C4807" i="2"/>
  <c r="D4807" i="2"/>
  <c r="B4808" i="2"/>
  <c r="C4808" i="2"/>
  <c r="D4808" i="2"/>
  <c r="B4809" i="2"/>
  <c r="C4809" i="2"/>
  <c r="D4809" i="2"/>
  <c r="B4810" i="2"/>
  <c r="C4810" i="2"/>
  <c r="D4810" i="2"/>
  <c r="B4811" i="2"/>
  <c r="C4811" i="2"/>
  <c r="D4811" i="2"/>
  <c r="B4812" i="2"/>
  <c r="C4812" i="2"/>
  <c r="D4812" i="2"/>
  <c r="B4813" i="2"/>
  <c r="C4813" i="2"/>
  <c r="D4813" i="2"/>
  <c r="B4814" i="2"/>
  <c r="C4814" i="2"/>
  <c r="D4814" i="2"/>
  <c r="B4785" i="2"/>
  <c r="C4785" i="2"/>
  <c r="D4785" i="2"/>
  <c r="B4786" i="2"/>
  <c r="C4786" i="2"/>
  <c r="D4786" i="2"/>
  <c r="B4787" i="2"/>
  <c r="C4787" i="2"/>
  <c r="D4787" i="2"/>
  <c r="B4788" i="2"/>
  <c r="C4788" i="2"/>
  <c r="D4788" i="2"/>
  <c r="B4789" i="2"/>
  <c r="C4789" i="2"/>
  <c r="D4789" i="2"/>
  <c r="B4790" i="2"/>
  <c r="C4790" i="2"/>
  <c r="D4790" i="2"/>
  <c r="B4791" i="2"/>
  <c r="C4791" i="2"/>
  <c r="D4791" i="2"/>
  <c r="B4792" i="2"/>
  <c r="C4792" i="2"/>
  <c r="D4792" i="2"/>
  <c r="B4793" i="2"/>
  <c r="C4793" i="2"/>
  <c r="D4793" i="2"/>
  <c r="B4794" i="2"/>
  <c r="C4794" i="2"/>
  <c r="D4794" i="2"/>
  <c r="B4795" i="2"/>
  <c r="C4795" i="2"/>
  <c r="D4795" i="2"/>
  <c r="B4796" i="2"/>
  <c r="C4796" i="2"/>
  <c r="D4796" i="2"/>
  <c r="B4797" i="2"/>
  <c r="C4797" i="2"/>
  <c r="D4797" i="2"/>
  <c r="B4798" i="2"/>
  <c r="C4798" i="2"/>
  <c r="D4798" i="2"/>
  <c r="B4799" i="2"/>
  <c r="C4799" i="2"/>
  <c r="D4799" i="2"/>
  <c r="B4800" i="2"/>
  <c r="C4800" i="2"/>
  <c r="D4800" i="2"/>
  <c r="B4771" i="2"/>
  <c r="C4771" i="2"/>
  <c r="D4771" i="2"/>
  <c r="B4772" i="2"/>
  <c r="C4772" i="2"/>
  <c r="D4772" i="2"/>
  <c r="B4773" i="2"/>
  <c r="C4773" i="2"/>
  <c r="D4773" i="2"/>
  <c r="B4774" i="2"/>
  <c r="C4774" i="2"/>
  <c r="D4774" i="2"/>
  <c r="B4775" i="2"/>
  <c r="C4775" i="2"/>
  <c r="D4775" i="2"/>
  <c r="B4776" i="2"/>
  <c r="C4776" i="2"/>
  <c r="D4776" i="2"/>
  <c r="B4777" i="2"/>
  <c r="C4777" i="2"/>
  <c r="D4777" i="2"/>
  <c r="B4778" i="2"/>
  <c r="C4778" i="2"/>
  <c r="D4778" i="2"/>
  <c r="B4779" i="2"/>
  <c r="C4779" i="2"/>
  <c r="D4779" i="2"/>
  <c r="B4780" i="2"/>
  <c r="C4780" i="2"/>
  <c r="D4780" i="2"/>
  <c r="B4781" i="2"/>
  <c r="C4781" i="2"/>
  <c r="D4781" i="2"/>
  <c r="B4782" i="2"/>
  <c r="C4782" i="2"/>
  <c r="D4782" i="2"/>
  <c r="B4783" i="2"/>
  <c r="C4783" i="2"/>
  <c r="D4783" i="2"/>
  <c r="B4784" i="2"/>
  <c r="C4784" i="2"/>
  <c r="D4784" i="2"/>
  <c r="B4758" i="2"/>
  <c r="C4758" i="2"/>
  <c r="D4758" i="2"/>
  <c r="B4759" i="2"/>
  <c r="C4759" i="2"/>
  <c r="D4759" i="2"/>
  <c r="B4760" i="2"/>
  <c r="C4760" i="2"/>
  <c r="D4760" i="2"/>
  <c r="B4761" i="2"/>
  <c r="C4761" i="2"/>
  <c r="D4761" i="2"/>
  <c r="B4762" i="2"/>
  <c r="C4762" i="2"/>
  <c r="D4762" i="2"/>
  <c r="B4763" i="2"/>
  <c r="C4763" i="2"/>
  <c r="D4763" i="2"/>
  <c r="B4764" i="2"/>
  <c r="C4764" i="2"/>
  <c r="D4764" i="2"/>
  <c r="B4765" i="2"/>
  <c r="C4765" i="2"/>
  <c r="D4765" i="2"/>
  <c r="B4766" i="2"/>
  <c r="C4766" i="2"/>
  <c r="D4766" i="2"/>
  <c r="B4767" i="2"/>
  <c r="C4767" i="2"/>
  <c r="D4767" i="2"/>
  <c r="B4768" i="2"/>
  <c r="C4768" i="2"/>
  <c r="D4768" i="2"/>
  <c r="B4769" i="2"/>
  <c r="C4769" i="2"/>
  <c r="D4769" i="2"/>
  <c r="B4770" i="2"/>
  <c r="C4770" i="2"/>
  <c r="D4770" i="2"/>
  <c r="B4740" i="2"/>
  <c r="C4740" i="2"/>
  <c r="D4740" i="2"/>
  <c r="B4741" i="2"/>
  <c r="C4741" i="2"/>
  <c r="D4741" i="2"/>
  <c r="B4742" i="2"/>
  <c r="C4742" i="2"/>
  <c r="D4742" i="2"/>
  <c r="B4743" i="2"/>
  <c r="C4743" i="2"/>
  <c r="D4743" i="2"/>
  <c r="B4744" i="2"/>
  <c r="C4744" i="2"/>
  <c r="D4744" i="2"/>
  <c r="B4745" i="2"/>
  <c r="C4745" i="2"/>
  <c r="D4745" i="2"/>
  <c r="B4746" i="2"/>
  <c r="C4746" i="2"/>
  <c r="D4746" i="2"/>
  <c r="B4747" i="2"/>
  <c r="C4747" i="2"/>
  <c r="D4747" i="2"/>
  <c r="B4748" i="2"/>
  <c r="C4748" i="2"/>
  <c r="D4748" i="2"/>
  <c r="B4749" i="2"/>
  <c r="C4749" i="2"/>
  <c r="D4749" i="2"/>
  <c r="B4750" i="2"/>
  <c r="C4750" i="2"/>
  <c r="D4750" i="2"/>
  <c r="B4751" i="2"/>
  <c r="C4751" i="2"/>
  <c r="D4751" i="2"/>
  <c r="B4752" i="2"/>
  <c r="C4752" i="2"/>
  <c r="D4752" i="2"/>
  <c r="B4753" i="2"/>
  <c r="C4753" i="2"/>
  <c r="D4753" i="2"/>
  <c r="B4754" i="2"/>
  <c r="C4754" i="2"/>
  <c r="D4754" i="2"/>
  <c r="B4755" i="2"/>
  <c r="C4755" i="2"/>
  <c r="D4755" i="2"/>
  <c r="B4756" i="2"/>
  <c r="C4756" i="2"/>
  <c r="D4756" i="2"/>
  <c r="B4757" i="2"/>
  <c r="C4757" i="2"/>
  <c r="D4757" i="2"/>
  <c r="B4726" i="2"/>
  <c r="C4726" i="2"/>
  <c r="D4726" i="2"/>
  <c r="B4727" i="2"/>
  <c r="C4727" i="2"/>
  <c r="D4727" i="2"/>
  <c r="B4728" i="2"/>
  <c r="C4728" i="2"/>
  <c r="D4728" i="2"/>
  <c r="B4729" i="2"/>
  <c r="C4729" i="2"/>
  <c r="D4729" i="2"/>
  <c r="B4730" i="2"/>
  <c r="C4730" i="2"/>
  <c r="D4730" i="2"/>
  <c r="B4731" i="2"/>
  <c r="C4731" i="2"/>
  <c r="D4731" i="2"/>
  <c r="B4732" i="2"/>
  <c r="C4732" i="2"/>
  <c r="D4732" i="2"/>
  <c r="B4733" i="2"/>
  <c r="C4733" i="2"/>
  <c r="D4733" i="2"/>
  <c r="B4734" i="2"/>
  <c r="C4734" i="2"/>
  <c r="D4734" i="2"/>
  <c r="B4735" i="2"/>
  <c r="C4735" i="2"/>
  <c r="D4735" i="2"/>
  <c r="B4736" i="2"/>
  <c r="C4736" i="2"/>
  <c r="D4736" i="2"/>
  <c r="B4737" i="2"/>
  <c r="C4737" i="2"/>
  <c r="D4737" i="2"/>
  <c r="B4738" i="2"/>
  <c r="C4738" i="2"/>
  <c r="D4738" i="2"/>
  <c r="B4739" i="2"/>
  <c r="C4739" i="2"/>
  <c r="D4739" i="2"/>
  <c r="B4710" i="2"/>
  <c r="C4710" i="2"/>
  <c r="D4710" i="2"/>
  <c r="B4711" i="2"/>
  <c r="C4711" i="2"/>
  <c r="D4711" i="2"/>
  <c r="B4712" i="2"/>
  <c r="C4712" i="2"/>
  <c r="D4712" i="2"/>
  <c r="B4713" i="2"/>
  <c r="C4713" i="2"/>
  <c r="D4713" i="2"/>
  <c r="B4714" i="2"/>
  <c r="C4714" i="2"/>
  <c r="D4714" i="2"/>
  <c r="B4715" i="2"/>
  <c r="C4715" i="2"/>
  <c r="D4715" i="2"/>
  <c r="B4716" i="2"/>
  <c r="C4716" i="2"/>
  <c r="D4716" i="2"/>
  <c r="B4717" i="2"/>
  <c r="C4717" i="2"/>
  <c r="D4717" i="2"/>
  <c r="B4718" i="2"/>
  <c r="C4718" i="2"/>
  <c r="D4718" i="2"/>
  <c r="B4719" i="2"/>
  <c r="C4719" i="2"/>
  <c r="D4719" i="2"/>
  <c r="B4720" i="2"/>
  <c r="C4720" i="2"/>
  <c r="D4720" i="2"/>
  <c r="B4721" i="2"/>
  <c r="C4721" i="2"/>
  <c r="D4721" i="2"/>
  <c r="B4722" i="2"/>
  <c r="C4722" i="2"/>
  <c r="D4722" i="2"/>
  <c r="B4723" i="2"/>
  <c r="C4723" i="2"/>
  <c r="D4723" i="2"/>
  <c r="B4724" i="2"/>
  <c r="C4724" i="2"/>
  <c r="D4724" i="2"/>
  <c r="B4725" i="2"/>
  <c r="C4725" i="2"/>
  <c r="D4725" i="2"/>
  <c r="B4700" i="2"/>
  <c r="C4700" i="2"/>
  <c r="D4700" i="2"/>
  <c r="B4701" i="2"/>
  <c r="C4701" i="2"/>
  <c r="D4701" i="2"/>
  <c r="B4702" i="2"/>
  <c r="C4702" i="2"/>
  <c r="D4702" i="2"/>
  <c r="B4703" i="2"/>
  <c r="C4703" i="2"/>
  <c r="D4703" i="2"/>
  <c r="B4704" i="2"/>
  <c r="C4704" i="2"/>
  <c r="D4704" i="2"/>
  <c r="B4705" i="2"/>
  <c r="C4705" i="2"/>
  <c r="D4705" i="2"/>
  <c r="B4706" i="2"/>
  <c r="C4706" i="2"/>
  <c r="D4706" i="2"/>
  <c r="B4707" i="2"/>
  <c r="C4707" i="2"/>
  <c r="D4707" i="2"/>
  <c r="B4708" i="2"/>
  <c r="C4708" i="2"/>
  <c r="D4708" i="2"/>
  <c r="B4709" i="2"/>
  <c r="C4709" i="2"/>
  <c r="D4709" i="2"/>
  <c r="B4688" i="2"/>
  <c r="C4688" i="2"/>
  <c r="D4688" i="2"/>
  <c r="B4689" i="2"/>
  <c r="C4689" i="2"/>
  <c r="D4689" i="2"/>
  <c r="B4690" i="2"/>
  <c r="C4690" i="2"/>
  <c r="D4690" i="2"/>
  <c r="B4691" i="2"/>
  <c r="C4691" i="2"/>
  <c r="D4691" i="2"/>
  <c r="B4692" i="2"/>
  <c r="C4692" i="2"/>
  <c r="D4692" i="2"/>
  <c r="B4693" i="2"/>
  <c r="C4693" i="2"/>
  <c r="D4693" i="2"/>
  <c r="B4694" i="2"/>
  <c r="C4694" i="2"/>
  <c r="D4694" i="2"/>
  <c r="B4695" i="2"/>
  <c r="C4695" i="2"/>
  <c r="D4695" i="2"/>
  <c r="B4696" i="2"/>
  <c r="C4696" i="2"/>
  <c r="D4696" i="2"/>
  <c r="B4697" i="2"/>
  <c r="C4697" i="2"/>
  <c r="D4697" i="2"/>
  <c r="B4698" i="2"/>
  <c r="C4698" i="2"/>
  <c r="D4698" i="2"/>
  <c r="B4699" i="2"/>
  <c r="C4699" i="2"/>
  <c r="D4699" i="2"/>
  <c r="B4677" i="2"/>
  <c r="C4677" i="2"/>
  <c r="D4677" i="2"/>
  <c r="B4678" i="2"/>
  <c r="C4678" i="2"/>
  <c r="D4678" i="2"/>
  <c r="B4679" i="2"/>
  <c r="C4679" i="2"/>
  <c r="D4679" i="2"/>
  <c r="B4680" i="2"/>
  <c r="C4680" i="2"/>
  <c r="D4680" i="2"/>
  <c r="B4681" i="2"/>
  <c r="C4681" i="2"/>
  <c r="D4681" i="2"/>
  <c r="B4682" i="2"/>
  <c r="C4682" i="2"/>
  <c r="D4682" i="2"/>
  <c r="B4683" i="2"/>
  <c r="C4683" i="2"/>
  <c r="D4683" i="2"/>
  <c r="B4684" i="2"/>
  <c r="C4684" i="2"/>
  <c r="D4684" i="2"/>
  <c r="B4685" i="2"/>
  <c r="C4685" i="2"/>
  <c r="D4685" i="2"/>
  <c r="B4686" i="2"/>
  <c r="C4686" i="2"/>
  <c r="D4686" i="2"/>
  <c r="B4687" i="2"/>
  <c r="C4687" i="2"/>
  <c r="D4687" i="2"/>
  <c r="B4676" i="2" l="1"/>
  <c r="C4676" i="2"/>
  <c r="D4676" i="2"/>
  <c r="O4621" i="2"/>
  <c r="AP4621" i="2" s="1"/>
  <c r="O4622" i="2"/>
  <c r="AP4622" i="2" s="1"/>
  <c r="L4621" i="2"/>
  <c r="N4621" i="2"/>
  <c r="N4622" i="2"/>
  <c r="N4623" i="2"/>
  <c r="B4621" i="2"/>
  <c r="C4621" i="2"/>
  <c r="D4621" i="2"/>
  <c r="B4622" i="2"/>
  <c r="C4622" i="2"/>
  <c r="D4622" i="2"/>
  <c r="B4661" i="2"/>
  <c r="C4661" i="2"/>
  <c r="D4661" i="2"/>
  <c r="B4662" i="2"/>
  <c r="C4662" i="2"/>
  <c r="D4662" i="2"/>
  <c r="B4663" i="2"/>
  <c r="C4663" i="2"/>
  <c r="D4663" i="2"/>
  <c r="B4664" i="2"/>
  <c r="C4664" i="2"/>
  <c r="D4664" i="2"/>
  <c r="B4665" i="2"/>
  <c r="C4665" i="2"/>
  <c r="D4665" i="2"/>
  <c r="B4666" i="2"/>
  <c r="C4666" i="2"/>
  <c r="D4666" i="2"/>
  <c r="B4667" i="2"/>
  <c r="C4667" i="2"/>
  <c r="D4667" i="2"/>
  <c r="B4668" i="2"/>
  <c r="C4668" i="2"/>
  <c r="D4668" i="2"/>
  <c r="B4669" i="2"/>
  <c r="C4669" i="2"/>
  <c r="D4669" i="2"/>
  <c r="B4670" i="2"/>
  <c r="C4670" i="2"/>
  <c r="D4670" i="2"/>
  <c r="B4671" i="2"/>
  <c r="C4671" i="2"/>
  <c r="D4671" i="2"/>
  <c r="B4672" i="2"/>
  <c r="C4672" i="2"/>
  <c r="D4672" i="2"/>
  <c r="B4673" i="2"/>
  <c r="C4673" i="2"/>
  <c r="D4673" i="2"/>
  <c r="B4674" i="2"/>
  <c r="C4674" i="2"/>
  <c r="D4674" i="2"/>
  <c r="B4675" i="2"/>
  <c r="C4675" i="2"/>
  <c r="D4675" i="2"/>
  <c r="B4645" i="2"/>
  <c r="C4645" i="2"/>
  <c r="D4645" i="2"/>
  <c r="B4646" i="2"/>
  <c r="C4646" i="2"/>
  <c r="D4646" i="2"/>
  <c r="B4647" i="2"/>
  <c r="C4647" i="2"/>
  <c r="D4647" i="2"/>
  <c r="B4648" i="2"/>
  <c r="C4648" i="2"/>
  <c r="D4648" i="2"/>
  <c r="B4649" i="2"/>
  <c r="C4649" i="2"/>
  <c r="D4649" i="2"/>
  <c r="B4650" i="2"/>
  <c r="C4650" i="2"/>
  <c r="D4650" i="2"/>
  <c r="B4651" i="2"/>
  <c r="C4651" i="2"/>
  <c r="D4651" i="2"/>
  <c r="B4652" i="2"/>
  <c r="C4652" i="2"/>
  <c r="D4652" i="2"/>
  <c r="B4653" i="2"/>
  <c r="C4653" i="2"/>
  <c r="D4653" i="2"/>
  <c r="B4654" i="2"/>
  <c r="C4654" i="2"/>
  <c r="D4654" i="2"/>
  <c r="B4655" i="2"/>
  <c r="C4655" i="2"/>
  <c r="D4655" i="2"/>
  <c r="B4656" i="2"/>
  <c r="C4656" i="2"/>
  <c r="D4656" i="2"/>
  <c r="B4657" i="2"/>
  <c r="C4657" i="2"/>
  <c r="D4657" i="2"/>
  <c r="B4658" i="2"/>
  <c r="C4658" i="2"/>
  <c r="D4658" i="2"/>
  <c r="B4659" i="2"/>
  <c r="C4659" i="2"/>
  <c r="D4659" i="2"/>
  <c r="B4660" i="2"/>
  <c r="C4660" i="2"/>
  <c r="D4660" i="2"/>
  <c r="B4632" i="2"/>
  <c r="C4632" i="2"/>
  <c r="D4632" i="2"/>
  <c r="B4633" i="2"/>
  <c r="C4633" i="2"/>
  <c r="D4633" i="2"/>
  <c r="B4634" i="2"/>
  <c r="C4634" i="2"/>
  <c r="D4634" i="2"/>
  <c r="B4635" i="2"/>
  <c r="C4635" i="2"/>
  <c r="D4635" i="2"/>
  <c r="B4636" i="2"/>
  <c r="C4636" i="2"/>
  <c r="D4636" i="2"/>
  <c r="B4637" i="2"/>
  <c r="C4637" i="2"/>
  <c r="D4637" i="2"/>
  <c r="B4638" i="2"/>
  <c r="C4638" i="2"/>
  <c r="D4638" i="2"/>
  <c r="B4639" i="2"/>
  <c r="C4639" i="2"/>
  <c r="D4639" i="2"/>
  <c r="B4640" i="2"/>
  <c r="C4640" i="2"/>
  <c r="D4640" i="2"/>
  <c r="B4641" i="2"/>
  <c r="C4641" i="2"/>
  <c r="D4641" i="2"/>
  <c r="B4642" i="2"/>
  <c r="C4642" i="2"/>
  <c r="D4642" i="2"/>
  <c r="B4643" i="2"/>
  <c r="C4643" i="2"/>
  <c r="D4643" i="2"/>
  <c r="B4644" i="2"/>
  <c r="C4644" i="2"/>
  <c r="D4644" i="2"/>
  <c r="B4623" i="2"/>
  <c r="C4623" i="2"/>
  <c r="D4623" i="2"/>
  <c r="B4624" i="2"/>
  <c r="C4624" i="2"/>
  <c r="D4624" i="2"/>
  <c r="B4625" i="2"/>
  <c r="C4625" i="2"/>
  <c r="D4625" i="2"/>
  <c r="B4626" i="2"/>
  <c r="C4626" i="2"/>
  <c r="D4626" i="2"/>
  <c r="B4627" i="2"/>
  <c r="C4627" i="2"/>
  <c r="D4627" i="2"/>
  <c r="B4628" i="2"/>
  <c r="C4628" i="2"/>
  <c r="D4628" i="2"/>
  <c r="B4629" i="2"/>
  <c r="C4629" i="2"/>
  <c r="D4629" i="2"/>
  <c r="B4630" i="2"/>
  <c r="C4630" i="2"/>
  <c r="D4630" i="2"/>
  <c r="B4631" i="2"/>
  <c r="C4631" i="2"/>
  <c r="D4631" i="2"/>
  <c r="L4569" i="2" l="1"/>
  <c r="L4570" i="2"/>
  <c r="L4571" i="2"/>
  <c r="L4572" i="2"/>
  <c r="L4573" i="2"/>
  <c r="L4574" i="2"/>
  <c r="L4568" i="2"/>
  <c r="L4567" i="2"/>
  <c r="L4566" i="2"/>
  <c r="L4565" i="2"/>
  <c r="L4564" i="2"/>
  <c r="L4563" i="2"/>
  <c r="L4562" i="2"/>
  <c r="L4561" i="2"/>
  <c r="L4560" i="2"/>
  <c r="L4559" i="2"/>
  <c r="L4558" i="2"/>
  <c r="L4557" i="2"/>
  <c r="L4556" i="2"/>
  <c r="L4555" i="2"/>
  <c r="L4554" i="2"/>
  <c r="L4553" i="2"/>
  <c r="L4552" i="2"/>
  <c r="L4551" i="2"/>
  <c r="L4550" i="2"/>
  <c r="L4549" i="2"/>
  <c r="L4548" i="2"/>
  <c r="L4547" i="2"/>
  <c r="L4546" i="2"/>
  <c r="L4545" i="2"/>
  <c r="L4544" i="2"/>
  <c r="L4543" i="2"/>
  <c r="L4542" i="2"/>
  <c r="L4541" i="2"/>
  <c r="L4540" i="2"/>
  <c r="L4539" i="2"/>
  <c r="L4538" i="2"/>
  <c r="L4537" i="2"/>
  <c r="L4536" i="2"/>
  <c r="L4535" i="2"/>
  <c r="L4534" i="2"/>
  <c r="L4528" i="2"/>
  <c r="L4529" i="2"/>
  <c r="L4530" i="2"/>
  <c r="L4531" i="2"/>
  <c r="L4532" i="2"/>
  <c r="L4533" i="2"/>
  <c r="O4895" i="2"/>
  <c r="AP4895" i="2" s="1"/>
  <c r="N4895" i="2"/>
  <c r="O4894" i="2"/>
  <c r="AP4894" i="2" s="1"/>
  <c r="N4894" i="2"/>
  <c r="O4893" i="2"/>
  <c r="AP4893" i="2" s="1"/>
  <c r="N4893" i="2"/>
  <c r="O4892" i="2"/>
  <c r="AP4892" i="2" s="1"/>
  <c r="N4892" i="2"/>
  <c r="O4891" i="2"/>
  <c r="AP4891" i="2" s="1"/>
  <c r="N4891" i="2"/>
  <c r="O4890" i="2"/>
  <c r="AP4890" i="2" s="1"/>
  <c r="N4890" i="2"/>
  <c r="O4889" i="2"/>
  <c r="AP4889" i="2" s="1"/>
  <c r="N4889" i="2"/>
  <c r="O4888" i="2"/>
  <c r="AP4888" i="2" s="1"/>
  <c r="N4888" i="2"/>
  <c r="O4887" i="2"/>
  <c r="AP4887" i="2" s="1"/>
  <c r="N4887" i="2"/>
  <c r="O4886" i="2"/>
  <c r="AP4886" i="2" s="1"/>
  <c r="N4886" i="2"/>
  <c r="O4885" i="2"/>
  <c r="AP4885" i="2" s="1"/>
  <c r="N4885" i="2"/>
  <c r="O4884" i="2"/>
  <c r="AP4884" i="2" s="1"/>
  <c r="N4884" i="2"/>
  <c r="O4883" i="2"/>
  <c r="AP4883" i="2" s="1"/>
  <c r="N4883" i="2"/>
  <c r="O4882" i="2"/>
  <c r="AP4882" i="2" s="1"/>
  <c r="N4882" i="2"/>
  <c r="O4881" i="2"/>
  <c r="AP4881" i="2" s="1"/>
  <c r="N4881" i="2"/>
  <c r="O4880" i="2"/>
  <c r="AP4880" i="2" s="1"/>
  <c r="N4880" i="2"/>
  <c r="O4879" i="2"/>
  <c r="AP4879" i="2" s="1"/>
  <c r="N4879" i="2"/>
  <c r="O4878" i="2"/>
  <c r="AP4878" i="2" s="1"/>
  <c r="N4878" i="2"/>
  <c r="O4877" i="2"/>
  <c r="AP4877" i="2" s="1"/>
  <c r="N4877" i="2"/>
  <c r="O4876" i="2"/>
  <c r="AP4876" i="2" s="1"/>
  <c r="N4876" i="2"/>
  <c r="O4875" i="2"/>
  <c r="AP4875" i="2" s="1"/>
  <c r="N4875" i="2"/>
  <c r="O4874" i="2"/>
  <c r="AP4874" i="2" s="1"/>
  <c r="N4874" i="2"/>
  <c r="O4873" i="2"/>
  <c r="AP4873" i="2" s="1"/>
  <c r="N4873" i="2"/>
  <c r="O4872" i="2"/>
  <c r="AP4872" i="2" s="1"/>
  <c r="N4872" i="2"/>
  <c r="O4871" i="2"/>
  <c r="AP4871" i="2" s="1"/>
  <c r="N4871" i="2"/>
  <c r="O4870" i="2"/>
  <c r="AP4870" i="2" s="1"/>
  <c r="N4870" i="2"/>
  <c r="O4869" i="2"/>
  <c r="AP4869" i="2" s="1"/>
  <c r="N4869" i="2"/>
  <c r="O4868" i="2"/>
  <c r="AP4868" i="2" s="1"/>
  <c r="N4868" i="2"/>
  <c r="O4867" i="2"/>
  <c r="AP4867" i="2" s="1"/>
  <c r="N4867" i="2"/>
  <c r="O4866" i="2"/>
  <c r="AP4866" i="2" s="1"/>
  <c r="N4866" i="2"/>
  <c r="O4865" i="2"/>
  <c r="AP4865" i="2" s="1"/>
  <c r="N4865" i="2"/>
  <c r="O4864" i="2"/>
  <c r="AP4864" i="2" s="1"/>
  <c r="N4864" i="2"/>
  <c r="O4863" i="2"/>
  <c r="AP4863" i="2" s="1"/>
  <c r="N4863" i="2"/>
  <c r="O4862" i="2"/>
  <c r="AP4862" i="2" s="1"/>
  <c r="N4862" i="2"/>
  <c r="O4861" i="2"/>
  <c r="AP4861" i="2" s="1"/>
  <c r="N4861" i="2"/>
  <c r="O4860" i="2"/>
  <c r="AP4860" i="2" s="1"/>
  <c r="N4860" i="2"/>
  <c r="O4859" i="2"/>
  <c r="AP4859" i="2" s="1"/>
  <c r="N4859" i="2"/>
  <c r="O4858" i="2"/>
  <c r="AP4858" i="2" s="1"/>
  <c r="N4858" i="2"/>
  <c r="O4857" i="2"/>
  <c r="AP4857" i="2" s="1"/>
  <c r="N4857" i="2"/>
  <c r="O4856" i="2"/>
  <c r="AP4856" i="2" s="1"/>
  <c r="N4856" i="2"/>
  <c r="O4855" i="2"/>
  <c r="AP4855" i="2" s="1"/>
  <c r="N4855" i="2"/>
  <c r="O4854" i="2"/>
  <c r="AP4854" i="2" s="1"/>
  <c r="N4854" i="2"/>
  <c r="O4853" i="2"/>
  <c r="AP4853" i="2" s="1"/>
  <c r="N4853" i="2"/>
  <c r="O4852" i="2"/>
  <c r="AP4852" i="2" s="1"/>
  <c r="N4852" i="2"/>
  <c r="O4851" i="2"/>
  <c r="AP4851" i="2" s="1"/>
  <c r="N4851" i="2"/>
  <c r="O4850" i="2"/>
  <c r="AP4850" i="2" s="1"/>
  <c r="N4850" i="2"/>
  <c r="O4849" i="2"/>
  <c r="AP4849" i="2" s="1"/>
  <c r="N4849" i="2"/>
  <c r="O4848" i="2"/>
  <c r="AP4848" i="2" s="1"/>
  <c r="N4848" i="2"/>
  <c r="O4847" i="2"/>
  <c r="AP4847" i="2" s="1"/>
  <c r="N4847" i="2"/>
  <c r="O4846" i="2"/>
  <c r="AP4846" i="2" s="1"/>
  <c r="N4846" i="2"/>
  <c r="O4845" i="2"/>
  <c r="AP4845" i="2" s="1"/>
  <c r="N4845" i="2"/>
  <c r="O4844" i="2"/>
  <c r="AP4844" i="2" s="1"/>
  <c r="N4844" i="2"/>
  <c r="O4843" i="2"/>
  <c r="AP4843" i="2" s="1"/>
  <c r="N4843" i="2"/>
  <c r="O4842" i="2"/>
  <c r="AP4842" i="2" s="1"/>
  <c r="N4842" i="2"/>
  <c r="O4841" i="2"/>
  <c r="AP4841" i="2" s="1"/>
  <c r="N4841" i="2"/>
  <c r="O4840" i="2"/>
  <c r="AP4840" i="2" s="1"/>
  <c r="N4840" i="2"/>
  <c r="O4839" i="2"/>
  <c r="AP4839" i="2" s="1"/>
  <c r="N4839" i="2"/>
  <c r="O4838" i="2"/>
  <c r="AP4838" i="2" s="1"/>
  <c r="N4838" i="2"/>
  <c r="O4837" i="2"/>
  <c r="AP4837" i="2" s="1"/>
  <c r="N4837" i="2"/>
  <c r="O4836" i="2"/>
  <c r="AP4836" i="2" s="1"/>
  <c r="N4836" i="2"/>
  <c r="O4835" i="2"/>
  <c r="AP4835" i="2" s="1"/>
  <c r="N4835" i="2"/>
  <c r="O4834" i="2"/>
  <c r="AP4834" i="2" s="1"/>
  <c r="N4834" i="2"/>
  <c r="O4833" i="2"/>
  <c r="AP4833" i="2" s="1"/>
  <c r="N4833" i="2"/>
  <c r="O4832" i="2"/>
  <c r="AP4832" i="2" s="1"/>
  <c r="N4832" i="2"/>
  <c r="O4831" i="2"/>
  <c r="AP4831" i="2" s="1"/>
  <c r="N4831" i="2"/>
  <c r="O4830" i="2"/>
  <c r="AP4830" i="2" s="1"/>
  <c r="N4830" i="2"/>
  <c r="O4829" i="2"/>
  <c r="AP4829" i="2" s="1"/>
  <c r="N4829" i="2"/>
  <c r="O4828" i="2"/>
  <c r="AP4828" i="2" s="1"/>
  <c r="N4828" i="2"/>
  <c r="O4827" i="2"/>
  <c r="AP4827" i="2" s="1"/>
  <c r="N4827" i="2"/>
  <c r="O4826" i="2"/>
  <c r="AP4826" i="2" s="1"/>
  <c r="N4826" i="2"/>
  <c r="O4825" i="2"/>
  <c r="AP4825" i="2" s="1"/>
  <c r="N4825" i="2"/>
  <c r="O4824" i="2"/>
  <c r="AP4824" i="2" s="1"/>
  <c r="N4824" i="2"/>
  <c r="O4823" i="2"/>
  <c r="AP4823" i="2" s="1"/>
  <c r="N4823" i="2"/>
  <c r="O4822" i="2"/>
  <c r="AP4822" i="2" s="1"/>
  <c r="N4822" i="2"/>
  <c r="O4821" i="2"/>
  <c r="AP4821" i="2" s="1"/>
  <c r="N4821" i="2"/>
  <c r="O4820" i="2"/>
  <c r="AP4820" i="2" s="1"/>
  <c r="N4820" i="2"/>
  <c r="O4819" i="2"/>
  <c r="AP4819" i="2" s="1"/>
  <c r="N4819" i="2"/>
  <c r="O4818" i="2"/>
  <c r="AP4818" i="2" s="1"/>
  <c r="N4818" i="2"/>
  <c r="O4817" i="2"/>
  <c r="AP4817" i="2" s="1"/>
  <c r="N4817" i="2"/>
  <c r="O4816" i="2"/>
  <c r="AP4816" i="2" s="1"/>
  <c r="N4816" i="2"/>
  <c r="O4815" i="2"/>
  <c r="AP4815" i="2" s="1"/>
  <c r="N4815" i="2"/>
  <c r="O4814" i="2"/>
  <c r="AP4814" i="2" s="1"/>
  <c r="N4814" i="2"/>
  <c r="O4813" i="2"/>
  <c r="AP4813" i="2" s="1"/>
  <c r="N4813" i="2"/>
  <c r="O4812" i="2"/>
  <c r="AP4812" i="2" s="1"/>
  <c r="N4812" i="2"/>
  <c r="O4811" i="2"/>
  <c r="AP4811" i="2" s="1"/>
  <c r="N4811" i="2"/>
  <c r="O4810" i="2"/>
  <c r="AP4810" i="2" s="1"/>
  <c r="N4810" i="2"/>
  <c r="O4809" i="2"/>
  <c r="AP4809" i="2" s="1"/>
  <c r="N4809" i="2"/>
  <c r="O4808" i="2"/>
  <c r="AP4808" i="2" s="1"/>
  <c r="N4808" i="2"/>
  <c r="O4807" i="2"/>
  <c r="AP4807" i="2" s="1"/>
  <c r="N4807" i="2"/>
  <c r="O4806" i="2"/>
  <c r="AP4806" i="2" s="1"/>
  <c r="N4806" i="2"/>
  <c r="O4805" i="2"/>
  <c r="AP4805" i="2" s="1"/>
  <c r="N4805" i="2"/>
  <c r="O4804" i="2"/>
  <c r="AP4804" i="2" s="1"/>
  <c r="N4804" i="2"/>
  <c r="O4803" i="2"/>
  <c r="AP4803" i="2" s="1"/>
  <c r="N4803" i="2"/>
  <c r="O4802" i="2"/>
  <c r="AP4802" i="2" s="1"/>
  <c r="N4802" i="2"/>
  <c r="O4801" i="2"/>
  <c r="AP4801" i="2" s="1"/>
  <c r="N4801" i="2"/>
  <c r="O4800" i="2"/>
  <c r="AP4800" i="2" s="1"/>
  <c r="N4800" i="2"/>
  <c r="O4799" i="2"/>
  <c r="AP4799" i="2" s="1"/>
  <c r="N4799" i="2"/>
  <c r="O4798" i="2"/>
  <c r="AP4798" i="2" s="1"/>
  <c r="N4798" i="2"/>
  <c r="O4797" i="2"/>
  <c r="AP4797" i="2" s="1"/>
  <c r="N4797" i="2"/>
  <c r="O4796" i="2"/>
  <c r="AP4796" i="2" s="1"/>
  <c r="N4796" i="2"/>
  <c r="O4795" i="2"/>
  <c r="AP4795" i="2" s="1"/>
  <c r="N4795" i="2"/>
  <c r="O4794" i="2"/>
  <c r="AP4794" i="2" s="1"/>
  <c r="N4794" i="2"/>
  <c r="O4793" i="2"/>
  <c r="AP4793" i="2" s="1"/>
  <c r="N4793" i="2"/>
  <c r="O4792" i="2"/>
  <c r="AP4792" i="2" s="1"/>
  <c r="N4792" i="2"/>
  <c r="O4791" i="2"/>
  <c r="AP4791" i="2" s="1"/>
  <c r="N4791" i="2"/>
  <c r="O4790" i="2"/>
  <c r="AP4790" i="2" s="1"/>
  <c r="N4790" i="2"/>
  <c r="O4789" i="2"/>
  <c r="AP4789" i="2" s="1"/>
  <c r="N4789" i="2"/>
  <c r="O4788" i="2"/>
  <c r="AP4788" i="2" s="1"/>
  <c r="N4788" i="2"/>
  <c r="O4787" i="2"/>
  <c r="AP4787" i="2" s="1"/>
  <c r="N4787" i="2"/>
  <c r="O4786" i="2"/>
  <c r="AP4786" i="2" s="1"/>
  <c r="N4786" i="2"/>
  <c r="O4785" i="2"/>
  <c r="AP4785" i="2" s="1"/>
  <c r="N4785" i="2"/>
  <c r="O4784" i="2"/>
  <c r="AP4784" i="2" s="1"/>
  <c r="N4784" i="2"/>
  <c r="O4783" i="2"/>
  <c r="AP4783" i="2" s="1"/>
  <c r="N4783" i="2"/>
  <c r="O4782" i="2"/>
  <c r="AP4782" i="2" s="1"/>
  <c r="N4782" i="2"/>
  <c r="O4781" i="2"/>
  <c r="AP4781" i="2" s="1"/>
  <c r="N4781" i="2"/>
  <c r="O4780" i="2"/>
  <c r="AP4780" i="2" s="1"/>
  <c r="N4780" i="2"/>
  <c r="O4779" i="2"/>
  <c r="AP4779" i="2" s="1"/>
  <c r="N4779" i="2"/>
  <c r="O4778" i="2"/>
  <c r="AP4778" i="2" s="1"/>
  <c r="N4778" i="2"/>
  <c r="O4777" i="2"/>
  <c r="AP4777" i="2" s="1"/>
  <c r="N4777" i="2"/>
  <c r="O4776" i="2"/>
  <c r="AP4776" i="2" s="1"/>
  <c r="N4776" i="2"/>
  <c r="O4775" i="2"/>
  <c r="AP4775" i="2" s="1"/>
  <c r="N4775" i="2"/>
  <c r="O4774" i="2"/>
  <c r="AP4774" i="2" s="1"/>
  <c r="N4774" i="2"/>
  <c r="O4773" i="2"/>
  <c r="AP4773" i="2" s="1"/>
  <c r="N4773" i="2"/>
  <c r="O4772" i="2"/>
  <c r="AP4772" i="2" s="1"/>
  <c r="N4772" i="2"/>
  <c r="O4771" i="2"/>
  <c r="AP4771" i="2" s="1"/>
  <c r="N4771" i="2"/>
  <c r="O4770" i="2"/>
  <c r="AP4770" i="2" s="1"/>
  <c r="N4770" i="2"/>
  <c r="O4769" i="2"/>
  <c r="AP4769" i="2" s="1"/>
  <c r="N4769" i="2"/>
  <c r="O4768" i="2"/>
  <c r="AP4768" i="2" s="1"/>
  <c r="N4768" i="2"/>
  <c r="O4767" i="2"/>
  <c r="AP4767" i="2" s="1"/>
  <c r="N4767" i="2"/>
  <c r="O4766" i="2"/>
  <c r="AP4766" i="2" s="1"/>
  <c r="N4766" i="2"/>
  <c r="O4765" i="2"/>
  <c r="AP4765" i="2" s="1"/>
  <c r="N4765" i="2"/>
  <c r="O4764" i="2"/>
  <c r="AP4764" i="2" s="1"/>
  <c r="N4764" i="2"/>
  <c r="O4763" i="2"/>
  <c r="AP4763" i="2" s="1"/>
  <c r="N4763" i="2"/>
  <c r="O4762" i="2"/>
  <c r="AP4762" i="2" s="1"/>
  <c r="N4762" i="2"/>
  <c r="O4761" i="2"/>
  <c r="AP4761" i="2" s="1"/>
  <c r="N4761" i="2"/>
  <c r="O4760" i="2"/>
  <c r="AP4760" i="2" s="1"/>
  <c r="N4760" i="2"/>
  <c r="O4759" i="2"/>
  <c r="AP4759" i="2" s="1"/>
  <c r="N4759" i="2"/>
  <c r="O4758" i="2"/>
  <c r="AP4758" i="2" s="1"/>
  <c r="N4758" i="2"/>
  <c r="O4757" i="2"/>
  <c r="AP4757" i="2" s="1"/>
  <c r="N4757" i="2"/>
  <c r="O4756" i="2"/>
  <c r="AP4756" i="2" s="1"/>
  <c r="N4756" i="2"/>
  <c r="O4755" i="2"/>
  <c r="AP4755" i="2" s="1"/>
  <c r="N4755" i="2"/>
  <c r="O4754" i="2"/>
  <c r="AP4754" i="2" s="1"/>
  <c r="N4754" i="2"/>
  <c r="O4753" i="2"/>
  <c r="AP4753" i="2" s="1"/>
  <c r="N4753" i="2"/>
  <c r="O4752" i="2"/>
  <c r="AP4752" i="2" s="1"/>
  <c r="N4752" i="2"/>
  <c r="O4751" i="2"/>
  <c r="AP4751" i="2" s="1"/>
  <c r="N4751" i="2"/>
  <c r="O4750" i="2"/>
  <c r="AP4750" i="2" s="1"/>
  <c r="N4750" i="2"/>
  <c r="O4749" i="2"/>
  <c r="AP4749" i="2" s="1"/>
  <c r="N4749" i="2"/>
  <c r="O4748" i="2"/>
  <c r="AP4748" i="2" s="1"/>
  <c r="N4748" i="2"/>
  <c r="O4747" i="2"/>
  <c r="AP4747" i="2" s="1"/>
  <c r="N4747" i="2"/>
  <c r="O4746" i="2"/>
  <c r="AP4746" i="2" s="1"/>
  <c r="N4746" i="2"/>
  <c r="O4745" i="2"/>
  <c r="AP4745" i="2" s="1"/>
  <c r="N4745" i="2"/>
  <c r="O4744" i="2"/>
  <c r="AP4744" i="2" s="1"/>
  <c r="N4744" i="2"/>
  <c r="O4743" i="2"/>
  <c r="AP4743" i="2" s="1"/>
  <c r="N4743" i="2"/>
  <c r="O4742" i="2"/>
  <c r="AP4742" i="2" s="1"/>
  <c r="N4742" i="2"/>
  <c r="O4741" i="2"/>
  <c r="AP4741" i="2" s="1"/>
  <c r="N4741" i="2"/>
  <c r="O4740" i="2"/>
  <c r="AP4740" i="2" s="1"/>
  <c r="N4740" i="2"/>
  <c r="O4739" i="2"/>
  <c r="AP4739" i="2" s="1"/>
  <c r="N4739" i="2"/>
  <c r="O4738" i="2"/>
  <c r="AP4738" i="2" s="1"/>
  <c r="N4738" i="2"/>
  <c r="O4737" i="2"/>
  <c r="AP4737" i="2" s="1"/>
  <c r="N4737" i="2"/>
  <c r="O4736" i="2"/>
  <c r="AP4736" i="2" s="1"/>
  <c r="N4736" i="2"/>
  <c r="O4735" i="2"/>
  <c r="AP4735" i="2" s="1"/>
  <c r="N4735" i="2"/>
  <c r="O4734" i="2"/>
  <c r="AP4734" i="2" s="1"/>
  <c r="N4734" i="2"/>
  <c r="O4733" i="2"/>
  <c r="AP4733" i="2" s="1"/>
  <c r="N4733" i="2"/>
  <c r="O4732" i="2"/>
  <c r="AP4732" i="2" s="1"/>
  <c r="N4732" i="2"/>
  <c r="O4731" i="2"/>
  <c r="AP4731" i="2" s="1"/>
  <c r="N4731" i="2"/>
  <c r="O4730" i="2"/>
  <c r="AP4730" i="2" s="1"/>
  <c r="N4730" i="2"/>
  <c r="O4729" i="2"/>
  <c r="AP4729" i="2" s="1"/>
  <c r="N4729" i="2"/>
  <c r="O4728" i="2"/>
  <c r="AP4728" i="2" s="1"/>
  <c r="N4728" i="2"/>
  <c r="O4727" i="2"/>
  <c r="AP4727" i="2" s="1"/>
  <c r="N4727" i="2"/>
  <c r="O4726" i="2"/>
  <c r="AP4726" i="2" s="1"/>
  <c r="N4726" i="2"/>
  <c r="O4725" i="2"/>
  <c r="AP4725" i="2" s="1"/>
  <c r="N4725" i="2"/>
  <c r="O4724" i="2"/>
  <c r="AP4724" i="2" s="1"/>
  <c r="N4724" i="2"/>
  <c r="O4723" i="2"/>
  <c r="AP4723" i="2" s="1"/>
  <c r="N4723" i="2"/>
  <c r="O4722" i="2"/>
  <c r="AP4722" i="2" s="1"/>
  <c r="N4722" i="2"/>
  <c r="O4721" i="2"/>
  <c r="AP4721" i="2" s="1"/>
  <c r="N4721" i="2"/>
  <c r="O4720" i="2"/>
  <c r="AP4720" i="2" s="1"/>
  <c r="N4720" i="2"/>
  <c r="O4719" i="2"/>
  <c r="AP4719" i="2" s="1"/>
  <c r="N4719" i="2"/>
  <c r="O4718" i="2"/>
  <c r="AP4718" i="2" s="1"/>
  <c r="N4718" i="2"/>
  <c r="O4717" i="2"/>
  <c r="AP4717" i="2" s="1"/>
  <c r="N4717" i="2"/>
  <c r="O4716" i="2"/>
  <c r="AP4716" i="2" s="1"/>
  <c r="N4716" i="2"/>
  <c r="O4715" i="2"/>
  <c r="AP4715" i="2" s="1"/>
  <c r="N4715" i="2"/>
  <c r="O4714" i="2"/>
  <c r="AP4714" i="2" s="1"/>
  <c r="N4714" i="2"/>
  <c r="O4713" i="2"/>
  <c r="AP4713" i="2" s="1"/>
  <c r="N4713" i="2"/>
  <c r="O4712" i="2"/>
  <c r="AP4712" i="2" s="1"/>
  <c r="N4712" i="2"/>
  <c r="O4711" i="2"/>
  <c r="AP4711" i="2" s="1"/>
  <c r="N4711" i="2"/>
  <c r="O4710" i="2"/>
  <c r="AP4710" i="2" s="1"/>
  <c r="N4710" i="2"/>
  <c r="O4709" i="2"/>
  <c r="AP4709" i="2" s="1"/>
  <c r="N4709" i="2"/>
  <c r="O4708" i="2"/>
  <c r="AP4708" i="2" s="1"/>
  <c r="N4708" i="2"/>
  <c r="O4707" i="2"/>
  <c r="AP4707" i="2" s="1"/>
  <c r="N4707" i="2"/>
  <c r="O4706" i="2"/>
  <c r="AP4706" i="2" s="1"/>
  <c r="N4706" i="2"/>
  <c r="O4705" i="2"/>
  <c r="AP4705" i="2" s="1"/>
  <c r="N4705" i="2"/>
  <c r="O4704" i="2"/>
  <c r="AP4704" i="2" s="1"/>
  <c r="N4704" i="2"/>
  <c r="O4703" i="2"/>
  <c r="AP4703" i="2" s="1"/>
  <c r="N4703" i="2"/>
  <c r="O4702" i="2"/>
  <c r="AP4702" i="2" s="1"/>
  <c r="N4702" i="2"/>
  <c r="O4701" i="2"/>
  <c r="AP4701" i="2" s="1"/>
  <c r="N4701" i="2"/>
  <c r="O4700" i="2"/>
  <c r="AP4700" i="2" s="1"/>
  <c r="N4700" i="2"/>
  <c r="O4699" i="2"/>
  <c r="AP4699" i="2" s="1"/>
  <c r="N4699" i="2"/>
  <c r="O4698" i="2"/>
  <c r="AP4698" i="2" s="1"/>
  <c r="N4698" i="2"/>
  <c r="O4697" i="2"/>
  <c r="AP4697" i="2" s="1"/>
  <c r="N4697" i="2"/>
  <c r="O4696" i="2"/>
  <c r="AP4696" i="2" s="1"/>
  <c r="N4696" i="2"/>
  <c r="O4695" i="2"/>
  <c r="AP4695" i="2" s="1"/>
  <c r="N4695" i="2"/>
  <c r="O4694" i="2"/>
  <c r="AP4694" i="2" s="1"/>
  <c r="N4694" i="2"/>
  <c r="O4693" i="2"/>
  <c r="AP4693" i="2" s="1"/>
  <c r="N4693" i="2"/>
  <c r="O4692" i="2"/>
  <c r="AP4692" i="2" s="1"/>
  <c r="N4692" i="2"/>
  <c r="O4691" i="2"/>
  <c r="AP4691" i="2" s="1"/>
  <c r="N4691" i="2"/>
  <c r="O4690" i="2"/>
  <c r="AP4690" i="2" s="1"/>
  <c r="N4690" i="2"/>
  <c r="O4689" i="2"/>
  <c r="AP4689" i="2" s="1"/>
  <c r="N4689" i="2"/>
  <c r="O4688" i="2"/>
  <c r="AP4688" i="2" s="1"/>
  <c r="N4688" i="2"/>
  <c r="O4687" i="2"/>
  <c r="AP4687" i="2" s="1"/>
  <c r="N4687" i="2"/>
  <c r="O4686" i="2"/>
  <c r="AP4686" i="2" s="1"/>
  <c r="N4686" i="2"/>
  <c r="O4685" i="2"/>
  <c r="AP4685" i="2" s="1"/>
  <c r="N4685" i="2"/>
  <c r="O4684" i="2"/>
  <c r="AP4684" i="2" s="1"/>
  <c r="N4684" i="2"/>
  <c r="O4683" i="2"/>
  <c r="AP4683" i="2" s="1"/>
  <c r="N4683" i="2"/>
  <c r="O4682" i="2"/>
  <c r="AP4682" i="2" s="1"/>
  <c r="N4682" i="2"/>
  <c r="O4681" i="2"/>
  <c r="AP4681" i="2" s="1"/>
  <c r="N4681" i="2"/>
  <c r="O4680" i="2"/>
  <c r="AP4680" i="2" s="1"/>
  <c r="N4680" i="2"/>
  <c r="O4679" i="2"/>
  <c r="AP4679" i="2" s="1"/>
  <c r="N4679" i="2"/>
  <c r="O4678" i="2"/>
  <c r="AP4678" i="2" s="1"/>
  <c r="N4678" i="2"/>
  <c r="O4677" i="2"/>
  <c r="AP4677" i="2" s="1"/>
  <c r="N4677" i="2"/>
  <c r="O4676" i="2"/>
  <c r="AP4676" i="2" s="1"/>
  <c r="N4676" i="2"/>
  <c r="O4675" i="2"/>
  <c r="AP4675" i="2" s="1"/>
  <c r="N4675" i="2"/>
  <c r="O4674" i="2"/>
  <c r="AP4674" i="2" s="1"/>
  <c r="N4674" i="2"/>
  <c r="O4673" i="2"/>
  <c r="AP4673" i="2" s="1"/>
  <c r="N4673" i="2"/>
  <c r="O4672" i="2"/>
  <c r="AP4672" i="2" s="1"/>
  <c r="N4672" i="2"/>
  <c r="O4671" i="2"/>
  <c r="AP4671" i="2" s="1"/>
  <c r="N4671" i="2"/>
  <c r="O4670" i="2"/>
  <c r="AP4670" i="2" s="1"/>
  <c r="N4670" i="2"/>
  <c r="O4669" i="2"/>
  <c r="AP4669" i="2" s="1"/>
  <c r="N4669" i="2"/>
  <c r="O4668" i="2"/>
  <c r="AP4668" i="2" s="1"/>
  <c r="N4668" i="2"/>
  <c r="O4667" i="2"/>
  <c r="AP4667" i="2" s="1"/>
  <c r="N4667" i="2"/>
  <c r="O4666" i="2"/>
  <c r="AP4666" i="2" s="1"/>
  <c r="N4666" i="2"/>
  <c r="O4665" i="2"/>
  <c r="AP4665" i="2" s="1"/>
  <c r="N4665" i="2"/>
  <c r="O4664" i="2"/>
  <c r="AP4664" i="2" s="1"/>
  <c r="N4664" i="2"/>
  <c r="O4663" i="2"/>
  <c r="AP4663" i="2" s="1"/>
  <c r="N4663" i="2"/>
  <c r="O4662" i="2"/>
  <c r="AP4662" i="2" s="1"/>
  <c r="N4662" i="2"/>
  <c r="O4661" i="2"/>
  <c r="AP4661" i="2" s="1"/>
  <c r="N4661" i="2"/>
  <c r="O4660" i="2"/>
  <c r="AP4660" i="2" s="1"/>
  <c r="N4660" i="2"/>
  <c r="O4659" i="2"/>
  <c r="AP4659" i="2" s="1"/>
  <c r="N4659" i="2"/>
  <c r="O4658" i="2"/>
  <c r="AP4658" i="2" s="1"/>
  <c r="N4658" i="2"/>
  <c r="O4657" i="2"/>
  <c r="AP4657" i="2" s="1"/>
  <c r="N4657" i="2"/>
  <c r="O4656" i="2"/>
  <c r="AP4656" i="2" s="1"/>
  <c r="N4656" i="2"/>
  <c r="O4655" i="2"/>
  <c r="AP4655" i="2" s="1"/>
  <c r="N4655" i="2"/>
  <c r="O4654" i="2"/>
  <c r="AP4654" i="2" s="1"/>
  <c r="N4654" i="2"/>
  <c r="O4653" i="2"/>
  <c r="AP4653" i="2" s="1"/>
  <c r="N4653" i="2"/>
  <c r="O4652" i="2"/>
  <c r="AP4652" i="2" s="1"/>
  <c r="N4652" i="2"/>
  <c r="O4651" i="2"/>
  <c r="AP4651" i="2" s="1"/>
  <c r="N4651" i="2"/>
  <c r="O4650" i="2"/>
  <c r="AP4650" i="2" s="1"/>
  <c r="N4650" i="2"/>
  <c r="O4649" i="2"/>
  <c r="AP4649" i="2" s="1"/>
  <c r="N4649" i="2"/>
  <c r="O4648" i="2"/>
  <c r="AP4648" i="2" s="1"/>
  <c r="N4648" i="2"/>
  <c r="O4647" i="2"/>
  <c r="AP4647" i="2" s="1"/>
  <c r="N4647" i="2"/>
  <c r="O4646" i="2"/>
  <c r="AP4646" i="2" s="1"/>
  <c r="N4646" i="2"/>
  <c r="O4645" i="2"/>
  <c r="AP4645" i="2" s="1"/>
  <c r="N4645" i="2"/>
  <c r="O4644" i="2"/>
  <c r="AP4644" i="2" s="1"/>
  <c r="N4644" i="2"/>
  <c r="O4643" i="2"/>
  <c r="AP4643" i="2" s="1"/>
  <c r="N4643" i="2"/>
  <c r="O4642" i="2"/>
  <c r="AP4642" i="2" s="1"/>
  <c r="N4642" i="2"/>
  <c r="O4641" i="2"/>
  <c r="AP4641" i="2" s="1"/>
  <c r="N4641" i="2"/>
  <c r="O4640" i="2"/>
  <c r="AP4640" i="2" s="1"/>
  <c r="N4640" i="2"/>
  <c r="O4639" i="2"/>
  <c r="AP4639" i="2" s="1"/>
  <c r="N4639" i="2"/>
  <c r="O4638" i="2"/>
  <c r="AP4638" i="2" s="1"/>
  <c r="N4638" i="2"/>
  <c r="O4637" i="2"/>
  <c r="AP4637" i="2" s="1"/>
  <c r="N4637" i="2"/>
  <c r="O4636" i="2"/>
  <c r="AP4636" i="2" s="1"/>
  <c r="N4636" i="2"/>
  <c r="O4635" i="2"/>
  <c r="AP4635" i="2" s="1"/>
  <c r="N4635" i="2"/>
  <c r="O4634" i="2"/>
  <c r="AP4634" i="2" s="1"/>
  <c r="N4634" i="2"/>
  <c r="O4633" i="2"/>
  <c r="AP4633" i="2" s="1"/>
  <c r="N4633" i="2"/>
  <c r="O4632" i="2"/>
  <c r="AP4632" i="2" s="1"/>
  <c r="N4632" i="2"/>
  <c r="O4631" i="2"/>
  <c r="AP4631" i="2" s="1"/>
  <c r="N4631" i="2"/>
  <c r="O4630" i="2"/>
  <c r="AP4630" i="2" s="1"/>
  <c r="N4630" i="2"/>
  <c r="O4629" i="2"/>
  <c r="AP4629" i="2" s="1"/>
  <c r="N4629" i="2"/>
  <c r="O4628" i="2"/>
  <c r="AP4628" i="2" s="1"/>
  <c r="N4628" i="2"/>
  <c r="O4627" i="2"/>
  <c r="AP4627" i="2" s="1"/>
  <c r="N4627" i="2"/>
  <c r="O4626" i="2"/>
  <c r="AP4626" i="2" s="1"/>
  <c r="N4626" i="2"/>
  <c r="O4625" i="2"/>
  <c r="AP4625" i="2" s="1"/>
  <c r="N4625" i="2"/>
  <c r="O4624" i="2"/>
  <c r="AP4624" i="2" s="1"/>
  <c r="N4624" i="2"/>
  <c r="O4623" i="2"/>
  <c r="AP4623" i="2" s="1"/>
  <c r="O4620" i="2"/>
  <c r="AP4620" i="2" s="1"/>
  <c r="N4620" i="2"/>
  <c r="O4619" i="2"/>
  <c r="AP4619" i="2" s="1"/>
  <c r="N4619" i="2"/>
  <c r="O4618" i="2"/>
  <c r="AP4618" i="2" s="1"/>
  <c r="N4618" i="2"/>
  <c r="O4617" i="2"/>
  <c r="AP4617" i="2" s="1"/>
  <c r="N4617" i="2"/>
  <c r="O4616" i="2"/>
  <c r="AP4616" i="2" s="1"/>
  <c r="N4616" i="2"/>
  <c r="O4615" i="2"/>
  <c r="AP4615" i="2" s="1"/>
  <c r="N4615" i="2"/>
  <c r="O4614" i="2"/>
  <c r="AP4614" i="2" s="1"/>
  <c r="N4614" i="2"/>
  <c r="O4613" i="2"/>
  <c r="AP4613" i="2" s="1"/>
  <c r="N4613" i="2"/>
  <c r="O4612" i="2"/>
  <c r="AP4612" i="2" s="1"/>
  <c r="N4612" i="2"/>
  <c r="O4611" i="2"/>
  <c r="AP4611" i="2" s="1"/>
  <c r="N4611" i="2"/>
  <c r="O4610" i="2"/>
  <c r="AP4610" i="2" s="1"/>
  <c r="N4610" i="2"/>
  <c r="O4609" i="2"/>
  <c r="AP4609" i="2" s="1"/>
  <c r="N4609" i="2"/>
  <c r="O4608" i="2"/>
  <c r="AP4608" i="2" s="1"/>
  <c r="N4608" i="2"/>
  <c r="O4607" i="2"/>
  <c r="AP4607" i="2" s="1"/>
  <c r="N4607" i="2"/>
  <c r="O4606" i="2"/>
  <c r="AP4606" i="2" s="1"/>
  <c r="N4606" i="2"/>
  <c r="O4605" i="2"/>
  <c r="AP4605" i="2" s="1"/>
  <c r="N4605" i="2"/>
  <c r="O4604" i="2"/>
  <c r="AP4604" i="2" s="1"/>
  <c r="N4604" i="2"/>
  <c r="O4603" i="2"/>
  <c r="AP4603" i="2" s="1"/>
  <c r="N4603" i="2"/>
  <c r="O4602" i="2"/>
  <c r="AP4602" i="2" s="1"/>
  <c r="N4602" i="2"/>
  <c r="O4601" i="2"/>
  <c r="AP4601" i="2" s="1"/>
  <c r="N4601" i="2"/>
  <c r="O4600" i="2"/>
  <c r="AP4600" i="2" s="1"/>
  <c r="N4600" i="2"/>
  <c r="O4599" i="2"/>
  <c r="AP4599" i="2" s="1"/>
  <c r="N4599" i="2"/>
  <c r="O4598" i="2"/>
  <c r="AP4598" i="2" s="1"/>
  <c r="N4598" i="2"/>
  <c r="O4597" i="2"/>
  <c r="AP4597" i="2" s="1"/>
  <c r="N4597" i="2"/>
  <c r="O4596" i="2"/>
  <c r="AP4596" i="2" s="1"/>
  <c r="N4596" i="2"/>
  <c r="O4595" i="2"/>
  <c r="AP4595" i="2" s="1"/>
  <c r="N4595" i="2"/>
  <c r="O4594" i="2"/>
  <c r="AP4594" i="2" s="1"/>
  <c r="N4594" i="2"/>
  <c r="O4593" i="2"/>
  <c r="AP4593" i="2" s="1"/>
  <c r="N4593" i="2"/>
  <c r="O4592" i="2"/>
  <c r="AP4592" i="2" s="1"/>
  <c r="N4592" i="2"/>
  <c r="O4591" i="2"/>
  <c r="AP4591" i="2" s="1"/>
  <c r="N4591" i="2"/>
  <c r="O4590" i="2"/>
  <c r="AP4590" i="2" s="1"/>
  <c r="N4590" i="2"/>
  <c r="O4589" i="2"/>
  <c r="AP4589" i="2" s="1"/>
  <c r="N4589" i="2"/>
  <c r="O4588" i="2"/>
  <c r="AP4588" i="2" s="1"/>
  <c r="N4588" i="2"/>
  <c r="O4587" i="2"/>
  <c r="AP4587" i="2" s="1"/>
  <c r="N4587" i="2"/>
  <c r="O4586" i="2"/>
  <c r="AP4586" i="2" s="1"/>
  <c r="N4586" i="2"/>
  <c r="O4585" i="2"/>
  <c r="AP4585" i="2" s="1"/>
  <c r="N4585" i="2"/>
  <c r="O4584" i="2"/>
  <c r="AP4584" i="2" s="1"/>
  <c r="N4584" i="2"/>
  <c r="O4583" i="2"/>
  <c r="AP4583" i="2" s="1"/>
  <c r="N4583" i="2"/>
  <c r="O4582" i="2"/>
  <c r="AP4582" i="2" s="1"/>
  <c r="N4582" i="2"/>
  <c r="O4581" i="2"/>
  <c r="AP4581" i="2" s="1"/>
  <c r="N4581" i="2"/>
  <c r="O4580" i="2"/>
  <c r="AP4580" i="2" s="1"/>
  <c r="N4580" i="2"/>
  <c r="O4579" i="2"/>
  <c r="AP4579" i="2" s="1"/>
  <c r="N4579" i="2"/>
  <c r="O4578" i="2"/>
  <c r="AP4578" i="2" s="1"/>
  <c r="N4578" i="2"/>
  <c r="O4577" i="2"/>
  <c r="AP4577" i="2" s="1"/>
  <c r="N4577" i="2"/>
  <c r="O4576" i="2"/>
  <c r="AP4576" i="2" s="1"/>
  <c r="N4576" i="2"/>
  <c r="O4575" i="2"/>
  <c r="AP4575" i="2" s="1"/>
  <c r="N4575" i="2"/>
  <c r="O4574" i="2"/>
  <c r="AP4574" i="2" s="1"/>
  <c r="N4574" i="2"/>
  <c r="O4573" i="2"/>
  <c r="AP4573" i="2" s="1"/>
  <c r="N4573" i="2"/>
  <c r="O4572" i="2"/>
  <c r="AP4572" i="2" s="1"/>
  <c r="N4572" i="2"/>
  <c r="O4571" i="2"/>
  <c r="AP4571" i="2" s="1"/>
  <c r="N4571" i="2"/>
  <c r="O4570" i="2"/>
  <c r="AP4570" i="2" s="1"/>
  <c r="N4570" i="2"/>
  <c r="O4569" i="2"/>
  <c r="AP4569" i="2" s="1"/>
  <c r="N4569" i="2"/>
  <c r="O4568" i="2"/>
  <c r="AP4568" i="2" s="1"/>
  <c r="N4568" i="2"/>
  <c r="O4567" i="2"/>
  <c r="AP4567" i="2" s="1"/>
  <c r="N4567" i="2"/>
  <c r="O4566" i="2"/>
  <c r="AP4566" i="2" s="1"/>
  <c r="N4566" i="2"/>
  <c r="O4565" i="2"/>
  <c r="AP4565" i="2" s="1"/>
  <c r="N4565" i="2"/>
  <c r="O4564" i="2"/>
  <c r="AP4564" i="2" s="1"/>
  <c r="N4564" i="2"/>
  <c r="O4563" i="2"/>
  <c r="AP4563" i="2" s="1"/>
  <c r="N4563" i="2"/>
  <c r="O4562" i="2"/>
  <c r="AP4562" i="2" s="1"/>
  <c r="N4562" i="2"/>
  <c r="O4561" i="2"/>
  <c r="AP4561" i="2" s="1"/>
  <c r="N4561" i="2"/>
  <c r="O4560" i="2"/>
  <c r="AP4560" i="2" s="1"/>
  <c r="N4560" i="2"/>
  <c r="O4559" i="2"/>
  <c r="AP4559" i="2" s="1"/>
  <c r="N4559" i="2"/>
  <c r="O4558" i="2"/>
  <c r="AP4558" i="2" s="1"/>
  <c r="N4558" i="2"/>
  <c r="O4557" i="2"/>
  <c r="AP4557" i="2" s="1"/>
  <c r="N4557" i="2"/>
  <c r="O4556" i="2"/>
  <c r="AP4556" i="2" s="1"/>
  <c r="N4556" i="2"/>
  <c r="O4555" i="2"/>
  <c r="AP4555" i="2" s="1"/>
  <c r="N4555" i="2"/>
  <c r="O4554" i="2"/>
  <c r="AP4554" i="2" s="1"/>
  <c r="N4554" i="2"/>
  <c r="O4553" i="2"/>
  <c r="AP4553" i="2" s="1"/>
  <c r="N4553" i="2"/>
  <c r="O4552" i="2"/>
  <c r="AP4552" i="2" s="1"/>
  <c r="N4552" i="2"/>
  <c r="O4551" i="2"/>
  <c r="AP4551" i="2" s="1"/>
  <c r="N4551" i="2"/>
  <c r="O4550" i="2"/>
  <c r="AP4550" i="2" s="1"/>
  <c r="N4550" i="2"/>
  <c r="O4549" i="2"/>
  <c r="AP4549" i="2" s="1"/>
  <c r="N4549" i="2"/>
  <c r="O4548" i="2"/>
  <c r="AP4548" i="2" s="1"/>
  <c r="N4548" i="2"/>
  <c r="O4547" i="2"/>
  <c r="AP4547" i="2" s="1"/>
  <c r="N4547" i="2"/>
  <c r="O4546" i="2"/>
  <c r="AP4546" i="2" s="1"/>
  <c r="N4546" i="2"/>
  <c r="O4545" i="2"/>
  <c r="AP4545" i="2" s="1"/>
  <c r="N4545" i="2"/>
  <c r="O4544" i="2"/>
  <c r="AP4544" i="2" s="1"/>
  <c r="N4544" i="2"/>
  <c r="O4543" i="2"/>
  <c r="AP4543" i="2" s="1"/>
  <c r="N4543" i="2"/>
  <c r="O4542" i="2"/>
  <c r="AP4542" i="2" s="1"/>
  <c r="N4542" i="2"/>
  <c r="O4541" i="2"/>
  <c r="AP4541" i="2" s="1"/>
  <c r="N4541" i="2"/>
  <c r="O4540" i="2"/>
  <c r="AP4540" i="2" s="1"/>
  <c r="N4540" i="2"/>
  <c r="O4539" i="2"/>
  <c r="AP4539" i="2" s="1"/>
  <c r="N4539" i="2"/>
  <c r="O4538" i="2"/>
  <c r="AP4538" i="2" s="1"/>
  <c r="N4538" i="2"/>
  <c r="O4537" i="2"/>
  <c r="AP4537" i="2" s="1"/>
  <c r="N4537" i="2"/>
  <c r="O4536" i="2"/>
  <c r="AP4536" i="2" s="1"/>
  <c r="N4536" i="2"/>
  <c r="O4535" i="2"/>
  <c r="AP4535" i="2" s="1"/>
  <c r="N4535" i="2"/>
  <c r="O4534" i="2"/>
  <c r="AP4534" i="2" s="1"/>
  <c r="N4534" i="2"/>
  <c r="O4533" i="2"/>
  <c r="AP4533" i="2" s="1"/>
  <c r="N4533" i="2"/>
  <c r="O4532" i="2"/>
  <c r="AP4532" i="2" s="1"/>
  <c r="N4532" i="2"/>
  <c r="O4531" i="2"/>
  <c r="AP4531" i="2" s="1"/>
  <c r="N4531" i="2"/>
  <c r="O4530" i="2"/>
  <c r="AP4530" i="2" s="1"/>
  <c r="N4530" i="2"/>
  <c r="O4529" i="2"/>
  <c r="AP4529" i="2" s="1"/>
  <c r="N4529" i="2"/>
  <c r="O4528" i="2"/>
  <c r="AP4528" i="2" s="1"/>
  <c r="N4528" i="2"/>
  <c r="O4527" i="2"/>
  <c r="AP4527" i="2" s="1"/>
  <c r="N4527" i="2"/>
  <c r="O4526" i="2"/>
  <c r="AP4526" i="2" s="1"/>
  <c r="N4526" i="2"/>
  <c r="O4525" i="2"/>
  <c r="AP4525" i="2" s="1"/>
  <c r="N4525" i="2"/>
  <c r="O4524" i="2"/>
  <c r="AP4524" i="2" s="1"/>
  <c r="N4524" i="2"/>
  <c r="O4523" i="2"/>
  <c r="AP4523" i="2" s="1"/>
  <c r="N4523" i="2"/>
  <c r="O4522" i="2"/>
  <c r="AP4522" i="2" s="1"/>
  <c r="N4522" i="2"/>
  <c r="O4521" i="2"/>
  <c r="AP4521" i="2" s="1"/>
  <c r="N4521" i="2"/>
  <c r="O4520" i="2"/>
  <c r="AP4520" i="2" s="1"/>
  <c r="N4520" i="2"/>
  <c r="O4519" i="2"/>
  <c r="AP4519" i="2" s="1"/>
  <c r="N4519" i="2"/>
  <c r="O4518" i="2"/>
  <c r="AP4518" i="2" s="1"/>
  <c r="N4518" i="2"/>
  <c r="O4517" i="2"/>
  <c r="AP4517" i="2" s="1"/>
  <c r="N4517" i="2"/>
  <c r="O4516" i="2"/>
  <c r="AP4516" i="2" s="1"/>
  <c r="N4516" i="2"/>
  <c r="O4515" i="2"/>
  <c r="AP4515" i="2" s="1"/>
  <c r="N4515" i="2"/>
  <c r="O4514" i="2"/>
  <c r="AP4514" i="2" s="1"/>
  <c r="N4514" i="2"/>
  <c r="O4513" i="2"/>
  <c r="AP4513" i="2" s="1"/>
  <c r="N4513" i="2"/>
  <c r="O4512" i="2"/>
  <c r="AP4512" i="2" s="1"/>
  <c r="N4512" i="2"/>
  <c r="O4511" i="2"/>
  <c r="AP4511" i="2" s="1"/>
  <c r="N4511" i="2"/>
  <c r="O4510" i="2"/>
  <c r="AP4510" i="2" s="1"/>
  <c r="N4510" i="2"/>
  <c r="O4509" i="2"/>
  <c r="AP4509" i="2" s="1"/>
  <c r="N4509" i="2"/>
  <c r="O4508" i="2"/>
  <c r="AP4508" i="2" s="1"/>
  <c r="N4508" i="2"/>
  <c r="O4507" i="2"/>
  <c r="AP4507" i="2" s="1"/>
  <c r="N4507" i="2"/>
  <c r="O4506" i="2"/>
  <c r="AP4506" i="2" s="1"/>
  <c r="N4506" i="2"/>
  <c r="O4505" i="2"/>
  <c r="AP4505" i="2" s="1"/>
  <c r="N4505" i="2"/>
  <c r="O4504" i="2"/>
  <c r="AP4504" i="2" s="1"/>
  <c r="N4504" i="2"/>
  <c r="O4503" i="2"/>
  <c r="AP4503" i="2" s="1"/>
  <c r="N4503" i="2"/>
  <c r="O4502" i="2"/>
  <c r="AP4502" i="2" s="1"/>
  <c r="N4502" i="2"/>
  <c r="O4501" i="2"/>
  <c r="AP4501" i="2" s="1"/>
  <c r="N4501" i="2"/>
  <c r="O4500" i="2"/>
  <c r="AP4500" i="2" s="1"/>
  <c r="N4500" i="2"/>
  <c r="O4499" i="2"/>
  <c r="AP4499" i="2" s="1"/>
  <c r="N4499" i="2"/>
  <c r="O4498" i="2"/>
  <c r="AP4498" i="2" s="1"/>
  <c r="N4498" i="2"/>
  <c r="O4497" i="2"/>
  <c r="AP4497" i="2" s="1"/>
  <c r="N4497" i="2"/>
  <c r="O4496" i="2"/>
  <c r="AP4496" i="2" s="1"/>
  <c r="N4496" i="2"/>
  <c r="O4495" i="2"/>
  <c r="AP4495" i="2" s="1"/>
  <c r="N4495" i="2"/>
  <c r="O4494" i="2"/>
  <c r="AP4494" i="2" s="1"/>
  <c r="N4494" i="2"/>
  <c r="O4493" i="2"/>
  <c r="AP4493" i="2" s="1"/>
  <c r="N4493" i="2"/>
  <c r="O4492" i="2"/>
  <c r="AP4492" i="2" s="1"/>
  <c r="N4492" i="2"/>
  <c r="O4491" i="2"/>
  <c r="AP4491" i="2" s="1"/>
  <c r="N4491" i="2"/>
  <c r="O4490" i="2"/>
  <c r="AP4490" i="2" s="1"/>
  <c r="N4490" i="2"/>
  <c r="O4489" i="2"/>
  <c r="AP4489" i="2" s="1"/>
  <c r="N4489" i="2"/>
  <c r="O4488" i="2"/>
  <c r="AP4488" i="2" s="1"/>
  <c r="N4488" i="2"/>
  <c r="O4487" i="2"/>
  <c r="AP4487" i="2" s="1"/>
  <c r="N4487" i="2"/>
  <c r="O4486" i="2"/>
  <c r="AP4486" i="2" s="1"/>
  <c r="N4486" i="2"/>
  <c r="O4485" i="2"/>
  <c r="AP4485" i="2" s="1"/>
  <c r="N4485" i="2"/>
  <c r="O4484" i="2"/>
  <c r="AP4484" i="2" s="1"/>
  <c r="N4484" i="2"/>
  <c r="O4483" i="2"/>
  <c r="AP4483" i="2" s="1"/>
  <c r="N4483" i="2"/>
  <c r="O4482" i="2"/>
  <c r="AP4482" i="2" s="1"/>
  <c r="N4482" i="2"/>
  <c r="O4481" i="2"/>
  <c r="AP4481" i="2" s="1"/>
  <c r="N4481" i="2"/>
  <c r="O4480" i="2"/>
  <c r="AP4480" i="2" s="1"/>
  <c r="N4480" i="2"/>
  <c r="O4479" i="2"/>
  <c r="AP4479" i="2" s="1"/>
  <c r="N4479" i="2"/>
  <c r="O4478" i="2"/>
  <c r="AP4478" i="2" s="1"/>
  <c r="N4478" i="2"/>
  <c r="O4477" i="2"/>
  <c r="AP4477" i="2" s="1"/>
  <c r="N4477" i="2"/>
  <c r="O4476" i="2"/>
  <c r="AP4476" i="2" s="1"/>
  <c r="N4476" i="2"/>
  <c r="O4475" i="2"/>
  <c r="AP4475" i="2" s="1"/>
  <c r="N4475" i="2"/>
  <c r="O4474" i="2"/>
  <c r="AP4474" i="2" s="1"/>
  <c r="N4474" i="2"/>
  <c r="O4473" i="2"/>
  <c r="AP4473" i="2" s="1"/>
  <c r="N4473" i="2"/>
  <c r="O4472" i="2"/>
  <c r="AP4472" i="2" s="1"/>
  <c r="N4472" i="2"/>
  <c r="O4471" i="2"/>
  <c r="AP4471" i="2" s="1"/>
  <c r="N4471" i="2"/>
  <c r="O4470" i="2"/>
  <c r="AP4470" i="2" s="1"/>
  <c r="N4470" i="2"/>
  <c r="O4469" i="2"/>
  <c r="AP4469" i="2" s="1"/>
  <c r="N4469" i="2"/>
  <c r="O4468" i="2"/>
  <c r="AP4468" i="2" s="1"/>
  <c r="N4468" i="2"/>
  <c r="O4467" i="2"/>
  <c r="AP4467" i="2" s="1"/>
  <c r="N4467" i="2"/>
  <c r="O4466" i="2"/>
  <c r="AP4466" i="2" s="1"/>
  <c r="N4466" i="2"/>
  <c r="O4465" i="2"/>
  <c r="AP4465" i="2" s="1"/>
  <c r="N4465" i="2"/>
  <c r="O4464" i="2"/>
  <c r="AP4464" i="2" s="1"/>
  <c r="N4464" i="2"/>
  <c r="O4463" i="2"/>
  <c r="AP4463" i="2" s="1"/>
  <c r="N4463" i="2"/>
  <c r="O4462" i="2"/>
  <c r="AP4462" i="2" s="1"/>
  <c r="N4462" i="2"/>
  <c r="O4461" i="2"/>
  <c r="AP4461" i="2" s="1"/>
  <c r="N4461" i="2"/>
  <c r="O4460" i="2"/>
  <c r="AP4460" i="2" s="1"/>
  <c r="N4460" i="2"/>
  <c r="O4459" i="2"/>
  <c r="AP4459" i="2" s="1"/>
  <c r="N4459" i="2"/>
  <c r="O4458" i="2"/>
  <c r="AP4458" i="2" s="1"/>
  <c r="N4458" i="2"/>
  <c r="O4457" i="2"/>
  <c r="AP4457" i="2" s="1"/>
  <c r="N4457" i="2"/>
  <c r="O4456" i="2"/>
  <c r="AP4456" i="2" s="1"/>
  <c r="N4456" i="2"/>
  <c r="O4455" i="2"/>
  <c r="AP4455" i="2" s="1"/>
  <c r="N4455" i="2"/>
  <c r="L4895" i="2"/>
  <c r="L4894" i="2"/>
  <c r="L4893" i="2"/>
  <c r="L4892" i="2"/>
  <c r="L4891" i="2"/>
  <c r="L4890" i="2"/>
  <c r="L4889" i="2"/>
  <c r="L4888" i="2"/>
  <c r="L4887" i="2"/>
  <c r="L4886" i="2"/>
  <c r="L4885" i="2"/>
  <c r="L4884" i="2"/>
  <c r="L4883" i="2"/>
  <c r="L4882" i="2"/>
  <c r="L4881" i="2"/>
  <c r="L4880" i="2"/>
  <c r="L4879" i="2"/>
  <c r="L4878" i="2"/>
  <c r="L4877" i="2"/>
  <c r="L4876" i="2"/>
  <c r="L4875" i="2"/>
  <c r="L4874" i="2"/>
  <c r="L4873" i="2"/>
  <c r="L4872" i="2"/>
  <c r="L4871" i="2"/>
  <c r="L4870" i="2"/>
  <c r="L4869" i="2"/>
  <c r="L4868" i="2"/>
  <c r="L4867" i="2"/>
  <c r="L4866" i="2"/>
  <c r="L4865" i="2"/>
  <c r="L4864" i="2"/>
  <c r="L4863" i="2"/>
  <c r="L4862" i="2"/>
  <c r="L4861" i="2"/>
  <c r="L4860" i="2"/>
  <c r="L4859" i="2"/>
  <c r="L4858" i="2"/>
  <c r="L4857" i="2"/>
  <c r="L4856" i="2"/>
  <c r="L4855" i="2"/>
  <c r="L4854" i="2"/>
  <c r="L4853" i="2"/>
  <c r="L4852" i="2"/>
  <c r="L4851" i="2"/>
  <c r="L4850" i="2"/>
  <c r="L4849" i="2"/>
  <c r="L4848" i="2"/>
  <c r="L4847" i="2"/>
  <c r="L4846" i="2"/>
  <c r="L4845" i="2"/>
  <c r="L4844" i="2"/>
  <c r="L4843" i="2"/>
  <c r="L4842" i="2"/>
  <c r="L4841" i="2"/>
  <c r="L4840" i="2"/>
  <c r="L4839" i="2"/>
  <c r="L4838" i="2"/>
  <c r="L4837" i="2"/>
  <c r="L4836" i="2"/>
  <c r="L4835" i="2"/>
  <c r="L4834" i="2"/>
  <c r="L4833" i="2"/>
  <c r="L4832" i="2"/>
  <c r="L4831" i="2"/>
  <c r="L4830" i="2"/>
  <c r="L4829" i="2"/>
  <c r="L4828" i="2"/>
  <c r="L4827" i="2"/>
  <c r="L4826" i="2"/>
  <c r="L4825" i="2"/>
  <c r="L4824" i="2"/>
  <c r="L4823" i="2"/>
  <c r="L4822" i="2"/>
  <c r="L4821" i="2"/>
  <c r="L4820" i="2"/>
  <c r="L4819" i="2"/>
  <c r="L4818" i="2"/>
  <c r="L4817" i="2"/>
  <c r="L4816" i="2"/>
  <c r="L4815" i="2"/>
  <c r="L4814" i="2"/>
  <c r="L4813" i="2"/>
  <c r="L4812" i="2"/>
  <c r="L4811" i="2"/>
  <c r="L4810" i="2"/>
  <c r="L4809" i="2"/>
  <c r="L4808" i="2"/>
  <c r="L4807" i="2"/>
  <c r="L4806" i="2"/>
  <c r="L4805" i="2"/>
  <c r="L4804" i="2"/>
  <c r="L4803" i="2"/>
  <c r="L4802" i="2"/>
  <c r="L4801" i="2"/>
  <c r="L4800" i="2"/>
  <c r="L4799" i="2"/>
  <c r="L4798" i="2"/>
  <c r="L4797" i="2"/>
  <c r="L4796" i="2"/>
  <c r="L4795" i="2"/>
  <c r="L4794" i="2"/>
  <c r="L4793" i="2"/>
  <c r="L4792" i="2"/>
  <c r="L4791" i="2"/>
  <c r="L4790" i="2"/>
  <c r="L4789" i="2"/>
  <c r="L4788" i="2"/>
  <c r="L4787" i="2"/>
  <c r="L4786" i="2"/>
  <c r="L4785" i="2"/>
  <c r="L4784" i="2"/>
  <c r="L4783" i="2"/>
  <c r="L4782" i="2"/>
  <c r="L4781" i="2"/>
  <c r="L4780" i="2"/>
  <c r="L4779" i="2"/>
  <c r="L4778" i="2"/>
  <c r="L4777" i="2"/>
  <c r="L4776" i="2"/>
  <c r="L4775" i="2"/>
  <c r="L4774" i="2"/>
  <c r="L4773" i="2"/>
  <c r="L4772" i="2"/>
  <c r="L4771" i="2"/>
  <c r="L4770" i="2"/>
  <c r="L4769" i="2"/>
  <c r="L4768" i="2"/>
  <c r="L4767" i="2"/>
  <c r="L4766" i="2"/>
  <c r="L4765" i="2"/>
  <c r="L4764" i="2"/>
  <c r="L4763" i="2"/>
  <c r="L4762" i="2"/>
  <c r="L4761" i="2"/>
  <c r="L4760" i="2"/>
  <c r="L4759" i="2"/>
  <c r="L4758" i="2"/>
  <c r="L4757" i="2"/>
  <c r="L4756" i="2"/>
  <c r="L4755" i="2"/>
  <c r="L4754" i="2"/>
  <c r="L4753" i="2"/>
  <c r="L4752" i="2"/>
  <c r="L4751" i="2"/>
  <c r="L4750" i="2"/>
  <c r="L4749" i="2"/>
  <c r="L4748" i="2"/>
  <c r="L4747" i="2"/>
  <c r="L4746" i="2"/>
  <c r="L4745" i="2"/>
  <c r="L4744" i="2"/>
  <c r="L4743" i="2"/>
  <c r="L4742" i="2"/>
  <c r="L4741" i="2"/>
  <c r="L4740" i="2"/>
  <c r="L4739" i="2"/>
  <c r="L4738" i="2"/>
  <c r="L4737" i="2"/>
  <c r="L4736" i="2"/>
  <c r="L4735" i="2"/>
  <c r="L4734" i="2"/>
  <c r="L4733" i="2"/>
  <c r="L4732" i="2"/>
  <c r="L4731" i="2"/>
  <c r="L4730" i="2"/>
  <c r="L4729" i="2"/>
  <c r="L4728" i="2"/>
  <c r="L4727" i="2"/>
  <c r="L4726" i="2"/>
  <c r="L4725" i="2"/>
  <c r="L4724" i="2"/>
  <c r="L4723" i="2"/>
  <c r="L4722" i="2"/>
  <c r="L4721" i="2"/>
  <c r="L4720" i="2"/>
  <c r="L4719" i="2"/>
  <c r="L4718" i="2"/>
  <c r="L4717" i="2"/>
  <c r="L4716" i="2"/>
  <c r="L4715" i="2"/>
  <c r="L4714" i="2"/>
  <c r="L4713" i="2"/>
  <c r="L4712" i="2"/>
  <c r="L4711" i="2"/>
  <c r="L4710" i="2"/>
  <c r="L4709" i="2"/>
  <c r="L4708" i="2"/>
  <c r="L4707" i="2"/>
  <c r="L4706" i="2"/>
  <c r="L4705" i="2"/>
  <c r="L4704" i="2"/>
  <c r="L4703" i="2"/>
  <c r="L4702" i="2"/>
  <c r="L4701" i="2"/>
  <c r="L4700" i="2"/>
  <c r="L4699" i="2"/>
  <c r="L4698" i="2"/>
  <c r="L4697" i="2"/>
  <c r="L4696" i="2"/>
  <c r="L4695" i="2"/>
  <c r="L4694" i="2"/>
  <c r="L4693" i="2"/>
  <c r="L4692" i="2"/>
  <c r="L4691" i="2"/>
  <c r="L4690" i="2"/>
  <c r="L4689" i="2"/>
  <c r="L4688" i="2"/>
  <c r="L4687" i="2"/>
  <c r="L4686" i="2"/>
  <c r="L4685" i="2"/>
  <c r="L4684" i="2"/>
  <c r="L4683" i="2"/>
  <c r="L4682" i="2"/>
  <c r="L4681" i="2"/>
  <c r="L4680" i="2"/>
  <c r="L4679" i="2"/>
  <c r="L4678" i="2"/>
  <c r="L4677" i="2"/>
  <c r="L4676" i="2"/>
  <c r="L4675" i="2"/>
  <c r="L4674" i="2"/>
  <c r="L4673" i="2"/>
  <c r="L4672" i="2"/>
  <c r="L4671" i="2"/>
  <c r="L4670" i="2"/>
  <c r="L4669" i="2"/>
  <c r="L4668" i="2"/>
  <c r="L4667" i="2"/>
  <c r="L4666" i="2"/>
  <c r="L4665" i="2"/>
  <c r="L4664" i="2"/>
  <c r="L4663" i="2"/>
  <c r="L4662" i="2"/>
  <c r="L4661" i="2"/>
  <c r="L4660" i="2"/>
  <c r="L4659" i="2"/>
  <c r="L4658" i="2"/>
  <c r="L4657" i="2"/>
  <c r="L4656" i="2"/>
  <c r="L4655" i="2"/>
  <c r="L4654" i="2"/>
  <c r="L4653" i="2"/>
  <c r="L4652" i="2"/>
  <c r="L4651" i="2"/>
  <c r="L4650" i="2"/>
  <c r="L4649" i="2"/>
  <c r="L4648" i="2"/>
  <c r="L4647" i="2"/>
  <c r="L4646" i="2"/>
  <c r="L4645" i="2"/>
  <c r="L4644" i="2"/>
  <c r="L4643" i="2"/>
  <c r="L4642" i="2"/>
  <c r="L4641" i="2"/>
  <c r="L4640" i="2"/>
  <c r="L4639" i="2"/>
  <c r="L4638" i="2"/>
  <c r="L4637" i="2"/>
  <c r="L4636" i="2"/>
  <c r="L4635" i="2"/>
  <c r="L4634" i="2"/>
  <c r="L4633" i="2"/>
  <c r="L4632" i="2"/>
  <c r="L4631" i="2"/>
  <c r="L4630" i="2"/>
  <c r="L4629" i="2"/>
  <c r="L4628" i="2"/>
  <c r="L4627" i="2"/>
  <c r="L4626" i="2"/>
  <c r="L4625" i="2"/>
  <c r="L4624" i="2"/>
  <c r="L4623" i="2"/>
  <c r="L4622" i="2"/>
  <c r="L4620" i="2"/>
  <c r="L4619" i="2"/>
  <c r="L4618" i="2"/>
  <c r="L4617" i="2"/>
  <c r="L4616" i="2"/>
  <c r="L4615" i="2"/>
  <c r="L4614" i="2"/>
  <c r="L4613" i="2"/>
  <c r="L4612" i="2"/>
  <c r="L4611" i="2"/>
  <c r="L4610" i="2"/>
  <c r="L4609" i="2"/>
  <c r="L4608" i="2"/>
  <c r="L4607" i="2"/>
  <c r="L4606" i="2"/>
  <c r="L4605" i="2"/>
  <c r="L4604" i="2"/>
  <c r="L4603" i="2"/>
  <c r="L4602" i="2"/>
  <c r="L4601" i="2"/>
  <c r="L4600" i="2"/>
  <c r="L4599" i="2"/>
  <c r="L4598" i="2"/>
  <c r="L4597" i="2"/>
  <c r="L4596" i="2"/>
  <c r="L4595" i="2"/>
  <c r="L4594" i="2"/>
  <c r="L4593" i="2"/>
  <c r="L4592" i="2"/>
  <c r="L4591" i="2"/>
  <c r="L4590" i="2"/>
  <c r="L4589" i="2"/>
  <c r="L4588" i="2"/>
  <c r="L4587" i="2"/>
  <c r="L4586" i="2"/>
  <c r="L4585" i="2"/>
  <c r="L4584" i="2"/>
  <c r="L4583" i="2"/>
  <c r="L4582" i="2"/>
  <c r="L4581" i="2"/>
  <c r="L4580" i="2"/>
  <c r="L4579" i="2"/>
  <c r="L4578" i="2"/>
  <c r="L4577" i="2"/>
  <c r="L4576" i="2"/>
  <c r="L4575" i="2"/>
  <c r="L4527" i="2"/>
  <c r="L4526" i="2"/>
  <c r="L4525" i="2"/>
  <c r="L4524" i="2"/>
  <c r="L4523" i="2"/>
  <c r="L4522" i="2"/>
  <c r="L4521" i="2"/>
  <c r="L4520" i="2"/>
  <c r="L4519" i="2"/>
  <c r="L4518" i="2"/>
  <c r="L4517" i="2"/>
  <c r="L4516" i="2"/>
  <c r="L4515" i="2"/>
  <c r="L4514" i="2"/>
  <c r="L4513" i="2"/>
  <c r="L4512" i="2"/>
  <c r="L4511" i="2"/>
  <c r="L4510" i="2"/>
  <c r="L4509" i="2"/>
  <c r="L4508" i="2"/>
  <c r="L4507" i="2"/>
  <c r="L4506" i="2"/>
  <c r="L4505" i="2"/>
  <c r="L4504" i="2"/>
  <c r="L4503" i="2"/>
  <c r="L4502" i="2"/>
  <c r="L4501" i="2"/>
  <c r="L4500" i="2"/>
  <c r="L4499" i="2"/>
  <c r="L4498" i="2"/>
  <c r="L4497" i="2"/>
  <c r="L4496" i="2"/>
  <c r="L4495" i="2"/>
  <c r="L4494" i="2"/>
  <c r="L4493" i="2"/>
  <c r="L4492" i="2"/>
  <c r="L4491" i="2"/>
  <c r="L4490" i="2"/>
  <c r="L4489" i="2"/>
  <c r="L4488" i="2"/>
  <c r="L4487" i="2"/>
  <c r="L4486" i="2"/>
  <c r="L4485" i="2"/>
  <c r="L4484" i="2"/>
  <c r="L4483" i="2"/>
  <c r="L4482" i="2"/>
  <c r="L4481" i="2"/>
  <c r="L4480" i="2"/>
  <c r="L4479" i="2"/>
  <c r="L4478" i="2"/>
  <c r="L4477" i="2"/>
  <c r="L4476" i="2"/>
  <c r="L4475" i="2"/>
  <c r="L4474" i="2"/>
  <c r="L4473" i="2"/>
  <c r="L4472" i="2"/>
  <c r="L4471" i="2"/>
  <c r="L4470" i="2"/>
  <c r="L4469" i="2"/>
  <c r="L4468" i="2"/>
  <c r="L4467" i="2"/>
  <c r="L4466" i="2"/>
  <c r="L4465" i="2"/>
  <c r="L4464" i="2"/>
  <c r="L4463" i="2"/>
  <c r="L4462" i="2"/>
  <c r="L4461" i="2"/>
  <c r="L4460" i="2"/>
  <c r="L4459" i="2"/>
  <c r="L4458" i="2"/>
  <c r="L4457" i="2"/>
  <c r="L4456" i="2"/>
  <c r="L4455" i="2"/>
  <c r="AR902" i="2"/>
  <c r="AR903" i="2"/>
  <c r="AR904" i="2"/>
  <c r="AR905" i="2"/>
  <c r="AR906" i="2"/>
  <c r="AR907" i="2"/>
  <c r="AR908" i="2"/>
  <c r="AR909" i="2"/>
  <c r="AR910" i="2"/>
  <c r="AR911" i="2"/>
  <c r="AR912" i="2"/>
  <c r="AR913" i="2"/>
  <c r="AR914" i="2"/>
  <c r="AR915" i="2"/>
  <c r="AR916" i="2"/>
  <c r="AR917" i="2"/>
  <c r="AR918" i="2"/>
  <c r="AR919" i="2"/>
  <c r="AR920" i="2"/>
  <c r="AR921" i="2"/>
  <c r="AR922" i="2"/>
  <c r="AR923" i="2"/>
  <c r="AR924" i="2"/>
  <c r="AR925" i="2"/>
  <c r="AR926" i="2"/>
  <c r="AR927" i="2"/>
  <c r="AR928" i="2"/>
  <c r="AR929" i="2"/>
  <c r="AR930" i="2"/>
  <c r="AR931" i="2"/>
  <c r="AR932" i="2"/>
  <c r="AR933" i="2"/>
  <c r="AR934" i="2"/>
  <c r="AR935" i="2"/>
  <c r="AR936" i="2"/>
  <c r="AR937" i="2"/>
  <c r="AR938" i="2"/>
  <c r="AR939" i="2"/>
  <c r="AR940" i="2"/>
  <c r="AR941" i="2"/>
  <c r="AR942" i="2"/>
  <c r="AR943" i="2"/>
  <c r="AR944" i="2"/>
  <c r="AR945" i="2"/>
  <c r="AR946" i="2"/>
  <c r="AR947" i="2"/>
  <c r="AR948" i="2"/>
  <c r="AR949" i="2"/>
  <c r="AR950" i="2"/>
  <c r="AR951" i="2"/>
  <c r="AR952" i="2"/>
  <c r="AR953" i="2"/>
  <c r="AR954" i="2"/>
  <c r="AR955" i="2"/>
  <c r="AR956" i="2"/>
  <c r="AR957" i="2"/>
  <c r="AR958" i="2"/>
  <c r="AR959" i="2"/>
  <c r="AR960" i="2"/>
  <c r="AR961" i="2"/>
  <c r="AR962" i="2"/>
  <c r="AR963" i="2"/>
  <c r="AR964" i="2"/>
  <c r="AR965" i="2"/>
  <c r="AR966" i="2"/>
  <c r="AR967" i="2"/>
  <c r="AR968" i="2"/>
  <c r="AR969" i="2"/>
  <c r="AR970" i="2"/>
  <c r="AR971" i="2"/>
  <c r="AR972" i="2"/>
  <c r="AR973" i="2"/>
  <c r="AR974" i="2"/>
  <c r="AR975" i="2"/>
  <c r="AR976" i="2"/>
  <c r="AR977" i="2"/>
  <c r="AR978" i="2"/>
  <c r="AR979" i="2"/>
  <c r="AR980" i="2"/>
  <c r="AR981" i="2"/>
  <c r="AR982" i="2"/>
  <c r="AR983" i="2"/>
  <c r="AR984" i="2"/>
  <c r="AR985" i="2"/>
  <c r="AR986" i="2"/>
  <c r="AR987" i="2"/>
  <c r="AR988" i="2"/>
  <c r="AR989" i="2"/>
  <c r="AR990" i="2"/>
  <c r="AR991" i="2"/>
  <c r="AR992" i="2"/>
  <c r="AR993" i="2"/>
  <c r="AR994" i="2"/>
  <c r="AR995" i="2"/>
  <c r="AR996" i="2"/>
  <c r="AR997" i="2"/>
  <c r="AR998" i="2"/>
  <c r="AR999" i="2"/>
  <c r="AR1000" i="2"/>
  <c r="AR1001" i="2"/>
  <c r="AR1002" i="2"/>
  <c r="AR1003" i="2"/>
  <c r="AR1004" i="2"/>
  <c r="AR1005" i="2"/>
  <c r="AR1006" i="2"/>
  <c r="AR1007" i="2"/>
  <c r="AR1008" i="2"/>
  <c r="AR1009" i="2"/>
  <c r="AR1010" i="2"/>
  <c r="AR1011" i="2"/>
  <c r="AR1012" i="2"/>
  <c r="AR1013" i="2"/>
  <c r="AR1014" i="2"/>
  <c r="AR1015" i="2"/>
  <c r="AR1016" i="2"/>
  <c r="AR1017" i="2"/>
  <c r="AR1018" i="2"/>
  <c r="AR1019" i="2"/>
  <c r="AR1020" i="2"/>
  <c r="AR1021" i="2"/>
  <c r="AR1022" i="2"/>
  <c r="AR1023" i="2"/>
  <c r="AR1024" i="2"/>
  <c r="AR1025" i="2"/>
  <c r="AR1026" i="2"/>
  <c r="AR1027" i="2"/>
  <c r="AR1028" i="2"/>
  <c r="AR1029" i="2"/>
  <c r="AR1030" i="2"/>
  <c r="AR1031" i="2"/>
  <c r="AR1032" i="2"/>
  <c r="AR1033" i="2"/>
  <c r="AR1034" i="2"/>
  <c r="AR1035" i="2"/>
  <c r="AR1036" i="2"/>
  <c r="AR1037" i="2"/>
  <c r="AR1038" i="2"/>
  <c r="AR1039" i="2"/>
  <c r="AR1040" i="2"/>
  <c r="AR1041" i="2"/>
  <c r="AR1042" i="2"/>
  <c r="AR1043" i="2"/>
  <c r="AR1044" i="2"/>
  <c r="AR1045" i="2"/>
  <c r="AR1046" i="2"/>
  <c r="AR1047" i="2"/>
  <c r="AR1048" i="2"/>
  <c r="AR1049" i="2"/>
  <c r="AR1050" i="2"/>
  <c r="AR1051" i="2"/>
  <c r="AR1052" i="2"/>
  <c r="AR1053" i="2"/>
  <c r="AR1054" i="2"/>
  <c r="AR1055" i="2"/>
  <c r="AR1056" i="2"/>
  <c r="AR1057" i="2"/>
  <c r="AR1058" i="2"/>
  <c r="AR1059" i="2"/>
  <c r="AR1060" i="2"/>
  <c r="AR1061" i="2"/>
  <c r="AR1062" i="2"/>
  <c r="AR1063" i="2"/>
  <c r="AR1064" i="2"/>
  <c r="AR1065" i="2"/>
  <c r="AR1066" i="2"/>
  <c r="AR1067" i="2"/>
  <c r="AR1068" i="2"/>
  <c r="AR1069" i="2"/>
  <c r="AR1070" i="2"/>
  <c r="AR1071" i="2"/>
  <c r="AR1072" i="2"/>
  <c r="AR1073" i="2"/>
  <c r="AR1074" i="2"/>
  <c r="AR1075" i="2"/>
  <c r="AR1076" i="2"/>
  <c r="AR1077" i="2"/>
  <c r="AR1078" i="2"/>
  <c r="AR1079" i="2"/>
  <c r="AR1080" i="2"/>
  <c r="AR1081" i="2"/>
  <c r="AR1082" i="2"/>
  <c r="AR1083" i="2"/>
  <c r="AR1084" i="2"/>
  <c r="AR1085" i="2"/>
  <c r="AR1086" i="2"/>
  <c r="AR1087" i="2"/>
  <c r="AR1088" i="2"/>
  <c r="AR1089" i="2"/>
  <c r="AR1090" i="2"/>
  <c r="AR1091" i="2"/>
  <c r="AR1092" i="2"/>
  <c r="AR1093" i="2"/>
  <c r="AR1094" i="2"/>
  <c r="AR1095" i="2"/>
  <c r="AR1096" i="2"/>
  <c r="AR1097" i="2"/>
  <c r="AR1098" i="2"/>
  <c r="AR1099" i="2"/>
  <c r="AR1100" i="2"/>
  <c r="AR1101" i="2"/>
  <c r="AR1102" i="2"/>
  <c r="AR1103" i="2"/>
  <c r="AR1104" i="2"/>
  <c r="AR1105" i="2"/>
  <c r="AR1106" i="2"/>
  <c r="AR1107" i="2"/>
  <c r="AR1108" i="2"/>
  <c r="AR1109" i="2"/>
  <c r="AR1110" i="2"/>
  <c r="AR1111" i="2"/>
  <c r="AR1112" i="2"/>
  <c r="AR1113" i="2"/>
  <c r="AR1114" i="2"/>
  <c r="AR1115" i="2"/>
  <c r="AR1116" i="2"/>
  <c r="AR1117" i="2"/>
  <c r="AR1118" i="2"/>
  <c r="AR1119" i="2"/>
  <c r="AR1120" i="2"/>
  <c r="AR1121" i="2"/>
  <c r="AR1122" i="2"/>
  <c r="AR1123" i="2"/>
  <c r="AR1124" i="2"/>
  <c r="AR1125" i="2"/>
  <c r="AR1126" i="2"/>
  <c r="AR1127" i="2"/>
  <c r="AR1128" i="2"/>
  <c r="AR1129" i="2"/>
  <c r="AR1130" i="2"/>
  <c r="AR1131" i="2"/>
  <c r="AR1132" i="2"/>
  <c r="AR1133" i="2"/>
  <c r="AR1134" i="2"/>
  <c r="AR1135" i="2"/>
  <c r="AR1136" i="2"/>
  <c r="AR1137" i="2"/>
  <c r="AR1138" i="2"/>
  <c r="AR1139" i="2"/>
  <c r="AR1140" i="2"/>
  <c r="AR1141" i="2"/>
  <c r="AR1142" i="2"/>
  <c r="AR1143" i="2"/>
  <c r="AR1144" i="2"/>
  <c r="AR1145" i="2"/>
  <c r="AR1146" i="2"/>
  <c r="AR1147" i="2"/>
  <c r="AR1148" i="2"/>
  <c r="AR1149" i="2"/>
  <c r="AR1150" i="2"/>
  <c r="AR1151" i="2"/>
  <c r="AR1152" i="2"/>
  <c r="AR1153" i="2"/>
  <c r="AR1154" i="2"/>
  <c r="AR1155" i="2"/>
  <c r="AR1156" i="2"/>
  <c r="AR1157" i="2"/>
  <c r="AR1158" i="2"/>
  <c r="AR1159" i="2"/>
  <c r="AR1160" i="2"/>
  <c r="AR1161" i="2"/>
  <c r="AR1162" i="2"/>
  <c r="AR1163" i="2"/>
  <c r="AR1164" i="2"/>
  <c r="AR1165" i="2"/>
  <c r="AR1166" i="2"/>
  <c r="AR1167" i="2"/>
  <c r="AR1168" i="2"/>
  <c r="AR1169" i="2"/>
  <c r="AR1170" i="2"/>
  <c r="AR1171" i="2"/>
  <c r="AR1172" i="2"/>
  <c r="AR1173" i="2"/>
  <c r="AR1174" i="2"/>
  <c r="AR1175" i="2"/>
  <c r="AR1176" i="2"/>
  <c r="AR1177" i="2"/>
  <c r="AR1178" i="2"/>
  <c r="AR1179" i="2"/>
  <c r="AR1180" i="2"/>
  <c r="AR1181" i="2"/>
  <c r="AR1182" i="2"/>
  <c r="AR1183" i="2"/>
  <c r="AR1184" i="2"/>
  <c r="AR1185" i="2"/>
  <c r="AR1186" i="2"/>
  <c r="AR1187" i="2"/>
  <c r="AR1188" i="2"/>
  <c r="AR1189" i="2"/>
  <c r="AR1190" i="2"/>
  <c r="AR1191" i="2"/>
  <c r="AR1192" i="2"/>
  <c r="AR1193" i="2"/>
  <c r="AR1194" i="2"/>
  <c r="AR1195" i="2"/>
  <c r="AR1196" i="2"/>
  <c r="AR1197" i="2"/>
  <c r="AR1198" i="2"/>
  <c r="AR1199" i="2"/>
  <c r="AR1200" i="2"/>
  <c r="AR1201" i="2"/>
  <c r="AR1202" i="2"/>
  <c r="AR1203" i="2"/>
  <c r="AR1204" i="2"/>
  <c r="AR1205" i="2"/>
  <c r="AR1206" i="2"/>
  <c r="AR1207" i="2"/>
  <c r="AR1208" i="2"/>
  <c r="AR1209" i="2"/>
  <c r="AR1210" i="2"/>
  <c r="AR1211" i="2"/>
  <c r="AR1212" i="2"/>
  <c r="AR1213" i="2"/>
  <c r="AR1214" i="2"/>
  <c r="AR1215" i="2"/>
  <c r="AR1216" i="2"/>
  <c r="AR1217" i="2"/>
  <c r="AR1218" i="2"/>
  <c r="AR1219" i="2"/>
  <c r="AR1220" i="2"/>
  <c r="AR1221" i="2"/>
  <c r="AR1222" i="2"/>
  <c r="AR1223" i="2"/>
  <c r="AR1224" i="2"/>
  <c r="AR1225" i="2"/>
  <c r="AR1226" i="2"/>
  <c r="AR1227" i="2"/>
  <c r="AR1228" i="2"/>
  <c r="AR1229" i="2"/>
  <c r="AR1230" i="2"/>
  <c r="AR1231" i="2"/>
  <c r="AR1232" i="2"/>
  <c r="AR1233" i="2"/>
  <c r="AR1234" i="2"/>
  <c r="AR1235" i="2"/>
  <c r="AR1236" i="2"/>
  <c r="AR1237" i="2"/>
  <c r="AR1238" i="2"/>
  <c r="AR1239" i="2"/>
  <c r="AR1240" i="2"/>
  <c r="AR1241" i="2"/>
  <c r="AR1242" i="2"/>
  <c r="AR1243" i="2"/>
  <c r="AR1244" i="2"/>
  <c r="AR1245" i="2"/>
  <c r="AR1246" i="2"/>
  <c r="AR1247" i="2"/>
  <c r="AR1248" i="2"/>
  <c r="AR1249" i="2"/>
  <c r="AR1250" i="2"/>
  <c r="AR1251" i="2"/>
  <c r="AR1252" i="2"/>
  <c r="AR1253" i="2"/>
  <c r="AR1254" i="2"/>
  <c r="AR1255" i="2"/>
  <c r="AR1256" i="2"/>
  <c r="AR1257" i="2"/>
  <c r="AR1258" i="2"/>
  <c r="AR1259" i="2"/>
  <c r="AR1260" i="2"/>
  <c r="AR1261" i="2"/>
  <c r="AR1262" i="2"/>
  <c r="AR1263" i="2"/>
  <c r="AR1264" i="2"/>
  <c r="AR1265" i="2"/>
  <c r="AR1266" i="2"/>
  <c r="AR1267" i="2"/>
  <c r="AR1268" i="2"/>
  <c r="AR1269" i="2"/>
  <c r="AR1270" i="2"/>
  <c r="AR1271" i="2"/>
  <c r="AR1272" i="2"/>
  <c r="AR1273" i="2"/>
  <c r="AR1274" i="2"/>
  <c r="AR1275" i="2"/>
  <c r="AR1276" i="2"/>
  <c r="AR1277" i="2"/>
  <c r="AR1278" i="2"/>
  <c r="AR1279" i="2"/>
  <c r="AR1280" i="2"/>
  <c r="AR1281" i="2"/>
  <c r="AR1282" i="2"/>
  <c r="AR1283" i="2"/>
  <c r="AR1284" i="2"/>
  <c r="AR1285" i="2"/>
  <c r="AR1286" i="2"/>
  <c r="AR1287" i="2"/>
  <c r="AR1288" i="2"/>
  <c r="AR1289" i="2"/>
  <c r="AR1290" i="2"/>
  <c r="AR1291" i="2"/>
  <c r="AR1292" i="2"/>
  <c r="AR1293" i="2"/>
  <c r="AR1294" i="2"/>
  <c r="AR1295" i="2"/>
  <c r="AR1296" i="2"/>
  <c r="AR1297" i="2"/>
  <c r="AR1298" i="2"/>
  <c r="AR1299" i="2"/>
  <c r="AR1300" i="2"/>
  <c r="AR1301" i="2"/>
  <c r="AR1302" i="2"/>
  <c r="AR1303" i="2"/>
  <c r="AR1304" i="2"/>
  <c r="AR1305" i="2"/>
  <c r="AR1306" i="2"/>
  <c r="AR1307" i="2"/>
  <c r="AR1308" i="2"/>
  <c r="AR1309" i="2"/>
  <c r="AR1310" i="2"/>
  <c r="AR1311" i="2"/>
  <c r="AR1312" i="2"/>
  <c r="AR1313" i="2"/>
  <c r="AR1314" i="2"/>
  <c r="AR1315" i="2"/>
  <c r="AR1316" i="2"/>
  <c r="AR1317" i="2"/>
  <c r="AR1318" i="2"/>
  <c r="AR1319" i="2"/>
  <c r="AR1320" i="2"/>
  <c r="AR1321" i="2"/>
  <c r="AR1322" i="2"/>
  <c r="AR1323" i="2"/>
  <c r="AR1324" i="2"/>
  <c r="AR1325" i="2"/>
  <c r="AR1326" i="2"/>
  <c r="AR1327" i="2"/>
  <c r="AR1328" i="2"/>
  <c r="AR1329" i="2"/>
  <c r="AR1330" i="2"/>
  <c r="AR1331" i="2"/>
  <c r="AR1332" i="2"/>
  <c r="AR1333" i="2"/>
  <c r="AR1334" i="2"/>
  <c r="AR1335" i="2"/>
  <c r="AR1336" i="2"/>
  <c r="AR1337" i="2"/>
  <c r="AR1338" i="2"/>
  <c r="AR1339" i="2"/>
  <c r="AR1340" i="2"/>
  <c r="AR1341" i="2"/>
  <c r="AR1342" i="2"/>
  <c r="AR1343" i="2"/>
  <c r="AR1344" i="2"/>
  <c r="AR1345" i="2"/>
  <c r="AR1346" i="2"/>
  <c r="AR1347" i="2"/>
  <c r="AR1348" i="2"/>
  <c r="AR1349" i="2"/>
  <c r="AR1350" i="2"/>
  <c r="AR1351" i="2"/>
  <c r="AR1352" i="2"/>
  <c r="AR1353" i="2"/>
  <c r="AR1354" i="2"/>
  <c r="AR1355" i="2"/>
  <c r="AR1356" i="2"/>
  <c r="AR1357" i="2"/>
  <c r="AR1358" i="2"/>
  <c r="AR1359" i="2"/>
  <c r="AR1360" i="2"/>
  <c r="AR1361" i="2"/>
  <c r="AR1362" i="2"/>
  <c r="AR1363" i="2"/>
  <c r="AR1364" i="2"/>
  <c r="AR1365" i="2"/>
  <c r="AR1366" i="2"/>
  <c r="AR1367" i="2"/>
  <c r="AR1368" i="2"/>
  <c r="AR1369" i="2"/>
  <c r="AR1370" i="2"/>
  <c r="AR1371" i="2"/>
  <c r="AR1372" i="2"/>
  <c r="AR1373" i="2"/>
  <c r="AR1374" i="2"/>
  <c r="AR1375" i="2"/>
  <c r="AR1376" i="2"/>
  <c r="AR1377" i="2"/>
  <c r="AR1378" i="2"/>
  <c r="AR1379" i="2"/>
  <c r="AR1380" i="2"/>
  <c r="AR1381" i="2"/>
  <c r="AR1382" i="2"/>
  <c r="AR1383" i="2"/>
  <c r="AR1384" i="2"/>
  <c r="AR1385" i="2"/>
  <c r="AR1386" i="2"/>
  <c r="AR1387" i="2"/>
  <c r="AR1388" i="2"/>
  <c r="AR1389" i="2"/>
  <c r="AR1390" i="2"/>
  <c r="AR1391" i="2"/>
  <c r="AR1392" i="2"/>
  <c r="AR1393" i="2"/>
  <c r="AR1394" i="2"/>
  <c r="AR1395" i="2"/>
  <c r="AR1396" i="2"/>
  <c r="AR1397" i="2"/>
  <c r="AR1398" i="2"/>
  <c r="AR1399" i="2"/>
  <c r="AR1400" i="2"/>
  <c r="AR1401" i="2"/>
  <c r="AR1402" i="2"/>
  <c r="AR1403" i="2"/>
  <c r="AR1404" i="2"/>
  <c r="AR1405" i="2"/>
  <c r="AR1406" i="2"/>
  <c r="AR1407" i="2"/>
  <c r="AR1408" i="2"/>
  <c r="AR1409" i="2"/>
  <c r="AR1410" i="2"/>
  <c r="AR1411" i="2"/>
  <c r="AR1412" i="2"/>
  <c r="AR1413" i="2"/>
  <c r="AR1414" i="2"/>
  <c r="AR1415" i="2"/>
  <c r="AR1416" i="2"/>
  <c r="AR1417" i="2"/>
  <c r="AR1418" i="2"/>
  <c r="AR1419" i="2"/>
  <c r="AR1420" i="2"/>
  <c r="AR1421" i="2"/>
  <c r="AR1422" i="2"/>
  <c r="AR1423" i="2"/>
  <c r="AR1424" i="2"/>
  <c r="AR1425" i="2"/>
  <c r="AR1426" i="2"/>
  <c r="AR1427" i="2"/>
  <c r="AR1428" i="2"/>
  <c r="AR1429" i="2"/>
  <c r="AR1430" i="2"/>
  <c r="AR1431" i="2"/>
  <c r="AR1432" i="2"/>
  <c r="AR1433" i="2"/>
  <c r="AR1434" i="2"/>
  <c r="AR1435" i="2"/>
  <c r="AR1436" i="2"/>
  <c r="AR1437" i="2"/>
  <c r="AR1438" i="2"/>
  <c r="AR1439" i="2"/>
  <c r="AR1440" i="2"/>
  <c r="AR1441" i="2"/>
  <c r="AR1442" i="2"/>
  <c r="AR1443" i="2"/>
  <c r="AR1444" i="2"/>
  <c r="AR1445" i="2"/>
  <c r="AR1446" i="2"/>
  <c r="AR1447" i="2"/>
  <c r="AR1448" i="2"/>
  <c r="AR1449" i="2"/>
  <c r="AR1450" i="2"/>
  <c r="AR1451" i="2"/>
  <c r="AR1452" i="2"/>
  <c r="AR1453" i="2"/>
  <c r="AR1454" i="2"/>
  <c r="AR1455" i="2"/>
  <c r="AR1456" i="2"/>
  <c r="AR1457" i="2"/>
  <c r="AR1458" i="2"/>
  <c r="AR1459" i="2"/>
  <c r="AR1460" i="2"/>
  <c r="AR1461" i="2"/>
  <c r="AR1462" i="2"/>
  <c r="AR1463" i="2"/>
  <c r="AR1464" i="2"/>
  <c r="AR1465" i="2"/>
  <c r="AR1466" i="2"/>
  <c r="AR1467" i="2"/>
  <c r="AR1468" i="2"/>
  <c r="AR1469" i="2"/>
  <c r="AR1470" i="2"/>
  <c r="AR1471" i="2"/>
  <c r="AR1472" i="2"/>
  <c r="AR1473" i="2"/>
  <c r="AR1474" i="2"/>
  <c r="AR1475" i="2"/>
  <c r="AR1476" i="2"/>
  <c r="AR1477" i="2"/>
  <c r="AR1478" i="2"/>
  <c r="AR1479" i="2"/>
  <c r="AR1480" i="2"/>
  <c r="AR1481" i="2"/>
  <c r="AR1482" i="2"/>
  <c r="AR1483" i="2"/>
  <c r="AR1484" i="2"/>
  <c r="AR1485" i="2"/>
  <c r="AR1486" i="2"/>
  <c r="AR1487" i="2"/>
  <c r="AR1488" i="2"/>
  <c r="AR1489" i="2"/>
  <c r="AR1490" i="2"/>
  <c r="AR1491" i="2"/>
  <c r="AR1492" i="2"/>
  <c r="AR1493" i="2"/>
  <c r="AR1494" i="2"/>
  <c r="AR1495" i="2"/>
  <c r="AR1496" i="2"/>
  <c r="AR1497" i="2"/>
  <c r="AR1498" i="2"/>
  <c r="AR1499" i="2"/>
  <c r="AR1500" i="2"/>
  <c r="AR1501" i="2"/>
  <c r="AR1502" i="2"/>
  <c r="AR1503" i="2"/>
  <c r="AR1504" i="2"/>
  <c r="AR1505" i="2"/>
  <c r="AR1506" i="2"/>
  <c r="AR1507" i="2"/>
  <c r="AR1508" i="2"/>
  <c r="AR1509" i="2"/>
  <c r="AR1510" i="2"/>
  <c r="AR1511" i="2"/>
  <c r="AR1512" i="2"/>
  <c r="AR1513" i="2"/>
  <c r="AR1514" i="2"/>
  <c r="AR1515" i="2"/>
  <c r="AR1516" i="2"/>
  <c r="AR1517" i="2"/>
  <c r="AR1518" i="2"/>
  <c r="AR1519" i="2"/>
  <c r="AR1520" i="2"/>
  <c r="AR1521" i="2"/>
  <c r="AR1522" i="2"/>
  <c r="AR1523" i="2"/>
  <c r="AR1524" i="2"/>
  <c r="AR1525" i="2"/>
  <c r="AR1526" i="2"/>
  <c r="AR1527" i="2"/>
  <c r="AR1528" i="2"/>
  <c r="AR1529" i="2"/>
  <c r="AR1530" i="2"/>
  <c r="AR1531" i="2"/>
  <c r="AR1532" i="2"/>
  <c r="AR1533" i="2"/>
  <c r="AR1534" i="2"/>
  <c r="AR1535" i="2"/>
  <c r="AR1536" i="2"/>
  <c r="AR1537" i="2"/>
  <c r="AR1538" i="2"/>
  <c r="AR1539" i="2"/>
  <c r="AR1540" i="2"/>
  <c r="AR1541" i="2"/>
  <c r="AR1542" i="2"/>
  <c r="AR1543" i="2"/>
  <c r="AR1544" i="2"/>
  <c r="AR1545" i="2"/>
  <c r="AR1546" i="2"/>
  <c r="AR1547" i="2"/>
  <c r="AR1548" i="2"/>
  <c r="AR1549" i="2"/>
  <c r="AR1550" i="2"/>
  <c r="AR1551" i="2"/>
  <c r="AR1552" i="2"/>
  <c r="AR1553" i="2"/>
  <c r="AR1554" i="2"/>
  <c r="AR1555" i="2"/>
  <c r="AR1556" i="2"/>
  <c r="AR1557" i="2"/>
  <c r="AR1558" i="2"/>
  <c r="AR1559" i="2"/>
  <c r="AR1560" i="2"/>
  <c r="AR1561" i="2"/>
  <c r="AR1562" i="2"/>
  <c r="AR1563" i="2"/>
  <c r="AR1564" i="2"/>
  <c r="AR1565" i="2"/>
  <c r="AR1566" i="2"/>
  <c r="AR1567" i="2"/>
  <c r="AR1568" i="2"/>
  <c r="AR1569" i="2"/>
  <c r="AR1570" i="2"/>
  <c r="AR1571" i="2"/>
  <c r="AR1572" i="2"/>
  <c r="AR1573" i="2"/>
  <c r="AR1574" i="2"/>
  <c r="AR1575" i="2"/>
  <c r="AR1576" i="2"/>
  <c r="AR1577" i="2"/>
  <c r="AR1578" i="2"/>
  <c r="AR1579" i="2"/>
  <c r="AR1580" i="2"/>
  <c r="AR1581" i="2"/>
  <c r="AR1582" i="2"/>
  <c r="AR1583" i="2"/>
  <c r="AR1584" i="2"/>
  <c r="AR1585" i="2"/>
  <c r="AR1586" i="2"/>
  <c r="AR1587" i="2"/>
  <c r="AR1588" i="2"/>
  <c r="AR1589" i="2"/>
  <c r="AR1590" i="2"/>
  <c r="AR1591" i="2"/>
  <c r="AR1592" i="2"/>
  <c r="AR1593" i="2"/>
  <c r="AR1594" i="2"/>
  <c r="AR1595" i="2"/>
  <c r="AR1596" i="2"/>
  <c r="AR1597" i="2"/>
  <c r="AR1598" i="2"/>
  <c r="AR1599" i="2"/>
  <c r="AR1600" i="2"/>
  <c r="AR1601" i="2"/>
  <c r="AR1602" i="2"/>
  <c r="AR1603" i="2"/>
  <c r="AR1604" i="2"/>
  <c r="AR1605" i="2"/>
  <c r="AR1606" i="2"/>
  <c r="AR1607" i="2"/>
  <c r="AR1608" i="2"/>
  <c r="AR1609" i="2"/>
  <c r="AR1610" i="2"/>
  <c r="AR1611" i="2"/>
  <c r="AR1612" i="2"/>
  <c r="AR1613" i="2"/>
  <c r="AR1614" i="2"/>
  <c r="AR1615" i="2"/>
  <c r="AR1616" i="2"/>
  <c r="AR1617" i="2"/>
  <c r="AR1618" i="2"/>
  <c r="AR1619" i="2"/>
  <c r="AR1620" i="2"/>
  <c r="AR1621" i="2"/>
  <c r="AR1622" i="2"/>
  <c r="AR1623" i="2"/>
  <c r="AR1624" i="2"/>
  <c r="AR1625" i="2"/>
  <c r="AR1626" i="2"/>
  <c r="AR1627" i="2"/>
  <c r="AR1628" i="2"/>
  <c r="AR1629" i="2"/>
  <c r="AR1630" i="2"/>
  <c r="AR1631" i="2"/>
  <c r="AR1632" i="2"/>
  <c r="AR1633" i="2"/>
  <c r="AR1634" i="2"/>
  <c r="AR1635" i="2"/>
  <c r="AR1636" i="2"/>
  <c r="AR1637" i="2"/>
  <c r="AR1638" i="2"/>
  <c r="AR1639" i="2"/>
  <c r="AR1640" i="2"/>
  <c r="AR1641" i="2"/>
  <c r="AR1642" i="2"/>
  <c r="AR1643" i="2"/>
  <c r="AR1644" i="2"/>
  <c r="AR1645" i="2"/>
  <c r="AR1646" i="2"/>
  <c r="AR1647" i="2"/>
  <c r="AR1648" i="2"/>
  <c r="AR1649" i="2"/>
  <c r="AR1650" i="2"/>
  <c r="AR1651" i="2"/>
  <c r="AR1652" i="2"/>
  <c r="AR1653" i="2"/>
  <c r="AR1654" i="2"/>
  <c r="AR1655" i="2"/>
  <c r="AR1656" i="2"/>
  <c r="AR1657" i="2"/>
  <c r="AR1658" i="2"/>
  <c r="AR1659" i="2"/>
  <c r="AR1660" i="2"/>
  <c r="AR1661" i="2"/>
  <c r="AR1662" i="2"/>
  <c r="AR1663" i="2"/>
  <c r="AR1664" i="2"/>
  <c r="AR1665" i="2"/>
  <c r="AR1666" i="2"/>
  <c r="AR1667" i="2"/>
  <c r="AR1668" i="2"/>
  <c r="AR1669" i="2"/>
  <c r="AR1670" i="2"/>
  <c r="AR1671" i="2"/>
  <c r="AR1672" i="2"/>
  <c r="AR1673" i="2"/>
  <c r="AR1674" i="2"/>
  <c r="AR1675" i="2"/>
  <c r="AR1676" i="2"/>
  <c r="AR1677" i="2"/>
  <c r="AR1678" i="2"/>
  <c r="AR1679" i="2"/>
  <c r="AR1680" i="2"/>
  <c r="AR1681" i="2"/>
  <c r="AR1682" i="2"/>
  <c r="AR1683" i="2"/>
  <c r="AR1684" i="2"/>
  <c r="AR1685" i="2"/>
  <c r="AR1686" i="2"/>
  <c r="AR1687" i="2"/>
  <c r="AR1688" i="2"/>
  <c r="AR1689" i="2"/>
  <c r="AR1690" i="2"/>
  <c r="AR1691" i="2"/>
  <c r="AR1692" i="2"/>
  <c r="AR1693" i="2"/>
  <c r="AR1694" i="2"/>
  <c r="AR1695" i="2"/>
  <c r="AR1696" i="2"/>
  <c r="AR1697" i="2"/>
  <c r="AR1698" i="2"/>
  <c r="AR1699" i="2"/>
  <c r="AR1700" i="2"/>
  <c r="AR1701" i="2"/>
  <c r="AR1702" i="2"/>
  <c r="AR1703" i="2"/>
  <c r="AR1704" i="2"/>
  <c r="AR1705" i="2"/>
  <c r="AR1706" i="2"/>
  <c r="AR1707" i="2"/>
  <c r="AR1708" i="2"/>
  <c r="AR1709" i="2"/>
  <c r="AR1710" i="2"/>
  <c r="AR1711" i="2"/>
  <c r="AR1712" i="2"/>
  <c r="AR1713" i="2"/>
  <c r="AR1714" i="2"/>
  <c r="AR1715" i="2"/>
  <c r="AR1716" i="2"/>
  <c r="AR1717" i="2"/>
  <c r="AR1718" i="2"/>
  <c r="AR1719" i="2"/>
  <c r="AR1720" i="2"/>
  <c r="AR1721" i="2"/>
  <c r="AR1722" i="2"/>
  <c r="AR1723" i="2"/>
  <c r="AR1724" i="2"/>
  <c r="AR1725" i="2"/>
  <c r="AR1726" i="2"/>
  <c r="AR1727" i="2"/>
  <c r="AR1728" i="2"/>
  <c r="AR1729" i="2"/>
  <c r="AR1730" i="2"/>
  <c r="AR1731" i="2"/>
  <c r="AR1732" i="2"/>
  <c r="AR1733" i="2"/>
  <c r="AR1734" i="2"/>
  <c r="AR1735" i="2"/>
  <c r="AR1736" i="2"/>
  <c r="AR1737" i="2"/>
  <c r="AR1738" i="2"/>
  <c r="AR1739" i="2"/>
  <c r="AR1740" i="2"/>
  <c r="AR1741" i="2"/>
  <c r="AR1742" i="2"/>
  <c r="AR1743" i="2"/>
  <c r="AR1744" i="2"/>
  <c r="AR1745" i="2"/>
  <c r="AR1746" i="2"/>
  <c r="AR1747" i="2"/>
  <c r="AR1748" i="2"/>
  <c r="AR1749" i="2"/>
  <c r="AR1750" i="2"/>
  <c r="AR1751" i="2"/>
  <c r="AR1752" i="2"/>
  <c r="AR1753" i="2"/>
  <c r="AR1754" i="2"/>
  <c r="AR1755" i="2"/>
  <c r="AR1756" i="2"/>
  <c r="AR1757" i="2"/>
  <c r="AR1758" i="2"/>
  <c r="AR1759" i="2"/>
  <c r="AR1760" i="2"/>
  <c r="AR1761" i="2"/>
  <c r="AR1762" i="2"/>
  <c r="AR1763" i="2"/>
  <c r="AR1764" i="2"/>
  <c r="AR1765" i="2"/>
  <c r="AR1766" i="2"/>
  <c r="AR1767" i="2"/>
  <c r="AR1768" i="2"/>
  <c r="AR1769" i="2"/>
  <c r="AR1770" i="2"/>
  <c r="AR1771" i="2"/>
  <c r="AR1772" i="2"/>
  <c r="AR1773" i="2"/>
  <c r="AR1774" i="2"/>
  <c r="AR1775" i="2"/>
  <c r="AR1776" i="2"/>
  <c r="AR1777" i="2"/>
  <c r="AR1778" i="2"/>
  <c r="AR1779" i="2"/>
  <c r="AR1780" i="2"/>
  <c r="AR1781" i="2"/>
  <c r="AR1782" i="2"/>
  <c r="AR1783" i="2"/>
  <c r="AR1784" i="2"/>
  <c r="AR1785" i="2"/>
  <c r="AR1786" i="2"/>
  <c r="AR1787" i="2"/>
  <c r="AR1788" i="2"/>
  <c r="AR1789" i="2"/>
  <c r="AR1790" i="2"/>
  <c r="AR1791" i="2"/>
  <c r="AR1792" i="2"/>
  <c r="AR1793" i="2"/>
  <c r="AR1794" i="2"/>
  <c r="AR1795" i="2"/>
  <c r="AR1796" i="2"/>
  <c r="AR1797" i="2"/>
  <c r="AR1798" i="2"/>
  <c r="AR1799" i="2"/>
  <c r="AR1800" i="2"/>
  <c r="AR1801" i="2"/>
  <c r="AR1802" i="2"/>
  <c r="AR1803" i="2"/>
  <c r="AR1804" i="2"/>
  <c r="AR1805" i="2"/>
  <c r="AR1806" i="2"/>
  <c r="AR1807" i="2"/>
  <c r="AR1808" i="2"/>
  <c r="AR1809" i="2"/>
  <c r="AR1810" i="2"/>
  <c r="AR1811" i="2"/>
  <c r="AR1812" i="2"/>
  <c r="AR1813" i="2"/>
  <c r="AR1814" i="2"/>
  <c r="AR1815" i="2"/>
  <c r="AR1816" i="2"/>
  <c r="AR1817" i="2"/>
  <c r="AR1818" i="2"/>
  <c r="AR1819" i="2"/>
  <c r="AR1820" i="2"/>
  <c r="AR1821" i="2"/>
  <c r="AR1822" i="2"/>
  <c r="AR1823" i="2"/>
  <c r="AR1824" i="2"/>
  <c r="AR1825" i="2"/>
  <c r="AR1826" i="2"/>
  <c r="AR1827" i="2"/>
  <c r="AR1828" i="2"/>
  <c r="AR1829" i="2"/>
  <c r="AR1830" i="2"/>
  <c r="AR1831" i="2"/>
  <c r="AR1832" i="2"/>
  <c r="AR1833" i="2"/>
  <c r="AR1834" i="2"/>
  <c r="AR1835" i="2"/>
  <c r="AR1836" i="2"/>
  <c r="AR1837" i="2"/>
  <c r="AR1838" i="2"/>
  <c r="AR1839" i="2"/>
  <c r="AR1840" i="2"/>
  <c r="AR1841" i="2"/>
  <c r="AR1842" i="2"/>
  <c r="AR1843" i="2"/>
  <c r="AR1844" i="2"/>
  <c r="AR1845" i="2"/>
  <c r="AR1846" i="2"/>
  <c r="AR1847" i="2"/>
  <c r="AR1848" i="2"/>
  <c r="AR1849" i="2"/>
  <c r="AR1850" i="2"/>
  <c r="AR1851" i="2"/>
  <c r="AR1852" i="2"/>
  <c r="AR1853" i="2"/>
  <c r="AR1854" i="2"/>
  <c r="AR1855" i="2"/>
  <c r="AR1856" i="2"/>
  <c r="AR1857" i="2"/>
  <c r="AR1858" i="2"/>
  <c r="AR1859" i="2"/>
  <c r="AR1860" i="2"/>
  <c r="AR1861" i="2"/>
  <c r="AR1862" i="2"/>
  <c r="AR1863" i="2"/>
  <c r="AR1864" i="2"/>
  <c r="AR1865" i="2"/>
  <c r="AR1866" i="2"/>
  <c r="AR1867" i="2"/>
  <c r="AR1868" i="2"/>
  <c r="AR1869" i="2"/>
  <c r="AR1870" i="2"/>
  <c r="AR1871" i="2"/>
  <c r="AR1872" i="2"/>
  <c r="AR1873" i="2"/>
  <c r="AR1874" i="2"/>
  <c r="AR1875" i="2"/>
  <c r="AR1876" i="2"/>
  <c r="AR1877" i="2"/>
  <c r="AR1878" i="2"/>
  <c r="AR1879" i="2"/>
  <c r="AR1880" i="2"/>
  <c r="AR1881" i="2"/>
  <c r="AR1882" i="2"/>
  <c r="AR1883" i="2"/>
  <c r="AR1884" i="2"/>
  <c r="AR1885" i="2"/>
  <c r="AR1886" i="2"/>
  <c r="AR1887" i="2"/>
  <c r="AR1888" i="2"/>
  <c r="AR1889" i="2"/>
  <c r="AR1890" i="2"/>
  <c r="AR1891" i="2"/>
  <c r="AR1892" i="2"/>
  <c r="AR1893" i="2"/>
  <c r="AR1894" i="2"/>
  <c r="AR1895" i="2"/>
  <c r="AR1896" i="2"/>
  <c r="AR1897" i="2"/>
  <c r="AR1898" i="2"/>
  <c r="AR1899" i="2"/>
  <c r="AR1900" i="2"/>
  <c r="AR1901" i="2"/>
  <c r="AR1902" i="2"/>
  <c r="AR1903" i="2"/>
  <c r="AR1904" i="2"/>
  <c r="AR1905" i="2"/>
  <c r="AR1906" i="2"/>
  <c r="AR1907" i="2"/>
  <c r="AR1908" i="2"/>
  <c r="AR1909" i="2"/>
  <c r="AR1910" i="2"/>
  <c r="AR1911" i="2"/>
  <c r="AR1912" i="2"/>
  <c r="AR1913" i="2"/>
  <c r="AR1914" i="2"/>
  <c r="AR1915" i="2"/>
  <c r="AR1916" i="2"/>
  <c r="AR1917" i="2"/>
  <c r="AR1918" i="2"/>
  <c r="AR1919" i="2"/>
  <c r="AR1920" i="2"/>
  <c r="AR1921" i="2"/>
  <c r="AR1922" i="2"/>
  <c r="AR1923" i="2"/>
  <c r="AR1924" i="2"/>
  <c r="AR1925" i="2"/>
  <c r="AR1926" i="2"/>
  <c r="AR1927" i="2"/>
  <c r="AR1928" i="2"/>
  <c r="AR1929" i="2"/>
  <c r="AR1930" i="2"/>
  <c r="AR1931" i="2"/>
  <c r="AR1932" i="2"/>
  <c r="AR1933" i="2"/>
  <c r="AR1934" i="2"/>
  <c r="AR1935" i="2"/>
  <c r="AR1936" i="2"/>
  <c r="AR1937" i="2"/>
  <c r="AR1938" i="2"/>
  <c r="AR1939" i="2"/>
  <c r="AR1940" i="2"/>
  <c r="AR1941" i="2"/>
  <c r="AR1942" i="2"/>
  <c r="AR1943" i="2"/>
  <c r="AR1944" i="2"/>
  <c r="AR1945" i="2"/>
  <c r="AR1946" i="2"/>
  <c r="AR1947" i="2"/>
  <c r="AR1948" i="2"/>
  <c r="AR1949" i="2"/>
  <c r="AR1950" i="2"/>
  <c r="AR1951" i="2"/>
  <c r="AR1952" i="2"/>
  <c r="AR1953" i="2"/>
  <c r="AR1954" i="2"/>
  <c r="AR1955" i="2"/>
  <c r="AR1956" i="2"/>
  <c r="AR1957" i="2"/>
  <c r="AR1958" i="2"/>
  <c r="AR1959" i="2"/>
  <c r="AR1960" i="2"/>
  <c r="AR1961" i="2"/>
  <c r="AR1962" i="2"/>
  <c r="AR1963" i="2"/>
  <c r="AR1964" i="2"/>
  <c r="AR1965" i="2"/>
  <c r="AR1966" i="2"/>
  <c r="AR1967" i="2"/>
  <c r="AR1968" i="2"/>
  <c r="AR1969" i="2"/>
  <c r="AR1970" i="2"/>
  <c r="AR1971" i="2"/>
  <c r="AR1972" i="2"/>
  <c r="AR1973" i="2"/>
  <c r="AR1974" i="2"/>
  <c r="AR1975" i="2"/>
  <c r="AR1976" i="2"/>
  <c r="AR1977" i="2"/>
  <c r="AR1978" i="2"/>
  <c r="AR1979" i="2"/>
  <c r="AR1980" i="2"/>
  <c r="AR1981" i="2"/>
  <c r="AR1982" i="2"/>
  <c r="AR1983" i="2"/>
  <c r="AR1984" i="2"/>
  <c r="AR1985" i="2"/>
  <c r="AR1986" i="2"/>
  <c r="AR1987" i="2"/>
  <c r="AR1988" i="2"/>
  <c r="AR1989" i="2"/>
  <c r="AR1990" i="2"/>
  <c r="AR1991" i="2"/>
  <c r="AR1992" i="2"/>
  <c r="AR1993" i="2"/>
  <c r="AR1994" i="2"/>
  <c r="AR1995" i="2"/>
  <c r="AR1996" i="2"/>
  <c r="AR1997" i="2"/>
  <c r="AR1998" i="2"/>
  <c r="AR1999" i="2"/>
  <c r="AR2000" i="2"/>
  <c r="AR2001" i="2"/>
  <c r="AR2002" i="2"/>
  <c r="AR2003" i="2"/>
  <c r="AR2004" i="2"/>
  <c r="AR2005" i="2"/>
  <c r="AR2006" i="2"/>
  <c r="AR2007" i="2"/>
  <c r="AR2008" i="2"/>
  <c r="AR2009" i="2"/>
  <c r="AR2010" i="2"/>
  <c r="AR2011" i="2"/>
  <c r="AR2012" i="2"/>
  <c r="AR2013" i="2"/>
  <c r="AR2014" i="2"/>
  <c r="AR2015" i="2"/>
  <c r="AR2016" i="2"/>
  <c r="AR2017" i="2"/>
  <c r="AR2018" i="2"/>
  <c r="AR2019" i="2"/>
  <c r="AR2020" i="2"/>
  <c r="AR2021" i="2"/>
  <c r="AR2022" i="2"/>
  <c r="AR2023" i="2"/>
  <c r="AR2024" i="2"/>
  <c r="AR2025" i="2"/>
  <c r="AR2026" i="2"/>
  <c r="AR2027" i="2"/>
  <c r="AR2028" i="2"/>
  <c r="AR2029" i="2"/>
  <c r="AR2030" i="2"/>
  <c r="AR2031" i="2"/>
  <c r="AR2032" i="2"/>
  <c r="AR2033" i="2"/>
  <c r="AR2034" i="2"/>
  <c r="AR2035" i="2"/>
  <c r="AR2036" i="2"/>
  <c r="AR2037" i="2"/>
  <c r="AR2038" i="2"/>
  <c r="AR2039" i="2"/>
  <c r="AR2040" i="2"/>
  <c r="AR2041" i="2"/>
  <c r="AR2042" i="2"/>
  <c r="AR2043" i="2"/>
  <c r="AR2044" i="2"/>
  <c r="AR2045" i="2"/>
  <c r="AR2046" i="2"/>
  <c r="AR2047" i="2"/>
  <c r="AR2048" i="2"/>
  <c r="AR2049" i="2"/>
  <c r="AR2050" i="2"/>
  <c r="AR2051" i="2"/>
  <c r="AR2052" i="2"/>
  <c r="AR2053" i="2"/>
  <c r="AR2054" i="2"/>
  <c r="AR2055" i="2"/>
  <c r="AR2056" i="2"/>
  <c r="AR2057" i="2"/>
  <c r="AR2058" i="2"/>
  <c r="AR2059" i="2"/>
  <c r="AR2060" i="2"/>
  <c r="AR2061" i="2"/>
  <c r="AR2062" i="2"/>
  <c r="AR2063" i="2"/>
  <c r="AR2064" i="2"/>
  <c r="AR2065" i="2"/>
  <c r="AR2066" i="2"/>
  <c r="AR2067" i="2"/>
  <c r="AR2068" i="2"/>
  <c r="AR2069" i="2"/>
  <c r="AR2070" i="2"/>
  <c r="AR2071" i="2"/>
  <c r="AR2072" i="2"/>
  <c r="AR2073" i="2"/>
  <c r="AR2074" i="2"/>
  <c r="AR2075" i="2"/>
  <c r="AR2076" i="2"/>
  <c r="AR2077" i="2"/>
  <c r="AR2078" i="2"/>
  <c r="AR2079" i="2"/>
  <c r="AR2080" i="2"/>
  <c r="AR2081" i="2"/>
  <c r="AR2082" i="2"/>
  <c r="AR2083" i="2"/>
  <c r="AR2084" i="2"/>
  <c r="AR2085" i="2"/>
  <c r="AR2086" i="2"/>
  <c r="AR2087" i="2"/>
  <c r="AR2088" i="2"/>
  <c r="AR2089" i="2"/>
  <c r="AR2090" i="2"/>
  <c r="AR2091" i="2"/>
  <c r="AR2092" i="2"/>
  <c r="AR2093" i="2"/>
  <c r="AR2094" i="2"/>
  <c r="AR2095" i="2"/>
  <c r="AR2096" i="2"/>
  <c r="AR2097" i="2"/>
  <c r="AR2098" i="2"/>
  <c r="AR2099" i="2"/>
  <c r="AR2100" i="2"/>
  <c r="AR2101" i="2"/>
  <c r="AR2102" i="2"/>
  <c r="AR2103" i="2"/>
  <c r="AR2104" i="2"/>
  <c r="AR2105" i="2"/>
  <c r="AR2106" i="2"/>
  <c r="AR2107" i="2"/>
  <c r="AR2108" i="2"/>
  <c r="AR2109" i="2"/>
  <c r="AR2110" i="2"/>
  <c r="AR2111" i="2"/>
  <c r="AR2112" i="2"/>
  <c r="AR2113" i="2"/>
  <c r="AR2114" i="2"/>
  <c r="AR2115" i="2"/>
  <c r="AR2116" i="2"/>
  <c r="AR2117" i="2"/>
  <c r="AR2118" i="2"/>
  <c r="AR2119" i="2"/>
  <c r="AR2120" i="2"/>
  <c r="AR2121" i="2"/>
  <c r="AR2122" i="2"/>
  <c r="AR2123" i="2"/>
  <c r="AR2124" i="2"/>
  <c r="AR2125" i="2"/>
  <c r="AR2126" i="2"/>
  <c r="AR2127" i="2"/>
  <c r="AR2128" i="2"/>
  <c r="AR2129" i="2"/>
  <c r="AR2130" i="2"/>
  <c r="AR2131" i="2"/>
  <c r="AR2132" i="2"/>
  <c r="AR2133" i="2"/>
  <c r="AR2134" i="2"/>
  <c r="AR2135" i="2"/>
  <c r="AR2136" i="2"/>
  <c r="AR2137" i="2"/>
  <c r="AR2138" i="2"/>
  <c r="AR2139" i="2"/>
  <c r="AR2140" i="2"/>
  <c r="AR2141" i="2"/>
  <c r="AR2142" i="2"/>
  <c r="AR2143" i="2"/>
  <c r="AR2144" i="2"/>
  <c r="AR2145" i="2"/>
  <c r="AR2146" i="2"/>
  <c r="AR2147" i="2"/>
  <c r="AR2148" i="2"/>
  <c r="AR2149" i="2"/>
  <c r="AR2150" i="2"/>
  <c r="AR2151" i="2"/>
  <c r="AR2152" i="2"/>
  <c r="AR2153" i="2"/>
  <c r="AR2154" i="2"/>
  <c r="AR2155" i="2"/>
  <c r="AR2156" i="2"/>
  <c r="AR2157" i="2"/>
  <c r="AR2158" i="2"/>
  <c r="AR2159" i="2"/>
  <c r="AR2160" i="2"/>
  <c r="AR2161" i="2"/>
  <c r="AR2162" i="2"/>
  <c r="AR2163" i="2"/>
  <c r="AR2164" i="2"/>
  <c r="AR2165" i="2"/>
  <c r="AR2166" i="2"/>
  <c r="AR2167" i="2"/>
  <c r="AR2168" i="2"/>
  <c r="AR2169" i="2"/>
  <c r="AR2170" i="2"/>
  <c r="AR2171" i="2"/>
  <c r="AR2172" i="2"/>
  <c r="AR2173" i="2"/>
  <c r="AR2174" i="2"/>
  <c r="AR2175" i="2"/>
  <c r="AR2176" i="2"/>
  <c r="AR2177" i="2"/>
  <c r="AR2178" i="2"/>
  <c r="AR2179" i="2"/>
  <c r="AR2180" i="2"/>
  <c r="AR2181" i="2"/>
  <c r="AR2182" i="2"/>
  <c r="AR2183" i="2"/>
  <c r="AR2184" i="2"/>
  <c r="AR2185" i="2"/>
  <c r="AR2186" i="2"/>
  <c r="AR2187" i="2"/>
  <c r="AR2188" i="2"/>
  <c r="AR2189" i="2"/>
  <c r="AR2190" i="2"/>
  <c r="AR2191" i="2"/>
  <c r="AR2192" i="2"/>
  <c r="AR2193" i="2"/>
  <c r="AR2194" i="2"/>
  <c r="AR2195" i="2"/>
  <c r="AR2196" i="2"/>
  <c r="AR2197" i="2"/>
  <c r="AR2198" i="2"/>
  <c r="AR2199" i="2"/>
  <c r="AR2200" i="2"/>
  <c r="AR2201" i="2"/>
  <c r="AR2202" i="2"/>
  <c r="AR2203" i="2"/>
  <c r="AR2204" i="2"/>
  <c r="AR2205" i="2"/>
  <c r="AR2206" i="2"/>
  <c r="AR2207" i="2"/>
  <c r="AR2208" i="2"/>
  <c r="AR2209" i="2"/>
  <c r="AR2210" i="2"/>
  <c r="AR2211" i="2"/>
  <c r="AR2212" i="2"/>
  <c r="AR2213" i="2"/>
  <c r="AR2214" i="2"/>
  <c r="AR2215" i="2"/>
  <c r="AR2216" i="2"/>
  <c r="AR2217" i="2"/>
  <c r="AR2218" i="2"/>
  <c r="AR2219" i="2"/>
  <c r="AR2220" i="2"/>
  <c r="AR2221" i="2"/>
  <c r="AR2222" i="2"/>
  <c r="AR2223" i="2"/>
  <c r="AR2224" i="2"/>
  <c r="AR2225" i="2"/>
  <c r="AR2226" i="2"/>
  <c r="AR2227" i="2"/>
  <c r="AR2228" i="2"/>
  <c r="AR2229" i="2"/>
  <c r="AR2230" i="2"/>
  <c r="AR2231" i="2"/>
  <c r="AR2232" i="2"/>
  <c r="AR2233" i="2"/>
  <c r="AR2234" i="2"/>
  <c r="AR2235" i="2"/>
  <c r="AR2236" i="2"/>
  <c r="AR2237" i="2"/>
  <c r="AR2238" i="2"/>
  <c r="AR2239" i="2"/>
  <c r="AR2240" i="2"/>
  <c r="AR2241" i="2"/>
  <c r="AR2242" i="2"/>
  <c r="AR2243" i="2"/>
  <c r="AR2244" i="2"/>
  <c r="AR2245" i="2"/>
  <c r="AR2246" i="2"/>
  <c r="AR2247" i="2"/>
  <c r="AR2248" i="2"/>
  <c r="AR2249" i="2"/>
  <c r="AR2250" i="2"/>
  <c r="AR2251" i="2"/>
  <c r="AR2252" i="2"/>
  <c r="AR2253" i="2"/>
  <c r="AR2254" i="2"/>
  <c r="AR2255" i="2"/>
  <c r="AR2256" i="2"/>
  <c r="AR2257" i="2"/>
  <c r="AR2258" i="2"/>
  <c r="AR2259" i="2"/>
  <c r="AR2260" i="2"/>
  <c r="AR2261" i="2"/>
  <c r="AR2262" i="2"/>
  <c r="AR2263" i="2"/>
  <c r="AR2264" i="2"/>
  <c r="AR2265" i="2"/>
  <c r="AR2266" i="2"/>
  <c r="AR2267" i="2"/>
  <c r="AR2268" i="2"/>
  <c r="AR2269" i="2"/>
  <c r="AR2270" i="2"/>
  <c r="AR2271" i="2"/>
  <c r="AR2272" i="2"/>
  <c r="AR2273" i="2"/>
  <c r="AR2274" i="2"/>
  <c r="AR2275" i="2"/>
  <c r="AR2276" i="2"/>
  <c r="AR2277" i="2"/>
  <c r="AR2278" i="2"/>
  <c r="AR2279" i="2"/>
  <c r="AR2280" i="2"/>
  <c r="AR2281" i="2"/>
  <c r="AR2282" i="2"/>
  <c r="AR2283" i="2"/>
  <c r="AR2284" i="2"/>
  <c r="AR2285" i="2"/>
  <c r="AR2286" i="2"/>
  <c r="AR2287" i="2"/>
  <c r="AR2288" i="2"/>
  <c r="AR2289" i="2"/>
  <c r="AR2290" i="2"/>
  <c r="AR2291" i="2"/>
  <c r="AR2292" i="2"/>
  <c r="AR2293" i="2"/>
  <c r="AR2294" i="2"/>
  <c r="AR2295" i="2"/>
  <c r="AR2296" i="2"/>
  <c r="AR2297" i="2"/>
  <c r="AR2298" i="2"/>
  <c r="AR2299" i="2"/>
  <c r="AR2300" i="2"/>
  <c r="AR2301" i="2"/>
  <c r="AR2302" i="2"/>
  <c r="AR2303" i="2"/>
  <c r="AR2304" i="2"/>
  <c r="AR2305" i="2"/>
  <c r="AR2306" i="2"/>
  <c r="AR2307" i="2"/>
  <c r="AR2308" i="2"/>
  <c r="AR2309" i="2"/>
  <c r="AR2310" i="2"/>
  <c r="AR2311" i="2"/>
  <c r="AR2312" i="2"/>
  <c r="AR2313" i="2"/>
  <c r="AR2314" i="2"/>
  <c r="AR2315" i="2"/>
  <c r="AR2316" i="2"/>
  <c r="AR2317" i="2"/>
  <c r="AR2318" i="2"/>
  <c r="AR2319" i="2"/>
  <c r="AR2320" i="2"/>
  <c r="AR2321" i="2"/>
  <c r="AR2322" i="2"/>
  <c r="AR2323" i="2"/>
  <c r="AR2324" i="2"/>
  <c r="AR2325" i="2"/>
  <c r="AR2326" i="2"/>
  <c r="AR2327" i="2"/>
  <c r="AR2328" i="2"/>
  <c r="AR2329" i="2"/>
  <c r="AR2330" i="2"/>
  <c r="AR2331" i="2"/>
  <c r="AR2332" i="2"/>
  <c r="AR2333" i="2"/>
  <c r="AR2334" i="2"/>
  <c r="AR2335" i="2"/>
  <c r="AR2336" i="2"/>
  <c r="AR2337" i="2"/>
  <c r="AR2338" i="2"/>
  <c r="AR2339" i="2"/>
  <c r="AR2340" i="2"/>
  <c r="AR2341" i="2"/>
  <c r="AR2342" i="2"/>
  <c r="AR2343" i="2"/>
  <c r="AR2344" i="2"/>
  <c r="AR2345" i="2"/>
  <c r="AR2346" i="2"/>
  <c r="AR2347" i="2"/>
  <c r="AR2348" i="2"/>
  <c r="AR2349" i="2"/>
  <c r="AR2350" i="2"/>
  <c r="AR2351" i="2"/>
  <c r="AR2352" i="2"/>
  <c r="AR2353" i="2"/>
  <c r="AR2354" i="2"/>
  <c r="AR2355" i="2"/>
  <c r="AR2356" i="2"/>
  <c r="AR2357" i="2"/>
  <c r="AR2358" i="2"/>
  <c r="AR2359" i="2"/>
  <c r="AR2360" i="2"/>
  <c r="AR2361" i="2"/>
  <c r="AR2362" i="2"/>
  <c r="AR2363" i="2"/>
  <c r="AR2364" i="2"/>
  <c r="AR2365" i="2"/>
  <c r="AR2366" i="2"/>
  <c r="AR2367" i="2"/>
  <c r="AR2368" i="2"/>
  <c r="AR2369" i="2"/>
  <c r="AR2370" i="2"/>
  <c r="AR2371" i="2"/>
  <c r="AR2372" i="2"/>
  <c r="AR2373" i="2"/>
  <c r="AR2374" i="2"/>
  <c r="AR2375" i="2"/>
  <c r="AR2376" i="2"/>
  <c r="AR2377" i="2"/>
  <c r="AR2378" i="2"/>
  <c r="AR2379" i="2"/>
  <c r="AR2380" i="2"/>
  <c r="AR2381" i="2"/>
  <c r="AR2382" i="2"/>
  <c r="AR2383" i="2"/>
  <c r="AR2384" i="2"/>
  <c r="AR2385" i="2"/>
  <c r="AR2386" i="2"/>
  <c r="AR2387" i="2"/>
  <c r="AR2388" i="2"/>
  <c r="AR2389" i="2"/>
  <c r="AR2390" i="2"/>
  <c r="AR2391" i="2"/>
  <c r="AR2392" i="2"/>
  <c r="AR2393" i="2"/>
  <c r="AR2394" i="2"/>
  <c r="AR2395" i="2"/>
  <c r="AR2396" i="2"/>
  <c r="AR2397" i="2"/>
  <c r="AR2398" i="2"/>
  <c r="AR2399" i="2"/>
  <c r="AR2400" i="2"/>
  <c r="AR2401" i="2"/>
  <c r="AR2402" i="2"/>
  <c r="AR2403" i="2"/>
  <c r="AR2404" i="2"/>
  <c r="AR2405" i="2"/>
  <c r="AR2406" i="2"/>
  <c r="AR2407" i="2"/>
  <c r="AR2408" i="2"/>
  <c r="AR2409" i="2"/>
  <c r="AR2410" i="2"/>
  <c r="AR2411" i="2"/>
  <c r="AR2412" i="2"/>
  <c r="AR2413" i="2"/>
  <c r="AR2414" i="2"/>
  <c r="AR2415" i="2"/>
  <c r="AR2416" i="2"/>
  <c r="AR2417" i="2"/>
  <c r="AR2418" i="2"/>
  <c r="AR2419" i="2"/>
  <c r="AR2420" i="2"/>
  <c r="AR2421" i="2"/>
  <c r="AR2422" i="2"/>
  <c r="AR2423" i="2"/>
  <c r="AR2424" i="2"/>
  <c r="AR2425" i="2"/>
  <c r="AR2426" i="2"/>
  <c r="AR2427" i="2"/>
  <c r="AR2428" i="2"/>
  <c r="AR2429" i="2"/>
  <c r="AR2430" i="2"/>
  <c r="AR2431" i="2"/>
  <c r="AR2432" i="2"/>
  <c r="AR2433" i="2"/>
  <c r="AR2434" i="2"/>
  <c r="AR2435" i="2"/>
  <c r="AR2436" i="2"/>
  <c r="AR2437" i="2"/>
  <c r="AR2438" i="2"/>
  <c r="AR2439" i="2"/>
  <c r="AR2440" i="2"/>
  <c r="AR2441" i="2"/>
  <c r="AR2442" i="2"/>
  <c r="AR2443" i="2"/>
  <c r="AR2444" i="2"/>
  <c r="AR2445" i="2"/>
  <c r="AR2446" i="2"/>
  <c r="AR2447" i="2"/>
  <c r="AR2448" i="2"/>
  <c r="AR2449" i="2"/>
  <c r="AR2450" i="2"/>
  <c r="AR2451" i="2"/>
  <c r="AR2452" i="2"/>
  <c r="AR2453" i="2"/>
  <c r="AR2454" i="2"/>
  <c r="AR2455" i="2"/>
  <c r="AR2456" i="2"/>
  <c r="AR2457" i="2"/>
  <c r="AR2458" i="2"/>
  <c r="AR2459" i="2"/>
  <c r="AR2460" i="2"/>
  <c r="AR2461" i="2"/>
  <c r="AR2462" i="2"/>
  <c r="AR2463" i="2"/>
  <c r="AR2464" i="2"/>
  <c r="AR2465" i="2"/>
  <c r="AR2466" i="2"/>
  <c r="AR2467" i="2"/>
  <c r="AR2468" i="2"/>
  <c r="AR2469" i="2"/>
  <c r="AR2470" i="2"/>
  <c r="AR2471" i="2"/>
  <c r="AR2472" i="2"/>
  <c r="AR2473" i="2"/>
  <c r="AR2474" i="2"/>
  <c r="AR2475" i="2"/>
  <c r="AR2476" i="2"/>
  <c r="AR2477" i="2"/>
  <c r="AR2478" i="2"/>
  <c r="AR2479" i="2"/>
  <c r="AR2480" i="2"/>
  <c r="AR2481" i="2"/>
  <c r="AR2482" i="2"/>
  <c r="AR2483" i="2"/>
  <c r="AR2484" i="2"/>
  <c r="AR2485" i="2"/>
  <c r="AR2486" i="2"/>
  <c r="AR2487" i="2"/>
  <c r="AR2488" i="2"/>
  <c r="AR2489" i="2"/>
  <c r="AR2490" i="2"/>
  <c r="AR2491" i="2"/>
  <c r="AR2492" i="2"/>
  <c r="AR2493" i="2"/>
  <c r="AR2494" i="2"/>
  <c r="AR2495" i="2"/>
  <c r="AR2496" i="2"/>
  <c r="AR2497" i="2"/>
  <c r="AR2498" i="2"/>
  <c r="AR2499" i="2"/>
  <c r="AR2500" i="2"/>
  <c r="AR2501" i="2"/>
  <c r="AR2502" i="2"/>
  <c r="AR2503" i="2"/>
  <c r="AR2504" i="2"/>
  <c r="AR2505" i="2"/>
  <c r="AR2506" i="2"/>
  <c r="AR2507" i="2"/>
  <c r="AR2508" i="2"/>
  <c r="AR2509" i="2"/>
  <c r="AR2510" i="2"/>
  <c r="AR2511" i="2"/>
  <c r="AR2512" i="2"/>
  <c r="AR2513" i="2"/>
  <c r="AR2514" i="2"/>
  <c r="AR2515" i="2"/>
  <c r="AR2516" i="2"/>
  <c r="AR2517" i="2"/>
  <c r="AR2518" i="2"/>
  <c r="AR2519" i="2"/>
  <c r="AR2520" i="2"/>
  <c r="AR2521" i="2"/>
  <c r="AR2522" i="2"/>
  <c r="AR2523" i="2"/>
  <c r="AR2524" i="2"/>
  <c r="AR2525" i="2"/>
  <c r="AR2526" i="2"/>
  <c r="AR2527" i="2"/>
  <c r="AR2528" i="2"/>
  <c r="AR2529" i="2"/>
  <c r="AR2530" i="2"/>
  <c r="AR2531" i="2"/>
  <c r="AR2532" i="2"/>
  <c r="AR2533" i="2"/>
  <c r="AR2534" i="2"/>
  <c r="AR2535" i="2"/>
  <c r="AR2536" i="2"/>
  <c r="AR2537" i="2"/>
  <c r="AR2538" i="2"/>
  <c r="AR2539" i="2"/>
  <c r="AR2540" i="2"/>
  <c r="AR2541" i="2"/>
  <c r="AR2542" i="2"/>
  <c r="AR2543" i="2"/>
  <c r="AR2544" i="2"/>
  <c r="AR2545" i="2"/>
  <c r="AR2546" i="2"/>
  <c r="AR2547" i="2"/>
  <c r="AR2548" i="2"/>
  <c r="AR2549" i="2"/>
  <c r="AR2550" i="2"/>
  <c r="AR2551" i="2"/>
  <c r="AR2552" i="2"/>
  <c r="AR2553" i="2"/>
  <c r="AR2554" i="2"/>
  <c r="AR2555" i="2"/>
  <c r="AR2556" i="2"/>
  <c r="AR2557" i="2"/>
  <c r="AR2558" i="2"/>
  <c r="AR2559" i="2"/>
  <c r="AR2560" i="2"/>
  <c r="AR2561" i="2"/>
  <c r="AR2562" i="2"/>
  <c r="AR2563" i="2"/>
  <c r="AR2564" i="2"/>
  <c r="AR2565" i="2"/>
  <c r="AR2566" i="2"/>
  <c r="AR2567" i="2"/>
  <c r="AR2568" i="2"/>
  <c r="AR2569" i="2"/>
  <c r="AR2570" i="2"/>
  <c r="AR2571" i="2"/>
  <c r="AR2572" i="2"/>
  <c r="AR2573" i="2"/>
  <c r="AR2574" i="2"/>
  <c r="AR2575" i="2"/>
  <c r="AR2576" i="2"/>
  <c r="AR2577" i="2"/>
  <c r="AR2578" i="2"/>
  <c r="AR2579" i="2"/>
  <c r="AR2580" i="2"/>
  <c r="AR2581" i="2"/>
  <c r="AR2582" i="2"/>
  <c r="AR2583" i="2"/>
  <c r="AR2584" i="2"/>
  <c r="AR2585" i="2"/>
  <c r="AR2586" i="2"/>
  <c r="AR2587" i="2"/>
  <c r="AR2588" i="2"/>
  <c r="AR3591" i="2"/>
  <c r="AR3592" i="2"/>
  <c r="AR3593" i="2"/>
  <c r="AR3594" i="2"/>
  <c r="AR3595" i="2"/>
  <c r="AR3596" i="2"/>
  <c r="AR3597" i="2"/>
  <c r="AR3598" i="2"/>
  <c r="AR3599" i="2"/>
  <c r="AR3600" i="2"/>
  <c r="AR3601" i="2"/>
  <c r="AR3602" i="2"/>
  <c r="AR3603" i="2"/>
  <c r="AR3604" i="2"/>
  <c r="AR3605" i="2"/>
  <c r="AR3606" i="2"/>
  <c r="AR3607" i="2"/>
  <c r="AR3608" i="2"/>
  <c r="AR3609" i="2"/>
  <c r="AR3610" i="2"/>
  <c r="AR3611" i="2"/>
  <c r="AR3612" i="2"/>
  <c r="AR3613" i="2"/>
  <c r="AR3614" i="2"/>
  <c r="AR3615" i="2"/>
  <c r="AR3616" i="2"/>
  <c r="AR3617" i="2"/>
  <c r="AR3618" i="2"/>
  <c r="AR3619" i="2"/>
  <c r="AR3620" i="2"/>
  <c r="AR3621" i="2"/>
  <c r="AR3622" i="2"/>
  <c r="AR3623" i="2"/>
  <c r="AR3624" i="2"/>
  <c r="AR3625" i="2"/>
  <c r="AR3626" i="2"/>
  <c r="AR3627" i="2"/>
  <c r="AR3628" i="2"/>
  <c r="AR3629" i="2"/>
  <c r="AR3630" i="2"/>
  <c r="AR3631" i="2"/>
  <c r="AR3632" i="2"/>
  <c r="AR3633" i="2"/>
  <c r="AR3634" i="2"/>
  <c r="AR3635" i="2"/>
  <c r="AR3636" i="2"/>
  <c r="AR3637" i="2"/>
  <c r="AR3638" i="2"/>
  <c r="AR3639" i="2"/>
  <c r="AR3640" i="2"/>
  <c r="AR3641" i="2"/>
  <c r="AR3642" i="2"/>
  <c r="AR3643" i="2"/>
  <c r="AR3644" i="2"/>
  <c r="AR3645" i="2"/>
  <c r="AR3646" i="2"/>
  <c r="AR3647" i="2"/>
  <c r="AR3648" i="2"/>
  <c r="AR3649" i="2"/>
  <c r="AR3650" i="2"/>
  <c r="AR3651" i="2"/>
  <c r="AR3652" i="2"/>
  <c r="AR3653" i="2"/>
  <c r="AR3654" i="2"/>
  <c r="AR3655" i="2"/>
  <c r="AR3656" i="2"/>
  <c r="AR3657" i="2"/>
  <c r="AR3658" i="2"/>
  <c r="AR3659" i="2"/>
  <c r="AR3660" i="2"/>
  <c r="AR3661" i="2"/>
  <c r="AR3662" i="2"/>
  <c r="AR3663" i="2"/>
  <c r="AR3664" i="2"/>
  <c r="AR3665" i="2"/>
  <c r="AR3666" i="2"/>
  <c r="AR3667" i="2"/>
  <c r="AR3668" i="2"/>
  <c r="AR3669" i="2"/>
  <c r="AR3670" i="2"/>
  <c r="AR3671" i="2"/>
  <c r="AR3672" i="2"/>
  <c r="AR3673" i="2"/>
  <c r="AR3674" i="2"/>
  <c r="AR3675" i="2"/>
  <c r="AR3676" i="2"/>
  <c r="AR3677" i="2"/>
  <c r="AR3678" i="2"/>
  <c r="AR3679" i="2"/>
  <c r="AR3680" i="2"/>
  <c r="AR3681" i="2"/>
  <c r="AR3682" i="2"/>
  <c r="AR3683" i="2"/>
  <c r="AR3684" i="2"/>
  <c r="AR3685" i="2"/>
  <c r="AR3686" i="2"/>
  <c r="AR3687" i="2"/>
  <c r="AR3688" i="2"/>
  <c r="AR3689" i="2"/>
  <c r="AR3690" i="2"/>
  <c r="AR3691" i="2"/>
  <c r="AR3692" i="2"/>
  <c r="AR3693" i="2"/>
  <c r="AR3694" i="2"/>
  <c r="AR3695" i="2"/>
  <c r="AR3696" i="2"/>
  <c r="AR3697" i="2"/>
  <c r="AR3698" i="2"/>
  <c r="AR3699" i="2"/>
  <c r="AR3700" i="2"/>
  <c r="AR3701" i="2"/>
  <c r="AR3702" i="2"/>
  <c r="AR3703" i="2"/>
  <c r="AR3704" i="2"/>
  <c r="AR3705" i="2"/>
  <c r="AR3706" i="2"/>
  <c r="AR3707" i="2"/>
  <c r="AR3708" i="2"/>
  <c r="AR3709" i="2"/>
  <c r="AR3710" i="2"/>
  <c r="AR3711" i="2"/>
  <c r="AR3712" i="2"/>
  <c r="AR3713" i="2"/>
  <c r="AR3714" i="2"/>
  <c r="AR3715" i="2"/>
  <c r="AR3716" i="2"/>
  <c r="AR3717" i="2"/>
  <c r="AR3718" i="2"/>
  <c r="AR3719" i="2"/>
  <c r="AR3720" i="2"/>
  <c r="AR3721" i="2"/>
  <c r="AR3722" i="2"/>
  <c r="AR3723" i="2"/>
  <c r="AR3724" i="2"/>
  <c r="AR3725" i="2"/>
  <c r="AR3726" i="2"/>
  <c r="AR3727" i="2"/>
  <c r="AR3728" i="2"/>
  <c r="AR3729" i="2"/>
  <c r="AR3730" i="2"/>
  <c r="AR3731" i="2"/>
  <c r="AR3732" i="2"/>
  <c r="AR3733" i="2"/>
  <c r="AR3734" i="2"/>
  <c r="AR3735" i="2"/>
  <c r="AR3736" i="2"/>
  <c r="AR3737" i="2"/>
  <c r="AR3738" i="2"/>
  <c r="AR3739" i="2"/>
  <c r="AR3740" i="2"/>
  <c r="AR3741" i="2"/>
  <c r="AR3742" i="2"/>
  <c r="AR3743" i="2"/>
  <c r="AR3744" i="2"/>
  <c r="AR3745" i="2"/>
  <c r="AR3746" i="2"/>
  <c r="AR3747" i="2"/>
  <c r="AR3748" i="2"/>
  <c r="AR3749" i="2"/>
  <c r="AR3750" i="2"/>
  <c r="AR3751" i="2"/>
  <c r="AR3752" i="2"/>
  <c r="AR3753" i="2"/>
  <c r="AR3754" i="2"/>
  <c r="AR3755" i="2"/>
  <c r="AR3756" i="2"/>
  <c r="AR3757" i="2"/>
  <c r="AR3758" i="2"/>
  <c r="AR3759" i="2"/>
  <c r="AR3760" i="2"/>
  <c r="AR3761" i="2"/>
  <c r="AR3762" i="2"/>
  <c r="AR3763" i="2"/>
  <c r="AR3764" i="2"/>
  <c r="AR3765" i="2"/>
  <c r="AR3766" i="2"/>
  <c r="AR3767" i="2"/>
  <c r="AR3768" i="2"/>
  <c r="AR3769" i="2"/>
  <c r="AR3770" i="2"/>
  <c r="AR3771" i="2"/>
  <c r="AR3772" i="2"/>
  <c r="AR3773" i="2"/>
  <c r="AR3774" i="2"/>
  <c r="AR3775" i="2"/>
  <c r="AR3776" i="2"/>
  <c r="AR3777" i="2"/>
  <c r="AR3778" i="2"/>
  <c r="AR3779" i="2"/>
  <c r="AR3780" i="2"/>
  <c r="AR3781" i="2"/>
  <c r="AR3782" i="2"/>
  <c r="AR3783" i="2"/>
  <c r="AR3784" i="2"/>
  <c r="AR3785" i="2"/>
  <c r="AR3786" i="2"/>
  <c r="AR3787" i="2"/>
  <c r="AR3788" i="2"/>
  <c r="AR3789" i="2"/>
  <c r="AR3790" i="2"/>
  <c r="AR3791" i="2"/>
  <c r="AR3792" i="2"/>
  <c r="AR3793" i="2"/>
  <c r="AR3794" i="2"/>
  <c r="AR3795" i="2"/>
  <c r="AR3796" i="2"/>
  <c r="AR3797" i="2"/>
  <c r="AR3798" i="2"/>
  <c r="AR3799" i="2"/>
  <c r="AR3800" i="2"/>
  <c r="AR3801" i="2"/>
  <c r="AR3802" i="2"/>
  <c r="AR3803" i="2"/>
  <c r="AR3804" i="2"/>
  <c r="AR3805" i="2"/>
  <c r="AR3806" i="2"/>
  <c r="AR3807" i="2"/>
  <c r="AR3808" i="2"/>
  <c r="AR3809" i="2"/>
  <c r="AR3810" i="2"/>
  <c r="AR3811" i="2"/>
  <c r="AR3812" i="2"/>
  <c r="AR3813" i="2"/>
  <c r="AR3814" i="2"/>
  <c r="AR3815" i="2"/>
  <c r="AR3816" i="2"/>
  <c r="AR3817" i="2"/>
  <c r="AR3818" i="2"/>
  <c r="AR3819" i="2"/>
  <c r="AR3820" i="2"/>
  <c r="AR3821" i="2"/>
  <c r="AR3822" i="2"/>
  <c r="AR3823" i="2"/>
  <c r="AR3824" i="2"/>
  <c r="AR3825" i="2"/>
  <c r="AR3826" i="2"/>
  <c r="AR3827" i="2"/>
  <c r="AR3828" i="2"/>
  <c r="AR3829" i="2"/>
  <c r="AR3830" i="2"/>
  <c r="AR3831" i="2"/>
  <c r="AR3832" i="2"/>
  <c r="AR3833" i="2"/>
  <c r="AR3834" i="2"/>
  <c r="AR3835" i="2"/>
  <c r="AR3836" i="2"/>
  <c r="AR3837" i="2"/>
  <c r="AR3838" i="2"/>
  <c r="AR3839" i="2"/>
  <c r="AR3840" i="2"/>
  <c r="AR3841" i="2"/>
  <c r="AR3842" i="2"/>
  <c r="AR3843" i="2"/>
  <c r="AR3844" i="2"/>
  <c r="AR3845" i="2"/>
  <c r="AR3846" i="2"/>
  <c r="AR3847" i="2"/>
  <c r="AR3848" i="2"/>
  <c r="AR3849" i="2"/>
  <c r="AR3850" i="2"/>
  <c r="AR3851" i="2"/>
  <c r="AR3852" i="2"/>
  <c r="AR3853" i="2"/>
  <c r="AR3854" i="2"/>
  <c r="AR3855" i="2"/>
  <c r="AR3856" i="2"/>
  <c r="AR3857" i="2"/>
  <c r="AR3858" i="2"/>
  <c r="AR3859" i="2"/>
  <c r="AR3860" i="2"/>
  <c r="AR3861" i="2"/>
  <c r="AR3862" i="2"/>
  <c r="AR3863" i="2"/>
  <c r="AR3864" i="2"/>
  <c r="AR3865" i="2"/>
  <c r="AR3866" i="2"/>
  <c r="AR3867" i="2"/>
  <c r="AR3868" i="2"/>
  <c r="AR3869" i="2"/>
  <c r="AR3870" i="2"/>
  <c r="AR3871" i="2"/>
  <c r="AR3872" i="2"/>
  <c r="AR3873" i="2"/>
  <c r="AR3874" i="2"/>
  <c r="AR3875" i="2"/>
  <c r="AR3876" i="2"/>
  <c r="AR3877" i="2"/>
  <c r="AR3878" i="2"/>
  <c r="AR3879" i="2"/>
  <c r="AR3880" i="2"/>
  <c r="AR3881" i="2"/>
  <c r="AR3882" i="2"/>
  <c r="AR3883" i="2"/>
  <c r="AR3884" i="2"/>
  <c r="AR3885" i="2"/>
  <c r="AR3886" i="2"/>
  <c r="AR3887" i="2"/>
  <c r="AR3888" i="2"/>
  <c r="AR3889" i="2"/>
  <c r="AR3890" i="2"/>
  <c r="AR3891" i="2"/>
  <c r="AR3892" i="2"/>
  <c r="AR3893" i="2"/>
  <c r="AR3894" i="2"/>
  <c r="AR3895" i="2"/>
  <c r="AR3896" i="2"/>
  <c r="AR3897" i="2"/>
  <c r="AR3898" i="2"/>
  <c r="AR3899" i="2"/>
  <c r="AR3900" i="2"/>
  <c r="AR3901" i="2"/>
  <c r="AR3902" i="2"/>
  <c r="AR3903" i="2"/>
  <c r="AR3904" i="2"/>
  <c r="AR3905" i="2"/>
  <c r="AR3906" i="2"/>
  <c r="AR3907" i="2"/>
  <c r="AR3908" i="2"/>
  <c r="AR3909" i="2"/>
  <c r="AR3910" i="2"/>
  <c r="AR3911" i="2"/>
  <c r="AR3912" i="2"/>
  <c r="AR3913" i="2"/>
  <c r="AR3914" i="2"/>
  <c r="AR3915" i="2"/>
  <c r="AR3916" i="2"/>
  <c r="AR3917" i="2"/>
  <c r="AR3918" i="2"/>
  <c r="AR3919" i="2"/>
  <c r="AR3920" i="2"/>
  <c r="AR3921" i="2"/>
  <c r="AR3922" i="2"/>
  <c r="AR3923" i="2"/>
  <c r="AR3924" i="2"/>
  <c r="AR3925" i="2"/>
  <c r="AR3926" i="2"/>
  <c r="AR3927" i="2"/>
  <c r="AR3928" i="2"/>
  <c r="AR3929" i="2"/>
  <c r="AR3930" i="2"/>
  <c r="AR3931" i="2"/>
  <c r="AR3932" i="2"/>
  <c r="AR3933" i="2"/>
  <c r="AR3934" i="2"/>
  <c r="AR3935" i="2"/>
  <c r="AR3936" i="2"/>
  <c r="AR3937" i="2"/>
  <c r="AR3938" i="2"/>
  <c r="AR3939" i="2"/>
  <c r="AR3940" i="2"/>
  <c r="AR3941" i="2"/>
  <c r="AR3942" i="2"/>
  <c r="AR3943" i="2"/>
  <c r="AR3944" i="2"/>
  <c r="AR3945" i="2"/>
  <c r="AR3946" i="2"/>
  <c r="AR3947" i="2"/>
  <c r="AR3948" i="2"/>
  <c r="AR3949" i="2"/>
  <c r="AR3950" i="2"/>
  <c r="AR3951" i="2"/>
  <c r="AR3952" i="2"/>
  <c r="AR3953" i="2"/>
  <c r="AR3954" i="2"/>
  <c r="AR3955" i="2"/>
  <c r="AR3956" i="2"/>
  <c r="AR3957" i="2"/>
  <c r="AR3958" i="2"/>
  <c r="AR3959" i="2"/>
  <c r="AR3960" i="2"/>
  <c r="AR3961" i="2"/>
  <c r="AR3962" i="2"/>
  <c r="AR3963" i="2"/>
  <c r="AR3964" i="2"/>
  <c r="AR3965" i="2"/>
  <c r="AR3966" i="2"/>
  <c r="AR3967" i="2"/>
  <c r="AR3968" i="2"/>
  <c r="AR3969" i="2"/>
  <c r="AR3970" i="2"/>
  <c r="AR3971" i="2"/>
  <c r="AR3972" i="2"/>
  <c r="AR3973" i="2"/>
  <c r="AR3974" i="2"/>
  <c r="AR3975" i="2"/>
  <c r="AR3976" i="2"/>
  <c r="AR3977" i="2"/>
  <c r="AR3978" i="2"/>
  <c r="AR3979" i="2"/>
  <c r="AR3980" i="2"/>
  <c r="AR3981" i="2"/>
  <c r="AR3982" i="2"/>
  <c r="AR3983" i="2"/>
  <c r="AR3984" i="2"/>
  <c r="AR3985" i="2"/>
  <c r="AR3986" i="2"/>
  <c r="AR3987" i="2"/>
  <c r="AR3988" i="2"/>
  <c r="AR3989" i="2"/>
  <c r="AR3990" i="2"/>
  <c r="AR3991" i="2"/>
  <c r="AR10" i="2"/>
  <c r="AR11" i="2"/>
  <c r="AR12" i="2"/>
  <c r="AR13" i="2"/>
  <c r="AR14" i="2"/>
  <c r="AR15" i="2"/>
  <c r="AR16" i="2"/>
  <c r="AR17" i="2"/>
  <c r="AR7" i="2"/>
  <c r="AR8" i="2"/>
  <c r="AR9" i="2"/>
  <c r="AR4" i="2"/>
  <c r="AR5" i="2"/>
  <c r="AR6" i="2"/>
  <c r="AR3" i="2"/>
  <c r="AJ4" i="2" l="1"/>
  <c r="AK4" i="2"/>
  <c r="AQ4" i="2"/>
  <c r="AS4" i="2"/>
  <c r="AJ5" i="2"/>
  <c r="AK5" i="2"/>
  <c r="AQ5" i="2"/>
  <c r="AS5" i="2"/>
  <c r="AJ6" i="2"/>
  <c r="AK6" i="2"/>
  <c r="AQ6" i="2"/>
  <c r="AS6" i="2"/>
  <c r="AJ7" i="2"/>
  <c r="AK7" i="2"/>
  <c r="AQ7" i="2"/>
  <c r="AS7" i="2"/>
  <c r="AJ8" i="2"/>
  <c r="AK8" i="2"/>
  <c r="AQ8" i="2"/>
  <c r="AS8" i="2"/>
  <c r="AJ9" i="2"/>
  <c r="AK9" i="2"/>
  <c r="AQ9" i="2"/>
  <c r="AS9" i="2"/>
  <c r="AJ10" i="2"/>
  <c r="AK10" i="2"/>
  <c r="AQ10" i="2"/>
  <c r="AS10" i="2"/>
  <c r="AJ11" i="2"/>
  <c r="AK11" i="2"/>
  <c r="AQ11" i="2"/>
  <c r="AS11" i="2"/>
  <c r="AJ12" i="2"/>
  <c r="AK12" i="2"/>
  <c r="AQ12" i="2"/>
  <c r="AS12" i="2"/>
  <c r="AJ13" i="2"/>
  <c r="AK13" i="2"/>
  <c r="AQ13" i="2"/>
  <c r="AS13" i="2"/>
  <c r="AJ14" i="2"/>
  <c r="AK14" i="2"/>
  <c r="AQ14" i="2"/>
  <c r="AS14" i="2"/>
  <c r="AJ15" i="2"/>
  <c r="AK15" i="2"/>
  <c r="AQ15" i="2"/>
  <c r="AS15" i="2"/>
  <c r="AJ16" i="2"/>
  <c r="AK16" i="2"/>
  <c r="AQ16" i="2"/>
  <c r="AS16" i="2"/>
  <c r="AJ17" i="2"/>
  <c r="AK17" i="2"/>
  <c r="AQ17" i="2"/>
  <c r="AS17" i="2"/>
  <c r="AJ902" i="2"/>
  <c r="AK902" i="2"/>
  <c r="AQ902" i="2"/>
  <c r="AS902" i="2"/>
  <c r="AJ903" i="2"/>
  <c r="AK903" i="2"/>
  <c r="AQ903" i="2"/>
  <c r="AS903" i="2"/>
  <c r="AJ904" i="2"/>
  <c r="AK904" i="2"/>
  <c r="AQ904" i="2"/>
  <c r="AS904" i="2"/>
  <c r="AJ905" i="2"/>
  <c r="AK905" i="2"/>
  <c r="AQ905" i="2"/>
  <c r="AS905" i="2"/>
  <c r="AJ906" i="2"/>
  <c r="AK906" i="2"/>
  <c r="AQ906" i="2"/>
  <c r="AS906" i="2"/>
  <c r="AJ907" i="2"/>
  <c r="AK907" i="2"/>
  <c r="AQ907" i="2"/>
  <c r="AS907" i="2"/>
  <c r="AJ908" i="2"/>
  <c r="AK908" i="2"/>
  <c r="AQ908" i="2"/>
  <c r="AS908" i="2"/>
  <c r="AJ909" i="2"/>
  <c r="AK909" i="2"/>
  <c r="AQ909" i="2"/>
  <c r="AS909" i="2"/>
  <c r="AJ910" i="2"/>
  <c r="AK910" i="2"/>
  <c r="AQ910" i="2"/>
  <c r="AS910" i="2"/>
  <c r="AJ911" i="2"/>
  <c r="AK911" i="2"/>
  <c r="AQ911" i="2"/>
  <c r="AS911" i="2"/>
  <c r="AJ912" i="2"/>
  <c r="AK912" i="2"/>
  <c r="AQ912" i="2"/>
  <c r="AS912" i="2"/>
  <c r="AJ913" i="2"/>
  <c r="AK913" i="2"/>
  <c r="AQ913" i="2"/>
  <c r="AS913" i="2"/>
  <c r="AJ914" i="2"/>
  <c r="AK914" i="2"/>
  <c r="AQ914" i="2"/>
  <c r="AS914" i="2"/>
  <c r="AJ915" i="2"/>
  <c r="AK915" i="2"/>
  <c r="AQ915" i="2"/>
  <c r="AS915" i="2"/>
  <c r="AJ916" i="2"/>
  <c r="AK916" i="2"/>
  <c r="AQ916" i="2"/>
  <c r="AS916" i="2"/>
  <c r="AJ917" i="2"/>
  <c r="AK917" i="2"/>
  <c r="AQ917" i="2"/>
  <c r="AS917" i="2"/>
  <c r="AJ918" i="2"/>
  <c r="AK918" i="2"/>
  <c r="AQ918" i="2"/>
  <c r="AS918" i="2"/>
  <c r="AJ919" i="2"/>
  <c r="AK919" i="2"/>
  <c r="AQ919" i="2"/>
  <c r="AS919" i="2"/>
  <c r="AJ920" i="2"/>
  <c r="AK920" i="2"/>
  <c r="AQ920" i="2"/>
  <c r="AS920" i="2"/>
  <c r="AJ921" i="2"/>
  <c r="AK921" i="2"/>
  <c r="AQ921" i="2"/>
  <c r="AS921" i="2"/>
  <c r="AJ922" i="2"/>
  <c r="AK922" i="2"/>
  <c r="AQ922" i="2"/>
  <c r="AS922" i="2"/>
  <c r="AJ923" i="2"/>
  <c r="AK923" i="2"/>
  <c r="AQ923" i="2"/>
  <c r="AS923" i="2"/>
  <c r="AJ924" i="2"/>
  <c r="AK924" i="2"/>
  <c r="AQ924" i="2"/>
  <c r="AS924" i="2"/>
  <c r="AJ925" i="2"/>
  <c r="AK925" i="2"/>
  <c r="AQ925" i="2"/>
  <c r="AS925" i="2"/>
  <c r="AJ926" i="2"/>
  <c r="AK926" i="2"/>
  <c r="AQ926" i="2"/>
  <c r="AS926" i="2"/>
  <c r="AJ927" i="2"/>
  <c r="AK927" i="2"/>
  <c r="AQ927" i="2"/>
  <c r="AS927" i="2"/>
  <c r="AJ928" i="2"/>
  <c r="AK928" i="2"/>
  <c r="AQ928" i="2"/>
  <c r="AS928" i="2"/>
  <c r="AJ929" i="2"/>
  <c r="AK929" i="2"/>
  <c r="AQ929" i="2"/>
  <c r="AS929" i="2"/>
  <c r="AJ930" i="2"/>
  <c r="AK930" i="2"/>
  <c r="AQ930" i="2"/>
  <c r="AS930" i="2"/>
  <c r="AJ931" i="2"/>
  <c r="AK931" i="2"/>
  <c r="AQ931" i="2"/>
  <c r="AS931" i="2"/>
  <c r="AJ932" i="2"/>
  <c r="AK932" i="2"/>
  <c r="AQ932" i="2"/>
  <c r="AS932" i="2"/>
  <c r="AJ933" i="2"/>
  <c r="AK933" i="2"/>
  <c r="AQ933" i="2"/>
  <c r="AS933" i="2"/>
  <c r="AJ934" i="2"/>
  <c r="AK934" i="2"/>
  <c r="AQ934" i="2"/>
  <c r="AS934" i="2"/>
  <c r="AJ935" i="2"/>
  <c r="AK935" i="2"/>
  <c r="AQ935" i="2"/>
  <c r="AS935" i="2"/>
  <c r="AJ936" i="2"/>
  <c r="AK936" i="2"/>
  <c r="AQ936" i="2"/>
  <c r="AS936" i="2"/>
  <c r="AJ937" i="2"/>
  <c r="AK937" i="2"/>
  <c r="AQ937" i="2"/>
  <c r="AS937" i="2"/>
  <c r="AJ938" i="2"/>
  <c r="AK938" i="2"/>
  <c r="AQ938" i="2"/>
  <c r="AS938" i="2"/>
  <c r="AJ939" i="2"/>
  <c r="AK939" i="2"/>
  <c r="AQ939" i="2"/>
  <c r="AS939" i="2"/>
  <c r="AJ940" i="2"/>
  <c r="AK940" i="2"/>
  <c r="AQ940" i="2"/>
  <c r="AS940" i="2"/>
  <c r="AJ941" i="2"/>
  <c r="AK941" i="2"/>
  <c r="AQ941" i="2"/>
  <c r="AS941" i="2"/>
  <c r="AJ942" i="2"/>
  <c r="AK942" i="2"/>
  <c r="AQ942" i="2"/>
  <c r="AS942" i="2"/>
  <c r="AJ943" i="2"/>
  <c r="AK943" i="2"/>
  <c r="AQ943" i="2"/>
  <c r="AS943" i="2"/>
  <c r="AJ944" i="2"/>
  <c r="AK944" i="2"/>
  <c r="AQ944" i="2"/>
  <c r="AS944" i="2"/>
  <c r="AJ945" i="2"/>
  <c r="AK945" i="2"/>
  <c r="AQ945" i="2"/>
  <c r="AS945" i="2"/>
  <c r="AJ946" i="2"/>
  <c r="AK946" i="2"/>
  <c r="AQ946" i="2"/>
  <c r="AS946" i="2"/>
  <c r="AJ947" i="2"/>
  <c r="AK947" i="2"/>
  <c r="AQ947" i="2"/>
  <c r="AS947" i="2"/>
  <c r="AJ948" i="2"/>
  <c r="AK948" i="2"/>
  <c r="AQ948" i="2"/>
  <c r="AS948" i="2"/>
  <c r="AJ949" i="2"/>
  <c r="AK949" i="2"/>
  <c r="AQ949" i="2"/>
  <c r="AS949" i="2"/>
  <c r="AJ950" i="2"/>
  <c r="AK950" i="2"/>
  <c r="AQ950" i="2"/>
  <c r="AS950" i="2"/>
  <c r="AJ951" i="2"/>
  <c r="AK951" i="2"/>
  <c r="AQ951" i="2"/>
  <c r="AS951" i="2"/>
  <c r="AJ952" i="2"/>
  <c r="AK952" i="2"/>
  <c r="AQ952" i="2"/>
  <c r="AS952" i="2"/>
  <c r="AJ953" i="2"/>
  <c r="AK953" i="2"/>
  <c r="AQ953" i="2"/>
  <c r="AS953" i="2"/>
  <c r="AJ954" i="2"/>
  <c r="AK954" i="2"/>
  <c r="AQ954" i="2"/>
  <c r="AS954" i="2"/>
  <c r="AJ955" i="2"/>
  <c r="AK955" i="2"/>
  <c r="AQ955" i="2"/>
  <c r="AS955" i="2"/>
  <c r="AJ956" i="2"/>
  <c r="AK956" i="2"/>
  <c r="AQ956" i="2"/>
  <c r="AS956" i="2"/>
  <c r="AJ957" i="2"/>
  <c r="AK957" i="2"/>
  <c r="AQ957" i="2"/>
  <c r="AS957" i="2"/>
  <c r="AJ958" i="2"/>
  <c r="AK958" i="2"/>
  <c r="AQ958" i="2"/>
  <c r="AS958" i="2"/>
  <c r="AJ959" i="2"/>
  <c r="AK959" i="2"/>
  <c r="AQ959" i="2"/>
  <c r="AS959" i="2"/>
  <c r="AJ960" i="2"/>
  <c r="AK960" i="2"/>
  <c r="AQ960" i="2"/>
  <c r="AS960" i="2"/>
  <c r="AJ961" i="2"/>
  <c r="AK961" i="2"/>
  <c r="AQ961" i="2"/>
  <c r="AS961" i="2"/>
  <c r="AJ962" i="2"/>
  <c r="AK962" i="2"/>
  <c r="AQ962" i="2"/>
  <c r="AS962" i="2"/>
  <c r="AJ963" i="2"/>
  <c r="AK963" i="2"/>
  <c r="AQ963" i="2"/>
  <c r="AS963" i="2"/>
  <c r="AJ964" i="2"/>
  <c r="AK964" i="2"/>
  <c r="AQ964" i="2"/>
  <c r="AS964" i="2"/>
  <c r="AJ965" i="2"/>
  <c r="AK965" i="2"/>
  <c r="AQ965" i="2"/>
  <c r="AS965" i="2"/>
  <c r="AJ966" i="2"/>
  <c r="AK966" i="2"/>
  <c r="AQ966" i="2"/>
  <c r="AS966" i="2"/>
  <c r="AJ967" i="2"/>
  <c r="AK967" i="2"/>
  <c r="AQ967" i="2"/>
  <c r="AS967" i="2"/>
  <c r="AJ968" i="2"/>
  <c r="AK968" i="2"/>
  <c r="AQ968" i="2"/>
  <c r="AS968" i="2"/>
  <c r="AJ969" i="2"/>
  <c r="AK969" i="2"/>
  <c r="AQ969" i="2"/>
  <c r="AS969" i="2"/>
  <c r="AJ970" i="2"/>
  <c r="AK970" i="2"/>
  <c r="AQ970" i="2"/>
  <c r="AS970" i="2"/>
  <c r="AJ971" i="2"/>
  <c r="AK971" i="2"/>
  <c r="AQ971" i="2"/>
  <c r="AS971" i="2"/>
  <c r="AJ972" i="2"/>
  <c r="AK972" i="2"/>
  <c r="AQ972" i="2"/>
  <c r="AS972" i="2"/>
  <c r="AJ973" i="2"/>
  <c r="AK973" i="2"/>
  <c r="AQ973" i="2"/>
  <c r="AS973" i="2"/>
  <c r="AJ974" i="2"/>
  <c r="AK974" i="2"/>
  <c r="AQ974" i="2"/>
  <c r="AS974" i="2"/>
  <c r="AJ975" i="2"/>
  <c r="AK975" i="2"/>
  <c r="AQ975" i="2"/>
  <c r="AS975" i="2"/>
  <c r="AJ976" i="2"/>
  <c r="AK976" i="2"/>
  <c r="AQ976" i="2"/>
  <c r="AS976" i="2"/>
  <c r="AJ977" i="2"/>
  <c r="AK977" i="2"/>
  <c r="AQ977" i="2"/>
  <c r="AS977" i="2"/>
  <c r="AJ978" i="2"/>
  <c r="AK978" i="2"/>
  <c r="AQ978" i="2"/>
  <c r="AS978" i="2"/>
  <c r="AJ979" i="2"/>
  <c r="AK979" i="2"/>
  <c r="AQ979" i="2"/>
  <c r="AS979" i="2"/>
  <c r="AJ980" i="2"/>
  <c r="AK980" i="2"/>
  <c r="AQ980" i="2"/>
  <c r="AS980" i="2"/>
  <c r="AJ981" i="2"/>
  <c r="AK981" i="2"/>
  <c r="AQ981" i="2"/>
  <c r="AS981" i="2"/>
  <c r="AJ982" i="2"/>
  <c r="AK982" i="2"/>
  <c r="AQ982" i="2"/>
  <c r="AS982" i="2"/>
  <c r="AJ983" i="2"/>
  <c r="AK983" i="2"/>
  <c r="AQ983" i="2"/>
  <c r="AS983" i="2"/>
  <c r="AJ984" i="2"/>
  <c r="AK984" i="2"/>
  <c r="AQ984" i="2"/>
  <c r="AS984" i="2"/>
  <c r="AJ985" i="2"/>
  <c r="AK985" i="2"/>
  <c r="AQ985" i="2"/>
  <c r="AS985" i="2"/>
  <c r="AJ986" i="2"/>
  <c r="AK986" i="2"/>
  <c r="AQ986" i="2"/>
  <c r="AS986" i="2"/>
  <c r="AJ987" i="2"/>
  <c r="AK987" i="2"/>
  <c r="AQ987" i="2"/>
  <c r="AS987" i="2"/>
  <c r="AJ988" i="2"/>
  <c r="AK988" i="2"/>
  <c r="AQ988" i="2"/>
  <c r="AS988" i="2"/>
  <c r="AJ989" i="2"/>
  <c r="AK989" i="2"/>
  <c r="AQ989" i="2"/>
  <c r="AS989" i="2"/>
  <c r="AJ990" i="2"/>
  <c r="AK990" i="2"/>
  <c r="AQ990" i="2"/>
  <c r="AS990" i="2"/>
  <c r="AJ991" i="2"/>
  <c r="AK991" i="2"/>
  <c r="AQ991" i="2"/>
  <c r="AS991" i="2"/>
  <c r="AJ992" i="2"/>
  <c r="AK992" i="2"/>
  <c r="AQ992" i="2"/>
  <c r="AS992" i="2"/>
  <c r="AJ993" i="2"/>
  <c r="AK993" i="2"/>
  <c r="AQ993" i="2"/>
  <c r="AS993" i="2"/>
  <c r="AJ994" i="2"/>
  <c r="AK994" i="2"/>
  <c r="AQ994" i="2"/>
  <c r="AS994" i="2"/>
  <c r="AJ995" i="2"/>
  <c r="AK995" i="2"/>
  <c r="AQ995" i="2"/>
  <c r="AS995" i="2"/>
  <c r="AJ996" i="2"/>
  <c r="AK996" i="2"/>
  <c r="AQ996" i="2"/>
  <c r="AS996" i="2"/>
  <c r="AJ997" i="2"/>
  <c r="AK997" i="2"/>
  <c r="AQ997" i="2"/>
  <c r="AS997" i="2"/>
  <c r="AJ998" i="2"/>
  <c r="AK998" i="2"/>
  <c r="AQ998" i="2"/>
  <c r="AS998" i="2"/>
  <c r="AJ999" i="2"/>
  <c r="AK999" i="2"/>
  <c r="AQ999" i="2"/>
  <c r="AS999" i="2"/>
  <c r="AJ1000" i="2"/>
  <c r="AK1000" i="2"/>
  <c r="AQ1000" i="2"/>
  <c r="AS1000" i="2"/>
  <c r="AJ1001" i="2"/>
  <c r="AK1001" i="2"/>
  <c r="AQ1001" i="2"/>
  <c r="AS1001" i="2"/>
  <c r="AJ1002" i="2"/>
  <c r="AK1002" i="2"/>
  <c r="AQ1002" i="2"/>
  <c r="AS1002" i="2"/>
  <c r="AJ1003" i="2"/>
  <c r="AK1003" i="2"/>
  <c r="AQ1003" i="2"/>
  <c r="AS1003" i="2"/>
  <c r="AJ1004" i="2"/>
  <c r="AK1004" i="2"/>
  <c r="AQ1004" i="2"/>
  <c r="AS1004" i="2"/>
  <c r="AJ1005" i="2"/>
  <c r="AK1005" i="2"/>
  <c r="AQ1005" i="2"/>
  <c r="AS1005" i="2"/>
  <c r="AJ1006" i="2"/>
  <c r="AK1006" i="2"/>
  <c r="AQ1006" i="2"/>
  <c r="AS1006" i="2"/>
  <c r="AJ1007" i="2"/>
  <c r="AK1007" i="2"/>
  <c r="AQ1007" i="2"/>
  <c r="AS1007" i="2"/>
  <c r="AJ1008" i="2"/>
  <c r="AK1008" i="2"/>
  <c r="AQ1008" i="2"/>
  <c r="AS1008" i="2"/>
  <c r="AJ1009" i="2"/>
  <c r="AK1009" i="2"/>
  <c r="AQ1009" i="2"/>
  <c r="AS1009" i="2"/>
  <c r="AJ1010" i="2"/>
  <c r="AK1010" i="2"/>
  <c r="AQ1010" i="2"/>
  <c r="AS1010" i="2"/>
  <c r="AJ1011" i="2"/>
  <c r="AK1011" i="2"/>
  <c r="AQ1011" i="2"/>
  <c r="AS1011" i="2"/>
  <c r="AJ1012" i="2"/>
  <c r="AK1012" i="2"/>
  <c r="AQ1012" i="2"/>
  <c r="AS1012" i="2"/>
  <c r="AJ1013" i="2"/>
  <c r="AK1013" i="2"/>
  <c r="AQ1013" i="2"/>
  <c r="AS1013" i="2"/>
  <c r="AJ1014" i="2"/>
  <c r="AK1014" i="2"/>
  <c r="AQ1014" i="2"/>
  <c r="AS1014" i="2"/>
  <c r="AJ1015" i="2"/>
  <c r="AK1015" i="2"/>
  <c r="AQ1015" i="2"/>
  <c r="AS1015" i="2"/>
  <c r="AJ1016" i="2"/>
  <c r="AK1016" i="2"/>
  <c r="AQ1016" i="2"/>
  <c r="AS1016" i="2"/>
  <c r="AJ1017" i="2"/>
  <c r="AK1017" i="2"/>
  <c r="AQ1017" i="2"/>
  <c r="AS1017" i="2"/>
  <c r="AJ1018" i="2"/>
  <c r="AK1018" i="2"/>
  <c r="AQ1018" i="2"/>
  <c r="AS1018" i="2"/>
  <c r="AJ1019" i="2"/>
  <c r="AK1019" i="2"/>
  <c r="AQ1019" i="2"/>
  <c r="AS1019" i="2"/>
  <c r="AJ1020" i="2"/>
  <c r="AK1020" i="2"/>
  <c r="AQ1020" i="2"/>
  <c r="AS1020" i="2"/>
  <c r="AJ1021" i="2"/>
  <c r="AK1021" i="2"/>
  <c r="AQ1021" i="2"/>
  <c r="AS1021" i="2"/>
  <c r="AJ1022" i="2"/>
  <c r="AK1022" i="2"/>
  <c r="AQ1022" i="2"/>
  <c r="AS1022" i="2"/>
  <c r="AJ1023" i="2"/>
  <c r="AK1023" i="2"/>
  <c r="AQ1023" i="2"/>
  <c r="AS1023" i="2"/>
  <c r="AJ1024" i="2"/>
  <c r="AK1024" i="2"/>
  <c r="AQ1024" i="2"/>
  <c r="AS1024" i="2"/>
  <c r="AJ1025" i="2"/>
  <c r="AK1025" i="2"/>
  <c r="AQ1025" i="2"/>
  <c r="AS1025" i="2"/>
  <c r="AJ1026" i="2"/>
  <c r="AK1026" i="2"/>
  <c r="AQ1026" i="2"/>
  <c r="AS1026" i="2"/>
  <c r="AJ1027" i="2"/>
  <c r="AK1027" i="2"/>
  <c r="AQ1027" i="2"/>
  <c r="AS1027" i="2"/>
  <c r="AJ1028" i="2"/>
  <c r="AK1028" i="2"/>
  <c r="AQ1028" i="2"/>
  <c r="AS1028" i="2"/>
  <c r="AJ1029" i="2"/>
  <c r="AK1029" i="2"/>
  <c r="AQ1029" i="2"/>
  <c r="AS1029" i="2"/>
  <c r="AJ1030" i="2"/>
  <c r="AK1030" i="2"/>
  <c r="AQ1030" i="2"/>
  <c r="AS1030" i="2"/>
  <c r="AJ1031" i="2"/>
  <c r="AK1031" i="2"/>
  <c r="AQ1031" i="2"/>
  <c r="AS1031" i="2"/>
  <c r="AJ1032" i="2"/>
  <c r="AK1032" i="2"/>
  <c r="AQ1032" i="2"/>
  <c r="AS1032" i="2"/>
  <c r="AJ1033" i="2"/>
  <c r="AK1033" i="2"/>
  <c r="AQ1033" i="2"/>
  <c r="AS1033" i="2"/>
  <c r="AJ1034" i="2"/>
  <c r="AK1034" i="2"/>
  <c r="AQ1034" i="2"/>
  <c r="AS1034" i="2"/>
  <c r="AJ1035" i="2"/>
  <c r="AK1035" i="2"/>
  <c r="AQ1035" i="2"/>
  <c r="AS1035" i="2"/>
  <c r="AJ1036" i="2"/>
  <c r="AK1036" i="2"/>
  <c r="AQ1036" i="2"/>
  <c r="AS1036" i="2"/>
  <c r="AJ1037" i="2"/>
  <c r="AK1037" i="2"/>
  <c r="AQ1037" i="2"/>
  <c r="AS1037" i="2"/>
  <c r="AJ1038" i="2"/>
  <c r="AK1038" i="2"/>
  <c r="AQ1038" i="2"/>
  <c r="AS1038" i="2"/>
  <c r="AJ1039" i="2"/>
  <c r="AK1039" i="2"/>
  <c r="AQ1039" i="2"/>
  <c r="AS1039" i="2"/>
  <c r="AJ1040" i="2"/>
  <c r="AK1040" i="2"/>
  <c r="AQ1040" i="2"/>
  <c r="AS1040" i="2"/>
  <c r="AJ1041" i="2"/>
  <c r="AK1041" i="2"/>
  <c r="AQ1041" i="2"/>
  <c r="AS1041" i="2"/>
  <c r="AJ1042" i="2"/>
  <c r="AK1042" i="2"/>
  <c r="AQ1042" i="2"/>
  <c r="AS1042" i="2"/>
  <c r="AJ1043" i="2"/>
  <c r="AK1043" i="2"/>
  <c r="AQ1043" i="2"/>
  <c r="AS1043" i="2"/>
  <c r="AJ1044" i="2"/>
  <c r="AK1044" i="2"/>
  <c r="AQ1044" i="2"/>
  <c r="AS1044" i="2"/>
  <c r="AJ1045" i="2"/>
  <c r="AK1045" i="2"/>
  <c r="AQ1045" i="2"/>
  <c r="AS1045" i="2"/>
  <c r="AJ1046" i="2"/>
  <c r="AK1046" i="2"/>
  <c r="AQ1046" i="2"/>
  <c r="AS1046" i="2"/>
  <c r="AJ1047" i="2"/>
  <c r="AK1047" i="2"/>
  <c r="AQ1047" i="2"/>
  <c r="AS1047" i="2"/>
  <c r="AJ1048" i="2"/>
  <c r="AK1048" i="2"/>
  <c r="AQ1048" i="2"/>
  <c r="AS1048" i="2"/>
  <c r="AJ1049" i="2"/>
  <c r="AK1049" i="2"/>
  <c r="AQ1049" i="2"/>
  <c r="AS1049" i="2"/>
  <c r="AJ1050" i="2"/>
  <c r="AK1050" i="2"/>
  <c r="AQ1050" i="2"/>
  <c r="AS1050" i="2"/>
  <c r="AJ1051" i="2"/>
  <c r="AK1051" i="2"/>
  <c r="AQ1051" i="2"/>
  <c r="AS1051" i="2"/>
  <c r="AJ1052" i="2"/>
  <c r="AK1052" i="2"/>
  <c r="AQ1052" i="2"/>
  <c r="AS1052" i="2"/>
  <c r="AJ1053" i="2"/>
  <c r="AK1053" i="2"/>
  <c r="AQ1053" i="2"/>
  <c r="AS1053" i="2"/>
  <c r="AJ1054" i="2"/>
  <c r="AK1054" i="2"/>
  <c r="AQ1054" i="2"/>
  <c r="AS1054" i="2"/>
  <c r="AJ1055" i="2"/>
  <c r="AK1055" i="2"/>
  <c r="AQ1055" i="2"/>
  <c r="AS1055" i="2"/>
  <c r="AJ1056" i="2"/>
  <c r="AK1056" i="2"/>
  <c r="AQ1056" i="2"/>
  <c r="AS1056" i="2"/>
  <c r="AJ1057" i="2"/>
  <c r="AK1057" i="2"/>
  <c r="AQ1057" i="2"/>
  <c r="AS1057" i="2"/>
  <c r="AJ1058" i="2"/>
  <c r="AK1058" i="2"/>
  <c r="AQ1058" i="2"/>
  <c r="AS1058" i="2"/>
  <c r="AJ1059" i="2"/>
  <c r="AK1059" i="2"/>
  <c r="AQ1059" i="2"/>
  <c r="AS1059" i="2"/>
  <c r="AJ1060" i="2"/>
  <c r="AK1060" i="2"/>
  <c r="AQ1060" i="2"/>
  <c r="AS1060" i="2"/>
  <c r="AJ1061" i="2"/>
  <c r="AK1061" i="2"/>
  <c r="AQ1061" i="2"/>
  <c r="AS1061" i="2"/>
  <c r="AJ1062" i="2"/>
  <c r="AK1062" i="2"/>
  <c r="AQ1062" i="2"/>
  <c r="AS1062" i="2"/>
  <c r="AJ1063" i="2"/>
  <c r="AK1063" i="2"/>
  <c r="AQ1063" i="2"/>
  <c r="AS1063" i="2"/>
  <c r="AJ1064" i="2"/>
  <c r="AK1064" i="2"/>
  <c r="AQ1064" i="2"/>
  <c r="AS1064" i="2"/>
  <c r="AJ1065" i="2"/>
  <c r="AK1065" i="2"/>
  <c r="AQ1065" i="2"/>
  <c r="AS1065" i="2"/>
  <c r="AJ1066" i="2"/>
  <c r="AK1066" i="2"/>
  <c r="AQ1066" i="2"/>
  <c r="AS1066" i="2"/>
  <c r="AJ1067" i="2"/>
  <c r="AK1067" i="2"/>
  <c r="AQ1067" i="2"/>
  <c r="AS1067" i="2"/>
  <c r="AJ1068" i="2"/>
  <c r="AK1068" i="2"/>
  <c r="AQ1068" i="2"/>
  <c r="AS1068" i="2"/>
  <c r="AJ1069" i="2"/>
  <c r="AK1069" i="2"/>
  <c r="AQ1069" i="2"/>
  <c r="AS1069" i="2"/>
  <c r="AJ1070" i="2"/>
  <c r="AK1070" i="2"/>
  <c r="AQ1070" i="2"/>
  <c r="AS1070" i="2"/>
  <c r="AJ1071" i="2"/>
  <c r="AK1071" i="2"/>
  <c r="AQ1071" i="2"/>
  <c r="AS1071" i="2"/>
  <c r="AJ1072" i="2"/>
  <c r="AK1072" i="2"/>
  <c r="AQ1072" i="2"/>
  <c r="AS1072" i="2"/>
  <c r="AJ1073" i="2"/>
  <c r="AK1073" i="2"/>
  <c r="AQ1073" i="2"/>
  <c r="AS1073" i="2"/>
  <c r="AJ1074" i="2"/>
  <c r="AK1074" i="2"/>
  <c r="AQ1074" i="2"/>
  <c r="AS1074" i="2"/>
  <c r="AJ1075" i="2"/>
  <c r="AK1075" i="2"/>
  <c r="AQ1075" i="2"/>
  <c r="AS1075" i="2"/>
  <c r="AJ1076" i="2"/>
  <c r="AK1076" i="2"/>
  <c r="AQ1076" i="2"/>
  <c r="AS1076" i="2"/>
  <c r="AJ1077" i="2"/>
  <c r="AK1077" i="2"/>
  <c r="AQ1077" i="2"/>
  <c r="AS1077" i="2"/>
  <c r="AJ1078" i="2"/>
  <c r="AK1078" i="2"/>
  <c r="AQ1078" i="2"/>
  <c r="AS1078" i="2"/>
  <c r="AJ1079" i="2"/>
  <c r="AK1079" i="2"/>
  <c r="AQ1079" i="2"/>
  <c r="AS1079" i="2"/>
  <c r="AJ1080" i="2"/>
  <c r="AK1080" i="2"/>
  <c r="AQ1080" i="2"/>
  <c r="AS1080" i="2"/>
  <c r="AJ1081" i="2"/>
  <c r="AK1081" i="2"/>
  <c r="AQ1081" i="2"/>
  <c r="AS1081" i="2"/>
  <c r="AJ1082" i="2"/>
  <c r="AK1082" i="2"/>
  <c r="AQ1082" i="2"/>
  <c r="AS1082" i="2"/>
  <c r="AJ1083" i="2"/>
  <c r="AK1083" i="2"/>
  <c r="AQ1083" i="2"/>
  <c r="AS1083" i="2"/>
  <c r="AJ1084" i="2"/>
  <c r="AK1084" i="2"/>
  <c r="AQ1084" i="2"/>
  <c r="AS1084" i="2"/>
  <c r="AJ1085" i="2"/>
  <c r="AK1085" i="2"/>
  <c r="AQ1085" i="2"/>
  <c r="AS1085" i="2"/>
  <c r="AJ1086" i="2"/>
  <c r="AK1086" i="2"/>
  <c r="AQ1086" i="2"/>
  <c r="AS1086" i="2"/>
  <c r="AJ1087" i="2"/>
  <c r="AK1087" i="2"/>
  <c r="AQ1087" i="2"/>
  <c r="AS1087" i="2"/>
  <c r="AJ1088" i="2"/>
  <c r="AK1088" i="2"/>
  <c r="AQ1088" i="2"/>
  <c r="AS1088" i="2"/>
  <c r="AJ1089" i="2"/>
  <c r="AK1089" i="2"/>
  <c r="AQ1089" i="2"/>
  <c r="AS1089" i="2"/>
  <c r="AJ1090" i="2"/>
  <c r="AK1090" i="2"/>
  <c r="AQ1090" i="2"/>
  <c r="AS1090" i="2"/>
  <c r="AJ1091" i="2"/>
  <c r="AK1091" i="2"/>
  <c r="AQ1091" i="2"/>
  <c r="AS1091" i="2"/>
  <c r="AJ1092" i="2"/>
  <c r="AK1092" i="2"/>
  <c r="AQ1092" i="2"/>
  <c r="AS1092" i="2"/>
  <c r="AJ1093" i="2"/>
  <c r="AK1093" i="2"/>
  <c r="AQ1093" i="2"/>
  <c r="AS1093" i="2"/>
  <c r="AJ1094" i="2"/>
  <c r="AK1094" i="2"/>
  <c r="AQ1094" i="2"/>
  <c r="AS1094" i="2"/>
  <c r="AJ1095" i="2"/>
  <c r="AK1095" i="2"/>
  <c r="AQ1095" i="2"/>
  <c r="AS1095" i="2"/>
  <c r="AJ1096" i="2"/>
  <c r="AK1096" i="2"/>
  <c r="AQ1096" i="2"/>
  <c r="AS1096" i="2"/>
  <c r="AJ1097" i="2"/>
  <c r="AK1097" i="2"/>
  <c r="AQ1097" i="2"/>
  <c r="AS1097" i="2"/>
  <c r="AJ1098" i="2"/>
  <c r="AK1098" i="2"/>
  <c r="AQ1098" i="2"/>
  <c r="AS1098" i="2"/>
  <c r="AJ1099" i="2"/>
  <c r="AK1099" i="2"/>
  <c r="AQ1099" i="2"/>
  <c r="AS1099" i="2"/>
  <c r="AJ1100" i="2"/>
  <c r="AK1100" i="2"/>
  <c r="AQ1100" i="2"/>
  <c r="AS1100" i="2"/>
  <c r="AJ1101" i="2"/>
  <c r="AK1101" i="2"/>
  <c r="AQ1101" i="2"/>
  <c r="AS1101" i="2"/>
  <c r="AJ1102" i="2"/>
  <c r="AK1102" i="2"/>
  <c r="AQ1102" i="2"/>
  <c r="AS1102" i="2"/>
  <c r="AJ1103" i="2"/>
  <c r="AK1103" i="2"/>
  <c r="AQ1103" i="2"/>
  <c r="AS1103" i="2"/>
  <c r="AJ1104" i="2"/>
  <c r="AK1104" i="2"/>
  <c r="AQ1104" i="2"/>
  <c r="AS1104" i="2"/>
  <c r="AJ1105" i="2"/>
  <c r="AK1105" i="2"/>
  <c r="AQ1105" i="2"/>
  <c r="AS1105" i="2"/>
  <c r="AJ1106" i="2"/>
  <c r="AK1106" i="2"/>
  <c r="AQ1106" i="2"/>
  <c r="AS1106" i="2"/>
  <c r="AJ1107" i="2"/>
  <c r="AK1107" i="2"/>
  <c r="AQ1107" i="2"/>
  <c r="AS1107" i="2"/>
  <c r="AJ1108" i="2"/>
  <c r="AK1108" i="2"/>
  <c r="AQ1108" i="2"/>
  <c r="AS1108" i="2"/>
  <c r="AJ1109" i="2"/>
  <c r="AK1109" i="2"/>
  <c r="AQ1109" i="2"/>
  <c r="AS1109" i="2"/>
  <c r="AJ1110" i="2"/>
  <c r="AK1110" i="2"/>
  <c r="AQ1110" i="2"/>
  <c r="AS1110" i="2"/>
  <c r="AJ1111" i="2"/>
  <c r="AK1111" i="2"/>
  <c r="AQ1111" i="2"/>
  <c r="AS1111" i="2"/>
  <c r="AJ1112" i="2"/>
  <c r="AK1112" i="2"/>
  <c r="AQ1112" i="2"/>
  <c r="AS1112" i="2"/>
  <c r="AJ1113" i="2"/>
  <c r="AK1113" i="2"/>
  <c r="AQ1113" i="2"/>
  <c r="AS1113" i="2"/>
  <c r="AJ1114" i="2"/>
  <c r="AK1114" i="2"/>
  <c r="AQ1114" i="2"/>
  <c r="AS1114" i="2"/>
  <c r="AJ1115" i="2"/>
  <c r="AK1115" i="2"/>
  <c r="AQ1115" i="2"/>
  <c r="AS1115" i="2"/>
  <c r="AJ1116" i="2"/>
  <c r="AK1116" i="2"/>
  <c r="AQ1116" i="2"/>
  <c r="AS1116" i="2"/>
  <c r="AJ1117" i="2"/>
  <c r="AK1117" i="2"/>
  <c r="AQ1117" i="2"/>
  <c r="AS1117" i="2"/>
  <c r="AJ1118" i="2"/>
  <c r="AK1118" i="2"/>
  <c r="AQ1118" i="2"/>
  <c r="AS1118" i="2"/>
  <c r="AJ1119" i="2"/>
  <c r="AK1119" i="2"/>
  <c r="AQ1119" i="2"/>
  <c r="AS1119" i="2"/>
  <c r="AJ1120" i="2"/>
  <c r="AK1120" i="2"/>
  <c r="AQ1120" i="2"/>
  <c r="AS1120" i="2"/>
  <c r="AJ1121" i="2"/>
  <c r="AK1121" i="2"/>
  <c r="AQ1121" i="2"/>
  <c r="AS1121" i="2"/>
  <c r="AJ1122" i="2"/>
  <c r="AK1122" i="2"/>
  <c r="AQ1122" i="2"/>
  <c r="AS1122" i="2"/>
  <c r="AJ1123" i="2"/>
  <c r="AK1123" i="2"/>
  <c r="AQ1123" i="2"/>
  <c r="AS1123" i="2"/>
  <c r="AJ1124" i="2"/>
  <c r="AK1124" i="2"/>
  <c r="AQ1124" i="2"/>
  <c r="AS1124" i="2"/>
  <c r="AJ1125" i="2"/>
  <c r="AK1125" i="2"/>
  <c r="AQ1125" i="2"/>
  <c r="AS1125" i="2"/>
  <c r="AJ1126" i="2"/>
  <c r="AK1126" i="2"/>
  <c r="AQ1126" i="2"/>
  <c r="AS1126" i="2"/>
  <c r="AJ1127" i="2"/>
  <c r="AK1127" i="2"/>
  <c r="AQ1127" i="2"/>
  <c r="AS1127" i="2"/>
  <c r="AJ1128" i="2"/>
  <c r="AK1128" i="2"/>
  <c r="AQ1128" i="2"/>
  <c r="AS1128" i="2"/>
  <c r="AJ1129" i="2"/>
  <c r="AK1129" i="2"/>
  <c r="AQ1129" i="2"/>
  <c r="AS1129" i="2"/>
  <c r="AJ1130" i="2"/>
  <c r="AK1130" i="2"/>
  <c r="AQ1130" i="2"/>
  <c r="AS1130" i="2"/>
  <c r="AJ1131" i="2"/>
  <c r="AK1131" i="2"/>
  <c r="AQ1131" i="2"/>
  <c r="AS1131" i="2"/>
  <c r="AJ1132" i="2"/>
  <c r="AK1132" i="2"/>
  <c r="AQ1132" i="2"/>
  <c r="AS1132" i="2"/>
  <c r="AJ1133" i="2"/>
  <c r="AK1133" i="2"/>
  <c r="AQ1133" i="2"/>
  <c r="AS1133" i="2"/>
  <c r="AJ1134" i="2"/>
  <c r="AK1134" i="2"/>
  <c r="AQ1134" i="2"/>
  <c r="AS1134" i="2"/>
  <c r="AJ1135" i="2"/>
  <c r="AK1135" i="2"/>
  <c r="AQ1135" i="2"/>
  <c r="AS1135" i="2"/>
  <c r="AJ1136" i="2"/>
  <c r="AK1136" i="2"/>
  <c r="AQ1136" i="2"/>
  <c r="AS1136" i="2"/>
  <c r="AJ1137" i="2"/>
  <c r="AK1137" i="2"/>
  <c r="AQ1137" i="2"/>
  <c r="AS1137" i="2"/>
  <c r="AJ1138" i="2"/>
  <c r="AK1138" i="2"/>
  <c r="AQ1138" i="2"/>
  <c r="AS1138" i="2"/>
  <c r="AJ1139" i="2"/>
  <c r="AK1139" i="2"/>
  <c r="AQ1139" i="2"/>
  <c r="AS1139" i="2"/>
  <c r="AJ1140" i="2"/>
  <c r="AK1140" i="2"/>
  <c r="AQ1140" i="2"/>
  <c r="AS1140" i="2"/>
  <c r="AJ1141" i="2"/>
  <c r="AK1141" i="2"/>
  <c r="AQ1141" i="2"/>
  <c r="AS1141" i="2"/>
  <c r="AJ1142" i="2"/>
  <c r="AK1142" i="2"/>
  <c r="AQ1142" i="2"/>
  <c r="AS1142" i="2"/>
  <c r="AJ1143" i="2"/>
  <c r="AK1143" i="2"/>
  <c r="AQ1143" i="2"/>
  <c r="AS1143" i="2"/>
  <c r="AJ1144" i="2"/>
  <c r="AK1144" i="2"/>
  <c r="AQ1144" i="2"/>
  <c r="AS1144" i="2"/>
  <c r="AJ1145" i="2"/>
  <c r="AK1145" i="2"/>
  <c r="AQ1145" i="2"/>
  <c r="AS1145" i="2"/>
  <c r="AJ1146" i="2"/>
  <c r="AK1146" i="2"/>
  <c r="AQ1146" i="2"/>
  <c r="AS1146" i="2"/>
  <c r="AJ1147" i="2"/>
  <c r="AK1147" i="2"/>
  <c r="AQ1147" i="2"/>
  <c r="AS1147" i="2"/>
  <c r="AJ1148" i="2"/>
  <c r="AK1148" i="2"/>
  <c r="AQ1148" i="2"/>
  <c r="AS1148" i="2"/>
  <c r="AJ1149" i="2"/>
  <c r="AK1149" i="2"/>
  <c r="AQ1149" i="2"/>
  <c r="AS1149" i="2"/>
  <c r="AJ1150" i="2"/>
  <c r="AK1150" i="2"/>
  <c r="AQ1150" i="2"/>
  <c r="AS1150" i="2"/>
  <c r="AJ1151" i="2"/>
  <c r="AK1151" i="2"/>
  <c r="AQ1151" i="2"/>
  <c r="AS1151" i="2"/>
  <c r="AJ1152" i="2"/>
  <c r="AK1152" i="2"/>
  <c r="AQ1152" i="2"/>
  <c r="AS1152" i="2"/>
  <c r="AJ1153" i="2"/>
  <c r="AK1153" i="2"/>
  <c r="AQ1153" i="2"/>
  <c r="AS1153" i="2"/>
  <c r="AJ1154" i="2"/>
  <c r="AK1154" i="2"/>
  <c r="AQ1154" i="2"/>
  <c r="AS1154" i="2"/>
  <c r="AJ1155" i="2"/>
  <c r="AK1155" i="2"/>
  <c r="AQ1155" i="2"/>
  <c r="AS1155" i="2"/>
  <c r="AJ1156" i="2"/>
  <c r="AK1156" i="2"/>
  <c r="AQ1156" i="2"/>
  <c r="AS1156" i="2"/>
  <c r="AJ1157" i="2"/>
  <c r="AK1157" i="2"/>
  <c r="AQ1157" i="2"/>
  <c r="AS1157" i="2"/>
  <c r="AJ1158" i="2"/>
  <c r="AK1158" i="2"/>
  <c r="AQ1158" i="2"/>
  <c r="AS1158" i="2"/>
  <c r="AJ1159" i="2"/>
  <c r="AK1159" i="2"/>
  <c r="AQ1159" i="2"/>
  <c r="AS1159" i="2"/>
  <c r="AJ1160" i="2"/>
  <c r="AK1160" i="2"/>
  <c r="AQ1160" i="2"/>
  <c r="AS1160" i="2"/>
  <c r="AJ1161" i="2"/>
  <c r="AK1161" i="2"/>
  <c r="AQ1161" i="2"/>
  <c r="AS1161" i="2"/>
  <c r="AJ1162" i="2"/>
  <c r="AK1162" i="2"/>
  <c r="AQ1162" i="2"/>
  <c r="AS1162" i="2"/>
  <c r="AJ1163" i="2"/>
  <c r="AK1163" i="2"/>
  <c r="AQ1163" i="2"/>
  <c r="AS1163" i="2"/>
  <c r="AJ1164" i="2"/>
  <c r="AK1164" i="2"/>
  <c r="AQ1164" i="2"/>
  <c r="AS1164" i="2"/>
  <c r="AJ1165" i="2"/>
  <c r="AK1165" i="2"/>
  <c r="AQ1165" i="2"/>
  <c r="AS1165" i="2"/>
  <c r="AJ1166" i="2"/>
  <c r="AK1166" i="2"/>
  <c r="AQ1166" i="2"/>
  <c r="AS1166" i="2"/>
  <c r="AJ1167" i="2"/>
  <c r="AK1167" i="2"/>
  <c r="AQ1167" i="2"/>
  <c r="AS1167" i="2"/>
  <c r="AJ1168" i="2"/>
  <c r="AK1168" i="2"/>
  <c r="AQ1168" i="2"/>
  <c r="AS1168" i="2"/>
  <c r="AJ1169" i="2"/>
  <c r="AK1169" i="2"/>
  <c r="AQ1169" i="2"/>
  <c r="AS1169" i="2"/>
  <c r="AJ1170" i="2"/>
  <c r="AK1170" i="2"/>
  <c r="AQ1170" i="2"/>
  <c r="AS1170" i="2"/>
  <c r="AJ1171" i="2"/>
  <c r="AK1171" i="2"/>
  <c r="AQ1171" i="2"/>
  <c r="AS1171" i="2"/>
  <c r="AJ1172" i="2"/>
  <c r="AK1172" i="2"/>
  <c r="AQ1172" i="2"/>
  <c r="AS1172" i="2"/>
  <c r="AJ1173" i="2"/>
  <c r="AK1173" i="2"/>
  <c r="AQ1173" i="2"/>
  <c r="AS1173" i="2"/>
  <c r="AJ1174" i="2"/>
  <c r="AK1174" i="2"/>
  <c r="AQ1174" i="2"/>
  <c r="AS1174" i="2"/>
  <c r="AJ1175" i="2"/>
  <c r="AK1175" i="2"/>
  <c r="AQ1175" i="2"/>
  <c r="AS1175" i="2"/>
  <c r="AJ1176" i="2"/>
  <c r="AK1176" i="2"/>
  <c r="AQ1176" i="2"/>
  <c r="AS1176" i="2"/>
  <c r="AJ1177" i="2"/>
  <c r="AK1177" i="2"/>
  <c r="AQ1177" i="2"/>
  <c r="AS1177" i="2"/>
  <c r="AJ1178" i="2"/>
  <c r="AK1178" i="2"/>
  <c r="AQ1178" i="2"/>
  <c r="AS1178" i="2"/>
  <c r="AJ1179" i="2"/>
  <c r="AK1179" i="2"/>
  <c r="AQ1179" i="2"/>
  <c r="AS1179" i="2"/>
  <c r="AJ1180" i="2"/>
  <c r="AK1180" i="2"/>
  <c r="AQ1180" i="2"/>
  <c r="AS1180" i="2"/>
  <c r="AJ1181" i="2"/>
  <c r="AK1181" i="2"/>
  <c r="AQ1181" i="2"/>
  <c r="AS1181" i="2"/>
  <c r="AJ1182" i="2"/>
  <c r="AK1182" i="2"/>
  <c r="AQ1182" i="2"/>
  <c r="AS1182" i="2"/>
  <c r="AJ1183" i="2"/>
  <c r="AK1183" i="2"/>
  <c r="AQ1183" i="2"/>
  <c r="AS1183" i="2"/>
  <c r="AJ1184" i="2"/>
  <c r="AK1184" i="2"/>
  <c r="AQ1184" i="2"/>
  <c r="AS1184" i="2"/>
  <c r="AJ1185" i="2"/>
  <c r="AK1185" i="2"/>
  <c r="AQ1185" i="2"/>
  <c r="AS1185" i="2"/>
  <c r="AJ1186" i="2"/>
  <c r="AK1186" i="2"/>
  <c r="AQ1186" i="2"/>
  <c r="AS1186" i="2"/>
  <c r="AJ1187" i="2"/>
  <c r="AK1187" i="2"/>
  <c r="AQ1187" i="2"/>
  <c r="AS1187" i="2"/>
  <c r="AJ1188" i="2"/>
  <c r="AK1188" i="2"/>
  <c r="AQ1188" i="2"/>
  <c r="AS1188" i="2"/>
  <c r="AJ1189" i="2"/>
  <c r="AK1189" i="2"/>
  <c r="AQ1189" i="2"/>
  <c r="AS1189" i="2"/>
  <c r="AJ1190" i="2"/>
  <c r="AK1190" i="2"/>
  <c r="AQ1190" i="2"/>
  <c r="AS1190" i="2"/>
  <c r="AJ1191" i="2"/>
  <c r="AK1191" i="2"/>
  <c r="AQ1191" i="2"/>
  <c r="AS1191" i="2"/>
  <c r="AJ1192" i="2"/>
  <c r="AK1192" i="2"/>
  <c r="AQ1192" i="2"/>
  <c r="AS1192" i="2"/>
  <c r="AJ1193" i="2"/>
  <c r="AK1193" i="2"/>
  <c r="AQ1193" i="2"/>
  <c r="AS1193" i="2"/>
  <c r="AJ1194" i="2"/>
  <c r="AK1194" i="2"/>
  <c r="AQ1194" i="2"/>
  <c r="AS1194" i="2"/>
  <c r="AJ1195" i="2"/>
  <c r="AK1195" i="2"/>
  <c r="AQ1195" i="2"/>
  <c r="AS1195" i="2"/>
  <c r="AJ1196" i="2"/>
  <c r="AK1196" i="2"/>
  <c r="AQ1196" i="2"/>
  <c r="AS1196" i="2"/>
  <c r="AJ1197" i="2"/>
  <c r="AK1197" i="2"/>
  <c r="AQ1197" i="2"/>
  <c r="AS1197" i="2"/>
  <c r="AJ1198" i="2"/>
  <c r="AK1198" i="2"/>
  <c r="AQ1198" i="2"/>
  <c r="AS1198" i="2"/>
  <c r="AJ1199" i="2"/>
  <c r="AK1199" i="2"/>
  <c r="AQ1199" i="2"/>
  <c r="AS1199" i="2"/>
  <c r="AJ1200" i="2"/>
  <c r="AK1200" i="2"/>
  <c r="AQ1200" i="2"/>
  <c r="AS1200" i="2"/>
  <c r="AJ1201" i="2"/>
  <c r="AK1201" i="2"/>
  <c r="AQ1201" i="2"/>
  <c r="AS1201" i="2"/>
  <c r="AJ1202" i="2"/>
  <c r="AK1202" i="2"/>
  <c r="AQ1202" i="2"/>
  <c r="AS1202" i="2"/>
  <c r="AJ1203" i="2"/>
  <c r="AK1203" i="2"/>
  <c r="AQ1203" i="2"/>
  <c r="AS1203" i="2"/>
  <c r="AJ1204" i="2"/>
  <c r="AK1204" i="2"/>
  <c r="AQ1204" i="2"/>
  <c r="AS1204" i="2"/>
  <c r="AJ1205" i="2"/>
  <c r="AK1205" i="2"/>
  <c r="AQ1205" i="2"/>
  <c r="AS1205" i="2"/>
  <c r="AJ1206" i="2"/>
  <c r="AK1206" i="2"/>
  <c r="AQ1206" i="2"/>
  <c r="AS1206" i="2"/>
  <c r="AJ1207" i="2"/>
  <c r="AK1207" i="2"/>
  <c r="AQ1207" i="2"/>
  <c r="AS1207" i="2"/>
  <c r="AJ1208" i="2"/>
  <c r="AK1208" i="2"/>
  <c r="AQ1208" i="2"/>
  <c r="AS1208" i="2"/>
  <c r="AJ1209" i="2"/>
  <c r="AK1209" i="2"/>
  <c r="AQ1209" i="2"/>
  <c r="AS1209" i="2"/>
  <c r="AJ1210" i="2"/>
  <c r="AK1210" i="2"/>
  <c r="AQ1210" i="2"/>
  <c r="AS1210" i="2"/>
  <c r="AJ1211" i="2"/>
  <c r="AK1211" i="2"/>
  <c r="AQ1211" i="2"/>
  <c r="AS1211" i="2"/>
  <c r="AJ1212" i="2"/>
  <c r="AK1212" i="2"/>
  <c r="AQ1212" i="2"/>
  <c r="AS1212" i="2"/>
  <c r="AJ1213" i="2"/>
  <c r="AK1213" i="2"/>
  <c r="AQ1213" i="2"/>
  <c r="AS1213" i="2"/>
  <c r="AJ1214" i="2"/>
  <c r="AK1214" i="2"/>
  <c r="AQ1214" i="2"/>
  <c r="AS1214" i="2"/>
  <c r="AJ1215" i="2"/>
  <c r="AK1215" i="2"/>
  <c r="AQ1215" i="2"/>
  <c r="AS1215" i="2"/>
  <c r="AJ1216" i="2"/>
  <c r="AK1216" i="2"/>
  <c r="AQ1216" i="2"/>
  <c r="AS1216" i="2"/>
  <c r="AJ1217" i="2"/>
  <c r="AK1217" i="2"/>
  <c r="AQ1217" i="2"/>
  <c r="AS1217" i="2"/>
  <c r="AJ1218" i="2"/>
  <c r="AK1218" i="2"/>
  <c r="AQ1218" i="2"/>
  <c r="AS1218" i="2"/>
  <c r="AJ1219" i="2"/>
  <c r="AK1219" i="2"/>
  <c r="AQ1219" i="2"/>
  <c r="AS1219" i="2"/>
  <c r="AJ1220" i="2"/>
  <c r="AK1220" i="2"/>
  <c r="AQ1220" i="2"/>
  <c r="AS1220" i="2"/>
  <c r="AJ1221" i="2"/>
  <c r="AK1221" i="2"/>
  <c r="AQ1221" i="2"/>
  <c r="AS1221" i="2"/>
  <c r="AJ1222" i="2"/>
  <c r="AK1222" i="2"/>
  <c r="AQ1222" i="2"/>
  <c r="AS1222" i="2"/>
  <c r="AJ1223" i="2"/>
  <c r="AK1223" i="2"/>
  <c r="AQ1223" i="2"/>
  <c r="AS1223" i="2"/>
  <c r="AJ1224" i="2"/>
  <c r="AK1224" i="2"/>
  <c r="AQ1224" i="2"/>
  <c r="AS1224" i="2"/>
  <c r="AJ1225" i="2"/>
  <c r="AK1225" i="2"/>
  <c r="AQ1225" i="2"/>
  <c r="AS1225" i="2"/>
  <c r="AJ1226" i="2"/>
  <c r="AK1226" i="2"/>
  <c r="AQ1226" i="2"/>
  <c r="AS1226" i="2"/>
  <c r="AJ1227" i="2"/>
  <c r="AK1227" i="2"/>
  <c r="AQ1227" i="2"/>
  <c r="AS1227" i="2"/>
  <c r="AJ1228" i="2"/>
  <c r="AK1228" i="2"/>
  <c r="AQ1228" i="2"/>
  <c r="AS1228" i="2"/>
  <c r="AJ1229" i="2"/>
  <c r="AK1229" i="2"/>
  <c r="AQ1229" i="2"/>
  <c r="AS1229" i="2"/>
  <c r="AJ1230" i="2"/>
  <c r="AK1230" i="2"/>
  <c r="AQ1230" i="2"/>
  <c r="AS1230" i="2"/>
  <c r="AJ1231" i="2"/>
  <c r="AK1231" i="2"/>
  <c r="AQ1231" i="2"/>
  <c r="AS1231" i="2"/>
  <c r="AJ1232" i="2"/>
  <c r="AK1232" i="2"/>
  <c r="AQ1232" i="2"/>
  <c r="AS1232" i="2"/>
  <c r="AJ1233" i="2"/>
  <c r="AK1233" i="2"/>
  <c r="AQ1233" i="2"/>
  <c r="AS1233" i="2"/>
  <c r="AJ1234" i="2"/>
  <c r="AK1234" i="2"/>
  <c r="AQ1234" i="2"/>
  <c r="AS1234" i="2"/>
  <c r="AJ1235" i="2"/>
  <c r="AK1235" i="2"/>
  <c r="AQ1235" i="2"/>
  <c r="AS1235" i="2"/>
  <c r="AJ1236" i="2"/>
  <c r="AK1236" i="2"/>
  <c r="AQ1236" i="2"/>
  <c r="AS1236" i="2"/>
  <c r="AJ1237" i="2"/>
  <c r="AK1237" i="2"/>
  <c r="AQ1237" i="2"/>
  <c r="AS1237" i="2"/>
  <c r="AJ1238" i="2"/>
  <c r="AK1238" i="2"/>
  <c r="AQ1238" i="2"/>
  <c r="AS1238" i="2"/>
  <c r="AJ1239" i="2"/>
  <c r="AK1239" i="2"/>
  <c r="AQ1239" i="2"/>
  <c r="AS1239" i="2"/>
  <c r="AJ1240" i="2"/>
  <c r="AK1240" i="2"/>
  <c r="AQ1240" i="2"/>
  <c r="AS1240" i="2"/>
  <c r="AJ1241" i="2"/>
  <c r="AK1241" i="2"/>
  <c r="AQ1241" i="2"/>
  <c r="AS1241" i="2"/>
  <c r="AJ1242" i="2"/>
  <c r="AK1242" i="2"/>
  <c r="AQ1242" i="2"/>
  <c r="AS1242" i="2"/>
  <c r="AJ1243" i="2"/>
  <c r="AK1243" i="2"/>
  <c r="AQ1243" i="2"/>
  <c r="AS1243" i="2"/>
  <c r="AJ1244" i="2"/>
  <c r="AK1244" i="2"/>
  <c r="AQ1244" i="2"/>
  <c r="AS1244" i="2"/>
  <c r="AJ1245" i="2"/>
  <c r="AK1245" i="2"/>
  <c r="AQ1245" i="2"/>
  <c r="AS1245" i="2"/>
  <c r="AJ1246" i="2"/>
  <c r="AK1246" i="2"/>
  <c r="AQ1246" i="2"/>
  <c r="AS1246" i="2"/>
  <c r="AJ1247" i="2"/>
  <c r="AK1247" i="2"/>
  <c r="AQ1247" i="2"/>
  <c r="AS1247" i="2"/>
  <c r="AJ1248" i="2"/>
  <c r="AK1248" i="2"/>
  <c r="AQ1248" i="2"/>
  <c r="AS1248" i="2"/>
  <c r="AJ1249" i="2"/>
  <c r="AK1249" i="2"/>
  <c r="AQ1249" i="2"/>
  <c r="AS1249" i="2"/>
  <c r="AJ1250" i="2"/>
  <c r="AK1250" i="2"/>
  <c r="AQ1250" i="2"/>
  <c r="AS1250" i="2"/>
  <c r="AJ1251" i="2"/>
  <c r="AK1251" i="2"/>
  <c r="AQ1251" i="2"/>
  <c r="AS1251" i="2"/>
  <c r="AJ1252" i="2"/>
  <c r="AK1252" i="2"/>
  <c r="AQ1252" i="2"/>
  <c r="AS1252" i="2"/>
  <c r="AJ1253" i="2"/>
  <c r="AK1253" i="2"/>
  <c r="AQ1253" i="2"/>
  <c r="AS1253" i="2"/>
  <c r="AJ1254" i="2"/>
  <c r="AK1254" i="2"/>
  <c r="AQ1254" i="2"/>
  <c r="AS1254" i="2"/>
  <c r="AJ1255" i="2"/>
  <c r="AK1255" i="2"/>
  <c r="AQ1255" i="2"/>
  <c r="AS1255" i="2"/>
  <c r="AJ1256" i="2"/>
  <c r="AK1256" i="2"/>
  <c r="AQ1256" i="2"/>
  <c r="AS1256" i="2"/>
  <c r="AJ1257" i="2"/>
  <c r="AK1257" i="2"/>
  <c r="AQ1257" i="2"/>
  <c r="AS1257" i="2"/>
  <c r="AJ1258" i="2"/>
  <c r="AK1258" i="2"/>
  <c r="AQ1258" i="2"/>
  <c r="AS1258" i="2"/>
  <c r="AJ1259" i="2"/>
  <c r="AK1259" i="2"/>
  <c r="AQ1259" i="2"/>
  <c r="AS1259" i="2"/>
  <c r="AJ1260" i="2"/>
  <c r="AK1260" i="2"/>
  <c r="AQ1260" i="2"/>
  <c r="AS1260" i="2"/>
  <c r="AJ1261" i="2"/>
  <c r="AK1261" i="2"/>
  <c r="AQ1261" i="2"/>
  <c r="AS1261" i="2"/>
  <c r="AJ1262" i="2"/>
  <c r="AK1262" i="2"/>
  <c r="AQ1262" i="2"/>
  <c r="AS1262" i="2"/>
  <c r="AJ1263" i="2"/>
  <c r="AK1263" i="2"/>
  <c r="AQ1263" i="2"/>
  <c r="AS1263" i="2"/>
  <c r="AJ1264" i="2"/>
  <c r="AK1264" i="2"/>
  <c r="AQ1264" i="2"/>
  <c r="AS1264" i="2"/>
  <c r="AJ1265" i="2"/>
  <c r="AK1265" i="2"/>
  <c r="AQ1265" i="2"/>
  <c r="AS1265" i="2"/>
  <c r="AJ1266" i="2"/>
  <c r="AK1266" i="2"/>
  <c r="AQ1266" i="2"/>
  <c r="AS1266" i="2"/>
  <c r="AJ1267" i="2"/>
  <c r="AK1267" i="2"/>
  <c r="AQ1267" i="2"/>
  <c r="AS1267" i="2"/>
  <c r="AJ1268" i="2"/>
  <c r="AK1268" i="2"/>
  <c r="AQ1268" i="2"/>
  <c r="AS1268" i="2"/>
  <c r="AJ1269" i="2"/>
  <c r="AK1269" i="2"/>
  <c r="AQ1269" i="2"/>
  <c r="AS1269" i="2"/>
  <c r="AJ1270" i="2"/>
  <c r="AK1270" i="2"/>
  <c r="AQ1270" i="2"/>
  <c r="AS1270" i="2"/>
  <c r="AJ1271" i="2"/>
  <c r="AK1271" i="2"/>
  <c r="AQ1271" i="2"/>
  <c r="AS1271" i="2"/>
  <c r="AJ1272" i="2"/>
  <c r="AK1272" i="2"/>
  <c r="AQ1272" i="2"/>
  <c r="AS1272" i="2"/>
  <c r="AJ1273" i="2"/>
  <c r="AK1273" i="2"/>
  <c r="AQ1273" i="2"/>
  <c r="AS1273" i="2"/>
  <c r="AJ1274" i="2"/>
  <c r="AK1274" i="2"/>
  <c r="AQ1274" i="2"/>
  <c r="AS1274" i="2"/>
  <c r="AJ1275" i="2"/>
  <c r="AK1275" i="2"/>
  <c r="AQ1275" i="2"/>
  <c r="AS1275" i="2"/>
  <c r="AJ1276" i="2"/>
  <c r="AK1276" i="2"/>
  <c r="AQ1276" i="2"/>
  <c r="AS1276" i="2"/>
  <c r="AJ1277" i="2"/>
  <c r="AK1277" i="2"/>
  <c r="AQ1277" i="2"/>
  <c r="AS1277" i="2"/>
  <c r="AJ1278" i="2"/>
  <c r="AK1278" i="2"/>
  <c r="AQ1278" i="2"/>
  <c r="AS1278" i="2"/>
  <c r="AJ1279" i="2"/>
  <c r="AK1279" i="2"/>
  <c r="AQ1279" i="2"/>
  <c r="AS1279" i="2"/>
  <c r="AJ1280" i="2"/>
  <c r="AK1280" i="2"/>
  <c r="AQ1280" i="2"/>
  <c r="AS1280" i="2"/>
  <c r="AJ1281" i="2"/>
  <c r="AK1281" i="2"/>
  <c r="AQ1281" i="2"/>
  <c r="AS1281" i="2"/>
  <c r="AJ1282" i="2"/>
  <c r="AK1282" i="2"/>
  <c r="AQ1282" i="2"/>
  <c r="AS1282" i="2"/>
  <c r="AJ1283" i="2"/>
  <c r="AK1283" i="2"/>
  <c r="AQ1283" i="2"/>
  <c r="AS1283" i="2"/>
  <c r="AJ1284" i="2"/>
  <c r="AK1284" i="2"/>
  <c r="AQ1284" i="2"/>
  <c r="AS1284" i="2"/>
  <c r="AJ1285" i="2"/>
  <c r="AK1285" i="2"/>
  <c r="AQ1285" i="2"/>
  <c r="AS1285" i="2"/>
  <c r="AJ1286" i="2"/>
  <c r="AK1286" i="2"/>
  <c r="AQ1286" i="2"/>
  <c r="AS1286" i="2"/>
  <c r="AJ1287" i="2"/>
  <c r="AK1287" i="2"/>
  <c r="AQ1287" i="2"/>
  <c r="AS1287" i="2"/>
  <c r="AJ1288" i="2"/>
  <c r="AK1288" i="2"/>
  <c r="AQ1288" i="2"/>
  <c r="AS1288" i="2"/>
  <c r="AJ1289" i="2"/>
  <c r="AK1289" i="2"/>
  <c r="AQ1289" i="2"/>
  <c r="AS1289" i="2"/>
  <c r="AJ1290" i="2"/>
  <c r="AK1290" i="2"/>
  <c r="AQ1290" i="2"/>
  <c r="AS1290" i="2"/>
  <c r="AJ1291" i="2"/>
  <c r="AK1291" i="2"/>
  <c r="AQ1291" i="2"/>
  <c r="AS1291" i="2"/>
  <c r="AJ1292" i="2"/>
  <c r="AK1292" i="2"/>
  <c r="AQ1292" i="2"/>
  <c r="AS1292" i="2"/>
  <c r="AJ1293" i="2"/>
  <c r="AK1293" i="2"/>
  <c r="AQ1293" i="2"/>
  <c r="AS1293" i="2"/>
  <c r="AJ1294" i="2"/>
  <c r="AK1294" i="2"/>
  <c r="AQ1294" i="2"/>
  <c r="AS1294" i="2"/>
  <c r="AJ1295" i="2"/>
  <c r="AK1295" i="2"/>
  <c r="AQ1295" i="2"/>
  <c r="AS1295" i="2"/>
  <c r="AJ1296" i="2"/>
  <c r="AK1296" i="2"/>
  <c r="AQ1296" i="2"/>
  <c r="AS1296" i="2"/>
  <c r="AJ1297" i="2"/>
  <c r="AK1297" i="2"/>
  <c r="AQ1297" i="2"/>
  <c r="AS1297" i="2"/>
  <c r="AJ1298" i="2"/>
  <c r="AK1298" i="2"/>
  <c r="AQ1298" i="2"/>
  <c r="AS1298" i="2"/>
  <c r="AJ1299" i="2"/>
  <c r="AK1299" i="2"/>
  <c r="AQ1299" i="2"/>
  <c r="AS1299" i="2"/>
  <c r="AJ1300" i="2"/>
  <c r="AK1300" i="2"/>
  <c r="AQ1300" i="2"/>
  <c r="AS1300" i="2"/>
  <c r="AJ1301" i="2"/>
  <c r="AK1301" i="2"/>
  <c r="AQ1301" i="2"/>
  <c r="AS1301" i="2"/>
  <c r="AJ1302" i="2"/>
  <c r="AK1302" i="2"/>
  <c r="AQ1302" i="2"/>
  <c r="AS1302" i="2"/>
  <c r="AJ1303" i="2"/>
  <c r="AK1303" i="2"/>
  <c r="AQ1303" i="2"/>
  <c r="AS1303" i="2"/>
  <c r="AJ1304" i="2"/>
  <c r="AK1304" i="2"/>
  <c r="AQ1304" i="2"/>
  <c r="AS1304" i="2"/>
  <c r="AJ1305" i="2"/>
  <c r="AK1305" i="2"/>
  <c r="AQ1305" i="2"/>
  <c r="AS1305" i="2"/>
  <c r="AJ1306" i="2"/>
  <c r="AK1306" i="2"/>
  <c r="AQ1306" i="2"/>
  <c r="AS1306" i="2"/>
  <c r="AJ1307" i="2"/>
  <c r="AK1307" i="2"/>
  <c r="AQ1307" i="2"/>
  <c r="AS1307" i="2"/>
  <c r="AJ1308" i="2"/>
  <c r="AK1308" i="2"/>
  <c r="AQ1308" i="2"/>
  <c r="AS1308" i="2"/>
  <c r="AJ1309" i="2"/>
  <c r="AK1309" i="2"/>
  <c r="AQ1309" i="2"/>
  <c r="AS1309" i="2"/>
  <c r="AJ1310" i="2"/>
  <c r="AK1310" i="2"/>
  <c r="AQ1310" i="2"/>
  <c r="AS1310" i="2"/>
  <c r="AJ1311" i="2"/>
  <c r="AK1311" i="2"/>
  <c r="AQ1311" i="2"/>
  <c r="AS1311" i="2"/>
  <c r="AJ1312" i="2"/>
  <c r="AK1312" i="2"/>
  <c r="AQ1312" i="2"/>
  <c r="AS1312" i="2"/>
  <c r="AJ1313" i="2"/>
  <c r="AK1313" i="2"/>
  <c r="AQ1313" i="2"/>
  <c r="AS1313" i="2"/>
  <c r="AJ1314" i="2"/>
  <c r="AK1314" i="2"/>
  <c r="AQ1314" i="2"/>
  <c r="AS1314" i="2"/>
  <c r="AJ1315" i="2"/>
  <c r="AK1315" i="2"/>
  <c r="AQ1315" i="2"/>
  <c r="AS1315" i="2"/>
  <c r="AJ1316" i="2"/>
  <c r="AK1316" i="2"/>
  <c r="AQ1316" i="2"/>
  <c r="AS1316" i="2"/>
  <c r="AJ1317" i="2"/>
  <c r="AK1317" i="2"/>
  <c r="AQ1317" i="2"/>
  <c r="AS1317" i="2"/>
  <c r="AJ1318" i="2"/>
  <c r="AK1318" i="2"/>
  <c r="AQ1318" i="2"/>
  <c r="AS1318" i="2"/>
  <c r="AJ1319" i="2"/>
  <c r="AK1319" i="2"/>
  <c r="AQ1319" i="2"/>
  <c r="AS1319" i="2"/>
  <c r="AJ1320" i="2"/>
  <c r="AK1320" i="2"/>
  <c r="AQ1320" i="2"/>
  <c r="AS1320" i="2"/>
  <c r="AJ1321" i="2"/>
  <c r="AK1321" i="2"/>
  <c r="AQ1321" i="2"/>
  <c r="AS1321" i="2"/>
  <c r="AJ1322" i="2"/>
  <c r="AK1322" i="2"/>
  <c r="AQ1322" i="2"/>
  <c r="AS1322" i="2"/>
  <c r="AJ1323" i="2"/>
  <c r="AK1323" i="2"/>
  <c r="AQ1323" i="2"/>
  <c r="AS1323" i="2"/>
  <c r="AJ1324" i="2"/>
  <c r="AK1324" i="2"/>
  <c r="AQ1324" i="2"/>
  <c r="AS1324" i="2"/>
  <c r="AJ1325" i="2"/>
  <c r="AK1325" i="2"/>
  <c r="AQ1325" i="2"/>
  <c r="AS1325" i="2"/>
  <c r="AJ1326" i="2"/>
  <c r="AK1326" i="2"/>
  <c r="AQ1326" i="2"/>
  <c r="AS1326" i="2"/>
  <c r="AJ1327" i="2"/>
  <c r="AK1327" i="2"/>
  <c r="AQ1327" i="2"/>
  <c r="AS1327" i="2"/>
  <c r="AJ1328" i="2"/>
  <c r="AK1328" i="2"/>
  <c r="AQ1328" i="2"/>
  <c r="AS1328" i="2"/>
  <c r="AJ1329" i="2"/>
  <c r="AK1329" i="2"/>
  <c r="AQ1329" i="2"/>
  <c r="AS1329" i="2"/>
  <c r="AJ1330" i="2"/>
  <c r="AK1330" i="2"/>
  <c r="AQ1330" i="2"/>
  <c r="AS1330" i="2"/>
  <c r="AJ1331" i="2"/>
  <c r="AK1331" i="2"/>
  <c r="AQ1331" i="2"/>
  <c r="AS1331" i="2"/>
  <c r="AJ1332" i="2"/>
  <c r="AK1332" i="2"/>
  <c r="AQ1332" i="2"/>
  <c r="AS1332" i="2"/>
  <c r="AJ1333" i="2"/>
  <c r="AK1333" i="2"/>
  <c r="AQ1333" i="2"/>
  <c r="AS1333" i="2"/>
  <c r="AJ1334" i="2"/>
  <c r="AK1334" i="2"/>
  <c r="AQ1334" i="2"/>
  <c r="AS1334" i="2"/>
  <c r="AJ1335" i="2"/>
  <c r="AK1335" i="2"/>
  <c r="AQ1335" i="2"/>
  <c r="AS1335" i="2"/>
  <c r="AJ1336" i="2"/>
  <c r="AK1336" i="2"/>
  <c r="AQ1336" i="2"/>
  <c r="AS1336" i="2"/>
  <c r="AJ1337" i="2"/>
  <c r="AK1337" i="2"/>
  <c r="AQ1337" i="2"/>
  <c r="AS1337" i="2"/>
  <c r="AJ1338" i="2"/>
  <c r="AK1338" i="2"/>
  <c r="AQ1338" i="2"/>
  <c r="AS1338" i="2"/>
  <c r="AJ1339" i="2"/>
  <c r="AK1339" i="2"/>
  <c r="AQ1339" i="2"/>
  <c r="AS1339" i="2"/>
  <c r="AJ1340" i="2"/>
  <c r="AK1340" i="2"/>
  <c r="AQ1340" i="2"/>
  <c r="AS1340" i="2"/>
  <c r="AJ1341" i="2"/>
  <c r="AK1341" i="2"/>
  <c r="AQ1341" i="2"/>
  <c r="AS1341" i="2"/>
  <c r="AJ1342" i="2"/>
  <c r="AK1342" i="2"/>
  <c r="AQ1342" i="2"/>
  <c r="AS1342" i="2"/>
  <c r="AJ1343" i="2"/>
  <c r="AK1343" i="2"/>
  <c r="AQ1343" i="2"/>
  <c r="AS1343" i="2"/>
  <c r="AJ1344" i="2"/>
  <c r="AK1344" i="2"/>
  <c r="AQ1344" i="2"/>
  <c r="AS1344" i="2"/>
  <c r="AJ1345" i="2"/>
  <c r="AK1345" i="2"/>
  <c r="AQ1345" i="2"/>
  <c r="AS1345" i="2"/>
  <c r="AJ1346" i="2"/>
  <c r="AK1346" i="2"/>
  <c r="AQ1346" i="2"/>
  <c r="AS1346" i="2"/>
  <c r="AJ1347" i="2"/>
  <c r="AK1347" i="2"/>
  <c r="AQ1347" i="2"/>
  <c r="AS1347" i="2"/>
  <c r="AJ1348" i="2"/>
  <c r="AK1348" i="2"/>
  <c r="AQ1348" i="2"/>
  <c r="AS1348" i="2"/>
  <c r="AJ1349" i="2"/>
  <c r="AK1349" i="2"/>
  <c r="AQ1349" i="2"/>
  <c r="AS1349" i="2"/>
  <c r="AJ1350" i="2"/>
  <c r="AK1350" i="2"/>
  <c r="AQ1350" i="2"/>
  <c r="AS1350" i="2"/>
  <c r="AJ1351" i="2"/>
  <c r="AK1351" i="2"/>
  <c r="AQ1351" i="2"/>
  <c r="AS1351" i="2"/>
  <c r="AJ1352" i="2"/>
  <c r="AK1352" i="2"/>
  <c r="AQ1352" i="2"/>
  <c r="AS1352" i="2"/>
  <c r="AJ1353" i="2"/>
  <c r="AK1353" i="2"/>
  <c r="AQ1353" i="2"/>
  <c r="AS1353" i="2"/>
  <c r="AJ1354" i="2"/>
  <c r="AK1354" i="2"/>
  <c r="AQ1354" i="2"/>
  <c r="AS1354" i="2"/>
  <c r="AJ1355" i="2"/>
  <c r="AK1355" i="2"/>
  <c r="AQ1355" i="2"/>
  <c r="AS1355" i="2"/>
  <c r="AJ1356" i="2"/>
  <c r="AK1356" i="2"/>
  <c r="AQ1356" i="2"/>
  <c r="AS1356" i="2"/>
  <c r="AJ1357" i="2"/>
  <c r="AK1357" i="2"/>
  <c r="AQ1357" i="2"/>
  <c r="AS1357" i="2"/>
  <c r="AJ1358" i="2"/>
  <c r="AK1358" i="2"/>
  <c r="AQ1358" i="2"/>
  <c r="AS1358" i="2"/>
  <c r="AJ1359" i="2"/>
  <c r="AK1359" i="2"/>
  <c r="AQ1359" i="2"/>
  <c r="AS1359" i="2"/>
  <c r="AJ1360" i="2"/>
  <c r="AK1360" i="2"/>
  <c r="AQ1360" i="2"/>
  <c r="AS1360" i="2"/>
  <c r="AJ1361" i="2"/>
  <c r="AK1361" i="2"/>
  <c r="AQ1361" i="2"/>
  <c r="AS1361" i="2"/>
  <c r="AJ1362" i="2"/>
  <c r="AK1362" i="2"/>
  <c r="AQ1362" i="2"/>
  <c r="AS1362" i="2"/>
  <c r="AJ1363" i="2"/>
  <c r="AK1363" i="2"/>
  <c r="AQ1363" i="2"/>
  <c r="AS1363" i="2"/>
  <c r="AJ1364" i="2"/>
  <c r="AK1364" i="2"/>
  <c r="AQ1364" i="2"/>
  <c r="AS1364" i="2"/>
  <c r="AJ1365" i="2"/>
  <c r="AK1365" i="2"/>
  <c r="AQ1365" i="2"/>
  <c r="AS1365" i="2"/>
  <c r="AJ1366" i="2"/>
  <c r="AK1366" i="2"/>
  <c r="AQ1366" i="2"/>
  <c r="AS1366" i="2"/>
  <c r="AJ1367" i="2"/>
  <c r="AK1367" i="2"/>
  <c r="AQ1367" i="2"/>
  <c r="AS1367" i="2"/>
  <c r="AJ1368" i="2"/>
  <c r="AK1368" i="2"/>
  <c r="AQ1368" i="2"/>
  <c r="AS1368" i="2"/>
  <c r="AJ1369" i="2"/>
  <c r="AK1369" i="2"/>
  <c r="AQ1369" i="2"/>
  <c r="AS1369" i="2"/>
  <c r="AJ1370" i="2"/>
  <c r="AK1370" i="2"/>
  <c r="AQ1370" i="2"/>
  <c r="AS1370" i="2"/>
  <c r="AJ1371" i="2"/>
  <c r="AK1371" i="2"/>
  <c r="AQ1371" i="2"/>
  <c r="AS1371" i="2"/>
  <c r="AJ1372" i="2"/>
  <c r="AK1372" i="2"/>
  <c r="AQ1372" i="2"/>
  <c r="AS1372" i="2"/>
  <c r="AJ1373" i="2"/>
  <c r="AK1373" i="2"/>
  <c r="AQ1373" i="2"/>
  <c r="AS1373" i="2"/>
  <c r="AJ1374" i="2"/>
  <c r="AK1374" i="2"/>
  <c r="AQ1374" i="2"/>
  <c r="AS1374" i="2"/>
  <c r="AJ1375" i="2"/>
  <c r="AK1375" i="2"/>
  <c r="AQ1375" i="2"/>
  <c r="AS1375" i="2"/>
  <c r="AJ1376" i="2"/>
  <c r="AK1376" i="2"/>
  <c r="AQ1376" i="2"/>
  <c r="AS1376" i="2"/>
  <c r="AJ1377" i="2"/>
  <c r="AK1377" i="2"/>
  <c r="AQ1377" i="2"/>
  <c r="AS1377" i="2"/>
  <c r="AJ1378" i="2"/>
  <c r="AK1378" i="2"/>
  <c r="AQ1378" i="2"/>
  <c r="AS1378" i="2"/>
  <c r="AJ1379" i="2"/>
  <c r="AK1379" i="2"/>
  <c r="AQ1379" i="2"/>
  <c r="AS1379" i="2"/>
  <c r="AJ1380" i="2"/>
  <c r="AK1380" i="2"/>
  <c r="AQ1380" i="2"/>
  <c r="AS1380" i="2"/>
  <c r="AJ1381" i="2"/>
  <c r="AK1381" i="2"/>
  <c r="AQ1381" i="2"/>
  <c r="AS1381" i="2"/>
  <c r="AJ1382" i="2"/>
  <c r="AK1382" i="2"/>
  <c r="AQ1382" i="2"/>
  <c r="AS1382" i="2"/>
  <c r="AJ1383" i="2"/>
  <c r="AK1383" i="2"/>
  <c r="AQ1383" i="2"/>
  <c r="AS1383" i="2"/>
  <c r="AJ1384" i="2"/>
  <c r="AK1384" i="2"/>
  <c r="AQ1384" i="2"/>
  <c r="AS1384" i="2"/>
  <c r="AJ1385" i="2"/>
  <c r="AK1385" i="2"/>
  <c r="AQ1385" i="2"/>
  <c r="AS1385" i="2"/>
  <c r="AJ1386" i="2"/>
  <c r="AK1386" i="2"/>
  <c r="AQ1386" i="2"/>
  <c r="AS1386" i="2"/>
  <c r="AJ1387" i="2"/>
  <c r="AK1387" i="2"/>
  <c r="AQ1387" i="2"/>
  <c r="AS1387" i="2"/>
  <c r="AJ1388" i="2"/>
  <c r="AK1388" i="2"/>
  <c r="AQ1388" i="2"/>
  <c r="AS1388" i="2"/>
  <c r="AJ1389" i="2"/>
  <c r="AK1389" i="2"/>
  <c r="AQ1389" i="2"/>
  <c r="AS1389" i="2"/>
  <c r="AJ1390" i="2"/>
  <c r="AK1390" i="2"/>
  <c r="AQ1390" i="2"/>
  <c r="AS1390" i="2"/>
  <c r="AJ1391" i="2"/>
  <c r="AK1391" i="2"/>
  <c r="AQ1391" i="2"/>
  <c r="AS1391" i="2"/>
  <c r="AJ1392" i="2"/>
  <c r="AK1392" i="2"/>
  <c r="AQ1392" i="2"/>
  <c r="AS1392" i="2"/>
  <c r="AJ1393" i="2"/>
  <c r="AK1393" i="2"/>
  <c r="AQ1393" i="2"/>
  <c r="AS1393" i="2"/>
  <c r="AJ1394" i="2"/>
  <c r="AK1394" i="2"/>
  <c r="AQ1394" i="2"/>
  <c r="AS1394" i="2"/>
  <c r="AJ1395" i="2"/>
  <c r="AK1395" i="2"/>
  <c r="AQ1395" i="2"/>
  <c r="AS1395" i="2"/>
  <c r="AJ1396" i="2"/>
  <c r="AK1396" i="2"/>
  <c r="AQ1396" i="2"/>
  <c r="AS1396" i="2"/>
  <c r="AJ1397" i="2"/>
  <c r="AK1397" i="2"/>
  <c r="AQ1397" i="2"/>
  <c r="AS1397" i="2"/>
  <c r="AJ1398" i="2"/>
  <c r="AK1398" i="2"/>
  <c r="AQ1398" i="2"/>
  <c r="AS1398" i="2"/>
  <c r="AJ1399" i="2"/>
  <c r="AK1399" i="2"/>
  <c r="AQ1399" i="2"/>
  <c r="AS1399" i="2"/>
  <c r="AJ1400" i="2"/>
  <c r="AK1400" i="2"/>
  <c r="AQ1400" i="2"/>
  <c r="AS1400" i="2"/>
  <c r="AJ1401" i="2"/>
  <c r="AK1401" i="2"/>
  <c r="AQ1401" i="2"/>
  <c r="AS1401" i="2"/>
  <c r="AJ1402" i="2"/>
  <c r="AK1402" i="2"/>
  <c r="AQ1402" i="2"/>
  <c r="AS1402" i="2"/>
  <c r="AJ1403" i="2"/>
  <c r="AK1403" i="2"/>
  <c r="AQ1403" i="2"/>
  <c r="AS1403" i="2"/>
  <c r="AJ1404" i="2"/>
  <c r="AK1404" i="2"/>
  <c r="AQ1404" i="2"/>
  <c r="AS1404" i="2"/>
  <c r="AJ1405" i="2"/>
  <c r="AK1405" i="2"/>
  <c r="AQ1405" i="2"/>
  <c r="AS1405" i="2"/>
  <c r="AJ1406" i="2"/>
  <c r="AK1406" i="2"/>
  <c r="AQ1406" i="2"/>
  <c r="AS1406" i="2"/>
  <c r="AJ1407" i="2"/>
  <c r="AK1407" i="2"/>
  <c r="AQ1407" i="2"/>
  <c r="AS1407" i="2"/>
  <c r="AJ1408" i="2"/>
  <c r="AK1408" i="2"/>
  <c r="AQ1408" i="2"/>
  <c r="AS1408" i="2"/>
  <c r="AJ1409" i="2"/>
  <c r="AK1409" i="2"/>
  <c r="AQ1409" i="2"/>
  <c r="AS1409" i="2"/>
  <c r="AJ1410" i="2"/>
  <c r="AK1410" i="2"/>
  <c r="AQ1410" i="2"/>
  <c r="AS1410" i="2"/>
  <c r="AJ1411" i="2"/>
  <c r="AK1411" i="2"/>
  <c r="AQ1411" i="2"/>
  <c r="AS1411" i="2"/>
  <c r="AJ1412" i="2"/>
  <c r="AK1412" i="2"/>
  <c r="AQ1412" i="2"/>
  <c r="AS1412" i="2"/>
  <c r="AJ1413" i="2"/>
  <c r="AK1413" i="2"/>
  <c r="AQ1413" i="2"/>
  <c r="AS1413" i="2"/>
  <c r="AJ1414" i="2"/>
  <c r="AK1414" i="2"/>
  <c r="AQ1414" i="2"/>
  <c r="AS1414" i="2"/>
  <c r="AJ1415" i="2"/>
  <c r="AK1415" i="2"/>
  <c r="AQ1415" i="2"/>
  <c r="AS1415" i="2"/>
  <c r="AJ1416" i="2"/>
  <c r="AK1416" i="2"/>
  <c r="AQ1416" i="2"/>
  <c r="AS1416" i="2"/>
  <c r="AJ1417" i="2"/>
  <c r="AK1417" i="2"/>
  <c r="AQ1417" i="2"/>
  <c r="AS1417" i="2"/>
  <c r="AJ1418" i="2"/>
  <c r="AK1418" i="2"/>
  <c r="AQ1418" i="2"/>
  <c r="AS1418" i="2"/>
  <c r="AJ1419" i="2"/>
  <c r="AK1419" i="2"/>
  <c r="AQ1419" i="2"/>
  <c r="AS1419" i="2"/>
  <c r="AJ1420" i="2"/>
  <c r="AK1420" i="2"/>
  <c r="AQ1420" i="2"/>
  <c r="AS1420" i="2"/>
  <c r="AJ1421" i="2"/>
  <c r="AK1421" i="2"/>
  <c r="AQ1421" i="2"/>
  <c r="AS1421" i="2"/>
  <c r="AJ1422" i="2"/>
  <c r="AK1422" i="2"/>
  <c r="AQ1422" i="2"/>
  <c r="AS1422" i="2"/>
  <c r="AJ1423" i="2"/>
  <c r="AK1423" i="2"/>
  <c r="AQ1423" i="2"/>
  <c r="AS1423" i="2"/>
  <c r="AJ1424" i="2"/>
  <c r="AK1424" i="2"/>
  <c r="AQ1424" i="2"/>
  <c r="AS1424" i="2"/>
  <c r="AJ1425" i="2"/>
  <c r="AK1425" i="2"/>
  <c r="AQ1425" i="2"/>
  <c r="AS1425" i="2"/>
  <c r="AJ1426" i="2"/>
  <c r="AK1426" i="2"/>
  <c r="AQ1426" i="2"/>
  <c r="AS1426" i="2"/>
  <c r="AJ1427" i="2"/>
  <c r="AK1427" i="2"/>
  <c r="AQ1427" i="2"/>
  <c r="AS1427" i="2"/>
  <c r="AJ1428" i="2"/>
  <c r="AK1428" i="2"/>
  <c r="AQ1428" i="2"/>
  <c r="AS1428" i="2"/>
  <c r="AJ1429" i="2"/>
  <c r="AK1429" i="2"/>
  <c r="AQ1429" i="2"/>
  <c r="AS1429" i="2"/>
  <c r="AJ1430" i="2"/>
  <c r="AK1430" i="2"/>
  <c r="AQ1430" i="2"/>
  <c r="AS1430" i="2"/>
  <c r="AJ1431" i="2"/>
  <c r="AK1431" i="2"/>
  <c r="AQ1431" i="2"/>
  <c r="AS1431" i="2"/>
  <c r="AJ1432" i="2"/>
  <c r="AK1432" i="2"/>
  <c r="AQ1432" i="2"/>
  <c r="AS1432" i="2"/>
  <c r="AJ1433" i="2"/>
  <c r="AK1433" i="2"/>
  <c r="AQ1433" i="2"/>
  <c r="AS1433" i="2"/>
  <c r="AJ1434" i="2"/>
  <c r="AK1434" i="2"/>
  <c r="AQ1434" i="2"/>
  <c r="AS1434" i="2"/>
  <c r="AJ1435" i="2"/>
  <c r="AK1435" i="2"/>
  <c r="AQ1435" i="2"/>
  <c r="AS1435" i="2"/>
  <c r="AJ1436" i="2"/>
  <c r="AK1436" i="2"/>
  <c r="AQ1436" i="2"/>
  <c r="AS1436" i="2"/>
  <c r="AJ1437" i="2"/>
  <c r="AK1437" i="2"/>
  <c r="AQ1437" i="2"/>
  <c r="AS1437" i="2"/>
  <c r="AJ1438" i="2"/>
  <c r="AK1438" i="2"/>
  <c r="AQ1438" i="2"/>
  <c r="AS1438" i="2"/>
  <c r="AJ1439" i="2"/>
  <c r="AK1439" i="2"/>
  <c r="AQ1439" i="2"/>
  <c r="AS1439" i="2"/>
  <c r="AJ1440" i="2"/>
  <c r="AK1440" i="2"/>
  <c r="AQ1440" i="2"/>
  <c r="AS1440" i="2"/>
  <c r="AJ1441" i="2"/>
  <c r="AK1441" i="2"/>
  <c r="AQ1441" i="2"/>
  <c r="AS1441" i="2"/>
  <c r="AJ1442" i="2"/>
  <c r="AK1442" i="2"/>
  <c r="AQ1442" i="2"/>
  <c r="AS1442" i="2"/>
  <c r="AJ1443" i="2"/>
  <c r="AK1443" i="2"/>
  <c r="AQ1443" i="2"/>
  <c r="AS1443" i="2"/>
  <c r="AJ1444" i="2"/>
  <c r="AK1444" i="2"/>
  <c r="AQ1444" i="2"/>
  <c r="AS1444" i="2"/>
  <c r="AJ1445" i="2"/>
  <c r="AK1445" i="2"/>
  <c r="AQ1445" i="2"/>
  <c r="AS1445" i="2"/>
  <c r="AJ1446" i="2"/>
  <c r="AK1446" i="2"/>
  <c r="AQ1446" i="2"/>
  <c r="AS1446" i="2"/>
  <c r="AJ1447" i="2"/>
  <c r="AK1447" i="2"/>
  <c r="AQ1447" i="2"/>
  <c r="AS1447" i="2"/>
  <c r="AJ1448" i="2"/>
  <c r="AK1448" i="2"/>
  <c r="AQ1448" i="2"/>
  <c r="AS1448" i="2"/>
  <c r="AJ1449" i="2"/>
  <c r="AK1449" i="2"/>
  <c r="AQ1449" i="2"/>
  <c r="AS1449" i="2"/>
  <c r="AJ1450" i="2"/>
  <c r="AK1450" i="2"/>
  <c r="AQ1450" i="2"/>
  <c r="AS1450" i="2"/>
  <c r="AJ1451" i="2"/>
  <c r="AK1451" i="2"/>
  <c r="AQ1451" i="2"/>
  <c r="AS1451" i="2"/>
  <c r="AJ1452" i="2"/>
  <c r="AK1452" i="2"/>
  <c r="AQ1452" i="2"/>
  <c r="AS1452" i="2"/>
  <c r="AJ1453" i="2"/>
  <c r="AK1453" i="2"/>
  <c r="AQ1453" i="2"/>
  <c r="AS1453" i="2"/>
  <c r="AJ1454" i="2"/>
  <c r="AK1454" i="2"/>
  <c r="AQ1454" i="2"/>
  <c r="AS1454" i="2"/>
  <c r="AJ1455" i="2"/>
  <c r="AK1455" i="2"/>
  <c r="AQ1455" i="2"/>
  <c r="AS1455" i="2"/>
  <c r="AJ1456" i="2"/>
  <c r="AK1456" i="2"/>
  <c r="AQ1456" i="2"/>
  <c r="AS1456" i="2"/>
  <c r="AJ1457" i="2"/>
  <c r="AK1457" i="2"/>
  <c r="AQ1457" i="2"/>
  <c r="AS1457" i="2"/>
  <c r="AJ1458" i="2"/>
  <c r="AK1458" i="2"/>
  <c r="AQ1458" i="2"/>
  <c r="AS1458" i="2"/>
  <c r="AJ1459" i="2"/>
  <c r="AK1459" i="2"/>
  <c r="AQ1459" i="2"/>
  <c r="AS1459" i="2"/>
  <c r="AJ1460" i="2"/>
  <c r="AK1460" i="2"/>
  <c r="AQ1460" i="2"/>
  <c r="AS1460" i="2"/>
  <c r="AJ1461" i="2"/>
  <c r="AK1461" i="2"/>
  <c r="AQ1461" i="2"/>
  <c r="AS1461" i="2"/>
  <c r="AJ1462" i="2"/>
  <c r="AK1462" i="2"/>
  <c r="AQ1462" i="2"/>
  <c r="AS1462" i="2"/>
  <c r="AJ1463" i="2"/>
  <c r="AK1463" i="2"/>
  <c r="AQ1463" i="2"/>
  <c r="AS1463" i="2"/>
  <c r="AJ1464" i="2"/>
  <c r="AK1464" i="2"/>
  <c r="AQ1464" i="2"/>
  <c r="AS1464" i="2"/>
  <c r="AJ1465" i="2"/>
  <c r="AK1465" i="2"/>
  <c r="AQ1465" i="2"/>
  <c r="AS1465" i="2"/>
  <c r="AJ1466" i="2"/>
  <c r="AK1466" i="2"/>
  <c r="AQ1466" i="2"/>
  <c r="AS1466" i="2"/>
  <c r="AJ1467" i="2"/>
  <c r="AK1467" i="2"/>
  <c r="AQ1467" i="2"/>
  <c r="AS1467" i="2"/>
  <c r="AJ1468" i="2"/>
  <c r="AK1468" i="2"/>
  <c r="AQ1468" i="2"/>
  <c r="AS1468" i="2"/>
  <c r="AJ1469" i="2"/>
  <c r="AK1469" i="2"/>
  <c r="AQ1469" i="2"/>
  <c r="AS1469" i="2"/>
  <c r="AJ1470" i="2"/>
  <c r="AK1470" i="2"/>
  <c r="AQ1470" i="2"/>
  <c r="AS1470" i="2"/>
  <c r="AJ1471" i="2"/>
  <c r="AK1471" i="2"/>
  <c r="AQ1471" i="2"/>
  <c r="AS1471" i="2"/>
  <c r="AJ1472" i="2"/>
  <c r="AK1472" i="2"/>
  <c r="AQ1472" i="2"/>
  <c r="AS1472" i="2"/>
  <c r="AJ1473" i="2"/>
  <c r="AK1473" i="2"/>
  <c r="AQ1473" i="2"/>
  <c r="AS1473" i="2"/>
  <c r="AJ1474" i="2"/>
  <c r="AK1474" i="2"/>
  <c r="AQ1474" i="2"/>
  <c r="AS1474" i="2"/>
  <c r="AJ1475" i="2"/>
  <c r="AK1475" i="2"/>
  <c r="AQ1475" i="2"/>
  <c r="AS1475" i="2"/>
  <c r="AJ1476" i="2"/>
  <c r="AK1476" i="2"/>
  <c r="AQ1476" i="2"/>
  <c r="AS1476" i="2"/>
  <c r="AJ1477" i="2"/>
  <c r="AK1477" i="2"/>
  <c r="AQ1477" i="2"/>
  <c r="AS1477" i="2"/>
  <c r="AJ1478" i="2"/>
  <c r="AK1478" i="2"/>
  <c r="AQ1478" i="2"/>
  <c r="AS1478" i="2"/>
  <c r="AJ1479" i="2"/>
  <c r="AK1479" i="2"/>
  <c r="AQ1479" i="2"/>
  <c r="AS1479" i="2"/>
  <c r="AJ1480" i="2"/>
  <c r="AK1480" i="2"/>
  <c r="AQ1480" i="2"/>
  <c r="AS1480" i="2"/>
  <c r="AJ1481" i="2"/>
  <c r="AK1481" i="2"/>
  <c r="AQ1481" i="2"/>
  <c r="AS1481" i="2"/>
  <c r="AJ1482" i="2"/>
  <c r="AK1482" i="2"/>
  <c r="AQ1482" i="2"/>
  <c r="AS1482" i="2"/>
  <c r="AJ1483" i="2"/>
  <c r="AK1483" i="2"/>
  <c r="AQ1483" i="2"/>
  <c r="AS1483" i="2"/>
  <c r="AJ1484" i="2"/>
  <c r="AK1484" i="2"/>
  <c r="AQ1484" i="2"/>
  <c r="AS1484" i="2"/>
  <c r="AJ1485" i="2"/>
  <c r="AK1485" i="2"/>
  <c r="AQ1485" i="2"/>
  <c r="AS1485" i="2"/>
  <c r="AJ1486" i="2"/>
  <c r="AK1486" i="2"/>
  <c r="AQ1486" i="2"/>
  <c r="AS1486" i="2"/>
  <c r="AJ1487" i="2"/>
  <c r="AK1487" i="2"/>
  <c r="AQ1487" i="2"/>
  <c r="AS1487" i="2"/>
  <c r="AJ1488" i="2"/>
  <c r="AK1488" i="2"/>
  <c r="AQ1488" i="2"/>
  <c r="AS1488" i="2"/>
  <c r="AJ1489" i="2"/>
  <c r="AK1489" i="2"/>
  <c r="AQ1489" i="2"/>
  <c r="AS1489" i="2"/>
  <c r="AJ1490" i="2"/>
  <c r="AK1490" i="2"/>
  <c r="AQ1490" i="2"/>
  <c r="AS1490" i="2"/>
  <c r="AJ1491" i="2"/>
  <c r="AK1491" i="2"/>
  <c r="AQ1491" i="2"/>
  <c r="AS1491" i="2"/>
  <c r="AJ1492" i="2"/>
  <c r="AK1492" i="2"/>
  <c r="AQ1492" i="2"/>
  <c r="AS1492" i="2"/>
  <c r="AJ1493" i="2"/>
  <c r="AK1493" i="2"/>
  <c r="AQ1493" i="2"/>
  <c r="AS1493" i="2"/>
  <c r="AJ1494" i="2"/>
  <c r="AK1494" i="2"/>
  <c r="AQ1494" i="2"/>
  <c r="AS1494" i="2"/>
  <c r="AJ1495" i="2"/>
  <c r="AK1495" i="2"/>
  <c r="AQ1495" i="2"/>
  <c r="AS1495" i="2"/>
  <c r="AJ1496" i="2"/>
  <c r="AK1496" i="2"/>
  <c r="AQ1496" i="2"/>
  <c r="AS1496" i="2"/>
  <c r="AJ1497" i="2"/>
  <c r="AK1497" i="2"/>
  <c r="AQ1497" i="2"/>
  <c r="AS1497" i="2"/>
  <c r="AJ1498" i="2"/>
  <c r="AK1498" i="2"/>
  <c r="AQ1498" i="2"/>
  <c r="AS1498" i="2"/>
  <c r="AJ1499" i="2"/>
  <c r="AK1499" i="2"/>
  <c r="AQ1499" i="2"/>
  <c r="AS1499" i="2"/>
  <c r="AJ1500" i="2"/>
  <c r="AK1500" i="2"/>
  <c r="AQ1500" i="2"/>
  <c r="AS1500" i="2"/>
  <c r="AJ1501" i="2"/>
  <c r="AK1501" i="2"/>
  <c r="AQ1501" i="2"/>
  <c r="AS1501" i="2"/>
  <c r="AJ1502" i="2"/>
  <c r="AK1502" i="2"/>
  <c r="AQ1502" i="2"/>
  <c r="AS1502" i="2"/>
  <c r="AJ1503" i="2"/>
  <c r="AK1503" i="2"/>
  <c r="AQ1503" i="2"/>
  <c r="AS1503" i="2"/>
  <c r="AJ1504" i="2"/>
  <c r="AK1504" i="2"/>
  <c r="AQ1504" i="2"/>
  <c r="AS1504" i="2"/>
  <c r="AJ1505" i="2"/>
  <c r="AK1505" i="2"/>
  <c r="AQ1505" i="2"/>
  <c r="AS1505" i="2"/>
  <c r="AJ1506" i="2"/>
  <c r="AK1506" i="2"/>
  <c r="AQ1506" i="2"/>
  <c r="AS1506" i="2"/>
  <c r="AJ1507" i="2"/>
  <c r="AK1507" i="2"/>
  <c r="AQ1507" i="2"/>
  <c r="AS1507" i="2"/>
  <c r="AJ1508" i="2"/>
  <c r="AK1508" i="2"/>
  <c r="AQ1508" i="2"/>
  <c r="AS1508" i="2"/>
  <c r="AJ1509" i="2"/>
  <c r="AK1509" i="2"/>
  <c r="AQ1509" i="2"/>
  <c r="AS1509" i="2"/>
  <c r="AJ1510" i="2"/>
  <c r="AK1510" i="2"/>
  <c r="AQ1510" i="2"/>
  <c r="AS1510" i="2"/>
  <c r="AJ1511" i="2"/>
  <c r="AK1511" i="2"/>
  <c r="AQ1511" i="2"/>
  <c r="AS1511" i="2"/>
  <c r="AJ1512" i="2"/>
  <c r="AK1512" i="2"/>
  <c r="AQ1512" i="2"/>
  <c r="AS1512" i="2"/>
  <c r="AJ1513" i="2"/>
  <c r="AK1513" i="2"/>
  <c r="AQ1513" i="2"/>
  <c r="AS1513" i="2"/>
  <c r="AJ1514" i="2"/>
  <c r="AK1514" i="2"/>
  <c r="AQ1514" i="2"/>
  <c r="AS1514" i="2"/>
  <c r="AJ1515" i="2"/>
  <c r="AK1515" i="2"/>
  <c r="AQ1515" i="2"/>
  <c r="AS1515" i="2"/>
  <c r="AJ1516" i="2"/>
  <c r="AK1516" i="2"/>
  <c r="AQ1516" i="2"/>
  <c r="AS1516" i="2"/>
  <c r="AJ1517" i="2"/>
  <c r="AK1517" i="2"/>
  <c r="AQ1517" i="2"/>
  <c r="AS1517" i="2"/>
  <c r="AJ1518" i="2"/>
  <c r="AK1518" i="2"/>
  <c r="AQ1518" i="2"/>
  <c r="AS1518" i="2"/>
  <c r="AJ1519" i="2"/>
  <c r="AK1519" i="2"/>
  <c r="AQ1519" i="2"/>
  <c r="AS1519" i="2"/>
  <c r="AJ1520" i="2"/>
  <c r="AK1520" i="2"/>
  <c r="AQ1520" i="2"/>
  <c r="AS1520" i="2"/>
  <c r="AJ1521" i="2"/>
  <c r="AK1521" i="2"/>
  <c r="AQ1521" i="2"/>
  <c r="AS1521" i="2"/>
  <c r="AJ1522" i="2"/>
  <c r="AK1522" i="2"/>
  <c r="AQ1522" i="2"/>
  <c r="AS1522" i="2"/>
  <c r="AJ1523" i="2"/>
  <c r="AK1523" i="2"/>
  <c r="AQ1523" i="2"/>
  <c r="AS1523" i="2"/>
  <c r="AJ1524" i="2"/>
  <c r="AK1524" i="2"/>
  <c r="AQ1524" i="2"/>
  <c r="AS1524" i="2"/>
  <c r="AJ1525" i="2"/>
  <c r="AK1525" i="2"/>
  <c r="AQ1525" i="2"/>
  <c r="AS1525" i="2"/>
  <c r="AJ1526" i="2"/>
  <c r="AK1526" i="2"/>
  <c r="AQ1526" i="2"/>
  <c r="AS1526" i="2"/>
  <c r="AJ1527" i="2"/>
  <c r="AK1527" i="2"/>
  <c r="AQ1527" i="2"/>
  <c r="AS1527" i="2"/>
  <c r="AJ1528" i="2"/>
  <c r="AK1528" i="2"/>
  <c r="AQ1528" i="2"/>
  <c r="AS1528" i="2"/>
  <c r="AJ1529" i="2"/>
  <c r="AK1529" i="2"/>
  <c r="AQ1529" i="2"/>
  <c r="AS1529" i="2"/>
  <c r="AJ1530" i="2"/>
  <c r="AK1530" i="2"/>
  <c r="AQ1530" i="2"/>
  <c r="AS1530" i="2"/>
  <c r="AJ1531" i="2"/>
  <c r="AK1531" i="2"/>
  <c r="AQ1531" i="2"/>
  <c r="AS1531" i="2"/>
  <c r="AJ1532" i="2"/>
  <c r="AK1532" i="2"/>
  <c r="AQ1532" i="2"/>
  <c r="AS1532" i="2"/>
  <c r="AJ1533" i="2"/>
  <c r="AK1533" i="2"/>
  <c r="AQ1533" i="2"/>
  <c r="AS1533" i="2"/>
  <c r="AJ1534" i="2"/>
  <c r="AK1534" i="2"/>
  <c r="AQ1534" i="2"/>
  <c r="AS1534" i="2"/>
  <c r="AJ1535" i="2"/>
  <c r="AK1535" i="2"/>
  <c r="AQ1535" i="2"/>
  <c r="AS1535" i="2"/>
  <c r="AJ1536" i="2"/>
  <c r="AK1536" i="2"/>
  <c r="AQ1536" i="2"/>
  <c r="AS1536" i="2"/>
  <c r="AJ1537" i="2"/>
  <c r="AK1537" i="2"/>
  <c r="AQ1537" i="2"/>
  <c r="AS1537" i="2"/>
  <c r="AJ1538" i="2"/>
  <c r="AK1538" i="2"/>
  <c r="AQ1538" i="2"/>
  <c r="AS1538" i="2"/>
  <c r="AJ1539" i="2"/>
  <c r="AK1539" i="2"/>
  <c r="AQ1539" i="2"/>
  <c r="AS1539" i="2"/>
  <c r="AJ1540" i="2"/>
  <c r="AK1540" i="2"/>
  <c r="AQ1540" i="2"/>
  <c r="AS1540" i="2"/>
  <c r="AJ1541" i="2"/>
  <c r="AK1541" i="2"/>
  <c r="AQ1541" i="2"/>
  <c r="AS1541" i="2"/>
  <c r="AJ1542" i="2"/>
  <c r="AK1542" i="2"/>
  <c r="AQ1542" i="2"/>
  <c r="AS1542" i="2"/>
  <c r="AJ1543" i="2"/>
  <c r="AK1543" i="2"/>
  <c r="AQ1543" i="2"/>
  <c r="AS1543" i="2"/>
  <c r="AJ1544" i="2"/>
  <c r="AK1544" i="2"/>
  <c r="AQ1544" i="2"/>
  <c r="AS1544" i="2"/>
  <c r="AJ1545" i="2"/>
  <c r="AK1545" i="2"/>
  <c r="AQ1545" i="2"/>
  <c r="AS1545" i="2"/>
  <c r="AJ1546" i="2"/>
  <c r="AK1546" i="2"/>
  <c r="AQ1546" i="2"/>
  <c r="AS1546" i="2"/>
  <c r="AJ1547" i="2"/>
  <c r="AK1547" i="2"/>
  <c r="AQ1547" i="2"/>
  <c r="AS1547" i="2"/>
  <c r="AJ1548" i="2"/>
  <c r="AK1548" i="2"/>
  <c r="AQ1548" i="2"/>
  <c r="AS1548" i="2"/>
  <c r="AJ1549" i="2"/>
  <c r="AK1549" i="2"/>
  <c r="AQ1549" i="2"/>
  <c r="AS1549" i="2"/>
  <c r="AJ1550" i="2"/>
  <c r="AK1550" i="2"/>
  <c r="AQ1550" i="2"/>
  <c r="AS1550" i="2"/>
  <c r="AJ1551" i="2"/>
  <c r="AK1551" i="2"/>
  <c r="AQ1551" i="2"/>
  <c r="AS1551" i="2"/>
  <c r="AJ1552" i="2"/>
  <c r="AK1552" i="2"/>
  <c r="AQ1552" i="2"/>
  <c r="AS1552" i="2"/>
  <c r="AJ1553" i="2"/>
  <c r="AK1553" i="2"/>
  <c r="AQ1553" i="2"/>
  <c r="AS1553" i="2"/>
  <c r="AJ1554" i="2"/>
  <c r="AK1554" i="2"/>
  <c r="AQ1554" i="2"/>
  <c r="AS1554" i="2"/>
  <c r="AJ1555" i="2"/>
  <c r="AK1555" i="2"/>
  <c r="AQ1555" i="2"/>
  <c r="AS1555" i="2"/>
  <c r="AJ1556" i="2"/>
  <c r="AK1556" i="2"/>
  <c r="AQ1556" i="2"/>
  <c r="AS1556" i="2"/>
  <c r="AJ1557" i="2"/>
  <c r="AK1557" i="2"/>
  <c r="AQ1557" i="2"/>
  <c r="AS1557" i="2"/>
  <c r="AJ1558" i="2"/>
  <c r="AK1558" i="2"/>
  <c r="AQ1558" i="2"/>
  <c r="AS1558" i="2"/>
  <c r="AJ1559" i="2"/>
  <c r="AK1559" i="2"/>
  <c r="AQ1559" i="2"/>
  <c r="AS1559" i="2"/>
  <c r="AJ1560" i="2"/>
  <c r="AK1560" i="2"/>
  <c r="AQ1560" i="2"/>
  <c r="AS1560" i="2"/>
  <c r="AJ1561" i="2"/>
  <c r="AK1561" i="2"/>
  <c r="AQ1561" i="2"/>
  <c r="AS1561" i="2"/>
  <c r="AJ1562" i="2"/>
  <c r="AK1562" i="2"/>
  <c r="AQ1562" i="2"/>
  <c r="AS1562" i="2"/>
  <c r="AJ1563" i="2"/>
  <c r="AK1563" i="2"/>
  <c r="AQ1563" i="2"/>
  <c r="AS1563" i="2"/>
  <c r="AJ1564" i="2"/>
  <c r="AK1564" i="2"/>
  <c r="AQ1564" i="2"/>
  <c r="AS1564" i="2"/>
  <c r="AJ1565" i="2"/>
  <c r="AK1565" i="2"/>
  <c r="AQ1565" i="2"/>
  <c r="AS1565" i="2"/>
  <c r="AJ1566" i="2"/>
  <c r="AK1566" i="2"/>
  <c r="AQ1566" i="2"/>
  <c r="AS1566" i="2"/>
  <c r="AJ1567" i="2"/>
  <c r="AK1567" i="2"/>
  <c r="AQ1567" i="2"/>
  <c r="AS1567" i="2"/>
  <c r="AJ1568" i="2"/>
  <c r="AK1568" i="2"/>
  <c r="AQ1568" i="2"/>
  <c r="AS1568" i="2"/>
  <c r="AJ1569" i="2"/>
  <c r="AK1569" i="2"/>
  <c r="AQ1569" i="2"/>
  <c r="AS1569" i="2"/>
  <c r="AJ1570" i="2"/>
  <c r="AK1570" i="2"/>
  <c r="AQ1570" i="2"/>
  <c r="AS1570" i="2"/>
  <c r="AJ1571" i="2"/>
  <c r="AK1571" i="2"/>
  <c r="AQ1571" i="2"/>
  <c r="AS1571" i="2"/>
  <c r="AJ1572" i="2"/>
  <c r="AK1572" i="2"/>
  <c r="AQ1572" i="2"/>
  <c r="AS1572" i="2"/>
  <c r="AJ1573" i="2"/>
  <c r="AK1573" i="2"/>
  <c r="AQ1573" i="2"/>
  <c r="AS1573" i="2"/>
  <c r="AJ1574" i="2"/>
  <c r="AK1574" i="2"/>
  <c r="AQ1574" i="2"/>
  <c r="AS1574" i="2"/>
  <c r="AJ1575" i="2"/>
  <c r="AK1575" i="2"/>
  <c r="AQ1575" i="2"/>
  <c r="AS1575" i="2"/>
  <c r="AJ1576" i="2"/>
  <c r="AK1576" i="2"/>
  <c r="AQ1576" i="2"/>
  <c r="AS1576" i="2"/>
  <c r="AJ1577" i="2"/>
  <c r="AK1577" i="2"/>
  <c r="AQ1577" i="2"/>
  <c r="AS1577" i="2"/>
  <c r="AJ1578" i="2"/>
  <c r="AK1578" i="2"/>
  <c r="AQ1578" i="2"/>
  <c r="AS1578" i="2"/>
  <c r="AJ1579" i="2"/>
  <c r="AK1579" i="2"/>
  <c r="AQ1579" i="2"/>
  <c r="AS1579" i="2"/>
  <c r="AJ1580" i="2"/>
  <c r="AK1580" i="2"/>
  <c r="AQ1580" i="2"/>
  <c r="AS1580" i="2"/>
  <c r="AJ1581" i="2"/>
  <c r="AK1581" i="2"/>
  <c r="AQ1581" i="2"/>
  <c r="AS1581" i="2"/>
  <c r="AJ1582" i="2"/>
  <c r="AK1582" i="2"/>
  <c r="AQ1582" i="2"/>
  <c r="AS1582" i="2"/>
  <c r="AJ1583" i="2"/>
  <c r="AK1583" i="2"/>
  <c r="AQ1583" i="2"/>
  <c r="AS1583" i="2"/>
  <c r="AJ1584" i="2"/>
  <c r="AK1584" i="2"/>
  <c r="AQ1584" i="2"/>
  <c r="AS1584" i="2"/>
  <c r="AJ1585" i="2"/>
  <c r="AK1585" i="2"/>
  <c r="AQ1585" i="2"/>
  <c r="AS1585" i="2"/>
  <c r="AJ1586" i="2"/>
  <c r="AK1586" i="2"/>
  <c r="AQ1586" i="2"/>
  <c r="AS1586" i="2"/>
  <c r="AJ1587" i="2"/>
  <c r="AK1587" i="2"/>
  <c r="AQ1587" i="2"/>
  <c r="AS1587" i="2"/>
  <c r="AJ1588" i="2"/>
  <c r="AK1588" i="2"/>
  <c r="AQ1588" i="2"/>
  <c r="AS1588" i="2"/>
  <c r="AJ1589" i="2"/>
  <c r="AK1589" i="2"/>
  <c r="AQ1589" i="2"/>
  <c r="AS1589" i="2"/>
  <c r="AJ1590" i="2"/>
  <c r="AK1590" i="2"/>
  <c r="AQ1590" i="2"/>
  <c r="AS1590" i="2"/>
  <c r="AJ1591" i="2"/>
  <c r="AK1591" i="2"/>
  <c r="AQ1591" i="2"/>
  <c r="AS1591" i="2"/>
  <c r="AJ1592" i="2"/>
  <c r="AK1592" i="2"/>
  <c r="AQ1592" i="2"/>
  <c r="AS1592" i="2"/>
  <c r="AJ1593" i="2"/>
  <c r="AK1593" i="2"/>
  <c r="AQ1593" i="2"/>
  <c r="AS1593" i="2"/>
  <c r="AJ1594" i="2"/>
  <c r="AK1594" i="2"/>
  <c r="AQ1594" i="2"/>
  <c r="AS1594" i="2"/>
  <c r="AJ1595" i="2"/>
  <c r="AK1595" i="2"/>
  <c r="AQ1595" i="2"/>
  <c r="AS1595" i="2"/>
  <c r="AJ1596" i="2"/>
  <c r="AK1596" i="2"/>
  <c r="AQ1596" i="2"/>
  <c r="AS1596" i="2"/>
  <c r="AJ1597" i="2"/>
  <c r="AK1597" i="2"/>
  <c r="AQ1597" i="2"/>
  <c r="AS1597" i="2"/>
  <c r="AJ1598" i="2"/>
  <c r="AK1598" i="2"/>
  <c r="AQ1598" i="2"/>
  <c r="AS1598" i="2"/>
  <c r="AJ1599" i="2"/>
  <c r="AK1599" i="2"/>
  <c r="AQ1599" i="2"/>
  <c r="AS1599" i="2"/>
  <c r="AJ1600" i="2"/>
  <c r="AK1600" i="2"/>
  <c r="AQ1600" i="2"/>
  <c r="AS1600" i="2"/>
  <c r="AJ1601" i="2"/>
  <c r="AK1601" i="2"/>
  <c r="AQ1601" i="2"/>
  <c r="AS1601" i="2"/>
  <c r="AJ1602" i="2"/>
  <c r="AK1602" i="2"/>
  <c r="AQ1602" i="2"/>
  <c r="AS1602" i="2"/>
  <c r="AJ1603" i="2"/>
  <c r="AK1603" i="2"/>
  <c r="AQ1603" i="2"/>
  <c r="AS1603" i="2"/>
  <c r="AJ1604" i="2"/>
  <c r="AK1604" i="2"/>
  <c r="AQ1604" i="2"/>
  <c r="AS1604" i="2"/>
  <c r="AJ1605" i="2"/>
  <c r="AK1605" i="2"/>
  <c r="AQ1605" i="2"/>
  <c r="AS1605" i="2"/>
  <c r="AJ1606" i="2"/>
  <c r="AK1606" i="2"/>
  <c r="AQ1606" i="2"/>
  <c r="AS1606" i="2"/>
  <c r="AJ1607" i="2"/>
  <c r="AK1607" i="2"/>
  <c r="AQ1607" i="2"/>
  <c r="AS1607" i="2"/>
  <c r="AJ1608" i="2"/>
  <c r="AK1608" i="2"/>
  <c r="AQ1608" i="2"/>
  <c r="AS1608" i="2"/>
  <c r="AJ1609" i="2"/>
  <c r="AK1609" i="2"/>
  <c r="AQ1609" i="2"/>
  <c r="AS1609" i="2"/>
  <c r="AJ1610" i="2"/>
  <c r="AK1610" i="2"/>
  <c r="AQ1610" i="2"/>
  <c r="AS1610" i="2"/>
  <c r="AJ1611" i="2"/>
  <c r="AK1611" i="2"/>
  <c r="AQ1611" i="2"/>
  <c r="AS1611" i="2"/>
  <c r="AJ1612" i="2"/>
  <c r="AK1612" i="2"/>
  <c r="AQ1612" i="2"/>
  <c r="AS1612" i="2"/>
  <c r="AJ1613" i="2"/>
  <c r="AK1613" i="2"/>
  <c r="AQ1613" i="2"/>
  <c r="AS1613" i="2"/>
  <c r="AJ1614" i="2"/>
  <c r="AK1614" i="2"/>
  <c r="AQ1614" i="2"/>
  <c r="AS1614" i="2"/>
  <c r="AJ1615" i="2"/>
  <c r="AK1615" i="2"/>
  <c r="AQ1615" i="2"/>
  <c r="AS1615" i="2"/>
  <c r="AJ1616" i="2"/>
  <c r="AK1616" i="2"/>
  <c r="AQ1616" i="2"/>
  <c r="AS1616" i="2"/>
  <c r="AJ1617" i="2"/>
  <c r="AK1617" i="2"/>
  <c r="AQ1617" i="2"/>
  <c r="AS1617" i="2"/>
  <c r="AJ1618" i="2"/>
  <c r="AK1618" i="2"/>
  <c r="AQ1618" i="2"/>
  <c r="AS1618" i="2"/>
  <c r="AJ1619" i="2"/>
  <c r="AK1619" i="2"/>
  <c r="AQ1619" i="2"/>
  <c r="AS1619" i="2"/>
  <c r="AJ1620" i="2"/>
  <c r="AK1620" i="2"/>
  <c r="AQ1620" i="2"/>
  <c r="AS1620" i="2"/>
  <c r="AJ1621" i="2"/>
  <c r="AK1621" i="2"/>
  <c r="AQ1621" i="2"/>
  <c r="AS1621" i="2"/>
  <c r="AJ1622" i="2"/>
  <c r="AK1622" i="2"/>
  <c r="AQ1622" i="2"/>
  <c r="AS1622" i="2"/>
  <c r="AJ1623" i="2"/>
  <c r="AK1623" i="2"/>
  <c r="AQ1623" i="2"/>
  <c r="AS1623" i="2"/>
  <c r="AJ1624" i="2"/>
  <c r="AK1624" i="2"/>
  <c r="AQ1624" i="2"/>
  <c r="AS1624" i="2"/>
  <c r="AJ1625" i="2"/>
  <c r="AK1625" i="2"/>
  <c r="AQ1625" i="2"/>
  <c r="AS1625" i="2"/>
  <c r="AJ1626" i="2"/>
  <c r="AK1626" i="2"/>
  <c r="AQ1626" i="2"/>
  <c r="AS1626" i="2"/>
  <c r="AJ1627" i="2"/>
  <c r="AK1627" i="2"/>
  <c r="AQ1627" i="2"/>
  <c r="AS1627" i="2"/>
  <c r="AJ1628" i="2"/>
  <c r="AK1628" i="2"/>
  <c r="AQ1628" i="2"/>
  <c r="AS1628" i="2"/>
  <c r="AJ1629" i="2"/>
  <c r="AK1629" i="2"/>
  <c r="AQ1629" i="2"/>
  <c r="AS1629" i="2"/>
  <c r="AJ1630" i="2"/>
  <c r="AK1630" i="2"/>
  <c r="AQ1630" i="2"/>
  <c r="AS1630" i="2"/>
  <c r="AJ1631" i="2"/>
  <c r="AK1631" i="2"/>
  <c r="AQ1631" i="2"/>
  <c r="AS1631" i="2"/>
  <c r="AJ1632" i="2"/>
  <c r="AK1632" i="2"/>
  <c r="AQ1632" i="2"/>
  <c r="AS1632" i="2"/>
  <c r="AJ1633" i="2"/>
  <c r="AK1633" i="2"/>
  <c r="AQ1633" i="2"/>
  <c r="AS1633" i="2"/>
  <c r="AJ1634" i="2"/>
  <c r="AK1634" i="2"/>
  <c r="AQ1634" i="2"/>
  <c r="AS1634" i="2"/>
  <c r="AJ1635" i="2"/>
  <c r="AK1635" i="2"/>
  <c r="AQ1635" i="2"/>
  <c r="AS1635" i="2"/>
  <c r="AJ1636" i="2"/>
  <c r="AK1636" i="2"/>
  <c r="AQ1636" i="2"/>
  <c r="AS1636" i="2"/>
  <c r="AJ1637" i="2"/>
  <c r="AK1637" i="2"/>
  <c r="AQ1637" i="2"/>
  <c r="AS1637" i="2"/>
  <c r="AJ1638" i="2"/>
  <c r="AK1638" i="2"/>
  <c r="AQ1638" i="2"/>
  <c r="AS1638" i="2"/>
  <c r="AJ1639" i="2"/>
  <c r="AK1639" i="2"/>
  <c r="AQ1639" i="2"/>
  <c r="AS1639" i="2"/>
  <c r="AJ1640" i="2"/>
  <c r="AK1640" i="2"/>
  <c r="AQ1640" i="2"/>
  <c r="AS1640" i="2"/>
  <c r="AJ1641" i="2"/>
  <c r="AK1641" i="2"/>
  <c r="AQ1641" i="2"/>
  <c r="AS1641" i="2"/>
  <c r="AJ1642" i="2"/>
  <c r="AK1642" i="2"/>
  <c r="AQ1642" i="2"/>
  <c r="AS1642" i="2"/>
  <c r="AJ1643" i="2"/>
  <c r="AK1643" i="2"/>
  <c r="AQ1643" i="2"/>
  <c r="AS1643" i="2"/>
  <c r="AJ1644" i="2"/>
  <c r="AK1644" i="2"/>
  <c r="AQ1644" i="2"/>
  <c r="AS1644" i="2"/>
  <c r="AJ1645" i="2"/>
  <c r="AK1645" i="2"/>
  <c r="AQ1645" i="2"/>
  <c r="AS1645" i="2"/>
  <c r="AJ1646" i="2"/>
  <c r="AK1646" i="2"/>
  <c r="AQ1646" i="2"/>
  <c r="AS1646" i="2"/>
  <c r="AJ1647" i="2"/>
  <c r="AK1647" i="2"/>
  <c r="AQ1647" i="2"/>
  <c r="AS1647" i="2"/>
  <c r="AJ1648" i="2"/>
  <c r="AK1648" i="2"/>
  <c r="AQ1648" i="2"/>
  <c r="AS1648" i="2"/>
  <c r="AJ1649" i="2"/>
  <c r="AK1649" i="2"/>
  <c r="AQ1649" i="2"/>
  <c r="AS1649" i="2"/>
  <c r="AJ1650" i="2"/>
  <c r="AK1650" i="2"/>
  <c r="AQ1650" i="2"/>
  <c r="AS1650" i="2"/>
  <c r="AJ1651" i="2"/>
  <c r="AK1651" i="2"/>
  <c r="AQ1651" i="2"/>
  <c r="AS1651" i="2"/>
  <c r="AJ1652" i="2"/>
  <c r="AK1652" i="2"/>
  <c r="AQ1652" i="2"/>
  <c r="AS1652" i="2"/>
  <c r="AJ1653" i="2"/>
  <c r="AK1653" i="2"/>
  <c r="AQ1653" i="2"/>
  <c r="AS1653" i="2"/>
  <c r="AJ1654" i="2"/>
  <c r="AK1654" i="2"/>
  <c r="AQ1654" i="2"/>
  <c r="AS1654" i="2"/>
  <c r="AJ1655" i="2"/>
  <c r="AK1655" i="2"/>
  <c r="AQ1655" i="2"/>
  <c r="AS1655" i="2"/>
  <c r="AJ1656" i="2"/>
  <c r="AK1656" i="2"/>
  <c r="AQ1656" i="2"/>
  <c r="AS1656" i="2"/>
  <c r="AJ1657" i="2"/>
  <c r="AK1657" i="2"/>
  <c r="AQ1657" i="2"/>
  <c r="AS1657" i="2"/>
  <c r="AJ1658" i="2"/>
  <c r="AK1658" i="2"/>
  <c r="AQ1658" i="2"/>
  <c r="AS1658" i="2"/>
  <c r="AJ1659" i="2"/>
  <c r="AK1659" i="2"/>
  <c r="AQ1659" i="2"/>
  <c r="AS1659" i="2"/>
  <c r="AJ1660" i="2"/>
  <c r="AK1660" i="2"/>
  <c r="AQ1660" i="2"/>
  <c r="AS1660" i="2"/>
  <c r="AJ1661" i="2"/>
  <c r="AK1661" i="2"/>
  <c r="AQ1661" i="2"/>
  <c r="AS1661" i="2"/>
  <c r="AJ1662" i="2"/>
  <c r="AK1662" i="2"/>
  <c r="AQ1662" i="2"/>
  <c r="AS1662" i="2"/>
  <c r="AJ1663" i="2"/>
  <c r="AK1663" i="2"/>
  <c r="AQ1663" i="2"/>
  <c r="AS1663" i="2"/>
  <c r="AJ1664" i="2"/>
  <c r="AK1664" i="2"/>
  <c r="AQ1664" i="2"/>
  <c r="AS1664" i="2"/>
  <c r="AJ1665" i="2"/>
  <c r="AK1665" i="2"/>
  <c r="AQ1665" i="2"/>
  <c r="AS1665" i="2"/>
  <c r="AJ1666" i="2"/>
  <c r="AK1666" i="2"/>
  <c r="AQ1666" i="2"/>
  <c r="AS1666" i="2"/>
  <c r="AJ1667" i="2"/>
  <c r="AK1667" i="2"/>
  <c r="AQ1667" i="2"/>
  <c r="AS1667" i="2"/>
  <c r="AJ1668" i="2"/>
  <c r="AK1668" i="2"/>
  <c r="AQ1668" i="2"/>
  <c r="AS1668" i="2"/>
  <c r="AJ1669" i="2"/>
  <c r="AK1669" i="2"/>
  <c r="AQ1669" i="2"/>
  <c r="AS1669" i="2"/>
  <c r="AJ1670" i="2"/>
  <c r="AK1670" i="2"/>
  <c r="AQ1670" i="2"/>
  <c r="AS1670" i="2"/>
  <c r="AJ1671" i="2"/>
  <c r="AK1671" i="2"/>
  <c r="AQ1671" i="2"/>
  <c r="AS1671" i="2"/>
  <c r="AJ1672" i="2"/>
  <c r="AK1672" i="2"/>
  <c r="AQ1672" i="2"/>
  <c r="AS1672" i="2"/>
  <c r="AJ1673" i="2"/>
  <c r="AK1673" i="2"/>
  <c r="AQ1673" i="2"/>
  <c r="AS1673" i="2"/>
  <c r="AJ1674" i="2"/>
  <c r="AK1674" i="2"/>
  <c r="AQ1674" i="2"/>
  <c r="AS1674" i="2"/>
  <c r="AJ1675" i="2"/>
  <c r="AK1675" i="2"/>
  <c r="AQ1675" i="2"/>
  <c r="AS1675" i="2"/>
  <c r="AJ1676" i="2"/>
  <c r="AK1676" i="2"/>
  <c r="AQ1676" i="2"/>
  <c r="AS1676" i="2"/>
  <c r="AJ1677" i="2"/>
  <c r="AK1677" i="2"/>
  <c r="AQ1677" i="2"/>
  <c r="AS1677" i="2"/>
  <c r="AJ1678" i="2"/>
  <c r="AK1678" i="2"/>
  <c r="AQ1678" i="2"/>
  <c r="AS1678" i="2"/>
  <c r="AJ1679" i="2"/>
  <c r="AK1679" i="2"/>
  <c r="AQ1679" i="2"/>
  <c r="AS1679" i="2"/>
  <c r="AJ1680" i="2"/>
  <c r="AK1680" i="2"/>
  <c r="AQ1680" i="2"/>
  <c r="AS1680" i="2"/>
  <c r="AJ1681" i="2"/>
  <c r="AK1681" i="2"/>
  <c r="AQ1681" i="2"/>
  <c r="AS1681" i="2"/>
  <c r="AJ1682" i="2"/>
  <c r="AK1682" i="2"/>
  <c r="AQ1682" i="2"/>
  <c r="AS1682" i="2"/>
  <c r="AJ1683" i="2"/>
  <c r="AK1683" i="2"/>
  <c r="AQ1683" i="2"/>
  <c r="AS1683" i="2"/>
  <c r="AJ1684" i="2"/>
  <c r="AK1684" i="2"/>
  <c r="AQ1684" i="2"/>
  <c r="AS1684" i="2"/>
  <c r="AJ1685" i="2"/>
  <c r="AK1685" i="2"/>
  <c r="AQ1685" i="2"/>
  <c r="AS1685" i="2"/>
  <c r="AJ1686" i="2"/>
  <c r="AK1686" i="2"/>
  <c r="AQ1686" i="2"/>
  <c r="AS1686" i="2"/>
  <c r="AJ1687" i="2"/>
  <c r="AK1687" i="2"/>
  <c r="AQ1687" i="2"/>
  <c r="AS1687" i="2"/>
  <c r="AJ1688" i="2"/>
  <c r="AK1688" i="2"/>
  <c r="AQ1688" i="2"/>
  <c r="AS1688" i="2"/>
  <c r="AJ1689" i="2"/>
  <c r="AK1689" i="2"/>
  <c r="AQ1689" i="2"/>
  <c r="AS1689" i="2"/>
  <c r="AJ1690" i="2"/>
  <c r="AK1690" i="2"/>
  <c r="AQ1690" i="2"/>
  <c r="AS1690" i="2"/>
  <c r="AJ1691" i="2"/>
  <c r="AK1691" i="2"/>
  <c r="AQ1691" i="2"/>
  <c r="AS1691" i="2"/>
  <c r="AJ1692" i="2"/>
  <c r="AK1692" i="2"/>
  <c r="AQ1692" i="2"/>
  <c r="AS1692" i="2"/>
  <c r="AJ1693" i="2"/>
  <c r="AK1693" i="2"/>
  <c r="AQ1693" i="2"/>
  <c r="AS1693" i="2"/>
  <c r="AJ1694" i="2"/>
  <c r="AK1694" i="2"/>
  <c r="AQ1694" i="2"/>
  <c r="AS1694" i="2"/>
  <c r="AJ1695" i="2"/>
  <c r="AK1695" i="2"/>
  <c r="AQ1695" i="2"/>
  <c r="AS1695" i="2"/>
  <c r="AJ1696" i="2"/>
  <c r="AK1696" i="2"/>
  <c r="AQ1696" i="2"/>
  <c r="AS1696" i="2"/>
  <c r="AJ1697" i="2"/>
  <c r="AK1697" i="2"/>
  <c r="AQ1697" i="2"/>
  <c r="AS1697" i="2"/>
  <c r="AJ1698" i="2"/>
  <c r="AK1698" i="2"/>
  <c r="AQ1698" i="2"/>
  <c r="AS1698" i="2"/>
  <c r="AJ1699" i="2"/>
  <c r="AK1699" i="2"/>
  <c r="AQ1699" i="2"/>
  <c r="AS1699" i="2"/>
  <c r="AJ1700" i="2"/>
  <c r="AK1700" i="2"/>
  <c r="AQ1700" i="2"/>
  <c r="AS1700" i="2"/>
  <c r="AJ1701" i="2"/>
  <c r="AK1701" i="2"/>
  <c r="AQ1701" i="2"/>
  <c r="AS1701" i="2"/>
  <c r="AJ1702" i="2"/>
  <c r="AK1702" i="2"/>
  <c r="AQ1702" i="2"/>
  <c r="AS1702" i="2"/>
  <c r="AJ1703" i="2"/>
  <c r="AK1703" i="2"/>
  <c r="AQ1703" i="2"/>
  <c r="AS1703" i="2"/>
  <c r="AJ1704" i="2"/>
  <c r="AK1704" i="2"/>
  <c r="AQ1704" i="2"/>
  <c r="AS1704" i="2"/>
  <c r="AJ1705" i="2"/>
  <c r="AK1705" i="2"/>
  <c r="AQ1705" i="2"/>
  <c r="AS1705" i="2"/>
  <c r="AJ1706" i="2"/>
  <c r="AK1706" i="2"/>
  <c r="AQ1706" i="2"/>
  <c r="AS1706" i="2"/>
  <c r="AJ1707" i="2"/>
  <c r="AK1707" i="2"/>
  <c r="AQ1707" i="2"/>
  <c r="AS1707" i="2"/>
  <c r="AJ1708" i="2"/>
  <c r="AK1708" i="2"/>
  <c r="AQ1708" i="2"/>
  <c r="AS1708" i="2"/>
  <c r="AJ1709" i="2"/>
  <c r="AK1709" i="2"/>
  <c r="AQ1709" i="2"/>
  <c r="AS1709" i="2"/>
  <c r="AJ1710" i="2"/>
  <c r="AK1710" i="2"/>
  <c r="AQ1710" i="2"/>
  <c r="AS1710" i="2"/>
  <c r="AJ1711" i="2"/>
  <c r="AK1711" i="2"/>
  <c r="AQ1711" i="2"/>
  <c r="AS1711" i="2"/>
  <c r="AJ1712" i="2"/>
  <c r="AK1712" i="2"/>
  <c r="AQ1712" i="2"/>
  <c r="AS1712" i="2"/>
  <c r="AJ1713" i="2"/>
  <c r="AK1713" i="2"/>
  <c r="AQ1713" i="2"/>
  <c r="AS1713" i="2"/>
  <c r="AJ1714" i="2"/>
  <c r="AK1714" i="2"/>
  <c r="AQ1714" i="2"/>
  <c r="AS1714" i="2"/>
  <c r="AJ1715" i="2"/>
  <c r="AK1715" i="2"/>
  <c r="AQ1715" i="2"/>
  <c r="AS1715" i="2"/>
  <c r="AJ1716" i="2"/>
  <c r="AK1716" i="2"/>
  <c r="AQ1716" i="2"/>
  <c r="AS1716" i="2"/>
  <c r="AJ1717" i="2"/>
  <c r="AK1717" i="2"/>
  <c r="AQ1717" i="2"/>
  <c r="AS1717" i="2"/>
  <c r="AJ1718" i="2"/>
  <c r="AK1718" i="2"/>
  <c r="AQ1718" i="2"/>
  <c r="AS1718" i="2"/>
  <c r="AJ1719" i="2"/>
  <c r="AK1719" i="2"/>
  <c r="AQ1719" i="2"/>
  <c r="AS1719" i="2"/>
  <c r="AJ1720" i="2"/>
  <c r="AK1720" i="2"/>
  <c r="AQ1720" i="2"/>
  <c r="AS1720" i="2"/>
  <c r="AJ1721" i="2"/>
  <c r="AK1721" i="2"/>
  <c r="AQ1721" i="2"/>
  <c r="AS1721" i="2"/>
  <c r="AJ1722" i="2"/>
  <c r="AK1722" i="2"/>
  <c r="AQ1722" i="2"/>
  <c r="AS1722" i="2"/>
  <c r="AJ1723" i="2"/>
  <c r="AK1723" i="2"/>
  <c r="AQ1723" i="2"/>
  <c r="AS1723" i="2"/>
  <c r="AJ1724" i="2"/>
  <c r="AK1724" i="2"/>
  <c r="AQ1724" i="2"/>
  <c r="AS1724" i="2"/>
  <c r="AJ1725" i="2"/>
  <c r="AK1725" i="2"/>
  <c r="AQ1725" i="2"/>
  <c r="AS1725" i="2"/>
  <c r="AJ1726" i="2"/>
  <c r="AK1726" i="2"/>
  <c r="AQ1726" i="2"/>
  <c r="AS1726" i="2"/>
  <c r="AJ1727" i="2"/>
  <c r="AK1727" i="2"/>
  <c r="AQ1727" i="2"/>
  <c r="AS1727" i="2"/>
  <c r="AJ1728" i="2"/>
  <c r="AK1728" i="2"/>
  <c r="AQ1728" i="2"/>
  <c r="AS1728" i="2"/>
  <c r="AJ1729" i="2"/>
  <c r="AK1729" i="2"/>
  <c r="AQ1729" i="2"/>
  <c r="AS1729" i="2"/>
  <c r="AJ1730" i="2"/>
  <c r="AK1730" i="2"/>
  <c r="AQ1730" i="2"/>
  <c r="AS1730" i="2"/>
  <c r="AJ1731" i="2"/>
  <c r="AK1731" i="2"/>
  <c r="AQ1731" i="2"/>
  <c r="AS1731" i="2"/>
  <c r="AJ1732" i="2"/>
  <c r="AK1732" i="2"/>
  <c r="AQ1732" i="2"/>
  <c r="AS1732" i="2"/>
  <c r="AJ1733" i="2"/>
  <c r="AK1733" i="2"/>
  <c r="AQ1733" i="2"/>
  <c r="AS1733" i="2"/>
  <c r="AJ1734" i="2"/>
  <c r="AK1734" i="2"/>
  <c r="AQ1734" i="2"/>
  <c r="AS1734" i="2"/>
  <c r="AJ1735" i="2"/>
  <c r="AK1735" i="2"/>
  <c r="AQ1735" i="2"/>
  <c r="AS1735" i="2"/>
  <c r="AJ1736" i="2"/>
  <c r="AK1736" i="2"/>
  <c r="AQ1736" i="2"/>
  <c r="AS1736" i="2"/>
  <c r="AJ1737" i="2"/>
  <c r="AK1737" i="2"/>
  <c r="AQ1737" i="2"/>
  <c r="AS1737" i="2"/>
  <c r="AJ1738" i="2"/>
  <c r="AK1738" i="2"/>
  <c r="AQ1738" i="2"/>
  <c r="AS1738" i="2"/>
  <c r="AJ1739" i="2"/>
  <c r="AK1739" i="2"/>
  <c r="AQ1739" i="2"/>
  <c r="AS1739" i="2"/>
  <c r="AJ1740" i="2"/>
  <c r="AK1740" i="2"/>
  <c r="AQ1740" i="2"/>
  <c r="AS1740" i="2"/>
  <c r="AJ1741" i="2"/>
  <c r="AK1741" i="2"/>
  <c r="AQ1741" i="2"/>
  <c r="AS1741" i="2"/>
  <c r="AJ1742" i="2"/>
  <c r="AK1742" i="2"/>
  <c r="AQ1742" i="2"/>
  <c r="AS1742" i="2"/>
  <c r="AJ1743" i="2"/>
  <c r="AK1743" i="2"/>
  <c r="AQ1743" i="2"/>
  <c r="AS1743" i="2"/>
  <c r="AJ1744" i="2"/>
  <c r="AK1744" i="2"/>
  <c r="AQ1744" i="2"/>
  <c r="AS1744" i="2"/>
  <c r="AJ1745" i="2"/>
  <c r="AK1745" i="2"/>
  <c r="AQ1745" i="2"/>
  <c r="AS1745" i="2"/>
  <c r="AJ1746" i="2"/>
  <c r="AK1746" i="2"/>
  <c r="AQ1746" i="2"/>
  <c r="AS1746" i="2"/>
  <c r="AJ1747" i="2"/>
  <c r="AK1747" i="2"/>
  <c r="AQ1747" i="2"/>
  <c r="AS1747" i="2"/>
  <c r="AJ1748" i="2"/>
  <c r="AK1748" i="2"/>
  <c r="AQ1748" i="2"/>
  <c r="AS1748" i="2"/>
  <c r="AJ1749" i="2"/>
  <c r="AK1749" i="2"/>
  <c r="AQ1749" i="2"/>
  <c r="AS1749" i="2"/>
  <c r="AJ1750" i="2"/>
  <c r="AK1750" i="2"/>
  <c r="AQ1750" i="2"/>
  <c r="AS1750" i="2"/>
  <c r="AJ1751" i="2"/>
  <c r="AK1751" i="2"/>
  <c r="AQ1751" i="2"/>
  <c r="AS1751" i="2"/>
  <c r="AJ1752" i="2"/>
  <c r="AK1752" i="2"/>
  <c r="AQ1752" i="2"/>
  <c r="AS1752" i="2"/>
  <c r="AJ1753" i="2"/>
  <c r="AK1753" i="2"/>
  <c r="AQ1753" i="2"/>
  <c r="AS1753" i="2"/>
  <c r="AJ1754" i="2"/>
  <c r="AK1754" i="2"/>
  <c r="AQ1754" i="2"/>
  <c r="AS1754" i="2"/>
  <c r="AJ1755" i="2"/>
  <c r="AK1755" i="2"/>
  <c r="AQ1755" i="2"/>
  <c r="AS1755" i="2"/>
  <c r="AJ1756" i="2"/>
  <c r="AK1756" i="2"/>
  <c r="AQ1756" i="2"/>
  <c r="AS1756" i="2"/>
  <c r="AJ1757" i="2"/>
  <c r="AK1757" i="2"/>
  <c r="AQ1757" i="2"/>
  <c r="AS1757" i="2"/>
  <c r="AJ1758" i="2"/>
  <c r="AK1758" i="2"/>
  <c r="AQ1758" i="2"/>
  <c r="AS1758" i="2"/>
  <c r="AJ1759" i="2"/>
  <c r="AK1759" i="2"/>
  <c r="AQ1759" i="2"/>
  <c r="AS1759" i="2"/>
  <c r="AJ1760" i="2"/>
  <c r="AK1760" i="2"/>
  <c r="AQ1760" i="2"/>
  <c r="AS1760" i="2"/>
  <c r="AJ1761" i="2"/>
  <c r="AK1761" i="2"/>
  <c r="AQ1761" i="2"/>
  <c r="AS1761" i="2"/>
  <c r="AJ1762" i="2"/>
  <c r="AK1762" i="2"/>
  <c r="AQ1762" i="2"/>
  <c r="AS1762" i="2"/>
  <c r="AJ1763" i="2"/>
  <c r="AK1763" i="2"/>
  <c r="AQ1763" i="2"/>
  <c r="AS1763" i="2"/>
  <c r="AJ1764" i="2"/>
  <c r="AK1764" i="2"/>
  <c r="AQ1764" i="2"/>
  <c r="AS1764" i="2"/>
  <c r="AJ1765" i="2"/>
  <c r="AK1765" i="2"/>
  <c r="AQ1765" i="2"/>
  <c r="AS1765" i="2"/>
  <c r="AJ1766" i="2"/>
  <c r="AK1766" i="2"/>
  <c r="AQ1766" i="2"/>
  <c r="AS1766" i="2"/>
  <c r="AJ1767" i="2"/>
  <c r="AK1767" i="2"/>
  <c r="AQ1767" i="2"/>
  <c r="AS1767" i="2"/>
  <c r="AJ1768" i="2"/>
  <c r="AK1768" i="2"/>
  <c r="AQ1768" i="2"/>
  <c r="AS1768" i="2"/>
  <c r="AJ1769" i="2"/>
  <c r="AK1769" i="2"/>
  <c r="AQ1769" i="2"/>
  <c r="AS1769" i="2"/>
  <c r="AJ1770" i="2"/>
  <c r="AK1770" i="2"/>
  <c r="AQ1770" i="2"/>
  <c r="AS1770" i="2"/>
  <c r="AJ1771" i="2"/>
  <c r="AK1771" i="2"/>
  <c r="AQ1771" i="2"/>
  <c r="AS1771" i="2"/>
  <c r="AJ1772" i="2"/>
  <c r="AK1772" i="2"/>
  <c r="AQ1772" i="2"/>
  <c r="AS1772" i="2"/>
  <c r="AJ1773" i="2"/>
  <c r="AK1773" i="2"/>
  <c r="AQ1773" i="2"/>
  <c r="AS1773" i="2"/>
  <c r="AJ1774" i="2"/>
  <c r="AK1774" i="2"/>
  <c r="AQ1774" i="2"/>
  <c r="AS1774" i="2"/>
  <c r="AJ1775" i="2"/>
  <c r="AK1775" i="2"/>
  <c r="AQ1775" i="2"/>
  <c r="AS1775" i="2"/>
  <c r="AJ1776" i="2"/>
  <c r="AK1776" i="2"/>
  <c r="AQ1776" i="2"/>
  <c r="AS1776" i="2"/>
  <c r="AJ1777" i="2"/>
  <c r="AK1777" i="2"/>
  <c r="AQ1777" i="2"/>
  <c r="AS1777" i="2"/>
  <c r="AJ1778" i="2"/>
  <c r="AK1778" i="2"/>
  <c r="AQ1778" i="2"/>
  <c r="AS1778" i="2"/>
  <c r="AJ1779" i="2"/>
  <c r="AK1779" i="2"/>
  <c r="AQ1779" i="2"/>
  <c r="AS1779" i="2"/>
  <c r="AJ1780" i="2"/>
  <c r="AK1780" i="2"/>
  <c r="AQ1780" i="2"/>
  <c r="AS1780" i="2"/>
  <c r="AJ1781" i="2"/>
  <c r="AK1781" i="2"/>
  <c r="AQ1781" i="2"/>
  <c r="AS1781" i="2"/>
  <c r="AJ1782" i="2"/>
  <c r="AK1782" i="2"/>
  <c r="AQ1782" i="2"/>
  <c r="AS1782" i="2"/>
  <c r="AJ1783" i="2"/>
  <c r="AK1783" i="2"/>
  <c r="AQ1783" i="2"/>
  <c r="AS1783" i="2"/>
  <c r="AJ1784" i="2"/>
  <c r="AK1784" i="2"/>
  <c r="AQ1784" i="2"/>
  <c r="AS1784" i="2"/>
  <c r="AJ1785" i="2"/>
  <c r="AK1785" i="2"/>
  <c r="AQ1785" i="2"/>
  <c r="AS1785" i="2"/>
  <c r="AJ1786" i="2"/>
  <c r="AK1786" i="2"/>
  <c r="AQ1786" i="2"/>
  <c r="AS1786" i="2"/>
  <c r="AJ1787" i="2"/>
  <c r="AK1787" i="2"/>
  <c r="AQ1787" i="2"/>
  <c r="AS1787" i="2"/>
  <c r="AJ1788" i="2"/>
  <c r="AK1788" i="2"/>
  <c r="AQ1788" i="2"/>
  <c r="AS1788" i="2"/>
  <c r="AJ1789" i="2"/>
  <c r="AK1789" i="2"/>
  <c r="AQ1789" i="2"/>
  <c r="AS1789" i="2"/>
  <c r="AJ1790" i="2"/>
  <c r="AK1790" i="2"/>
  <c r="AQ1790" i="2"/>
  <c r="AS1790" i="2"/>
  <c r="AJ1791" i="2"/>
  <c r="AK1791" i="2"/>
  <c r="AQ1791" i="2"/>
  <c r="AS1791" i="2"/>
  <c r="AJ1792" i="2"/>
  <c r="AK1792" i="2"/>
  <c r="AQ1792" i="2"/>
  <c r="AS1792" i="2"/>
  <c r="AJ1793" i="2"/>
  <c r="AK1793" i="2"/>
  <c r="AQ1793" i="2"/>
  <c r="AS1793" i="2"/>
  <c r="AJ1794" i="2"/>
  <c r="AK1794" i="2"/>
  <c r="AQ1794" i="2"/>
  <c r="AS1794" i="2"/>
  <c r="AJ1795" i="2"/>
  <c r="AK1795" i="2"/>
  <c r="AQ1795" i="2"/>
  <c r="AS1795" i="2"/>
  <c r="AJ1796" i="2"/>
  <c r="AK1796" i="2"/>
  <c r="AQ1796" i="2"/>
  <c r="AS1796" i="2"/>
  <c r="AJ1797" i="2"/>
  <c r="AK1797" i="2"/>
  <c r="AQ1797" i="2"/>
  <c r="AS1797" i="2"/>
  <c r="AJ1798" i="2"/>
  <c r="AK1798" i="2"/>
  <c r="AQ1798" i="2"/>
  <c r="AS1798" i="2"/>
  <c r="AJ1799" i="2"/>
  <c r="AK1799" i="2"/>
  <c r="AQ1799" i="2"/>
  <c r="AS1799" i="2"/>
  <c r="AJ1800" i="2"/>
  <c r="AK1800" i="2"/>
  <c r="AQ1800" i="2"/>
  <c r="AS1800" i="2"/>
  <c r="AJ1801" i="2"/>
  <c r="AK1801" i="2"/>
  <c r="AQ1801" i="2"/>
  <c r="AS1801" i="2"/>
  <c r="AJ1802" i="2"/>
  <c r="AK1802" i="2"/>
  <c r="AQ1802" i="2"/>
  <c r="AS1802" i="2"/>
  <c r="AJ1803" i="2"/>
  <c r="AK1803" i="2"/>
  <c r="AQ1803" i="2"/>
  <c r="AS1803" i="2"/>
  <c r="AJ1804" i="2"/>
  <c r="AK1804" i="2"/>
  <c r="AQ1804" i="2"/>
  <c r="AS1804" i="2"/>
  <c r="AJ1805" i="2"/>
  <c r="AK1805" i="2"/>
  <c r="AQ1805" i="2"/>
  <c r="AS1805" i="2"/>
  <c r="AJ1806" i="2"/>
  <c r="AK1806" i="2"/>
  <c r="AQ1806" i="2"/>
  <c r="AS1806" i="2"/>
  <c r="AJ1807" i="2"/>
  <c r="AK1807" i="2"/>
  <c r="AQ1807" i="2"/>
  <c r="AS1807" i="2"/>
  <c r="AJ1808" i="2"/>
  <c r="AK1808" i="2"/>
  <c r="AQ1808" i="2"/>
  <c r="AS1808" i="2"/>
  <c r="AJ1809" i="2"/>
  <c r="AK1809" i="2"/>
  <c r="AQ1809" i="2"/>
  <c r="AS1809" i="2"/>
  <c r="AJ1810" i="2"/>
  <c r="AK1810" i="2"/>
  <c r="AQ1810" i="2"/>
  <c r="AS1810" i="2"/>
  <c r="AJ1811" i="2"/>
  <c r="AK1811" i="2"/>
  <c r="AQ1811" i="2"/>
  <c r="AS1811" i="2"/>
  <c r="AJ1812" i="2"/>
  <c r="AK1812" i="2"/>
  <c r="AQ1812" i="2"/>
  <c r="AS1812" i="2"/>
  <c r="AJ1813" i="2"/>
  <c r="AK1813" i="2"/>
  <c r="AQ1813" i="2"/>
  <c r="AS1813" i="2"/>
  <c r="AJ1814" i="2"/>
  <c r="AK1814" i="2"/>
  <c r="AQ1814" i="2"/>
  <c r="AS1814" i="2"/>
  <c r="AJ1815" i="2"/>
  <c r="AK1815" i="2"/>
  <c r="AQ1815" i="2"/>
  <c r="AS1815" i="2"/>
  <c r="AJ1816" i="2"/>
  <c r="AK1816" i="2"/>
  <c r="AQ1816" i="2"/>
  <c r="AS1816" i="2"/>
  <c r="AJ1817" i="2"/>
  <c r="AK1817" i="2"/>
  <c r="AQ1817" i="2"/>
  <c r="AS1817" i="2"/>
  <c r="AJ1818" i="2"/>
  <c r="AK1818" i="2"/>
  <c r="AQ1818" i="2"/>
  <c r="AS1818" i="2"/>
  <c r="AJ1819" i="2"/>
  <c r="AK1819" i="2"/>
  <c r="AQ1819" i="2"/>
  <c r="AS1819" i="2"/>
  <c r="AJ1820" i="2"/>
  <c r="AK1820" i="2"/>
  <c r="AQ1820" i="2"/>
  <c r="AS1820" i="2"/>
  <c r="AJ1821" i="2"/>
  <c r="AK1821" i="2"/>
  <c r="AQ1821" i="2"/>
  <c r="AS1821" i="2"/>
  <c r="AJ1822" i="2"/>
  <c r="AK1822" i="2"/>
  <c r="AQ1822" i="2"/>
  <c r="AS1822" i="2"/>
  <c r="AJ1823" i="2"/>
  <c r="AK1823" i="2"/>
  <c r="AQ1823" i="2"/>
  <c r="AS1823" i="2"/>
  <c r="AJ1824" i="2"/>
  <c r="AK1824" i="2"/>
  <c r="AQ1824" i="2"/>
  <c r="AS1824" i="2"/>
  <c r="AJ1825" i="2"/>
  <c r="AK1825" i="2"/>
  <c r="AQ1825" i="2"/>
  <c r="AS1825" i="2"/>
  <c r="AJ1826" i="2"/>
  <c r="AK1826" i="2"/>
  <c r="AQ1826" i="2"/>
  <c r="AS1826" i="2"/>
  <c r="AJ1827" i="2"/>
  <c r="AK1827" i="2"/>
  <c r="AQ1827" i="2"/>
  <c r="AS1827" i="2"/>
  <c r="AJ1828" i="2"/>
  <c r="AK1828" i="2"/>
  <c r="AQ1828" i="2"/>
  <c r="AS1828" i="2"/>
  <c r="AJ1829" i="2"/>
  <c r="AK1829" i="2"/>
  <c r="AQ1829" i="2"/>
  <c r="AS1829" i="2"/>
  <c r="AJ1830" i="2"/>
  <c r="AK1830" i="2"/>
  <c r="AQ1830" i="2"/>
  <c r="AS1830" i="2"/>
  <c r="AJ1831" i="2"/>
  <c r="AK1831" i="2"/>
  <c r="AQ1831" i="2"/>
  <c r="AS1831" i="2"/>
  <c r="AJ1832" i="2"/>
  <c r="AK1832" i="2"/>
  <c r="AQ1832" i="2"/>
  <c r="AS1832" i="2"/>
  <c r="AJ1833" i="2"/>
  <c r="AK1833" i="2"/>
  <c r="AQ1833" i="2"/>
  <c r="AS1833" i="2"/>
  <c r="AJ1834" i="2"/>
  <c r="AK1834" i="2"/>
  <c r="AQ1834" i="2"/>
  <c r="AS1834" i="2"/>
  <c r="AJ1835" i="2"/>
  <c r="AK1835" i="2"/>
  <c r="AQ1835" i="2"/>
  <c r="AS1835" i="2"/>
  <c r="AJ1836" i="2"/>
  <c r="AK1836" i="2"/>
  <c r="AQ1836" i="2"/>
  <c r="AS1836" i="2"/>
  <c r="AJ1837" i="2"/>
  <c r="AK1837" i="2"/>
  <c r="AQ1837" i="2"/>
  <c r="AS1837" i="2"/>
  <c r="AJ1838" i="2"/>
  <c r="AK1838" i="2"/>
  <c r="AQ1838" i="2"/>
  <c r="AS1838" i="2"/>
  <c r="AJ1839" i="2"/>
  <c r="AK1839" i="2"/>
  <c r="AQ1839" i="2"/>
  <c r="AS1839" i="2"/>
  <c r="AJ1840" i="2"/>
  <c r="AK1840" i="2"/>
  <c r="AQ1840" i="2"/>
  <c r="AS1840" i="2"/>
  <c r="AJ1841" i="2"/>
  <c r="AK1841" i="2"/>
  <c r="AQ1841" i="2"/>
  <c r="AS1841" i="2"/>
  <c r="AJ1842" i="2"/>
  <c r="AK1842" i="2"/>
  <c r="AQ1842" i="2"/>
  <c r="AS1842" i="2"/>
  <c r="AJ1843" i="2"/>
  <c r="AK1843" i="2"/>
  <c r="AQ1843" i="2"/>
  <c r="AS1843" i="2"/>
  <c r="AJ1844" i="2"/>
  <c r="AK1844" i="2"/>
  <c r="AQ1844" i="2"/>
  <c r="AS1844" i="2"/>
  <c r="AJ1845" i="2"/>
  <c r="AK1845" i="2"/>
  <c r="AQ1845" i="2"/>
  <c r="AS1845" i="2"/>
  <c r="AJ1846" i="2"/>
  <c r="AK1846" i="2"/>
  <c r="AQ1846" i="2"/>
  <c r="AS1846" i="2"/>
  <c r="AJ1847" i="2"/>
  <c r="AK1847" i="2"/>
  <c r="AQ1847" i="2"/>
  <c r="AS1847" i="2"/>
  <c r="AJ1848" i="2"/>
  <c r="AK1848" i="2"/>
  <c r="AQ1848" i="2"/>
  <c r="AS1848" i="2"/>
  <c r="AJ1849" i="2"/>
  <c r="AK1849" i="2"/>
  <c r="AQ1849" i="2"/>
  <c r="AS1849" i="2"/>
  <c r="AJ1850" i="2"/>
  <c r="AK1850" i="2"/>
  <c r="AQ1850" i="2"/>
  <c r="AS1850" i="2"/>
  <c r="AJ1851" i="2"/>
  <c r="AK1851" i="2"/>
  <c r="AQ1851" i="2"/>
  <c r="AS1851" i="2"/>
  <c r="AJ1852" i="2"/>
  <c r="AK1852" i="2"/>
  <c r="AQ1852" i="2"/>
  <c r="AS1852" i="2"/>
  <c r="AJ1853" i="2"/>
  <c r="AK1853" i="2"/>
  <c r="AQ1853" i="2"/>
  <c r="AS1853" i="2"/>
  <c r="AJ1854" i="2"/>
  <c r="AK1854" i="2"/>
  <c r="AQ1854" i="2"/>
  <c r="AS1854" i="2"/>
  <c r="AJ1855" i="2"/>
  <c r="AK1855" i="2"/>
  <c r="AQ1855" i="2"/>
  <c r="AS1855" i="2"/>
  <c r="AJ1856" i="2"/>
  <c r="AK1856" i="2"/>
  <c r="AQ1856" i="2"/>
  <c r="AS1856" i="2"/>
  <c r="AJ1857" i="2"/>
  <c r="AK1857" i="2"/>
  <c r="AQ1857" i="2"/>
  <c r="AS1857" i="2"/>
  <c r="AJ1858" i="2"/>
  <c r="AK1858" i="2"/>
  <c r="AQ1858" i="2"/>
  <c r="AS1858" i="2"/>
  <c r="AJ1859" i="2"/>
  <c r="AK1859" i="2"/>
  <c r="AQ1859" i="2"/>
  <c r="AS1859" i="2"/>
  <c r="AJ1860" i="2"/>
  <c r="AK1860" i="2"/>
  <c r="AQ1860" i="2"/>
  <c r="AS1860" i="2"/>
  <c r="AJ1861" i="2"/>
  <c r="AK1861" i="2"/>
  <c r="AQ1861" i="2"/>
  <c r="AS1861" i="2"/>
  <c r="AJ1862" i="2"/>
  <c r="AK1862" i="2"/>
  <c r="AQ1862" i="2"/>
  <c r="AS1862" i="2"/>
  <c r="AJ1863" i="2"/>
  <c r="AK1863" i="2"/>
  <c r="AQ1863" i="2"/>
  <c r="AS1863" i="2"/>
  <c r="AJ1864" i="2"/>
  <c r="AK1864" i="2"/>
  <c r="AQ1864" i="2"/>
  <c r="AS1864" i="2"/>
  <c r="AJ1865" i="2"/>
  <c r="AK1865" i="2"/>
  <c r="AQ1865" i="2"/>
  <c r="AS1865" i="2"/>
  <c r="AJ1866" i="2"/>
  <c r="AK1866" i="2"/>
  <c r="AQ1866" i="2"/>
  <c r="AS1866" i="2"/>
  <c r="AJ1867" i="2"/>
  <c r="AK1867" i="2"/>
  <c r="AQ1867" i="2"/>
  <c r="AS1867" i="2"/>
  <c r="AJ1868" i="2"/>
  <c r="AK1868" i="2"/>
  <c r="AQ1868" i="2"/>
  <c r="AS1868" i="2"/>
  <c r="AJ1869" i="2"/>
  <c r="AK1869" i="2"/>
  <c r="AQ1869" i="2"/>
  <c r="AS1869" i="2"/>
  <c r="AJ1870" i="2"/>
  <c r="AK1870" i="2"/>
  <c r="AQ1870" i="2"/>
  <c r="AS1870" i="2"/>
  <c r="AJ1871" i="2"/>
  <c r="AK1871" i="2"/>
  <c r="AQ1871" i="2"/>
  <c r="AS1871" i="2"/>
  <c r="AJ1872" i="2"/>
  <c r="AK1872" i="2"/>
  <c r="AQ1872" i="2"/>
  <c r="AS1872" i="2"/>
  <c r="AJ1873" i="2"/>
  <c r="AK1873" i="2"/>
  <c r="AQ1873" i="2"/>
  <c r="AS1873" i="2"/>
  <c r="AJ1874" i="2"/>
  <c r="AK1874" i="2"/>
  <c r="AQ1874" i="2"/>
  <c r="AS1874" i="2"/>
  <c r="AJ1875" i="2"/>
  <c r="AK1875" i="2"/>
  <c r="AQ1875" i="2"/>
  <c r="AS1875" i="2"/>
  <c r="AJ1876" i="2"/>
  <c r="AK1876" i="2"/>
  <c r="AQ1876" i="2"/>
  <c r="AS1876" i="2"/>
  <c r="AJ1877" i="2"/>
  <c r="AK1877" i="2"/>
  <c r="AQ1877" i="2"/>
  <c r="AS1877" i="2"/>
  <c r="AJ1878" i="2"/>
  <c r="AK1878" i="2"/>
  <c r="AQ1878" i="2"/>
  <c r="AS1878" i="2"/>
  <c r="AJ1879" i="2"/>
  <c r="AK1879" i="2"/>
  <c r="AQ1879" i="2"/>
  <c r="AS1879" i="2"/>
  <c r="AJ1880" i="2"/>
  <c r="AK1880" i="2"/>
  <c r="AQ1880" i="2"/>
  <c r="AS1880" i="2"/>
  <c r="AJ1881" i="2"/>
  <c r="AK1881" i="2"/>
  <c r="AQ1881" i="2"/>
  <c r="AS1881" i="2"/>
  <c r="AJ1882" i="2"/>
  <c r="AK1882" i="2"/>
  <c r="AQ1882" i="2"/>
  <c r="AS1882" i="2"/>
  <c r="AJ1883" i="2"/>
  <c r="AK1883" i="2"/>
  <c r="AQ1883" i="2"/>
  <c r="AS1883" i="2"/>
  <c r="AJ1884" i="2"/>
  <c r="AK1884" i="2"/>
  <c r="AQ1884" i="2"/>
  <c r="AS1884" i="2"/>
  <c r="AJ1885" i="2"/>
  <c r="AK1885" i="2"/>
  <c r="AQ1885" i="2"/>
  <c r="AS1885" i="2"/>
  <c r="AJ1886" i="2"/>
  <c r="AK1886" i="2"/>
  <c r="AQ1886" i="2"/>
  <c r="AS1886" i="2"/>
  <c r="AJ1887" i="2"/>
  <c r="AK1887" i="2"/>
  <c r="AQ1887" i="2"/>
  <c r="AS1887" i="2"/>
  <c r="AJ1888" i="2"/>
  <c r="AK1888" i="2"/>
  <c r="AQ1888" i="2"/>
  <c r="AS1888" i="2"/>
  <c r="AJ1889" i="2"/>
  <c r="AK1889" i="2"/>
  <c r="AQ1889" i="2"/>
  <c r="AS1889" i="2"/>
  <c r="AJ1890" i="2"/>
  <c r="AK1890" i="2"/>
  <c r="AQ1890" i="2"/>
  <c r="AS1890" i="2"/>
  <c r="AJ1891" i="2"/>
  <c r="AK1891" i="2"/>
  <c r="AQ1891" i="2"/>
  <c r="AS1891" i="2"/>
  <c r="AJ1892" i="2"/>
  <c r="AK1892" i="2"/>
  <c r="AQ1892" i="2"/>
  <c r="AS1892" i="2"/>
  <c r="AJ1893" i="2"/>
  <c r="AK1893" i="2"/>
  <c r="AQ1893" i="2"/>
  <c r="AS1893" i="2"/>
  <c r="AJ1894" i="2"/>
  <c r="AK1894" i="2"/>
  <c r="AQ1894" i="2"/>
  <c r="AS1894" i="2"/>
  <c r="AJ1895" i="2"/>
  <c r="AK1895" i="2"/>
  <c r="AQ1895" i="2"/>
  <c r="AS1895" i="2"/>
  <c r="AJ1896" i="2"/>
  <c r="AK1896" i="2"/>
  <c r="AQ1896" i="2"/>
  <c r="AS1896" i="2"/>
  <c r="AJ1897" i="2"/>
  <c r="AK1897" i="2"/>
  <c r="AQ1897" i="2"/>
  <c r="AS1897" i="2"/>
  <c r="AJ1898" i="2"/>
  <c r="AK1898" i="2"/>
  <c r="AQ1898" i="2"/>
  <c r="AS1898" i="2"/>
  <c r="AJ1899" i="2"/>
  <c r="AK1899" i="2"/>
  <c r="AQ1899" i="2"/>
  <c r="AS1899" i="2"/>
  <c r="AJ1900" i="2"/>
  <c r="AK1900" i="2"/>
  <c r="AQ1900" i="2"/>
  <c r="AS1900" i="2"/>
  <c r="AJ1901" i="2"/>
  <c r="AK1901" i="2"/>
  <c r="AQ1901" i="2"/>
  <c r="AS1901" i="2"/>
  <c r="AJ1902" i="2"/>
  <c r="AK1902" i="2"/>
  <c r="AQ1902" i="2"/>
  <c r="AS1902" i="2"/>
  <c r="AJ1903" i="2"/>
  <c r="AK1903" i="2"/>
  <c r="AQ1903" i="2"/>
  <c r="AS1903" i="2"/>
  <c r="AJ1904" i="2"/>
  <c r="AK1904" i="2"/>
  <c r="AQ1904" i="2"/>
  <c r="AS1904" i="2"/>
  <c r="AJ1905" i="2"/>
  <c r="AK1905" i="2"/>
  <c r="AQ1905" i="2"/>
  <c r="AS1905" i="2"/>
  <c r="AJ1906" i="2"/>
  <c r="AK1906" i="2"/>
  <c r="AQ1906" i="2"/>
  <c r="AS1906" i="2"/>
  <c r="AJ1907" i="2"/>
  <c r="AK1907" i="2"/>
  <c r="AQ1907" i="2"/>
  <c r="AS1907" i="2"/>
  <c r="AJ1908" i="2"/>
  <c r="AK1908" i="2"/>
  <c r="AQ1908" i="2"/>
  <c r="AS1908" i="2"/>
  <c r="AJ1909" i="2"/>
  <c r="AK1909" i="2"/>
  <c r="AQ1909" i="2"/>
  <c r="AS1909" i="2"/>
  <c r="AJ1910" i="2"/>
  <c r="AK1910" i="2"/>
  <c r="AQ1910" i="2"/>
  <c r="AS1910" i="2"/>
  <c r="AJ1911" i="2"/>
  <c r="AK1911" i="2"/>
  <c r="AQ1911" i="2"/>
  <c r="AS1911" i="2"/>
  <c r="AJ1912" i="2"/>
  <c r="AK1912" i="2"/>
  <c r="AQ1912" i="2"/>
  <c r="AS1912" i="2"/>
  <c r="AJ1913" i="2"/>
  <c r="AK1913" i="2"/>
  <c r="AQ1913" i="2"/>
  <c r="AS1913" i="2"/>
  <c r="AJ1914" i="2"/>
  <c r="AK1914" i="2"/>
  <c r="AQ1914" i="2"/>
  <c r="AS1914" i="2"/>
  <c r="AJ1915" i="2"/>
  <c r="AK1915" i="2"/>
  <c r="AQ1915" i="2"/>
  <c r="AS1915" i="2"/>
  <c r="AJ1916" i="2"/>
  <c r="AK1916" i="2"/>
  <c r="AQ1916" i="2"/>
  <c r="AS1916" i="2"/>
  <c r="AJ1917" i="2"/>
  <c r="AK1917" i="2"/>
  <c r="AQ1917" i="2"/>
  <c r="AS1917" i="2"/>
  <c r="AJ1918" i="2"/>
  <c r="AK1918" i="2"/>
  <c r="AQ1918" i="2"/>
  <c r="AS1918" i="2"/>
  <c r="AJ1919" i="2"/>
  <c r="AK1919" i="2"/>
  <c r="AQ1919" i="2"/>
  <c r="AS1919" i="2"/>
  <c r="AJ1920" i="2"/>
  <c r="AK1920" i="2"/>
  <c r="AQ1920" i="2"/>
  <c r="AS1920" i="2"/>
  <c r="AJ1921" i="2"/>
  <c r="AK1921" i="2"/>
  <c r="AQ1921" i="2"/>
  <c r="AS1921" i="2"/>
  <c r="AJ1922" i="2"/>
  <c r="AK1922" i="2"/>
  <c r="AQ1922" i="2"/>
  <c r="AS1922" i="2"/>
  <c r="AJ1923" i="2"/>
  <c r="AK1923" i="2"/>
  <c r="AQ1923" i="2"/>
  <c r="AS1923" i="2"/>
  <c r="AJ1924" i="2"/>
  <c r="AK1924" i="2"/>
  <c r="AQ1924" i="2"/>
  <c r="AS1924" i="2"/>
  <c r="AJ1925" i="2"/>
  <c r="AK1925" i="2"/>
  <c r="AQ1925" i="2"/>
  <c r="AS1925" i="2"/>
  <c r="AJ1926" i="2"/>
  <c r="AK1926" i="2"/>
  <c r="AQ1926" i="2"/>
  <c r="AS1926" i="2"/>
  <c r="AJ1927" i="2"/>
  <c r="AK1927" i="2"/>
  <c r="AQ1927" i="2"/>
  <c r="AS1927" i="2"/>
  <c r="AJ1928" i="2"/>
  <c r="AK1928" i="2"/>
  <c r="AQ1928" i="2"/>
  <c r="AS1928" i="2"/>
  <c r="AJ1929" i="2"/>
  <c r="AK1929" i="2"/>
  <c r="AQ1929" i="2"/>
  <c r="AS1929" i="2"/>
  <c r="AJ1930" i="2"/>
  <c r="AK1930" i="2"/>
  <c r="AQ1930" i="2"/>
  <c r="AS1930" i="2"/>
  <c r="AJ1931" i="2"/>
  <c r="AK1931" i="2"/>
  <c r="AQ1931" i="2"/>
  <c r="AS1931" i="2"/>
  <c r="AJ1932" i="2"/>
  <c r="AK1932" i="2"/>
  <c r="AQ1932" i="2"/>
  <c r="AS1932" i="2"/>
  <c r="AJ1933" i="2"/>
  <c r="AK1933" i="2"/>
  <c r="AQ1933" i="2"/>
  <c r="AS1933" i="2"/>
  <c r="AJ1934" i="2"/>
  <c r="AK1934" i="2"/>
  <c r="AQ1934" i="2"/>
  <c r="AS1934" i="2"/>
  <c r="AJ1935" i="2"/>
  <c r="AK1935" i="2"/>
  <c r="AQ1935" i="2"/>
  <c r="AS1935" i="2"/>
  <c r="AJ1936" i="2"/>
  <c r="AK1936" i="2"/>
  <c r="AQ1936" i="2"/>
  <c r="AS1936" i="2"/>
  <c r="AJ1937" i="2"/>
  <c r="AK1937" i="2"/>
  <c r="AQ1937" i="2"/>
  <c r="AS1937" i="2"/>
  <c r="AJ1938" i="2"/>
  <c r="AK1938" i="2"/>
  <c r="AQ1938" i="2"/>
  <c r="AS1938" i="2"/>
  <c r="AJ1939" i="2"/>
  <c r="AK1939" i="2"/>
  <c r="AQ1939" i="2"/>
  <c r="AS1939" i="2"/>
  <c r="AJ1940" i="2"/>
  <c r="AK1940" i="2"/>
  <c r="AQ1940" i="2"/>
  <c r="AS1940" i="2"/>
  <c r="AJ1941" i="2"/>
  <c r="AK1941" i="2"/>
  <c r="AQ1941" i="2"/>
  <c r="AS1941" i="2"/>
  <c r="AJ1942" i="2"/>
  <c r="AK1942" i="2"/>
  <c r="AQ1942" i="2"/>
  <c r="AS1942" i="2"/>
  <c r="AJ1943" i="2"/>
  <c r="AK1943" i="2"/>
  <c r="AQ1943" i="2"/>
  <c r="AS1943" i="2"/>
  <c r="AJ1944" i="2"/>
  <c r="AK1944" i="2"/>
  <c r="AQ1944" i="2"/>
  <c r="AS1944" i="2"/>
  <c r="AJ1945" i="2"/>
  <c r="AK1945" i="2"/>
  <c r="AQ1945" i="2"/>
  <c r="AS1945" i="2"/>
  <c r="AJ1946" i="2"/>
  <c r="AK1946" i="2"/>
  <c r="AQ1946" i="2"/>
  <c r="AS1946" i="2"/>
  <c r="AJ1947" i="2"/>
  <c r="AK1947" i="2"/>
  <c r="AQ1947" i="2"/>
  <c r="AS1947" i="2"/>
  <c r="AJ1948" i="2"/>
  <c r="AK1948" i="2"/>
  <c r="AQ1948" i="2"/>
  <c r="AS1948" i="2"/>
  <c r="AJ1949" i="2"/>
  <c r="AK1949" i="2"/>
  <c r="AQ1949" i="2"/>
  <c r="AS1949" i="2"/>
  <c r="AJ1950" i="2"/>
  <c r="AK1950" i="2"/>
  <c r="AQ1950" i="2"/>
  <c r="AS1950" i="2"/>
  <c r="AJ1951" i="2"/>
  <c r="AK1951" i="2"/>
  <c r="AQ1951" i="2"/>
  <c r="AS1951" i="2"/>
  <c r="AJ1952" i="2"/>
  <c r="AK1952" i="2"/>
  <c r="AQ1952" i="2"/>
  <c r="AS1952" i="2"/>
  <c r="AJ1953" i="2"/>
  <c r="AK1953" i="2"/>
  <c r="AQ1953" i="2"/>
  <c r="AS1953" i="2"/>
  <c r="AJ1954" i="2"/>
  <c r="AK1954" i="2"/>
  <c r="AQ1954" i="2"/>
  <c r="AS1954" i="2"/>
  <c r="AJ1955" i="2"/>
  <c r="AK1955" i="2"/>
  <c r="AQ1955" i="2"/>
  <c r="AS1955" i="2"/>
  <c r="AJ1956" i="2"/>
  <c r="AK1956" i="2"/>
  <c r="AQ1956" i="2"/>
  <c r="AS1956" i="2"/>
  <c r="AJ1957" i="2"/>
  <c r="AK1957" i="2"/>
  <c r="AQ1957" i="2"/>
  <c r="AS1957" i="2"/>
  <c r="AJ1958" i="2"/>
  <c r="AK1958" i="2"/>
  <c r="AQ1958" i="2"/>
  <c r="AS1958" i="2"/>
  <c r="AJ1959" i="2"/>
  <c r="AK1959" i="2"/>
  <c r="AQ1959" i="2"/>
  <c r="AS1959" i="2"/>
  <c r="AJ1960" i="2"/>
  <c r="AK1960" i="2"/>
  <c r="AQ1960" i="2"/>
  <c r="AS1960" i="2"/>
  <c r="AJ1961" i="2"/>
  <c r="AK1961" i="2"/>
  <c r="AQ1961" i="2"/>
  <c r="AS1961" i="2"/>
  <c r="AJ1962" i="2"/>
  <c r="AK1962" i="2"/>
  <c r="AQ1962" i="2"/>
  <c r="AS1962" i="2"/>
  <c r="AJ1963" i="2"/>
  <c r="AK1963" i="2"/>
  <c r="AQ1963" i="2"/>
  <c r="AS1963" i="2"/>
  <c r="AJ1964" i="2"/>
  <c r="AK1964" i="2"/>
  <c r="AQ1964" i="2"/>
  <c r="AS1964" i="2"/>
  <c r="AJ1965" i="2"/>
  <c r="AK1965" i="2"/>
  <c r="AQ1965" i="2"/>
  <c r="AS1965" i="2"/>
  <c r="AJ1966" i="2"/>
  <c r="AK1966" i="2"/>
  <c r="AQ1966" i="2"/>
  <c r="AS1966" i="2"/>
  <c r="AJ1967" i="2"/>
  <c r="AK1967" i="2"/>
  <c r="AQ1967" i="2"/>
  <c r="AS1967" i="2"/>
  <c r="AJ1968" i="2"/>
  <c r="AK1968" i="2"/>
  <c r="AQ1968" i="2"/>
  <c r="AS1968" i="2"/>
  <c r="AJ1969" i="2"/>
  <c r="AK1969" i="2"/>
  <c r="AQ1969" i="2"/>
  <c r="AS1969" i="2"/>
  <c r="AJ1970" i="2"/>
  <c r="AK1970" i="2"/>
  <c r="AQ1970" i="2"/>
  <c r="AS1970" i="2"/>
  <c r="AJ1971" i="2"/>
  <c r="AK1971" i="2"/>
  <c r="AQ1971" i="2"/>
  <c r="AS1971" i="2"/>
  <c r="AJ1972" i="2"/>
  <c r="AK1972" i="2"/>
  <c r="AQ1972" i="2"/>
  <c r="AS1972" i="2"/>
  <c r="AJ1973" i="2"/>
  <c r="AK1973" i="2"/>
  <c r="AQ1973" i="2"/>
  <c r="AS1973" i="2"/>
  <c r="AJ1974" i="2"/>
  <c r="AK1974" i="2"/>
  <c r="AQ1974" i="2"/>
  <c r="AS1974" i="2"/>
  <c r="AJ1975" i="2"/>
  <c r="AK1975" i="2"/>
  <c r="AQ1975" i="2"/>
  <c r="AS1975" i="2"/>
  <c r="AJ1976" i="2"/>
  <c r="AK1976" i="2"/>
  <c r="AQ1976" i="2"/>
  <c r="AS1976" i="2"/>
  <c r="AJ1977" i="2"/>
  <c r="AK1977" i="2"/>
  <c r="AQ1977" i="2"/>
  <c r="AS1977" i="2"/>
  <c r="AJ1978" i="2"/>
  <c r="AK1978" i="2"/>
  <c r="AQ1978" i="2"/>
  <c r="AS1978" i="2"/>
  <c r="AJ1979" i="2"/>
  <c r="AK1979" i="2"/>
  <c r="AQ1979" i="2"/>
  <c r="AS1979" i="2"/>
  <c r="AJ1980" i="2"/>
  <c r="AK1980" i="2"/>
  <c r="AQ1980" i="2"/>
  <c r="AS1980" i="2"/>
  <c r="AJ1981" i="2"/>
  <c r="AK1981" i="2"/>
  <c r="AQ1981" i="2"/>
  <c r="AS1981" i="2"/>
  <c r="AJ1982" i="2"/>
  <c r="AK1982" i="2"/>
  <c r="AQ1982" i="2"/>
  <c r="AS1982" i="2"/>
  <c r="AJ1983" i="2"/>
  <c r="AK1983" i="2"/>
  <c r="AQ1983" i="2"/>
  <c r="AS1983" i="2"/>
  <c r="AJ1984" i="2"/>
  <c r="AK1984" i="2"/>
  <c r="AQ1984" i="2"/>
  <c r="AS1984" i="2"/>
  <c r="AJ1985" i="2"/>
  <c r="AK1985" i="2"/>
  <c r="AQ1985" i="2"/>
  <c r="AS1985" i="2"/>
  <c r="AJ1986" i="2"/>
  <c r="AK1986" i="2"/>
  <c r="AQ1986" i="2"/>
  <c r="AS1986" i="2"/>
  <c r="AJ1987" i="2"/>
  <c r="AK1987" i="2"/>
  <c r="AQ1987" i="2"/>
  <c r="AS1987" i="2"/>
  <c r="AJ1988" i="2"/>
  <c r="AK1988" i="2"/>
  <c r="AQ1988" i="2"/>
  <c r="AS1988" i="2"/>
  <c r="AJ1989" i="2"/>
  <c r="AK1989" i="2"/>
  <c r="AQ1989" i="2"/>
  <c r="AS1989" i="2"/>
  <c r="AJ1990" i="2"/>
  <c r="AK1990" i="2"/>
  <c r="AQ1990" i="2"/>
  <c r="AS1990" i="2"/>
  <c r="AJ1991" i="2"/>
  <c r="AK1991" i="2"/>
  <c r="AQ1991" i="2"/>
  <c r="AS1991" i="2"/>
  <c r="AJ1992" i="2"/>
  <c r="AK1992" i="2"/>
  <c r="AQ1992" i="2"/>
  <c r="AS1992" i="2"/>
  <c r="AJ1993" i="2"/>
  <c r="AK1993" i="2"/>
  <c r="AQ1993" i="2"/>
  <c r="AS1993" i="2"/>
  <c r="AJ1994" i="2"/>
  <c r="AK1994" i="2"/>
  <c r="AQ1994" i="2"/>
  <c r="AS1994" i="2"/>
  <c r="AJ1995" i="2"/>
  <c r="AK1995" i="2"/>
  <c r="AQ1995" i="2"/>
  <c r="AS1995" i="2"/>
  <c r="AJ1996" i="2"/>
  <c r="AK1996" i="2"/>
  <c r="AQ1996" i="2"/>
  <c r="AS1996" i="2"/>
  <c r="AJ1997" i="2"/>
  <c r="AK1997" i="2"/>
  <c r="AQ1997" i="2"/>
  <c r="AS1997" i="2"/>
  <c r="AJ1998" i="2"/>
  <c r="AK1998" i="2"/>
  <c r="AQ1998" i="2"/>
  <c r="AS1998" i="2"/>
  <c r="AJ1999" i="2"/>
  <c r="AK1999" i="2"/>
  <c r="AQ1999" i="2"/>
  <c r="AS1999" i="2"/>
  <c r="AJ2000" i="2"/>
  <c r="AK2000" i="2"/>
  <c r="AQ2000" i="2"/>
  <c r="AS2000" i="2"/>
  <c r="AJ2001" i="2"/>
  <c r="AK2001" i="2"/>
  <c r="AQ2001" i="2"/>
  <c r="AS2001" i="2"/>
  <c r="AJ2002" i="2"/>
  <c r="AK2002" i="2"/>
  <c r="AQ2002" i="2"/>
  <c r="AS2002" i="2"/>
  <c r="AJ2003" i="2"/>
  <c r="AK2003" i="2"/>
  <c r="AQ2003" i="2"/>
  <c r="AS2003" i="2"/>
  <c r="AJ2004" i="2"/>
  <c r="AK2004" i="2"/>
  <c r="AQ2004" i="2"/>
  <c r="AS2004" i="2"/>
  <c r="AJ2005" i="2"/>
  <c r="AK2005" i="2"/>
  <c r="AQ2005" i="2"/>
  <c r="AS2005" i="2"/>
  <c r="AJ2006" i="2"/>
  <c r="AK2006" i="2"/>
  <c r="AQ2006" i="2"/>
  <c r="AS2006" i="2"/>
  <c r="AJ2007" i="2"/>
  <c r="AK2007" i="2"/>
  <c r="AQ2007" i="2"/>
  <c r="AS2007" i="2"/>
  <c r="AJ2008" i="2"/>
  <c r="AK2008" i="2"/>
  <c r="AQ2008" i="2"/>
  <c r="AS2008" i="2"/>
  <c r="AJ2009" i="2"/>
  <c r="AK2009" i="2"/>
  <c r="AQ2009" i="2"/>
  <c r="AS2009" i="2"/>
  <c r="AJ2010" i="2"/>
  <c r="AK2010" i="2"/>
  <c r="AQ2010" i="2"/>
  <c r="AS2010" i="2"/>
  <c r="AJ2011" i="2"/>
  <c r="AK2011" i="2"/>
  <c r="AQ2011" i="2"/>
  <c r="AS2011" i="2"/>
  <c r="AJ2012" i="2"/>
  <c r="AK2012" i="2"/>
  <c r="AQ2012" i="2"/>
  <c r="AS2012" i="2"/>
  <c r="AJ2013" i="2"/>
  <c r="AK2013" i="2"/>
  <c r="AQ2013" i="2"/>
  <c r="AS2013" i="2"/>
  <c r="AJ2014" i="2"/>
  <c r="AK2014" i="2"/>
  <c r="AQ2014" i="2"/>
  <c r="AS2014" i="2"/>
  <c r="AJ2015" i="2"/>
  <c r="AK2015" i="2"/>
  <c r="AQ2015" i="2"/>
  <c r="AS2015" i="2"/>
  <c r="AJ2016" i="2"/>
  <c r="AK2016" i="2"/>
  <c r="AQ2016" i="2"/>
  <c r="AS2016" i="2"/>
  <c r="AJ2017" i="2"/>
  <c r="AK2017" i="2"/>
  <c r="AQ2017" i="2"/>
  <c r="AS2017" i="2"/>
  <c r="AJ2018" i="2"/>
  <c r="AK2018" i="2"/>
  <c r="AQ2018" i="2"/>
  <c r="AS2018" i="2"/>
  <c r="AJ2019" i="2"/>
  <c r="AK2019" i="2"/>
  <c r="AQ2019" i="2"/>
  <c r="AS2019" i="2"/>
  <c r="AJ2020" i="2"/>
  <c r="AK2020" i="2"/>
  <c r="AQ2020" i="2"/>
  <c r="AS2020" i="2"/>
  <c r="AJ2021" i="2"/>
  <c r="AK2021" i="2"/>
  <c r="AQ2021" i="2"/>
  <c r="AS2021" i="2"/>
  <c r="AJ2022" i="2"/>
  <c r="AK2022" i="2"/>
  <c r="AQ2022" i="2"/>
  <c r="AS2022" i="2"/>
  <c r="AJ2023" i="2"/>
  <c r="AK2023" i="2"/>
  <c r="AQ2023" i="2"/>
  <c r="AS2023" i="2"/>
  <c r="AJ2024" i="2"/>
  <c r="AK2024" i="2"/>
  <c r="AQ2024" i="2"/>
  <c r="AS2024" i="2"/>
  <c r="AJ2025" i="2"/>
  <c r="AK2025" i="2"/>
  <c r="AQ2025" i="2"/>
  <c r="AS2025" i="2"/>
  <c r="AJ2026" i="2"/>
  <c r="AK2026" i="2"/>
  <c r="AQ2026" i="2"/>
  <c r="AS2026" i="2"/>
  <c r="AJ2027" i="2"/>
  <c r="AK2027" i="2"/>
  <c r="AQ2027" i="2"/>
  <c r="AS2027" i="2"/>
  <c r="AJ2028" i="2"/>
  <c r="AK2028" i="2"/>
  <c r="AQ2028" i="2"/>
  <c r="AS2028" i="2"/>
  <c r="AJ2029" i="2"/>
  <c r="AK2029" i="2"/>
  <c r="AQ2029" i="2"/>
  <c r="AS2029" i="2"/>
  <c r="AJ2030" i="2"/>
  <c r="AK2030" i="2"/>
  <c r="AQ2030" i="2"/>
  <c r="AS2030" i="2"/>
  <c r="AJ2031" i="2"/>
  <c r="AK2031" i="2"/>
  <c r="AQ2031" i="2"/>
  <c r="AS2031" i="2"/>
  <c r="AJ2032" i="2"/>
  <c r="AK2032" i="2"/>
  <c r="AQ2032" i="2"/>
  <c r="AS2032" i="2"/>
  <c r="AJ2033" i="2"/>
  <c r="AK2033" i="2"/>
  <c r="AQ2033" i="2"/>
  <c r="AS2033" i="2"/>
  <c r="AJ2034" i="2"/>
  <c r="AK2034" i="2"/>
  <c r="AQ2034" i="2"/>
  <c r="AS2034" i="2"/>
  <c r="AJ2035" i="2"/>
  <c r="AK2035" i="2"/>
  <c r="AQ2035" i="2"/>
  <c r="AS2035" i="2"/>
  <c r="AJ2036" i="2"/>
  <c r="AK2036" i="2"/>
  <c r="AQ2036" i="2"/>
  <c r="AS2036" i="2"/>
  <c r="AJ2037" i="2"/>
  <c r="AK2037" i="2"/>
  <c r="AQ2037" i="2"/>
  <c r="AS2037" i="2"/>
  <c r="AJ2038" i="2"/>
  <c r="AK2038" i="2"/>
  <c r="AQ2038" i="2"/>
  <c r="AS2038" i="2"/>
  <c r="AJ2039" i="2"/>
  <c r="AK2039" i="2"/>
  <c r="AQ2039" i="2"/>
  <c r="AS2039" i="2"/>
  <c r="AJ2040" i="2"/>
  <c r="AK2040" i="2"/>
  <c r="AQ2040" i="2"/>
  <c r="AS2040" i="2"/>
  <c r="AJ2041" i="2"/>
  <c r="AK2041" i="2"/>
  <c r="AQ2041" i="2"/>
  <c r="AS2041" i="2"/>
  <c r="AJ2042" i="2"/>
  <c r="AK2042" i="2"/>
  <c r="AQ2042" i="2"/>
  <c r="AS2042" i="2"/>
  <c r="AJ2043" i="2"/>
  <c r="AK2043" i="2"/>
  <c r="AQ2043" i="2"/>
  <c r="AS2043" i="2"/>
  <c r="AJ2044" i="2"/>
  <c r="AK2044" i="2"/>
  <c r="AQ2044" i="2"/>
  <c r="AS2044" i="2"/>
  <c r="AJ2045" i="2"/>
  <c r="AK2045" i="2"/>
  <c r="AQ2045" i="2"/>
  <c r="AS2045" i="2"/>
  <c r="AJ2046" i="2"/>
  <c r="AK2046" i="2"/>
  <c r="AQ2046" i="2"/>
  <c r="AS2046" i="2"/>
  <c r="AJ2047" i="2"/>
  <c r="AK2047" i="2"/>
  <c r="AQ2047" i="2"/>
  <c r="AS2047" i="2"/>
  <c r="AJ2048" i="2"/>
  <c r="AK2048" i="2"/>
  <c r="AQ2048" i="2"/>
  <c r="AS2048" i="2"/>
  <c r="AJ2049" i="2"/>
  <c r="AK2049" i="2"/>
  <c r="AQ2049" i="2"/>
  <c r="AS2049" i="2"/>
  <c r="AJ2050" i="2"/>
  <c r="AK2050" i="2"/>
  <c r="AQ2050" i="2"/>
  <c r="AS2050" i="2"/>
  <c r="AJ2051" i="2"/>
  <c r="AK2051" i="2"/>
  <c r="AQ2051" i="2"/>
  <c r="AS2051" i="2"/>
  <c r="AJ2052" i="2"/>
  <c r="AK2052" i="2"/>
  <c r="AQ2052" i="2"/>
  <c r="AS2052" i="2"/>
  <c r="AJ2053" i="2"/>
  <c r="AK2053" i="2"/>
  <c r="AQ2053" i="2"/>
  <c r="AS2053" i="2"/>
  <c r="AJ2054" i="2"/>
  <c r="AK2054" i="2"/>
  <c r="AQ2054" i="2"/>
  <c r="AS2054" i="2"/>
  <c r="AJ2055" i="2"/>
  <c r="AK2055" i="2"/>
  <c r="AQ2055" i="2"/>
  <c r="AS2055" i="2"/>
  <c r="AJ2056" i="2"/>
  <c r="AK2056" i="2"/>
  <c r="AQ2056" i="2"/>
  <c r="AS2056" i="2"/>
  <c r="AJ2057" i="2"/>
  <c r="AK2057" i="2"/>
  <c r="AQ2057" i="2"/>
  <c r="AS2057" i="2"/>
  <c r="AJ2058" i="2"/>
  <c r="AK2058" i="2"/>
  <c r="AQ2058" i="2"/>
  <c r="AS2058" i="2"/>
  <c r="AJ2059" i="2"/>
  <c r="AK2059" i="2"/>
  <c r="AQ2059" i="2"/>
  <c r="AS2059" i="2"/>
  <c r="AJ2060" i="2"/>
  <c r="AK2060" i="2"/>
  <c r="AQ2060" i="2"/>
  <c r="AS2060" i="2"/>
  <c r="AJ2061" i="2"/>
  <c r="AK2061" i="2"/>
  <c r="AQ2061" i="2"/>
  <c r="AS2061" i="2"/>
  <c r="AJ2062" i="2"/>
  <c r="AK2062" i="2"/>
  <c r="AQ2062" i="2"/>
  <c r="AS2062" i="2"/>
  <c r="AJ2063" i="2"/>
  <c r="AK2063" i="2"/>
  <c r="AQ2063" i="2"/>
  <c r="AS2063" i="2"/>
  <c r="AJ2064" i="2"/>
  <c r="AK2064" i="2"/>
  <c r="AQ2064" i="2"/>
  <c r="AS2064" i="2"/>
  <c r="AJ2065" i="2"/>
  <c r="AK2065" i="2"/>
  <c r="AQ2065" i="2"/>
  <c r="AS2065" i="2"/>
  <c r="AJ2066" i="2"/>
  <c r="AK2066" i="2"/>
  <c r="AQ2066" i="2"/>
  <c r="AS2066" i="2"/>
  <c r="AJ2067" i="2"/>
  <c r="AK2067" i="2"/>
  <c r="AQ2067" i="2"/>
  <c r="AS2067" i="2"/>
  <c r="AJ2068" i="2"/>
  <c r="AK2068" i="2"/>
  <c r="AQ2068" i="2"/>
  <c r="AS2068" i="2"/>
  <c r="AJ2069" i="2"/>
  <c r="AK2069" i="2"/>
  <c r="AQ2069" i="2"/>
  <c r="AS2069" i="2"/>
  <c r="AJ2070" i="2"/>
  <c r="AK2070" i="2"/>
  <c r="AQ2070" i="2"/>
  <c r="AS2070" i="2"/>
  <c r="AJ2071" i="2"/>
  <c r="AK2071" i="2"/>
  <c r="AQ2071" i="2"/>
  <c r="AS2071" i="2"/>
  <c r="AJ2072" i="2"/>
  <c r="AK2072" i="2"/>
  <c r="AQ2072" i="2"/>
  <c r="AS2072" i="2"/>
  <c r="AJ2073" i="2"/>
  <c r="AK2073" i="2"/>
  <c r="AQ2073" i="2"/>
  <c r="AS2073" i="2"/>
  <c r="AJ2074" i="2"/>
  <c r="AK2074" i="2"/>
  <c r="AQ2074" i="2"/>
  <c r="AS2074" i="2"/>
  <c r="AJ2075" i="2"/>
  <c r="AK2075" i="2"/>
  <c r="AQ2075" i="2"/>
  <c r="AS2075" i="2"/>
  <c r="AJ2076" i="2"/>
  <c r="AK2076" i="2"/>
  <c r="AQ2076" i="2"/>
  <c r="AS2076" i="2"/>
  <c r="AJ2077" i="2"/>
  <c r="AK2077" i="2"/>
  <c r="AQ2077" i="2"/>
  <c r="AS2077" i="2"/>
  <c r="AJ2078" i="2"/>
  <c r="AK2078" i="2"/>
  <c r="AQ2078" i="2"/>
  <c r="AS2078" i="2"/>
  <c r="AJ2079" i="2"/>
  <c r="AK2079" i="2"/>
  <c r="AQ2079" i="2"/>
  <c r="AS2079" i="2"/>
  <c r="AJ2080" i="2"/>
  <c r="AK2080" i="2"/>
  <c r="AQ2080" i="2"/>
  <c r="AS2080" i="2"/>
  <c r="AJ2081" i="2"/>
  <c r="AK2081" i="2"/>
  <c r="AQ2081" i="2"/>
  <c r="AS2081" i="2"/>
  <c r="AJ2082" i="2"/>
  <c r="AK2082" i="2"/>
  <c r="AQ2082" i="2"/>
  <c r="AS2082" i="2"/>
  <c r="AJ2083" i="2"/>
  <c r="AK2083" i="2"/>
  <c r="AQ2083" i="2"/>
  <c r="AS2083" i="2"/>
  <c r="AJ2084" i="2"/>
  <c r="AK2084" i="2"/>
  <c r="AQ2084" i="2"/>
  <c r="AS2084" i="2"/>
  <c r="AJ2085" i="2"/>
  <c r="AK2085" i="2"/>
  <c r="AQ2085" i="2"/>
  <c r="AS2085" i="2"/>
  <c r="AJ2086" i="2"/>
  <c r="AK2086" i="2"/>
  <c r="AQ2086" i="2"/>
  <c r="AS2086" i="2"/>
  <c r="AJ2087" i="2"/>
  <c r="AK2087" i="2"/>
  <c r="AQ2087" i="2"/>
  <c r="AS2087" i="2"/>
  <c r="AJ2088" i="2"/>
  <c r="AK2088" i="2"/>
  <c r="AQ2088" i="2"/>
  <c r="AS2088" i="2"/>
  <c r="AJ2089" i="2"/>
  <c r="AK2089" i="2"/>
  <c r="AQ2089" i="2"/>
  <c r="AS2089" i="2"/>
  <c r="AJ2090" i="2"/>
  <c r="AK2090" i="2"/>
  <c r="AQ2090" i="2"/>
  <c r="AS2090" i="2"/>
  <c r="AJ2091" i="2"/>
  <c r="AK2091" i="2"/>
  <c r="AQ2091" i="2"/>
  <c r="AS2091" i="2"/>
  <c r="AJ2092" i="2"/>
  <c r="AK2092" i="2"/>
  <c r="AQ2092" i="2"/>
  <c r="AS2092" i="2"/>
  <c r="AJ2093" i="2"/>
  <c r="AK2093" i="2"/>
  <c r="AQ2093" i="2"/>
  <c r="AS2093" i="2"/>
  <c r="AJ2094" i="2"/>
  <c r="AK2094" i="2"/>
  <c r="AQ2094" i="2"/>
  <c r="AS2094" i="2"/>
  <c r="AJ2095" i="2"/>
  <c r="AK2095" i="2"/>
  <c r="AQ2095" i="2"/>
  <c r="AS2095" i="2"/>
  <c r="AJ2096" i="2"/>
  <c r="AK2096" i="2"/>
  <c r="AQ2096" i="2"/>
  <c r="AS2096" i="2"/>
  <c r="AJ2097" i="2"/>
  <c r="AK2097" i="2"/>
  <c r="AQ2097" i="2"/>
  <c r="AS2097" i="2"/>
  <c r="AJ2098" i="2"/>
  <c r="AK2098" i="2"/>
  <c r="AQ2098" i="2"/>
  <c r="AS2098" i="2"/>
  <c r="AJ2099" i="2"/>
  <c r="AK2099" i="2"/>
  <c r="AQ2099" i="2"/>
  <c r="AS2099" i="2"/>
  <c r="AJ2100" i="2"/>
  <c r="AK2100" i="2"/>
  <c r="AQ2100" i="2"/>
  <c r="AS2100" i="2"/>
  <c r="AJ2101" i="2"/>
  <c r="AK2101" i="2"/>
  <c r="AQ2101" i="2"/>
  <c r="AS2101" i="2"/>
  <c r="AJ2102" i="2"/>
  <c r="AK2102" i="2"/>
  <c r="AQ2102" i="2"/>
  <c r="AS2102" i="2"/>
  <c r="AJ2103" i="2"/>
  <c r="AK2103" i="2"/>
  <c r="AQ2103" i="2"/>
  <c r="AS2103" i="2"/>
  <c r="AJ2104" i="2"/>
  <c r="AK2104" i="2"/>
  <c r="AQ2104" i="2"/>
  <c r="AS2104" i="2"/>
  <c r="AJ2105" i="2"/>
  <c r="AK2105" i="2"/>
  <c r="AQ2105" i="2"/>
  <c r="AS2105" i="2"/>
  <c r="AJ2106" i="2"/>
  <c r="AK2106" i="2"/>
  <c r="AQ2106" i="2"/>
  <c r="AS2106" i="2"/>
  <c r="AJ2107" i="2"/>
  <c r="AK2107" i="2"/>
  <c r="AQ2107" i="2"/>
  <c r="AS2107" i="2"/>
  <c r="AJ2108" i="2"/>
  <c r="AK2108" i="2"/>
  <c r="AQ2108" i="2"/>
  <c r="AS2108" i="2"/>
  <c r="AJ2109" i="2"/>
  <c r="AK2109" i="2"/>
  <c r="AQ2109" i="2"/>
  <c r="AS2109" i="2"/>
  <c r="AJ2110" i="2"/>
  <c r="AK2110" i="2"/>
  <c r="AQ2110" i="2"/>
  <c r="AS2110" i="2"/>
  <c r="AJ2111" i="2"/>
  <c r="AK2111" i="2"/>
  <c r="AQ2111" i="2"/>
  <c r="AS2111" i="2"/>
  <c r="AJ2112" i="2"/>
  <c r="AK2112" i="2"/>
  <c r="AQ2112" i="2"/>
  <c r="AS2112" i="2"/>
  <c r="AJ2113" i="2"/>
  <c r="AK2113" i="2"/>
  <c r="AQ2113" i="2"/>
  <c r="AS2113" i="2"/>
  <c r="AJ2114" i="2"/>
  <c r="AK2114" i="2"/>
  <c r="AQ2114" i="2"/>
  <c r="AS2114" i="2"/>
  <c r="AJ2115" i="2"/>
  <c r="AK2115" i="2"/>
  <c r="AQ2115" i="2"/>
  <c r="AS2115" i="2"/>
  <c r="AJ2116" i="2"/>
  <c r="AK2116" i="2"/>
  <c r="AQ2116" i="2"/>
  <c r="AS2116" i="2"/>
  <c r="AJ2117" i="2"/>
  <c r="AK2117" i="2"/>
  <c r="AQ2117" i="2"/>
  <c r="AS2117" i="2"/>
  <c r="AJ2118" i="2"/>
  <c r="AK2118" i="2"/>
  <c r="AQ2118" i="2"/>
  <c r="AS2118" i="2"/>
  <c r="AJ2119" i="2"/>
  <c r="AK2119" i="2"/>
  <c r="AQ2119" i="2"/>
  <c r="AS2119" i="2"/>
  <c r="AJ2120" i="2"/>
  <c r="AK2120" i="2"/>
  <c r="AQ2120" i="2"/>
  <c r="AS2120" i="2"/>
  <c r="AJ2121" i="2"/>
  <c r="AK2121" i="2"/>
  <c r="AQ2121" i="2"/>
  <c r="AS2121" i="2"/>
  <c r="AJ2122" i="2"/>
  <c r="AK2122" i="2"/>
  <c r="AQ2122" i="2"/>
  <c r="AS2122" i="2"/>
  <c r="AJ2123" i="2"/>
  <c r="AK2123" i="2"/>
  <c r="AQ2123" i="2"/>
  <c r="AS2123" i="2"/>
  <c r="AJ2124" i="2"/>
  <c r="AK2124" i="2"/>
  <c r="AQ2124" i="2"/>
  <c r="AS2124" i="2"/>
  <c r="AJ2125" i="2"/>
  <c r="AK2125" i="2"/>
  <c r="AQ2125" i="2"/>
  <c r="AS2125" i="2"/>
  <c r="AJ2126" i="2"/>
  <c r="AK2126" i="2"/>
  <c r="AQ2126" i="2"/>
  <c r="AS2126" i="2"/>
  <c r="AJ2127" i="2"/>
  <c r="AK2127" i="2"/>
  <c r="AQ2127" i="2"/>
  <c r="AS2127" i="2"/>
  <c r="AJ2128" i="2"/>
  <c r="AK2128" i="2"/>
  <c r="AQ2128" i="2"/>
  <c r="AS2128" i="2"/>
  <c r="AJ2129" i="2"/>
  <c r="AK2129" i="2"/>
  <c r="AQ2129" i="2"/>
  <c r="AS2129" i="2"/>
  <c r="AJ2130" i="2"/>
  <c r="AK2130" i="2"/>
  <c r="AQ2130" i="2"/>
  <c r="AS2130" i="2"/>
  <c r="AJ2131" i="2"/>
  <c r="AK2131" i="2"/>
  <c r="AQ2131" i="2"/>
  <c r="AS2131" i="2"/>
  <c r="AJ2132" i="2"/>
  <c r="AK2132" i="2"/>
  <c r="AQ2132" i="2"/>
  <c r="AS2132" i="2"/>
  <c r="AJ2133" i="2"/>
  <c r="AK2133" i="2"/>
  <c r="AQ2133" i="2"/>
  <c r="AS2133" i="2"/>
  <c r="AJ2134" i="2"/>
  <c r="AK2134" i="2"/>
  <c r="AQ2134" i="2"/>
  <c r="AS2134" i="2"/>
  <c r="AJ2135" i="2"/>
  <c r="AK2135" i="2"/>
  <c r="AQ2135" i="2"/>
  <c r="AS2135" i="2"/>
  <c r="AJ2136" i="2"/>
  <c r="AK2136" i="2"/>
  <c r="AQ2136" i="2"/>
  <c r="AS2136" i="2"/>
  <c r="AJ2137" i="2"/>
  <c r="AK2137" i="2"/>
  <c r="AQ2137" i="2"/>
  <c r="AS2137" i="2"/>
  <c r="AJ2138" i="2"/>
  <c r="AK2138" i="2"/>
  <c r="AQ2138" i="2"/>
  <c r="AS2138" i="2"/>
  <c r="AJ2139" i="2"/>
  <c r="AK2139" i="2"/>
  <c r="AQ2139" i="2"/>
  <c r="AS2139" i="2"/>
  <c r="AJ2140" i="2"/>
  <c r="AK2140" i="2"/>
  <c r="AQ2140" i="2"/>
  <c r="AS2140" i="2"/>
  <c r="AJ2141" i="2"/>
  <c r="AK2141" i="2"/>
  <c r="AQ2141" i="2"/>
  <c r="AS2141" i="2"/>
  <c r="AJ2142" i="2"/>
  <c r="AK2142" i="2"/>
  <c r="AQ2142" i="2"/>
  <c r="AS2142" i="2"/>
  <c r="AJ2143" i="2"/>
  <c r="AK2143" i="2"/>
  <c r="AQ2143" i="2"/>
  <c r="AS2143" i="2"/>
  <c r="AJ2144" i="2"/>
  <c r="AK2144" i="2"/>
  <c r="AQ2144" i="2"/>
  <c r="AS2144" i="2"/>
  <c r="AJ2145" i="2"/>
  <c r="AK2145" i="2"/>
  <c r="AQ2145" i="2"/>
  <c r="AS2145" i="2"/>
  <c r="AJ2146" i="2"/>
  <c r="AK2146" i="2"/>
  <c r="AQ2146" i="2"/>
  <c r="AS2146" i="2"/>
  <c r="AJ2147" i="2"/>
  <c r="AK2147" i="2"/>
  <c r="AQ2147" i="2"/>
  <c r="AS2147" i="2"/>
  <c r="AJ2148" i="2"/>
  <c r="AK2148" i="2"/>
  <c r="AQ2148" i="2"/>
  <c r="AS2148" i="2"/>
  <c r="AJ2149" i="2"/>
  <c r="AK2149" i="2"/>
  <c r="AQ2149" i="2"/>
  <c r="AS2149" i="2"/>
  <c r="AJ2150" i="2"/>
  <c r="AK2150" i="2"/>
  <c r="AQ2150" i="2"/>
  <c r="AS2150" i="2"/>
  <c r="AJ2151" i="2"/>
  <c r="AK2151" i="2"/>
  <c r="AQ2151" i="2"/>
  <c r="AS2151" i="2"/>
  <c r="AJ2152" i="2"/>
  <c r="AK2152" i="2"/>
  <c r="AQ2152" i="2"/>
  <c r="AS2152" i="2"/>
  <c r="AJ2153" i="2"/>
  <c r="AK2153" i="2"/>
  <c r="AQ2153" i="2"/>
  <c r="AS2153" i="2"/>
  <c r="AJ2154" i="2"/>
  <c r="AK2154" i="2"/>
  <c r="AQ2154" i="2"/>
  <c r="AS2154" i="2"/>
  <c r="AJ2155" i="2"/>
  <c r="AK2155" i="2"/>
  <c r="AQ2155" i="2"/>
  <c r="AS2155" i="2"/>
  <c r="AJ2156" i="2"/>
  <c r="AK2156" i="2"/>
  <c r="AQ2156" i="2"/>
  <c r="AS2156" i="2"/>
  <c r="AJ2157" i="2"/>
  <c r="AK2157" i="2"/>
  <c r="AQ2157" i="2"/>
  <c r="AS2157" i="2"/>
  <c r="AJ2158" i="2"/>
  <c r="AK2158" i="2"/>
  <c r="AQ2158" i="2"/>
  <c r="AS2158" i="2"/>
  <c r="AJ2159" i="2"/>
  <c r="AK2159" i="2"/>
  <c r="AQ2159" i="2"/>
  <c r="AS2159" i="2"/>
  <c r="AJ2160" i="2"/>
  <c r="AK2160" i="2"/>
  <c r="AQ2160" i="2"/>
  <c r="AS2160" i="2"/>
  <c r="AJ2161" i="2"/>
  <c r="AK2161" i="2"/>
  <c r="AQ2161" i="2"/>
  <c r="AS2161" i="2"/>
  <c r="AJ2162" i="2"/>
  <c r="AK2162" i="2"/>
  <c r="AQ2162" i="2"/>
  <c r="AS2162" i="2"/>
  <c r="AJ2163" i="2"/>
  <c r="AK2163" i="2"/>
  <c r="AQ2163" i="2"/>
  <c r="AS2163" i="2"/>
  <c r="AJ2164" i="2"/>
  <c r="AK2164" i="2"/>
  <c r="AQ2164" i="2"/>
  <c r="AS2164" i="2"/>
  <c r="AJ2165" i="2"/>
  <c r="AK2165" i="2"/>
  <c r="AQ2165" i="2"/>
  <c r="AS2165" i="2"/>
  <c r="AJ2166" i="2"/>
  <c r="AK2166" i="2"/>
  <c r="AQ2166" i="2"/>
  <c r="AS2166" i="2"/>
  <c r="AJ2167" i="2"/>
  <c r="AK2167" i="2"/>
  <c r="AQ2167" i="2"/>
  <c r="AS2167" i="2"/>
  <c r="AJ2168" i="2"/>
  <c r="AK2168" i="2"/>
  <c r="AQ2168" i="2"/>
  <c r="AS2168" i="2"/>
  <c r="AJ2169" i="2"/>
  <c r="AK2169" i="2"/>
  <c r="AQ2169" i="2"/>
  <c r="AS2169" i="2"/>
  <c r="AJ2170" i="2"/>
  <c r="AK2170" i="2"/>
  <c r="AQ2170" i="2"/>
  <c r="AS2170" i="2"/>
  <c r="AJ2171" i="2"/>
  <c r="AK2171" i="2"/>
  <c r="AQ2171" i="2"/>
  <c r="AS2171" i="2"/>
  <c r="AJ2172" i="2"/>
  <c r="AK2172" i="2"/>
  <c r="AQ2172" i="2"/>
  <c r="AS2172" i="2"/>
  <c r="AJ2173" i="2"/>
  <c r="AK2173" i="2"/>
  <c r="AQ2173" i="2"/>
  <c r="AS2173" i="2"/>
  <c r="AJ2174" i="2"/>
  <c r="AK2174" i="2"/>
  <c r="AQ2174" i="2"/>
  <c r="AS2174" i="2"/>
  <c r="AJ2175" i="2"/>
  <c r="AK2175" i="2"/>
  <c r="AQ2175" i="2"/>
  <c r="AS2175" i="2"/>
  <c r="AJ2176" i="2"/>
  <c r="AK2176" i="2"/>
  <c r="AQ2176" i="2"/>
  <c r="AS2176" i="2"/>
  <c r="AJ2177" i="2"/>
  <c r="AK2177" i="2"/>
  <c r="AQ2177" i="2"/>
  <c r="AS2177" i="2"/>
  <c r="AJ2178" i="2"/>
  <c r="AK2178" i="2"/>
  <c r="AQ2178" i="2"/>
  <c r="AS2178" i="2"/>
  <c r="AJ2179" i="2"/>
  <c r="AK2179" i="2"/>
  <c r="AQ2179" i="2"/>
  <c r="AS2179" i="2"/>
  <c r="AJ2180" i="2"/>
  <c r="AK2180" i="2"/>
  <c r="AQ2180" i="2"/>
  <c r="AS2180" i="2"/>
  <c r="AJ2181" i="2"/>
  <c r="AK2181" i="2"/>
  <c r="AQ2181" i="2"/>
  <c r="AS2181" i="2"/>
  <c r="AJ2182" i="2"/>
  <c r="AK2182" i="2"/>
  <c r="AQ2182" i="2"/>
  <c r="AS2182" i="2"/>
  <c r="AJ2183" i="2"/>
  <c r="AK2183" i="2"/>
  <c r="AQ2183" i="2"/>
  <c r="AS2183" i="2"/>
  <c r="AJ2184" i="2"/>
  <c r="AK2184" i="2"/>
  <c r="AQ2184" i="2"/>
  <c r="AS2184" i="2"/>
  <c r="AJ2185" i="2"/>
  <c r="AK2185" i="2"/>
  <c r="AQ2185" i="2"/>
  <c r="AS2185" i="2"/>
  <c r="AJ2186" i="2"/>
  <c r="AK2186" i="2"/>
  <c r="AQ2186" i="2"/>
  <c r="AS2186" i="2"/>
  <c r="AJ2187" i="2"/>
  <c r="AK2187" i="2"/>
  <c r="AQ2187" i="2"/>
  <c r="AS2187" i="2"/>
  <c r="AJ2188" i="2"/>
  <c r="AK2188" i="2"/>
  <c r="AQ2188" i="2"/>
  <c r="AS2188" i="2"/>
  <c r="AJ2189" i="2"/>
  <c r="AK2189" i="2"/>
  <c r="AQ2189" i="2"/>
  <c r="AS2189" i="2"/>
  <c r="AJ2190" i="2"/>
  <c r="AK2190" i="2"/>
  <c r="AQ2190" i="2"/>
  <c r="AS2190" i="2"/>
  <c r="AJ2191" i="2"/>
  <c r="AK2191" i="2"/>
  <c r="AQ2191" i="2"/>
  <c r="AS2191" i="2"/>
  <c r="AJ2192" i="2"/>
  <c r="AK2192" i="2"/>
  <c r="AQ2192" i="2"/>
  <c r="AS2192" i="2"/>
  <c r="AJ2193" i="2"/>
  <c r="AK2193" i="2"/>
  <c r="AQ2193" i="2"/>
  <c r="AS2193" i="2"/>
  <c r="AJ2194" i="2"/>
  <c r="AK2194" i="2"/>
  <c r="AQ2194" i="2"/>
  <c r="AS2194" i="2"/>
  <c r="AJ2195" i="2"/>
  <c r="AK2195" i="2"/>
  <c r="AQ2195" i="2"/>
  <c r="AS2195" i="2"/>
  <c r="AJ2196" i="2"/>
  <c r="AK2196" i="2"/>
  <c r="AQ2196" i="2"/>
  <c r="AS2196" i="2"/>
  <c r="AJ2197" i="2"/>
  <c r="AK2197" i="2"/>
  <c r="AQ2197" i="2"/>
  <c r="AS2197" i="2"/>
  <c r="AJ2198" i="2"/>
  <c r="AK2198" i="2"/>
  <c r="AQ2198" i="2"/>
  <c r="AS2198" i="2"/>
  <c r="AJ2199" i="2"/>
  <c r="AK2199" i="2"/>
  <c r="AQ2199" i="2"/>
  <c r="AS2199" i="2"/>
  <c r="AJ2200" i="2"/>
  <c r="AK2200" i="2"/>
  <c r="AQ2200" i="2"/>
  <c r="AS2200" i="2"/>
  <c r="AJ2201" i="2"/>
  <c r="AK2201" i="2"/>
  <c r="AQ2201" i="2"/>
  <c r="AS2201" i="2"/>
  <c r="AJ2202" i="2"/>
  <c r="AK2202" i="2"/>
  <c r="AQ2202" i="2"/>
  <c r="AS2202" i="2"/>
  <c r="AJ2203" i="2"/>
  <c r="AK2203" i="2"/>
  <c r="AQ2203" i="2"/>
  <c r="AS2203" i="2"/>
  <c r="AJ2204" i="2"/>
  <c r="AK2204" i="2"/>
  <c r="AQ2204" i="2"/>
  <c r="AS2204" i="2"/>
  <c r="AJ2205" i="2"/>
  <c r="AK2205" i="2"/>
  <c r="AQ2205" i="2"/>
  <c r="AS2205" i="2"/>
  <c r="AJ2206" i="2"/>
  <c r="AK2206" i="2"/>
  <c r="AQ2206" i="2"/>
  <c r="AS2206" i="2"/>
  <c r="AJ2207" i="2"/>
  <c r="AK2207" i="2"/>
  <c r="AQ2207" i="2"/>
  <c r="AS2207" i="2"/>
  <c r="AJ2208" i="2"/>
  <c r="AK2208" i="2"/>
  <c r="AQ2208" i="2"/>
  <c r="AS2208" i="2"/>
  <c r="AJ2209" i="2"/>
  <c r="AK2209" i="2"/>
  <c r="AQ2209" i="2"/>
  <c r="AS2209" i="2"/>
  <c r="AJ2210" i="2"/>
  <c r="AK2210" i="2"/>
  <c r="AQ2210" i="2"/>
  <c r="AS2210" i="2"/>
  <c r="AJ2211" i="2"/>
  <c r="AK2211" i="2"/>
  <c r="AQ2211" i="2"/>
  <c r="AS2211" i="2"/>
  <c r="AJ2212" i="2"/>
  <c r="AK2212" i="2"/>
  <c r="AQ2212" i="2"/>
  <c r="AS2212" i="2"/>
  <c r="AJ2213" i="2"/>
  <c r="AK2213" i="2"/>
  <c r="AQ2213" i="2"/>
  <c r="AS2213" i="2"/>
  <c r="AJ2214" i="2"/>
  <c r="AK2214" i="2"/>
  <c r="AQ2214" i="2"/>
  <c r="AS2214" i="2"/>
  <c r="AJ2215" i="2"/>
  <c r="AK2215" i="2"/>
  <c r="AQ2215" i="2"/>
  <c r="AS2215" i="2"/>
  <c r="AJ2216" i="2"/>
  <c r="AK2216" i="2"/>
  <c r="AQ2216" i="2"/>
  <c r="AS2216" i="2"/>
  <c r="AJ2217" i="2"/>
  <c r="AK2217" i="2"/>
  <c r="AQ2217" i="2"/>
  <c r="AS2217" i="2"/>
  <c r="AJ2218" i="2"/>
  <c r="AK2218" i="2"/>
  <c r="AQ2218" i="2"/>
  <c r="AS2218" i="2"/>
  <c r="AJ2219" i="2"/>
  <c r="AK2219" i="2"/>
  <c r="AQ2219" i="2"/>
  <c r="AS2219" i="2"/>
  <c r="AJ2220" i="2"/>
  <c r="AK2220" i="2"/>
  <c r="AQ2220" i="2"/>
  <c r="AS2220" i="2"/>
  <c r="AJ2221" i="2"/>
  <c r="AK2221" i="2"/>
  <c r="AQ2221" i="2"/>
  <c r="AS2221" i="2"/>
  <c r="AJ2222" i="2"/>
  <c r="AK2222" i="2"/>
  <c r="AQ2222" i="2"/>
  <c r="AS2222" i="2"/>
  <c r="AJ2223" i="2"/>
  <c r="AK2223" i="2"/>
  <c r="AQ2223" i="2"/>
  <c r="AS2223" i="2"/>
  <c r="AJ2224" i="2"/>
  <c r="AK2224" i="2"/>
  <c r="AQ2224" i="2"/>
  <c r="AS2224" i="2"/>
  <c r="AJ2225" i="2"/>
  <c r="AK2225" i="2"/>
  <c r="AQ2225" i="2"/>
  <c r="AS2225" i="2"/>
  <c r="AJ2226" i="2"/>
  <c r="AK2226" i="2"/>
  <c r="AQ2226" i="2"/>
  <c r="AS2226" i="2"/>
  <c r="AJ2227" i="2"/>
  <c r="AK2227" i="2"/>
  <c r="AQ2227" i="2"/>
  <c r="AS2227" i="2"/>
  <c r="AJ2228" i="2"/>
  <c r="AK2228" i="2"/>
  <c r="AQ2228" i="2"/>
  <c r="AS2228" i="2"/>
  <c r="AJ2229" i="2"/>
  <c r="AK2229" i="2"/>
  <c r="AQ2229" i="2"/>
  <c r="AS2229" i="2"/>
  <c r="AJ2230" i="2"/>
  <c r="AK2230" i="2"/>
  <c r="AQ2230" i="2"/>
  <c r="AS2230" i="2"/>
  <c r="AJ2231" i="2"/>
  <c r="AK2231" i="2"/>
  <c r="AQ2231" i="2"/>
  <c r="AS2231" i="2"/>
  <c r="AJ2232" i="2"/>
  <c r="AK2232" i="2"/>
  <c r="AQ2232" i="2"/>
  <c r="AS2232" i="2"/>
  <c r="AJ2233" i="2"/>
  <c r="AK2233" i="2"/>
  <c r="AQ2233" i="2"/>
  <c r="AS2233" i="2"/>
  <c r="AJ2234" i="2"/>
  <c r="AK2234" i="2"/>
  <c r="AQ2234" i="2"/>
  <c r="AS2234" i="2"/>
  <c r="AJ2235" i="2"/>
  <c r="AK2235" i="2"/>
  <c r="AQ2235" i="2"/>
  <c r="AS2235" i="2"/>
  <c r="AJ2236" i="2"/>
  <c r="AK2236" i="2"/>
  <c r="AQ2236" i="2"/>
  <c r="AS2236" i="2"/>
  <c r="AJ2237" i="2"/>
  <c r="AK2237" i="2"/>
  <c r="AQ2237" i="2"/>
  <c r="AS2237" i="2"/>
  <c r="AJ2238" i="2"/>
  <c r="AK2238" i="2"/>
  <c r="AQ2238" i="2"/>
  <c r="AS2238" i="2"/>
  <c r="AJ2239" i="2"/>
  <c r="AK2239" i="2"/>
  <c r="AQ2239" i="2"/>
  <c r="AS2239" i="2"/>
  <c r="AJ2240" i="2"/>
  <c r="AK2240" i="2"/>
  <c r="AQ2240" i="2"/>
  <c r="AS2240" i="2"/>
  <c r="AJ2241" i="2"/>
  <c r="AK2241" i="2"/>
  <c r="AQ2241" i="2"/>
  <c r="AS2241" i="2"/>
  <c r="AJ2242" i="2"/>
  <c r="AK2242" i="2"/>
  <c r="AQ2242" i="2"/>
  <c r="AS2242" i="2"/>
  <c r="AJ2243" i="2"/>
  <c r="AK2243" i="2"/>
  <c r="AQ2243" i="2"/>
  <c r="AS2243" i="2"/>
  <c r="AJ2244" i="2"/>
  <c r="AK2244" i="2"/>
  <c r="AQ2244" i="2"/>
  <c r="AS2244" i="2"/>
  <c r="AJ2245" i="2"/>
  <c r="AK2245" i="2"/>
  <c r="AQ2245" i="2"/>
  <c r="AS2245" i="2"/>
  <c r="AJ2246" i="2"/>
  <c r="AK2246" i="2"/>
  <c r="AQ2246" i="2"/>
  <c r="AS2246" i="2"/>
  <c r="AJ2247" i="2"/>
  <c r="AK2247" i="2"/>
  <c r="AQ2247" i="2"/>
  <c r="AS2247" i="2"/>
  <c r="AJ2248" i="2"/>
  <c r="AK2248" i="2"/>
  <c r="AQ2248" i="2"/>
  <c r="AS2248" i="2"/>
  <c r="AJ2249" i="2"/>
  <c r="AK2249" i="2"/>
  <c r="AQ2249" i="2"/>
  <c r="AS2249" i="2"/>
  <c r="AJ2250" i="2"/>
  <c r="AK2250" i="2"/>
  <c r="AQ2250" i="2"/>
  <c r="AS2250" i="2"/>
  <c r="AJ2251" i="2"/>
  <c r="AK2251" i="2"/>
  <c r="AQ2251" i="2"/>
  <c r="AS2251" i="2"/>
  <c r="AJ2252" i="2"/>
  <c r="AK2252" i="2"/>
  <c r="AQ2252" i="2"/>
  <c r="AS2252" i="2"/>
  <c r="AJ2253" i="2"/>
  <c r="AK2253" i="2"/>
  <c r="AQ2253" i="2"/>
  <c r="AS2253" i="2"/>
  <c r="AJ2254" i="2"/>
  <c r="AK2254" i="2"/>
  <c r="AQ2254" i="2"/>
  <c r="AS2254" i="2"/>
  <c r="AJ2255" i="2"/>
  <c r="AK2255" i="2"/>
  <c r="AQ2255" i="2"/>
  <c r="AS2255" i="2"/>
  <c r="AJ2256" i="2"/>
  <c r="AK2256" i="2"/>
  <c r="AQ2256" i="2"/>
  <c r="AS2256" i="2"/>
  <c r="AJ2257" i="2"/>
  <c r="AK2257" i="2"/>
  <c r="AQ2257" i="2"/>
  <c r="AS2257" i="2"/>
  <c r="AJ2258" i="2"/>
  <c r="AK2258" i="2"/>
  <c r="AQ2258" i="2"/>
  <c r="AS2258" i="2"/>
  <c r="AJ2259" i="2"/>
  <c r="AK2259" i="2"/>
  <c r="AQ2259" i="2"/>
  <c r="AS2259" i="2"/>
  <c r="AJ2260" i="2"/>
  <c r="AK2260" i="2"/>
  <c r="AQ2260" i="2"/>
  <c r="AS2260" i="2"/>
  <c r="AJ2261" i="2"/>
  <c r="AK2261" i="2"/>
  <c r="AQ2261" i="2"/>
  <c r="AS2261" i="2"/>
  <c r="AJ2262" i="2"/>
  <c r="AK2262" i="2"/>
  <c r="AQ2262" i="2"/>
  <c r="AS2262" i="2"/>
  <c r="AJ2263" i="2"/>
  <c r="AK2263" i="2"/>
  <c r="AQ2263" i="2"/>
  <c r="AS2263" i="2"/>
  <c r="AJ2264" i="2"/>
  <c r="AK2264" i="2"/>
  <c r="AQ2264" i="2"/>
  <c r="AS2264" i="2"/>
  <c r="AJ2265" i="2"/>
  <c r="AK2265" i="2"/>
  <c r="AQ2265" i="2"/>
  <c r="AS2265" i="2"/>
  <c r="AJ2266" i="2"/>
  <c r="AK2266" i="2"/>
  <c r="AQ2266" i="2"/>
  <c r="AS2266" i="2"/>
  <c r="AJ2267" i="2"/>
  <c r="AK2267" i="2"/>
  <c r="AQ2267" i="2"/>
  <c r="AS2267" i="2"/>
  <c r="AJ2268" i="2"/>
  <c r="AK2268" i="2"/>
  <c r="AQ2268" i="2"/>
  <c r="AS2268" i="2"/>
  <c r="AJ2269" i="2"/>
  <c r="AK2269" i="2"/>
  <c r="AQ2269" i="2"/>
  <c r="AS2269" i="2"/>
  <c r="AJ2270" i="2"/>
  <c r="AK2270" i="2"/>
  <c r="AQ2270" i="2"/>
  <c r="AS2270" i="2"/>
  <c r="AJ2271" i="2"/>
  <c r="AK2271" i="2"/>
  <c r="AQ2271" i="2"/>
  <c r="AS2271" i="2"/>
  <c r="AJ2272" i="2"/>
  <c r="AK2272" i="2"/>
  <c r="AQ2272" i="2"/>
  <c r="AS2272" i="2"/>
  <c r="AJ2273" i="2"/>
  <c r="AK2273" i="2"/>
  <c r="AQ2273" i="2"/>
  <c r="AS2273" i="2"/>
  <c r="AJ2274" i="2"/>
  <c r="AK2274" i="2"/>
  <c r="AQ2274" i="2"/>
  <c r="AS2274" i="2"/>
  <c r="AJ2275" i="2"/>
  <c r="AK2275" i="2"/>
  <c r="AQ2275" i="2"/>
  <c r="AS2275" i="2"/>
  <c r="AJ2276" i="2"/>
  <c r="AK2276" i="2"/>
  <c r="AQ2276" i="2"/>
  <c r="AS2276" i="2"/>
  <c r="AJ2277" i="2"/>
  <c r="AK2277" i="2"/>
  <c r="AQ2277" i="2"/>
  <c r="AS2277" i="2"/>
  <c r="AJ2278" i="2"/>
  <c r="AK2278" i="2"/>
  <c r="AQ2278" i="2"/>
  <c r="AS2278" i="2"/>
  <c r="AJ2279" i="2"/>
  <c r="AK2279" i="2"/>
  <c r="AQ2279" i="2"/>
  <c r="AS2279" i="2"/>
  <c r="AJ2280" i="2"/>
  <c r="AK2280" i="2"/>
  <c r="AQ2280" i="2"/>
  <c r="AS2280" i="2"/>
  <c r="AJ2281" i="2"/>
  <c r="AK2281" i="2"/>
  <c r="AQ2281" i="2"/>
  <c r="AS2281" i="2"/>
  <c r="AJ2282" i="2"/>
  <c r="AK2282" i="2"/>
  <c r="AQ2282" i="2"/>
  <c r="AS2282" i="2"/>
  <c r="AJ2283" i="2"/>
  <c r="AK2283" i="2"/>
  <c r="AQ2283" i="2"/>
  <c r="AS2283" i="2"/>
  <c r="AJ2284" i="2"/>
  <c r="AK2284" i="2"/>
  <c r="AQ2284" i="2"/>
  <c r="AS2284" i="2"/>
  <c r="AJ2285" i="2"/>
  <c r="AK2285" i="2"/>
  <c r="AQ2285" i="2"/>
  <c r="AS2285" i="2"/>
  <c r="AJ2286" i="2"/>
  <c r="AK2286" i="2"/>
  <c r="AQ2286" i="2"/>
  <c r="AS2286" i="2"/>
  <c r="AJ2287" i="2"/>
  <c r="AK2287" i="2"/>
  <c r="AQ2287" i="2"/>
  <c r="AS2287" i="2"/>
  <c r="AJ2288" i="2"/>
  <c r="AK2288" i="2"/>
  <c r="AQ2288" i="2"/>
  <c r="AS2288" i="2"/>
  <c r="AJ2289" i="2"/>
  <c r="AK2289" i="2"/>
  <c r="AQ2289" i="2"/>
  <c r="AS2289" i="2"/>
  <c r="AJ2290" i="2"/>
  <c r="AK2290" i="2"/>
  <c r="AQ2290" i="2"/>
  <c r="AS2290" i="2"/>
  <c r="AJ2291" i="2"/>
  <c r="AK2291" i="2"/>
  <c r="AQ2291" i="2"/>
  <c r="AS2291" i="2"/>
  <c r="AJ2292" i="2"/>
  <c r="AK2292" i="2"/>
  <c r="AQ2292" i="2"/>
  <c r="AS2292" i="2"/>
  <c r="AJ2293" i="2"/>
  <c r="AK2293" i="2"/>
  <c r="AQ2293" i="2"/>
  <c r="AS2293" i="2"/>
  <c r="AJ2294" i="2"/>
  <c r="AK2294" i="2"/>
  <c r="AQ2294" i="2"/>
  <c r="AS2294" i="2"/>
  <c r="AJ2295" i="2"/>
  <c r="AK2295" i="2"/>
  <c r="AQ2295" i="2"/>
  <c r="AS2295" i="2"/>
  <c r="AJ2296" i="2"/>
  <c r="AK2296" i="2"/>
  <c r="AQ2296" i="2"/>
  <c r="AS2296" i="2"/>
  <c r="AJ2297" i="2"/>
  <c r="AK2297" i="2"/>
  <c r="AQ2297" i="2"/>
  <c r="AS2297" i="2"/>
  <c r="AJ2298" i="2"/>
  <c r="AK2298" i="2"/>
  <c r="AQ2298" i="2"/>
  <c r="AS2298" i="2"/>
  <c r="AJ2299" i="2"/>
  <c r="AK2299" i="2"/>
  <c r="AQ2299" i="2"/>
  <c r="AS2299" i="2"/>
  <c r="AJ2300" i="2"/>
  <c r="AK2300" i="2"/>
  <c r="AQ2300" i="2"/>
  <c r="AS2300" i="2"/>
  <c r="AJ2301" i="2"/>
  <c r="AK2301" i="2"/>
  <c r="AQ2301" i="2"/>
  <c r="AS2301" i="2"/>
  <c r="AJ2302" i="2"/>
  <c r="AK2302" i="2"/>
  <c r="AQ2302" i="2"/>
  <c r="AS2302" i="2"/>
  <c r="AJ2303" i="2"/>
  <c r="AK2303" i="2"/>
  <c r="AQ2303" i="2"/>
  <c r="AS2303" i="2"/>
  <c r="AJ2304" i="2"/>
  <c r="AK2304" i="2"/>
  <c r="AQ2304" i="2"/>
  <c r="AS2304" i="2"/>
  <c r="AJ2305" i="2"/>
  <c r="AK2305" i="2"/>
  <c r="AQ2305" i="2"/>
  <c r="AS2305" i="2"/>
  <c r="AJ2306" i="2"/>
  <c r="AK2306" i="2"/>
  <c r="AQ2306" i="2"/>
  <c r="AS2306" i="2"/>
  <c r="AJ2307" i="2"/>
  <c r="AK2307" i="2"/>
  <c r="AQ2307" i="2"/>
  <c r="AS2307" i="2"/>
  <c r="AJ2308" i="2"/>
  <c r="AK2308" i="2"/>
  <c r="AQ2308" i="2"/>
  <c r="AS2308" i="2"/>
  <c r="AJ2309" i="2"/>
  <c r="AK2309" i="2"/>
  <c r="AQ2309" i="2"/>
  <c r="AS2309" i="2"/>
  <c r="AJ2310" i="2"/>
  <c r="AK2310" i="2"/>
  <c r="AQ2310" i="2"/>
  <c r="AS2310" i="2"/>
  <c r="AJ2311" i="2"/>
  <c r="AK2311" i="2"/>
  <c r="AQ2311" i="2"/>
  <c r="AS2311" i="2"/>
  <c r="AJ2312" i="2"/>
  <c r="AK2312" i="2"/>
  <c r="AQ2312" i="2"/>
  <c r="AS2312" i="2"/>
  <c r="AJ2313" i="2"/>
  <c r="AK2313" i="2"/>
  <c r="AQ2313" i="2"/>
  <c r="AS2313" i="2"/>
  <c r="AJ2314" i="2"/>
  <c r="AK2314" i="2"/>
  <c r="AQ2314" i="2"/>
  <c r="AS2314" i="2"/>
  <c r="AJ2315" i="2"/>
  <c r="AK2315" i="2"/>
  <c r="AQ2315" i="2"/>
  <c r="AS2315" i="2"/>
  <c r="AJ2316" i="2"/>
  <c r="AK2316" i="2"/>
  <c r="AQ2316" i="2"/>
  <c r="AS2316" i="2"/>
  <c r="AJ2317" i="2"/>
  <c r="AK2317" i="2"/>
  <c r="AQ2317" i="2"/>
  <c r="AS2317" i="2"/>
  <c r="AJ2318" i="2"/>
  <c r="AK2318" i="2"/>
  <c r="AQ2318" i="2"/>
  <c r="AS2318" i="2"/>
  <c r="AJ2319" i="2"/>
  <c r="AK2319" i="2"/>
  <c r="AQ2319" i="2"/>
  <c r="AS2319" i="2"/>
  <c r="AJ2320" i="2"/>
  <c r="AK2320" i="2"/>
  <c r="AQ2320" i="2"/>
  <c r="AS2320" i="2"/>
  <c r="AJ2321" i="2"/>
  <c r="AK2321" i="2"/>
  <c r="AQ2321" i="2"/>
  <c r="AS2321" i="2"/>
  <c r="AJ2322" i="2"/>
  <c r="AK2322" i="2"/>
  <c r="AQ2322" i="2"/>
  <c r="AS2322" i="2"/>
  <c r="AJ2323" i="2"/>
  <c r="AK2323" i="2"/>
  <c r="AQ2323" i="2"/>
  <c r="AS2323" i="2"/>
  <c r="AJ2324" i="2"/>
  <c r="AK2324" i="2"/>
  <c r="AQ2324" i="2"/>
  <c r="AS2324" i="2"/>
  <c r="AJ2325" i="2"/>
  <c r="AK2325" i="2"/>
  <c r="AQ2325" i="2"/>
  <c r="AS2325" i="2"/>
  <c r="AJ2326" i="2"/>
  <c r="AK2326" i="2"/>
  <c r="AQ2326" i="2"/>
  <c r="AS2326" i="2"/>
  <c r="AJ2327" i="2"/>
  <c r="AK2327" i="2"/>
  <c r="AQ2327" i="2"/>
  <c r="AS2327" i="2"/>
  <c r="AJ2328" i="2"/>
  <c r="AK2328" i="2"/>
  <c r="AQ2328" i="2"/>
  <c r="AS2328" i="2"/>
  <c r="AJ2329" i="2"/>
  <c r="AK2329" i="2"/>
  <c r="AQ2329" i="2"/>
  <c r="AS2329" i="2"/>
  <c r="AJ2330" i="2"/>
  <c r="AK2330" i="2"/>
  <c r="AQ2330" i="2"/>
  <c r="AS2330" i="2"/>
  <c r="AJ2331" i="2"/>
  <c r="AK2331" i="2"/>
  <c r="AQ2331" i="2"/>
  <c r="AS2331" i="2"/>
  <c r="AJ2332" i="2"/>
  <c r="AK2332" i="2"/>
  <c r="AQ2332" i="2"/>
  <c r="AS2332" i="2"/>
  <c r="AJ2333" i="2"/>
  <c r="AK2333" i="2"/>
  <c r="AQ2333" i="2"/>
  <c r="AS2333" i="2"/>
  <c r="AJ2334" i="2"/>
  <c r="AK2334" i="2"/>
  <c r="AQ2334" i="2"/>
  <c r="AS2334" i="2"/>
  <c r="AJ2335" i="2"/>
  <c r="AK2335" i="2"/>
  <c r="AQ2335" i="2"/>
  <c r="AS2335" i="2"/>
  <c r="AJ2336" i="2"/>
  <c r="AK2336" i="2"/>
  <c r="AQ2336" i="2"/>
  <c r="AS2336" i="2"/>
  <c r="AJ2337" i="2"/>
  <c r="AK2337" i="2"/>
  <c r="AQ2337" i="2"/>
  <c r="AS2337" i="2"/>
  <c r="AJ2338" i="2"/>
  <c r="AK2338" i="2"/>
  <c r="AQ2338" i="2"/>
  <c r="AS2338" i="2"/>
  <c r="AJ2339" i="2"/>
  <c r="AK2339" i="2"/>
  <c r="AQ2339" i="2"/>
  <c r="AS2339" i="2"/>
  <c r="AJ2340" i="2"/>
  <c r="AK2340" i="2"/>
  <c r="AQ2340" i="2"/>
  <c r="AS2340" i="2"/>
  <c r="AJ2341" i="2"/>
  <c r="AK2341" i="2"/>
  <c r="AQ2341" i="2"/>
  <c r="AS2341" i="2"/>
  <c r="AJ2342" i="2"/>
  <c r="AK2342" i="2"/>
  <c r="AQ2342" i="2"/>
  <c r="AS2342" i="2"/>
  <c r="AJ2343" i="2"/>
  <c r="AK2343" i="2"/>
  <c r="AQ2343" i="2"/>
  <c r="AS2343" i="2"/>
  <c r="AJ2344" i="2"/>
  <c r="AK2344" i="2"/>
  <c r="AQ2344" i="2"/>
  <c r="AS2344" i="2"/>
  <c r="AJ2345" i="2"/>
  <c r="AK2345" i="2"/>
  <c r="AQ2345" i="2"/>
  <c r="AS2345" i="2"/>
  <c r="AJ2346" i="2"/>
  <c r="AK2346" i="2"/>
  <c r="AQ2346" i="2"/>
  <c r="AS2346" i="2"/>
  <c r="AJ2347" i="2"/>
  <c r="AK2347" i="2"/>
  <c r="AQ2347" i="2"/>
  <c r="AS2347" i="2"/>
  <c r="AJ2348" i="2"/>
  <c r="AK2348" i="2"/>
  <c r="AQ2348" i="2"/>
  <c r="AS2348" i="2"/>
  <c r="AJ2349" i="2"/>
  <c r="AK2349" i="2"/>
  <c r="AQ2349" i="2"/>
  <c r="AS2349" i="2"/>
  <c r="AJ2350" i="2"/>
  <c r="AK2350" i="2"/>
  <c r="AQ2350" i="2"/>
  <c r="AS2350" i="2"/>
  <c r="AJ2351" i="2"/>
  <c r="AK2351" i="2"/>
  <c r="AQ2351" i="2"/>
  <c r="AS2351" i="2"/>
  <c r="AJ2352" i="2"/>
  <c r="AK2352" i="2"/>
  <c r="AQ2352" i="2"/>
  <c r="AS2352" i="2"/>
  <c r="AJ2353" i="2"/>
  <c r="AK2353" i="2"/>
  <c r="AQ2353" i="2"/>
  <c r="AS2353" i="2"/>
  <c r="AJ2354" i="2"/>
  <c r="AK2354" i="2"/>
  <c r="AQ2354" i="2"/>
  <c r="AS2354" i="2"/>
  <c r="AJ2355" i="2"/>
  <c r="AK2355" i="2"/>
  <c r="AQ2355" i="2"/>
  <c r="AS2355" i="2"/>
  <c r="AJ2356" i="2"/>
  <c r="AK2356" i="2"/>
  <c r="AQ2356" i="2"/>
  <c r="AS2356" i="2"/>
  <c r="AJ2357" i="2"/>
  <c r="AK2357" i="2"/>
  <c r="AQ2357" i="2"/>
  <c r="AS2357" i="2"/>
  <c r="AJ2358" i="2"/>
  <c r="AK2358" i="2"/>
  <c r="AQ2358" i="2"/>
  <c r="AS2358" i="2"/>
  <c r="AJ2359" i="2"/>
  <c r="AK2359" i="2"/>
  <c r="AQ2359" i="2"/>
  <c r="AS2359" i="2"/>
  <c r="AJ2360" i="2"/>
  <c r="AK2360" i="2"/>
  <c r="AQ2360" i="2"/>
  <c r="AS2360" i="2"/>
  <c r="AJ2361" i="2"/>
  <c r="AK2361" i="2"/>
  <c r="AQ2361" i="2"/>
  <c r="AS2361" i="2"/>
  <c r="AJ2362" i="2"/>
  <c r="AK2362" i="2"/>
  <c r="AQ2362" i="2"/>
  <c r="AS2362" i="2"/>
  <c r="AJ2363" i="2"/>
  <c r="AK2363" i="2"/>
  <c r="AQ2363" i="2"/>
  <c r="AS2363" i="2"/>
  <c r="AJ2364" i="2"/>
  <c r="AK2364" i="2"/>
  <c r="AQ2364" i="2"/>
  <c r="AS2364" i="2"/>
  <c r="AJ2365" i="2"/>
  <c r="AK2365" i="2"/>
  <c r="AQ2365" i="2"/>
  <c r="AS2365" i="2"/>
  <c r="AJ2366" i="2"/>
  <c r="AK2366" i="2"/>
  <c r="AQ2366" i="2"/>
  <c r="AS2366" i="2"/>
  <c r="AJ2367" i="2"/>
  <c r="AK2367" i="2"/>
  <c r="AQ2367" i="2"/>
  <c r="AS2367" i="2"/>
  <c r="AJ2368" i="2"/>
  <c r="AK2368" i="2"/>
  <c r="AQ2368" i="2"/>
  <c r="AS2368" i="2"/>
  <c r="AJ2369" i="2"/>
  <c r="AK2369" i="2"/>
  <c r="AQ2369" i="2"/>
  <c r="AS2369" i="2"/>
  <c r="AJ2370" i="2"/>
  <c r="AK2370" i="2"/>
  <c r="AQ2370" i="2"/>
  <c r="AS2370" i="2"/>
  <c r="AJ2371" i="2"/>
  <c r="AK2371" i="2"/>
  <c r="AQ2371" i="2"/>
  <c r="AS2371" i="2"/>
  <c r="AJ2372" i="2"/>
  <c r="AK2372" i="2"/>
  <c r="AQ2372" i="2"/>
  <c r="AS2372" i="2"/>
  <c r="AJ2373" i="2"/>
  <c r="AK2373" i="2"/>
  <c r="AQ2373" i="2"/>
  <c r="AS2373" i="2"/>
  <c r="AJ2374" i="2"/>
  <c r="AK2374" i="2"/>
  <c r="AQ2374" i="2"/>
  <c r="AS2374" i="2"/>
  <c r="AJ2375" i="2"/>
  <c r="AK2375" i="2"/>
  <c r="AQ2375" i="2"/>
  <c r="AS2375" i="2"/>
  <c r="AJ2376" i="2"/>
  <c r="AK2376" i="2"/>
  <c r="AQ2376" i="2"/>
  <c r="AS2376" i="2"/>
  <c r="AJ2377" i="2"/>
  <c r="AK2377" i="2"/>
  <c r="AQ2377" i="2"/>
  <c r="AS2377" i="2"/>
  <c r="AJ2378" i="2"/>
  <c r="AK2378" i="2"/>
  <c r="AQ2378" i="2"/>
  <c r="AS2378" i="2"/>
  <c r="AJ2379" i="2"/>
  <c r="AK2379" i="2"/>
  <c r="AQ2379" i="2"/>
  <c r="AS2379" i="2"/>
  <c r="AJ2380" i="2"/>
  <c r="AK2380" i="2"/>
  <c r="AQ2380" i="2"/>
  <c r="AS2380" i="2"/>
  <c r="AJ2381" i="2"/>
  <c r="AK2381" i="2"/>
  <c r="AQ2381" i="2"/>
  <c r="AS2381" i="2"/>
  <c r="AJ2382" i="2"/>
  <c r="AK2382" i="2"/>
  <c r="AQ2382" i="2"/>
  <c r="AS2382" i="2"/>
  <c r="AJ2383" i="2"/>
  <c r="AK2383" i="2"/>
  <c r="AQ2383" i="2"/>
  <c r="AS2383" i="2"/>
  <c r="AJ2384" i="2"/>
  <c r="AK2384" i="2"/>
  <c r="AQ2384" i="2"/>
  <c r="AS2384" i="2"/>
  <c r="AJ2385" i="2"/>
  <c r="AK2385" i="2"/>
  <c r="AQ2385" i="2"/>
  <c r="AS2385" i="2"/>
  <c r="AJ2386" i="2"/>
  <c r="AK2386" i="2"/>
  <c r="AQ2386" i="2"/>
  <c r="AS2386" i="2"/>
  <c r="AJ2387" i="2"/>
  <c r="AK2387" i="2"/>
  <c r="AQ2387" i="2"/>
  <c r="AS2387" i="2"/>
  <c r="AJ2388" i="2"/>
  <c r="AK2388" i="2"/>
  <c r="AQ2388" i="2"/>
  <c r="AS2388" i="2"/>
  <c r="AJ2389" i="2"/>
  <c r="AK2389" i="2"/>
  <c r="AQ2389" i="2"/>
  <c r="AS2389" i="2"/>
  <c r="AJ2390" i="2"/>
  <c r="AK2390" i="2"/>
  <c r="AQ2390" i="2"/>
  <c r="AS2390" i="2"/>
  <c r="AJ2391" i="2"/>
  <c r="AK2391" i="2"/>
  <c r="AQ2391" i="2"/>
  <c r="AS2391" i="2"/>
  <c r="AJ2392" i="2"/>
  <c r="AK2392" i="2"/>
  <c r="AQ2392" i="2"/>
  <c r="AS2392" i="2"/>
  <c r="AJ2393" i="2"/>
  <c r="AK2393" i="2"/>
  <c r="AQ2393" i="2"/>
  <c r="AS2393" i="2"/>
  <c r="AJ2394" i="2"/>
  <c r="AK2394" i="2"/>
  <c r="AQ2394" i="2"/>
  <c r="AS2394" i="2"/>
  <c r="AJ2395" i="2"/>
  <c r="AK2395" i="2"/>
  <c r="AQ2395" i="2"/>
  <c r="AS2395" i="2"/>
  <c r="AJ2396" i="2"/>
  <c r="AK2396" i="2"/>
  <c r="AQ2396" i="2"/>
  <c r="AS2396" i="2"/>
  <c r="AJ2397" i="2"/>
  <c r="AK2397" i="2"/>
  <c r="AQ2397" i="2"/>
  <c r="AS2397" i="2"/>
  <c r="AJ2398" i="2"/>
  <c r="AK2398" i="2"/>
  <c r="AQ2398" i="2"/>
  <c r="AS2398" i="2"/>
  <c r="AJ2399" i="2"/>
  <c r="AK2399" i="2"/>
  <c r="AQ2399" i="2"/>
  <c r="AS2399" i="2"/>
  <c r="AJ2400" i="2"/>
  <c r="AK2400" i="2"/>
  <c r="AQ2400" i="2"/>
  <c r="AS2400" i="2"/>
  <c r="AJ2401" i="2"/>
  <c r="AK2401" i="2"/>
  <c r="AQ2401" i="2"/>
  <c r="AS2401" i="2"/>
  <c r="AJ2402" i="2"/>
  <c r="AK2402" i="2"/>
  <c r="AQ2402" i="2"/>
  <c r="AS2402" i="2"/>
  <c r="AJ2403" i="2"/>
  <c r="AK2403" i="2"/>
  <c r="AQ2403" i="2"/>
  <c r="AS2403" i="2"/>
  <c r="AJ2404" i="2"/>
  <c r="AK2404" i="2"/>
  <c r="AQ2404" i="2"/>
  <c r="AS2404" i="2"/>
  <c r="AJ2405" i="2"/>
  <c r="AK2405" i="2"/>
  <c r="AQ2405" i="2"/>
  <c r="AS2405" i="2"/>
  <c r="AJ2406" i="2"/>
  <c r="AK2406" i="2"/>
  <c r="AQ2406" i="2"/>
  <c r="AS2406" i="2"/>
  <c r="AJ2407" i="2"/>
  <c r="AK2407" i="2"/>
  <c r="AQ2407" i="2"/>
  <c r="AS2407" i="2"/>
  <c r="AJ2408" i="2"/>
  <c r="AK2408" i="2"/>
  <c r="AQ2408" i="2"/>
  <c r="AS2408" i="2"/>
  <c r="AJ2409" i="2"/>
  <c r="AK2409" i="2"/>
  <c r="AQ2409" i="2"/>
  <c r="AS2409" i="2"/>
  <c r="AJ2410" i="2"/>
  <c r="AK2410" i="2"/>
  <c r="AQ2410" i="2"/>
  <c r="AS2410" i="2"/>
  <c r="AJ2411" i="2"/>
  <c r="AK2411" i="2"/>
  <c r="AQ2411" i="2"/>
  <c r="AS2411" i="2"/>
  <c r="AJ2412" i="2"/>
  <c r="AK2412" i="2"/>
  <c r="AQ2412" i="2"/>
  <c r="AS2412" i="2"/>
  <c r="AJ2413" i="2"/>
  <c r="AK2413" i="2"/>
  <c r="AQ2413" i="2"/>
  <c r="AS2413" i="2"/>
  <c r="AJ2414" i="2"/>
  <c r="AK2414" i="2"/>
  <c r="AQ2414" i="2"/>
  <c r="AS2414" i="2"/>
  <c r="AJ2415" i="2"/>
  <c r="AK2415" i="2"/>
  <c r="AQ2415" i="2"/>
  <c r="AS2415" i="2"/>
  <c r="AJ2416" i="2"/>
  <c r="AK2416" i="2"/>
  <c r="AQ2416" i="2"/>
  <c r="AS2416" i="2"/>
  <c r="AJ2417" i="2"/>
  <c r="AK2417" i="2"/>
  <c r="AQ2417" i="2"/>
  <c r="AS2417" i="2"/>
  <c r="AJ2418" i="2"/>
  <c r="AK2418" i="2"/>
  <c r="AQ2418" i="2"/>
  <c r="AS2418" i="2"/>
  <c r="AJ2419" i="2"/>
  <c r="AK2419" i="2"/>
  <c r="AQ2419" i="2"/>
  <c r="AS2419" i="2"/>
  <c r="AJ2420" i="2"/>
  <c r="AK2420" i="2"/>
  <c r="AQ2420" i="2"/>
  <c r="AS2420" i="2"/>
  <c r="AJ2421" i="2"/>
  <c r="AK2421" i="2"/>
  <c r="AQ2421" i="2"/>
  <c r="AS2421" i="2"/>
  <c r="AJ2422" i="2"/>
  <c r="AK2422" i="2"/>
  <c r="AQ2422" i="2"/>
  <c r="AS2422" i="2"/>
  <c r="AJ2423" i="2"/>
  <c r="AK2423" i="2"/>
  <c r="AQ2423" i="2"/>
  <c r="AS2423" i="2"/>
  <c r="AJ2424" i="2"/>
  <c r="AK2424" i="2"/>
  <c r="AQ2424" i="2"/>
  <c r="AS2424" i="2"/>
  <c r="AJ2425" i="2"/>
  <c r="AK2425" i="2"/>
  <c r="AQ2425" i="2"/>
  <c r="AS2425" i="2"/>
  <c r="AJ2426" i="2"/>
  <c r="AK2426" i="2"/>
  <c r="AQ2426" i="2"/>
  <c r="AS2426" i="2"/>
  <c r="AJ2427" i="2"/>
  <c r="AK2427" i="2"/>
  <c r="AQ2427" i="2"/>
  <c r="AS2427" i="2"/>
  <c r="AJ2428" i="2"/>
  <c r="AK2428" i="2"/>
  <c r="AQ2428" i="2"/>
  <c r="AS2428" i="2"/>
  <c r="AJ2429" i="2"/>
  <c r="AK2429" i="2"/>
  <c r="AQ2429" i="2"/>
  <c r="AS2429" i="2"/>
  <c r="AJ2430" i="2"/>
  <c r="AK2430" i="2"/>
  <c r="AQ2430" i="2"/>
  <c r="AS2430" i="2"/>
  <c r="AJ2431" i="2"/>
  <c r="AK2431" i="2"/>
  <c r="AQ2431" i="2"/>
  <c r="AS2431" i="2"/>
  <c r="AJ2432" i="2"/>
  <c r="AK2432" i="2"/>
  <c r="AQ2432" i="2"/>
  <c r="AS2432" i="2"/>
  <c r="AJ2433" i="2"/>
  <c r="AK2433" i="2"/>
  <c r="AQ2433" i="2"/>
  <c r="AS2433" i="2"/>
  <c r="AJ2434" i="2"/>
  <c r="AK2434" i="2"/>
  <c r="AQ2434" i="2"/>
  <c r="AS2434" i="2"/>
  <c r="AJ2435" i="2"/>
  <c r="AK2435" i="2"/>
  <c r="AQ2435" i="2"/>
  <c r="AS2435" i="2"/>
  <c r="AJ2436" i="2"/>
  <c r="AK2436" i="2"/>
  <c r="AQ2436" i="2"/>
  <c r="AS2436" i="2"/>
  <c r="AJ2437" i="2"/>
  <c r="AK2437" i="2"/>
  <c r="AQ2437" i="2"/>
  <c r="AS2437" i="2"/>
  <c r="AJ2438" i="2"/>
  <c r="AK2438" i="2"/>
  <c r="AQ2438" i="2"/>
  <c r="AS2438" i="2"/>
  <c r="AJ2439" i="2"/>
  <c r="AK2439" i="2"/>
  <c r="AQ2439" i="2"/>
  <c r="AS2439" i="2"/>
  <c r="AJ2440" i="2"/>
  <c r="AK2440" i="2"/>
  <c r="AQ2440" i="2"/>
  <c r="AS2440" i="2"/>
  <c r="AJ2441" i="2"/>
  <c r="AK2441" i="2"/>
  <c r="AQ2441" i="2"/>
  <c r="AS2441" i="2"/>
  <c r="AJ2442" i="2"/>
  <c r="AK2442" i="2"/>
  <c r="AQ2442" i="2"/>
  <c r="AS2442" i="2"/>
  <c r="AJ2443" i="2"/>
  <c r="AK2443" i="2"/>
  <c r="AQ2443" i="2"/>
  <c r="AS2443" i="2"/>
  <c r="AJ2444" i="2"/>
  <c r="AK2444" i="2"/>
  <c r="AQ2444" i="2"/>
  <c r="AS2444" i="2"/>
  <c r="AJ2445" i="2"/>
  <c r="AK2445" i="2"/>
  <c r="AQ2445" i="2"/>
  <c r="AS2445" i="2"/>
  <c r="AJ2446" i="2"/>
  <c r="AK2446" i="2"/>
  <c r="AQ2446" i="2"/>
  <c r="AS2446" i="2"/>
  <c r="AJ2447" i="2"/>
  <c r="AK2447" i="2"/>
  <c r="AQ2447" i="2"/>
  <c r="AS2447" i="2"/>
  <c r="AJ2448" i="2"/>
  <c r="AK2448" i="2"/>
  <c r="AQ2448" i="2"/>
  <c r="AS2448" i="2"/>
  <c r="AJ2449" i="2"/>
  <c r="AK2449" i="2"/>
  <c r="AQ2449" i="2"/>
  <c r="AS2449" i="2"/>
  <c r="AJ2450" i="2"/>
  <c r="AK2450" i="2"/>
  <c r="AQ2450" i="2"/>
  <c r="AS2450" i="2"/>
  <c r="AJ2451" i="2"/>
  <c r="AK2451" i="2"/>
  <c r="AQ2451" i="2"/>
  <c r="AS2451" i="2"/>
  <c r="AJ2452" i="2"/>
  <c r="AK2452" i="2"/>
  <c r="AQ2452" i="2"/>
  <c r="AS2452" i="2"/>
  <c r="AJ2453" i="2"/>
  <c r="AK2453" i="2"/>
  <c r="AQ2453" i="2"/>
  <c r="AS2453" i="2"/>
  <c r="AJ2454" i="2"/>
  <c r="AK2454" i="2"/>
  <c r="AQ2454" i="2"/>
  <c r="AS2454" i="2"/>
  <c r="AJ2455" i="2"/>
  <c r="AK2455" i="2"/>
  <c r="AQ2455" i="2"/>
  <c r="AS2455" i="2"/>
  <c r="AJ2456" i="2"/>
  <c r="AK2456" i="2"/>
  <c r="AQ2456" i="2"/>
  <c r="AS2456" i="2"/>
  <c r="AJ2457" i="2"/>
  <c r="AK2457" i="2"/>
  <c r="AQ2457" i="2"/>
  <c r="AS2457" i="2"/>
  <c r="AJ2458" i="2"/>
  <c r="AK2458" i="2"/>
  <c r="AQ2458" i="2"/>
  <c r="AS2458" i="2"/>
  <c r="AJ2459" i="2"/>
  <c r="AK2459" i="2"/>
  <c r="AQ2459" i="2"/>
  <c r="AS2459" i="2"/>
  <c r="AJ2460" i="2"/>
  <c r="AK2460" i="2"/>
  <c r="AQ2460" i="2"/>
  <c r="AS2460" i="2"/>
  <c r="AJ2461" i="2"/>
  <c r="AK2461" i="2"/>
  <c r="AQ2461" i="2"/>
  <c r="AS2461" i="2"/>
  <c r="AJ2462" i="2"/>
  <c r="AK2462" i="2"/>
  <c r="AQ2462" i="2"/>
  <c r="AS2462" i="2"/>
  <c r="AJ2463" i="2"/>
  <c r="AK2463" i="2"/>
  <c r="AQ2463" i="2"/>
  <c r="AS2463" i="2"/>
  <c r="AJ2464" i="2"/>
  <c r="AK2464" i="2"/>
  <c r="AQ2464" i="2"/>
  <c r="AS2464" i="2"/>
  <c r="AJ2465" i="2"/>
  <c r="AK2465" i="2"/>
  <c r="AQ2465" i="2"/>
  <c r="AS2465" i="2"/>
  <c r="AJ2466" i="2"/>
  <c r="AK2466" i="2"/>
  <c r="AQ2466" i="2"/>
  <c r="AS2466" i="2"/>
  <c r="AJ2467" i="2"/>
  <c r="AK2467" i="2"/>
  <c r="AQ2467" i="2"/>
  <c r="AS2467" i="2"/>
  <c r="AJ2468" i="2"/>
  <c r="AK2468" i="2"/>
  <c r="AQ2468" i="2"/>
  <c r="AS2468" i="2"/>
  <c r="AJ2469" i="2"/>
  <c r="AK2469" i="2"/>
  <c r="AQ2469" i="2"/>
  <c r="AS2469" i="2"/>
  <c r="AJ2470" i="2"/>
  <c r="AK2470" i="2"/>
  <c r="AQ2470" i="2"/>
  <c r="AS2470" i="2"/>
  <c r="AJ2471" i="2"/>
  <c r="AK2471" i="2"/>
  <c r="AQ2471" i="2"/>
  <c r="AS2471" i="2"/>
  <c r="AJ2472" i="2"/>
  <c r="AK2472" i="2"/>
  <c r="AQ2472" i="2"/>
  <c r="AS2472" i="2"/>
  <c r="AJ2473" i="2"/>
  <c r="AK2473" i="2"/>
  <c r="AQ2473" i="2"/>
  <c r="AS2473" i="2"/>
  <c r="AJ2474" i="2"/>
  <c r="AK2474" i="2"/>
  <c r="AQ2474" i="2"/>
  <c r="AS2474" i="2"/>
  <c r="AJ2475" i="2"/>
  <c r="AK2475" i="2"/>
  <c r="AQ2475" i="2"/>
  <c r="AS2475" i="2"/>
  <c r="AJ2476" i="2"/>
  <c r="AK2476" i="2"/>
  <c r="AQ2476" i="2"/>
  <c r="AS2476" i="2"/>
  <c r="AJ2477" i="2"/>
  <c r="AK2477" i="2"/>
  <c r="AQ2477" i="2"/>
  <c r="AS2477" i="2"/>
  <c r="AJ2478" i="2"/>
  <c r="AK2478" i="2"/>
  <c r="AQ2478" i="2"/>
  <c r="AS2478" i="2"/>
  <c r="AJ2479" i="2"/>
  <c r="AK2479" i="2"/>
  <c r="AQ2479" i="2"/>
  <c r="AS2479" i="2"/>
  <c r="AJ2480" i="2"/>
  <c r="AK2480" i="2"/>
  <c r="AQ2480" i="2"/>
  <c r="AS2480" i="2"/>
  <c r="AJ2481" i="2"/>
  <c r="AK2481" i="2"/>
  <c r="AQ2481" i="2"/>
  <c r="AS2481" i="2"/>
  <c r="AJ2482" i="2"/>
  <c r="AK2482" i="2"/>
  <c r="AQ2482" i="2"/>
  <c r="AS2482" i="2"/>
  <c r="AJ2483" i="2"/>
  <c r="AK2483" i="2"/>
  <c r="AQ2483" i="2"/>
  <c r="AS2483" i="2"/>
  <c r="AJ2484" i="2"/>
  <c r="AK2484" i="2"/>
  <c r="AQ2484" i="2"/>
  <c r="AS2484" i="2"/>
  <c r="AJ2485" i="2"/>
  <c r="AK2485" i="2"/>
  <c r="AQ2485" i="2"/>
  <c r="AS2485" i="2"/>
  <c r="AJ2486" i="2"/>
  <c r="AK2486" i="2"/>
  <c r="AQ2486" i="2"/>
  <c r="AS2486" i="2"/>
  <c r="AJ2487" i="2"/>
  <c r="AK2487" i="2"/>
  <c r="AQ2487" i="2"/>
  <c r="AS2487" i="2"/>
  <c r="AJ2488" i="2"/>
  <c r="AK2488" i="2"/>
  <c r="AQ2488" i="2"/>
  <c r="AS2488" i="2"/>
  <c r="AJ2489" i="2"/>
  <c r="AK2489" i="2"/>
  <c r="AQ2489" i="2"/>
  <c r="AS2489" i="2"/>
  <c r="AJ2490" i="2"/>
  <c r="AK2490" i="2"/>
  <c r="AQ2490" i="2"/>
  <c r="AS2490" i="2"/>
  <c r="AJ2491" i="2"/>
  <c r="AK2491" i="2"/>
  <c r="AQ2491" i="2"/>
  <c r="AS2491" i="2"/>
  <c r="AJ2492" i="2"/>
  <c r="AK2492" i="2"/>
  <c r="AQ2492" i="2"/>
  <c r="AS2492" i="2"/>
  <c r="AJ2493" i="2"/>
  <c r="AK2493" i="2"/>
  <c r="AQ2493" i="2"/>
  <c r="AS2493" i="2"/>
  <c r="AJ2494" i="2"/>
  <c r="AK2494" i="2"/>
  <c r="AQ2494" i="2"/>
  <c r="AS2494" i="2"/>
  <c r="AJ2495" i="2"/>
  <c r="AK2495" i="2"/>
  <c r="AQ2495" i="2"/>
  <c r="AS2495" i="2"/>
  <c r="AJ2496" i="2"/>
  <c r="AK2496" i="2"/>
  <c r="AQ2496" i="2"/>
  <c r="AS2496" i="2"/>
  <c r="AJ2497" i="2"/>
  <c r="AK2497" i="2"/>
  <c r="AQ2497" i="2"/>
  <c r="AS2497" i="2"/>
  <c r="AJ2498" i="2"/>
  <c r="AK2498" i="2"/>
  <c r="AQ2498" i="2"/>
  <c r="AS2498" i="2"/>
  <c r="AJ2499" i="2"/>
  <c r="AK2499" i="2"/>
  <c r="AQ2499" i="2"/>
  <c r="AS2499" i="2"/>
  <c r="AJ2500" i="2"/>
  <c r="AK2500" i="2"/>
  <c r="AQ2500" i="2"/>
  <c r="AS2500" i="2"/>
  <c r="AJ2501" i="2"/>
  <c r="AK2501" i="2"/>
  <c r="AQ2501" i="2"/>
  <c r="AS2501" i="2"/>
  <c r="AJ2502" i="2"/>
  <c r="AK2502" i="2"/>
  <c r="AQ2502" i="2"/>
  <c r="AS2502" i="2"/>
  <c r="AJ2503" i="2"/>
  <c r="AK2503" i="2"/>
  <c r="AQ2503" i="2"/>
  <c r="AS2503" i="2"/>
  <c r="AJ2504" i="2"/>
  <c r="AK2504" i="2"/>
  <c r="AQ2504" i="2"/>
  <c r="AS2504" i="2"/>
  <c r="AJ2505" i="2"/>
  <c r="AK2505" i="2"/>
  <c r="AQ2505" i="2"/>
  <c r="AS2505" i="2"/>
  <c r="AJ2506" i="2"/>
  <c r="AK2506" i="2"/>
  <c r="AQ2506" i="2"/>
  <c r="AS2506" i="2"/>
  <c r="AJ2507" i="2"/>
  <c r="AK2507" i="2"/>
  <c r="AQ2507" i="2"/>
  <c r="AS2507" i="2"/>
  <c r="AJ2508" i="2"/>
  <c r="AK2508" i="2"/>
  <c r="AQ2508" i="2"/>
  <c r="AS2508" i="2"/>
  <c r="AJ2509" i="2"/>
  <c r="AK2509" i="2"/>
  <c r="AQ2509" i="2"/>
  <c r="AS2509" i="2"/>
  <c r="AJ2510" i="2"/>
  <c r="AK2510" i="2"/>
  <c r="AQ2510" i="2"/>
  <c r="AS2510" i="2"/>
  <c r="AJ2511" i="2"/>
  <c r="AK2511" i="2"/>
  <c r="AQ2511" i="2"/>
  <c r="AS2511" i="2"/>
  <c r="AJ2512" i="2"/>
  <c r="AK2512" i="2"/>
  <c r="AQ2512" i="2"/>
  <c r="AS2512" i="2"/>
  <c r="AJ2513" i="2"/>
  <c r="AK2513" i="2"/>
  <c r="AQ2513" i="2"/>
  <c r="AS2513" i="2"/>
  <c r="AJ2514" i="2"/>
  <c r="AK2514" i="2"/>
  <c r="AQ2514" i="2"/>
  <c r="AS2514" i="2"/>
  <c r="AJ2515" i="2"/>
  <c r="AK2515" i="2"/>
  <c r="AQ2515" i="2"/>
  <c r="AS2515" i="2"/>
  <c r="AJ2516" i="2"/>
  <c r="AK2516" i="2"/>
  <c r="AQ2516" i="2"/>
  <c r="AS2516" i="2"/>
  <c r="AJ2517" i="2"/>
  <c r="AK2517" i="2"/>
  <c r="AQ2517" i="2"/>
  <c r="AS2517" i="2"/>
  <c r="AJ2518" i="2"/>
  <c r="AK2518" i="2"/>
  <c r="AQ2518" i="2"/>
  <c r="AS2518" i="2"/>
  <c r="AJ2519" i="2"/>
  <c r="AK2519" i="2"/>
  <c r="AQ2519" i="2"/>
  <c r="AS2519" i="2"/>
  <c r="AJ2520" i="2"/>
  <c r="AK2520" i="2"/>
  <c r="AQ2520" i="2"/>
  <c r="AS2520" i="2"/>
  <c r="AJ2521" i="2"/>
  <c r="AK2521" i="2"/>
  <c r="AQ2521" i="2"/>
  <c r="AS2521" i="2"/>
  <c r="AJ2522" i="2"/>
  <c r="AK2522" i="2"/>
  <c r="AQ2522" i="2"/>
  <c r="AS2522" i="2"/>
  <c r="AJ2523" i="2"/>
  <c r="AK2523" i="2"/>
  <c r="AQ2523" i="2"/>
  <c r="AS2523" i="2"/>
  <c r="AJ2524" i="2"/>
  <c r="AK2524" i="2"/>
  <c r="AQ2524" i="2"/>
  <c r="AS2524" i="2"/>
  <c r="AJ2525" i="2"/>
  <c r="AK2525" i="2"/>
  <c r="AQ2525" i="2"/>
  <c r="AS2525" i="2"/>
  <c r="AJ2526" i="2"/>
  <c r="AK2526" i="2"/>
  <c r="AQ2526" i="2"/>
  <c r="AS2526" i="2"/>
  <c r="AJ2527" i="2"/>
  <c r="AK2527" i="2"/>
  <c r="AQ2527" i="2"/>
  <c r="AS2527" i="2"/>
  <c r="AJ2528" i="2"/>
  <c r="AK2528" i="2"/>
  <c r="AQ2528" i="2"/>
  <c r="AS2528" i="2"/>
  <c r="AJ2529" i="2"/>
  <c r="AK2529" i="2"/>
  <c r="AQ2529" i="2"/>
  <c r="AS2529" i="2"/>
  <c r="AJ2530" i="2"/>
  <c r="AK2530" i="2"/>
  <c r="AQ2530" i="2"/>
  <c r="AS2530" i="2"/>
  <c r="AJ2531" i="2"/>
  <c r="AK2531" i="2"/>
  <c r="AQ2531" i="2"/>
  <c r="AS2531" i="2"/>
  <c r="AJ2532" i="2"/>
  <c r="AK2532" i="2"/>
  <c r="AQ2532" i="2"/>
  <c r="AS2532" i="2"/>
  <c r="AJ2533" i="2"/>
  <c r="AK2533" i="2"/>
  <c r="AQ2533" i="2"/>
  <c r="AS2533" i="2"/>
  <c r="AJ2534" i="2"/>
  <c r="AK2534" i="2"/>
  <c r="AQ2534" i="2"/>
  <c r="AS2534" i="2"/>
  <c r="AJ2535" i="2"/>
  <c r="AK2535" i="2"/>
  <c r="AQ2535" i="2"/>
  <c r="AS2535" i="2"/>
  <c r="AJ2536" i="2"/>
  <c r="AK2536" i="2"/>
  <c r="AQ2536" i="2"/>
  <c r="AS2536" i="2"/>
  <c r="AJ2537" i="2"/>
  <c r="AK2537" i="2"/>
  <c r="AQ2537" i="2"/>
  <c r="AS2537" i="2"/>
  <c r="AJ2538" i="2"/>
  <c r="AK2538" i="2"/>
  <c r="AQ2538" i="2"/>
  <c r="AS2538" i="2"/>
  <c r="AJ2539" i="2"/>
  <c r="AK2539" i="2"/>
  <c r="AQ2539" i="2"/>
  <c r="AS2539" i="2"/>
  <c r="AJ2540" i="2"/>
  <c r="AK2540" i="2"/>
  <c r="AQ2540" i="2"/>
  <c r="AS2540" i="2"/>
  <c r="AJ2541" i="2"/>
  <c r="AK2541" i="2"/>
  <c r="AQ2541" i="2"/>
  <c r="AS2541" i="2"/>
  <c r="AJ2542" i="2"/>
  <c r="AK2542" i="2"/>
  <c r="AQ2542" i="2"/>
  <c r="AS2542" i="2"/>
  <c r="AJ2543" i="2"/>
  <c r="AK2543" i="2"/>
  <c r="AQ2543" i="2"/>
  <c r="AS2543" i="2"/>
  <c r="AJ2544" i="2"/>
  <c r="AK2544" i="2"/>
  <c r="AQ2544" i="2"/>
  <c r="AS2544" i="2"/>
  <c r="AJ2545" i="2"/>
  <c r="AK2545" i="2"/>
  <c r="AQ2545" i="2"/>
  <c r="AS2545" i="2"/>
  <c r="AJ2546" i="2"/>
  <c r="AK2546" i="2"/>
  <c r="AQ2546" i="2"/>
  <c r="AS2546" i="2"/>
  <c r="AJ2547" i="2"/>
  <c r="AK2547" i="2"/>
  <c r="AQ2547" i="2"/>
  <c r="AS2547" i="2"/>
  <c r="AJ2548" i="2"/>
  <c r="AK2548" i="2"/>
  <c r="AQ2548" i="2"/>
  <c r="AS2548" i="2"/>
  <c r="AJ2549" i="2"/>
  <c r="AK2549" i="2"/>
  <c r="AQ2549" i="2"/>
  <c r="AS2549" i="2"/>
  <c r="AJ2550" i="2"/>
  <c r="AK2550" i="2"/>
  <c r="AQ2550" i="2"/>
  <c r="AS2550" i="2"/>
  <c r="AJ2551" i="2"/>
  <c r="AK2551" i="2"/>
  <c r="AQ2551" i="2"/>
  <c r="AS2551" i="2"/>
  <c r="AJ2552" i="2"/>
  <c r="AK2552" i="2"/>
  <c r="AQ2552" i="2"/>
  <c r="AS2552" i="2"/>
  <c r="AJ2553" i="2"/>
  <c r="AK2553" i="2"/>
  <c r="AQ2553" i="2"/>
  <c r="AS2553" i="2"/>
  <c r="AJ2554" i="2"/>
  <c r="AK2554" i="2"/>
  <c r="AQ2554" i="2"/>
  <c r="AS2554" i="2"/>
  <c r="AJ2555" i="2"/>
  <c r="AK2555" i="2"/>
  <c r="AQ2555" i="2"/>
  <c r="AS2555" i="2"/>
  <c r="AJ2556" i="2"/>
  <c r="AK2556" i="2"/>
  <c r="AQ2556" i="2"/>
  <c r="AS2556" i="2"/>
  <c r="AJ2557" i="2"/>
  <c r="AK2557" i="2"/>
  <c r="AQ2557" i="2"/>
  <c r="AS2557" i="2"/>
  <c r="AJ2558" i="2"/>
  <c r="AK2558" i="2"/>
  <c r="AQ2558" i="2"/>
  <c r="AS2558" i="2"/>
  <c r="AJ2559" i="2"/>
  <c r="AK2559" i="2"/>
  <c r="AQ2559" i="2"/>
  <c r="AS2559" i="2"/>
  <c r="AJ2560" i="2"/>
  <c r="AK2560" i="2"/>
  <c r="AQ2560" i="2"/>
  <c r="AS2560" i="2"/>
  <c r="AJ2561" i="2"/>
  <c r="AK2561" i="2"/>
  <c r="AQ2561" i="2"/>
  <c r="AS2561" i="2"/>
  <c r="AJ2562" i="2"/>
  <c r="AK2562" i="2"/>
  <c r="AQ2562" i="2"/>
  <c r="AS2562" i="2"/>
  <c r="AJ2563" i="2"/>
  <c r="AK2563" i="2"/>
  <c r="AQ2563" i="2"/>
  <c r="AS2563" i="2"/>
  <c r="AJ2564" i="2"/>
  <c r="AK2564" i="2"/>
  <c r="AQ2564" i="2"/>
  <c r="AS2564" i="2"/>
  <c r="AJ2565" i="2"/>
  <c r="AK2565" i="2"/>
  <c r="AQ2565" i="2"/>
  <c r="AS2565" i="2"/>
  <c r="AJ2566" i="2"/>
  <c r="AK2566" i="2"/>
  <c r="AQ2566" i="2"/>
  <c r="AS2566" i="2"/>
  <c r="AJ2567" i="2"/>
  <c r="AK2567" i="2"/>
  <c r="AQ2567" i="2"/>
  <c r="AS2567" i="2"/>
  <c r="AJ2568" i="2"/>
  <c r="AK2568" i="2"/>
  <c r="AQ2568" i="2"/>
  <c r="AS2568" i="2"/>
  <c r="AJ2569" i="2"/>
  <c r="AK2569" i="2"/>
  <c r="AQ2569" i="2"/>
  <c r="AS2569" i="2"/>
  <c r="AJ2570" i="2"/>
  <c r="AK2570" i="2"/>
  <c r="AQ2570" i="2"/>
  <c r="AS2570" i="2"/>
  <c r="AJ2571" i="2"/>
  <c r="AK2571" i="2"/>
  <c r="AQ2571" i="2"/>
  <c r="AS2571" i="2"/>
  <c r="AJ2572" i="2"/>
  <c r="AK2572" i="2"/>
  <c r="AQ2572" i="2"/>
  <c r="AS2572" i="2"/>
  <c r="AJ2573" i="2"/>
  <c r="AK2573" i="2"/>
  <c r="AQ2573" i="2"/>
  <c r="AS2573" i="2"/>
  <c r="AJ2574" i="2"/>
  <c r="AK2574" i="2"/>
  <c r="AQ2574" i="2"/>
  <c r="AS2574" i="2"/>
  <c r="AJ2575" i="2"/>
  <c r="AK2575" i="2"/>
  <c r="AQ2575" i="2"/>
  <c r="AS2575" i="2"/>
  <c r="AJ2576" i="2"/>
  <c r="AK2576" i="2"/>
  <c r="AQ2576" i="2"/>
  <c r="AS2576" i="2"/>
  <c r="AJ2577" i="2"/>
  <c r="AK2577" i="2"/>
  <c r="AQ2577" i="2"/>
  <c r="AS2577" i="2"/>
  <c r="AJ2578" i="2"/>
  <c r="AK2578" i="2"/>
  <c r="AQ2578" i="2"/>
  <c r="AS2578" i="2"/>
  <c r="AJ2579" i="2"/>
  <c r="AK2579" i="2"/>
  <c r="AQ2579" i="2"/>
  <c r="AS2579" i="2"/>
  <c r="AJ2580" i="2"/>
  <c r="AK2580" i="2"/>
  <c r="AQ2580" i="2"/>
  <c r="AS2580" i="2"/>
  <c r="AJ2581" i="2"/>
  <c r="AK2581" i="2"/>
  <c r="AQ2581" i="2"/>
  <c r="AS2581" i="2"/>
  <c r="AJ2582" i="2"/>
  <c r="AK2582" i="2"/>
  <c r="AQ2582" i="2"/>
  <c r="AS2582" i="2"/>
  <c r="AJ2583" i="2"/>
  <c r="AK2583" i="2"/>
  <c r="AQ2583" i="2"/>
  <c r="AS2583" i="2"/>
  <c r="AJ2584" i="2"/>
  <c r="AK2584" i="2"/>
  <c r="AQ2584" i="2"/>
  <c r="AS2584" i="2"/>
  <c r="AJ2585" i="2"/>
  <c r="AK2585" i="2"/>
  <c r="AQ2585" i="2"/>
  <c r="AS2585" i="2"/>
  <c r="AJ2586" i="2"/>
  <c r="AK2586" i="2"/>
  <c r="AQ2586" i="2"/>
  <c r="AS2586" i="2"/>
  <c r="AJ2587" i="2"/>
  <c r="AK2587" i="2"/>
  <c r="AQ2587" i="2"/>
  <c r="AS2587" i="2"/>
  <c r="AJ2588" i="2"/>
  <c r="AK2588" i="2"/>
  <c r="AQ2588" i="2"/>
  <c r="AS2588" i="2"/>
  <c r="AJ3591" i="2"/>
  <c r="AK3591" i="2"/>
  <c r="AQ3591" i="2"/>
  <c r="AS3591" i="2"/>
  <c r="AJ3592" i="2"/>
  <c r="AK3592" i="2"/>
  <c r="AQ3592" i="2"/>
  <c r="AS3592" i="2"/>
  <c r="AJ3593" i="2"/>
  <c r="AK3593" i="2"/>
  <c r="AQ3593" i="2"/>
  <c r="AS3593" i="2"/>
  <c r="AJ3594" i="2"/>
  <c r="AK3594" i="2"/>
  <c r="AQ3594" i="2"/>
  <c r="AS3594" i="2"/>
  <c r="AJ3595" i="2"/>
  <c r="AK3595" i="2"/>
  <c r="AQ3595" i="2"/>
  <c r="AS3595" i="2"/>
  <c r="AJ3596" i="2"/>
  <c r="AK3596" i="2"/>
  <c r="AQ3596" i="2"/>
  <c r="AS3596" i="2"/>
  <c r="AJ3597" i="2"/>
  <c r="AK3597" i="2"/>
  <c r="AQ3597" i="2"/>
  <c r="AS3597" i="2"/>
  <c r="AJ3598" i="2"/>
  <c r="AK3598" i="2"/>
  <c r="AQ3598" i="2"/>
  <c r="AS3598" i="2"/>
  <c r="AJ3599" i="2"/>
  <c r="AK3599" i="2"/>
  <c r="AQ3599" i="2"/>
  <c r="AS3599" i="2"/>
  <c r="AJ3600" i="2"/>
  <c r="AK3600" i="2"/>
  <c r="AQ3600" i="2"/>
  <c r="AS3600" i="2"/>
  <c r="AJ3601" i="2"/>
  <c r="AK3601" i="2"/>
  <c r="AQ3601" i="2"/>
  <c r="AS3601" i="2"/>
  <c r="AJ3602" i="2"/>
  <c r="AK3602" i="2"/>
  <c r="AQ3602" i="2"/>
  <c r="AS3602" i="2"/>
  <c r="AJ3603" i="2"/>
  <c r="AK3603" i="2"/>
  <c r="AQ3603" i="2"/>
  <c r="AS3603" i="2"/>
  <c r="AJ3604" i="2"/>
  <c r="AK3604" i="2"/>
  <c r="AQ3604" i="2"/>
  <c r="AS3604" i="2"/>
  <c r="AJ3605" i="2"/>
  <c r="AK3605" i="2"/>
  <c r="AQ3605" i="2"/>
  <c r="AS3605" i="2"/>
  <c r="AJ3606" i="2"/>
  <c r="AK3606" i="2"/>
  <c r="AQ3606" i="2"/>
  <c r="AS3606" i="2"/>
  <c r="AJ3607" i="2"/>
  <c r="AK3607" i="2"/>
  <c r="AQ3607" i="2"/>
  <c r="AS3607" i="2"/>
  <c r="AJ3608" i="2"/>
  <c r="AK3608" i="2"/>
  <c r="AQ3608" i="2"/>
  <c r="AS3608" i="2"/>
  <c r="AJ3609" i="2"/>
  <c r="AK3609" i="2"/>
  <c r="AQ3609" i="2"/>
  <c r="AS3609" i="2"/>
  <c r="AJ3610" i="2"/>
  <c r="AK3610" i="2"/>
  <c r="AQ3610" i="2"/>
  <c r="AS3610" i="2"/>
  <c r="AJ3611" i="2"/>
  <c r="AK3611" i="2"/>
  <c r="AQ3611" i="2"/>
  <c r="AS3611" i="2"/>
  <c r="AJ3612" i="2"/>
  <c r="AK3612" i="2"/>
  <c r="AQ3612" i="2"/>
  <c r="AS3612" i="2"/>
  <c r="AJ3613" i="2"/>
  <c r="AK3613" i="2"/>
  <c r="AQ3613" i="2"/>
  <c r="AS3613" i="2"/>
  <c r="AJ3614" i="2"/>
  <c r="AK3614" i="2"/>
  <c r="AQ3614" i="2"/>
  <c r="AS3614" i="2"/>
  <c r="AJ3615" i="2"/>
  <c r="AK3615" i="2"/>
  <c r="AQ3615" i="2"/>
  <c r="AS3615" i="2"/>
  <c r="AJ3616" i="2"/>
  <c r="AK3616" i="2"/>
  <c r="AQ3616" i="2"/>
  <c r="AS3616" i="2"/>
  <c r="AJ3617" i="2"/>
  <c r="AK3617" i="2"/>
  <c r="AQ3617" i="2"/>
  <c r="AS3617" i="2"/>
  <c r="AJ3618" i="2"/>
  <c r="AK3618" i="2"/>
  <c r="AQ3618" i="2"/>
  <c r="AS3618" i="2"/>
  <c r="AJ3619" i="2"/>
  <c r="AK3619" i="2"/>
  <c r="AQ3619" i="2"/>
  <c r="AS3619" i="2"/>
  <c r="AJ3620" i="2"/>
  <c r="AK3620" i="2"/>
  <c r="AQ3620" i="2"/>
  <c r="AS3620" i="2"/>
  <c r="AJ3621" i="2"/>
  <c r="AK3621" i="2"/>
  <c r="AQ3621" i="2"/>
  <c r="AS3621" i="2"/>
  <c r="AJ3622" i="2"/>
  <c r="AK3622" i="2"/>
  <c r="AQ3622" i="2"/>
  <c r="AS3622" i="2"/>
  <c r="AJ3623" i="2"/>
  <c r="AK3623" i="2"/>
  <c r="AQ3623" i="2"/>
  <c r="AS3623" i="2"/>
  <c r="AJ3624" i="2"/>
  <c r="AK3624" i="2"/>
  <c r="AQ3624" i="2"/>
  <c r="AS3624" i="2"/>
  <c r="AJ3625" i="2"/>
  <c r="AK3625" i="2"/>
  <c r="AQ3625" i="2"/>
  <c r="AS3625" i="2"/>
  <c r="AJ3626" i="2"/>
  <c r="AK3626" i="2"/>
  <c r="AQ3626" i="2"/>
  <c r="AS3626" i="2"/>
  <c r="AJ3627" i="2"/>
  <c r="AK3627" i="2"/>
  <c r="AQ3627" i="2"/>
  <c r="AS3627" i="2"/>
  <c r="AJ3628" i="2"/>
  <c r="AK3628" i="2"/>
  <c r="AQ3628" i="2"/>
  <c r="AS3628" i="2"/>
  <c r="AJ3629" i="2"/>
  <c r="AK3629" i="2"/>
  <c r="AQ3629" i="2"/>
  <c r="AS3629" i="2"/>
  <c r="AJ3630" i="2"/>
  <c r="AK3630" i="2"/>
  <c r="AQ3630" i="2"/>
  <c r="AS3630" i="2"/>
  <c r="AJ3631" i="2"/>
  <c r="AK3631" i="2"/>
  <c r="AQ3631" i="2"/>
  <c r="AS3631" i="2"/>
  <c r="AJ3632" i="2"/>
  <c r="AK3632" i="2"/>
  <c r="AQ3632" i="2"/>
  <c r="AS3632" i="2"/>
  <c r="AJ3633" i="2"/>
  <c r="AK3633" i="2"/>
  <c r="AQ3633" i="2"/>
  <c r="AS3633" i="2"/>
  <c r="AJ3634" i="2"/>
  <c r="AK3634" i="2"/>
  <c r="AQ3634" i="2"/>
  <c r="AS3634" i="2"/>
  <c r="AJ3635" i="2"/>
  <c r="AK3635" i="2"/>
  <c r="AQ3635" i="2"/>
  <c r="AS3635" i="2"/>
  <c r="AJ3636" i="2"/>
  <c r="AK3636" i="2"/>
  <c r="AQ3636" i="2"/>
  <c r="AS3636" i="2"/>
  <c r="AJ3637" i="2"/>
  <c r="AK3637" i="2"/>
  <c r="AQ3637" i="2"/>
  <c r="AS3637" i="2"/>
  <c r="AJ3638" i="2"/>
  <c r="AK3638" i="2"/>
  <c r="AQ3638" i="2"/>
  <c r="AS3638" i="2"/>
  <c r="AJ3639" i="2"/>
  <c r="AK3639" i="2"/>
  <c r="AQ3639" i="2"/>
  <c r="AS3639" i="2"/>
  <c r="AJ3640" i="2"/>
  <c r="AK3640" i="2"/>
  <c r="AQ3640" i="2"/>
  <c r="AS3640" i="2"/>
  <c r="AJ3641" i="2"/>
  <c r="AK3641" i="2"/>
  <c r="AQ3641" i="2"/>
  <c r="AS3641" i="2"/>
  <c r="AJ3642" i="2"/>
  <c r="AK3642" i="2"/>
  <c r="AQ3642" i="2"/>
  <c r="AS3642" i="2"/>
  <c r="AJ3643" i="2"/>
  <c r="AK3643" i="2"/>
  <c r="AQ3643" i="2"/>
  <c r="AS3643" i="2"/>
  <c r="AJ3644" i="2"/>
  <c r="AK3644" i="2"/>
  <c r="AQ3644" i="2"/>
  <c r="AS3644" i="2"/>
  <c r="AJ3645" i="2"/>
  <c r="AK3645" i="2"/>
  <c r="AQ3645" i="2"/>
  <c r="AS3645" i="2"/>
  <c r="AJ3646" i="2"/>
  <c r="AK3646" i="2"/>
  <c r="AQ3646" i="2"/>
  <c r="AS3646" i="2"/>
  <c r="AJ3647" i="2"/>
  <c r="AK3647" i="2"/>
  <c r="AQ3647" i="2"/>
  <c r="AS3647" i="2"/>
  <c r="AJ3648" i="2"/>
  <c r="AK3648" i="2"/>
  <c r="AQ3648" i="2"/>
  <c r="AS3648" i="2"/>
  <c r="AJ3649" i="2"/>
  <c r="AK3649" i="2"/>
  <c r="AQ3649" i="2"/>
  <c r="AS3649" i="2"/>
  <c r="AJ3650" i="2"/>
  <c r="AK3650" i="2"/>
  <c r="AQ3650" i="2"/>
  <c r="AS3650" i="2"/>
  <c r="AJ3651" i="2"/>
  <c r="AK3651" i="2"/>
  <c r="AQ3651" i="2"/>
  <c r="AS3651" i="2"/>
  <c r="AJ3652" i="2"/>
  <c r="AK3652" i="2"/>
  <c r="AQ3652" i="2"/>
  <c r="AS3652" i="2"/>
  <c r="AJ3653" i="2"/>
  <c r="AK3653" i="2"/>
  <c r="AQ3653" i="2"/>
  <c r="AS3653" i="2"/>
  <c r="AJ3654" i="2"/>
  <c r="AK3654" i="2"/>
  <c r="AQ3654" i="2"/>
  <c r="AS3654" i="2"/>
  <c r="AJ3655" i="2"/>
  <c r="AK3655" i="2"/>
  <c r="AQ3655" i="2"/>
  <c r="AS3655" i="2"/>
  <c r="AJ3656" i="2"/>
  <c r="AK3656" i="2"/>
  <c r="AQ3656" i="2"/>
  <c r="AS3656" i="2"/>
  <c r="AJ3657" i="2"/>
  <c r="AK3657" i="2"/>
  <c r="AQ3657" i="2"/>
  <c r="AS3657" i="2"/>
  <c r="AJ3658" i="2"/>
  <c r="AK3658" i="2"/>
  <c r="AQ3658" i="2"/>
  <c r="AS3658" i="2"/>
  <c r="AJ3659" i="2"/>
  <c r="AK3659" i="2"/>
  <c r="AQ3659" i="2"/>
  <c r="AS3659" i="2"/>
  <c r="AJ3660" i="2"/>
  <c r="AK3660" i="2"/>
  <c r="AQ3660" i="2"/>
  <c r="AS3660" i="2"/>
  <c r="AJ3661" i="2"/>
  <c r="AK3661" i="2"/>
  <c r="AQ3661" i="2"/>
  <c r="AS3661" i="2"/>
  <c r="AJ3662" i="2"/>
  <c r="AK3662" i="2"/>
  <c r="AQ3662" i="2"/>
  <c r="AS3662" i="2"/>
  <c r="AJ3663" i="2"/>
  <c r="AK3663" i="2"/>
  <c r="AQ3663" i="2"/>
  <c r="AS3663" i="2"/>
  <c r="AJ3664" i="2"/>
  <c r="AK3664" i="2"/>
  <c r="AQ3664" i="2"/>
  <c r="AS3664" i="2"/>
  <c r="AJ3665" i="2"/>
  <c r="AK3665" i="2"/>
  <c r="AQ3665" i="2"/>
  <c r="AS3665" i="2"/>
  <c r="AJ3666" i="2"/>
  <c r="AK3666" i="2"/>
  <c r="AQ3666" i="2"/>
  <c r="AS3666" i="2"/>
  <c r="AJ3667" i="2"/>
  <c r="AK3667" i="2"/>
  <c r="AQ3667" i="2"/>
  <c r="AS3667" i="2"/>
  <c r="AJ3668" i="2"/>
  <c r="AK3668" i="2"/>
  <c r="AQ3668" i="2"/>
  <c r="AS3668" i="2"/>
  <c r="AJ3669" i="2"/>
  <c r="AK3669" i="2"/>
  <c r="AQ3669" i="2"/>
  <c r="AS3669" i="2"/>
  <c r="AJ3670" i="2"/>
  <c r="AK3670" i="2"/>
  <c r="AQ3670" i="2"/>
  <c r="AS3670" i="2"/>
  <c r="AJ3671" i="2"/>
  <c r="AK3671" i="2"/>
  <c r="AQ3671" i="2"/>
  <c r="AS3671" i="2"/>
  <c r="AJ3672" i="2"/>
  <c r="AK3672" i="2"/>
  <c r="AQ3672" i="2"/>
  <c r="AS3672" i="2"/>
  <c r="AJ3673" i="2"/>
  <c r="AK3673" i="2"/>
  <c r="AQ3673" i="2"/>
  <c r="AS3673" i="2"/>
  <c r="AJ3674" i="2"/>
  <c r="AK3674" i="2"/>
  <c r="AQ3674" i="2"/>
  <c r="AS3674" i="2"/>
  <c r="AJ3675" i="2"/>
  <c r="AK3675" i="2"/>
  <c r="AQ3675" i="2"/>
  <c r="AS3675" i="2"/>
  <c r="AJ3676" i="2"/>
  <c r="AK3676" i="2"/>
  <c r="AQ3676" i="2"/>
  <c r="AS3676" i="2"/>
  <c r="AJ3677" i="2"/>
  <c r="AK3677" i="2"/>
  <c r="AQ3677" i="2"/>
  <c r="AS3677" i="2"/>
  <c r="AJ3678" i="2"/>
  <c r="AK3678" i="2"/>
  <c r="AQ3678" i="2"/>
  <c r="AS3678" i="2"/>
  <c r="AJ3679" i="2"/>
  <c r="AK3679" i="2"/>
  <c r="AQ3679" i="2"/>
  <c r="AS3679" i="2"/>
  <c r="AJ3680" i="2"/>
  <c r="AK3680" i="2"/>
  <c r="AQ3680" i="2"/>
  <c r="AS3680" i="2"/>
  <c r="AJ3681" i="2"/>
  <c r="AK3681" i="2"/>
  <c r="AQ3681" i="2"/>
  <c r="AS3681" i="2"/>
  <c r="AJ3682" i="2"/>
  <c r="AK3682" i="2"/>
  <c r="AQ3682" i="2"/>
  <c r="AS3682" i="2"/>
  <c r="AJ3683" i="2"/>
  <c r="AK3683" i="2"/>
  <c r="AQ3683" i="2"/>
  <c r="AS3683" i="2"/>
  <c r="AJ3684" i="2"/>
  <c r="AK3684" i="2"/>
  <c r="AQ3684" i="2"/>
  <c r="AS3684" i="2"/>
  <c r="AJ3685" i="2"/>
  <c r="AK3685" i="2"/>
  <c r="AQ3685" i="2"/>
  <c r="AS3685" i="2"/>
  <c r="AJ3686" i="2"/>
  <c r="AK3686" i="2"/>
  <c r="AQ3686" i="2"/>
  <c r="AS3686" i="2"/>
  <c r="AJ3687" i="2"/>
  <c r="AK3687" i="2"/>
  <c r="AQ3687" i="2"/>
  <c r="AS3687" i="2"/>
  <c r="AJ3688" i="2"/>
  <c r="AK3688" i="2"/>
  <c r="AQ3688" i="2"/>
  <c r="AS3688" i="2"/>
  <c r="AJ3689" i="2"/>
  <c r="AK3689" i="2"/>
  <c r="AQ3689" i="2"/>
  <c r="AS3689" i="2"/>
  <c r="AJ3690" i="2"/>
  <c r="AK3690" i="2"/>
  <c r="AQ3690" i="2"/>
  <c r="AS3690" i="2"/>
  <c r="AJ3691" i="2"/>
  <c r="AK3691" i="2"/>
  <c r="AQ3691" i="2"/>
  <c r="AS3691" i="2"/>
  <c r="AJ3692" i="2"/>
  <c r="AK3692" i="2"/>
  <c r="AQ3692" i="2"/>
  <c r="AS3692" i="2"/>
  <c r="AJ3693" i="2"/>
  <c r="AK3693" i="2"/>
  <c r="AQ3693" i="2"/>
  <c r="AS3693" i="2"/>
  <c r="AJ3694" i="2"/>
  <c r="AK3694" i="2"/>
  <c r="AQ3694" i="2"/>
  <c r="AS3694" i="2"/>
  <c r="AJ3695" i="2"/>
  <c r="AK3695" i="2"/>
  <c r="AQ3695" i="2"/>
  <c r="AS3695" i="2"/>
  <c r="AJ3696" i="2"/>
  <c r="AK3696" i="2"/>
  <c r="AQ3696" i="2"/>
  <c r="AS3696" i="2"/>
  <c r="AJ3697" i="2"/>
  <c r="AK3697" i="2"/>
  <c r="AQ3697" i="2"/>
  <c r="AS3697" i="2"/>
  <c r="AJ3698" i="2"/>
  <c r="AK3698" i="2"/>
  <c r="AQ3698" i="2"/>
  <c r="AS3698" i="2"/>
  <c r="AJ3699" i="2"/>
  <c r="AK3699" i="2"/>
  <c r="AQ3699" i="2"/>
  <c r="AS3699" i="2"/>
  <c r="AJ3700" i="2"/>
  <c r="AK3700" i="2"/>
  <c r="AQ3700" i="2"/>
  <c r="AS3700" i="2"/>
  <c r="AJ3701" i="2"/>
  <c r="AK3701" i="2"/>
  <c r="AQ3701" i="2"/>
  <c r="AS3701" i="2"/>
  <c r="AJ3702" i="2"/>
  <c r="AK3702" i="2"/>
  <c r="AQ3702" i="2"/>
  <c r="AS3702" i="2"/>
  <c r="AJ3703" i="2"/>
  <c r="AK3703" i="2"/>
  <c r="AQ3703" i="2"/>
  <c r="AS3703" i="2"/>
  <c r="AJ3704" i="2"/>
  <c r="AK3704" i="2"/>
  <c r="AQ3704" i="2"/>
  <c r="AS3704" i="2"/>
  <c r="AJ3705" i="2"/>
  <c r="AK3705" i="2"/>
  <c r="AQ3705" i="2"/>
  <c r="AS3705" i="2"/>
  <c r="AJ3706" i="2"/>
  <c r="AK3706" i="2"/>
  <c r="AQ3706" i="2"/>
  <c r="AS3706" i="2"/>
  <c r="AJ3707" i="2"/>
  <c r="AK3707" i="2"/>
  <c r="AQ3707" i="2"/>
  <c r="AS3707" i="2"/>
  <c r="AJ3708" i="2"/>
  <c r="AK3708" i="2"/>
  <c r="AQ3708" i="2"/>
  <c r="AS3708" i="2"/>
  <c r="AJ3709" i="2"/>
  <c r="AK3709" i="2"/>
  <c r="AQ3709" i="2"/>
  <c r="AS3709" i="2"/>
  <c r="AJ3710" i="2"/>
  <c r="AK3710" i="2"/>
  <c r="AQ3710" i="2"/>
  <c r="AS3710" i="2"/>
  <c r="AJ3711" i="2"/>
  <c r="AK3711" i="2"/>
  <c r="AQ3711" i="2"/>
  <c r="AS3711" i="2"/>
  <c r="AJ3712" i="2"/>
  <c r="AK3712" i="2"/>
  <c r="AQ3712" i="2"/>
  <c r="AS3712" i="2"/>
  <c r="AJ3713" i="2"/>
  <c r="AK3713" i="2"/>
  <c r="AQ3713" i="2"/>
  <c r="AS3713" i="2"/>
  <c r="AJ3714" i="2"/>
  <c r="AK3714" i="2"/>
  <c r="AQ3714" i="2"/>
  <c r="AS3714" i="2"/>
  <c r="AJ3715" i="2"/>
  <c r="AK3715" i="2"/>
  <c r="AQ3715" i="2"/>
  <c r="AS3715" i="2"/>
  <c r="AJ3716" i="2"/>
  <c r="AK3716" i="2"/>
  <c r="AQ3716" i="2"/>
  <c r="AS3716" i="2"/>
  <c r="AJ3717" i="2"/>
  <c r="AK3717" i="2"/>
  <c r="AQ3717" i="2"/>
  <c r="AS3717" i="2"/>
  <c r="AJ3718" i="2"/>
  <c r="AK3718" i="2"/>
  <c r="AQ3718" i="2"/>
  <c r="AS3718" i="2"/>
  <c r="AJ3719" i="2"/>
  <c r="AK3719" i="2"/>
  <c r="AQ3719" i="2"/>
  <c r="AS3719" i="2"/>
  <c r="AJ3720" i="2"/>
  <c r="AK3720" i="2"/>
  <c r="AQ3720" i="2"/>
  <c r="AS3720" i="2"/>
  <c r="AJ3721" i="2"/>
  <c r="AK3721" i="2"/>
  <c r="AQ3721" i="2"/>
  <c r="AS3721" i="2"/>
  <c r="AJ3722" i="2"/>
  <c r="AK3722" i="2"/>
  <c r="AQ3722" i="2"/>
  <c r="AS3722" i="2"/>
  <c r="AJ3723" i="2"/>
  <c r="AK3723" i="2"/>
  <c r="AQ3723" i="2"/>
  <c r="AS3723" i="2"/>
  <c r="AJ3724" i="2"/>
  <c r="AK3724" i="2"/>
  <c r="AQ3724" i="2"/>
  <c r="AS3724" i="2"/>
  <c r="AJ3725" i="2"/>
  <c r="AK3725" i="2"/>
  <c r="AQ3725" i="2"/>
  <c r="AS3725" i="2"/>
  <c r="AJ3726" i="2"/>
  <c r="AK3726" i="2"/>
  <c r="AQ3726" i="2"/>
  <c r="AS3726" i="2"/>
  <c r="AJ3727" i="2"/>
  <c r="AK3727" i="2"/>
  <c r="AQ3727" i="2"/>
  <c r="AS3727" i="2"/>
  <c r="AJ3728" i="2"/>
  <c r="AK3728" i="2"/>
  <c r="AQ3728" i="2"/>
  <c r="AS3728" i="2"/>
  <c r="AJ3729" i="2"/>
  <c r="AK3729" i="2"/>
  <c r="AQ3729" i="2"/>
  <c r="AS3729" i="2"/>
  <c r="AJ3730" i="2"/>
  <c r="AK3730" i="2"/>
  <c r="AQ3730" i="2"/>
  <c r="AS3730" i="2"/>
  <c r="AJ3731" i="2"/>
  <c r="AK3731" i="2"/>
  <c r="AQ3731" i="2"/>
  <c r="AS3731" i="2"/>
  <c r="AJ3732" i="2"/>
  <c r="AK3732" i="2"/>
  <c r="AQ3732" i="2"/>
  <c r="AS3732" i="2"/>
  <c r="AJ3733" i="2"/>
  <c r="AK3733" i="2"/>
  <c r="AQ3733" i="2"/>
  <c r="AS3733" i="2"/>
  <c r="AJ3734" i="2"/>
  <c r="AK3734" i="2"/>
  <c r="AQ3734" i="2"/>
  <c r="AS3734" i="2"/>
  <c r="AJ3735" i="2"/>
  <c r="AK3735" i="2"/>
  <c r="AQ3735" i="2"/>
  <c r="AS3735" i="2"/>
  <c r="AJ3736" i="2"/>
  <c r="AK3736" i="2"/>
  <c r="AQ3736" i="2"/>
  <c r="AS3736" i="2"/>
  <c r="AJ3737" i="2"/>
  <c r="AK3737" i="2"/>
  <c r="AQ3737" i="2"/>
  <c r="AS3737" i="2"/>
  <c r="AJ3738" i="2"/>
  <c r="AK3738" i="2"/>
  <c r="AQ3738" i="2"/>
  <c r="AS3738" i="2"/>
  <c r="AJ3739" i="2"/>
  <c r="AK3739" i="2"/>
  <c r="AQ3739" i="2"/>
  <c r="AS3739" i="2"/>
  <c r="AJ3740" i="2"/>
  <c r="AK3740" i="2"/>
  <c r="AQ3740" i="2"/>
  <c r="AS3740" i="2"/>
  <c r="AJ3741" i="2"/>
  <c r="AK3741" i="2"/>
  <c r="AQ3741" i="2"/>
  <c r="AS3741" i="2"/>
  <c r="AJ3742" i="2"/>
  <c r="AK3742" i="2"/>
  <c r="AQ3742" i="2"/>
  <c r="AS3742" i="2"/>
  <c r="AJ3743" i="2"/>
  <c r="AK3743" i="2"/>
  <c r="AQ3743" i="2"/>
  <c r="AS3743" i="2"/>
  <c r="AJ3744" i="2"/>
  <c r="AK3744" i="2"/>
  <c r="AQ3744" i="2"/>
  <c r="AS3744" i="2"/>
  <c r="AJ3745" i="2"/>
  <c r="AK3745" i="2"/>
  <c r="AQ3745" i="2"/>
  <c r="AS3745" i="2"/>
  <c r="AJ3746" i="2"/>
  <c r="AK3746" i="2"/>
  <c r="AQ3746" i="2"/>
  <c r="AS3746" i="2"/>
  <c r="AJ3747" i="2"/>
  <c r="AK3747" i="2"/>
  <c r="AQ3747" i="2"/>
  <c r="AS3747" i="2"/>
  <c r="AJ3748" i="2"/>
  <c r="AK3748" i="2"/>
  <c r="AQ3748" i="2"/>
  <c r="AS3748" i="2"/>
  <c r="AJ3749" i="2"/>
  <c r="AK3749" i="2"/>
  <c r="AQ3749" i="2"/>
  <c r="AS3749" i="2"/>
  <c r="AJ3750" i="2"/>
  <c r="AK3750" i="2"/>
  <c r="AQ3750" i="2"/>
  <c r="AS3750" i="2"/>
  <c r="AJ3751" i="2"/>
  <c r="AK3751" i="2"/>
  <c r="AQ3751" i="2"/>
  <c r="AS3751" i="2"/>
  <c r="AJ3752" i="2"/>
  <c r="AK3752" i="2"/>
  <c r="AQ3752" i="2"/>
  <c r="AS3752" i="2"/>
  <c r="AJ3753" i="2"/>
  <c r="AK3753" i="2"/>
  <c r="AQ3753" i="2"/>
  <c r="AS3753" i="2"/>
  <c r="AJ3754" i="2"/>
  <c r="AK3754" i="2"/>
  <c r="AQ3754" i="2"/>
  <c r="AS3754" i="2"/>
  <c r="AJ3755" i="2"/>
  <c r="AK3755" i="2"/>
  <c r="AQ3755" i="2"/>
  <c r="AS3755" i="2"/>
  <c r="AJ3756" i="2"/>
  <c r="AK3756" i="2"/>
  <c r="AQ3756" i="2"/>
  <c r="AS3756" i="2"/>
  <c r="AJ3757" i="2"/>
  <c r="AK3757" i="2"/>
  <c r="AQ3757" i="2"/>
  <c r="AS3757" i="2"/>
  <c r="AJ3758" i="2"/>
  <c r="AK3758" i="2"/>
  <c r="AQ3758" i="2"/>
  <c r="AS3758" i="2"/>
  <c r="AJ3759" i="2"/>
  <c r="AK3759" i="2"/>
  <c r="AQ3759" i="2"/>
  <c r="AS3759" i="2"/>
  <c r="AJ3760" i="2"/>
  <c r="AK3760" i="2"/>
  <c r="AQ3760" i="2"/>
  <c r="AS3760" i="2"/>
  <c r="AJ3761" i="2"/>
  <c r="AK3761" i="2"/>
  <c r="AQ3761" i="2"/>
  <c r="AS3761" i="2"/>
  <c r="AJ3762" i="2"/>
  <c r="AK3762" i="2"/>
  <c r="AQ3762" i="2"/>
  <c r="AS3762" i="2"/>
  <c r="AJ3763" i="2"/>
  <c r="AK3763" i="2"/>
  <c r="AQ3763" i="2"/>
  <c r="AS3763" i="2"/>
  <c r="AJ3764" i="2"/>
  <c r="AK3764" i="2"/>
  <c r="AQ3764" i="2"/>
  <c r="AS3764" i="2"/>
  <c r="AJ3765" i="2"/>
  <c r="AK3765" i="2"/>
  <c r="AQ3765" i="2"/>
  <c r="AS3765" i="2"/>
  <c r="AJ3766" i="2"/>
  <c r="AK3766" i="2"/>
  <c r="AQ3766" i="2"/>
  <c r="AS3766" i="2"/>
  <c r="AJ3767" i="2"/>
  <c r="AK3767" i="2"/>
  <c r="AQ3767" i="2"/>
  <c r="AS3767" i="2"/>
  <c r="AJ3768" i="2"/>
  <c r="AK3768" i="2"/>
  <c r="AQ3768" i="2"/>
  <c r="AS3768" i="2"/>
  <c r="AJ3769" i="2"/>
  <c r="AK3769" i="2"/>
  <c r="AQ3769" i="2"/>
  <c r="AS3769" i="2"/>
  <c r="AJ3770" i="2"/>
  <c r="AK3770" i="2"/>
  <c r="AQ3770" i="2"/>
  <c r="AS3770" i="2"/>
  <c r="AJ3771" i="2"/>
  <c r="AK3771" i="2"/>
  <c r="AQ3771" i="2"/>
  <c r="AS3771" i="2"/>
  <c r="AJ3772" i="2"/>
  <c r="AK3772" i="2"/>
  <c r="AQ3772" i="2"/>
  <c r="AS3772" i="2"/>
  <c r="AJ3773" i="2"/>
  <c r="AK3773" i="2"/>
  <c r="AQ3773" i="2"/>
  <c r="AS3773" i="2"/>
  <c r="AJ3774" i="2"/>
  <c r="AK3774" i="2"/>
  <c r="AQ3774" i="2"/>
  <c r="AS3774" i="2"/>
  <c r="AJ3775" i="2"/>
  <c r="AK3775" i="2"/>
  <c r="AQ3775" i="2"/>
  <c r="AS3775" i="2"/>
  <c r="AJ3776" i="2"/>
  <c r="AK3776" i="2"/>
  <c r="AQ3776" i="2"/>
  <c r="AS3776" i="2"/>
  <c r="AJ3777" i="2"/>
  <c r="AK3777" i="2"/>
  <c r="AQ3777" i="2"/>
  <c r="AS3777" i="2"/>
  <c r="AJ3778" i="2"/>
  <c r="AK3778" i="2"/>
  <c r="AQ3778" i="2"/>
  <c r="AS3778" i="2"/>
  <c r="AJ3779" i="2"/>
  <c r="AK3779" i="2"/>
  <c r="AQ3779" i="2"/>
  <c r="AS3779" i="2"/>
  <c r="AJ3780" i="2"/>
  <c r="AK3780" i="2"/>
  <c r="AQ3780" i="2"/>
  <c r="AS3780" i="2"/>
  <c r="AJ3781" i="2"/>
  <c r="AK3781" i="2"/>
  <c r="AQ3781" i="2"/>
  <c r="AS3781" i="2"/>
  <c r="AJ3782" i="2"/>
  <c r="AK3782" i="2"/>
  <c r="AQ3782" i="2"/>
  <c r="AS3782" i="2"/>
  <c r="AJ3783" i="2"/>
  <c r="AK3783" i="2"/>
  <c r="AQ3783" i="2"/>
  <c r="AS3783" i="2"/>
  <c r="AJ3784" i="2"/>
  <c r="AK3784" i="2"/>
  <c r="AQ3784" i="2"/>
  <c r="AS3784" i="2"/>
  <c r="AJ3785" i="2"/>
  <c r="AK3785" i="2"/>
  <c r="AQ3785" i="2"/>
  <c r="AS3785" i="2"/>
  <c r="AJ3786" i="2"/>
  <c r="AK3786" i="2"/>
  <c r="AQ3786" i="2"/>
  <c r="AS3786" i="2"/>
  <c r="AJ3787" i="2"/>
  <c r="AK3787" i="2"/>
  <c r="AQ3787" i="2"/>
  <c r="AS3787" i="2"/>
  <c r="AJ3788" i="2"/>
  <c r="AK3788" i="2"/>
  <c r="AQ3788" i="2"/>
  <c r="AS3788" i="2"/>
  <c r="AJ3789" i="2"/>
  <c r="AK3789" i="2"/>
  <c r="AQ3789" i="2"/>
  <c r="AS3789" i="2"/>
  <c r="AJ3790" i="2"/>
  <c r="AK3790" i="2"/>
  <c r="AQ3790" i="2"/>
  <c r="AS3790" i="2"/>
  <c r="AJ3791" i="2"/>
  <c r="AK3791" i="2"/>
  <c r="AQ3791" i="2"/>
  <c r="AS3791" i="2"/>
  <c r="AJ3792" i="2"/>
  <c r="AK3792" i="2"/>
  <c r="AQ3792" i="2"/>
  <c r="AS3792" i="2"/>
  <c r="AJ3793" i="2"/>
  <c r="AK3793" i="2"/>
  <c r="AQ3793" i="2"/>
  <c r="AS3793" i="2"/>
  <c r="AJ3794" i="2"/>
  <c r="AK3794" i="2"/>
  <c r="AQ3794" i="2"/>
  <c r="AS3794" i="2"/>
  <c r="AJ3795" i="2"/>
  <c r="AK3795" i="2"/>
  <c r="AQ3795" i="2"/>
  <c r="AS3795" i="2"/>
  <c r="AJ3796" i="2"/>
  <c r="AK3796" i="2"/>
  <c r="AQ3796" i="2"/>
  <c r="AS3796" i="2"/>
  <c r="AJ3797" i="2"/>
  <c r="AK3797" i="2"/>
  <c r="AQ3797" i="2"/>
  <c r="AS3797" i="2"/>
  <c r="AJ3798" i="2"/>
  <c r="AK3798" i="2"/>
  <c r="AQ3798" i="2"/>
  <c r="AS3798" i="2"/>
  <c r="AJ3799" i="2"/>
  <c r="AK3799" i="2"/>
  <c r="AQ3799" i="2"/>
  <c r="AS3799" i="2"/>
  <c r="AJ3800" i="2"/>
  <c r="AK3800" i="2"/>
  <c r="AQ3800" i="2"/>
  <c r="AS3800" i="2"/>
  <c r="AJ3801" i="2"/>
  <c r="AK3801" i="2"/>
  <c r="AQ3801" i="2"/>
  <c r="AS3801" i="2"/>
  <c r="AJ3802" i="2"/>
  <c r="AK3802" i="2"/>
  <c r="AQ3802" i="2"/>
  <c r="AS3802" i="2"/>
  <c r="AJ3803" i="2"/>
  <c r="AK3803" i="2"/>
  <c r="AQ3803" i="2"/>
  <c r="AS3803" i="2"/>
  <c r="AJ3804" i="2"/>
  <c r="AK3804" i="2"/>
  <c r="AQ3804" i="2"/>
  <c r="AS3804" i="2"/>
  <c r="AJ3805" i="2"/>
  <c r="AK3805" i="2"/>
  <c r="AQ3805" i="2"/>
  <c r="AS3805" i="2"/>
  <c r="AJ3806" i="2"/>
  <c r="AK3806" i="2"/>
  <c r="AQ3806" i="2"/>
  <c r="AS3806" i="2"/>
  <c r="AJ3807" i="2"/>
  <c r="AK3807" i="2"/>
  <c r="AQ3807" i="2"/>
  <c r="AS3807" i="2"/>
  <c r="AJ3808" i="2"/>
  <c r="AK3808" i="2"/>
  <c r="AQ3808" i="2"/>
  <c r="AS3808" i="2"/>
  <c r="AJ3809" i="2"/>
  <c r="AK3809" i="2"/>
  <c r="AQ3809" i="2"/>
  <c r="AS3809" i="2"/>
  <c r="AJ3810" i="2"/>
  <c r="AK3810" i="2"/>
  <c r="AQ3810" i="2"/>
  <c r="AS3810" i="2"/>
  <c r="AJ3811" i="2"/>
  <c r="AK3811" i="2"/>
  <c r="AQ3811" i="2"/>
  <c r="AS3811" i="2"/>
  <c r="AJ3812" i="2"/>
  <c r="AK3812" i="2"/>
  <c r="AQ3812" i="2"/>
  <c r="AS3812" i="2"/>
  <c r="AJ3813" i="2"/>
  <c r="AK3813" i="2"/>
  <c r="AQ3813" i="2"/>
  <c r="AS3813" i="2"/>
  <c r="AJ3814" i="2"/>
  <c r="AK3814" i="2"/>
  <c r="AQ3814" i="2"/>
  <c r="AS3814" i="2"/>
  <c r="AJ3815" i="2"/>
  <c r="AK3815" i="2"/>
  <c r="AQ3815" i="2"/>
  <c r="AS3815" i="2"/>
  <c r="AJ3816" i="2"/>
  <c r="AK3816" i="2"/>
  <c r="AQ3816" i="2"/>
  <c r="AS3816" i="2"/>
  <c r="AJ3817" i="2"/>
  <c r="AK3817" i="2"/>
  <c r="AQ3817" i="2"/>
  <c r="AS3817" i="2"/>
  <c r="AJ3818" i="2"/>
  <c r="AK3818" i="2"/>
  <c r="AQ3818" i="2"/>
  <c r="AS3818" i="2"/>
  <c r="AJ3819" i="2"/>
  <c r="AK3819" i="2"/>
  <c r="AQ3819" i="2"/>
  <c r="AS3819" i="2"/>
  <c r="AJ3820" i="2"/>
  <c r="AK3820" i="2"/>
  <c r="AQ3820" i="2"/>
  <c r="AS3820" i="2"/>
  <c r="AJ3821" i="2"/>
  <c r="AK3821" i="2"/>
  <c r="AQ3821" i="2"/>
  <c r="AS3821" i="2"/>
  <c r="AJ3822" i="2"/>
  <c r="AK3822" i="2"/>
  <c r="AQ3822" i="2"/>
  <c r="AS3822" i="2"/>
  <c r="AJ3823" i="2"/>
  <c r="AK3823" i="2"/>
  <c r="AQ3823" i="2"/>
  <c r="AS3823" i="2"/>
  <c r="AJ3824" i="2"/>
  <c r="AK3824" i="2"/>
  <c r="AQ3824" i="2"/>
  <c r="AS3824" i="2"/>
  <c r="AJ3825" i="2"/>
  <c r="AK3825" i="2"/>
  <c r="AQ3825" i="2"/>
  <c r="AS3825" i="2"/>
  <c r="AJ3826" i="2"/>
  <c r="AK3826" i="2"/>
  <c r="AQ3826" i="2"/>
  <c r="AS3826" i="2"/>
  <c r="AJ3827" i="2"/>
  <c r="AK3827" i="2"/>
  <c r="AQ3827" i="2"/>
  <c r="AS3827" i="2"/>
  <c r="AJ3828" i="2"/>
  <c r="AK3828" i="2"/>
  <c r="AQ3828" i="2"/>
  <c r="AS3828" i="2"/>
  <c r="AJ3829" i="2"/>
  <c r="AK3829" i="2"/>
  <c r="AQ3829" i="2"/>
  <c r="AS3829" i="2"/>
  <c r="AJ3830" i="2"/>
  <c r="AK3830" i="2"/>
  <c r="AQ3830" i="2"/>
  <c r="AS3830" i="2"/>
  <c r="AJ3831" i="2"/>
  <c r="AK3831" i="2"/>
  <c r="AQ3831" i="2"/>
  <c r="AS3831" i="2"/>
  <c r="AJ3832" i="2"/>
  <c r="AK3832" i="2"/>
  <c r="AQ3832" i="2"/>
  <c r="AS3832" i="2"/>
  <c r="AJ3833" i="2"/>
  <c r="AK3833" i="2"/>
  <c r="AQ3833" i="2"/>
  <c r="AS3833" i="2"/>
  <c r="AJ3834" i="2"/>
  <c r="AK3834" i="2"/>
  <c r="AQ3834" i="2"/>
  <c r="AS3834" i="2"/>
  <c r="AJ3835" i="2"/>
  <c r="AK3835" i="2"/>
  <c r="AQ3835" i="2"/>
  <c r="AS3835" i="2"/>
  <c r="AJ3836" i="2"/>
  <c r="AK3836" i="2"/>
  <c r="AQ3836" i="2"/>
  <c r="AS3836" i="2"/>
  <c r="AJ3837" i="2"/>
  <c r="AK3837" i="2"/>
  <c r="AQ3837" i="2"/>
  <c r="AS3837" i="2"/>
  <c r="AJ3838" i="2"/>
  <c r="AK3838" i="2"/>
  <c r="AQ3838" i="2"/>
  <c r="AS3838" i="2"/>
  <c r="AJ3839" i="2"/>
  <c r="AK3839" i="2"/>
  <c r="AQ3839" i="2"/>
  <c r="AS3839" i="2"/>
  <c r="AJ3840" i="2"/>
  <c r="AK3840" i="2"/>
  <c r="AQ3840" i="2"/>
  <c r="AS3840" i="2"/>
  <c r="AJ3841" i="2"/>
  <c r="AK3841" i="2"/>
  <c r="AQ3841" i="2"/>
  <c r="AS3841" i="2"/>
  <c r="AJ3842" i="2"/>
  <c r="AK3842" i="2"/>
  <c r="AQ3842" i="2"/>
  <c r="AS3842" i="2"/>
  <c r="AJ3843" i="2"/>
  <c r="AK3843" i="2"/>
  <c r="AQ3843" i="2"/>
  <c r="AS3843" i="2"/>
  <c r="AJ3844" i="2"/>
  <c r="AK3844" i="2"/>
  <c r="AQ3844" i="2"/>
  <c r="AS3844" i="2"/>
  <c r="AJ3845" i="2"/>
  <c r="AK3845" i="2"/>
  <c r="AQ3845" i="2"/>
  <c r="AS3845" i="2"/>
  <c r="AJ3846" i="2"/>
  <c r="AK3846" i="2"/>
  <c r="AQ3846" i="2"/>
  <c r="AS3846" i="2"/>
  <c r="AJ3847" i="2"/>
  <c r="AK3847" i="2"/>
  <c r="AQ3847" i="2"/>
  <c r="AS3847" i="2"/>
  <c r="AJ3848" i="2"/>
  <c r="AK3848" i="2"/>
  <c r="AQ3848" i="2"/>
  <c r="AS3848" i="2"/>
  <c r="AJ3849" i="2"/>
  <c r="AK3849" i="2"/>
  <c r="AQ3849" i="2"/>
  <c r="AS3849" i="2"/>
  <c r="AJ3850" i="2"/>
  <c r="AK3850" i="2"/>
  <c r="AQ3850" i="2"/>
  <c r="AS3850" i="2"/>
  <c r="AJ3851" i="2"/>
  <c r="AK3851" i="2"/>
  <c r="AQ3851" i="2"/>
  <c r="AS3851" i="2"/>
  <c r="AJ3852" i="2"/>
  <c r="AK3852" i="2"/>
  <c r="AQ3852" i="2"/>
  <c r="AS3852" i="2"/>
  <c r="AJ3853" i="2"/>
  <c r="AK3853" i="2"/>
  <c r="AQ3853" i="2"/>
  <c r="AS3853" i="2"/>
  <c r="AJ3854" i="2"/>
  <c r="AK3854" i="2"/>
  <c r="AQ3854" i="2"/>
  <c r="AS3854" i="2"/>
  <c r="AJ3855" i="2"/>
  <c r="AK3855" i="2"/>
  <c r="AQ3855" i="2"/>
  <c r="AS3855" i="2"/>
  <c r="AJ3856" i="2"/>
  <c r="AK3856" i="2"/>
  <c r="AQ3856" i="2"/>
  <c r="AS3856" i="2"/>
  <c r="AJ3857" i="2"/>
  <c r="AK3857" i="2"/>
  <c r="AQ3857" i="2"/>
  <c r="AS3857" i="2"/>
  <c r="AJ3858" i="2"/>
  <c r="AK3858" i="2"/>
  <c r="AQ3858" i="2"/>
  <c r="AS3858" i="2"/>
  <c r="AJ3859" i="2"/>
  <c r="AK3859" i="2"/>
  <c r="AQ3859" i="2"/>
  <c r="AS3859" i="2"/>
  <c r="AJ3860" i="2"/>
  <c r="AK3860" i="2"/>
  <c r="AQ3860" i="2"/>
  <c r="AS3860" i="2"/>
  <c r="AJ3861" i="2"/>
  <c r="AK3861" i="2"/>
  <c r="AQ3861" i="2"/>
  <c r="AS3861" i="2"/>
  <c r="AJ3862" i="2"/>
  <c r="AK3862" i="2"/>
  <c r="AQ3862" i="2"/>
  <c r="AS3862" i="2"/>
  <c r="AJ3863" i="2"/>
  <c r="AK3863" i="2"/>
  <c r="AQ3863" i="2"/>
  <c r="AS3863" i="2"/>
  <c r="AJ3864" i="2"/>
  <c r="AK3864" i="2"/>
  <c r="AQ3864" i="2"/>
  <c r="AS3864" i="2"/>
  <c r="AJ3865" i="2"/>
  <c r="AK3865" i="2"/>
  <c r="AQ3865" i="2"/>
  <c r="AS3865" i="2"/>
  <c r="AJ3866" i="2"/>
  <c r="AK3866" i="2"/>
  <c r="AQ3866" i="2"/>
  <c r="AS3866" i="2"/>
  <c r="AJ3867" i="2"/>
  <c r="AK3867" i="2"/>
  <c r="AQ3867" i="2"/>
  <c r="AS3867" i="2"/>
  <c r="AJ3868" i="2"/>
  <c r="AK3868" i="2"/>
  <c r="AQ3868" i="2"/>
  <c r="AS3868" i="2"/>
  <c r="AJ3869" i="2"/>
  <c r="AK3869" i="2"/>
  <c r="AQ3869" i="2"/>
  <c r="AS3869" i="2"/>
  <c r="AJ3870" i="2"/>
  <c r="AK3870" i="2"/>
  <c r="AQ3870" i="2"/>
  <c r="AS3870" i="2"/>
  <c r="AJ3871" i="2"/>
  <c r="AK3871" i="2"/>
  <c r="AQ3871" i="2"/>
  <c r="AS3871" i="2"/>
  <c r="AJ3872" i="2"/>
  <c r="AK3872" i="2"/>
  <c r="AQ3872" i="2"/>
  <c r="AS3872" i="2"/>
  <c r="AJ3873" i="2"/>
  <c r="AK3873" i="2"/>
  <c r="AQ3873" i="2"/>
  <c r="AS3873" i="2"/>
  <c r="AJ3874" i="2"/>
  <c r="AK3874" i="2"/>
  <c r="AQ3874" i="2"/>
  <c r="AS3874" i="2"/>
  <c r="AJ3875" i="2"/>
  <c r="AK3875" i="2"/>
  <c r="AQ3875" i="2"/>
  <c r="AS3875" i="2"/>
  <c r="AJ3876" i="2"/>
  <c r="AK3876" i="2"/>
  <c r="AQ3876" i="2"/>
  <c r="AS3876" i="2"/>
  <c r="AJ3877" i="2"/>
  <c r="AK3877" i="2"/>
  <c r="AQ3877" i="2"/>
  <c r="AS3877" i="2"/>
  <c r="AJ3878" i="2"/>
  <c r="AK3878" i="2"/>
  <c r="AQ3878" i="2"/>
  <c r="AS3878" i="2"/>
  <c r="AJ3879" i="2"/>
  <c r="AK3879" i="2"/>
  <c r="AQ3879" i="2"/>
  <c r="AS3879" i="2"/>
  <c r="AJ3880" i="2"/>
  <c r="AK3880" i="2"/>
  <c r="AQ3880" i="2"/>
  <c r="AS3880" i="2"/>
  <c r="AJ3881" i="2"/>
  <c r="AK3881" i="2"/>
  <c r="AQ3881" i="2"/>
  <c r="AS3881" i="2"/>
  <c r="AJ3882" i="2"/>
  <c r="AK3882" i="2"/>
  <c r="AQ3882" i="2"/>
  <c r="AS3882" i="2"/>
  <c r="AJ3883" i="2"/>
  <c r="AK3883" i="2"/>
  <c r="AQ3883" i="2"/>
  <c r="AS3883" i="2"/>
  <c r="AJ3884" i="2"/>
  <c r="AK3884" i="2"/>
  <c r="AQ3884" i="2"/>
  <c r="AS3884" i="2"/>
  <c r="AJ3885" i="2"/>
  <c r="AK3885" i="2"/>
  <c r="AQ3885" i="2"/>
  <c r="AS3885" i="2"/>
  <c r="AJ3886" i="2"/>
  <c r="AK3886" i="2"/>
  <c r="AQ3886" i="2"/>
  <c r="AS3886" i="2"/>
  <c r="AJ3887" i="2"/>
  <c r="AK3887" i="2"/>
  <c r="AQ3887" i="2"/>
  <c r="AS3887" i="2"/>
  <c r="AJ3888" i="2"/>
  <c r="AK3888" i="2"/>
  <c r="AQ3888" i="2"/>
  <c r="AS3888" i="2"/>
  <c r="AJ3889" i="2"/>
  <c r="AK3889" i="2"/>
  <c r="AQ3889" i="2"/>
  <c r="AS3889" i="2"/>
  <c r="AJ3890" i="2"/>
  <c r="AK3890" i="2"/>
  <c r="AQ3890" i="2"/>
  <c r="AS3890" i="2"/>
  <c r="AJ3891" i="2"/>
  <c r="AK3891" i="2"/>
  <c r="AQ3891" i="2"/>
  <c r="AS3891" i="2"/>
  <c r="AJ3892" i="2"/>
  <c r="AK3892" i="2"/>
  <c r="AQ3892" i="2"/>
  <c r="AS3892" i="2"/>
  <c r="AJ3893" i="2"/>
  <c r="AK3893" i="2"/>
  <c r="AQ3893" i="2"/>
  <c r="AS3893" i="2"/>
  <c r="AJ3894" i="2"/>
  <c r="AK3894" i="2"/>
  <c r="AQ3894" i="2"/>
  <c r="AS3894" i="2"/>
  <c r="AJ3895" i="2"/>
  <c r="AK3895" i="2"/>
  <c r="AQ3895" i="2"/>
  <c r="AS3895" i="2"/>
  <c r="AJ3896" i="2"/>
  <c r="AK3896" i="2"/>
  <c r="AQ3896" i="2"/>
  <c r="AS3896" i="2"/>
  <c r="AJ3897" i="2"/>
  <c r="AK3897" i="2"/>
  <c r="AQ3897" i="2"/>
  <c r="AS3897" i="2"/>
  <c r="AJ3898" i="2"/>
  <c r="AK3898" i="2"/>
  <c r="AQ3898" i="2"/>
  <c r="AS3898" i="2"/>
  <c r="AJ3899" i="2"/>
  <c r="AK3899" i="2"/>
  <c r="AQ3899" i="2"/>
  <c r="AS3899" i="2"/>
  <c r="AJ3900" i="2"/>
  <c r="AK3900" i="2"/>
  <c r="AQ3900" i="2"/>
  <c r="AS3900" i="2"/>
  <c r="AJ3901" i="2"/>
  <c r="AK3901" i="2"/>
  <c r="AQ3901" i="2"/>
  <c r="AS3901" i="2"/>
  <c r="AJ3902" i="2"/>
  <c r="AK3902" i="2"/>
  <c r="AQ3902" i="2"/>
  <c r="AS3902" i="2"/>
  <c r="AJ3903" i="2"/>
  <c r="AK3903" i="2"/>
  <c r="AQ3903" i="2"/>
  <c r="AS3903" i="2"/>
  <c r="AJ3904" i="2"/>
  <c r="AK3904" i="2"/>
  <c r="AQ3904" i="2"/>
  <c r="AS3904" i="2"/>
  <c r="AJ3905" i="2"/>
  <c r="AK3905" i="2"/>
  <c r="AQ3905" i="2"/>
  <c r="AS3905" i="2"/>
  <c r="AJ3906" i="2"/>
  <c r="AK3906" i="2"/>
  <c r="AQ3906" i="2"/>
  <c r="AS3906" i="2"/>
  <c r="AJ3907" i="2"/>
  <c r="AK3907" i="2"/>
  <c r="AQ3907" i="2"/>
  <c r="AS3907" i="2"/>
  <c r="AJ3908" i="2"/>
  <c r="AK3908" i="2"/>
  <c r="AQ3908" i="2"/>
  <c r="AS3908" i="2"/>
  <c r="AJ3909" i="2"/>
  <c r="AK3909" i="2"/>
  <c r="AQ3909" i="2"/>
  <c r="AS3909" i="2"/>
  <c r="AJ3910" i="2"/>
  <c r="AK3910" i="2"/>
  <c r="AQ3910" i="2"/>
  <c r="AS3910" i="2"/>
  <c r="AJ3911" i="2"/>
  <c r="AK3911" i="2"/>
  <c r="AQ3911" i="2"/>
  <c r="AS3911" i="2"/>
  <c r="AJ3912" i="2"/>
  <c r="AK3912" i="2"/>
  <c r="AQ3912" i="2"/>
  <c r="AS3912" i="2"/>
  <c r="AJ3913" i="2"/>
  <c r="AK3913" i="2"/>
  <c r="AQ3913" i="2"/>
  <c r="AS3913" i="2"/>
  <c r="AJ3914" i="2"/>
  <c r="AK3914" i="2"/>
  <c r="AQ3914" i="2"/>
  <c r="AS3914" i="2"/>
  <c r="AJ3915" i="2"/>
  <c r="AK3915" i="2"/>
  <c r="AQ3915" i="2"/>
  <c r="AS3915" i="2"/>
  <c r="AJ3916" i="2"/>
  <c r="AK3916" i="2"/>
  <c r="AQ3916" i="2"/>
  <c r="AS3916" i="2"/>
  <c r="AJ3917" i="2"/>
  <c r="AK3917" i="2"/>
  <c r="AQ3917" i="2"/>
  <c r="AS3917" i="2"/>
  <c r="AJ3918" i="2"/>
  <c r="AK3918" i="2"/>
  <c r="AQ3918" i="2"/>
  <c r="AS3918" i="2"/>
  <c r="AJ3919" i="2"/>
  <c r="AK3919" i="2"/>
  <c r="AQ3919" i="2"/>
  <c r="AS3919" i="2"/>
  <c r="AJ3920" i="2"/>
  <c r="AK3920" i="2"/>
  <c r="AQ3920" i="2"/>
  <c r="AS3920" i="2"/>
  <c r="AJ3921" i="2"/>
  <c r="AK3921" i="2"/>
  <c r="AQ3921" i="2"/>
  <c r="AS3921" i="2"/>
  <c r="AJ3922" i="2"/>
  <c r="AK3922" i="2"/>
  <c r="AQ3922" i="2"/>
  <c r="AS3922" i="2"/>
  <c r="AJ3923" i="2"/>
  <c r="AK3923" i="2"/>
  <c r="AQ3923" i="2"/>
  <c r="AS3923" i="2"/>
  <c r="AJ3924" i="2"/>
  <c r="AK3924" i="2"/>
  <c r="AQ3924" i="2"/>
  <c r="AS3924" i="2"/>
  <c r="AJ3925" i="2"/>
  <c r="AK3925" i="2"/>
  <c r="AQ3925" i="2"/>
  <c r="AS3925" i="2"/>
  <c r="AJ3926" i="2"/>
  <c r="AK3926" i="2"/>
  <c r="AQ3926" i="2"/>
  <c r="AS3926" i="2"/>
  <c r="AJ3927" i="2"/>
  <c r="AK3927" i="2"/>
  <c r="AQ3927" i="2"/>
  <c r="AS3927" i="2"/>
  <c r="AJ3928" i="2"/>
  <c r="AK3928" i="2"/>
  <c r="AQ3928" i="2"/>
  <c r="AS3928" i="2"/>
  <c r="AJ3929" i="2"/>
  <c r="AK3929" i="2"/>
  <c r="AQ3929" i="2"/>
  <c r="AS3929" i="2"/>
  <c r="AJ3930" i="2"/>
  <c r="AK3930" i="2"/>
  <c r="AQ3930" i="2"/>
  <c r="AS3930" i="2"/>
  <c r="AJ3931" i="2"/>
  <c r="AK3931" i="2"/>
  <c r="AQ3931" i="2"/>
  <c r="AS3931" i="2"/>
  <c r="AJ3932" i="2"/>
  <c r="AK3932" i="2"/>
  <c r="AQ3932" i="2"/>
  <c r="AS3932" i="2"/>
  <c r="AJ3933" i="2"/>
  <c r="AK3933" i="2"/>
  <c r="AQ3933" i="2"/>
  <c r="AS3933" i="2"/>
  <c r="AJ3934" i="2"/>
  <c r="AK3934" i="2"/>
  <c r="AQ3934" i="2"/>
  <c r="AS3934" i="2"/>
  <c r="AJ3935" i="2"/>
  <c r="AK3935" i="2"/>
  <c r="AQ3935" i="2"/>
  <c r="AS3935" i="2"/>
  <c r="AJ3936" i="2"/>
  <c r="AK3936" i="2"/>
  <c r="AQ3936" i="2"/>
  <c r="AS3936" i="2"/>
  <c r="AJ3937" i="2"/>
  <c r="AK3937" i="2"/>
  <c r="AQ3937" i="2"/>
  <c r="AS3937" i="2"/>
  <c r="AJ3938" i="2"/>
  <c r="AK3938" i="2"/>
  <c r="AQ3938" i="2"/>
  <c r="AS3938" i="2"/>
  <c r="AJ3939" i="2"/>
  <c r="AK3939" i="2"/>
  <c r="AQ3939" i="2"/>
  <c r="AS3939" i="2"/>
  <c r="AJ3940" i="2"/>
  <c r="AK3940" i="2"/>
  <c r="AQ3940" i="2"/>
  <c r="AS3940" i="2"/>
  <c r="AJ3941" i="2"/>
  <c r="AK3941" i="2"/>
  <c r="AQ3941" i="2"/>
  <c r="AS3941" i="2"/>
  <c r="AJ3942" i="2"/>
  <c r="AK3942" i="2"/>
  <c r="AQ3942" i="2"/>
  <c r="AS3942" i="2"/>
  <c r="AJ3943" i="2"/>
  <c r="AK3943" i="2"/>
  <c r="AQ3943" i="2"/>
  <c r="AS3943" i="2"/>
  <c r="AJ3944" i="2"/>
  <c r="AK3944" i="2"/>
  <c r="AQ3944" i="2"/>
  <c r="AS3944" i="2"/>
  <c r="AJ3945" i="2"/>
  <c r="AK3945" i="2"/>
  <c r="AQ3945" i="2"/>
  <c r="AS3945" i="2"/>
  <c r="AJ3946" i="2"/>
  <c r="AK3946" i="2"/>
  <c r="AQ3946" i="2"/>
  <c r="AS3946" i="2"/>
  <c r="AJ3947" i="2"/>
  <c r="AK3947" i="2"/>
  <c r="AQ3947" i="2"/>
  <c r="AS3947" i="2"/>
  <c r="AJ3948" i="2"/>
  <c r="AK3948" i="2"/>
  <c r="AQ3948" i="2"/>
  <c r="AS3948" i="2"/>
  <c r="AJ3949" i="2"/>
  <c r="AK3949" i="2"/>
  <c r="AQ3949" i="2"/>
  <c r="AS3949" i="2"/>
  <c r="AJ3950" i="2"/>
  <c r="AK3950" i="2"/>
  <c r="AQ3950" i="2"/>
  <c r="AS3950" i="2"/>
  <c r="AJ3951" i="2"/>
  <c r="AK3951" i="2"/>
  <c r="AQ3951" i="2"/>
  <c r="AS3951" i="2"/>
  <c r="AJ3952" i="2"/>
  <c r="AK3952" i="2"/>
  <c r="AQ3952" i="2"/>
  <c r="AS3952" i="2"/>
  <c r="AJ3953" i="2"/>
  <c r="AK3953" i="2"/>
  <c r="AQ3953" i="2"/>
  <c r="AS3953" i="2"/>
  <c r="AJ3954" i="2"/>
  <c r="AK3954" i="2"/>
  <c r="AQ3954" i="2"/>
  <c r="AS3954" i="2"/>
  <c r="AJ3955" i="2"/>
  <c r="AK3955" i="2"/>
  <c r="AQ3955" i="2"/>
  <c r="AS3955" i="2"/>
  <c r="AJ3956" i="2"/>
  <c r="AK3956" i="2"/>
  <c r="AQ3956" i="2"/>
  <c r="AS3956" i="2"/>
  <c r="AJ3957" i="2"/>
  <c r="AK3957" i="2"/>
  <c r="AQ3957" i="2"/>
  <c r="AS3957" i="2"/>
  <c r="AJ3958" i="2"/>
  <c r="AK3958" i="2"/>
  <c r="AQ3958" i="2"/>
  <c r="AS3958" i="2"/>
  <c r="AJ3959" i="2"/>
  <c r="AK3959" i="2"/>
  <c r="AQ3959" i="2"/>
  <c r="AS3959" i="2"/>
  <c r="AJ3960" i="2"/>
  <c r="AK3960" i="2"/>
  <c r="AQ3960" i="2"/>
  <c r="AS3960" i="2"/>
  <c r="AJ3961" i="2"/>
  <c r="AK3961" i="2"/>
  <c r="AQ3961" i="2"/>
  <c r="AS3961" i="2"/>
  <c r="AJ3962" i="2"/>
  <c r="AK3962" i="2"/>
  <c r="AQ3962" i="2"/>
  <c r="AS3962" i="2"/>
  <c r="AJ3963" i="2"/>
  <c r="AK3963" i="2"/>
  <c r="AQ3963" i="2"/>
  <c r="AS3963" i="2"/>
  <c r="AJ3964" i="2"/>
  <c r="AK3964" i="2"/>
  <c r="AQ3964" i="2"/>
  <c r="AS3964" i="2"/>
  <c r="AJ3965" i="2"/>
  <c r="AK3965" i="2"/>
  <c r="AQ3965" i="2"/>
  <c r="AS3965" i="2"/>
  <c r="AJ3966" i="2"/>
  <c r="AK3966" i="2"/>
  <c r="AQ3966" i="2"/>
  <c r="AS3966" i="2"/>
  <c r="AJ3967" i="2"/>
  <c r="AK3967" i="2"/>
  <c r="AQ3967" i="2"/>
  <c r="AS3967" i="2"/>
  <c r="AJ3968" i="2"/>
  <c r="AK3968" i="2"/>
  <c r="AQ3968" i="2"/>
  <c r="AS3968" i="2"/>
  <c r="AJ3969" i="2"/>
  <c r="AK3969" i="2"/>
  <c r="AQ3969" i="2"/>
  <c r="AS3969" i="2"/>
  <c r="AJ3970" i="2"/>
  <c r="AK3970" i="2"/>
  <c r="AQ3970" i="2"/>
  <c r="AS3970" i="2"/>
  <c r="AJ3971" i="2"/>
  <c r="AK3971" i="2"/>
  <c r="AQ3971" i="2"/>
  <c r="AS3971" i="2"/>
  <c r="AJ3972" i="2"/>
  <c r="AK3972" i="2"/>
  <c r="AQ3972" i="2"/>
  <c r="AS3972" i="2"/>
  <c r="AJ3973" i="2"/>
  <c r="AK3973" i="2"/>
  <c r="AQ3973" i="2"/>
  <c r="AS3973" i="2"/>
  <c r="AJ3974" i="2"/>
  <c r="AK3974" i="2"/>
  <c r="AQ3974" i="2"/>
  <c r="AS3974" i="2"/>
  <c r="AJ3975" i="2"/>
  <c r="AK3975" i="2"/>
  <c r="AQ3975" i="2"/>
  <c r="AS3975" i="2"/>
  <c r="AJ3976" i="2"/>
  <c r="AK3976" i="2"/>
  <c r="AQ3976" i="2"/>
  <c r="AS3976" i="2"/>
  <c r="AJ3977" i="2"/>
  <c r="AK3977" i="2"/>
  <c r="AQ3977" i="2"/>
  <c r="AS3977" i="2"/>
  <c r="AJ3978" i="2"/>
  <c r="AK3978" i="2"/>
  <c r="AQ3978" i="2"/>
  <c r="AS3978" i="2"/>
  <c r="AJ3979" i="2"/>
  <c r="AK3979" i="2"/>
  <c r="AQ3979" i="2"/>
  <c r="AS3979" i="2"/>
  <c r="AJ3980" i="2"/>
  <c r="AK3980" i="2"/>
  <c r="AQ3980" i="2"/>
  <c r="AS3980" i="2"/>
  <c r="AJ3981" i="2"/>
  <c r="AK3981" i="2"/>
  <c r="AQ3981" i="2"/>
  <c r="AS3981" i="2"/>
  <c r="AJ3982" i="2"/>
  <c r="AK3982" i="2"/>
  <c r="AQ3982" i="2"/>
  <c r="AS3982" i="2"/>
  <c r="AJ3983" i="2"/>
  <c r="AK3983" i="2"/>
  <c r="AQ3983" i="2"/>
  <c r="AS3983" i="2"/>
  <c r="AJ3984" i="2"/>
  <c r="AK3984" i="2"/>
  <c r="AQ3984" i="2"/>
  <c r="AS3984" i="2"/>
  <c r="AJ3985" i="2"/>
  <c r="AK3985" i="2"/>
  <c r="AQ3985" i="2"/>
  <c r="AS3985" i="2"/>
  <c r="AJ3986" i="2"/>
  <c r="AK3986" i="2"/>
  <c r="AQ3986" i="2"/>
  <c r="AS3986" i="2"/>
  <c r="AJ3987" i="2"/>
  <c r="AK3987" i="2"/>
  <c r="AQ3987" i="2"/>
  <c r="AS3987" i="2"/>
  <c r="AJ3988" i="2"/>
  <c r="AK3988" i="2"/>
  <c r="AQ3988" i="2"/>
  <c r="AS3988" i="2"/>
  <c r="AJ3989" i="2"/>
  <c r="AK3989" i="2"/>
  <c r="AQ3989" i="2"/>
  <c r="AS3989" i="2"/>
  <c r="AJ3990" i="2"/>
  <c r="AK3990" i="2"/>
  <c r="AQ3990" i="2"/>
  <c r="AS3990" i="2"/>
  <c r="AJ3991" i="2"/>
  <c r="AK3991" i="2"/>
  <c r="AQ3991" i="2"/>
  <c r="AS3991" i="2"/>
  <c r="I290" i="1"/>
  <c r="AL5" i="2" l="1"/>
  <c r="AM5" i="2" s="1"/>
  <c r="AN5" i="2" s="1"/>
  <c r="AO5" i="2" s="1"/>
  <c r="AL4" i="2"/>
  <c r="AM4" i="2" s="1"/>
  <c r="AN4" i="2" s="1"/>
  <c r="AO4" i="2" s="1"/>
  <c r="AL17" i="2"/>
  <c r="AM17" i="2" s="1"/>
  <c r="AN17" i="2" s="1"/>
  <c r="AO17" i="2" s="1"/>
  <c r="AL16" i="2"/>
  <c r="AM16" i="2" s="1"/>
  <c r="AN16" i="2" s="1"/>
  <c r="AO16" i="2" s="1"/>
  <c r="AL15" i="2"/>
  <c r="AM15" i="2" s="1"/>
  <c r="AN15" i="2" s="1"/>
  <c r="AO15" i="2" s="1"/>
  <c r="AL14" i="2"/>
  <c r="AM14" i="2" s="1"/>
  <c r="AN14" i="2" s="1"/>
  <c r="AO14" i="2" s="1"/>
  <c r="AL13" i="2"/>
  <c r="AM13" i="2" s="1"/>
  <c r="AN13" i="2" s="1"/>
  <c r="AO13" i="2" s="1"/>
  <c r="AL12" i="2"/>
  <c r="AM12" i="2" s="1"/>
  <c r="AN12" i="2" s="1"/>
  <c r="AO12" i="2" s="1"/>
  <c r="AL11" i="2"/>
  <c r="AM11" i="2" s="1"/>
  <c r="AN11" i="2" s="1"/>
  <c r="AO11" i="2" s="1"/>
  <c r="AL10" i="2"/>
  <c r="AM10" i="2" s="1"/>
  <c r="AN10" i="2" s="1"/>
  <c r="AO10" i="2" s="1"/>
  <c r="AL9" i="2"/>
  <c r="AM9" i="2" s="1"/>
  <c r="AN9" i="2" s="1"/>
  <c r="AO9" i="2" s="1"/>
  <c r="AL8" i="2"/>
  <c r="AM8" i="2" s="1"/>
  <c r="AN8" i="2" s="1"/>
  <c r="AO8" i="2" s="1"/>
  <c r="AL7" i="2"/>
  <c r="AM7" i="2" s="1"/>
  <c r="AN7" i="2" s="1"/>
  <c r="AO7" i="2" s="1"/>
  <c r="AL6" i="2"/>
  <c r="AM6" i="2" s="1"/>
  <c r="AN6" i="2" s="1"/>
  <c r="AO6" i="2" s="1"/>
  <c r="AL3591" i="2"/>
  <c r="AM3591" i="2" s="1"/>
  <c r="AN3591" i="2" s="1"/>
  <c r="AO3591" i="2" s="1"/>
  <c r="AL1558" i="2"/>
  <c r="AM1558" i="2" s="1"/>
  <c r="AN1558" i="2" s="1"/>
  <c r="AO1558" i="2" s="1"/>
  <c r="AL1092" i="2"/>
  <c r="AM1092" i="2" s="1"/>
  <c r="AN1092" i="2" s="1"/>
  <c r="AO1092" i="2" s="1"/>
  <c r="AL2225" i="2"/>
  <c r="AM2225" i="2" s="1"/>
  <c r="AN2225" i="2" s="1"/>
  <c r="AO2225" i="2" s="1"/>
  <c r="AL3819" i="2"/>
  <c r="AM3819" i="2" s="1"/>
  <c r="AN3819" i="2" s="1"/>
  <c r="AO3819" i="2" s="1"/>
  <c r="AL3787" i="2"/>
  <c r="AM3787" i="2" s="1"/>
  <c r="AN3787" i="2" s="1"/>
  <c r="AO3787" i="2" s="1"/>
  <c r="AL3771" i="2"/>
  <c r="AM3771" i="2" s="1"/>
  <c r="AN3771" i="2" s="1"/>
  <c r="AO3771" i="2" s="1"/>
  <c r="AL3763" i="2"/>
  <c r="AM3763" i="2" s="1"/>
  <c r="AN3763" i="2" s="1"/>
  <c r="AO3763" i="2" s="1"/>
  <c r="AL3759" i="2"/>
  <c r="AM3759" i="2" s="1"/>
  <c r="AN3759" i="2" s="1"/>
  <c r="AO3759" i="2" s="1"/>
  <c r="AL3757" i="2"/>
  <c r="AM3757" i="2" s="1"/>
  <c r="AN3757" i="2" s="1"/>
  <c r="AO3757" i="2" s="1"/>
  <c r="AL3756" i="2"/>
  <c r="AM3756" i="2" s="1"/>
  <c r="AN3756" i="2" s="1"/>
  <c r="AO3756" i="2" s="1"/>
  <c r="AL3627" i="2"/>
  <c r="AM3627" i="2" s="1"/>
  <c r="AN3627" i="2" s="1"/>
  <c r="AO3627" i="2" s="1"/>
  <c r="AL2577" i="2"/>
  <c r="AM2577" i="2" s="1"/>
  <c r="AN2577" i="2" s="1"/>
  <c r="AO2577" i="2" s="1"/>
  <c r="AL2569" i="2"/>
  <c r="AM2569" i="2" s="1"/>
  <c r="AN2569" i="2" s="1"/>
  <c r="AO2569" i="2" s="1"/>
  <c r="AL2565" i="2"/>
  <c r="AM2565" i="2" s="1"/>
  <c r="AN2565" i="2" s="1"/>
  <c r="AO2565" i="2" s="1"/>
  <c r="AL2561" i="2"/>
  <c r="AM2561" i="2" s="1"/>
  <c r="AN2561" i="2" s="1"/>
  <c r="AO2561" i="2" s="1"/>
  <c r="AL2529" i="2"/>
  <c r="AM2529" i="2" s="1"/>
  <c r="AN2529" i="2" s="1"/>
  <c r="AO2529" i="2" s="1"/>
  <c r="AL2513" i="2"/>
  <c r="AM2513" i="2" s="1"/>
  <c r="AN2513" i="2" s="1"/>
  <c r="AO2513" i="2" s="1"/>
  <c r="AL2505" i="2"/>
  <c r="AM2505" i="2" s="1"/>
  <c r="AN2505" i="2" s="1"/>
  <c r="AO2505" i="2" s="1"/>
  <c r="AL2501" i="2"/>
  <c r="AM2501" i="2" s="1"/>
  <c r="AN2501" i="2" s="1"/>
  <c r="AO2501" i="2" s="1"/>
  <c r="AL2497" i="2"/>
  <c r="AM2497" i="2" s="1"/>
  <c r="AN2497" i="2" s="1"/>
  <c r="AO2497" i="2" s="1"/>
  <c r="AL2305" i="2"/>
  <c r="AM2305" i="2" s="1"/>
  <c r="AN2305" i="2" s="1"/>
  <c r="AO2305" i="2" s="1"/>
  <c r="AL2257" i="2"/>
  <c r="AM2257" i="2" s="1"/>
  <c r="AN2257" i="2" s="1"/>
  <c r="AO2257" i="2" s="1"/>
  <c r="AL2241" i="2"/>
  <c r="AM2241" i="2" s="1"/>
  <c r="AN2241" i="2" s="1"/>
  <c r="AO2241" i="2" s="1"/>
  <c r="AL2233" i="2"/>
  <c r="AM2233" i="2" s="1"/>
  <c r="AN2233" i="2" s="1"/>
  <c r="AO2233" i="2" s="1"/>
  <c r="AL2229" i="2"/>
  <c r="AM2229" i="2" s="1"/>
  <c r="AN2229" i="2" s="1"/>
  <c r="AO2229" i="2" s="1"/>
  <c r="AL2227" i="2"/>
  <c r="AM2227" i="2" s="1"/>
  <c r="AN2227" i="2" s="1"/>
  <c r="AO2227" i="2" s="1"/>
  <c r="AL2226" i="2"/>
  <c r="AM2226" i="2" s="1"/>
  <c r="AN2226" i="2" s="1"/>
  <c r="AO2226" i="2" s="1"/>
  <c r="AL1849" i="2"/>
  <c r="AM1849" i="2" s="1"/>
  <c r="AN1849" i="2" s="1"/>
  <c r="AO1849" i="2" s="1"/>
  <c r="AL1686" i="2"/>
  <c r="AM1686" i="2" s="1"/>
  <c r="AN1686" i="2" s="1"/>
  <c r="AO1686" i="2" s="1"/>
  <c r="AL1622" i="2"/>
  <c r="AM1622" i="2" s="1"/>
  <c r="AN1622" i="2" s="1"/>
  <c r="AO1622" i="2" s="1"/>
  <c r="AL1590" i="2"/>
  <c r="AM1590" i="2" s="1"/>
  <c r="AN1590" i="2" s="1"/>
  <c r="AO1590" i="2" s="1"/>
  <c r="AL1574" i="2"/>
  <c r="AM1574" i="2" s="1"/>
  <c r="AN1574" i="2" s="1"/>
  <c r="AO1574" i="2" s="1"/>
  <c r="AL1566" i="2"/>
  <c r="AM1566" i="2" s="1"/>
  <c r="AN1566" i="2" s="1"/>
  <c r="AO1566" i="2" s="1"/>
  <c r="AL1562" i="2"/>
  <c r="AM1562" i="2" s="1"/>
  <c r="AN1562" i="2" s="1"/>
  <c r="AO1562" i="2" s="1"/>
  <c r="AL1560" i="2"/>
  <c r="AM1560" i="2" s="1"/>
  <c r="AN1560" i="2" s="1"/>
  <c r="AO1560" i="2" s="1"/>
  <c r="AL1559" i="2"/>
  <c r="AM1559" i="2" s="1"/>
  <c r="AN1559" i="2" s="1"/>
  <c r="AO1559" i="2" s="1"/>
  <c r="AL3755" i="2"/>
  <c r="AM3755" i="2" s="1"/>
  <c r="AN3755" i="2" s="1"/>
  <c r="AO3755" i="2" s="1"/>
  <c r="AL1981" i="2"/>
  <c r="AM1981" i="2" s="1"/>
  <c r="AN1981" i="2" s="1"/>
  <c r="AO1981" i="2" s="1"/>
  <c r="AL1917" i="2"/>
  <c r="AM1917" i="2" s="1"/>
  <c r="AN1917" i="2" s="1"/>
  <c r="AO1917" i="2" s="1"/>
  <c r="AL1885" i="2"/>
  <c r="AM1885" i="2" s="1"/>
  <c r="AN1885" i="2" s="1"/>
  <c r="AO1885" i="2" s="1"/>
  <c r="AL1865" i="2"/>
  <c r="AM1865" i="2" s="1"/>
  <c r="AN1865" i="2" s="1"/>
  <c r="AO1865" i="2" s="1"/>
  <c r="AL1857" i="2"/>
  <c r="AM1857" i="2" s="1"/>
  <c r="AN1857" i="2" s="1"/>
  <c r="AO1857" i="2" s="1"/>
  <c r="AL1853" i="2"/>
  <c r="AM1853" i="2" s="1"/>
  <c r="AN1853" i="2" s="1"/>
  <c r="AO1853" i="2" s="1"/>
  <c r="AL1851" i="2"/>
  <c r="AM1851" i="2" s="1"/>
  <c r="AN1851" i="2" s="1"/>
  <c r="AO1851" i="2" s="1"/>
  <c r="AL1850" i="2"/>
  <c r="AM1850" i="2" s="1"/>
  <c r="AN1850" i="2" s="1"/>
  <c r="AO1850" i="2" s="1"/>
  <c r="AL1430" i="2"/>
  <c r="AM1430" i="2" s="1"/>
  <c r="AN1430" i="2" s="1"/>
  <c r="AO1430" i="2" s="1"/>
  <c r="AL1366" i="2"/>
  <c r="AM1366" i="2" s="1"/>
  <c r="AN1366" i="2" s="1"/>
  <c r="AO1366" i="2" s="1"/>
  <c r="AL1334" i="2"/>
  <c r="AM1334" i="2" s="1"/>
  <c r="AN1334" i="2" s="1"/>
  <c r="AO1334" i="2" s="1"/>
  <c r="AL1318" i="2"/>
  <c r="AM1318" i="2" s="1"/>
  <c r="AN1318" i="2" s="1"/>
  <c r="AO1318" i="2" s="1"/>
  <c r="AL1310" i="2"/>
  <c r="AM1310" i="2" s="1"/>
  <c r="AN1310" i="2" s="1"/>
  <c r="AO1310" i="2" s="1"/>
  <c r="AL1306" i="2"/>
  <c r="AM1306" i="2" s="1"/>
  <c r="AN1306" i="2" s="1"/>
  <c r="AO1306" i="2" s="1"/>
  <c r="AL1302" i="2"/>
  <c r="AM1302" i="2" s="1"/>
  <c r="AN1302" i="2" s="1"/>
  <c r="AO1302" i="2" s="1"/>
  <c r="AL1298" i="2"/>
  <c r="AM1298" i="2" s="1"/>
  <c r="AN1298" i="2" s="1"/>
  <c r="AO1298" i="2" s="1"/>
  <c r="AL1296" i="2"/>
  <c r="AM1296" i="2" s="1"/>
  <c r="AN1296" i="2" s="1"/>
  <c r="AO1296" i="2" s="1"/>
  <c r="AL1295" i="2"/>
  <c r="AM1295" i="2" s="1"/>
  <c r="AN1295" i="2" s="1"/>
  <c r="AO1295" i="2" s="1"/>
  <c r="AL1294" i="2"/>
  <c r="AM1294" i="2" s="1"/>
  <c r="AN1294" i="2" s="1"/>
  <c r="AO1294" i="2" s="1"/>
  <c r="AL1290" i="2"/>
  <c r="AM1290" i="2" s="1"/>
  <c r="AN1290" i="2" s="1"/>
  <c r="AO1290" i="2" s="1"/>
  <c r="AL1286" i="2"/>
  <c r="AM1286" i="2" s="1"/>
  <c r="AN1286" i="2" s="1"/>
  <c r="AO1286" i="2" s="1"/>
  <c r="AL1254" i="2"/>
  <c r="AM1254" i="2" s="1"/>
  <c r="AN1254" i="2" s="1"/>
  <c r="AO1254" i="2" s="1"/>
  <c r="AL1238" i="2"/>
  <c r="AM1238" i="2" s="1"/>
  <c r="AN1238" i="2" s="1"/>
  <c r="AO1238" i="2" s="1"/>
  <c r="AL1230" i="2"/>
  <c r="AM1230" i="2" s="1"/>
  <c r="AN1230" i="2" s="1"/>
  <c r="AO1230" i="2" s="1"/>
  <c r="AL1226" i="2"/>
  <c r="AM1226" i="2" s="1"/>
  <c r="AN1226" i="2" s="1"/>
  <c r="AO1226" i="2" s="1"/>
  <c r="AL1222" i="2"/>
  <c r="AM1222" i="2" s="1"/>
  <c r="AN1222" i="2" s="1"/>
  <c r="AO1222" i="2" s="1"/>
  <c r="AL1158" i="2"/>
  <c r="AM1158" i="2" s="1"/>
  <c r="AN1158" i="2" s="1"/>
  <c r="AO1158" i="2" s="1"/>
  <c r="AL1126" i="2"/>
  <c r="AM1126" i="2" s="1"/>
  <c r="AN1126" i="2" s="1"/>
  <c r="AO1126" i="2" s="1"/>
  <c r="AL1110" i="2"/>
  <c r="AM1110" i="2" s="1"/>
  <c r="AN1110" i="2" s="1"/>
  <c r="AO1110" i="2" s="1"/>
  <c r="AL1100" i="2"/>
  <c r="AM1100" i="2" s="1"/>
  <c r="AN1100" i="2" s="1"/>
  <c r="AO1100" i="2" s="1"/>
  <c r="AL1096" i="2"/>
  <c r="AM1096" i="2" s="1"/>
  <c r="AN1096" i="2" s="1"/>
  <c r="AO1096" i="2" s="1"/>
  <c r="AL1094" i="2"/>
  <c r="AM1094" i="2" s="1"/>
  <c r="AN1094" i="2" s="1"/>
  <c r="AO1094" i="2" s="1"/>
  <c r="AL1093" i="2"/>
  <c r="AM1093" i="2" s="1"/>
  <c r="AN1093" i="2" s="1"/>
  <c r="AO1093" i="2" s="1"/>
  <c r="AL3883" i="2"/>
  <c r="AM3883" i="2" s="1"/>
  <c r="AN3883" i="2" s="1"/>
  <c r="AO3883" i="2" s="1"/>
  <c r="AL3691" i="2"/>
  <c r="AM3691" i="2" s="1"/>
  <c r="AN3691" i="2" s="1"/>
  <c r="AO3691" i="2" s="1"/>
  <c r="AL3659" i="2"/>
  <c r="AM3659" i="2" s="1"/>
  <c r="AN3659" i="2" s="1"/>
  <c r="AO3659" i="2" s="1"/>
  <c r="AL3643" i="2"/>
  <c r="AM3643" i="2" s="1"/>
  <c r="AN3643" i="2" s="1"/>
  <c r="AO3643" i="2" s="1"/>
  <c r="AL3635" i="2"/>
  <c r="AM3635" i="2" s="1"/>
  <c r="AN3635" i="2" s="1"/>
  <c r="AO3635" i="2" s="1"/>
  <c r="AL3631" i="2"/>
  <c r="AM3631" i="2" s="1"/>
  <c r="AN3631" i="2" s="1"/>
  <c r="AO3631" i="2" s="1"/>
  <c r="AL3629" i="2"/>
  <c r="AM3629" i="2" s="1"/>
  <c r="AN3629" i="2" s="1"/>
  <c r="AO3629" i="2" s="1"/>
  <c r="AL3628" i="2"/>
  <c r="AM3628" i="2" s="1"/>
  <c r="AN3628" i="2" s="1"/>
  <c r="AO3628" i="2" s="1"/>
  <c r="AL2145" i="2"/>
  <c r="AM2145" i="2" s="1"/>
  <c r="AN2145" i="2" s="1"/>
  <c r="AO2145" i="2" s="1"/>
  <c r="AL2113" i="2"/>
  <c r="AM2113" i="2" s="1"/>
  <c r="AN2113" i="2" s="1"/>
  <c r="AO2113" i="2" s="1"/>
  <c r="AL2097" i="2"/>
  <c r="AM2097" i="2" s="1"/>
  <c r="AN2097" i="2" s="1"/>
  <c r="AO2097" i="2" s="1"/>
  <c r="AL2045" i="2"/>
  <c r="AM2045" i="2" s="1"/>
  <c r="AN2045" i="2" s="1"/>
  <c r="AO2045" i="2" s="1"/>
  <c r="AL2013" i="2"/>
  <c r="AM2013" i="2" s="1"/>
  <c r="AN2013" i="2" s="1"/>
  <c r="AO2013" i="2" s="1"/>
  <c r="AL1997" i="2"/>
  <c r="AM1997" i="2" s="1"/>
  <c r="AN1997" i="2" s="1"/>
  <c r="AO1997" i="2" s="1"/>
  <c r="AL1989" i="2"/>
  <c r="AM1989" i="2" s="1"/>
  <c r="AN1989" i="2" s="1"/>
  <c r="AO1989" i="2" s="1"/>
  <c r="AL1985" i="2"/>
  <c r="AM1985" i="2" s="1"/>
  <c r="AN1985" i="2" s="1"/>
  <c r="AO1985" i="2" s="1"/>
  <c r="AL1983" i="2"/>
  <c r="AM1983" i="2" s="1"/>
  <c r="AN1983" i="2" s="1"/>
  <c r="AO1983" i="2" s="1"/>
  <c r="AL1982" i="2"/>
  <c r="AM1982" i="2" s="1"/>
  <c r="AN1982" i="2" s="1"/>
  <c r="AO1982" i="2" s="1"/>
  <c r="AL1783" i="2"/>
  <c r="AM1783" i="2" s="1"/>
  <c r="AN1783" i="2" s="1"/>
  <c r="AO1783" i="2" s="1"/>
  <c r="AL1751" i="2"/>
  <c r="AM1751" i="2" s="1"/>
  <c r="AN1751" i="2" s="1"/>
  <c r="AO1751" i="2" s="1"/>
  <c r="AL1735" i="2"/>
  <c r="AM1735" i="2" s="1"/>
  <c r="AN1735" i="2" s="1"/>
  <c r="AO1735" i="2" s="1"/>
  <c r="AL1731" i="2"/>
  <c r="AM1731" i="2" s="1"/>
  <c r="AN1731" i="2" s="1"/>
  <c r="AO1731" i="2" s="1"/>
  <c r="AL1729" i="2"/>
  <c r="AM1729" i="2" s="1"/>
  <c r="AN1729" i="2" s="1"/>
  <c r="AO1729" i="2" s="1"/>
  <c r="AL1728" i="2"/>
  <c r="AM1728" i="2" s="1"/>
  <c r="AN1728" i="2" s="1"/>
  <c r="AO1728" i="2" s="1"/>
  <c r="AL1727" i="2"/>
  <c r="AM1727" i="2" s="1"/>
  <c r="AN1727" i="2" s="1"/>
  <c r="AO1727" i="2" s="1"/>
  <c r="AL1719" i="2"/>
  <c r="AM1719" i="2" s="1"/>
  <c r="AN1719" i="2" s="1"/>
  <c r="AO1719" i="2" s="1"/>
  <c r="AL1715" i="2"/>
  <c r="AM1715" i="2" s="1"/>
  <c r="AN1715" i="2" s="1"/>
  <c r="AO1715" i="2" s="1"/>
  <c r="AL1713" i="2"/>
  <c r="AM1713" i="2" s="1"/>
  <c r="AN1713" i="2" s="1"/>
  <c r="AO1713" i="2" s="1"/>
  <c r="AL1711" i="2"/>
  <c r="AM1711" i="2" s="1"/>
  <c r="AN1711" i="2" s="1"/>
  <c r="AO1711" i="2" s="1"/>
  <c r="AL1702" i="2"/>
  <c r="AM1702" i="2" s="1"/>
  <c r="AN1702" i="2" s="1"/>
  <c r="AO1702" i="2" s="1"/>
  <c r="AL1698" i="2"/>
  <c r="AM1698" i="2" s="1"/>
  <c r="AN1698" i="2" s="1"/>
  <c r="AO1698" i="2" s="1"/>
  <c r="AL1694" i="2"/>
  <c r="AM1694" i="2" s="1"/>
  <c r="AN1694" i="2" s="1"/>
  <c r="AO1694" i="2" s="1"/>
  <c r="AL1690" i="2"/>
  <c r="AM1690" i="2" s="1"/>
  <c r="AN1690" i="2" s="1"/>
  <c r="AO1690" i="2" s="1"/>
  <c r="AL1688" i="2"/>
  <c r="AM1688" i="2" s="1"/>
  <c r="AN1688" i="2" s="1"/>
  <c r="AO1688" i="2" s="1"/>
  <c r="AL1687" i="2"/>
  <c r="AM1687" i="2" s="1"/>
  <c r="AN1687" i="2" s="1"/>
  <c r="AO1687" i="2" s="1"/>
  <c r="AL1494" i="2"/>
  <c r="AM1494" i="2" s="1"/>
  <c r="AN1494" i="2" s="1"/>
  <c r="AO1494" i="2" s="1"/>
  <c r="AL1462" i="2"/>
  <c r="AM1462" i="2" s="1"/>
  <c r="AN1462" i="2" s="1"/>
  <c r="AO1462" i="2" s="1"/>
  <c r="AL1446" i="2"/>
  <c r="AM1446" i="2" s="1"/>
  <c r="AN1446" i="2" s="1"/>
  <c r="AO1446" i="2" s="1"/>
  <c r="AL1438" i="2"/>
  <c r="AM1438" i="2" s="1"/>
  <c r="AN1438" i="2" s="1"/>
  <c r="AO1438" i="2" s="1"/>
  <c r="AL1434" i="2"/>
  <c r="AM1434" i="2" s="1"/>
  <c r="AN1434" i="2" s="1"/>
  <c r="AO1434" i="2" s="1"/>
  <c r="AL1432" i="2"/>
  <c r="AM1432" i="2" s="1"/>
  <c r="AN1432" i="2" s="1"/>
  <c r="AO1432" i="2" s="1"/>
  <c r="AL1431" i="2"/>
  <c r="AM1431" i="2" s="1"/>
  <c r="AN1431" i="2" s="1"/>
  <c r="AO1431" i="2" s="1"/>
  <c r="AL1036" i="2"/>
  <c r="AM1036" i="2" s="1"/>
  <c r="AN1036" i="2" s="1"/>
  <c r="AO1036" i="2" s="1"/>
  <c r="AL1004" i="2"/>
  <c r="AM1004" i="2" s="1"/>
  <c r="AN1004" i="2" s="1"/>
  <c r="AO1004" i="2" s="1"/>
  <c r="AL988" i="2"/>
  <c r="AM988" i="2" s="1"/>
  <c r="AN988" i="2" s="1"/>
  <c r="AO988" i="2" s="1"/>
  <c r="AL980" i="2"/>
  <c r="AM980" i="2" s="1"/>
  <c r="AN980" i="2" s="1"/>
  <c r="AO980" i="2" s="1"/>
  <c r="AL976" i="2"/>
  <c r="AM976" i="2" s="1"/>
  <c r="AN976" i="2" s="1"/>
  <c r="AO976" i="2" s="1"/>
  <c r="AL974" i="2"/>
  <c r="AM974" i="2" s="1"/>
  <c r="AN974" i="2" s="1"/>
  <c r="AO974" i="2" s="1"/>
  <c r="AL973" i="2"/>
  <c r="AM973" i="2" s="1"/>
  <c r="AN973" i="2" s="1"/>
  <c r="AO973" i="2" s="1"/>
  <c r="AL972" i="2"/>
  <c r="AM972" i="2" s="1"/>
  <c r="AN972" i="2" s="1"/>
  <c r="AO972" i="2" s="1"/>
  <c r="AL968" i="2"/>
  <c r="AM968" i="2" s="1"/>
  <c r="AN968" i="2" s="1"/>
  <c r="AO968" i="2" s="1"/>
  <c r="AL966" i="2"/>
  <c r="AM966" i="2" s="1"/>
  <c r="AN966" i="2" s="1"/>
  <c r="AO966" i="2" s="1"/>
  <c r="AL964" i="2"/>
  <c r="AM964" i="2" s="1"/>
  <c r="AN964" i="2" s="1"/>
  <c r="AO964" i="2" s="1"/>
  <c r="AL904" i="2"/>
  <c r="AM904" i="2" s="1"/>
  <c r="AN904" i="2" s="1"/>
  <c r="AO904" i="2" s="1"/>
  <c r="AL2465" i="2"/>
  <c r="AM2465" i="2" s="1"/>
  <c r="AN2465" i="2" s="1"/>
  <c r="AO2465" i="2" s="1"/>
  <c r="AL2449" i="2"/>
  <c r="AM2449" i="2" s="1"/>
  <c r="AN2449" i="2" s="1"/>
  <c r="AO2449" i="2" s="1"/>
  <c r="AL2441" i="2"/>
  <c r="AM2441" i="2" s="1"/>
  <c r="AN2441" i="2" s="1"/>
  <c r="AO2441" i="2" s="1"/>
  <c r="AL2433" i="2"/>
  <c r="AM2433" i="2" s="1"/>
  <c r="AN2433" i="2" s="1"/>
  <c r="AO2433" i="2" s="1"/>
  <c r="AL2401" i="2"/>
  <c r="AM2401" i="2" s="1"/>
  <c r="AN2401" i="2" s="1"/>
  <c r="AO2401" i="2" s="1"/>
  <c r="AL2385" i="2"/>
  <c r="AM2385" i="2" s="1"/>
  <c r="AN2385" i="2" s="1"/>
  <c r="AO2385" i="2" s="1"/>
  <c r="AL2377" i="2"/>
  <c r="AM2377" i="2" s="1"/>
  <c r="AN2377" i="2" s="1"/>
  <c r="AO2377" i="2" s="1"/>
  <c r="AL2369" i="2"/>
  <c r="AM2369" i="2" s="1"/>
  <c r="AN2369" i="2" s="1"/>
  <c r="AO2369" i="2" s="1"/>
  <c r="AL2337" i="2"/>
  <c r="AM2337" i="2" s="1"/>
  <c r="AN2337" i="2" s="1"/>
  <c r="AO2337" i="2" s="1"/>
  <c r="AL2321" i="2"/>
  <c r="AM2321" i="2" s="1"/>
  <c r="AN2321" i="2" s="1"/>
  <c r="AO2321" i="2" s="1"/>
  <c r="AL2313" i="2"/>
  <c r="AM2313" i="2" s="1"/>
  <c r="AN2313" i="2" s="1"/>
  <c r="AO2313" i="2" s="1"/>
  <c r="AL2309" i="2"/>
  <c r="AM2309" i="2" s="1"/>
  <c r="AN2309" i="2" s="1"/>
  <c r="AO2309" i="2" s="1"/>
  <c r="AL2307" i="2"/>
  <c r="AM2307" i="2" s="1"/>
  <c r="AN2307" i="2" s="1"/>
  <c r="AO2307" i="2" s="1"/>
  <c r="AL2306" i="2"/>
  <c r="AM2306" i="2" s="1"/>
  <c r="AN2306" i="2" s="1"/>
  <c r="AO2306" i="2" s="1"/>
  <c r="AL2177" i="2"/>
  <c r="AM2177" i="2" s="1"/>
  <c r="AN2177" i="2" s="1"/>
  <c r="AO2177" i="2" s="1"/>
  <c r="AL2161" i="2"/>
  <c r="AM2161" i="2" s="1"/>
  <c r="AN2161" i="2" s="1"/>
  <c r="AO2161" i="2" s="1"/>
  <c r="AL2153" i="2"/>
  <c r="AM2153" i="2" s="1"/>
  <c r="AN2153" i="2" s="1"/>
  <c r="AO2153" i="2" s="1"/>
  <c r="AL2149" i="2"/>
  <c r="AM2149" i="2" s="1"/>
  <c r="AN2149" i="2" s="1"/>
  <c r="AO2149" i="2" s="1"/>
  <c r="AL2147" i="2"/>
  <c r="AM2147" i="2" s="1"/>
  <c r="AN2147" i="2" s="1"/>
  <c r="AO2147" i="2" s="1"/>
  <c r="AL2146" i="2"/>
  <c r="AM2146" i="2" s="1"/>
  <c r="AN2146" i="2" s="1"/>
  <c r="AO2146" i="2" s="1"/>
  <c r="AL3991" i="2"/>
  <c r="AM3991" i="2" s="1"/>
  <c r="AN3991" i="2" s="1"/>
  <c r="AO3991" i="2" s="1"/>
  <c r="AL3990" i="2"/>
  <c r="AM3990" i="2" s="1"/>
  <c r="AN3990" i="2" s="1"/>
  <c r="AO3990" i="2" s="1"/>
  <c r="AL3988" i="2"/>
  <c r="AM3988" i="2" s="1"/>
  <c r="AN3988" i="2" s="1"/>
  <c r="AO3988" i="2" s="1"/>
  <c r="AL3986" i="2"/>
  <c r="AM3986" i="2" s="1"/>
  <c r="AN3986" i="2" s="1"/>
  <c r="AO3986" i="2" s="1"/>
  <c r="AL3984" i="2"/>
  <c r="AM3984" i="2" s="1"/>
  <c r="AN3984" i="2" s="1"/>
  <c r="AO3984" i="2" s="1"/>
  <c r="AL3982" i="2"/>
  <c r="AM3982" i="2" s="1"/>
  <c r="AN3982" i="2" s="1"/>
  <c r="AO3982" i="2" s="1"/>
  <c r="AL3980" i="2"/>
  <c r="AM3980" i="2" s="1"/>
  <c r="AN3980" i="2" s="1"/>
  <c r="AO3980" i="2" s="1"/>
  <c r="AL3978" i="2"/>
  <c r="AM3978" i="2" s="1"/>
  <c r="AN3978" i="2" s="1"/>
  <c r="AO3978" i="2" s="1"/>
  <c r="AL3976" i="2"/>
  <c r="AM3976" i="2" s="1"/>
  <c r="AN3976" i="2" s="1"/>
  <c r="AO3976" i="2" s="1"/>
  <c r="AL3971" i="2"/>
  <c r="AM3971" i="2" s="1"/>
  <c r="AN3971" i="2" s="1"/>
  <c r="AO3971" i="2" s="1"/>
  <c r="AL3970" i="2"/>
  <c r="AM3970" i="2" s="1"/>
  <c r="AN3970" i="2" s="1"/>
  <c r="AO3970" i="2" s="1"/>
  <c r="AL3941" i="2"/>
  <c r="AM3941" i="2" s="1"/>
  <c r="AN3941" i="2" s="1"/>
  <c r="AO3941" i="2" s="1"/>
  <c r="AL3851" i="2"/>
  <c r="AM3851" i="2" s="1"/>
  <c r="AN3851" i="2" s="1"/>
  <c r="AO3851" i="2" s="1"/>
  <c r="AL3835" i="2"/>
  <c r="AM3835" i="2" s="1"/>
  <c r="AN3835" i="2" s="1"/>
  <c r="AO3835" i="2" s="1"/>
  <c r="AL3827" i="2"/>
  <c r="AM3827" i="2" s="1"/>
  <c r="AN3827" i="2" s="1"/>
  <c r="AO3827" i="2" s="1"/>
  <c r="AL3823" i="2"/>
  <c r="AM3823" i="2" s="1"/>
  <c r="AN3823" i="2" s="1"/>
  <c r="AO3823" i="2" s="1"/>
  <c r="AL3821" i="2"/>
  <c r="AM3821" i="2" s="1"/>
  <c r="AN3821" i="2" s="1"/>
  <c r="AO3821" i="2" s="1"/>
  <c r="AL3820" i="2"/>
  <c r="AM3820" i="2" s="1"/>
  <c r="AN3820" i="2" s="1"/>
  <c r="AO3820" i="2" s="1"/>
  <c r="AL3723" i="2"/>
  <c r="AM3723" i="2" s="1"/>
  <c r="AN3723" i="2" s="1"/>
  <c r="AO3723" i="2" s="1"/>
  <c r="AL3707" i="2"/>
  <c r="AM3707" i="2" s="1"/>
  <c r="AN3707" i="2" s="1"/>
  <c r="AO3707" i="2" s="1"/>
  <c r="AL3699" i="2"/>
  <c r="AM3699" i="2" s="1"/>
  <c r="AN3699" i="2" s="1"/>
  <c r="AO3699" i="2" s="1"/>
  <c r="AL3695" i="2"/>
  <c r="AM3695" i="2" s="1"/>
  <c r="AN3695" i="2" s="1"/>
  <c r="AO3695" i="2" s="1"/>
  <c r="AL3693" i="2"/>
  <c r="AM3693" i="2" s="1"/>
  <c r="AN3693" i="2" s="1"/>
  <c r="AO3693" i="2" s="1"/>
  <c r="AL3692" i="2"/>
  <c r="AM3692" i="2" s="1"/>
  <c r="AN3692" i="2" s="1"/>
  <c r="AO3692" i="2" s="1"/>
  <c r="AL3595" i="2"/>
  <c r="AM3595" i="2" s="1"/>
  <c r="AN3595" i="2" s="1"/>
  <c r="AO3595" i="2" s="1"/>
  <c r="AL1224" i="2"/>
  <c r="AM1224" i="2" s="1"/>
  <c r="AN1224" i="2" s="1"/>
  <c r="AO1224" i="2" s="1"/>
  <c r="AL1223" i="2"/>
  <c r="AM1223" i="2" s="1"/>
  <c r="AN1223" i="2" s="1"/>
  <c r="AO1223" i="2" s="1"/>
  <c r="AL960" i="2"/>
  <c r="AM960" i="2" s="1"/>
  <c r="AN960" i="2" s="1"/>
  <c r="AO960" i="2" s="1"/>
  <c r="AL952" i="2"/>
  <c r="AM952" i="2" s="1"/>
  <c r="AN952" i="2" s="1"/>
  <c r="AO952" i="2" s="1"/>
  <c r="AL944" i="2"/>
  <c r="AM944" i="2" s="1"/>
  <c r="AN944" i="2" s="1"/>
  <c r="AO944" i="2" s="1"/>
  <c r="AL940" i="2"/>
  <c r="AM940" i="2" s="1"/>
  <c r="AN940" i="2" s="1"/>
  <c r="AO940" i="2" s="1"/>
  <c r="AL936" i="2"/>
  <c r="AM936" i="2" s="1"/>
  <c r="AN936" i="2" s="1"/>
  <c r="AO936" i="2" s="1"/>
  <c r="AL928" i="2"/>
  <c r="AM928" i="2" s="1"/>
  <c r="AN928" i="2" s="1"/>
  <c r="AO928" i="2" s="1"/>
  <c r="AL924" i="2"/>
  <c r="AM924" i="2" s="1"/>
  <c r="AN924" i="2" s="1"/>
  <c r="AO924" i="2" s="1"/>
  <c r="AL922" i="2"/>
  <c r="AM922" i="2" s="1"/>
  <c r="AN922" i="2" s="1"/>
  <c r="AO922" i="2" s="1"/>
  <c r="AL920" i="2"/>
  <c r="AM920" i="2" s="1"/>
  <c r="AN920" i="2" s="1"/>
  <c r="AO920" i="2" s="1"/>
  <c r="AL912" i="2"/>
  <c r="AM912" i="2" s="1"/>
  <c r="AN912" i="2" s="1"/>
  <c r="AO912" i="2" s="1"/>
  <c r="AL908" i="2"/>
  <c r="AM908" i="2" s="1"/>
  <c r="AN908" i="2" s="1"/>
  <c r="AO908" i="2" s="1"/>
  <c r="AL906" i="2"/>
  <c r="AM906" i="2" s="1"/>
  <c r="AN906" i="2" s="1"/>
  <c r="AO906" i="2" s="1"/>
  <c r="AL905" i="2"/>
  <c r="AM905" i="2" s="1"/>
  <c r="AN905" i="2" s="1"/>
  <c r="AO905" i="2" s="1"/>
  <c r="AL2089" i="2"/>
  <c r="AM2089" i="2" s="1"/>
  <c r="AN2089" i="2" s="1"/>
  <c r="AO2089" i="2" s="1"/>
  <c r="AL2085" i="2"/>
  <c r="AM2085" i="2" s="1"/>
  <c r="AN2085" i="2" s="1"/>
  <c r="AO2085" i="2" s="1"/>
  <c r="AL2083" i="2"/>
  <c r="AM2083" i="2" s="1"/>
  <c r="AN2083" i="2" s="1"/>
  <c r="AO2083" i="2" s="1"/>
  <c r="AL2081" i="2"/>
  <c r="AM2081" i="2" s="1"/>
  <c r="AN2081" i="2" s="1"/>
  <c r="AO2081" i="2" s="1"/>
  <c r="AL2061" i="2"/>
  <c r="AM2061" i="2" s="1"/>
  <c r="AN2061" i="2" s="1"/>
  <c r="AO2061" i="2" s="1"/>
  <c r="AL2053" i="2"/>
  <c r="AM2053" i="2" s="1"/>
  <c r="AN2053" i="2" s="1"/>
  <c r="AO2053" i="2" s="1"/>
  <c r="AL2049" i="2"/>
  <c r="AM2049" i="2" s="1"/>
  <c r="AN2049" i="2" s="1"/>
  <c r="AO2049" i="2" s="1"/>
  <c r="AL2047" i="2"/>
  <c r="AM2047" i="2" s="1"/>
  <c r="AN2047" i="2" s="1"/>
  <c r="AO2047" i="2" s="1"/>
  <c r="AL2046" i="2"/>
  <c r="AM2046" i="2" s="1"/>
  <c r="AN2046" i="2" s="1"/>
  <c r="AO2046" i="2" s="1"/>
  <c r="AL1949" i="2"/>
  <c r="AM1949" i="2" s="1"/>
  <c r="AN1949" i="2" s="1"/>
  <c r="AO1949" i="2" s="1"/>
  <c r="AL1933" i="2"/>
  <c r="AM1933" i="2" s="1"/>
  <c r="AN1933" i="2" s="1"/>
  <c r="AO1933" i="2" s="1"/>
  <c r="AL1925" i="2"/>
  <c r="AM1925" i="2" s="1"/>
  <c r="AN1925" i="2" s="1"/>
  <c r="AO1925" i="2" s="1"/>
  <c r="AL1921" i="2"/>
  <c r="AM1921" i="2" s="1"/>
  <c r="AN1921" i="2" s="1"/>
  <c r="AO1921" i="2" s="1"/>
  <c r="AL1919" i="2"/>
  <c r="AM1919" i="2" s="1"/>
  <c r="AN1919" i="2" s="1"/>
  <c r="AO1919" i="2" s="1"/>
  <c r="AL1918" i="2"/>
  <c r="AM1918" i="2" s="1"/>
  <c r="AN1918" i="2" s="1"/>
  <c r="AO1918" i="2" s="1"/>
  <c r="AL1817" i="2"/>
  <c r="AM1817" i="2" s="1"/>
  <c r="AN1817" i="2" s="1"/>
  <c r="AO1817" i="2" s="1"/>
  <c r="AL1801" i="2"/>
  <c r="AM1801" i="2" s="1"/>
  <c r="AN1801" i="2" s="1"/>
  <c r="AO1801" i="2" s="1"/>
  <c r="AL1793" i="2"/>
  <c r="AM1793" i="2" s="1"/>
  <c r="AN1793" i="2" s="1"/>
  <c r="AO1793" i="2" s="1"/>
  <c r="AL1789" i="2"/>
  <c r="AM1789" i="2" s="1"/>
  <c r="AN1789" i="2" s="1"/>
  <c r="AO1789" i="2" s="1"/>
  <c r="AL1787" i="2"/>
  <c r="AM1787" i="2" s="1"/>
  <c r="AN1787" i="2" s="1"/>
  <c r="AO1787" i="2" s="1"/>
  <c r="AL1786" i="2"/>
  <c r="AM1786" i="2" s="1"/>
  <c r="AN1786" i="2" s="1"/>
  <c r="AO1786" i="2" s="1"/>
  <c r="AL1785" i="2"/>
  <c r="AM1785" i="2" s="1"/>
  <c r="AN1785" i="2" s="1"/>
  <c r="AO1785" i="2" s="1"/>
  <c r="AL1784" i="2"/>
  <c r="AM1784" i="2" s="1"/>
  <c r="AN1784" i="2" s="1"/>
  <c r="AO1784" i="2" s="1"/>
  <c r="AL1654" i="2"/>
  <c r="AM1654" i="2" s="1"/>
  <c r="AN1654" i="2" s="1"/>
  <c r="AO1654" i="2" s="1"/>
  <c r="AL1638" i="2"/>
  <c r="AM1638" i="2" s="1"/>
  <c r="AN1638" i="2" s="1"/>
  <c r="AO1638" i="2" s="1"/>
  <c r="AL1630" i="2"/>
  <c r="AM1630" i="2" s="1"/>
  <c r="AN1630" i="2" s="1"/>
  <c r="AO1630" i="2" s="1"/>
  <c r="AL1626" i="2"/>
  <c r="AM1626" i="2" s="1"/>
  <c r="AN1626" i="2" s="1"/>
  <c r="AO1626" i="2" s="1"/>
  <c r="AL1624" i="2"/>
  <c r="AM1624" i="2" s="1"/>
  <c r="AN1624" i="2" s="1"/>
  <c r="AO1624" i="2" s="1"/>
  <c r="AL1623" i="2"/>
  <c r="AM1623" i="2" s="1"/>
  <c r="AN1623" i="2" s="1"/>
  <c r="AO1623" i="2" s="1"/>
  <c r="AL1526" i="2"/>
  <c r="AM1526" i="2" s="1"/>
  <c r="AN1526" i="2" s="1"/>
  <c r="AO1526" i="2" s="1"/>
  <c r="AL1510" i="2"/>
  <c r="AM1510" i="2" s="1"/>
  <c r="AN1510" i="2" s="1"/>
  <c r="AO1510" i="2" s="1"/>
  <c r="AL1502" i="2"/>
  <c r="AM1502" i="2" s="1"/>
  <c r="AN1502" i="2" s="1"/>
  <c r="AO1502" i="2" s="1"/>
  <c r="AL1498" i="2"/>
  <c r="AM1498" i="2" s="1"/>
  <c r="AN1498" i="2" s="1"/>
  <c r="AO1498" i="2" s="1"/>
  <c r="AL1496" i="2"/>
  <c r="AM1496" i="2" s="1"/>
  <c r="AN1496" i="2" s="1"/>
  <c r="AO1496" i="2" s="1"/>
  <c r="AL1495" i="2"/>
  <c r="AM1495" i="2" s="1"/>
  <c r="AN1495" i="2" s="1"/>
  <c r="AO1495" i="2" s="1"/>
  <c r="AL1398" i="2"/>
  <c r="AM1398" i="2" s="1"/>
  <c r="AN1398" i="2" s="1"/>
  <c r="AO1398" i="2" s="1"/>
  <c r="AL1382" i="2"/>
  <c r="AM1382" i="2" s="1"/>
  <c r="AN1382" i="2" s="1"/>
  <c r="AO1382" i="2" s="1"/>
  <c r="AL1374" i="2"/>
  <c r="AM1374" i="2" s="1"/>
  <c r="AN1374" i="2" s="1"/>
  <c r="AO1374" i="2" s="1"/>
  <c r="AL1370" i="2"/>
  <c r="AM1370" i="2" s="1"/>
  <c r="AN1370" i="2" s="1"/>
  <c r="AO1370" i="2" s="1"/>
  <c r="AL1368" i="2"/>
  <c r="AM1368" i="2" s="1"/>
  <c r="AN1368" i="2" s="1"/>
  <c r="AO1368" i="2" s="1"/>
  <c r="AL1367" i="2"/>
  <c r="AM1367" i="2" s="1"/>
  <c r="AN1367" i="2" s="1"/>
  <c r="AO1367" i="2" s="1"/>
  <c r="AL1190" i="2"/>
  <c r="AM1190" i="2" s="1"/>
  <c r="AN1190" i="2" s="1"/>
  <c r="AO1190" i="2" s="1"/>
  <c r="AL1174" i="2"/>
  <c r="AM1174" i="2" s="1"/>
  <c r="AN1174" i="2" s="1"/>
  <c r="AO1174" i="2" s="1"/>
  <c r="AL1166" i="2"/>
  <c r="AM1166" i="2" s="1"/>
  <c r="AN1166" i="2" s="1"/>
  <c r="AO1166" i="2" s="1"/>
  <c r="AL1162" i="2"/>
  <c r="AM1162" i="2" s="1"/>
  <c r="AN1162" i="2" s="1"/>
  <c r="AO1162" i="2" s="1"/>
  <c r="AL1160" i="2"/>
  <c r="AM1160" i="2" s="1"/>
  <c r="AN1160" i="2" s="1"/>
  <c r="AO1160" i="2" s="1"/>
  <c r="AL1159" i="2"/>
  <c r="AM1159" i="2" s="1"/>
  <c r="AN1159" i="2" s="1"/>
  <c r="AO1159" i="2" s="1"/>
  <c r="AL1076" i="2"/>
  <c r="AM1076" i="2" s="1"/>
  <c r="AN1076" i="2" s="1"/>
  <c r="AO1076" i="2" s="1"/>
  <c r="AL1060" i="2"/>
  <c r="AM1060" i="2" s="1"/>
  <c r="AN1060" i="2" s="1"/>
  <c r="AO1060" i="2" s="1"/>
  <c r="AL1052" i="2"/>
  <c r="AM1052" i="2" s="1"/>
  <c r="AN1052" i="2" s="1"/>
  <c r="AO1052" i="2" s="1"/>
  <c r="AL1044" i="2"/>
  <c r="AM1044" i="2" s="1"/>
  <c r="AN1044" i="2" s="1"/>
  <c r="AO1044" i="2" s="1"/>
  <c r="AL1040" i="2"/>
  <c r="AM1040" i="2" s="1"/>
  <c r="AN1040" i="2" s="1"/>
  <c r="AO1040" i="2" s="1"/>
  <c r="AL1038" i="2"/>
  <c r="AM1038" i="2" s="1"/>
  <c r="AN1038" i="2" s="1"/>
  <c r="AO1038" i="2" s="1"/>
  <c r="AL1037" i="2"/>
  <c r="AM1037" i="2" s="1"/>
  <c r="AN1037" i="2" s="1"/>
  <c r="AO1037" i="2" s="1"/>
  <c r="AL3968" i="2"/>
  <c r="AM3968" i="2" s="1"/>
  <c r="AN3968" i="2" s="1"/>
  <c r="AO3968" i="2" s="1"/>
  <c r="AL3961" i="2"/>
  <c r="AM3961" i="2" s="1"/>
  <c r="AN3961" i="2" s="1"/>
  <c r="AO3961" i="2" s="1"/>
  <c r="AL3960" i="2"/>
  <c r="AM3960" i="2" s="1"/>
  <c r="AN3960" i="2" s="1"/>
  <c r="AO3960" i="2" s="1"/>
  <c r="AL3958" i="2"/>
  <c r="AM3958" i="2" s="1"/>
  <c r="AN3958" i="2" s="1"/>
  <c r="AO3958" i="2" s="1"/>
  <c r="AL3956" i="2"/>
  <c r="AM3956" i="2" s="1"/>
  <c r="AN3956" i="2" s="1"/>
  <c r="AO3956" i="2" s="1"/>
  <c r="AL3954" i="2"/>
  <c r="AM3954" i="2" s="1"/>
  <c r="AN3954" i="2" s="1"/>
  <c r="AO3954" i="2" s="1"/>
  <c r="AL3952" i="2"/>
  <c r="AM3952" i="2" s="1"/>
  <c r="AN3952" i="2" s="1"/>
  <c r="AO3952" i="2" s="1"/>
  <c r="AL3947" i="2"/>
  <c r="AM3947" i="2" s="1"/>
  <c r="AN3947" i="2" s="1"/>
  <c r="AO3947" i="2" s="1"/>
  <c r="AL3946" i="2"/>
  <c r="AM3946" i="2" s="1"/>
  <c r="AN3946" i="2" s="1"/>
  <c r="AO3946" i="2" s="1"/>
  <c r="AL3944" i="2"/>
  <c r="AM3944" i="2" s="1"/>
  <c r="AN3944" i="2" s="1"/>
  <c r="AO3944" i="2" s="1"/>
  <c r="AL3942" i="2"/>
  <c r="AM3942" i="2" s="1"/>
  <c r="AN3942" i="2" s="1"/>
  <c r="AO3942" i="2" s="1"/>
  <c r="AL3939" i="2"/>
  <c r="AM3939" i="2" s="1"/>
  <c r="AN3939" i="2" s="1"/>
  <c r="AO3939" i="2" s="1"/>
  <c r="AL3935" i="2"/>
  <c r="AM3935" i="2" s="1"/>
  <c r="AN3935" i="2" s="1"/>
  <c r="AO3935" i="2" s="1"/>
  <c r="AL3931" i="2"/>
  <c r="AM3931" i="2" s="1"/>
  <c r="AN3931" i="2" s="1"/>
  <c r="AO3931" i="2" s="1"/>
  <c r="AL3927" i="2"/>
  <c r="AM3927" i="2" s="1"/>
  <c r="AN3927" i="2" s="1"/>
  <c r="AO3927" i="2" s="1"/>
  <c r="AL3923" i="2"/>
  <c r="AM3923" i="2" s="1"/>
  <c r="AN3923" i="2" s="1"/>
  <c r="AO3923" i="2" s="1"/>
  <c r="AL3919" i="2"/>
  <c r="AM3919" i="2" s="1"/>
  <c r="AN3919" i="2" s="1"/>
  <c r="AO3919" i="2" s="1"/>
  <c r="AL3915" i="2"/>
  <c r="AM3915" i="2" s="1"/>
  <c r="AN3915" i="2" s="1"/>
  <c r="AO3915" i="2" s="1"/>
  <c r="AL2545" i="2"/>
  <c r="AM2545" i="2" s="1"/>
  <c r="AN2545" i="2" s="1"/>
  <c r="AO2545" i="2" s="1"/>
  <c r="AL2537" i="2"/>
  <c r="AM2537" i="2" s="1"/>
  <c r="AN2537" i="2" s="1"/>
  <c r="AO2537" i="2" s="1"/>
  <c r="AL2533" i="2"/>
  <c r="AM2533" i="2" s="1"/>
  <c r="AN2533" i="2" s="1"/>
  <c r="AO2533" i="2" s="1"/>
  <c r="AL2531" i="2"/>
  <c r="AM2531" i="2" s="1"/>
  <c r="AN2531" i="2" s="1"/>
  <c r="AO2531" i="2" s="1"/>
  <c r="AL2530" i="2"/>
  <c r="AM2530" i="2" s="1"/>
  <c r="AN2530" i="2" s="1"/>
  <c r="AO2530" i="2" s="1"/>
  <c r="AL2481" i="2"/>
  <c r="AM2481" i="2" s="1"/>
  <c r="AN2481" i="2" s="1"/>
  <c r="AO2481" i="2" s="1"/>
  <c r="AL2473" i="2"/>
  <c r="AM2473" i="2" s="1"/>
  <c r="AN2473" i="2" s="1"/>
  <c r="AO2473" i="2" s="1"/>
  <c r="AL2469" i="2"/>
  <c r="AM2469" i="2" s="1"/>
  <c r="AN2469" i="2" s="1"/>
  <c r="AO2469" i="2" s="1"/>
  <c r="AL2467" i="2"/>
  <c r="AM2467" i="2" s="1"/>
  <c r="AN2467" i="2" s="1"/>
  <c r="AO2467" i="2" s="1"/>
  <c r="AL2466" i="2"/>
  <c r="AM2466" i="2" s="1"/>
  <c r="AN2466" i="2" s="1"/>
  <c r="AO2466" i="2" s="1"/>
  <c r="AL2417" i="2"/>
  <c r="AM2417" i="2" s="1"/>
  <c r="AN2417" i="2" s="1"/>
  <c r="AO2417" i="2" s="1"/>
  <c r="AL2409" i="2"/>
  <c r="AM2409" i="2" s="1"/>
  <c r="AN2409" i="2" s="1"/>
  <c r="AO2409" i="2" s="1"/>
  <c r="AL2405" i="2"/>
  <c r="AM2405" i="2" s="1"/>
  <c r="AN2405" i="2" s="1"/>
  <c r="AO2405" i="2" s="1"/>
  <c r="AL2403" i="2"/>
  <c r="AM2403" i="2" s="1"/>
  <c r="AN2403" i="2" s="1"/>
  <c r="AO2403" i="2" s="1"/>
  <c r="AL2402" i="2"/>
  <c r="AM2402" i="2" s="1"/>
  <c r="AN2402" i="2" s="1"/>
  <c r="AO2402" i="2" s="1"/>
  <c r="AL2353" i="2"/>
  <c r="AM2353" i="2" s="1"/>
  <c r="AN2353" i="2" s="1"/>
  <c r="AO2353" i="2" s="1"/>
  <c r="AL2345" i="2"/>
  <c r="AM2345" i="2" s="1"/>
  <c r="AN2345" i="2" s="1"/>
  <c r="AO2345" i="2" s="1"/>
  <c r="AL2341" i="2"/>
  <c r="AM2341" i="2" s="1"/>
  <c r="AN2341" i="2" s="1"/>
  <c r="AO2341" i="2" s="1"/>
  <c r="AL2339" i="2"/>
  <c r="AM2339" i="2" s="1"/>
  <c r="AN2339" i="2" s="1"/>
  <c r="AO2339" i="2" s="1"/>
  <c r="AL2338" i="2"/>
  <c r="AM2338" i="2" s="1"/>
  <c r="AN2338" i="2" s="1"/>
  <c r="AO2338" i="2" s="1"/>
  <c r="AL2297" i="2"/>
  <c r="AM2297" i="2" s="1"/>
  <c r="AN2297" i="2" s="1"/>
  <c r="AO2297" i="2" s="1"/>
  <c r="AL2289" i="2"/>
  <c r="AM2289" i="2" s="1"/>
  <c r="AN2289" i="2" s="1"/>
  <c r="AO2289" i="2" s="1"/>
  <c r="AL2273" i="2"/>
  <c r="AM2273" i="2" s="1"/>
  <c r="AN2273" i="2" s="1"/>
  <c r="AO2273" i="2" s="1"/>
  <c r="AL2265" i="2"/>
  <c r="AM2265" i="2" s="1"/>
  <c r="AN2265" i="2" s="1"/>
  <c r="AO2265" i="2" s="1"/>
  <c r="AL2261" i="2"/>
  <c r="AM2261" i="2" s="1"/>
  <c r="AN2261" i="2" s="1"/>
  <c r="AO2261" i="2" s="1"/>
  <c r="AL2259" i="2"/>
  <c r="AM2259" i="2" s="1"/>
  <c r="AN2259" i="2" s="1"/>
  <c r="AO2259" i="2" s="1"/>
  <c r="AL2258" i="2"/>
  <c r="AM2258" i="2" s="1"/>
  <c r="AN2258" i="2" s="1"/>
  <c r="AO2258" i="2" s="1"/>
  <c r="AL2209" i="2"/>
  <c r="AM2209" i="2" s="1"/>
  <c r="AN2209" i="2" s="1"/>
  <c r="AO2209" i="2" s="1"/>
  <c r="AL2193" i="2"/>
  <c r="AM2193" i="2" s="1"/>
  <c r="AN2193" i="2" s="1"/>
  <c r="AO2193" i="2" s="1"/>
  <c r="AL2185" i="2"/>
  <c r="AM2185" i="2" s="1"/>
  <c r="AN2185" i="2" s="1"/>
  <c r="AO2185" i="2" s="1"/>
  <c r="AL2181" i="2"/>
  <c r="AM2181" i="2" s="1"/>
  <c r="AN2181" i="2" s="1"/>
  <c r="AO2181" i="2" s="1"/>
  <c r="AL2179" i="2"/>
  <c r="AM2179" i="2" s="1"/>
  <c r="AN2179" i="2" s="1"/>
  <c r="AO2179" i="2" s="1"/>
  <c r="AL2178" i="2"/>
  <c r="AM2178" i="2" s="1"/>
  <c r="AN2178" i="2" s="1"/>
  <c r="AO2178" i="2" s="1"/>
  <c r="AL2129" i="2"/>
  <c r="AM2129" i="2" s="1"/>
  <c r="AN2129" i="2" s="1"/>
  <c r="AO2129" i="2" s="1"/>
  <c r="AL2121" i="2"/>
  <c r="AM2121" i="2" s="1"/>
  <c r="AN2121" i="2" s="1"/>
  <c r="AO2121" i="2" s="1"/>
  <c r="AL2117" i="2"/>
  <c r="AM2117" i="2" s="1"/>
  <c r="AN2117" i="2" s="1"/>
  <c r="AO2117" i="2" s="1"/>
  <c r="AL2115" i="2"/>
  <c r="AM2115" i="2" s="1"/>
  <c r="AN2115" i="2" s="1"/>
  <c r="AO2115" i="2" s="1"/>
  <c r="AL2114" i="2"/>
  <c r="AM2114" i="2" s="1"/>
  <c r="AN2114" i="2" s="1"/>
  <c r="AO2114" i="2" s="1"/>
  <c r="AL3867" i="2"/>
  <c r="AM3867" i="2" s="1"/>
  <c r="AN3867" i="2" s="1"/>
  <c r="AO3867" i="2" s="1"/>
  <c r="AL3859" i="2"/>
  <c r="AM3859" i="2" s="1"/>
  <c r="AN3859" i="2" s="1"/>
  <c r="AO3859" i="2" s="1"/>
  <c r="AL3855" i="2"/>
  <c r="AM3855" i="2" s="1"/>
  <c r="AN3855" i="2" s="1"/>
  <c r="AO3855" i="2" s="1"/>
  <c r="AL3853" i="2"/>
  <c r="AM3853" i="2" s="1"/>
  <c r="AN3853" i="2" s="1"/>
  <c r="AO3853" i="2" s="1"/>
  <c r="AL3852" i="2"/>
  <c r="AM3852" i="2" s="1"/>
  <c r="AN3852" i="2" s="1"/>
  <c r="AO3852" i="2" s="1"/>
  <c r="AL3803" i="2"/>
  <c r="AM3803" i="2" s="1"/>
  <c r="AN3803" i="2" s="1"/>
  <c r="AO3803" i="2" s="1"/>
  <c r="AL3795" i="2"/>
  <c r="AM3795" i="2" s="1"/>
  <c r="AN3795" i="2" s="1"/>
  <c r="AO3795" i="2" s="1"/>
  <c r="AL3791" i="2"/>
  <c r="AM3791" i="2" s="1"/>
  <c r="AN3791" i="2" s="1"/>
  <c r="AO3791" i="2" s="1"/>
  <c r="AL3789" i="2"/>
  <c r="AM3789" i="2" s="1"/>
  <c r="AN3789" i="2" s="1"/>
  <c r="AO3789" i="2" s="1"/>
  <c r="AL3788" i="2"/>
  <c r="AM3788" i="2" s="1"/>
  <c r="AN3788" i="2" s="1"/>
  <c r="AO3788" i="2" s="1"/>
  <c r="AL3739" i="2"/>
  <c r="AM3739" i="2" s="1"/>
  <c r="AN3739" i="2" s="1"/>
  <c r="AO3739" i="2" s="1"/>
  <c r="AL3731" i="2"/>
  <c r="AM3731" i="2" s="1"/>
  <c r="AN3731" i="2" s="1"/>
  <c r="AO3731" i="2" s="1"/>
  <c r="AL3727" i="2"/>
  <c r="AM3727" i="2" s="1"/>
  <c r="AN3727" i="2" s="1"/>
  <c r="AO3727" i="2" s="1"/>
  <c r="AL3725" i="2"/>
  <c r="AM3725" i="2" s="1"/>
  <c r="AN3725" i="2" s="1"/>
  <c r="AO3725" i="2" s="1"/>
  <c r="AL3724" i="2"/>
  <c r="AM3724" i="2" s="1"/>
  <c r="AN3724" i="2" s="1"/>
  <c r="AO3724" i="2" s="1"/>
  <c r="AL3675" i="2"/>
  <c r="AM3675" i="2" s="1"/>
  <c r="AN3675" i="2" s="1"/>
  <c r="AO3675" i="2" s="1"/>
  <c r="AL3667" i="2"/>
  <c r="AM3667" i="2" s="1"/>
  <c r="AN3667" i="2" s="1"/>
  <c r="AO3667" i="2" s="1"/>
  <c r="AL3663" i="2"/>
  <c r="AM3663" i="2" s="1"/>
  <c r="AN3663" i="2" s="1"/>
  <c r="AO3663" i="2" s="1"/>
  <c r="AL3661" i="2"/>
  <c r="AM3661" i="2" s="1"/>
  <c r="AN3661" i="2" s="1"/>
  <c r="AO3661" i="2" s="1"/>
  <c r="AL3660" i="2"/>
  <c r="AM3660" i="2" s="1"/>
  <c r="AN3660" i="2" s="1"/>
  <c r="AO3660" i="2" s="1"/>
  <c r="AL3611" i="2"/>
  <c r="AM3611" i="2" s="1"/>
  <c r="AN3611" i="2" s="1"/>
  <c r="AO3611" i="2" s="1"/>
  <c r="AL3603" i="2"/>
  <c r="AM3603" i="2" s="1"/>
  <c r="AN3603" i="2" s="1"/>
  <c r="AO3603" i="2" s="1"/>
  <c r="AL3599" i="2"/>
  <c r="AM3599" i="2" s="1"/>
  <c r="AN3599" i="2" s="1"/>
  <c r="AO3599" i="2" s="1"/>
  <c r="AL3597" i="2"/>
  <c r="AM3597" i="2" s="1"/>
  <c r="AN3597" i="2" s="1"/>
  <c r="AO3597" i="2" s="1"/>
  <c r="AL3596" i="2"/>
  <c r="AM3596" i="2" s="1"/>
  <c r="AN3596" i="2" s="1"/>
  <c r="AO3596" i="2" s="1"/>
  <c r="AL2563" i="2"/>
  <c r="AM2563" i="2" s="1"/>
  <c r="AN2563" i="2" s="1"/>
  <c r="AO2563" i="2" s="1"/>
  <c r="AL2562" i="2"/>
  <c r="AM2562" i="2" s="1"/>
  <c r="AN2562" i="2" s="1"/>
  <c r="AO2562" i="2" s="1"/>
  <c r="AL2499" i="2"/>
  <c r="AM2499" i="2" s="1"/>
  <c r="AN2499" i="2" s="1"/>
  <c r="AO2499" i="2" s="1"/>
  <c r="AL2498" i="2"/>
  <c r="AM2498" i="2" s="1"/>
  <c r="AN2498" i="2" s="1"/>
  <c r="AO2498" i="2" s="1"/>
  <c r="AL2437" i="2"/>
  <c r="AM2437" i="2" s="1"/>
  <c r="AN2437" i="2" s="1"/>
  <c r="AO2437" i="2" s="1"/>
  <c r="AL2435" i="2"/>
  <c r="AM2435" i="2" s="1"/>
  <c r="AN2435" i="2" s="1"/>
  <c r="AO2435" i="2" s="1"/>
  <c r="AL2434" i="2"/>
  <c r="AM2434" i="2" s="1"/>
  <c r="AN2434" i="2" s="1"/>
  <c r="AO2434" i="2" s="1"/>
  <c r="AL2373" i="2"/>
  <c r="AM2373" i="2" s="1"/>
  <c r="AN2373" i="2" s="1"/>
  <c r="AO2373" i="2" s="1"/>
  <c r="AL2371" i="2"/>
  <c r="AM2371" i="2" s="1"/>
  <c r="AN2371" i="2" s="1"/>
  <c r="AO2371" i="2" s="1"/>
  <c r="AL2370" i="2"/>
  <c r="AM2370" i="2" s="1"/>
  <c r="AN2370" i="2" s="1"/>
  <c r="AO2370" i="2" s="1"/>
  <c r="AL2082" i="2"/>
  <c r="AM2082" i="2" s="1"/>
  <c r="AN2082" i="2" s="1"/>
  <c r="AO2082" i="2" s="1"/>
  <c r="AL2029" i="2"/>
  <c r="AM2029" i="2" s="1"/>
  <c r="AN2029" i="2" s="1"/>
  <c r="AO2029" i="2" s="1"/>
  <c r="AL2021" i="2"/>
  <c r="AM2021" i="2" s="1"/>
  <c r="AN2021" i="2" s="1"/>
  <c r="AO2021" i="2" s="1"/>
  <c r="AL2017" i="2"/>
  <c r="AM2017" i="2" s="1"/>
  <c r="AN2017" i="2" s="1"/>
  <c r="AO2017" i="2" s="1"/>
  <c r="AL2015" i="2"/>
  <c r="AM2015" i="2" s="1"/>
  <c r="AN2015" i="2" s="1"/>
  <c r="AO2015" i="2" s="1"/>
  <c r="AL2014" i="2"/>
  <c r="AM2014" i="2" s="1"/>
  <c r="AN2014" i="2" s="1"/>
  <c r="AO2014" i="2" s="1"/>
  <c r="AL1965" i="2"/>
  <c r="AM1965" i="2" s="1"/>
  <c r="AN1965" i="2" s="1"/>
  <c r="AO1965" i="2" s="1"/>
  <c r="AL1957" i="2"/>
  <c r="AM1957" i="2" s="1"/>
  <c r="AN1957" i="2" s="1"/>
  <c r="AO1957" i="2" s="1"/>
  <c r="AL1953" i="2"/>
  <c r="AM1953" i="2" s="1"/>
  <c r="AN1953" i="2" s="1"/>
  <c r="AO1953" i="2" s="1"/>
  <c r="AL1951" i="2"/>
  <c r="AM1951" i="2" s="1"/>
  <c r="AN1951" i="2" s="1"/>
  <c r="AO1951" i="2" s="1"/>
  <c r="AL1950" i="2"/>
  <c r="AM1950" i="2" s="1"/>
  <c r="AN1950" i="2" s="1"/>
  <c r="AO1950" i="2" s="1"/>
  <c r="AL1901" i="2"/>
  <c r="AM1901" i="2" s="1"/>
  <c r="AN1901" i="2" s="1"/>
  <c r="AO1901" i="2" s="1"/>
  <c r="AL1893" i="2"/>
  <c r="AM1893" i="2" s="1"/>
  <c r="AN1893" i="2" s="1"/>
  <c r="AO1893" i="2" s="1"/>
  <c r="AL1889" i="2"/>
  <c r="AM1889" i="2" s="1"/>
  <c r="AN1889" i="2" s="1"/>
  <c r="AO1889" i="2" s="1"/>
  <c r="AL1887" i="2"/>
  <c r="AM1887" i="2" s="1"/>
  <c r="AN1887" i="2" s="1"/>
  <c r="AO1887" i="2" s="1"/>
  <c r="AL1886" i="2"/>
  <c r="AM1886" i="2" s="1"/>
  <c r="AN1886" i="2" s="1"/>
  <c r="AO1886" i="2" s="1"/>
  <c r="AL1833" i="2"/>
  <c r="AM1833" i="2" s="1"/>
  <c r="AN1833" i="2" s="1"/>
  <c r="AO1833" i="2" s="1"/>
  <c r="AL1825" i="2"/>
  <c r="AM1825" i="2" s="1"/>
  <c r="AN1825" i="2" s="1"/>
  <c r="AO1825" i="2" s="1"/>
  <c r="AL1821" i="2"/>
  <c r="AM1821" i="2" s="1"/>
  <c r="AN1821" i="2" s="1"/>
  <c r="AO1821" i="2" s="1"/>
  <c r="AL1819" i="2"/>
  <c r="AM1819" i="2" s="1"/>
  <c r="AN1819" i="2" s="1"/>
  <c r="AO1819" i="2" s="1"/>
  <c r="AL1818" i="2"/>
  <c r="AM1818" i="2" s="1"/>
  <c r="AN1818" i="2" s="1"/>
  <c r="AO1818" i="2" s="1"/>
  <c r="AL1767" i="2"/>
  <c r="AM1767" i="2" s="1"/>
  <c r="AN1767" i="2" s="1"/>
  <c r="AO1767" i="2" s="1"/>
  <c r="AL1759" i="2"/>
  <c r="AM1759" i="2" s="1"/>
  <c r="AN1759" i="2" s="1"/>
  <c r="AO1759" i="2" s="1"/>
  <c r="AL1755" i="2"/>
  <c r="AM1755" i="2" s="1"/>
  <c r="AN1755" i="2" s="1"/>
  <c r="AO1755" i="2" s="1"/>
  <c r="AL1753" i="2"/>
  <c r="AM1753" i="2" s="1"/>
  <c r="AN1753" i="2" s="1"/>
  <c r="AO1753" i="2" s="1"/>
  <c r="AL1752" i="2"/>
  <c r="AM1752" i="2" s="1"/>
  <c r="AN1752" i="2" s="1"/>
  <c r="AO1752" i="2" s="1"/>
  <c r="AL1670" i="2"/>
  <c r="AM1670" i="2" s="1"/>
  <c r="AN1670" i="2" s="1"/>
  <c r="AO1670" i="2" s="1"/>
  <c r="AL1662" i="2"/>
  <c r="AM1662" i="2" s="1"/>
  <c r="AN1662" i="2" s="1"/>
  <c r="AO1662" i="2" s="1"/>
  <c r="AL1658" i="2"/>
  <c r="AM1658" i="2" s="1"/>
  <c r="AN1658" i="2" s="1"/>
  <c r="AO1658" i="2" s="1"/>
  <c r="AL1656" i="2"/>
  <c r="AM1656" i="2" s="1"/>
  <c r="AN1656" i="2" s="1"/>
  <c r="AO1656" i="2" s="1"/>
  <c r="AL1655" i="2"/>
  <c r="AM1655" i="2" s="1"/>
  <c r="AN1655" i="2" s="1"/>
  <c r="AO1655" i="2" s="1"/>
  <c r="AL1606" i="2"/>
  <c r="AM1606" i="2" s="1"/>
  <c r="AN1606" i="2" s="1"/>
  <c r="AO1606" i="2" s="1"/>
  <c r="AL1598" i="2"/>
  <c r="AM1598" i="2" s="1"/>
  <c r="AN1598" i="2" s="1"/>
  <c r="AO1598" i="2" s="1"/>
  <c r="AL1594" i="2"/>
  <c r="AM1594" i="2" s="1"/>
  <c r="AN1594" i="2" s="1"/>
  <c r="AO1594" i="2" s="1"/>
  <c r="AL1592" i="2"/>
  <c r="AM1592" i="2" s="1"/>
  <c r="AN1592" i="2" s="1"/>
  <c r="AO1592" i="2" s="1"/>
  <c r="AL1591" i="2"/>
  <c r="AM1591" i="2" s="1"/>
  <c r="AN1591" i="2" s="1"/>
  <c r="AO1591" i="2" s="1"/>
  <c r="AL1542" i="2"/>
  <c r="AM1542" i="2" s="1"/>
  <c r="AN1542" i="2" s="1"/>
  <c r="AO1542" i="2" s="1"/>
  <c r="AL1534" i="2"/>
  <c r="AM1534" i="2" s="1"/>
  <c r="AN1534" i="2" s="1"/>
  <c r="AO1534" i="2" s="1"/>
  <c r="AL1530" i="2"/>
  <c r="AM1530" i="2" s="1"/>
  <c r="AN1530" i="2" s="1"/>
  <c r="AO1530" i="2" s="1"/>
  <c r="AL1528" i="2"/>
  <c r="AM1528" i="2" s="1"/>
  <c r="AN1528" i="2" s="1"/>
  <c r="AO1528" i="2" s="1"/>
  <c r="AL1527" i="2"/>
  <c r="AM1527" i="2" s="1"/>
  <c r="AN1527" i="2" s="1"/>
  <c r="AO1527" i="2" s="1"/>
  <c r="AL1478" i="2"/>
  <c r="AM1478" i="2" s="1"/>
  <c r="AN1478" i="2" s="1"/>
  <c r="AO1478" i="2" s="1"/>
  <c r="AL1470" i="2"/>
  <c r="AM1470" i="2" s="1"/>
  <c r="AN1470" i="2" s="1"/>
  <c r="AO1470" i="2" s="1"/>
  <c r="AL1466" i="2"/>
  <c r="AM1466" i="2" s="1"/>
  <c r="AN1466" i="2" s="1"/>
  <c r="AO1466" i="2" s="1"/>
  <c r="AL1464" i="2"/>
  <c r="AM1464" i="2" s="1"/>
  <c r="AN1464" i="2" s="1"/>
  <c r="AO1464" i="2" s="1"/>
  <c r="AL1463" i="2"/>
  <c r="AM1463" i="2" s="1"/>
  <c r="AN1463" i="2" s="1"/>
  <c r="AO1463" i="2" s="1"/>
  <c r="AL1414" i="2"/>
  <c r="AM1414" i="2" s="1"/>
  <c r="AN1414" i="2" s="1"/>
  <c r="AO1414" i="2" s="1"/>
  <c r="AL1406" i="2"/>
  <c r="AM1406" i="2" s="1"/>
  <c r="AN1406" i="2" s="1"/>
  <c r="AO1406" i="2" s="1"/>
  <c r="AL1402" i="2"/>
  <c r="AM1402" i="2" s="1"/>
  <c r="AN1402" i="2" s="1"/>
  <c r="AO1402" i="2" s="1"/>
  <c r="AL1400" i="2"/>
  <c r="AM1400" i="2" s="1"/>
  <c r="AN1400" i="2" s="1"/>
  <c r="AO1400" i="2" s="1"/>
  <c r="AL1399" i="2"/>
  <c r="AM1399" i="2" s="1"/>
  <c r="AN1399" i="2" s="1"/>
  <c r="AO1399" i="2" s="1"/>
  <c r="AL1350" i="2"/>
  <c r="AM1350" i="2" s="1"/>
  <c r="AN1350" i="2" s="1"/>
  <c r="AO1350" i="2" s="1"/>
  <c r="AL1342" i="2"/>
  <c r="AM1342" i="2" s="1"/>
  <c r="AN1342" i="2" s="1"/>
  <c r="AO1342" i="2" s="1"/>
  <c r="AL1338" i="2"/>
  <c r="AM1338" i="2" s="1"/>
  <c r="AN1338" i="2" s="1"/>
  <c r="AO1338" i="2" s="1"/>
  <c r="AL1336" i="2"/>
  <c r="AM1336" i="2" s="1"/>
  <c r="AN1336" i="2" s="1"/>
  <c r="AO1336" i="2" s="1"/>
  <c r="AL1335" i="2"/>
  <c r="AM1335" i="2" s="1"/>
  <c r="AN1335" i="2" s="1"/>
  <c r="AO1335" i="2" s="1"/>
  <c r="AL1270" i="2"/>
  <c r="AM1270" i="2" s="1"/>
  <c r="AN1270" i="2" s="1"/>
  <c r="AO1270" i="2" s="1"/>
  <c r="AL1262" i="2"/>
  <c r="AM1262" i="2" s="1"/>
  <c r="AN1262" i="2" s="1"/>
  <c r="AO1262" i="2" s="1"/>
  <c r="AL1258" i="2"/>
  <c r="AM1258" i="2" s="1"/>
  <c r="AN1258" i="2" s="1"/>
  <c r="AO1258" i="2" s="1"/>
  <c r="AL1256" i="2"/>
  <c r="AM1256" i="2" s="1"/>
  <c r="AN1256" i="2" s="1"/>
  <c r="AO1256" i="2" s="1"/>
  <c r="AL1255" i="2"/>
  <c r="AM1255" i="2" s="1"/>
  <c r="AN1255" i="2" s="1"/>
  <c r="AO1255" i="2" s="1"/>
  <c r="AL1206" i="2"/>
  <c r="AM1206" i="2" s="1"/>
  <c r="AN1206" i="2" s="1"/>
  <c r="AO1206" i="2" s="1"/>
  <c r="AL1198" i="2"/>
  <c r="AM1198" i="2" s="1"/>
  <c r="AN1198" i="2" s="1"/>
  <c r="AO1198" i="2" s="1"/>
  <c r="AL1194" i="2"/>
  <c r="AM1194" i="2" s="1"/>
  <c r="AN1194" i="2" s="1"/>
  <c r="AO1194" i="2" s="1"/>
  <c r="AL1192" i="2"/>
  <c r="AM1192" i="2" s="1"/>
  <c r="AN1192" i="2" s="1"/>
  <c r="AO1192" i="2" s="1"/>
  <c r="AL1191" i="2"/>
  <c r="AM1191" i="2" s="1"/>
  <c r="AN1191" i="2" s="1"/>
  <c r="AO1191" i="2" s="1"/>
  <c r="AL1142" i="2"/>
  <c r="AM1142" i="2" s="1"/>
  <c r="AN1142" i="2" s="1"/>
  <c r="AO1142" i="2" s="1"/>
  <c r="AL1134" i="2"/>
  <c r="AM1134" i="2" s="1"/>
  <c r="AN1134" i="2" s="1"/>
  <c r="AO1134" i="2" s="1"/>
  <c r="AL1130" i="2"/>
  <c r="AM1130" i="2" s="1"/>
  <c r="AN1130" i="2" s="1"/>
  <c r="AO1130" i="2" s="1"/>
  <c r="AL1128" i="2"/>
  <c r="AM1128" i="2" s="1"/>
  <c r="AN1128" i="2" s="1"/>
  <c r="AO1128" i="2" s="1"/>
  <c r="AL1127" i="2"/>
  <c r="AM1127" i="2" s="1"/>
  <c r="AN1127" i="2" s="1"/>
  <c r="AO1127" i="2" s="1"/>
  <c r="AL1288" i="2"/>
  <c r="AM1288" i="2" s="1"/>
  <c r="AN1288" i="2" s="1"/>
  <c r="AO1288" i="2" s="1"/>
  <c r="AL1287" i="2"/>
  <c r="AM1287" i="2" s="1"/>
  <c r="AN1287" i="2" s="1"/>
  <c r="AO1287" i="2" s="1"/>
  <c r="AL1077" i="2"/>
  <c r="AM1077" i="2" s="1"/>
  <c r="AN1077" i="2" s="1"/>
  <c r="AO1077" i="2" s="1"/>
  <c r="AL1020" i="2"/>
  <c r="AM1020" i="2" s="1"/>
  <c r="AN1020" i="2" s="1"/>
  <c r="AO1020" i="2" s="1"/>
  <c r="AL1012" i="2"/>
  <c r="AM1012" i="2" s="1"/>
  <c r="AN1012" i="2" s="1"/>
  <c r="AO1012" i="2" s="1"/>
  <c r="AL1008" i="2"/>
  <c r="AM1008" i="2" s="1"/>
  <c r="AN1008" i="2" s="1"/>
  <c r="AO1008" i="2" s="1"/>
  <c r="AL1006" i="2"/>
  <c r="AM1006" i="2" s="1"/>
  <c r="AN1006" i="2" s="1"/>
  <c r="AO1006" i="2" s="1"/>
  <c r="AL1005" i="2"/>
  <c r="AM1005" i="2" s="1"/>
  <c r="AN1005" i="2" s="1"/>
  <c r="AO1005" i="2" s="1"/>
  <c r="AL3907" i="2"/>
  <c r="AM3907" i="2" s="1"/>
  <c r="AN3907" i="2" s="1"/>
  <c r="AO3907" i="2" s="1"/>
  <c r="AL3895" i="2"/>
  <c r="AM3895" i="2" s="1"/>
  <c r="AN3895" i="2" s="1"/>
  <c r="AO3895" i="2" s="1"/>
  <c r="AL3893" i="2"/>
  <c r="AM3893" i="2" s="1"/>
  <c r="AN3893" i="2" s="1"/>
  <c r="AO3893" i="2" s="1"/>
  <c r="AL3887" i="2"/>
  <c r="AM3887" i="2" s="1"/>
  <c r="AN3887" i="2" s="1"/>
  <c r="AO3887" i="2" s="1"/>
  <c r="AL3885" i="2"/>
  <c r="AM3885" i="2" s="1"/>
  <c r="AN3885" i="2" s="1"/>
  <c r="AO3885" i="2" s="1"/>
  <c r="AL3884" i="2"/>
  <c r="AM3884" i="2" s="1"/>
  <c r="AN3884" i="2" s="1"/>
  <c r="AO3884" i="2" s="1"/>
  <c r="AL3875" i="2"/>
  <c r="AM3875" i="2" s="1"/>
  <c r="AN3875" i="2" s="1"/>
  <c r="AO3875" i="2" s="1"/>
  <c r="AL3871" i="2"/>
  <c r="AM3871" i="2" s="1"/>
  <c r="AN3871" i="2" s="1"/>
  <c r="AO3871" i="2" s="1"/>
  <c r="AL3869" i="2"/>
  <c r="AM3869" i="2" s="1"/>
  <c r="AN3869" i="2" s="1"/>
  <c r="AO3869" i="2" s="1"/>
  <c r="AL3868" i="2"/>
  <c r="AM3868" i="2" s="1"/>
  <c r="AN3868" i="2" s="1"/>
  <c r="AO3868" i="2" s="1"/>
  <c r="AL3843" i="2"/>
  <c r="AM3843" i="2" s="1"/>
  <c r="AN3843" i="2" s="1"/>
  <c r="AO3843" i="2" s="1"/>
  <c r="AL3839" i="2"/>
  <c r="AM3839" i="2" s="1"/>
  <c r="AN3839" i="2" s="1"/>
  <c r="AO3839" i="2" s="1"/>
  <c r="AL3837" i="2"/>
  <c r="AM3837" i="2" s="1"/>
  <c r="AN3837" i="2" s="1"/>
  <c r="AO3837" i="2" s="1"/>
  <c r="AL3836" i="2"/>
  <c r="AM3836" i="2" s="1"/>
  <c r="AN3836" i="2" s="1"/>
  <c r="AO3836" i="2" s="1"/>
  <c r="AL3811" i="2"/>
  <c r="AM3811" i="2" s="1"/>
  <c r="AN3811" i="2" s="1"/>
  <c r="AO3811" i="2" s="1"/>
  <c r="AL3807" i="2"/>
  <c r="AM3807" i="2" s="1"/>
  <c r="AN3807" i="2" s="1"/>
  <c r="AO3807" i="2" s="1"/>
  <c r="AL3805" i="2"/>
  <c r="AM3805" i="2" s="1"/>
  <c r="AN3805" i="2" s="1"/>
  <c r="AO3805" i="2" s="1"/>
  <c r="AL3804" i="2"/>
  <c r="AM3804" i="2" s="1"/>
  <c r="AN3804" i="2" s="1"/>
  <c r="AO3804" i="2" s="1"/>
  <c r="AL3779" i="2"/>
  <c r="AM3779" i="2" s="1"/>
  <c r="AN3779" i="2" s="1"/>
  <c r="AO3779" i="2" s="1"/>
  <c r="AL3775" i="2"/>
  <c r="AM3775" i="2" s="1"/>
  <c r="AN3775" i="2" s="1"/>
  <c r="AO3775" i="2" s="1"/>
  <c r="AL3773" i="2"/>
  <c r="AM3773" i="2" s="1"/>
  <c r="AN3773" i="2" s="1"/>
  <c r="AO3773" i="2" s="1"/>
  <c r="AL3772" i="2"/>
  <c r="AM3772" i="2" s="1"/>
  <c r="AN3772" i="2" s="1"/>
  <c r="AO3772" i="2" s="1"/>
  <c r="AL3747" i="2"/>
  <c r="AM3747" i="2" s="1"/>
  <c r="AN3747" i="2" s="1"/>
  <c r="AO3747" i="2" s="1"/>
  <c r="AL3743" i="2"/>
  <c r="AM3743" i="2" s="1"/>
  <c r="AN3743" i="2" s="1"/>
  <c r="AO3743" i="2" s="1"/>
  <c r="AL3741" i="2"/>
  <c r="AM3741" i="2" s="1"/>
  <c r="AN3741" i="2" s="1"/>
  <c r="AO3741" i="2" s="1"/>
  <c r="AL3740" i="2"/>
  <c r="AM3740" i="2" s="1"/>
  <c r="AN3740" i="2" s="1"/>
  <c r="AO3740" i="2" s="1"/>
  <c r="AL3715" i="2"/>
  <c r="AM3715" i="2" s="1"/>
  <c r="AN3715" i="2" s="1"/>
  <c r="AO3715" i="2" s="1"/>
  <c r="AL3711" i="2"/>
  <c r="AM3711" i="2" s="1"/>
  <c r="AN3711" i="2" s="1"/>
  <c r="AO3711" i="2" s="1"/>
  <c r="AL3709" i="2"/>
  <c r="AM3709" i="2" s="1"/>
  <c r="AN3709" i="2" s="1"/>
  <c r="AO3709" i="2" s="1"/>
  <c r="AL3708" i="2"/>
  <c r="AM3708" i="2" s="1"/>
  <c r="AN3708" i="2" s="1"/>
  <c r="AO3708" i="2" s="1"/>
  <c r="AL3683" i="2"/>
  <c r="AM3683" i="2" s="1"/>
  <c r="AN3683" i="2" s="1"/>
  <c r="AO3683" i="2" s="1"/>
  <c r="AL3679" i="2"/>
  <c r="AM3679" i="2" s="1"/>
  <c r="AN3679" i="2" s="1"/>
  <c r="AO3679" i="2" s="1"/>
  <c r="AL3677" i="2"/>
  <c r="AM3677" i="2" s="1"/>
  <c r="AN3677" i="2" s="1"/>
  <c r="AO3677" i="2" s="1"/>
  <c r="AL3676" i="2"/>
  <c r="AM3676" i="2" s="1"/>
  <c r="AN3676" i="2" s="1"/>
  <c r="AO3676" i="2" s="1"/>
  <c r="AL3651" i="2"/>
  <c r="AM3651" i="2" s="1"/>
  <c r="AN3651" i="2" s="1"/>
  <c r="AO3651" i="2" s="1"/>
  <c r="AL3647" i="2"/>
  <c r="AM3647" i="2" s="1"/>
  <c r="AN3647" i="2" s="1"/>
  <c r="AO3647" i="2" s="1"/>
  <c r="AL3645" i="2"/>
  <c r="AM3645" i="2" s="1"/>
  <c r="AN3645" i="2" s="1"/>
  <c r="AO3645" i="2" s="1"/>
  <c r="AL3644" i="2"/>
  <c r="AM3644" i="2" s="1"/>
  <c r="AN3644" i="2" s="1"/>
  <c r="AO3644" i="2" s="1"/>
  <c r="AL3619" i="2"/>
  <c r="AM3619" i="2" s="1"/>
  <c r="AN3619" i="2" s="1"/>
  <c r="AO3619" i="2" s="1"/>
  <c r="AL3615" i="2"/>
  <c r="AM3615" i="2" s="1"/>
  <c r="AN3615" i="2" s="1"/>
  <c r="AO3615" i="2" s="1"/>
  <c r="AL3613" i="2"/>
  <c r="AM3613" i="2" s="1"/>
  <c r="AN3613" i="2" s="1"/>
  <c r="AO3613" i="2" s="1"/>
  <c r="AL3612" i="2"/>
  <c r="AM3612" i="2" s="1"/>
  <c r="AN3612" i="2" s="1"/>
  <c r="AO3612" i="2" s="1"/>
  <c r="AL2585" i="2"/>
  <c r="AM2585" i="2" s="1"/>
  <c r="AN2585" i="2" s="1"/>
  <c r="AO2585" i="2" s="1"/>
  <c r="AL2581" i="2"/>
  <c r="AM2581" i="2" s="1"/>
  <c r="AN2581" i="2" s="1"/>
  <c r="AO2581" i="2" s="1"/>
  <c r="AL2579" i="2"/>
  <c r="AM2579" i="2" s="1"/>
  <c r="AN2579" i="2" s="1"/>
  <c r="AO2579" i="2" s="1"/>
  <c r="AL2578" i="2"/>
  <c r="AM2578" i="2" s="1"/>
  <c r="AN2578" i="2" s="1"/>
  <c r="AO2578" i="2" s="1"/>
  <c r="AL2553" i="2"/>
  <c r="AM2553" i="2" s="1"/>
  <c r="AN2553" i="2" s="1"/>
  <c r="AO2553" i="2" s="1"/>
  <c r="AL2549" i="2"/>
  <c r="AM2549" i="2" s="1"/>
  <c r="AN2549" i="2" s="1"/>
  <c r="AO2549" i="2" s="1"/>
  <c r="AL2547" i="2"/>
  <c r="AM2547" i="2" s="1"/>
  <c r="AN2547" i="2" s="1"/>
  <c r="AO2547" i="2" s="1"/>
  <c r="AL2546" i="2"/>
  <c r="AM2546" i="2" s="1"/>
  <c r="AN2546" i="2" s="1"/>
  <c r="AO2546" i="2" s="1"/>
  <c r="AL2521" i="2"/>
  <c r="AM2521" i="2" s="1"/>
  <c r="AN2521" i="2" s="1"/>
  <c r="AO2521" i="2" s="1"/>
  <c r="AL2517" i="2"/>
  <c r="AM2517" i="2" s="1"/>
  <c r="AN2517" i="2" s="1"/>
  <c r="AO2517" i="2" s="1"/>
  <c r="AL2515" i="2"/>
  <c r="AM2515" i="2" s="1"/>
  <c r="AN2515" i="2" s="1"/>
  <c r="AO2515" i="2" s="1"/>
  <c r="AL2514" i="2"/>
  <c r="AM2514" i="2" s="1"/>
  <c r="AN2514" i="2" s="1"/>
  <c r="AO2514" i="2" s="1"/>
  <c r="AL2489" i="2"/>
  <c r="AM2489" i="2" s="1"/>
  <c r="AN2489" i="2" s="1"/>
  <c r="AO2489" i="2" s="1"/>
  <c r="AL2485" i="2"/>
  <c r="AM2485" i="2" s="1"/>
  <c r="AN2485" i="2" s="1"/>
  <c r="AO2485" i="2" s="1"/>
  <c r="AL2483" i="2"/>
  <c r="AM2483" i="2" s="1"/>
  <c r="AN2483" i="2" s="1"/>
  <c r="AO2483" i="2" s="1"/>
  <c r="AL2482" i="2"/>
  <c r="AM2482" i="2" s="1"/>
  <c r="AN2482" i="2" s="1"/>
  <c r="AO2482" i="2" s="1"/>
  <c r="AL2457" i="2"/>
  <c r="AM2457" i="2" s="1"/>
  <c r="AN2457" i="2" s="1"/>
  <c r="AO2457" i="2" s="1"/>
  <c r="AL2453" i="2"/>
  <c r="AM2453" i="2" s="1"/>
  <c r="AN2453" i="2" s="1"/>
  <c r="AO2453" i="2" s="1"/>
  <c r="AL2451" i="2"/>
  <c r="AM2451" i="2" s="1"/>
  <c r="AN2451" i="2" s="1"/>
  <c r="AO2451" i="2" s="1"/>
  <c r="AL2450" i="2"/>
  <c r="AM2450" i="2" s="1"/>
  <c r="AN2450" i="2" s="1"/>
  <c r="AO2450" i="2" s="1"/>
  <c r="AL2425" i="2"/>
  <c r="AM2425" i="2" s="1"/>
  <c r="AN2425" i="2" s="1"/>
  <c r="AO2425" i="2" s="1"/>
  <c r="AL2421" i="2"/>
  <c r="AM2421" i="2" s="1"/>
  <c r="AN2421" i="2" s="1"/>
  <c r="AO2421" i="2" s="1"/>
  <c r="AL2419" i="2"/>
  <c r="AM2419" i="2" s="1"/>
  <c r="AN2419" i="2" s="1"/>
  <c r="AO2419" i="2" s="1"/>
  <c r="AL2418" i="2"/>
  <c r="AM2418" i="2" s="1"/>
  <c r="AN2418" i="2" s="1"/>
  <c r="AO2418" i="2" s="1"/>
  <c r="AL2393" i="2"/>
  <c r="AM2393" i="2" s="1"/>
  <c r="AN2393" i="2" s="1"/>
  <c r="AO2393" i="2" s="1"/>
  <c r="AL2389" i="2"/>
  <c r="AM2389" i="2" s="1"/>
  <c r="AN2389" i="2" s="1"/>
  <c r="AO2389" i="2" s="1"/>
  <c r="AL2387" i="2"/>
  <c r="AM2387" i="2" s="1"/>
  <c r="AN2387" i="2" s="1"/>
  <c r="AO2387" i="2" s="1"/>
  <c r="AL2386" i="2"/>
  <c r="AM2386" i="2" s="1"/>
  <c r="AN2386" i="2" s="1"/>
  <c r="AO2386" i="2" s="1"/>
  <c r="AL2361" i="2"/>
  <c r="AM2361" i="2" s="1"/>
  <c r="AN2361" i="2" s="1"/>
  <c r="AO2361" i="2" s="1"/>
  <c r="AL2357" i="2"/>
  <c r="AM2357" i="2" s="1"/>
  <c r="AN2357" i="2" s="1"/>
  <c r="AO2357" i="2" s="1"/>
  <c r="AL2355" i="2"/>
  <c r="AM2355" i="2" s="1"/>
  <c r="AN2355" i="2" s="1"/>
  <c r="AO2355" i="2" s="1"/>
  <c r="AL2354" i="2"/>
  <c r="AM2354" i="2" s="1"/>
  <c r="AN2354" i="2" s="1"/>
  <c r="AO2354" i="2" s="1"/>
  <c r="AL2329" i="2"/>
  <c r="AM2329" i="2" s="1"/>
  <c r="AN2329" i="2" s="1"/>
  <c r="AO2329" i="2" s="1"/>
  <c r="AL2325" i="2"/>
  <c r="AM2325" i="2" s="1"/>
  <c r="AN2325" i="2" s="1"/>
  <c r="AO2325" i="2" s="1"/>
  <c r="AL2323" i="2"/>
  <c r="AM2323" i="2" s="1"/>
  <c r="AN2323" i="2" s="1"/>
  <c r="AO2323" i="2" s="1"/>
  <c r="AL2322" i="2"/>
  <c r="AM2322" i="2" s="1"/>
  <c r="AN2322" i="2" s="1"/>
  <c r="AO2322" i="2" s="1"/>
  <c r="AL2293" i="2"/>
  <c r="AM2293" i="2" s="1"/>
  <c r="AN2293" i="2" s="1"/>
  <c r="AO2293" i="2" s="1"/>
  <c r="AL2291" i="2"/>
  <c r="AM2291" i="2" s="1"/>
  <c r="AN2291" i="2" s="1"/>
  <c r="AO2291" i="2" s="1"/>
  <c r="AL2290" i="2"/>
  <c r="AM2290" i="2" s="1"/>
  <c r="AN2290" i="2" s="1"/>
  <c r="AO2290" i="2" s="1"/>
  <c r="AL2281" i="2"/>
  <c r="AM2281" i="2" s="1"/>
  <c r="AN2281" i="2" s="1"/>
  <c r="AO2281" i="2" s="1"/>
  <c r="AL2277" i="2"/>
  <c r="AM2277" i="2" s="1"/>
  <c r="AN2277" i="2" s="1"/>
  <c r="AO2277" i="2" s="1"/>
  <c r="AL2275" i="2"/>
  <c r="AM2275" i="2" s="1"/>
  <c r="AN2275" i="2" s="1"/>
  <c r="AO2275" i="2" s="1"/>
  <c r="AL2274" i="2"/>
  <c r="AM2274" i="2" s="1"/>
  <c r="AN2274" i="2" s="1"/>
  <c r="AO2274" i="2" s="1"/>
  <c r="AL2249" i="2"/>
  <c r="AM2249" i="2" s="1"/>
  <c r="AN2249" i="2" s="1"/>
  <c r="AO2249" i="2" s="1"/>
  <c r="AL2245" i="2"/>
  <c r="AM2245" i="2" s="1"/>
  <c r="AN2245" i="2" s="1"/>
  <c r="AO2245" i="2" s="1"/>
  <c r="AL2243" i="2"/>
  <c r="AM2243" i="2" s="1"/>
  <c r="AN2243" i="2" s="1"/>
  <c r="AO2243" i="2" s="1"/>
  <c r="AL2242" i="2"/>
  <c r="AM2242" i="2" s="1"/>
  <c r="AN2242" i="2" s="1"/>
  <c r="AO2242" i="2" s="1"/>
  <c r="AL2217" i="2"/>
  <c r="AM2217" i="2" s="1"/>
  <c r="AN2217" i="2" s="1"/>
  <c r="AO2217" i="2" s="1"/>
  <c r="AL2213" i="2"/>
  <c r="AM2213" i="2" s="1"/>
  <c r="AN2213" i="2" s="1"/>
  <c r="AO2213" i="2" s="1"/>
  <c r="AL2211" i="2"/>
  <c r="AM2211" i="2" s="1"/>
  <c r="AN2211" i="2" s="1"/>
  <c r="AO2211" i="2" s="1"/>
  <c r="AL2210" i="2"/>
  <c r="AM2210" i="2" s="1"/>
  <c r="AN2210" i="2" s="1"/>
  <c r="AO2210" i="2" s="1"/>
  <c r="AL2201" i="2"/>
  <c r="AM2201" i="2" s="1"/>
  <c r="AN2201" i="2" s="1"/>
  <c r="AO2201" i="2" s="1"/>
  <c r="AL2197" i="2"/>
  <c r="AM2197" i="2" s="1"/>
  <c r="AN2197" i="2" s="1"/>
  <c r="AO2197" i="2" s="1"/>
  <c r="AL2195" i="2"/>
  <c r="AM2195" i="2" s="1"/>
  <c r="AN2195" i="2" s="1"/>
  <c r="AO2195" i="2" s="1"/>
  <c r="AL2194" i="2"/>
  <c r="AM2194" i="2" s="1"/>
  <c r="AN2194" i="2" s="1"/>
  <c r="AO2194" i="2" s="1"/>
  <c r="AL2169" i="2"/>
  <c r="AM2169" i="2" s="1"/>
  <c r="AN2169" i="2" s="1"/>
  <c r="AO2169" i="2" s="1"/>
  <c r="AL2165" i="2"/>
  <c r="AM2165" i="2" s="1"/>
  <c r="AN2165" i="2" s="1"/>
  <c r="AO2165" i="2" s="1"/>
  <c r="AL2163" i="2"/>
  <c r="AM2163" i="2" s="1"/>
  <c r="AN2163" i="2" s="1"/>
  <c r="AO2163" i="2" s="1"/>
  <c r="AL2162" i="2"/>
  <c r="AM2162" i="2" s="1"/>
  <c r="AN2162" i="2" s="1"/>
  <c r="AO2162" i="2" s="1"/>
  <c r="AL2137" i="2"/>
  <c r="AM2137" i="2" s="1"/>
  <c r="AN2137" i="2" s="1"/>
  <c r="AO2137" i="2" s="1"/>
  <c r="AL2133" i="2"/>
  <c r="AM2133" i="2" s="1"/>
  <c r="AN2133" i="2" s="1"/>
  <c r="AO2133" i="2" s="1"/>
  <c r="AL2131" i="2"/>
  <c r="AM2131" i="2" s="1"/>
  <c r="AN2131" i="2" s="1"/>
  <c r="AO2131" i="2" s="1"/>
  <c r="AL2130" i="2"/>
  <c r="AM2130" i="2" s="1"/>
  <c r="AN2130" i="2" s="1"/>
  <c r="AO2130" i="2" s="1"/>
  <c r="AL2105" i="2"/>
  <c r="AM2105" i="2" s="1"/>
  <c r="AN2105" i="2" s="1"/>
  <c r="AO2105" i="2" s="1"/>
  <c r="AL2101" i="2"/>
  <c r="AM2101" i="2" s="1"/>
  <c r="AN2101" i="2" s="1"/>
  <c r="AO2101" i="2" s="1"/>
  <c r="AL2099" i="2"/>
  <c r="AM2099" i="2" s="1"/>
  <c r="AN2099" i="2" s="1"/>
  <c r="AO2099" i="2" s="1"/>
  <c r="AL2098" i="2"/>
  <c r="AM2098" i="2" s="1"/>
  <c r="AN2098" i="2" s="1"/>
  <c r="AO2098" i="2" s="1"/>
  <c r="AL2069" i="2"/>
  <c r="AM2069" i="2" s="1"/>
  <c r="AN2069" i="2" s="1"/>
  <c r="AO2069" i="2" s="1"/>
  <c r="AL2065" i="2"/>
  <c r="AM2065" i="2" s="1"/>
  <c r="AN2065" i="2" s="1"/>
  <c r="AO2065" i="2" s="1"/>
  <c r="AL2063" i="2"/>
  <c r="AM2063" i="2" s="1"/>
  <c r="AN2063" i="2" s="1"/>
  <c r="AO2063" i="2" s="1"/>
  <c r="AL2062" i="2"/>
  <c r="AM2062" i="2" s="1"/>
  <c r="AN2062" i="2" s="1"/>
  <c r="AO2062" i="2" s="1"/>
  <c r="AL2037" i="2"/>
  <c r="AM2037" i="2" s="1"/>
  <c r="AN2037" i="2" s="1"/>
  <c r="AO2037" i="2" s="1"/>
  <c r="AL2033" i="2"/>
  <c r="AM2033" i="2" s="1"/>
  <c r="AN2033" i="2" s="1"/>
  <c r="AO2033" i="2" s="1"/>
  <c r="AL2031" i="2"/>
  <c r="AM2031" i="2" s="1"/>
  <c r="AN2031" i="2" s="1"/>
  <c r="AO2031" i="2" s="1"/>
  <c r="AL2030" i="2"/>
  <c r="AM2030" i="2" s="1"/>
  <c r="AN2030" i="2" s="1"/>
  <c r="AO2030" i="2" s="1"/>
  <c r="AL2005" i="2"/>
  <c r="AM2005" i="2" s="1"/>
  <c r="AN2005" i="2" s="1"/>
  <c r="AO2005" i="2" s="1"/>
  <c r="AL2001" i="2"/>
  <c r="AM2001" i="2" s="1"/>
  <c r="AN2001" i="2" s="1"/>
  <c r="AO2001" i="2" s="1"/>
  <c r="AL1999" i="2"/>
  <c r="AM1999" i="2" s="1"/>
  <c r="AN1999" i="2" s="1"/>
  <c r="AO1999" i="2" s="1"/>
  <c r="AL1998" i="2"/>
  <c r="AM1998" i="2" s="1"/>
  <c r="AN1998" i="2" s="1"/>
  <c r="AO1998" i="2" s="1"/>
  <c r="AL1973" i="2"/>
  <c r="AM1973" i="2" s="1"/>
  <c r="AN1973" i="2" s="1"/>
  <c r="AO1973" i="2" s="1"/>
  <c r="AL1969" i="2"/>
  <c r="AM1969" i="2" s="1"/>
  <c r="AN1969" i="2" s="1"/>
  <c r="AO1969" i="2" s="1"/>
  <c r="AL1967" i="2"/>
  <c r="AM1967" i="2" s="1"/>
  <c r="AN1967" i="2" s="1"/>
  <c r="AO1967" i="2" s="1"/>
  <c r="AL1966" i="2"/>
  <c r="AM1966" i="2" s="1"/>
  <c r="AN1966" i="2" s="1"/>
  <c r="AO1966" i="2" s="1"/>
  <c r="AL1941" i="2"/>
  <c r="AM1941" i="2" s="1"/>
  <c r="AN1941" i="2" s="1"/>
  <c r="AO1941" i="2" s="1"/>
  <c r="AL1937" i="2"/>
  <c r="AM1937" i="2" s="1"/>
  <c r="AN1937" i="2" s="1"/>
  <c r="AO1937" i="2" s="1"/>
  <c r="AL1935" i="2"/>
  <c r="AM1935" i="2" s="1"/>
  <c r="AN1935" i="2" s="1"/>
  <c r="AO1935" i="2" s="1"/>
  <c r="AL1934" i="2"/>
  <c r="AM1934" i="2" s="1"/>
  <c r="AN1934" i="2" s="1"/>
  <c r="AO1934" i="2" s="1"/>
  <c r="AL1909" i="2"/>
  <c r="AM1909" i="2" s="1"/>
  <c r="AN1909" i="2" s="1"/>
  <c r="AO1909" i="2" s="1"/>
  <c r="AL1905" i="2"/>
  <c r="AM1905" i="2" s="1"/>
  <c r="AN1905" i="2" s="1"/>
  <c r="AO1905" i="2" s="1"/>
  <c r="AL1903" i="2"/>
  <c r="AM1903" i="2" s="1"/>
  <c r="AN1903" i="2" s="1"/>
  <c r="AO1903" i="2" s="1"/>
  <c r="AL1902" i="2"/>
  <c r="AM1902" i="2" s="1"/>
  <c r="AN1902" i="2" s="1"/>
  <c r="AO1902" i="2" s="1"/>
  <c r="AL1877" i="2"/>
  <c r="AM1877" i="2" s="1"/>
  <c r="AN1877" i="2" s="1"/>
  <c r="AO1877" i="2" s="1"/>
  <c r="AL1873" i="2"/>
  <c r="AM1873" i="2" s="1"/>
  <c r="AN1873" i="2" s="1"/>
  <c r="AO1873" i="2" s="1"/>
  <c r="AL1871" i="2"/>
  <c r="AM1871" i="2" s="1"/>
  <c r="AN1871" i="2" s="1"/>
  <c r="AO1871" i="2" s="1"/>
  <c r="AL1869" i="2"/>
  <c r="AM1869" i="2" s="1"/>
  <c r="AN1869" i="2" s="1"/>
  <c r="AO1869" i="2" s="1"/>
  <c r="AL1867" i="2"/>
  <c r="AM1867" i="2" s="1"/>
  <c r="AN1867" i="2" s="1"/>
  <c r="AO1867" i="2" s="1"/>
  <c r="AL1866" i="2"/>
  <c r="AM1866" i="2" s="1"/>
  <c r="AN1866" i="2" s="1"/>
  <c r="AO1866" i="2" s="1"/>
  <c r="AL1841" i="2"/>
  <c r="AM1841" i="2" s="1"/>
  <c r="AN1841" i="2" s="1"/>
  <c r="AO1841" i="2" s="1"/>
  <c r="AL1837" i="2"/>
  <c r="AM1837" i="2" s="1"/>
  <c r="AN1837" i="2" s="1"/>
  <c r="AO1837" i="2" s="1"/>
  <c r="AL1835" i="2"/>
  <c r="AM1835" i="2" s="1"/>
  <c r="AN1835" i="2" s="1"/>
  <c r="AO1835" i="2" s="1"/>
  <c r="AL1834" i="2"/>
  <c r="AM1834" i="2" s="1"/>
  <c r="AN1834" i="2" s="1"/>
  <c r="AO1834" i="2" s="1"/>
  <c r="AL1809" i="2"/>
  <c r="AM1809" i="2" s="1"/>
  <c r="AN1809" i="2" s="1"/>
  <c r="AO1809" i="2" s="1"/>
  <c r="AL1805" i="2"/>
  <c r="AM1805" i="2" s="1"/>
  <c r="AN1805" i="2" s="1"/>
  <c r="AO1805" i="2" s="1"/>
  <c r="AL1803" i="2"/>
  <c r="AM1803" i="2" s="1"/>
  <c r="AN1803" i="2" s="1"/>
  <c r="AO1803" i="2" s="1"/>
  <c r="AL1802" i="2"/>
  <c r="AM1802" i="2" s="1"/>
  <c r="AN1802" i="2" s="1"/>
  <c r="AO1802" i="2" s="1"/>
  <c r="AL1775" i="2"/>
  <c r="AM1775" i="2" s="1"/>
  <c r="AN1775" i="2" s="1"/>
  <c r="AO1775" i="2" s="1"/>
  <c r="AL1771" i="2"/>
  <c r="AM1771" i="2" s="1"/>
  <c r="AN1771" i="2" s="1"/>
  <c r="AO1771" i="2" s="1"/>
  <c r="AL1769" i="2"/>
  <c r="AM1769" i="2" s="1"/>
  <c r="AN1769" i="2" s="1"/>
  <c r="AO1769" i="2" s="1"/>
  <c r="AL1768" i="2"/>
  <c r="AM1768" i="2" s="1"/>
  <c r="AN1768" i="2" s="1"/>
  <c r="AO1768" i="2" s="1"/>
  <c r="AL1743" i="2"/>
  <c r="AM1743" i="2" s="1"/>
  <c r="AN1743" i="2" s="1"/>
  <c r="AO1743" i="2" s="1"/>
  <c r="AL1739" i="2"/>
  <c r="AM1739" i="2" s="1"/>
  <c r="AN1739" i="2" s="1"/>
  <c r="AO1739" i="2" s="1"/>
  <c r="AL1737" i="2"/>
  <c r="AM1737" i="2" s="1"/>
  <c r="AN1737" i="2" s="1"/>
  <c r="AO1737" i="2" s="1"/>
  <c r="AL1736" i="2"/>
  <c r="AM1736" i="2" s="1"/>
  <c r="AN1736" i="2" s="1"/>
  <c r="AO1736" i="2" s="1"/>
  <c r="AL1678" i="2"/>
  <c r="AM1678" i="2" s="1"/>
  <c r="AN1678" i="2" s="1"/>
  <c r="AO1678" i="2" s="1"/>
  <c r="AL1674" i="2"/>
  <c r="AM1674" i="2" s="1"/>
  <c r="AN1674" i="2" s="1"/>
  <c r="AO1674" i="2" s="1"/>
  <c r="AL1672" i="2"/>
  <c r="AM1672" i="2" s="1"/>
  <c r="AN1672" i="2" s="1"/>
  <c r="AO1672" i="2" s="1"/>
  <c r="AL1671" i="2"/>
  <c r="AM1671" i="2" s="1"/>
  <c r="AN1671" i="2" s="1"/>
  <c r="AO1671" i="2" s="1"/>
  <c r="AL1646" i="2"/>
  <c r="AM1646" i="2" s="1"/>
  <c r="AN1646" i="2" s="1"/>
  <c r="AO1646" i="2" s="1"/>
  <c r="AL1642" i="2"/>
  <c r="AM1642" i="2" s="1"/>
  <c r="AN1642" i="2" s="1"/>
  <c r="AO1642" i="2" s="1"/>
  <c r="AL1640" i="2"/>
  <c r="AM1640" i="2" s="1"/>
  <c r="AN1640" i="2" s="1"/>
  <c r="AO1640" i="2" s="1"/>
  <c r="AL1639" i="2"/>
  <c r="AM1639" i="2" s="1"/>
  <c r="AN1639" i="2" s="1"/>
  <c r="AO1639" i="2" s="1"/>
  <c r="AL1614" i="2"/>
  <c r="AM1614" i="2" s="1"/>
  <c r="AN1614" i="2" s="1"/>
  <c r="AO1614" i="2" s="1"/>
  <c r="AL1610" i="2"/>
  <c r="AM1610" i="2" s="1"/>
  <c r="AN1610" i="2" s="1"/>
  <c r="AO1610" i="2" s="1"/>
  <c r="AL1608" i="2"/>
  <c r="AM1608" i="2" s="1"/>
  <c r="AN1608" i="2" s="1"/>
  <c r="AO1608" i="2" s="1"/>
  <c r="AL1607" i="2"/>
  <c r="AM1607" i="2" s="1"/>
  <c r="AN1607" i="2" s="1"/>
  <c r="AO1607" i="2" s="1"/>
  <c r="AL1582" i="2"/>
  <c r="AM1582" i="2" s="1"/>
  <c r="AN1582" i="2" s="1"/>
  <c r="AO1582" i="2" s="1"/>
  <c r="AL1578" i="2"/>
  <c r="AM1578" i="2" s="1"/>
  <c r="AN1578" i="2" s="1"/>
  <c r="AO1578" i="2" s="1"/>
  <c r="AL1576" i="2"/>
  <c r="AM1576" i="2" s="1"/>
  <c r="AN1576" i="2" s="1"/>
  <c r="AO1576" i="2" s="1"/>
  <c r="AL1575" i="2"/>
  <c r="AM1575" i="2" s="1"/>
  <c r="AN1575" i="2" s="1"/>
  <c r="AO1575" i="2" s="1"/>
  <c r="AL1550" i="2"/>
  <c r="AM1550" i="2" s="1"/>
  <c r="AN1550" i="2" s="1"/>
  <c r="AO1550" i="2" s="1"/>
  <c r="AL1546" i="2"/>
  <c r="AM1546" i="2" s="1"/>
  <c r="AN1546" i="2" s="1"/>
  <c r="AO1546" i="2" s="1"/>
  <c r="AL1544" i="2"/>
  <c r="AM1544" i="2" s="1"/>
  <c r="AN1544" i="2" s="1"/>
  <c r="AO1544" i="2" s="1"/>
  <c r="AL1543" i="2"/>
  <c r="AM1543" i="2" s="1"/>
  <c r="AN1543" i="2" s="1"/>
  <c r="AO1543" i="2" s="1"/>
  <c r="AL1518" i="2"/>
  <c r="AM1518" i="2" s="1"/>
  <c r="AN1518" i="2" s="1"/>
  <c r="AO1518" i="2" s="1"/>
  <c r="AL1514" i="2"/>
  <c r="AM1514" i="2" s="1"/>
  <c r="AN1514" i="2" s="1"/>
  <c r="AO1514" i="2" s="1"/>
  <c r="AL1512" i="2"/>
  <c r="AM1512" i="2" s="1"/>
  <c r="AN1512" i="2" s="1"/>
  <c r="AO1512" i="2" s="1"/>
  <c r="AL1511" i="2"/>
  <c r="AM1511" i="2" s="1"/>
  <c r="AN1511" i="2" s="1"/>
  <c r="AO1511" i="2" s="1"/>
  <c r="AL1486" i="2"/>
  <c r="AM1486" i="2" s="1"/>
  <c r="AN1486" i="2" s="1"/>
  <c r="AO1486" i="2" s="1"/>
  <c r="AL1482" i="2"/>
  <c r="AM1482" i="2" s="1"/>
  <c r="AN1482" i="2" s="1"/>
  <c r="AO1482" i="2" s="1"/>
  <c r="AL1480" i="2"/>
  <c r="AM1480" i="2" s="1"/>
  <c r="AN1480" i="2" s="1"/>
  <c r="AO1480" i="2" s="1"/>
  <c r="AL1479" i="2"/>
  <c r="AM1479" i="2" s="1"/>
  <c r="AN1479" i="2" s="1"/>
  <c r="AO1479" i="2" s="1"/>
  <c r="AL1454" i="2"/>
  <c r="AM1454" i="2" s="1"/>
  <c r="AN1454" i="2" s="1"/>
  <c r="AO1454" i="2" s="1"/>
  <c r="AL1450" i="2"/>
  <c r="AM1450" i="2" s="1"/>
  <c r="AN1450" i="2" s="1"/>
  <c r="AO1450" i="2" s="1"/>
  <c r="AL1448" i="2"/>
  <c r="AM1448" i="2" s="1"/>
  <c r="AN1448" i="2" s="1"/>
  <c r="AO1448" i="2" s="1"/>
  <c r="AL1447" i="2"/>
  <c r="AM1447" i="2" s="1"/>
  <c r="AN1447" i="2" s="1"/>
  <c r="AO1447" i="2" s="1"/>
  <c r="AL1422" i="2"/>
  <c r="AM1422" i="2" s="1"/>
  <c r="AN1422" i="2" s="1"/>
  <c r="AO1422" i="2" s="1"/>
  <c r="AL1418" i="2"/>
  <c r="AM1418" i="2" s="1"/>
  <c r="AN1418" i="2" s="1"/>
  <c r="AO1418" i="2" s="1"/>
  <c r="AL1416" i="2"/>
  <c r="AM1416" i="2" s="1"/>
  <c r="AN1416" i="2" s="1"/>
  <c r="AO1416" i="2" s="1"/>
  <c r="AL1415" i="2"/>
  <c r="AM1415" i="2" s="1"/>
  <c r="AN1415" i="2" s="1"/>
  <c r="AO1415" i="2" s="1"/>
  <c r="AL1390" i="2"/>
  <c r="AM1390" i="2" s="1"/>
  <c r="AN1390" i="2" s="1"/>
  <c r="AO1390" i="2" s="1"/>
  <c r="AL1386" i="2"/>
  <c r="AM1386" i="2" s="1"/>
  <c r="AN1386" i="2" s="1"/>
  <c r="AO1386" i="2" s="1"/>
  <c r="AL1384" i="2"/>
  <c r="AM1384" i="2" s="1"/>
  <c r="AN1384" i="2" s="1"/>
  <c r="AO1384" i="2" s="1"/>
  <c r="AL1383" i="2"/>
  <c r="AM1383" i="2" s="1"/>
  <c r="AN1383" i="2" s="1"/>
  <c r="AO1383" i="2" s="1"/>
  <c r="AL1358" i="2"/>
  <c r="AM1358" i="2" s="1"/>
  <c r="AN1358" i="2" s="1"/>
  <c r="AO1358" i="2" s="1"/>
  <c r="AL1354" i="2"/>
  <c r="AM1354" i="2" s="1"/>
  <c r="AN1354" i="2" s="1"/>
  <c r="AO1354" i="2" s="1"/>
  <c r="AL1352" i="2"/>
  <c r="AM1352" i="2" s="1"/>
  <c r="AN1352" i="2" s="1"/>
  <c r="AO1352" i="2" s="1"/>
  <c r="AL1351" i="2"/>
  <c r="AM1351" i="2" s="1"/>
  <c r="AN1351" i="2" s="1"/>
  <c r="AO1351" i="2" s="1"/>
  <c r="AL1326" i="2"/>
  <c r="AM1326" i="2" s="1"/>
  <c r="AN1326" i="2" s="1"/>
  <c r="AO1326" i="2" s="1"/>
  <c r="AL1322" i="2"/>
  <c r="AM1322" i="2" s="1"/>
  <c r="AN1322" i="2" s="1"/>
  <c r="AO1322" i="2" s="1"/>
  <c r="AL1320" i="2"/>
  <c r="AM1320" i="2" s="1"/>
  <c r="AN1320" i="2" s="1"/>
  <c r="AO1320" i="2" s="1"/>
  <c r="AL1319" i="2"/>
  <c r="AM1319" i="2" s="1"/>
  <c r="AN1319" i="2" s="1"/>
  <c r="AO1319" i="2" s="1"/>
  <c r="AL1278" i="2"/>
  <c r="AM1278" i="2" s="1"/>
  <c r="AN1278" i="2" s="1"/>
  <c r="AO1278" i="2" s="1"/>
  <c r="AL1274" i="2"/>
  <c r="AM1274" i="2" s="1"/>
  <c r="AN1274" i="2" s="1"/>
  <c r="AO1274" i="2" s="1"/>
  <c r="AL1272" i="2"/>
  <c r="AM1272" i="2" s="1"/>
  <c r="AN1272" i="2" s="1"/>
  <c r="AO1272" i="2" s="1"/>
  <c r="AL1271" i="2"/>
  <c r="AM1271" i="2" s="1"/>
  <c r="AN1271" i="2" s="1"/>
  <c r="AO1271" i="2" s="1"/>
  <c r="AL1246" i="2"/>
  <c r="AM1246" i="2" s="1"/>
  <c r="AN1246" i="2" s="1"/>
  <c r="AO1246" i="2" s="1"/>
  <c r="AL1242" i="2"/>
  <c r="AM1242" i="2" s="1"/>
  <c r="AN1242" i="2" s="1"/>
  <c r="AO1242" i="2" s="1"/>
  <c r="AL1240" i="2"/>
  <c r="AM1240" i="2" s="1"/>
  <c r="AN1240" i="2" s="1"/>
  <c r="AO1240" i="2" s="1"/>
  <c r="AL1239" i="2"/>
  <c r="AM1239" i="2" s="1"/>
  <c r="AN1239" i="2" s="1"/>
  <c r="AO1239" i="2" s="1"/>
  <c r="AL1214" i="2"/>
  <c r="AM1214" i="2" s="1"/>
  <c r="AN1214" i="2" s="1"/>
  <c r="AO1214" i="2" s="1"/>
  <c r="AL1210" i="2"/>
  <c r="AM1210" i="2" s="1"/>
  <c r="AN1210" i="2" s="1"/>
  <c r="AO1210" i="2" s="1"/>
  <c r="AL1208" i="2"/>
  <c r="AM1208" i="2" s="1"/>
  <c r="AN1208" i="2" s="1"/>
  <c r="AO1208" i="2" s="1"/>
  <c r="AL1207" i="2"/>
  <c r="AM1207" i="2" s="1"/>
  <c r="AN1207" i="2" s="1"/>
  <c r="AO1207" i="2" s="1"/>
  <c r="AL1182" i="2"/>
  <c r="AM1182" i="2" s="1"/>
  <c r="AN1182" i="2" s="1"/>
  <c r="AO1182" i="2" s="1"/>
  <c r="AL1178" i="2"/>
  <c r="AM1178" i="2" s="1"/>
  <c r="AN1178" i="2" s="1"/>
  <c r="AO1178" i="2" s="1"/>
  <c r="AL1176" i="2"/>
  <c r="AM1176" i="2" s="1"/>
  <c r="AN1176" i="2" s="1"/>
  <c r="AO1176" i="2" s="1"/>
  <c r="AL1175" i="2"/>
  <c r="AM1175" i="2" s="1"/>
  <c r="AN1175" i="2" s="1"/>
  <c r="AO1175" i="2" s="1"/>
  <c r="AL1150" i="2"/>
  <c r="AM1150" i="2" s="1"/>
  <c r="AN1150" i="2" s="1"/>
  <c r="AO1150" i="2" s="1"/>
  <c r="AL1146" i="2"/>
  <c r="AM1146" i="2" s="1"/>
  <c r="AN1146" i="2" s="1"/>
  <c r="AO1146" i="2" s="1"/>
  <c r="AL1144" i="2"/>
  <c r="AM1144" i="2" s="1"/>
  <c r="AN1144" i="2" s="1"/>
  <c r="AO1144" i="2" s="1"/>
  <c r="AL1143" i="2"/>
  <c r="AM1143" i="2" s="1"/>
  <c r="AN1143" i="2" s="1"/>
  <c r="AO1143" i="2" s="1"/>
  <c r="AL1118" i="2"/>
  <c r="AM1118" i="2" s="1"/>
  <c r="AN1118" i="2" s="1"/>
  <c r="AO1118" i="2" s="1"/>
  <c r="AL1114" i="2"/>
  <c r="AM1114" i="2" s="1"/>
  <c r="AN1114" i="2" s="1"/>
  <c r="AO1114" i="2" s="1"/>
  <c r="AL1112" i="2"/>
  <c r="AM1112" i="2" s="1"/>
  <c r="AN1112" i="2" s="1"/>
  <c r="AO1112" i="2" s="1"/>
  <c r="AL1111" i="2"/>
  <c r="AM1111" i="2" s="1"/>
  <c r="AN1111" i="2" s="1"/>
  <c r="AO1111" i="2" s="1"/>
  <c r="AL1084" i="2"/>
  <c r="AM1084" i="2" s="1"/>
  <c r="AN1084" i="2" s="1"/>
  <c r="AO1084" i="2" s="1"/>
  <c r="AL1080" i="2"/>
  <c r="AM1080" i="2" s="1"/>
  <c r="AN1080" i="2" s="1"/>
  <c r="AO1080" i="2" s="1"/>
  <c r="AL1078" i="2"/>
  <c r="AM1078" i="2" s="1"/>
  <c r="AN1078" i="2" s="1"/>
  <c r="AO1078" i="2" s="1"/>
  <c r="AL1068" i="2"/>
  <c r="AM1068" i="2" s="1"/>
  <c r="AN1068" i="2" s="1"/>
  <c r="AO1068" i="2" s="1"/>
  <c r="AL1064" i="2"/>
  <c r="AM1064" i="2" s="1"/>
  <c r="AN1064" i="2" s="1"/>
  <c r="AO1064" i="2" s="1"/>
  <c r="AL1062" i="2"/>
  <c r="AM1062" i="2" s="1"/>
  <c r="AN1062" i="2" s="1"/>
  <c r="AO1062" i="2" s="1"/>
  <c r="AL1061" i="2"/>
  <c r="AM1061" i="2" s="1"/>
  <c r="AN1061" i="2" s="1"/>
  <c r="AO1061" i="2" s="1"/>
  <c r="AL1028" i="2"/>
  <c r="AM1028" i="2" s="1"/>
  <c r="AN1028" i="2" s="1"/>
  <c r="AO1028" i="2" s="1"/>
  <c r="AL1024" i="2"/>
  <c r="AM1024" i="2" s="1"/>
  <c r="AN1024" i="2" s="1"/>
  <c r="AO1024" i="2" s="1"/>
  <c r="AL1022" i="2"/>
  <c r="AM1022" i="2" s="1"/>
  <c r="AN1022" i="2" s="1"/>
  <c r="AO1022" i="2" s="1"/>
  <c r="AL1021" i="2"/>
  <c r="AM1021" i="2" s="1"/>
  <c r="AN1021" i="2" s="1"/>
  <c r="AO1021" i="2" s="1"/>
  <c r="AL996" i="2"/>
  <c r="AM996" i="2" s="1"/>
  <c r="AN996" i="2" s="1"/>
  <c r="AO996" i="2" s="1"/>
  <c r="AL992" i="2"/>
  <c r="AM992" i="2" s="1"/>
  <c r="AN992" i="2" s="1"/>
  <c r="AO992" i="2" s="1"/>
  <c r="AL990" i="2"/>
  <c r="AM990" i="2" s="1"/>
  <c r="AN990" i="2" s="1"/>
  <c r="AO990" i="2" s="1"/>
  <c r="AL989" i="2"/>
  <c r="AM989" i="2" s="1"/>
  <c r="AN989" i="2" s="1"/>
  <c r="AO989" i="2" s="1"/>
  <c r="AL3911" i="2"/>
  <c r="AM3911" i="2" s="1"/>
  <c r="AN3911" i="2" s="1"/>
  <c r="AO3911" i="2" s="1"/>
  <c r="AL3909" i="2"/>
  <c r="AM3909" i="2" s="1"/>
  <c r="AN3909" i="2" s="1"/>
  <c r="AO3909" i="2" s="1"/>
  <c r="AL3908" i="2"/>
  <c r="AM3908" i="2" s="1"/>
  <c r="AN3908" i="2" s="1"/>
  <c r="AO3908" i="2" s="1"/>
  <c r="AL3903" i="2"/>
  <c r="AM3903" i="2" s="1"/>
  <c r="AN3903" i="2" s="1"/>
  <c r="AO3903" i="2" s="1"/>
  <c r="AL3899" i="2"/>
  <c r="AM3899" i="2" s="1"/>
  <c r="AN3899" i="2" s="1"/>
  <c r="AO3899" i="2" s="1"/>
  <c r="AL3891" i="2"/>
  <c r="AM3891" i="2" s="1"/>
  <c r="AN3891" i="2" s="1"/>
  <c r="AO3891" i="2" s="1"/>
  <c r="AL3879" i="2"/>
  <c r="AM3879" i="2" s="1"/>
  <c r="AN3879" i="2" s="1"/>
  <c r="AO3879" i="2" s="1"/>
  <c r="AL3877" i="2"/>
  <c r="AM3877" i="2" s="1"/>
  <c r="AN3877" i="2" s="1"/>
  <c r="AO3877" i="2" s="1"/>
  <c r="AL3876" i="2"/>
  <c r="AM3876" i="2" s="1"/>
  <c r="AN3876" i="2" s="1"/>
  <c r="AO3876" i="2" s="1"/>
  <c r="AL3863" i="2"/>
  <c r="AM3863" i="2" s="1"/>
  <c r="AN3863" i="2" s="1"/>
  <c r="AO3863" i="2" s="1"/>
  <c r="AL3861" i="2"/>
  <c r="AM3861" i="2" s="1"/>
  <c r="AN3861" i="2" s="1"/>
  <c r="AO3861" i="2" s="1"/>
  <c r="AL3860" i="2"/>
  <c r="AM3860" i="2" s="1"/>
  <c r="AN3860" i="2" s="1"/>
  <c r="AO3860" i="2" s="1"/>
  <c r="AL3847" i="2"/>
  <c r="AM3847" i="2" s="1"/>
  <c r="AN3847" i="2" s="1"/>
  <c r="AO3847" i="2" s="1"/>
  <c r="AL3845" i="2"/>
  <c r="AM3845" i="2" s="1"/>
  <c r="AN3845" i="2" s="1"/>
  <c r="AO3845" i="2" s="1"/>
  <c r="AL3844" i="2"/>
  <c r="AM3844" i="2" s="1"/>
  <c r="AN3844" i="2" s="1"/>
  <c r="AO3844" i="2" s="1"/>
  <c r="AL3831" i="2"/>
  <c r="AM3831" i="2" s="1"/>
  <c r="AN3831" i="2" s="1"/>
  <c r="AO3831" i="2" s="1"/>
  <c r="AL3829" i="2"/>
  <c r="AM3829" i="2" s="1"/>
  <c r="AN3829" i="2" s="1"/>
  <c r="AO3829" i="2" s="1"/>
  <c r="AL3828" i="2"/>
  <c r="AM3828" i="2" s="1"/>
  <c r="AN3828" i="2" s="1"/>
  <c r="AO3828" i="2" s="1"/>
  <c r="AL3815" i="2"/>
  <c r="AM3815" i="2" s="1"/>
  <c r="AN3815" i="2" s="1"/>
  <c r="AO3815" i="2" s="1"/>
  <c r="AL3813" i="2"/>
  <c r="AM3813" i="2" s="1"/>
  <c r="AN3813" i="2" s="1"/>
  <c r="AO3813" i="2" s="1"/>
  <c r="AL3812" i="2"/>
  <c r="AM3812" i="2" s="1"/>
  <c r="AN3812" i="2" s="1"/>
  <c r="AO3812" i="2" s="1"/>
  <c r="AL3799" i="2"/>
  <c r="AM3799" i="2" s="1"/>
  <c r="AN3799" i="2" s="1"/>
  <c r="AO3799" i="2" s="1"/>
  <c r="AL3797" i="2"/>
  <c r="AM3797" i="2" s="1"/>
  <c r="AN3797" i="2" s="1"/>
  <c r="AO3797" i="2" s="1"/>
  <c r="AL3796" i="2"/>
  <c r="AM3796" i="2" s="1"/>
  <c r="AN3796" i="2" s="1"/>
  <c r="AO3796" i="2" s="1"/>
  <c r="AL3783" i="2"/>
  <c r="AM3783" i="2" s="1"/>
  <c r="AN3783" i="2" s="1"/>
  <c r="AO3783" i="2" s="1"/>
  <c r="AL3781" i="2"/>
  <c r="AM3781" i="2" s="1"/>
  <c r="AN3781" i="2" s="1"/>
  <c r="AO3781" i="2" s="1"/>
  <c r="AL3780" i="2"/>
  <c r="AM3780" i="2" s="1"/>
  <c r="AN3780" i="2" s="1"/>
  <c r="AO3780" i="2" s="1"/>
  <c r="AL3767" i="2"/>
  <c r="AM3767" i="2" s="1"/>
  <c r="AN3767" i="2" s="1"/>
  <c r="AO3767" i="2" s="1"/>
  <c r="AL3765" i="2"/>
  <c r="AM3765" i="2" s="1"/>
  <c r="AN3765" i="2" s="1"/>
  <c r="AO3765" i="2" s="1"/>
  <c r="AL3764" i="2"/>
  <c r="AM3764" i="2" s="1"/>
  <c r="AN3764" i="2" s="1"/>
  <c r="AO3764" i="2" s="1"/>
  <c r="AL3751" i="2"/>
  <c r="AM3751" i="2" s="1"/>
  <c r="AN3751" i="2" s="1"/>
  <c r="AO3751" i="2" s="1"/>
  <c r="AL3749" i="2"/>
  <c r="AM3749" i="2" s="1"/>
  <c r="AN3749" i="2" s="1"/>
  <c r="AO3749" i="2" s="1"/>
  <c r="AL3748" i="2"/>
  <c r="AM3748" i="2" s="1"/>
  <c r="AN3748" i="2" s="1"/>
  <c r="AO3748" i="2" s="1"/>
  <c r="AL3735" i="2"/>
  <c r="AM3735" i="2" s="1"/>
  <c r="AN3735" i="2" s="1"/>
  <c r="AO3735" i="2" s="1"/>
  <c r="AL3733" i="2"/>
  <c r="AM3733" i="2" s="1"/>
  <c r="AN3733" i="2" s="1"/>
  <c r="AO3733" i="2" s="1"/>
  <c r="AL3732" i="2"/>
  <c r="AM3732" i="2" s="1"/>
  <c r="AN3732" i="2" s="1"/>
  <c r="AO3732" i="2" s="1"/>
  <c r="AL3719" i="2"/>
  <c r="AM3719" i="2" s="1"/>
  <c r="AN3719" i="2" s="1"/>
  <c r="AO3719" i="2" s="1"/>
  <c r="AL3717" i="2"/>
  <c r="AM3717" i="2" s="1"/>
  <c r="AN3717" i="2" s="1"/>
  <c r="AO3717" i="2" s="1"/>
  <c r="AL3716" i="2"/>
  <c r="AM3716" i="2" s="1"/>
  <c r="AN3716" i="2" s="1"/>
  <c r="AO3716" i="2" s="1"/>
  <c r="AL3703" i="2"/>
  <c r="AM3703" i="2" s="1"/>
  <c r="AN3703" i="2" s="1"/>
  <c r="AO3703" i="2" s="1"/>
  <c r="AL3701" i="2"/>
  <c r="AM3701" i="2" s="1"/>
  <c r="AN3701" i="2" s="1"/>
  <c r="AO3701" i="2" s="1"/>
  <c r="AL3700" i="2"/>
  <c r="AM3700" i="2" s="1"/>
  <c r="AN3700" i="2" s="1"/>
  <c r="AO3700" i="2" s="1"/>
  <c r="AL3687" i="2"/>
  <c r="AM3687" i="2" s="1"/>
  <c r="AN3687" i="2" s="1"/>
  <c r="AO3687" i="2" s="1"/>
  <c r="AL3685" i="2"/>
  <c r="AM3685" i="2" s="1"/>
  <c r="AN3685" i="2" s="1"/>
  <c r="AO3685" i="2" s="1"/>
  <c r="AL3684" i="2"/>
  <c r="AM3684" i="2" s="1"/>
  <c r="AN3684" i="2" s="1"/>
  <c r="AO3684" i="2" s="1"/>
  <c r="AL3671" i="2"/>
  <c r="AM3671" i="2" s="1"/>
  <c r="AN3671" i="2" s="1"/>
  <c r="AO3671" i="2" s="1"/>
  <c r="AL3669" i="2"/>
  <c r="AM3669" i="2" s="1"/>
  <c r="AN3669" i="2" s="1"/>
  <c r="AO3669" i="2" s="1"/>
  <c r="AL3668" i="2"/>
  <c r="AM3668" i="2" s="1"/>
  <c r="AN3668" i="2" s="1"/>
  <c r="AO3668" i="2" s="1"/>
  <c r="AL3655" i="2"/>
  <c r="AM3655" i="2" s="1"/>
  <c r="AN3655" i="2" s="1"/>
  <c r="AO3655" i="2" s="1"/>
  <c r="AL3653" i="2"/>
  <c r="AM3653" i="2" s="1"/>
  <c r="AN3653" i="2" s="1"/>
  <c r="AO3653" i="2" s="1"/>
  <c r="AL3652" i="2"/>
  <c r="AM3652" i="2" s="1"/>
  <c r="AN3652" i="2" s="1"/>
  <c r="AO3652" i="2" s="1"/>
  <c r="AL3639" i="2"/>
  <c r="AM3639" i="2" s="1"/>
  <c r="AN3639" i="2" s="1"/>
  <c r="AO3639" i="2" s="1"/>
  <c r="AL3637" i="2"/>
  <c r="AM3637" i="2" s="1"/>
  <c r="AN3637" i="2" s="1"/>
  <c r="AO3637" i="2" s="1"/>
  <c r="AL3636" i="2"/>
  <c r="AM3636" i="2" s="1"/>
  <c r="AN3636" i="2" s="1"/>
  <c r="AO3636" i="2" s="1"/>
  <c r="AL3623" i="2"/>
  <c r="AM3623" i="2" s="1"/>
  <c r="AN3623" i="2" s="1"/>
  <c r="AO3623" i="2" s="1"/>
  <c r="AL3621" i="2"/>
  <c r="AM3621" i="2" s="1"/>
  <c r="AN3621" i="2" s="1"/>
  <c r="AO3621" i="2" s="1"/>
  <c r="AL3620" i="2"/>
  <c r="AM3620" i="2" s="1"/>
  <c r="AN3620" i="2" s="1"/>
  <c r="AO3620" i="2" s="1"/>
  <c r="AL3607" i="2"/>
  <c r="AM3607" i="2" s="1"/>
  <c r="AN3607" i="2" s="1"/>
  <c r="AO3607" i="2" s="1"/>
  <c r="AL3605" i="2"/>
  <c r="AM3605" i="2" s="1"/>
  <c r="AN3605" i="2" s="1"/>
  <c r="AO3605" i="2" s="1"/>
  <c r="AL3604" i="2"/>
  <c r="AM3604" i="2" s="1"/>
  <c r="AN3604" i="2" s="1"/>
  <c r="AO3604" i="2" s="1"/>
  <c r="AL2587" i="2"/>
  <c r="AM2587" i="2" s="1"/>
  <c r="AN2587" i="2" s="1"/>
  <c r="AO2587" i="2" s="1"/>
  <c r="AL2586" i="2"/>
  <c r="AM2586" i="2" s="1"/>
  <c r="AN2586" i="2" s="1"/>
  <c r="AO2586" i="2" s="1"/>
  <c r="AL2573" i="2"/>
  <c r="AM2573" i="2" s="1"/>
  <c r="AN2573" i="2" s="1"/>
  <c r="AO2573" i="2" s="1"/>
  <c r="AL2571" i="2"/>
  <c r="AM2571" i="2" s="1"/>
  <c r="AN2571" i="2" s="1"/>
  <c r="AO2571" i="2" s="1"/>
  <c r="AL2570" i="2"/>
  <c r="AM2570" i="2" s="1"/>
  <c r="AN2570" i="2" s="1"/>
  <c r="AO2570" i="2" s="1"/>
  <c r="AL2557" i="2"/>
  <c r="AM2557" i="2" s="1"/>
  <c r="AN2557" i="2" s="1"/>
  <c r="AO2557" i="2" s="1"/>
  <c r="AL2555" i="2"/>
  <c r="AM2555" i="2" s="1"/>
  <c r="AN2555" i="2" s="1"/>
  <c r="AO2555" i="2" s="1"/>
  <c r="AL2554" i="2"/>
  <c r="AM2554" i="2" s="1"/>
  <c r="AN2554" i="2" s="1"/>
  <c r="AO2554" i="2" s="1"/>
  <c r="AL2541" i="2"/>
  <c r="AM2541" i="2" s="1"/>
  <c r="AN2541" i="2" s="1"/>
  <c r="AO2541" i="2" s="1"/>
  <c r="AL2539" i="2"/>
  <c r="AM2539" i="2" s="1"/>
  <c r="AN2539" i="2" s="1"/>
  <c r="AO2539" i="2" s="1"/>
  <c r="AL2538" i="2"/>
  <c r="AM2538" i="2" s="1"/>
  <c r="AN2538" i="2" s="1"/>
  <c r="AO2538" i="2" s="1"/>
  <c r="AL2525" i="2"/>
  <c r="AM2525" i="2" s="1"/>
  <c r="AN2525" i="2" s="1"/>
  <c r="AO2525" i="2" s="1"/>
  <c r="AL2523" i="2"/>
  <c r="AM2523" i="2" s="1"/>
  <c r="AN2523" i="2" s="1"/>
  <c r="AO2523" i="2" s="1"/>
  <c r="AL2522" i="2"/>
  <c r="AM2522" i="2" s="1"/>
  <c r="AN2522" i="2" s="1"/>
  <c r="AO2522" i="2" s="1"/>
  <c r="AL2509" i="2"/>
  <c r="AM2509" i="2" s="1"/>
  <c r="AN2509" i="2" s="1"/>
  <c r="AO2509" i="2" s="1"/>
  <c r="AL2507" i="2"/>
  <c r="AM2507" i="2" s="1"/>
  <c r="AN2507" i="2" s="1"/>
  <c r="AO2507" i="2" s="1"/>
  <c r="AL2506" i="2"/>
  <c r="AM2506" i="2" s="1"/>
  <c r="AN2506" i="2" s="1"/>
  <c r="AO2506" i="2" s="1"/>
  <c r="AL2493" i="2"/>
  <c r="AM2493" i="2" s="1"/>
  <c r="AN2493" i="2" s="1"/>
  <c r="AO2493" i="2" s="1"/>
  <c r="AL2491" i="2"/>
  <c r="AM2491" i="2" s="1"/>
  <c r="AN2491" i="2" s="1"/>
  <c r="AO2491" i="2" s="1"/>
  <c r="AL2490" i="2"/>
  <c r="AM2490" i="2" s="1"/>
  <c r="AN2490" i="2" s="1"/>
  <c r="AO2490" i="2" s="1"/>
  <c r="AL2477" i="2"/>
  <c r="AM2477" i="2" s="1"/>
  <c r="AN2477" i="2" s="1"/>
  <c r="AO2477" i="2" s="1"/>
  <c r="AL2475" i="2"/>
  <c r="AM2475" i="2" s="1"/>
  <c r="AN2475" i="2" s="1"/>
  <c r="AO2475" i="2" s="1"/>
  <c r="AL2474" i="2"/>
  <c r="AM2474" i="2" s="1"/>
  <c r="AN2474" i="2" s="1"/>
  <c r="AO2474" i="2" s="1"/>
  <c r="AL2461" i="2"/>
  <c r="AM2461" i="2" s="1"/>
  <c r="AN2461" i="2" s="1"/>
  <c r="AO2461" i="2" s="1"/>
  <c r="AL2459" i="2"/>
  <c r="AM2459" i="2" s="1"/>
  <c r="AN2459" i="2" s="1"/>
  <c r="AO2459" i="2" s="1"/>
  <c r="AL2458" i="2"/>
  <c r="AM2458" i="2" s="1"/>
  <c r="AN2458" i="2" s="1"/>
  <c r="AO2458" i="2" s="1"/>
  <c r="AL2445" i="2"/>
  <c r="AM2445" i="2" s="1"/>
  <c r="AN2445" i="2" s="1"/>
  <c r="AO2445" i="2" s="1"/>
  <c r="AL2443" i="2"/>
  <c r="AM2443" i="2" s="1"/>
  <c r="AN2443" i="2" s="1"/>
  <c r="AO2443" i="2" s="1"/>
  <c r="AL2442" i="2"/>
  <c r="AM2442" i="2" s="1"/>
  <c r="AN2442" i="2" s="1"/>
  <c r="AO2442" i="2" s="1"/>
  <c r="AL2429" i="2"/>
  <c r="AM2429" i="2" s="1"/>
  <c r="AN2429" i="2" s="1"/>
  <c r="AO2429" i="2" s="1"/>
  <c r="AL2427" i="2"/>
  <c r="AM2427" i="2" s="1"/>
  <c r="AN2427" i="2" s="1"/>
  <c r="AO2427" i="2" s="1"/>
  <c r="AL2426" i="2"/>
  <c r="AM2426" i="2" s="1"/>
  <c r="AN2426" i="2" s="1"/>
  <c r="AO2426" i="2" s="1"/>
  <c r="AL2413" i="2"/>
  <c r="AM2413" i="2" s="1"/>
  <c r="AN2413" i="2" s="1"/>
  <c r="AO2413" i="2" s="1"/>
  <c r="AL2411" i="2"/>
  <c r="AM2411" i="2" s="1"/>
  <c r="AN2411" i="2" s="1"/>
  <c r="AO2411" i="2" s="1"/>
  <c r="AL2410" i="2"/>
  <c r="AM2410" i="2" s="1"/>
  <c r="AN2410" i="2" s="1"/>
  <c r="AO2410" i="2" s="1"/>
  <c r="AL2397" i="2"/>
  <c r="AM2397" i="2" s="1"/>
  <c r="AN2397" i="2" s="1"/>
  <c r="AO2397" i="2" s="1"/>
  <c r="AL2395" i="2"/>
  <c r="AM2395" i="2" s="1"/>
  <c r="AN2395" i="2" s="1"/>
  <c r="AO2395" i="2" s="1"/>
  <c r="AL2394" i="2"/>
  <c r="AM2394" i="2" s="1"/>
  <c r="AN2394" i="2" s="1"/>
  <c r="AO2394" i="2" s="1"/>
  <c r="AL2381" i="2"/>
  <c r="AM2381" i="2" s="1"/>
  <c r="AN2381" i="2" s="1"/>
  <c r="AO2381" i="2" s="1"/>
  <c r="AL2379" i="2"/>
  <c r="AM2379" i="2" s="1"/>
  <c r="AN2379" i="2" s="1"/>
  <c r="AO2379" i="2" s="1"/>
  <c r="AL2378" i="2"/>
  <c r="AM2378" i="2" s="1"/>
  <c r="AN2378" i="2" s="1"/>
  <c r="AO2378" i="2" s="1"/>
  <c r="AL2365" i="2"/>
  <c r="AM2365" i="2" s="1"/>
  <c r="AN2365" i="2" s="1"/>
  <c r="AO2365" i="2" s="1"/>
  <c r="AL2363" i="2"/>
  <c r="AM2363" i="2" s="1"/>
  <c r="AN2363" i="2" s="1"/>
  <c r="AO2363" i="2" s="1"/>
  <c r="AL2362" i="2"/>
  <c r="AM2362" i="2" s="1"/>
  <c r="AN2362" i="2" s="1"/>
  <c r="AO2362" i="2" s="1"/>
  <c r="AL2349" i="2"/>
  <c r="AM2349" i="2" s="1"/>
  <c r="AN2349" i="2" s="1"/>
  <c r="AO2349" i="2" s="1"/>
  <c r="AL2347" i="2"/>
  <c r="AM2347" i="2" s="1"/>
  <c r="AN2347" i="2" s="1"/>
  <c r="AO2347" i="2" s="1"/>
  <c r="AL2346" i="2"/>
  <c r="AM2346" i="2" s="1"/>
  <c r="AN2346" i="2" s="1"/>
  <c r="AO2346" i="2" s="1"/>
  <c r="AL2333" i="2"/>
  <c r="AM2333" i="2" s="1"/>
  <c r="AN2333" i="2" s="1"/>
  <c r="AO2333" i="2" s="1"/>
  <c r="AL2331" i="2"/>
  <c r="AM2331" i="2" s="1"/>
  <c r="AN2331" i="2" s="1"/>
  <c r="AO2331" i="2" s="1"/>
  <c r="AL2330" i="2"/>
  <c r="AM2330" i="2" s="1"/>
  <c r="AN2330" i="2" s="1"/>
  <c r="AO2330" i="2" s="1"/>
  <c r="AL2317" i="2"/>
  <c r="AM2317" i="2" s="1"/>
  <c r="AN2317" i="2" s="1"/>
  <c r="AO2317" i="2" s="1"/>
  <c r="AL2315" i="2"/>
  <c r="AM2315" i="2" s="1"/>
  <c r="AN2315" i="2" s="1"/>
  <c r="AO2315" i="2" s="1"/>
  <c r="AL2314" i="2"/>
  <c r="AM2314" i="2" s="1"/>
  <c r="AN2314" i="2" s="1"/>
  <c r="AO2314" i="2" s="1"/>
  <c r="AL2301" i="2"/>
  <c r="AM2301" i="2" s="1"/>
  <c r="AN2301" i="2" s="1"/>
  <c r="AO2301" i="2" s="1"/>
  <c r="AL2299" i="2"/>
  <c r="AM2299" i="2" s="1"/>
  <c r="AN2299" i="2" s="1"/>
  <c r="AO2299" i="2" s="1"/>
  <c r="AL2298" i="2"/>
  <c r="AM2298" i="2" s="1"/>
  <c r="AN2298" i="2" s="1"/>
  <c r="AO2298" i="2" s="1"/>
  <c r="AL2285" i="2"/>
  <c r="AM2285" i="2" s="1"/>
  <c r="AN2285" i="2" s="1"/>
  <c r="AO2285" i="2" s="1"/>
  <c r="AL2283" i="2"/>
  <c r="AM2283" i="2" s="1"/>
  <c r="AN2283" i="2" s="1"/>
  <c r="AO2283" i="2" s="1"/>
  <c r="AL2282" i="2"/>
  <c r="AM2282" i="2" s="1"/>
  <c r="AN2282" i="2" s="1"/>
  <c r="AO2282" i="2" s="1"/>
  <c r="AL2269" i="2"/>
  <c r="AM2269" i="2" s="1"/>
  <c r="AN2269" i="2" s="1"/>
  <c r="AO2269" i="2" s="1"/>
  <c r="AL2267" i="2"/>
  <c r="AM2267" i="2" s="1"/>
  <c r="AN2267" i="2" s="1"/>
  <c r="AO2267" i="2" s="1"/>
  <c r="AL2266" i="2"/>
  <c r="AM2266" i="2" s="1"/>
  <c r="AN2266" i="2" s="1"/>
  <c r="AO2266" i="2" s="1"/>
  <c r="AL2253" i="2"/>
  <c r="AM2253" i="2" s="1"/>
  <c r="AN2253" i="2" s="1"/>
  <c r="AO2253" i="2" s="1"/>
  <c r="AL2251" i="2"/>
  <c r="AM2251" i="2" s="1"/>
  <c r="AN2251" i="2" s="1"/>
  <c r="AO2251" i="2" s="1"/>
  <c r="AL2250" i="2"/>
  <c r="AM2250" i="2" s="1"/>
  <c r="AN2250" i="2" s="1"/>
  <c r="AO2250" i="2" s="1"/>
  <c r="AL2237" i="2"/>
  <c r="AM2237" i="2" s="1"/>
  <c r="AN2237" i="2" s="1"/>
  <c r="AO2237" i="2" s="1"/>
  <c r="AL2235" i="2"/>
  <c r="AM2235" i="2" s="1"/>
  <c r="AN2235" i="2" s="1"/>
  <c r="AO2235" i="2" s="1"/>
  <c r="AL2234" i="2"/>
  <c r="AM2234" i="2" s="1"/>
  <c r="AN2234" i="2" s="1"/>
  <c r="AO2234" i="2" s="1"/>
  <c r="AL2221" i="2"/>
  <c r="AM2221" i="2" s="1"/>
  <c r="AN2221" i="2" s="1"/>
  <c r="AO2221" i="2" s="1"/>
  <c r="AL2219" i="2"/>
  <c r="AM2219" i="2" s="1"/>
  <c r="AN2219" i="2" s="1"/>
  <c r="AO2219" i="2" s="1"/>
  <c r="AL2218" i="2"/>
  <c r="AM2218" i="2" s="1"/>
  <c r="AN2218" i="2" s="1"/>
  <c r="AO2218" i="2" s="1"/>
  <c r="AL2205" i="2"/>
  <c r="AM2205" i="2" s="1"/>
  <c r="AN2205" i="2" s="1"/>
  <c r="AO2205" i="2" s="1"/>
  <c r="AL2203" i="2"/>
  <c r="AM2203" i="2" s="1"/>
  <c r="AN2203" i="2" s="1"/>
  <c r="AO2203" i="2" s="1"/>
  <c r="AL2202" i="2"/>
  <c r="AM2202" i="2" s="1"/>
  <c r="AN2202" i="2" s="1"/>
  <c r="AO2202" i="2" s="1"/>
  <c r="AL2189" i="2"/>
  <c r="AM2189" i="2" s="1"/>
  <c r="AN2189" i="2" s="1"/>
  <c r="AO2189" i="2" s="1"/>
  <c r="AL2187" i="2"/>
  <c r="AM2187" i="2" s="1"/>
  <c r="AN2187" i="2" s="1"/>
  <c r="AO2187" i="2" s="1"/>
  <c r="AL2186" i="2"/>
  <c r="AM2186" i="2" s="1"/>
  <c r="AN2186" i="2" s="1"/>
  <c r="AO2186" i="2" s="1"/>
  <c r="AL2173" i="2"/>
  <c r="AM2173" i="2" s="1"/>
  <c r="AN2173" i="2" s="1"/>
  <c r="AO2173" i="2" s="1"/>
  <c r="AL2171" i="2"/>
  <c r="AM2171" i="2" s="1"/>
  <c r="AN2171" i="2" s="1"/>
  <c r="AO2171" i="2" s="1"/>
  <c r="AL2170" i="2"/>
  <c r="AM2170" i="2" s="1"/>
  <c r="AN2170" i="2" s="1"/>
  <c r="AO2170" i="2" s="1"/>
  <c r="AL2157" i="2"/>
  <c r="AM2157" i="2" s="1"/>
  <c r="AN2157" i="2" s="1"/>
  <c r="AO2157" i="2" s="1"/>
  <c r="AL2155" i="2"/>
  <c r="AM2155" i="2" s="1"/>
  <c r="AN2155" i="2" s="1"/>
  <c r="AO2155" i="2" s="1"/>
  <c r="AL2154" i="2"/>
  <c r="AM2154" i="2" s="1"/>
  <c r="AN2154" i="2" s="1"/>
  <c r="AO2154" i="2" s="1"/>
  <c r="AL2141" i="2"/>
  <c r="AM2141" i="2" s="1"/>
  <c r="AN2141" i="2" s="1"/>
  <c r="AO2141" i="2" s="1"/>
  <c r="AL2139" i="2"/>
  <c r="AM2139" i="2" s="1"/>
  <c r="AN2139" i="2" s="1"/>
  <c r="AO2139" i="2" s="1"/>
  <c r="AL2138" i="2"/>
  <c r="AM2138" i="2" s="1"/>
  <c r="AN2138" i="2" s="1"/>
  <c r="AO2138" i="2" s="1"/>
  <c r="AL2125" i="2"/>
  <c r="AM2125" i="2" s="1"/>
  <c r="AN2125" i="2" s="1"/>
  <c r="AO2125" i="2" s="1"/>
  <c r="AL2123" i="2"/>
  <c r="AM2123" i="2" s="1"/>
  <c r="AN2123" i="2" s="1"/>
  <c r="AO2123" i="2" s="1"/>
  <c r="AL2122" i="2"/>
  <c r="AM2122" i="2" s="1"/>
  <c r="AN2122" i="2" s="1"/>
  <c r="AO2122" i="2" s="1"/>
  <c r="AL2109" i="2"/>
  <c r="AM2109" i="2" s="1"/>
  <c r="AN2109" i="2" s="1"/>
  <c r="AO2109" i="2" s="1"/>
  <c r="AL2107" i="2"/>
  <c r="AM2107" i="2" s="1"/>
  <c r="AN2107" i="2" s="1"/>
  <c r="AO2107" i="2" s="1"/>
  <c r="AL2106" i="2"/>
  <c r="AM2106" i="2" s="1"/>
  <c r="AN2106" i="2" s="1"/>
  <c r="AO2106" i="2" s="1"/>
  <c r="AL2093" i="2"/>
  <c r="AM2093" i="2" s="1"/>
  <c r="AN2093" i="2" s="1"/>
  <c r="AO2093" i="2" s="1"/>
  <c r="AL2091" i="2"/>
  <c r="AM2091" i="2" s="1"/>
  <c r="AN2091" i="2" s="1"/>
  <c r="AO2091" i="2" s="1"/>
  <c r="AL2090" i="2"/>
  <c r="AM2090" i="2" s="1"/>
  <c r="AN2090" i="2" s="1"/>
  <c r="AO2090" i="2" s="1"/>
  <c r="AL2077" i="2"/>
  <c r="AM2077" i="2" s="1"/>
  <c r="AN2077" i="2" s="1"/>
  <c r="AO2077" i="2" s="1"/>
  <c r="AL2073" i="2"/>
  <c r="AM2073" i="2" s="1"/>
  <c r="AN2073" i="2" s="1"/>
  <c r="AO2073" i="2" s="1"/>
  <c r="AL2071" i="2"/>
  <c r="AM2071" i="2" s="1"/>
  <c r="AN2071" i="2" s="1"/>
  <c r="AO2071" i="2" s="1"/>
  <c r="AL2070" i="2"/>
  <c r="AM2070" i="2" s="1"/>
  <c r="AN2070" i="2" s="1"/>
  <c r="AO2070" i="2" s="1"/>
  <c r="AL2057" i="2"/>
  <c r="AM2057" i="2" s="1"/>
  <c r="AN2057" i="2" s="1"/>
  <c r="AO2057" i="2" s="1"/>
  <c r="AL2055" i="2"/>
  <c r="AM2055" i="2" s="1"/>
  <c r="AN2055" i="2" s="1"/>
  <c r="AO2055" i="2" s="1"/>
  <c r="AL2054" i="2"/>
  <c r="AM2054" i="2" s="1"/>
  <c r="AN2054" i="2" s="1"/>
  <c r="AO2054" i="2" s="1"/>
  <c r="AL2041" i="2"/>
  <c r="AM2041" i="2" s="1"/>
  <c r="AN2041" i="2" s="1"/>
  <c r="AO2041" i="2" s="1"/>
  <c r="AL2039" i="2"/>
  <c r="AM2039" i="2" s="1"/>
  <c r="AN2039" i="2" s="1"/>
  <c r="AO2039" i="2" s="1"/>
  <c r="AL2038" i="2"/>
  <c r="AM2038" i="2" s="1"/>
  <c r="AN2038" i="2" s="1"/>
  <c r="AO2038" i="2" s="1"/>
  <c r="AL2025" i="2"/>
  <c r="AM2025" i="2" s="1"/>
  <c r="AN2025" i="2" s="1"/>
  <c r="AO2025" i="2" s="1"/>
  <c r="AL2023" i="2"/>
  <c r="AM2023" i="2" s="1"/>
  <c r="AN2023" i="2" s="1"/>
  <c r="AO2023" i="2" s="1"/>
  <c r="AL2022" i="2"/>
  <c r="AM2022" i="2" s="1"/>
  <c r="AN2022" i="2" s="1"/>
  <c r="AO2022" i="2" s="1"/>
  <c r="AL2009" i="2"/>
  <c r="AM2009" i="2" s="1"/>
  <c r="AN2009" i="2" s="1"/>
  <c r="AO2009" i="2" s="1"/>
  <c r="AL2007" i="2"/>
  <c r="AM2007" i="2" s="1"/>
  <c r="AN2007" i="2" s="1"/>
  <c r="AO2007" i="2" s="1"/>
  <c r="AL2006" i="2"/>
  <c r="AM2006" i="2" s="1"/>
  <c r="AN2006" i="2" s="1"/>
  <c r="AO2006" i="2" s="1"/>
  <c r="AL1993" i="2"/>
  <c r="AM1993" i="2" s="1"/>
  <c r="AN1993" i="2" s="1"/>
  <c r="AO1993" i="2" s="1"/>
  <c r="AL1991" i="2"/>
  <c r="AM1991" i="2" s="1"/>
  <c r="AN1991" i="2" s="1"/>
  <c r="AO1991" i="2" s="1"/>
  <c r="AL1990" i="2"/>
  <c r="AM1990" i="2" s="1"/>
  <c r="AN1990" i="2" s="1"/>
  <c r="AO1990" i="2" s="1"/>
  <c r="AL1977" i="2"/>
  <c r="AM1977" i="2" s="1"/>
  <c r="AN1977" i="2" s="1"/>
  <c r="AO1977" i="2" s="1"/>
  <c r="AL1975" i="2"/>
  <c r="AM1975" i="2" s="1"/>
  <c r="AN1975" i="2" s="1"/>
  <c r="AO1975" i="2" s="1"/>
  <c r="AL1974" i="2"/>
  <c r="AM1974" i="2" s="1"/>
  <c r="AN1974" i="2" s="1"/>
  <c r="AO1974" i="2" s="1"/>
  <c r="AL1961" i="2"/>
  <c r="AM1961" i="2" s="1"/>
  <c r="AN1961" i="2" s="1"/>
  <c r="AO1961" i="2" s="1"/>
  <c r="AL1959" i="2"/>
  <c r="AM1959" i="2" s="1"/>
  <c r="AN1959" i="2" s="1"/>
  <c r="AO1959" i="2" s="1"/>
  <c r="AL1958" i="2"/>
  <c r="AM1958" i="2" s="1"/>
  <c r="AN1958" i="2" s="1"/>
  <c r="AO1958" i="2" s="1"/>
  <c r="AL1945" i="2"/>
  <c r="AM1945" i="2" s="1"/>
  <c r="AN1945" i="2" s="1"/>
  <c r="AO1945" i="2" s="1"/>
  <c r="AL1943" i="2"/>
  <c r="AM1943" i="2" s="1"/>
  <c r="AN1943" i="2" s="1"/>
  <c r="AO1943" i="2" s="1"/>
  <c r="AL1942" i="2"/>
  <c r="AM1942" i="2" s="1"/>
  <c r="AN1942" i="2" s="1"/>
  <c r="AO1942" i="2" s="1"/>
  <c r="AL1929" i="2"/>
  <c r="AM1929" i="2" s="1"/>
  <c r="AN1929" i="2" s="1"/>
  <c r="AO1929" i="2" s="1"/>
  <c r="AL1927" i="2"/>
  <c r="AM1927" i="2" s="1"/>
  <c r="AN1927" i="2" s="1"/>
  <c r="AO1927" i="2" s="1"/>
  <c r="AL1926" i="2"/>
  <c r="AM1926" i="2" s="1"/>
  <c r="AN1926" i="2" s="1"/>
  <c r="AO1926" i="2" s="1"/>
  <c r="AL1913" i="2"/>
  <c r="AM1913" i="2" s="1"/>
  <c r="AN1913" i="2" s="1"/>
  <c r="AO1913" i="2" s="1"/>
  <c r="AL1911" i="2"/>
  <c r="AM1911" i="2" s="1"/>
  <c r="AN1911" i="2" s="1"/>
  <c r="AO1911" i="2" s="1"/>
  <c r="AL1910" i="2"/>
  <c r="AM1910" i="2" s="1"/>
  <c r="AN1910" i="2" s="1"/>
  <c r="AO1910" i="2" s="1"/>
  <c r="AL1897" i="2"/>
  <c r="AM1897" i="2" s="1"/>
  <c r="AN1897" i="2" s="1"/>
  <c r="AO1897" i="2" s="1"/>
  <c r="AL1895" i="2"/>
  <c r="AM1895" i="2" s="1"/>
  <c r="AN1895" i="2" s="1"/>
  <c r="AO1895" i="2" s="1"/>
  <c r="AL1894" i="2"/>
  <c r="AM1894" i="2" s="1"/>
  <c r="AN1894" i="2" s="1"/>
  <c r="AO1894" i="2" s="1"/>
  <c r="AL1881" i="2"/>
  <c r="AM1881" i="2" s="1"/>
  <c r="AN1881" i="2" s="1"/>
  <c r="AO1881" i="2" s="1"/>
  <c r="AL1879" i="2"/>
  <c r="AM1879" i="2" s="1"/>
  <c r="AN1879" i="2" s="1"/>
  <c r="AO1879" i="2" s="1"/>
  <c r="AL1878" i="2"/>
  <c r="AM1878" i="2" s="1"/>
  <c r="AN1878" i="2" s="1"/>
  <c r="AO1878" i="2" s="1"/>
  <c r="AL1861" i="2"/>
  <c r="AM1861" i="2" s="1"/>
  <c r="AN1861" i="2" s="1"/>
  <c r="AO1861" i="2" s="1"/>
  <c r="AL1859" i="2"/>
  <c r="AM1859" i="2" s="1"/>
  <c r="AN1859" i="2" s="1"/>
  <c r="AO1859" i="2" s="1"/>
  <c r="AL1858" i="2"/>
  <c r="AM1858" i="2" s="1"/>
  <c r="AN1858" i="2" s="1"/>
  <c r="AO1858" i="2" s="1"/>
  <c r="AL1845" i="2"/>
  <c r="AM1845" i="2" s="1"/>
  <c r="AN1845" i="2" s="1"/>
  <c r="AO1845" i="2" s="1"/>
  <c r="AL1843" i="2"/>
  <c r="AM1843" i="2" s="1"/>
  <c r="AN1843" i="2" s="1"/>
  <c r="AO1843" i="2" s="1"/>
  <c r="AL1842" i="2"/>
  <c r="AM1842" i="2" s="1"/>
  <c r="AN1842" i="2" s="1"/>
  <c r="AO1842" i="2" s="1"/>
  <c r="AL1829" i="2"/>
  <c r="AM1829" i="2" s="1"/>
  <c r="AN1829" i="2" s="1"/>
  <c r="AO1829" i="2" s="1"/>
  <c r="AL1827" i="2"/>
  <c r="AM1827" i="2" s="1"/>
  <c r="AN1827" i="2" s="1"/>
  <c r="AO1827" i="2" s="1"/>
  <c r="AL1826" i="2"/>
  <c r="AM1826" i="2" s="1"/>
  <c r="AN1826" i="2" s="1"/>
  <c r="AO1826" i="2" s="1"/>
  <c r="AL1813" i="2"/>
  <c r="AM1813" i="2" s="1"/>
  <c r="AN1813" i="2" s="1"/>
  <c r="AO1813" i="2" s="1"/>
  <c r="AL1811" i="2"/>
  <c r="AM1811" i="2" s="1"/>
  <c r="AN1811" i="2" s="1"/>
  <c r="AO1811" i="2" s="1"/>
  <c r="AL1810" i="2"/>
  <c r="AM1810" i="2" s="1"/>
  <c r="AN1810" i="2" s="1"/>
  <c r="AO1810" i="2" s="1"/>
  <c r="AL1797" i="2"/>
  <c r="AM1797" i="2" s="1"/>
  <c r="AN1797" i="2" s="1"/>
  <c r="AO1797" i="2" s="1"/>
  <c r="AL1795" i="2"/>
  <c r="AM1795" i="2" s="1"/>
  <c r="AN1795" i="2" s="1"/>
  <c r="AO1795" i="2" s="1"/>
  <c r="AL1794" i="2"/>
  <c r="AM1794" i="2" s="1"/>
  <c r="AN1794" i="2" s="1"/>
  <c r="AO1794" i="2" s="1"/>
  <c r="AL1779" i="2"/>
  <c r="AM1779" i="2" s="1"/>
  <c r="AN1779" i="2" s="1"/>
  <c r="AO1779" i="2" s="1"/>
  <c r="AL1777" i="2"/>
  <c r="AM1777" i="2" s="1"/>
  <c r="AN1777" i="2" s="1"/>
  <c r="AO1777" i="2" s="1"/>
  <c r="AL1776" i="2"/>
  <c r="AM1776" i="2" s="1"/>
  <c r="AN1776" i="2" s="1"/>
  <c r="AO1776" i="2" s="1"/>
  <c r="AL1763" i="2"/>
  <c r="AM1763" i="2" s="1"/>
  <c r="AN1763" i="2" s="1"/>
  <c r="AO1763" i="2" s="1"/>
  <c r="AL1761" i="2"/>
  <c r="AM1761" i="2" s="1"/>
  <c r="AN1761" i="2" s="1"/>
  <c r="AO1761" i="2" s="1"/>
  <c r="AL1760" i="2"/>
  <c r="AM1760" i="2" s="1"/>
  <c r="AN1760" i="2" s="1"/>
  <c r="AO1760" i="2" s="1"/>
  <c r="AL1747" i="2"/>
  <c r="AM1747" i="2" s="1"/>
  <c r="AN1747" i="2" s="1"/>
  <c r="AO1747" i="2" s="1"/>
  <c r="AL1745" i="2"/>
  <c r="AM1745" i="2" s="1"/>
  <c r="AN1745" i="2" s="1"/>
  <c r="AO1745" i="2" s="1"/>
  <c r="AL1744" i="2"/>
  <c r="AM1744" i="2" s="1"/>
  <c r="AN1744" i="2" s="1"/>
  <c r="AO1744" i="2" s="1"/>
  <c r="AL1712" i="2"/>
  <c r="AM1712" i="2" s="1"/>
  <c r="AN1712" i="2" s="1"/>
  <c r="AO1712" i="2" s="1"/>
  <c r="AL1723" i="2"/>
  <c r="AM1723" i="2" s="1"/>
  <c r="AN1723" i="2" s="1"/>
  <c r="AO1723" i="2" s="1"/>
  <c r="AL1721" i="2"/>
  <c r="AM1721" i="2" s="1"/>
  <c r="AN1721" i="2" s="1"/>
  <c r="AO1721" i="2" s="1"/>
  <c r="AL1720" i="2"/>
  <c r="AM1720" i="2" s="1"/>
  <c r="AN1720" i="2" s="1"/>
  <c r="AO1720" i="2" s="1"/>
  <c r="AL1707" i="2"/>
  <c r="AM1707" i="2" s="1"/>
  <c r="AN1707" i="2" s="1"/>
  <c r="AO1707" i="2" s="1"/>
  <c r="AL1705" i="2"/>
  <c r="AM1705" i="2" s="1"/>
  <c r="AN1705" i="2" s="1"/>
  <c r="AO1705" i="2" s="1"/>
  <c r="AL1704" i="2"/>
  <c r="AM1704" i="2" s="1"/>
  <c r="AN1704" i="2" s="1"/>
  <c r="AO1704" i="2" s="1"/>
  <c r="AL1703" i="2"/>
  <c r="AM1703" i="2" s="1"/>
  <c r="AN1703" i="2" s="1"/>
  <c r="AO1703" i="2" s="1"/>
  <c r="AL1696" i="2"/>
  <c r="AM1696" i="2" s="1"/>
  <c r="AN1696" i="2" s="1"/>
  <c r="AO1696" i="2" s="1"/>
  <c r="AL1695" i="2"/>
  <c r="AM1695" i="2" s="1"/>
  <c r="AN1695" i="2" s="1"/>
  <c r="AO1695" i="2" s="1"/>
  <c r="AL1682" i="2"/>
  <c r="AM1682" i="2" s="1"/>
  <c r="AN1682" i="2" s="1"/>
  <c r="AO1682" i="2" s="1"/>
  <c r="AL1680" i="2"/>
  <c r="AM1680" i="2" s="1"/>
  <c r="AN1680" i="2" s="1"/>
  <c r="AO1680" i="2" s="1"/>
  <c r="AL1679" i="2"/>
  <c r="AM1679" i="2" s="1"/>
  <c r="AN1679" i="2" s="1"/>
  <c r="AO1679" i="2" s="1"/>
  <c r="AL1666" i="2"/>
  <c r="AM1666" i="2" s="1"/>
  <c r="AN1666" i="2" s="1"/>
  <c r="AO1666" i="2" s="1"/>
  <c r="AL1664" i="2"/>
  <c r="AM1664" i="2" s="1"/>
  <c r="AN1664" i="2" s="1"/>
  <c r="AO1664" i="2" s="1"/>
  <c r="AL1663" i="2"/>
  <c r="AM1663" i="2" s="1"/>
  <c r="AN1663" i="2" s="1"/>
  <c r="AO1663" i="2" s="1"/>
  <c r="AL1650" i="2"/>
  <c r="AM1650" i="2" s="1"/>
  <c r="AN1650" i="2" s="1"/>
  <c r="AO1650" i="2" s="1"/>
  <c r="AL1648" i="2"/>
  <c r="AM1648" i="2" s="1"/>
  <c r="AN1648" i="2" s="1"/>
  <c r="AO1648" i="2" s="1"/>
  <c r="AL1647" i="2"/>
  <c r="AM1647" i="2" s="1"/>
  <c r="AN1647" i="2" s="1"/>
  <c r="AO1647" i="2" s="1"/>
  <c r="AL1634" i="2"/>
  <c r="AM1634" i="2" s="1"/>
  <c r="AN1634" i="2" s="1"/>
  <c r="AO1634" i="2" s="1"/>
  <c r="AL1632" i="2"/>
  <c r="AM1632" i="2" s="1"/>
  <c r="AN1632" i="2" s="1"/>
  <c r="AO1632" i="2" s="1"/>
  <c r="AL1631" i="2"/>
  <c r="AM1631" i="2" s="1"/>
  <c r="AN1631" i="2" s="1"/>
  <c r="AO1631" i="2" s="1"/>
  <c r="AL1618" i="2"/>
  <c r="AM1618" i="2" s="1"/>
  <c r="AN1618" i="2" s="1"/>
  <c r="AO1618" i="2" s="1"/>
  <c r="AL1616" i="2"/>
  <c r="AM1616" i="2" s="1"/>
  <c r="AN1616" i="2" s="1"/>
  <c r="AO1616" i="2" s="1"/>
  <c r="AL1615" i="2"/>
  <c r="AM1615" i="2" s="1"/>
  <c r="AN1615" i="2" s="1"/>
  <c r="AO1615" i="2" s="1"/>
  <c r="AL1602" i="2"/>
  <c r="AM1602" i="2" s="1"/>
  <c r="AN1602" i="2" s="1"/>
  <c r="AO1602" i="2" s="1"/>
  <c r="AL1600" i="2"/>
  <c r="AM1600" i="2" s="1"/>
  <c r="AN1600" i="2" s="1"/>
  <c r="AO1600" i="2" s="1"/>
  <c r="AL1599" i="2"/>
  <c r="AM1599" i="2" s="1"/>
  <c r="AN1599" i="2" s="1"/>
  <c r="AO1599" i="2" s="1"/>
  <c r="AL1586" i="2"/>
  <c r="AM1586" i="2" s="1"/>
  <c r="AN1586" i="2" s="1"/>
  <c r="AO1586" i="2" s="1"/>
  <c r="AL1584" i="2"/>
  <c r="AM1584" i="2" s="1"/>
  <c r="AN1584" i="2" s="1"/>
  <c r="AO1584" i="2" s="1"/>
  <c r="AL1583" i="2"/>
  <c r="AM1583" i="2" s="1"/>
  <c r="AN1583" i="2" s="1"/>
  <c r="AO1583" i="2" s="1"/>
  <c r="AL1570" i="2"/>
  <c r="AM1570" i="2" s="1"/>
  <c r="AN1570" i="2" s="1"/>
  <c r="AO1570" i="2" s="1"/>
  <c r="AL1568" i="2"/>
  <c r="AM1568" i="2" s="1"/>
  <c r="AN1568" i="2" s="1"/>
  <c r="AO1568" i="2" s="1"/>
  <c r="AL1567" i="2"/>
  <c r="AM1567" i="2" s="1"/>
  <c r="AN1567" i="2" s="1"/>
  <c r="AO1567" i="2" s="1"/>
  <c r="AL1554" i="2"/>
  <c r="AM1554" i="2" s="1"/>
  <c r="AN1554" i="2" s="1"/>
  <c r="AO1554" i="2" s="1"/>
  <c r="AL1552" i="2"/>
  <c r="AM1552" i="2" s="1"/>
  <c r="AN1552" i="2" s="1"/>
  <c r="AO1552" i="2" s="1"/>
  <c r="AL1551" i="2"/>
  <c r="AM1551" i="2" s="1"/>
  <c r="AN1551" i="2" s="1"/>
  <c r="AO1551" i="2" s="1"/>
  <c r="AL1538" i="2"/>
  <c r="AM1538" i="2" s="1"/>
  <c r="AN1538" i="2" s="1"/>
  <c r="AO1538" i="2" s="1"/>
  <c r="AL1536" i="2"/>
  <c r="AM1536" i="2" s="1"/>
  <c r="AN1536" i="2" s="1"/>
  <c r="AO1536" i="2" s="1"/>
  <c r="AL1535" i="2"/>
  <c r="AM1535" i="2" s="1"/>
  <c r="AN1535" i="2" s="1"/>
  <c r="AO1535" i="2" s="1"/>
  <c r="AL1522" i="2"/>
  <c r="AM1522" i="2" s="1"/>
  <c r="AN1522" i="2" s="1"/>
  <c r="AO1522" i="2" s="1"/>
  <c r="AL1520" i="2"/>
  <c r="AM1520" i="2" s="1"/>
  <c r="AN1520" i="2" s="1"/>
  <c r="AO1520" i="2" s="1"/>
  <c r="AL1519" i="2"/>
  <c r="AM1519" i="2" s="1"/>
  <c r="AN1519" i="2" s="1"/>
  <c r="AO1519" i="2" s="1"/>
  <c r="AL1506" i="2"/>
  <c r="AM1506" i="2" s="1"/>
  <c r="AN1506" i="2" s="1"/>
  <c r="AO1506" i="2" s="1"/>
  <c r="AL1504" i="2"/>
  <c r="AM1504" i="2" s="1"/>
  <c r="AN1504" i="2" s="1"/>
  <c r="AO1504" i="2" s="1"/>
  <c r="AL1503" i="2"/>
  <c r="AM1503" i="2" s="1"/>
  <c r="AN1503" i="2" s="1"/>
  <c r="AO1503" i="2" s="1"/>
  <c r="AL1490" i="2"/>
  <c r="AM1490" i="2" s="1"/>
  <c r="AN1490" i="2" s="1"/>
  <c r="AO1490" i="2" s="1"/>
  <c r="AL1488" i="2"/>
  <c r="AM1488" i="2" s="1"/>
  <c r="AN1488" i="2" s="1"/>
  <c r="AO1488" i="2" s="1"/>
  <c r="AL1487" i="2"/>
  <c r="AM1487" i="2" s="1"/>
  <c r="AN1487" i="2" s="1"/>
  <c r="AO1487" i="2" s="1"/>
  <c r="AL1474" i="2"/>
  <c r="AM1474" i="2" s="1"/>
  <c r="AN1474" i="2" s="1"/>
  <c r="AO1474" i="2" s="1"/>
  <c r="AL1472" i="2"/>
  <c r="AM1472" i="2" s="1"/>
  <c r="AN1472" i="2" s="1"/>
  <c r="AO1472" i="2" s="1"/>
  <c r="AL1471" i="2"/>
  <c r="AM1471" i="2" s="1"/>
  <c r="AN1471" i="2" s="1"/>
  <c r="AO1471" i="2" s="1"/>
  <c r="AL1458" i="2"/>
  <c r="AM1458" i="2" s="1"/>
  <c r="AN1458" i="2" s="1"/>
  <c r="AO1458" i="2" s="1"/>
  <c r="AL1456" i="2"/>
  <c r="AM1456" i="2" s="1"/>
  <c r="AN1456" i="2" s="1"/>
  <c r="AO1456" i="2" s="1"/>
  <c r="AL1455" i="2"/>
  <c r="AM1455" i="2" s="1"/>
  <c r="AN1455" i="2" s="1"/>
  <c r="AO1455" i="2" s="1"/>
  <c r="AL1442" i="2"/>
  <c r="AM1442" i="2" s="1"/>
  <c r="AN1442" i="2" s="1"/>
  <c r="AO1442" i="2" s="1"/>
  <c r="AL1440" i="2"/>
  <c r="AM1440" i="2" s="1"/>
  <c r="AN1440" i="2" s="1"/>
  <c r="AO1440" i="2" s="1"/>
  <c r="AL1439" i="2"/>
  <c r="AM1439" i="2" s="1"/>
  <c r="AN1439" i="2" s="1"/>
  <c r="AO1439" i="2" s="1"/>
  <c r="AL1426" i="2"/>
  <c r="AM1426" i="2" s="1"/>
  <c r="AN1426" i="2" s="1"/>
  <c r="AO1426" i="2" s="1"/>
  <c r="AL1424" i="2"/>
  <c r="AM1424" i="2" s="1"/>
  <c r="AN1424" i="2" s="1"/>
  <c r="AO1424" i="2" s="1"/>
  <c r="AL1423" i="2"/>
  <c r="AM1423" i="2" s="1"/>
  <c r="AN1423" i="2" s="1"/>
  <c r="AO1423" i="2" s="1"/>
  <c r="AL1410" i="2"/>
  <c r="AM1410" i="2" s="1"/>
  <c r="AN1410" i="2" s="1"/>
  <c r="AO1410" i="2" s="1"/>
  <c r="AL1408" i="2"/>
  <c r="AM1408" i="2" s="1"/>
  <c r="AN1408" i="2" s="1"/>
  <c r="AO1408" i="2" s="1"/>
  <c r="AL1407" i="2"/>
  <c r="AM1407" i="2" s="1"/>
  <c r="AN1407" i="2" s="1"/>
  <c r="AO1407" i="2" s="1"/>
  <c r="AL1394" i="2"/>
  <c r="AM1394" i="2" s="1"/>
  <c r="AN1394" i="2" s="1"/>
  <c r="AO1394" i="2" s="1"/>
  <c r="AL1392" i="2"/>
  <c r="AM1392" i="2" s="1"/>
  <c r="AN1392" i="2" s="1"/>
  <c r="AO1392" i="2" s="1"/>
  <c r="AL1391" i="2"/>
  <c r="AM1391" i="2" s="1"/>
  <c r="AN1391" i="2" s="1"/>
  <c r="AO1391" i="2" s="1"/>
  <c r="AL1378" i="2"/>
  <c r="AM1378" i="2" s="1"/>
  <c r="AN1378" i="2" s="1"/>
  <c r="AO1378" i="2" s="1"/>
  <c r="AL1376" i="2"/>
  <c r="AM1376" i="2" s="1"/>
  <c r="AN1376" i="2" s="1"/>
  <c r="AO1376" i="2" s="1"/>
  <c r="AL1375" i="2"/>
  <c r="AM1375" i="2" s="1"/>
  <c r="AN1375" i="2" s="1"/>
  <c r="AO1375" i="2" s="1"/>
  <c r="AL1362" i="2"/>
  <c r="AM1362" i="2" s="1"/>
  <c r="AN1362" i="2" s="1"/>
  <c r="AO1362" i="2" s="1"/>
  <c r="AL1360" i="2"/>
  <c r="AM1360" i="2" s="1"/>
  <c r="AN1360" i="2" s="1"/>
  <c r="AO1360" i="2" s="1"/>
  <c r="AL1359" i="2"/>
  <c r="AM1359" i="2" s="1"/>
  <c r="AN1359" i="2" s="1"/>
  <c r="AO1359" i="2" s="1"/>
  <c r="AL1346" i="2"/>
  <c r="AM1346" i="2" s="1"/>
  <c r="AN1346" i="2" s="1"/>
  <c r="AO1346" i="2" s="1"/>
  <c r="AL1344" i="2"/>
  <c r="AM1344" i="2" s="1"/>
  <c r="AN1344" i="2" s="1"/>
  <c r="AO1344" i="2" s="1"/>
  <c r="AL1343" i="2"/>
  <c r="AM1343" i="2" s="1"/>
  <c r="AN1343" i="2" s="1"/>
  <c r="AO1343" i="2" s="1"/>
  <c r="AL1330" i="2"/>
  <c r="AM1330" i="2" s="1"/>
  <c r="AN1330" i="2" s="1"/>
  <c r="AO1330" i="2" s="1"/>
  <c r="AL1328" i="2"/>
  <c r="AM1328" i="2" s="1"/>
  <c r="AN1328" i="2" s="1"/>
  <c r="AO1328" i="2" s="1"/>
  <c r="AL1327" i="2"/>
  <c r="AM1327" i="2" s="1"/>
  <c r="AN1327" i="2" s="1"/>
  <c r="AO1327" i="2" s="1"/>
  <c r="AL1314" i="2"/>
  <c r="AM1314" i="2" s="1"/>
  <c r="AN1314" i="2" s="1"/>
  <c r="AO1314" i="2" s="1"/>
  <c r="AL1312" i="2"/>
  <c r="AM1312" i="2" s="1"/>
  <c r="AN1312" i="2" s="1"/>
  <c r="AO1312" i="2" s="1"/>
  <c r="AL1311" i="2"/>
  <c r="AM1311" i="2" s="1"/>
  <c r="AN1311" i="2" s="1"/>
  <c r="AO1311" i="2" s="1"/>
  <c r="AL1282" i="2"/>
  <c r="AM1282" i="2" s="1"/>
  <c r="AN1282" i="2" s="1"/>
  <c r="AO1282" i="2" s="1"/>
  <c r="AL1280" i="2"/>
  <c r="AM1280" i="2" s="1"/>
  <c r="AN1280" i="2" s="1"/>
  <c r="AO1280" i="2" s="1"/>
  <c r="AL1279" i="2"/>
  <c r="AM1279" i="2" s="1"/>
  <c r="AN1279" i="2" s="1"/>
  <c r="AO1279" i="2" s="1"/>
  <c r="AL1266" i="2"/>
  <c r="AM1266" i="2" s="1"/>
  <c r="AN1266" i="2" s="1"/>
  <c r="AO1266" i="2" s="1"/>
  <c r="AL1264" i="2"/>
  <c r="AM1264" i="2" s="1"/>
  <c r="AN1264" i="2" s="1"/>
  <c r="AO1264" i="2" s="1"/>
  <c r="AL1263" i="2"/>
  <c r="AM1263" i="2" s="1"/>
  <c r="AN1263" i="2" s="1"/>
  <c r="AO1263" i="2" s="1"/>
  <c r="AL1250" i="2"/>
  <c r="AM1250" i="2" s="1"/>
  <c r="AN1250" i="2" s="1"/>
  <c r="AO1250" i="2" s="1"/>
  <c r="AL1248" i="2"/>
  <c r="AM1248" i="2" s="1"/>
  <c r="AN1248" i="2" s="1"/>
  <c r="AO1248" i="2" s="1"/>
  <c r="AL1247" i="2"/>
  <c r="AM1247" i="2" s="1"/>
  <c r="AN1247" i="2" s="1"/>
  <c r="AO1247" i="2" s="1"/>
  <c r="AL1234" i="2"/>
  <c r="AM1234" i="2" s="1"/>
  <c r="AN1234" i="2" s="1"/>
  <c r="AO1234" i="2" s="1"/>
  <c r="AL1232" i="2"/>
  <c r="AM1232" i="2" s="1"/>
  <c r="AN1232" i="2" s="1"/>
  <c r="AO1232" i="2" s="1"/>
  <c r="AL1231" i="2"/>
  <c r="AM1231" i="2" s="1"/>
  <c r="AN1231" i="2" s="1"/>
  <c r="AO1231" i="2" s="1"/>
  <c r="AL1218" i="2"/>
  <c r="AM1218" i="2" s="1"/>
  <c r="AN1218" i="2" s="1"/>
  <c r="AO1218" i="2" s="1"/>
  <c r="AL1216" i="2"/>
  <c r="AM1216" i="2" s="1"/>
  <c r="AN1216" i="2" s="1"/>
  <c r="AO1216" i="2" s="1"/>
  <c r="AL1215" i="2"/>
  <c r="AM1215" i="2" s="1"/>
  <c r="AN1215" i="2" s="1"/>
  <c r="AO1215" i="2" s="1"/>
  <c r="AL1202" i="2"/>
  <c r="AM1202" i="2" s="1"/>
  <c r="AN1202" i="2" s="1"/>
  <c r="AO1202" i="2" s="1"/>
  <c r="AL1200" i="2"/>
  <c r="AM1200" i="2" s="1"/>
  <c r="AN1200" i="2" s="1"/>
  <c r="AO1200" i="2" s="1"/>
  <c r="AL1199" i="2"/>
  <c r="AM1199" i="2" s="1"/>
  <c r="AN1199" i="2" s="1"/>
  <c r="AO1199" i="2" s="1"/>
  <c r="AL1186" i="2"/>
  <c r="AM1186" i="2" s="1"/>
  <c r="AN1186" i="2" s="1"/>
  <c r="AO1186" i="2" s="1"/>
  <c r="AL1184" i="2"/>
  <c r="AM1184" i="2" s="1"/>
  <c r="AN1184" i="2" s="1"/>
  <c r="AO1184" i="2" s="1"/>
  <c r="AL1183" i="2"/>
  <c r="AM1183" i="2" s="1"/>
  <c r="AN1183" i="2" s="1"/>
  <c r="AO1183" i="2" s="1"/>
  <c r="AL1170" i="2"/>
  <c r="AM1170" i="2" s="1"/>
  <c r="AN1170" i="2" s="1"/>
  <c r="AO1170" i="2" s="1"/>
  <c r="AL1168" i="2"/>
  <c r="AM1168" i="2" s="1"/>
  <c r="AN1168" i="2" s="1"/>
  <c r="AO1168" i="2" s="1"/>
  <c r="AL1167" i="2"/>
  <c r="AM1167" i="2" s="1"/>
  <c r="AN1167" i="2" s="1"/>
  <c r="AO1167" i="2" s="1"/>
  <c r="AL1154" i="2"/>
  <c r="AM1154" i="2" s="1"/>
  <c r="AN1154" i="2" s="1"/>
  <c r="AO1154" i="2" s="1"/>
  <c r="AL1152" i="2"/>
  <c r="AM1152" i="2" s="1"/>
  <c r="AN1152" i="2" s="1"/>
  <c r="AO1152" i="2" s="1"/>
  <c r="AL1151" i="2"/>
  <c r="AM1151" i="2" s="1"/>
  <c r="AN1151" i="2" s="1"/>
  <c r="AO1151" i="2" s="1"/>
  <c r="AL1138" i="2"/>
  <c r="AM1138" i="2" s="1"/>
  <c r="AN1138" i="2" s="1"/>
  <c r="AO1138" i="2" s="1"/>
  <c r="AL1136" i="2"/>
  <c r="AM1136" i="2" s="1"/>
  <c r="AN1136" i="2" s="1"/>
  <c r="AO1136" i="2" s="1"/>
  <c r="AL1135" i="2"/>
  <c r="AM1135" i="2" s="1"/>
  <c r="AN1135" i="2" s="1"/>
  <c r="AO1135" i="2" s="1"/>
  <c r="AL1122" i="2"/>
  <c r="AM1122" i="2" s="1"/>
  <c r="AN1122" i="2" s="1"/>
  <c r="AO1122" i="2" s="1"/>
  <c r="AL1120" i="2"/>
  <c r="AM1120" i="2" s="1"/>
  <c r="AN1120" i="2" s="1"/>
  <c r="AO1120" i="2" s="1"/>
  <c r="AL1119" i="2"/>
  <c r="AM1119" i="2" s="1"/>
  <c r="AN1119" i="2" s="1"/>
  <c r="AO1119" i="2" s="1"/>
  <c r="AL1106" i="2"/>
  <c r="AM1106" i="2" s="1"/>
  <c r="AN1106" i="2" s="1"/>
  <c r="AO1106" i="2" s="1"/>
  <c r="AL1104" i="2"/>
  <c r="AM1104" i="2" s="1"/>
  <c r="AN1104" i="2" s="1"/>
  <c r="AO1104" i="2" s="1"/>
  <c r="AL1102" i="2"/>
  <c r="AM1102" i="2" s="1"/>
  <c r="AN1102" i="2" s="1"/>
  <c r="AO1102" i="2" s="1"/>
  <c r="AL1101" i="2"/>
  <c r="AM1101" i="2" s="1"/>
  <c r="AN1101" i="2" s="1"/>
  <c r="AO1101" i="2" s="1"/>
  <c r="AL1088" i="2"/>
  <c r="AM1088" i="2" s="1"/>
  <c r="AN1088" i="2" s="1"/>
  <c r="AO1088" i="2" s="1"/>
  <c r="AL1086" i="2"/>
  <c r="AM1086" i="2" s="1"/>
  <c r="AN1086" i="2" s="1"/>
  <c r="AO1086" i="2" s="1"/>
  <c r="AL1085" i="2"/>
  <c r="AM1085" i="2" s="1"/>
  <c r="AN1085" i="2" s="1"/>
  <c r="AO1085" i="2" s="1"/>
  <c r="AL1072" i="2"/>
  <c r="AM1072" i="2" s="1"/>
  <c r="AN1072" i="2" s="1"/>
  <c r="AO1072" i="2" s="1"/>
  <c r="AL1070" i="2"/>
  <c r="AM1070" i="2" s="1"/>
  <c r="AN1070" i="2" s="1"/>
  <c r="AO1070" i="2" s="1"/>
  <c r="AL1069" i="2"/>
  <c r="AM1069" i="2" s="1"/>
  <c r="AN1069" i="2" s="1"/>
  <c r="AO1069" i="2" s="1"/>
  <c r="AL1056" i="2"/>
  <c r="AM1056" i="2" s="1"/>
  <c r="AN1056" i="2" s="1"/>
  <c r="AO1056" i="2" s="1"/>
  <c r="AL1054" i="2"/>
  <c r="AM1054" i="2" s="1"/>
  <c r="AN1054" i="2" s="1"/>
  <c r="AO1054" i="2" s="1"/>
  <c r="AL1053" i="2"/>
  <c r="AM1053" i="2" s="1"/>
  <c r="AN1053" i="2" s="1"/>
  <c r="AO1053" i="2" s="1"/>
  <c r="AL956" i="2"/>
  <c r="AM956" i="2" s="1"/>
  <c r="AN956" i="2" s="1"/>
  <c r="AO956" i="2" s="1"/>
  <c r="AL954" i="2"/>
  <c r="AM954" i="2" s="1"/>
  <c r="AN954" i="2" s="1"/>
  <c r="AO954" i="2" s="1"/>
  <c r="AL953" i="2"/>
  <c r="AM953" i="2" s="1"/>
  <c r="AN953" i="2" s="1"/>
  <c r="AO953" i="2" s="1"/>
  <c r="AL938" i="2"/>
  <c r="AM938" i="2" s="1"/>
  <c r="AN938" i="2" s="1"/>
  <c r="AO938" i="2" s="1"/>
  <c r="AL937" i="2"/>
  <c r="AM937" i="2" s="1"/>
  <c r="AN937" i="2" s="1"/>
  <c r="AO937" i="2" s="1"/>
  <c r="AL921" i="2"/>
  <c r="AM921" i="2" s="1"/>
  <c r="AN921" i="2" s="1"/>
  <c r="AO921" i="2" s="1"/>
  <c r="AL1304" i="2"/>
  <c r="AM1304" i="2" s="1"/>
  <c r="AN1304" i="2" s="1"/>
  <c r="AO1304" i="2" s="1"/>
  <c r="AL1303" i="2"/>
  <c r="AM1303" i="2" s="1"/>
  <c r="AN1303" i="2" s="1"/>
  <c r="AO1303" i="2" s="1"/>
  <c r="AL1048" i="2"/>
  <c r="AM1048" i="2" s="1"/>
  <c r="AN1048" i="2" s="1"/>
  <c r="AO1048" i="2" s="1"/>
  <c r="AL1046" i="2"/>
  <c r="AM1046" i="2" s="1"/>
  <c r="AN1046" i="2" s="1"/>
  <c r="AO1046" i="2" s="1"/>
  <c r="AL1045" i="2"/>
  <c r="AM1045" i="2" s="1"/>
  <c r="AN1045" i="2" s="1"/>
  <c r="AO1045" i="2" s="1"/>
  <c r="AL1032" i="2"/>
  <c r="AM1032" i="2" s="1"/>
  <c r="AN1032" i="2" s="1"/>
  <c r="AO1032" i="2" s="1"/>
  <c r="AL1030" i="2"/>
  <c r="AM1030" i="2" s="1"/>
  <c r="AN1030" i="2" s="1"/>
  <c r="AO1030" i="2" s="1"/>
  <c r="AL1029" i="2"/>
  <c r="AM1029" i="2" s="1"/>
  <c r="AN1029" i="2" s="1"/>
  <c r="AO1029" i="2" s="1"/>
  <c r="AL1016" i="2"/>
  <c r="AM1016" i="2" s="1"/>
  <c r="AN1016" i="2" s="1"/>
  <c r="AO1016" i="2" s="1"/>
  <c r="AL1014" i="2"/>
  <c r="AM1014" i="2" s="1"/>
  <c r="AN1014" i="2" s="1"/>
  <c r="AO1014" i="2" s="1"/>
  <c r="AL1013" i="2"/>
  <c r="AM1013" i="2" s="1"/>
  <c r="AN1013" i="2" s="1"/>
  <c r="AO1013" i="2" s="1"/>
  <c r="AL1000" i="2"/>
  <c r="AM1000" i="2" s="1"/>
  <c r="AN1000" i="2" s="1"/>
  <c r="AO1000" i="2" s="1"/>
  <c r="AL998" i="2"/>
  <c r="AM998" i="2" s="1"/>
  <c r="AN998" i="2" s="1"/>
  <c r="AO998" i="2" s="1"/>
  <c r="AL997" i="2"/>
  <c r="AM997" i="2" s="1"/>
  <c r="AN997" i="2" s="1"/>
  <c r="AO997" i="2" s="1"/>
  <c r="AL984" i="2"/>
  <c r="AM984" i="2" s="1"/>
  <c r="AN984" i="2" s="1"/>
  <c r="AO984" i="2" s="1"/>
  <c r="AL982" i="2"/>
  <c r="AM982" i="2" s="1"/>
  <c r="AN982" i="2" s="1"/>
  <c r="AO982" i="2" s="1"/>
  <c r="AL981" i="2"/>
  <c r="AM981" i="2" s="1"/>
  <c r="AN981" i="2" s="1"/>
  <c r="AO981" i="2" s="1"/>
  <c r="AL948" i="2"/>
  <c r="AM948" i="2" s="1"/>
  <c r="AN948" i="2" s="1"/>
  <c r="AO948" i="2" s="1"/>
  <c r="AL946" i="2"/>
  <c r="AM946" i="2" s="1"/>
  <c r="AN946" i="2" s="1"/>
  <c r="AO946" i="2" s="1"/>
  <c r="AL945" i="2"/>
  <c r="AM945" i="2" s="1"/>
  <c r="AN945" i="2" s="1"/>
  <c r="AO945" i="2" s="1"/>
  <c r="AL932" i="2"/>
  <c r="AM932" i="2" s="1"/>
  <c r="AN932" i="2" s="1"/>
  <c r="AO932" i="2" s="1"/>
  <c r="AL930" i="2"/>
  <c r="AM930" i="2" s="1"/>
  <c r="AN930" i="2" s="1"/>
  <c r="AO930" i="2" s="1"/>
  <c r="AL929" i="2"/>
  <c r="AM929" i="2" s="1"/>
  <c r="AN929" i="2" s="1"/>
  <c r="AO929" i="2" s="1"/>
  <c r="AL916" i="2"/>
  <c r="AM916" i="2" s="1"/>
  <c r="AN916" i="2" s="1"/>
  <c r="AO916" i="2" s="1"/>
  <c r="AL914" i="2"/>
  <c r="AM914" i="2" s="1"/>
  <c r="AN914" i="2" s="1"/>
  <c r="AO914" i="2" s="1"/>
  <c r="AL913" i="2"/>
  <c r="AM913" i="2" s="1"/>
  <c r="AN913" i="2" s="1"/>
  <c r="AO913" i="2" s="1"/>
  <c r="AL3975" i="2"/>
  <c r="AM3975" i="2" s="1"/>
  <c r="AN3975" i="2" s="1"/>
  <c r="AO3975" i="2" s="1"/>
  <c r="AL3973" i="2"/>
  <c r="AM3973" i="2" s="1"/>
  <c r="AN3973" i="2" s="1"/>
  <c r="AO3973" i="2" s="1"/>
  <c r="AL3967" i="2"/>
  <c r="AM3967" i="2" s="1"/>
  <c r="AN3967" i="2" s="1"/>
  <c r="AO3967" i="2" s="1"/>
  <c r="AL3965" i="2"/>
  <c r="AM3965" i="2" s="1"/>
  <c r="AN3965" i="2" s="1"/>
  <c r="AO3965" i="2" s="1"/>
  <c r="AL3963" i="2"/>
  <c r="AM3963" i="2" s="1"/>
  <c r="AN3963" i="2" s="1"/>
  <c r="AO3963" i="2" s="1"/>
  <c r="AL3951" i="2"/>
  <c r="AM3951" i="2" s="1"/>
  <c r="AN3951" i="2" s="1"/>
  <c r="AO3951" i="2" s="1"/>
  <c r="AL3949" i="2"/>
  <c r="AM3949" i="2" s="1"/>
  <c r="AN3949" i="2" s="1"/>
  <c r="AO3949" i="2" s="1"/>
  <c r="AL3937" i="2"/>
  <c r="AM3937" i="2" s="1"/>
  <c r="AN3937" i="2" s="1"/>
  <c r="AO3937" i="2" s="1"/>
  <c r="AL3936" i="2"/>
  <c r="AM3936" i="2" s="1"/>
  <c r="AN3936" i="2" s="1"/>
  <c r="AO3936" i="2" s="1"/>
  <c r="AL3933" i="2"/>
  <c r="AM3933" i="2" s="1"/>
  <c r="AN3933" i="2" s="1"/>
  <c r="AO3933" i="2" s="1"/>
  <c r="AL3932" i="2"/>
  <c r="AM3932" i="2" s="1"/>
  <c r="AN3932" i="2" s="1"/>
  <c r="AO3932" i="2" s="1"/>
  <c r="AL3929" i="2"/>
  <c r="AM3929" i="2" s="1"/>
  <c r="AN3929" i="2" s="1"/>
  <c r="AO3929" i="2" s="1"/>
  <c r="AL3928" i="2"/>
  <c r="AM3928" i="2" s="1"/>
  <c r="AN3928" i="2" s="1"/>
  <c r="AO3928" i="2" s="1"/>
  <c r="AL3925" i="2"/>
  <c r="AM3925" i="2" s="1"/>
  <c r="AN3925" i="2" s="1"/>
  <c r="AO3925" i="2" s="1"/>
  <c r="AL3924" i="2"/>
  <c r="AM3924" i="2" s="1"/>
  <c r="AN3924" i="2" s="1"/>
  <c r="AO3924" i="2" s="1"/>
  <c r="AL3921" i="2"/>
  <c r="AM3921" i="2" s="1"/>
  <c r="AN3921" i="2" s="1"/>
  <c r="AO3921" i="2" s="1"/>
  <c r="AL3920" i="2"/>
  <c r="AM3920" i="2" s="1"/>
  <c r="AN3920" i="2" s="1"/>
  <c r="AO3920" i="2" s="1"/>
  <c r="AL3917" i="2"/>
  <c r="AM3917" i="2" s="1"/>
  <c r="AN3917" i="2" s="1"/>
  <c r="AO3917" i="2" s="1"/>
  <c r="AL3916" i="2"/>
  <c r="AM3916" i="2" s="1"/>
  <c r="AN3916" i="2" s="1"/>
  <c r="AO3916" i="2" s="1"/>
  <c r="AL3913" i="2"/>
  <c r="AM3913" i="2" s="1"/>
  <c r="AN3913" i="2" s="1"/>
  <c r="AO3913" i="2" s="1"/>
  <c r="AL3912" i="2"/>
  <c r="AM3912" i="2" s="1"/>
  <c r="AN3912" i="2" s="1"/>
  <c r="AO3912" i="2" s="1"/>
  <c r="AL3905" i="2"/>
  <c r="AM3905" i="2" s="1"/>
  <c r="AN3905" i="2" s="1"/>
  <c r="AO3905" i="2" s="1"/>
  <c r="AL3904" i="2"/>
  <c r="AM3904" i="2" s="1"/>
  <c r="AN3904" i="2" s="1"/>
  <c r="AO3904" i="2" s="1"/>
  <c r="AL3901" i="2"/>
  <c r="AM3901" i="2" s="1"/>
  <c r="AN3901" i="2" s="1"/>
  <c r="AO3901" i="2" s="1"/>
  <c r="AL3900" i="2"/>
  <c r="AM3900" i="2" s="1"/>
  <c r="AN3900" i="2" s="1"/>
  <c r="AO3900" i="2" s="1"/>
  <c r="AL3897" i="2"/>
  <c r="AM3897" i="2" s="1"/>
  <c r="AN3897" i="2" s="1"/>
  <c r="AO3897" i="2" s="1"/>
  <c r="AL3896" i="2"/>
  <c r="AM3896" i="2" s="1"/>
  <c r="AN3896" i="2" s="1"/>
  <c r="AO3896" i="2" s="1"/>
  <c r="AL3892" i="2"/>
  <c r="AM3892" i="2" s="1"/>
  <c r="AN3892" i="2" s="1"/>
  <c r="AO3892" i="2" s="1"/>
  <c r="AL3889" i="2"/>
  <c r="AM3889" i="2" s="1"/>
  <c r="AN3889" i="2" s="1"/>
  <c r="AO3889" i="2" s="1"/>
  <c r="AL3888" i="2"/>
  <c r="AM3888" i="2" s="1"/>
  <c r="AN3888" i="2" s="1"/>
  <c r="AO3888" i="2" s="1"/>
  <c r="AL3881" i="2"/>
  <c r="AM3881" i="2" s="1"/>
  <c r="AN3881" i="2" s="1"/>
  <c r="AO3881" i="2" s="1"/>
  <c r="AL3880" i="2"/>
  <c r="AM3880" i="2" s="1"/>
  <c r="AN3880" i="2" s="1"/>
  <c r="AO3880" i="2" s="1"/>
  <c r="AL3873" i="2"/>
  <c r="AM3873" i="2" s="1"/>
  <c r="AN3873" i="2" s="1"/>
  <c r="AO3873" i="2" s="1"/>
  <c r="AL3872" i="2"/>
  <c r="AM3872" i="2" s="1"/>
  <c r="AN3872" i="2" s="1"/>
  <c r="AO3872" i="2" s="1"/>
  <c r="AL3865" i="2"/>
  <c r="AM3865" i="2" s="1"/>
  <c r="AN3865" i="2" s="1"/>
  <c r="AO3865" i="2" s="1"/>
  <c r="AL3864" i="2"/>
  <c r="AM3864" i="2" s="1"/>
  <c r="AN3864" i="2" s="1"/>
  <c r="AO3864" i="2" s="1"/>
  <c r="AL3857" i="2"/>
  <c r="AM3857" i="2" s="1"/>
  <c r="AN3857" i="2" s="1"/>
  <c r="AO3857" i="2" s="1"/>
  <c r="AL3856" i="2"/>
  <c r="AM3856" i="2" s="1"/>
  <c r="AN3856" i="2" s="1"/>
  <c r="AO3856" i="2" s="1"/>
  <c r="AL3849" i="2"/>
  <c r="AM3849" i="2" s="1"/>
  <c r="AN3849" i="2" s="1"/>
  <c r="AO3849" i="2" s="1"/>
  <c r="AL3848" i="2"/>
  <c r="AM3848" i="2" s="1"/>
  <c r="AN3848" i="2" s="1"/>
  <c r="AO3848" i="2" s="1"/>
  <c r="AL3841" i="2"/>
  <c r="AM3841" i="2" s="1"/>
  <c r="AN3841" i="2" s="1"/>
  <c r="AO3841" i="2" s="1"/>
  <c r="AL3840" i="2"/>
  <c r="AM3840" i="2" s="1"/>
  <c r="AN3840" i="2" s="1"/>
  <c r="AO3840" i="2" s="1"/>
  <c r="AL3833" i="2"/>
  <c r="AM3833" i="2" s="1"/>
  <c r="AN3833" i="2" s="1"/>
  <c r="AO3833" i="2" s="1"/>
  <c r="AL3832" i="2"/>
  <c r="AM3832" i="2" s="1"/>
  <c r="AN3832" i="2" s="1"/>
  <c r="AO3832" i="2" s="1"/>
  <c r="AL3825" i="2"/>
  <c r="AM3825" i="2" s="1"/>
  <c r="AN3825" i="2" s="1"/>
  <c r="AO3825" i="2" s="1"/>
  <c r="AL3824" i="2"/>
  <c r="AM3824" i="2" s="1"/>
  <c r="AN3824" i="2" s="1"/>
  <c r="AO3824" i="2" s="1"/>
  <c r="AL3817" i="2"/>
  <c r="AM3817" i="2" s="1"/>
  <c r="AN3817" i="2" s="1"/>
  <c r="AO3817" i="2" s="1"/>
  <c r="AL3816" i="2"/>
  <c r="AM3816" i="2" s="1"/>
  <c r="AN3816" i="2" s="1"/>
  <c r="AO3816" i="2" s="1"/>
  <c r="AL3809" i="2"/>
  <c r="AM3809" i="2" s="1"/>
  <c r="AN3809" i="2" s="1"/>
  <c r="AO3809" i="2" s="1"/>
  <c r="AL3808" i="2"/>
  <c r="AM3808" i="2" s="1"/>
  <c r="AN3808" i="2" s="1"/>
  <c r="AO3808" i="2" s="1"/>
  <c r="AL3801" i="2"/>
  <c r="AM3801" i="2" s="1"/>
  <c r="AN3801" i="2" s="1"/>
  <c r="AO3801" i="2" s="1"/>
  <c r="AL3800" i="2"/>
  <c r="AM3800" i="2" s="1"/>
  <c r="AN3800" i="2" s="1"/>
  <c r="AO3800" i="2" s="1"/>
  <c r="AL3793" i="2"/>
  <c r="AM3793" i="2" s="1"/>
  <c r="AN3793" i="2" s="1"/>
  <c r="AO3793" i="2" s="1"/>
  <c r="AL3792" i="2"/>
  <c r="AM3792" i="2" s="1"/>
  <c r="AN3792" i="2" s="1"/>
  <c r="AO3792" i="2" s="1"/>
  <c r="AL3785" i="2"/>
  <c r="AM3785" i="2" s="1"/>
  <c r="AN3785" i="2" s="1"/>
  <c r="AO3785" i="2" s="1"/>
  <c r="AL3784" i="2"/>
  <c r="AM3784" i="2" s="1"/>
  <c r="AN3784" i="2" s="1"/>
  <c r="AO3784" i="2" s="1"/>
  <c r="AL3777" i="2"/>
  <c r="AM3777" i="2" s="1"/>
  <c r="AN3777" i="2" s="1"/>
  <c r="AO3777" i="2" s="1"/>
  <c r="AL3776" i="2"/>
  <c r="AM3776" i="2" s="1"/>
  <c r="AN3776" i="2" s="1"/>
  <c r="AO3776" i="2" s="1"/>
  <c r="AL3769" i="2"/>
  <c r="AM3769" i="2" s="1"/>
  <c r="AN3769" i="2" s="1"/>
  <c r="AO3769" i="2" s="1"/>
  <c r="AL3768" i="2"/>
  <c r="AM3768" i="2" s="1"/>
  <c r="AN3768" i="2" s="1"/>
  <c r="AO3768" i="2" s="1"/>
  <c r="AL3761" i="2"/>
  <c r="AM3761" i="2" s="1"/>
  <c r="AN3761" i="2" s="1"/>
  <c r="AO3761" i="2" s="1"/>
  <c r="AL3760" i="2"/>
  <c r="AM3760" i="2" s="1"/>
  <c r="AN3760" i="2" s="1"/>
  <c r="AO3760" i="2" s="1"/>
  <c r="AL3753" i="2"/>
  <c r="AM3753" i="2" s="1"/>
  <c r="AN3753" i="2" s="1"/>
  <c r="AO3753" i="2" s="1"/>
  <c r="AL3752" i="2"/>
  <c r="AM3752" i="2" s="1"/>
  <c r="AN3752" i="2" s="1"/>
  <c r="AO3752" i="2" s="1"/>
  <c r="AL3745" i="2"/>
  <c r="AM3745" i="2" s="1"/>
  <c r="AN3745" i="2" s="1"/>
  <c r="AO3745" i="2" s="1"/>
  <c r="AL3744" i="2"/>
  <c r="AM3744" i="2" s="1"/>
  <c r="AN3744" i="2" s="1"/>
  <c r="AO3744" i="2" s="1"/>
  <c r="AL3737" i="2"/>
  <c r="AM3737" i="2" s="1"/>
  <c r="AN3737" i="2" s="1"/>
  <c r="AO3737" i="2" s="1"/>
  <c r="AL3736" i="2"/>
  <c r="AM3736" i="2" s="1"/>
  <c r="AN3736" i="2" s="1"/>
  <c r="AO3736" i="2" s="1"/>
  <c r="AL3729" i="2"/>
  <c r="AM3729" i="2" s="1"/>
  <c r="AN3729" i="2" s="1"/>
  <c r="AO3729" i="2" s="1"/>
  <c r="AL3728" i="2"/>
  <c r="AM3728" i="2" s="1"/>
  <c r="AN3728" i="2" s="1"/>
  <c r="AO3728" i="2" s="1"/>
  <c r="AL3721" i="2"/>
  <c r="AM3721" i="2" s="1"/>
  <c r="AN3721" i="2" s="1"/>
  <c r="AO3721" i="2" s="1"/>
  <c r="AL3720" i="2"/>
  <c r="AM3720" i="2" s="1"/>
  <c r="AN3720" i="2" s="1"/>
  <c r="AO3720" i="2" s="1"/>
  <c r="AL3713" i="2"/>
  <c r="AM3713" i="2" s="1"/>
  <c r="AN3713" i="2" s="1"/>
  <c r="AO3713" i="2" s="1"/>
  <c r="AL3712" i="2"/>
  <c r="AM3712" i="2" s="1"/>
  <c r="AN3712" i="2" s="1"/>
  <c r="AO3712" i="2" s="1"/>
  <c r="AL3705" i="2"/>
  <c r="AM3705" i="2" s="1"/>
  <c r="AN3705" i="2" s="1"/>
  <c r="AO3705" i="2" s="1"/>
  <c r="AL3704" i="2"/>
  <c r="AM3704" i="2" s="1"/>
  <c r="AN3704" i="2" s="1"/>
  <c r="AO3704" i="2" s="1"/>
  <c r="AL3697" i="2"/>
  <c r="AM3697" i="2" s="1"/>
  <c r="AN3697" i="2" s="1"/>
  <c r="AO3697" i="2" s="1"/>
  <c r="AL3696" i="2"/>
  <c r="AM3696" i="2" s="1"/>
  <c r="AN3696" i="2" s="1"/>
  <c r="AO3696" i="2" s="1"/>
  <c r="AL3689" i="2"/>
  <c r="AM3689" i="2" s="1"/>
  <c r="AN3689" i="2" s="1"/>
  <c r="AO3689" i="2" s="1"/>
  <c r="AL3688" i="2"/>
  <c r="AM3688" i="2" s="1"/>
  <c r="AN3688" i="2" s="1"/>
  <c r="AO3688" i="2" s="1"/>
  <c r="AL3681" i="2"/>
  <c r="AM3681" i="2" s="1"/>
  <c r="AN3681" i="2" s="1"/>
  <c r="AO3681" i="2" s="1"/>
  <c r="AL3680" i="2"/>
  <c r="AM3680" i="2" s="1"/>
  <c r="AN3680" i="2" s="1"/>
  <c r="AO3680" i="2" s="1"/>
  <c r="AL3673" i="2"/>
  <c r="AM3673" i="2" s="1"/>
  <c r="AN3673" i="2" s="1"/>
  <c r="AO3673" i="2" s="1"/>
  <c r="AL3672" i="2"/>
  <c r="AM3672" i="2" s="1"/>
  <c r="AN3672" i="2" s="1"/>
  <c r="AO3672" i="2" s="1"/>
  <c r="AL3665" i="2"/>
  <c r="AM3665" i="2" s="1"/>
  <c r="AN3665" i="2" s="1"/>
  <c r="AO3665" i="2" s="1"/>
  <c r="AL3664" i="2"/>
  <c r="AM3664" i="2" s="1"/>
  <c r="AN3664" i="2" s="1"/>
  <c r="AO3664" i="2" s="1"/>
  <c r="AL3657" i="2"/>
  <c r="AM3657" i="2" s="1"/>
  <c r="AN3657" i="2" s="1"/>
  <c r="AO3657" i="2" s="1"/>
  <c r="AL3656" i="2"/>
  <c r="AM3656" i="2" s="1"/>
  <c r="AN3656" i="2" s="1"/>
  <c r="AO3656" i="2" s="1"/>
  <c r="AL3649" i="2"/>
  <c r="AM3649" i="2" s="1"/>
  <c r="AN3649" i="2" s="1"/>
  <c r="AO3649" i="2" s="1"/>
  <c r="AL3648" i="2"/>
  <c r="AM3648" i="2" s="1"/>
  <c r="AN3648" i="2" s="1"/>
  <c r="AO3648" i="2" s="1"/>
  <c r="AL3641" i="2"/>
  <c r="AM3641" i="2" s="1"/>
  <c r="AN3641" i="2" s="1"/>
  <c r="AO3641" i="2" s="1"/>
  <c r="AL3640" i="2"/>
  <c r="AM3640" i="2" s="1"/>
  <c r="AN3640" i="2" s="1"/>
  <c r="AO3640" i="2" s="1"/>
  <c r="AL3633" i="2"/>
  <c r="AM3633" i="2" s="1"/>
  <c r="AN3633" i="2" s="1"/>
  <c r="AO3633" i="2" s="1"/>
  <c r="AL3632" i="2"/>
  <c r="AM3632" i="2" s="1"/>
  <c r="AN3632" i="2" s="1"/>
  <c r="AO3632" i="2" s="1"/>
  <c r="AL3625" i="2"/>
  <c r="AM3625" i="2" s="1"/>
  <c r="AN3625" i="2" s="1"/>
  <c r="AO3625" i="2" s="1"/>
  <c r="AL3624" i="2"/>
  <c r="AM3624" i="2" s="1"/>
  <c r="AN3624" i="2" s="1"/>
  <c r="AO3624" i="2" s="1"/>
  <c r="AL3617" i="2"/>
  <c r="AM3617" i="2" s="1"/>
  <c r="AN3617" i="2" s="1"/>
  <c r="AO3617" i="2" s="1"/>
  <c r="AL3616" i="2"/>
  <c r="AM3616" i="2" s="1"/>
  <c r="AN3616" i="2" s="1"/>
  <c r="AO3616" i="2" s="1"/>
  <c r="AL3609" i="2"/>
  <c r="AM3609" i="2" s="1"/>
  <c r="AN3609" i="2" s="1"/>
  <c r="AO3609" i="2" s="1"/>
  <c r="AL3608" i="2"/>
  <c r="AM3608" i="2" s="1"/>
  <c r="AN3608" i="2" s="1"/>
  <c r="AO3608" i="2" s="1"/>
  <c r="AL3601" i="2"/>
  <c r="AM3601" i="2" s="1"/>
  <c r="AN3601" i="2" s="1"/>
  <c r="AO3601" i="2" s="1"/>
  <c r="AL3600" i="2"/>
  <c r="AM3600" i="2" s="1"/>
  <c r="AN3600" i="2" s="1"/>
  <c r="AO3600" i="2" s="1"/>
  <c r="AL3593" i="2"/>
  <c r="AM3593" i="2" s="1"/>
  <c r="AN3593" i="2" s="1"/>
  <c r="AO3593" i="2" s="1"/>
  <c r="AL3592" i="2"/>
  <c r="AM3592" i="2" s="1"/>
  <c r="AN3592" i="2" s="1"/>
  <c r="AO3592" i="2" s="1"/>
  <c r="AL2583" i="2"/>
  <c r="AM2583" i="2" s="1"/>
  <c r="AN2583" i="2" s="1"/>
  <c r="AO2583" i="2" s="1"/>
  <c r="AL2582" i="2"/>
  <c r="AM2582" i="2" s="1"/>
  <c r="AN2582" i="2" s="1"/>
  <c r="AO2582" i="2" s="1"/>
  <c r="AL2575" i="2"/>
  <c r="AM2575" i="2" s="1"/>
  <c r="AN2575" i="2" s="1"/>
  <c r="AO2575" i="2" s="1"/>
  <c r="AL2574" i="2"/>
  <c r="AM2574" i="2" s="1"/>
  <c r="AN2574" i="2" s="1"/>
  <c r="AO2574" i="2" s="1"/>
  <c r="AL2567" i="2"/>
  <c r="AM2567" i="2" s="1"/>
  <c r="AN2567" i="2" s="1"/>
  <c r="AO2567" i="2" s="1"/>
  <c r="AL2566" i="2"/>
  <c r="AM2566" i="2" s="1"/>
  <c r="AN2566" i="2" s="1"/>
  <c r="AO2566" i="2" s="1"/>
  <c r="AL2559" i="2"/>
  <c r="AM2559" i="2" s="1"/>
  <c r="AN2559" i="2" s="1"/>
  <c r="AO2559" i="2" s="1"/>
  <c r="AL2558" i="2"/>
  <c r="AM2558" i="2" s="1"/>
  <c r="AN2558" i="2" s="1"/>
  <c r="AO2558" i="2" s="1"/>
  <c r="AL2551" i="2"/>
  <c r="AM2551" i="2" s="1"/>
  <c r="AN2551" i="2" s="1"/>
  <c r="AO2551" i="2" s="1"/>
  <c r="AL2550" i="2"/>
  <c r="AM2550" i="2" s="1"/>
  <c r="AN2550" i="2" s="1"/>
  <c r="AO2550" i="2" s="1"/>
  <c r="AL2543" i="2"/>
  <c r="AM2543" i="2" s="1"/>
  <c r="AN2543" i="2" s="1"/>
  <c r="AO2543" i="2" s="1"/>
  <c r="AL2542" i="2"/>
  <c r="AM2542" i="2" s="1"/>
  <c r="AN2542" i="2" s="1"/>
  <c r="AO2542" i="2" s="1"/>
  <c r="AL2535" i="2"/>
  <c r="AM2535" i="2" s="1"/>
  <c r="AN2535" i="2" s="1"/>
  <c r="AO2535" i="2" s="1"/>
  <c r="AL2534" i="2"/>
  <c r="AM2534" i="2" s="1"/>
  <c r="AN2534" i="2" s="1"/>
  <c r="AO2534" i="2" s="1"/>
  <c r="AL2527" i="2"/>
  <c r="AM2527" i="2" s="1"/>
  <c r="AN2527" i="2" s="1"/>
  <c r="AO2527" i="2" s="1"/>
  <c r="AL2526" i="2"/>
  <c r="AM2526" i="2" s="1"/>
  <c r="AN2526" i="2" s="1"/>
  <c r="AO2526" i="2" s="1"/>
  <c r="AL2519" i="2"/>
  <c r="AM2519" i="2" s="1"/>
  <c r="AN2519" i="2" s="1"/>
  <c r="AO2519" i="2" s="1"/>
  <c r="AL2518" i="2"/>
  <c r="AM2518" i="2" s="1"/>
  <c r="AN2518" i="2" s="1"/>
  <c r="AO2518" i="2" s="1"/>
  <c r="AL2511" i="2"/>
  <c r="AM2511" i="2" s="1"/>
  <c r="AN2511" i="2" s="1"/>
  <c r="AO2511" i="2" s="1"/>
  <c r="AL2510" i="2"/>
  <c r="AM2510" i="2" s="1"/>
  <c r="AN2510" i="2" s="1"/>
  <c r="AO2510" i="2" s="1"/>
  <c r="AL2503" i="2"/>
  <c r="AM2503" i="2" s="1"/>
  <c r="AN2503" i="2" s="1"/>
  <c r="AO2503" i="2" s="1"/>
  <c r="AL2502" i="2"/>
  <c r="AM2502" i="2" s="1"/>
  <c r="AN2502" i="2" s="1"/>
  <c r="AO2502" i="2" s="1"/>
  <c r="AL2495" i="2"/>
  <c r="AM2495" i="2" s="1"/>
  <c r="AN2495" i="2" s="1"/>
  <c r="AO2495" i="2" s="1"/>
  <c r="AL2494" i="2"/>
  <c r="AM2494" i="2" s="1"/>
  <c r="AN2494" i="2" s="1"/>
  <c r="AO2494" i="2" s="1"/>
  <c r="AL2487" i="2"/>
  <c r="AM2487" i="2" s="1"/>
  <c r="AN2487" i="2" s="1"/>
  <c r="AO2487" i="2" s="1"/>
  <c r="AL2486" i="2"/>
  <c r="AM2486" i="2" s="1"/>
  <c r="AN2486" i="2" s="1"/>
  <c r="AO2486" i="2" s="1"/>
  <c r="AL2479" i="2"/>
  <c r="AM2479" i="2" s="1"/>
  <c r="AN2479" i="2" s="1"/>
  <c r="AO2479" i="2" s="1"/>
  <c r="AL2478" i="2"/>
  <c r="AM2478" i="2" s="1"/>
  <c r="AN2478" i="2" s="1"/>
  <c r="AO2478" i="2" s="1"/>
  <c r="AL2471" i="2"/>
  <c r="AM2471" i="2" s="1"/>
  <c r="AN2471" i="2" s="1"/>
  <c r="AO2471" i="2" s="1"/>
  <c r="AL2470" i="2"/>
  <c r="AM2470" i="2" s="1"/>
  <c r="AN2470" i="2" s="1"/>
  <c r="AO2470" i="2" s="1"/>
  <c r="AL2463" i="2"/>
  <c r="AM2463" i="2" s="1"/>
  <c r="AN2463" i="2" s="1"/>
  <c r="AO2463" i="2" s="1"/>
  <c r="AL2462" i="2"/>
  <c r="AM2462" i="2" s="1"/>
  <c r="AN2462" i="2" s="1"/>
  <c r="AO2462" i="2" s="1"/>
  <c r="AL2455" i="2"/>
  <c r="AM2455" i="2" s="1"/>
  <c r="AN2455" i="2" s="1"/>
  <c r="AO2455" i="2" s="1"/>
  <c r="AL2454" i="2"/>
  <c r="AM2454" i="2" s="1"/>
  <c r="AN2454" i="2" s="1"/>
  <c r="AO2454" i="2" s="1"/>
  <c r="AL2447" i="2"/>
  <c r="AM2447" i="2" s="1"/>
  <c r="AN2447" i="2" s="1"/>
  <c r="AO2447" i="2" s="1"/>
  <c r="AL2446" i="2"/>
  <c r="AM2446" i="2" s="1"/>
  <c r="AN2446" i="2" s="1"/>
  <c r="AO2446" i="2" s="1"/>
  <c r="AL2439" i="2"/>
  <c r="AM2439" i="2" s="1"/>
  <c r="AN2439" i="2" s="1"/>
  <c r="AO2439" i="2" s="1"/>
  <c r="AL2438" i="2"/>
  <c r="AM2438" i="2" s="1"/>
  <c r="AN2438" i="2" s="1"/>
  <c r="AO2438" i="2" s="1"/>
  <c r="AL2431" i="2"/>
  <c r="AM2431" i="2" s="1"/>
  <c r="AN2431" i="2" s="1"/>
  <c r="AO2431" i="2" s="1"/>
  <c r="AL2430" i="2"/>
  <c r="AM2430" i="2" s="1"/>
  <c r="AN2430" i="2" s="1"/>
  <c r="AO2430" i="2" s="1"/>
  <c r="AL2423" i="2"/>
  <c r="AM2423" i="2" s="1"/>
  <c r="AN2423" i="2" s="1"/>
  <c r="AO2423" i="2" s="1"/>
  <c r="AL2422" i="2"/>
  <c r="AM2422" i="2" s="1"/>
  <c r="AN2422" i="2" s="1"/>
  <c r="AO2422" i="2" s="1"/>
  <c r="AL2415" i="2"/>
  <c r="AM2415" i="2" s="1"/>
  <c r="AN2415" i="2" s="1"/>
  <c r="AO2415" i="2" s="1"/>
  <c r="AL2414" i="2"/>
  <c r="AM2414" i="2" s="1"/>
  <c r="AN2414" i="2" s="1"/>
  <c r="AO2414" i="2" s="1"/>
  <c r="AL2407" i="2"/>
  <c r="AM2407" i="2" s="1"/>
  <c r="AN2407" i="2" s="1"/>
  <c r="AO2407" i="2" s="1"/>
  <c r="AL2406" i="2"/>
  <c r="AM2406" i="2" s="1"/>
  <c r="AN2406" i="2" s="1"/>
  <c r="AO2406" i="2" s="1"/>
  <c r="AL2399" i="2"/>
  <c r="AM2399" i="2" s="1"/>
  <c r="AN2399" i="2" s="1"/>
  <c r="AO2399" i="2" s="1"/>
  <c r="AL2398" i="2"/>
  <c r="AM2398" i="2" s="1"/>
  <c r="AN2398" i="2" s="1"/>
  <c r="AO2398" i="2" s="1"/>
  <c r="AL2391" i="2"/>
  <c r="AM2391" i="2" s="1"/>
  <c r="AN2391" i="2" s="1"/>
  <c r="AO2391" i="2" s="1"/>
  <c r="AL2390" i="2"/>
  <c r="AM2390" i="2" s="1"/>
  <c r="AN2390" i="2" s="1"/>
  <c r="AO2390" i="2" s="1"/>
  <c r="AL2383" i="2"/>
  <c r="AM2383" i="2" s="1"/>
  <c r="AN2383" i="2" s="1"/>
  <c r="AO2383" i="2" s="1"/>
  <c r="AL2382" i="2"/>
  <c r="AM2382" i="2" s="1"/>
  <c r="AN2382" i="2" s="1"/>
  <c r="AO2382" i="2" s="1"/>
  <c r="AL2375" i="2"/>
  <c r="AM2375" i="2" s="1"/>
  <c r="AN2375" i="2" s="1"/>
  <c r="AO2375" i="2" s="1"/>
  <c r="AL2374" i="2"/>
  <c r="AM2374" i="2" s="1"/>
  <c r="AN2374" i="2" s="1"/>
  <c r="AO2374" i="2" s="1"/>
  <c r="AL2367" i="2"/>
  <c r="AM2367" i="2" s="1"/>
  <c r="AN2367" i="2" s="1"/>
  <c r="AO2367" i="2" s="1"/>
  <c r="AL2366" i="2"/>
  <c r="AM2366" i="2" s="1"/>
  <c r="AN2366" i="2" s="1"/>
  <c r="AO2366" i="2" s="1"/>
  <c r="AL2359" i="2"/>
  <c r="AM2359" i="2" s="1"/>
  <c r="AN2359" i="2" s="1"/>
  <c r="AO2359" i="2" s="1"/>
  <c r="AL2358" i="2"/>
  <c r="AM2358" i="2" s="1"/>
  <c r="AN2358" i="2" s="1"/>
  <c r="AO2358" i="2" s="1"/>
  <c r="AL2351" i="2"/>
  <c r="AM2351" i="2" s="1"/>
  <c r="AN2351" i="2" s="1"/>
  <c r="AO2351" i="2" s="1"/>
  <c r="AL2350" i="2"/>
  <c r="AM2350" i="2" s="1"/>
  <c r="AN2350" i="2" s="1"/>
  <c r="AO2350" i="2" s="1"/>
  <c r="AL2343" i="2"/>
  <c r="AM2343" i="2" s="1"/>
  <c r="AN2343" i="2" s="1"/>
  <c r="AO2343" i="2" s="1"/>
  <c r="AL2342" i="2"/>
  <c r="AM2342" i="2" s="1"/>
  <c r="AN2342" i="2" s="1"/>
  <c r="AO2342" i="2" s="1"/>
  <c r="AL2335" i="2"/>
  <c r="AM2335" i="2" s="1"/>
  <c r="AN2335" i="2" s="1"/>
  <c r="AO2335" i="2" s="1"/>
  <c r="AL2334" i="2"/>
  <c r="AM2334" i="2" s="1"/>
  <c r="AN2334" i="2" s="1"/>
  <c r="AO2334" i="2" s="1"/>
  <c r="AL2327" i="2"/>
  <c r="AM2327" i="2" s="1"/>
  <c r="AN2327" i="2" s="1"/>
  <c r="AO2327" i="2" s="1"/>
  <c r="AL2326" i="2"/>
  <c r="AM2326" i="2" s="1"/>
  <c r="AN2326" i="2" s="1"/>
  <c r="AO2326" i="2" s="1"/>
  <c r="AL2319" i="2"/>
  <c r="AM2319" i="2" s="1"/>
  <c r="AN2319" i="2" s="1"/>
  <c r="AO2319" i="2" s="1"/>
  <c r="AL2318" i="2"/>
  <c r="AM2318" i="2" s="1"/>
  <c r="AN2318" i="2" s="1"/>
  <c r="AO2318" i="2" s="1"/>
  <c r="AL2311" i="2"/>
  <c r="AM2311" i="2" s="1"/>
  <c r="AN2311" i="2" s="1"/>
  <c r="AO2311" i="2" s="1"/>
  <c r="AL2310" i="2"/>
  <c r="AM2310" i="2" s="1"/>
  <c r="AN2310" i="2" s="1"/>
  <c r="AO2310" i="2" s="1"/>
  <c r="AL2303" i="2"/>
  <c r="AM2303" i="2" s="1"/>
  <c r="AN2303" i="2" s="1"/>
  <c r="AO2303" i="2" s="1"/>
  <c r="AL2302" i="2"/>
  <c r="AM2302" i="2" s="1"/>
  <c r="AN2302" i="2" s="1"/>
  <c r="AO2302" i="2" s="1"/>
  <c r="AL2295" i="2"/>
  <c r="AM2295" i="2" s="1"/>
  <c r="AN2295" i="2" s="1"/>
  <c r="AO2295" i="2" s="1"/>
  <c r="AL2294" i="2"/>
  <c r="AM2294" i="2" s="1"/>
  <c r="AN2294" i="2" s="1"/>
  <c r="AO2294" i="2" s="1"/>
  <c r="AL2287" i="2"/>
  <c r="AM2287" i="2" s="1"/>
  <c r="AN2287" i="2" s="1"/>
  <c r="AO2287" i="2" s="1"/>
  <c r="AL2286" i="2"/>
  <c r="AM2286" i="2" s="1"/>
  <c r="AN2286" i="2" s="1"/>
  <c r="AO2286" i="2" s="1"/>
  <c r="AL2279" i="2"/>
  <c r="AM2279" i="2" s="1"/>
  <c r="AN2279" i="2" s="1"/>
  <c r="AO2279" i="2" s="1"/>
  <c r="AL2278" i="2"/>
  <c r="AM2278" i="2" s="1"/>
  <c r="AN2278" i="2" s="1"/>
  <c r="AO2278" i="2" s="1"/>
  <c r="AL2271" i="2"/>
  <c r="AM2271" i="2" s="1"/>
  <c r="AN2271" i="2" s="1"/>
  <c r="AO2271" i="2" s="1"/>
  <c r="AL2270" i="2"/>
  <c r="AM2270" i="2" s="1"/>
  <c r="AN2270" i="2" s="1"/>
  <c r="AO2270" i="2" s="1"/>
  <c r="AL2263" i="2"/>
  <c r="AM2263" i="2" s="1"/>
  <c r="AN2263" i="2" s="1"/>
  <c r="AO2263" i="2" s="1"/>
  <c r="AL2262" i="2"/>
  <c r="AM2262" i="2" s="1"/>
  <c r="AN2262" i="2" s="1"/>
  <c r="AO2262" i="2" s="1"/>
  <c r="AL2255" i="2"/>
  <c r="AM2255" i="2" s="1"/>
  <c r="AN2255" i="2" s="1"/>
  <c r="AO2255" i="2" s="1"/>
  <c r="AL2254" i="2"/>
  <c r="AM2254" i="2" s="1"/>
  <c r="AN2254" i="2" s="1"/>
  <c r="AO2254" i="2" s="1"/>
  <c r="AL2247" i="2"/>
  <c r="AM2247" i="2" s="1"/>
  <c r="AN2247" i="2" s="1"/>
  <c r="AO2247" i="2" s="1"/>
  <c r="AL2246" i="2"/>
  <c r="AM2246" i="2" s="1"/>
  <c r="AN2246" i="2" s="1"/>
  <c r="AO2246" i="2" s="1"/>
  <c r="AL2239" i="2"/>
  <c r="AM2239" i="2" s="1"/>
  <c r="AN2239" i="2" s="1"/>
  <c r="AO2239" i="2" s="1"/>
  <c r="AL2238" i="2"/>
  <c r="AM2238" i="2" s="1"/>
  <c r="AN2238" i="2" s="1"/>
  <c r="AO2238" i="2" s="1"/>
  <c r="AL2231" i="2"/>
  <c r="AM2231" i="2" s="1"/>
  <c r="AN2231" i="2" s="1"/>
  <c r="AO2231" i="2" s="1"/>
  <c r="AL2230" i="2"/>
  <c r="AM2230" i="2" s="1"/>
  <c r="AN2230" i="2" s="1"/>
  <c r="AO2230" i="2" s="1"/>
  <c r="AL2223" i="2"/>
  <c r="AM2223" i="2" s="1"/>
  <c r="AN2223" i="2" s="1"/>
  <c r="AO2223" i="2" s="1"/>
  <c r="AL2222" i="2"/>
  <c r="AM2222" i="2" s="1"/>
  <c r="AN2222" i="2" s="1"/>
  <c r="AO2222" i="2" s="1"/>
  <c r="AL2215" i="2"/>
  <c r="AM2215" i="2" s="1"/>
  <c r="AN2215" i="2" s="1"/>
  <c r="AO2215" i="2" s="1"/>
  <c r="AL2214" i="2"/>
  <c r="AM2214" i="2" s="1"/>
  <c r="AN2214" i="2" s="1"/>
  <c r="AO2214" i="2" s="1"/>
  <c r="AL2207" i="2"/>
  <c r="AM2207" i="2" s="1"/>
  <c r="AN2207" i="2" s="1"/>
  <c r="AO2207" i="2" s="1"/>
  <c r="AL2206" i="2"/>
  <c r="AM2206" i="2" s="1"/>
  <c r="AN2206" i="2" s="1"/>
  <c r="AO2206" i="2" s="1"/>
  <c r="AL2199" i="2"/>
  <c r="AM2199" i="2" s="1"/>
  <c r="AN2199" i="2" s="1"/>
  <c r="AO2199" i="2" s="1"/>
  <c r="AL2198" i="2"/>
  <c r="AM2198" i="2" s="1"/>
  <c r="AN2198" i="2" s="1"/>
  <c r="AO2198" i="2" s="1"/>
  <c r="AL2191" i="2"/>
  <c r="AM2191" i="2" s="1"/>
  <c r="AN2191" i="2" s="1"/>
  <c r="AO2191" i="2" s="1"/>
  <c r="AL2190" i="2"/>
  <c r="AM2190" i="2" s="1"/>
  <c r="AN2190" i="2" s="1"/>
  <c r="AO2190" i="2" s="1"/>
  <c r="AL2183" i="2"/>
  <c r="AM2183" i="2" s="1"/>
  <c r="AN2183" i="2" s="1"/>
  <c r="AO2183" i="2" s="1"/>
  <c r="AL2182" i="2"/>
  <c r="AM2182" i="2" s="1"/>
  <c r="AN2182" i="2" s="1"/>
  <c r="AO2182" i="2" s="1"/>
  <c r="AL2175" i="2"/>
  <c r="AM2175" i="2" s="1"/>
  <c r="AN2175" i="2" s="1"/>
  <c r="AO2175" i="2" s="1"/>
  <c r="AL2174" i="2"/>
  <c r="AM2174" i="2" s="1"/>
  <c r="AN2174" i="2" s="1"/>
  <c r="AO2174" i="2" s="1"/>
  <c r="AL2167" i="2"/>
  <c r="AM2167" i="2" s="1"/>
  <c r="AN2167" i="2" s="1"/>
  <c r="AO2167" i="2" s="1"/>
  <c r="AL2166" i="2"/>
  <c r="AM2166" i="2" s="1"/>
  <c r="AN2166" i="2" s="1"/>
  <c r="AO2166" i="2" s="1"/>
  <c r="AL2159" i="2"/>
  <c r="AM2159" i="2" s="1"/>
  <c r="AN2159" i="2" s="1"/>
  <c r="AO2159" i="2" s="1"/>
  <c r="AL2158" i="2"/>
  <c r="AM2158" i="2" s="1"/>
  <c r="AN2158" i="2" s="1"/>
  <c r="AO2158" i="2" s="1"/>
  <c r="AL2151" i="2"/>
  <c r="AM2151" i="2" s="1"/>
  <c r="AN2151" i="2" s="1"/>
  <c r="AO2151" i="2" s="1"/>
  <c r="AL2150" i="2"/>
  <c r="AM2150" i="2" s="1"/>
  <c r="AN2150" i="2" s="1"/>
  <c r="AO2150" i="2" s="1"/>
  <c r="AL2143" i="2"/>
  <c r="AM2143" i="2" s="1"/>
  <c r="AN2143" i="2" s="1"/>
  <c r="AO2143" i="2" s="1"/>
  <c r="AL2142" i="2"/>
  <c r="AM2142" i="2" s="1"/>
  <c r="AN2142" i="2" s="1"/>
  <c r="AO2142" i="2" s="1"/>
  <c r="AL2135" i="2"/>
  <c r="AM2135" i="2" s="1"/>
  <c r="AN2135" i="2" s="1"/>
  <c r="AO2135" i="2" s="1"/>
  <c r="AL2134" i="2"/>
  <c r="AM2134" i="2" s="1"/>
  <c r="AN2134" i="2" s="1"/>
  <c r="AO2134" i="2" s="1"/>
  <c r="AL2127" i="2"/>
  <c r="AM2127" i="2" s="1"/>
  <c r="AN2127" i="2" s="1"/>
  <c r="AO2127" i="2" s="1"/>
  <c r="AL2126" i="2"/>
  <c r="AM2126" i="2" s="1"/>
  <c r="AN2126" i="2" s="1"/>
  <c r="AO2126" i="2" s="1"/>
  <c r="AL2119" i="2"/>
  <c r="AM2119" i="2" s="1"/>
  <c r="AN2119" i="2" s="1"/>
  <c r="AO2119" i="2" s="1"/>
  <c r="AL2118" i="2"/>
  <c r="AM2118" i="2" s="1"/>
  <c r="AN2118" i="2" s="1"/>
  <c r="AO2118" i="2" s="1"/>
  <c r="AL2111" i="2"/>
  <c r="AM2111" i="2" s="1"/>
  <c r="AN2111" i="2" s="1"/>
  <c r="AO2111" i="2" s="1"/>
  <c r="AL2110" i="2"/>
  <c r="AM2110" i="2" s="1"/>
  <c r="AN2110" i="2" s="1"/>
  <c r="AO2110" i="2" s="1"/>
  <c r="AL2103" i="2"/>
  <c r="AM2103" i="2" s="1"/>
  <c r="AN2103" i="2" s="1"/>
  <c r="AO2103" i="2" s="1"/>
  <c r="AL2102" i="2"/>
  <c r="AM2102" i="2" s="1"/>
  <c r="AN2102" i="2" s="1"/>
  <c r="AO2102" i="2" s="1"/>
  <c r="AL2095" i="2"/>
  <c r="AM2095" i="2" s="1"/>
  <c r="AN2095" i="2" s="1"/>
  <c r="AO2095" i="2" s="1"/>
  <c r="AL2094" i="2"/>
  <c r="AM2094" i="2" s="1"/>
  <c r="AN2094" i="2" s="1"/>
  <c r="AO2094" i="2" s="1"/>
  <c r="AL2087" i="2"/>
  <c r="AM2087" i="2" s="1"/>
  <c r="AN2087" i="2" s="1"/>
  <c r="AO2087" i="2" s="1"/>
  <c r="AL2086" i="2"/>
  <c r="AM2086" i="2" s="1"/>
  <c r="AN2086" i="2" s="1"/>
  <c r="AO2086" i="2" s="1"/>
  <c r="AL2079" i="2"/>
  <c r="AM2079" i="2" s="1"/>
  <c r="AN2079" i="2" s="1"/>
  <c r="AO2079" i="2" s="1"/>
  <c r="AL2078" i="2"/>
  <c r="AM2078" i="2" s="1"/>
  <c r="AN2078" i="2" s="1"/>
  <c r="AO2078" i="2" s="1"/>
  <c r="AL2075" i="2"/>
  <c r="AM2075" i="2" s="1"/>
  <c r="AN2075" i="2" s="1"/>
  <c r="AO2075" i="2" s="1"/>
  <c r="AL2074" i="2"/>
  <c r="AM2074" i="2" s="1"/>
  <c r="AN2074" i="2" s="1"/>
  <c r="AO2074" i="2" s="1"/>
  <c r="AL2067" i="2"/>
  <c r="AM2067" i="2" s="1"/>
  <c r="AN2067" i="2" s="1"/>
  <c r="AO2067" i="2" s="1"/>
  <c r="AL2066" i="2"/>
  <c r="AM2066" i="2" s="1"/>
  <c r="AN2066" i="2" s="1"/>
  <c r="AO2066" i="2" s="1"/>
  <c r="AL2059" i="2"/>
  <c r="AM2059" i="2" s="1"/>
  <c r="AN2059" i="2" s="1"/>
  <c r="AO2059" i="2" s="1"/>
  <c r="AL2058" i="2"/>
  <c r="AM2058" i="2" s="1"/>
  <c r="AN2058" i="2" s="1"/>
  <c r="AO2058" i="2" s="1"/>
  <c r="AL2051" i="2"/>
  <c r="AM2051" i="2" s="1"/>
  <c r="AN2051" i="2" s="1"/>
  <c r="AO2051" i="2" s="1"/>
  <c r="AL2050" i="2"/>
  <c r="AM2050" i="2" s="1"/>
  <c r="AN2050" i="2" s="1"/>
  <c r="AO2050" i="2" s="1"/>
  <c r="AL2043" i="2"/>
  <c r="AM2043" i="2" s="1"/>
  <c r="AN2043" i="2" s="1"/>
  <c r="AO2043" i="2" s="1"/>
  <c r="AL2042" i="2"/>
  <c r="AM2042" i="2" s="1"/>
  <c r="AN2042" i="2" s="1"/>
  <c r="AO2042" i="2" s="1"/>
  <c r="AL2035" i="2"/>
  <c r="AM2035" i="2" s="1"/>
  <c r="AN2035" i="2" s="1"/>
  <c r="AO2035" i="2" s="1"/>
  <c r="AL2034" i="2"/>
  <c r="AM2034" i="2" s="1"/>
  <c r="AN2034" i="2" s="1"/>
  <c r="AO2034" i="2" s="1"/>
  <c r="AL2027" i="2"/>
  <c r="AM2027" i="2" s="1"/>
  <c r="AN2027" i="2" s="1"/>
  <c r="AO2027" i="2" s="1"/>
  <c r="AL2026" i="2"/>
  <c r="AM2026" i="2" s="1"/>
  <c r="AN2026" i="2" s="1"/>
  <c r="AO2026" i="2" s="1"/>
  <c r="AL2019" i="2"/>
  <c r="AM2019" i="2" s="1"/>
  <c r="AN2019" i="2" s="1"/>
  <c r="AO2019" i="2" s="1"/>
  <c r="AL2018" i="2"/>
  <c r="AM2018" i="2" s="1"/>
  <c r="AN2018" i="2" s="1"/>
  <c r="AO2018" i="2" s="1"/>
  <c r="AL2011" i="2"/>
  <c r="AM2011" i="2" s="1"/>
  <c r="AN2011" i="2" s="1"/>
  <c r="AO2011" i="2" s="1"/>
  <c r="AL2010" i="2"/>
  <c r="AM2010" i="2" s="1"/>
  <c r="AN2010" i="2" s="1"/>
  <c r="AO2010" i="2" s="1"/>
  <c r="AL2003" i="2"/>
  <c r="AM2003" i="2" s="1"/>
  <c r="AN2003" i="2" s="1"/>
  <c r="AO2003" i="2" s="1"/>
  <c r="AL2002" i="2"/>
  <c r="AM2002" i="2" s="1"/>
  <c r="AN2002" i="2" s="1"/>
  <c r="AO2002" i="2" s="1"/>
  <c r="AL1995" i="2"/>
  <c r="AM1995" i="2" s="1"/>
  <c r="AN1995" i="2" s="1"/>
  <c r="AO1995" i="2" s="1"/>
  <c r="AL1994" i="2"/>
  <c r="AM1994" i="2" s="1"/>
  <c r="AN1994" i="2" s="1"/>
  <c r="AO1994" i="2" s="1"/>
  <c r="AL1987" i="2"/>
  <c r="AM1987" i="2" s="1"/>
  <c r="AN1987" i="2" s="1"/>
  <c r="AO1987" i="2" s="1"/>
  <c r="AL1986" i="2"/>
  <c r="AM1986" i="2" s="1"/>
  <c r="AN1986" i="2" s="1"/>
  <c r="AO1986" i="2" s="1"/>
  <c r="AL1979" i="2"/>
  <c r="AM1979" i="2" s="1"/>
  <c r="AN1979" i="2" s="1"/>
  <c r="AO1979" i="2" s="1"/>
  <c r="AL1978" i="2"/>
  <c r="AM1978" i="2" s="1"/>
  <c r="AN1978" i="2" s="1"/>
  <c r="AO1978" i="2" s="1"/>
  <c r="AL1971" i="2"/>
  <c r="AM1971" i="2" s="1"/>
  <c r="AN1971" i="2" s="1"/>
  <c r="AO1971" i="2" s="1"/>
  <c r="AL1970" i="2"/>
  <c r="AM1970" i="2" s="1"/>
  <c r="AN1970" i="2" s="1"/>
  <c r="AO1970" i="2" s="1"/>
  <c r="AL1963" i="2"/>
  <c r="AM1963" i="2" s="1"/>
  <c r="AN1963" i="2" s="1"/>
  <c r="AO1963" i="2" s="1"/>
  <c r="AL1962" i="2"/>
  <c r="AM1962" i="2" s="1"/>
  <c r="AN1962" i="2" s="1"/>
  <c r="AO1962" i="2" s="1"/>
  <c r="AL1955" i="2"/>
  <c r="AM1955" i="2" s="1"/>
  <c r="AN1955" i="2" s="1"/>
  <c r="AO1955" i="2" s="1"/>
  <c r="AL1954" i="2"/>
  <c r="AM1954" i="2" s="1"/>
  <c r="AN1954" i="2" s="1"/>
  <c r="AO1954" i="2" s="1"/>
  <c r="AL1947" i="2"/>
  <c r="AM1947" i="2" s="1"/>
  <c r="AN1947" i="2" s="1"/>
  <c r="AO1947" i="2" s="1"/>
  <c r="AL1946" i="2"/>
  <c r="AM1946" i="2" s="1"/>
  <c r="AN1946" i="2" s="1"/>
  <c r="AO1946" i="2" s="1"/>
  <c r="AL1939" i="2"/>
  <c r="AM1939" i="2" s="1"/>
  <c r="AN1939" i="2" s="1"/>
  <c r="AO1939" i="2" s="1"/>
  <c r="AL1938" i="2"/>
  <c r="AM1938" i="2" s="1"/>
  <c r="AN1938" i="2" s="1"/>
  <c r="AO1938" i="2" s="1"/>
  <c r="AL1931" i="2"/>
  <c r="AM1931" i="2" s="1"/>
  <c r="AN1931" i="2" s="1"/>
  <c r="AO1931" i="2" s="1"/>
  <c r="AL1930" i="2"/>
  <c r="AM1930" i="2" s="1"/>
  <c r="AN1930" i="2" s="1"/>
  <c r="AO1930" i="2" s="1"/>
  <c r="AL1923" i="2"/>
  <c r="AM1923" i="2" s="1"/>
  <c r="AN1923" i="2" s="1"/>
  <c r="AO1923" i="2" s="1"/>
  <c r="AL1922" i="2"/>
  <c r="AM1922" i="2" s="1"/>
  <c r="AN1922" i="2" s="1"/>
  <c r="AO1922" i="2" s="1"/>
  <c r="AL1915" i="2"/>
  <c r="AM1915" i="2" s="1"/>
  <c r="AN1915" i="2" s="1"/>
  <c r="AO1915" i="2" s="1"/>
  <c r="AL1914" i="2"/>
  <c r="AM1914" i="2" s="1"/>
  <c r="AN1914" i="2" s="1"/>
  <c r="AO1914" i="2" s="1"/>
  <c r="AL1907" i="2"/>
  <c r="AM1907" i="2" s="1"/>
  <c r="AN1907" i="2" s="1"/>
  <c r="AO1907" i="2" s="1"/>
  <c r="AL1906" i="2"/>
  <c r="AM1906" i="2" s="1"/>
  <c r="AN1906" i="2" s="1"/>
  <c r="AO1906" i="2" s="1"/>
  <c r="AL1899" i="2"/>
  <c r="AM1899" i="2" s="1"/>
  <c r="AN1899" i="2" s="1"/>
  <c r="AO1899" i="2" s="1"/>
  <c r="AL1898" i="2"/>
  <c r="AM1898" i="2" s="1"/>
  <c r="AN1898" i="2" s="1"/>
  <c r="AO1898" i="2" s="1"/>
  <c r="AL1891" i="2"/>
  <c r="AM1891" i="2" s="1"/>
  <c r="AN1891" i="2" s="1"/>
  <c r="AO1891" i="2" s="1"/>
  <c r="AL1890" i="2"/>
  <c r="AM1890" i="2" s="1"/>
  <c r="AN1890" i="2" s="1"/>
  <c r="AO1890" i="2" s="1"/>
  <c r="AL1883" i="2"/>
  <c r="AM1883" i="2" s="1"/>
  <c r="AN1883" i="2" s="1"/>
  <c r="AO1883" i="2" s="1"/>
  <c r="AL1882" i="2"/>
  <c r="AM1882" i="2" s="1"/>
  <c r="AN1882" i="2" s="1"/>
  <c r="AO1882" i="2" s="1"/>
  <c r="AL1875" i="2"/>
  <c r="AM1875" i="2" s="1"/>
  <c r="AN1875" i="2" s="1"/>
  <c r="AO1875" i="2" s="1"/>
  <c r="AL1874" i="2"/>
  <c r="AM1874" i="2" s="1"/>
  <c r="AN1874" i="2" s="1"/>
  <c r="AO1874" i="2" s="1"/>
  <c r="AL1870" i="2"/>
  <c r="AM1870" i="2" s="1"/>
  <c r="AN1870" i="2" s="1"/>
  <c r="AO1870" i="2" s="1"/>
  <c r="AL1863" i="2"/>
  <c r="AM1863" i="2" s="1"/>
  <c r="AN1863" i="2" s="1"/>
  <c r="AO1863" i="2" s="1"/>
  <c r="AL1862" i="2"/>
  <c r="AM1862" i="2" s="1"/>
  <c r="AN1862" i="2" s="1"/>
  <c r="AO1862" i="2" s="1"/>
  <c r="AL1855" i="2"/>
  <c r="AM1855" i="2" s="1"/>
  <c r="AN1855" i="2" s="1"/>
  <c r="AO1855" i="2" s="1"/>
  <c r="AL1854" i="2"/>
  <c r="AM1854" i="2" s="1"/>
  <c r="AN1854" i="2" s="1"/>
  <c r="AO1854" i="2" s="1"/>
  <c r="AL1847" i="2"/>
  <c r="AM1847" i="2" s="1"/>
  <c r="AN1847" i="2" s="1"/>
  <c r="AO1847" i="2" s="1"/>
  <c r="AL1846" i="2"/>
  <c r="AM1846" i="2" s="1"/>
  <c r="AN1846" i="2" s="1"/>
  <c r="AO1846" i="2" s="1"/>
  <c r="AL1839" i="2"/>
  <c r="AM1839" i="2" s="1"/>
  <c r="AN1839" i="2" s="1"/>
  <c r="AO1839" i="2" s="1"/>
  <c r="AL1838" i="2"/>
  <c r="AM1838" i="2" s="1"/>
  <c r="AN1838" i="2" s="1"/>
  <c r="AO1838" i="2" s="1"/>
  <c r="AL1831" i="2"/>
  <c r="AM1831" i="2" s="1"/>
  <c r="AN1831" i="2" s="1"/>
  <c r="AO1831" i="2" s="1"/>
  <c r="AL1830" i="2"/>
  <c r="AM1830" i="2" s="1"/>
  <c r="AN1830" i="2" s="1"/>
  <c r="AO1830" i="2" s="1"/>
  <c r="AL1823" i="2"/>
  <c r="AM1823" i="2" s="1"/>
  <c r="AN1823" i="2" s="1"/>
  <c r="AO1823" i="2" s="1"/>
  <c r="AL1822" i="2"/>
  <c r="AM1822" i="2" s="1"/>
  <c r="AN1822" i="2" s="1"/>
  <c r="AO1822" i="2" s="1"/>
  <c r="AL1815" i="2"/>
  <c r="AM1815" i="2" s="1"/>
  <c r="AN1815" i="2" s="1"/>
  <c r="AO1815" i="2" s="1"/>
  <c r="AL1814" i="2"/>
  <c r="AM1814" i="2" s="1"/>
  <c r="AN1814" i="2" s="1"/>
  <c r="AO1814" i="2" s="1"/>
  <c r="AL1807" i="2"/>
  <c r="AM1807" i="2" s="1"/>
  <c r="AN1807" i="2" s="1"/>
  <c r="AO1807" i="2" s="1"/>
  <c r="AL1806" i="2"/>
  <c r="AM1806" i="2" s="1"/>
  <c r="AN1806" i="2" s="1"/>
  <c r="AO1806" i="2" s="1"/>
  <c r="AL1799" i="2"/>
  <c r="AM1799" i="2" s="1"/>
  <c r="AN1799" i="2" s="1"/>
  <c r="AO1799" i="2" s="1"/>
  <c r="AL1798" i="2"/>
  <c r="AM1798" i="2" s="1"/>
  <c r="AN1798" i="2" s="1"/>
  <c r="AO1798" i="2" s="1"/>
  <c r="AL1791" i="2"/>
  <c r="AM1791" i="2" s="1"/>
  <c r="AN1791" i="2" s="1"/>
  <c r="AO1791" i="2" s="1"/>
  <c r="AL1790" i="2"/>
  <c r="AM1790" i="2" s="1"/>
  <c r="AN1790" i="2" s="1"/>
  <c r="AO1790" i="2" s="1"/>
  <c r="AL1781" i="2"/>
  <c r="AM1781" i="2" s="1"/>
  <c r="AN1781" i="2" s="1"/>
  <c r="AO1781" i="2" s="1"/>
  <c r="AL1780" i="2"/>
  <c r="AM1780" i="2" s="1"/>
  <c r="AN1780" i="2" s="1"/>
  <c r="AO1780" i="2" s="1"/>
  <c r="AL1773" i="2"/>
  <c r="AM1773" i="2" s="1"/>
  <c r="AN1773" i="2" s="1"/>
  <c r="AO1773" i="2" s="1"/>
  <c r="AL1772" i="2"/>
  <c r="AM1772" i="2" s="1"/>
  <c r="AN1772" i="2" s="1"/>
  <c r="AO1772" i="2" s="1"/>
  <c r="AL1765" i="2"/>
  <c r="AM1765" i="2" s="1"/>
  <c r="AN1765" i="2" s="1"/>
  <c r="AO1765" i="2" s="1"/>
  <c r="AL1764" i="2"/>
  <c r="AM1764" i="2" s="1"/>
  <c r="AN1764" i="2" s="1"/>
  <c r="AO1764" i="2" s="1"/>
  <c r="AL1757" i="2"/>
  <c r="AM1757" i="2" s="1"/>
  <c r="AN1757" i="2" s="1"/>
  <c r="AO1757" i="2" s="1"/>
  <c r="AL1756" i="2"/>
  <c r="AM1756" i="2" s="1"/>
  <c r="AN1756" i="2" s="1"/>
  <c r="AO1756" i="2" s="1"/>
  <c r="AL1749" i="2"/>
  <c r="AM1749" i="2" s="1"/>
  <c r="AN1749" i="2" s="1"/>
  <c r="AO1749" i="2" s="1"/>
  <c r="AL1748" i="2"/>
  <c r="AM1748" i="2" s="1"/>
  <c r="AN1748" i="2" s="1"/>
  <c r="AO1748" i="2" s="1"/>
  <c r="AL1741" i="2"/>
  <c r="AM1741" i="2" s="1"/>
  <c r="AN1741" i="2" s="1"/>
  <c r="AO1741" i="2" s="1"/>
  <c r="AL1740" i="2"/>
  <c r="AM1740" i="2" s="1"/>
  <c r="AN1740" i="2" s="1"/>
  <c r="AO1740" i="2" s="1"/>
  <c r="AL1733" i="2"/>
  <c r="AM1733" i="2" s="1"/>
  <c r="AN1733" i="2" s="1"/>
  <c r="AO1733" i="2" s="1"/>
  <c r="AL1732" i="2"/>
  <c r="AM1732" i="2" s="1"/>
  <c r="AN1732" i="2" s="1"/>
  <c r="AO1732" i="2" s="1"/>
  <c r="AL1725" i="2"/>
  <c r="AM1725" i="2" s="1"/>
  <c r="AN1725" i="2" s="1"/>
  <c r="AO1725" i="2" s="1"/>
  <c r="AL1724" i="2"/>
  <c r="AM1724" i="2" s="1"/>
  <c r="AN1724" i="2" s="1"/>
  <c r="AO1724" i="2" s="1"/>
  <c r="AL1717" i="2"/>
  <c r="AM1717" i="2" s="1"/>
  <c r="AN1717" i="2" s="1"/>
  <c r="AO1717" i="2" s="1"/>
  <c r="AL1716" i="2"/>
  <c r="AM1716" i="2" s="1"/>
  <c r="AN1716" i="2" s="1"/>
  <c r="AO1716" i="2" s="1"/>
  <c r="AL1709" i="2"/>
  <c r="AM1709" i="2" s="1"/>
  <c r="AN1709" i="2" s="1"/>
  <c r="AO1709" i="2" s="1"/>
  <c r="AL1708" i="2"/>
  <c r="AM1708" i="2" s="1"/>
  <c r="AN1708" i="2" s="1"/>
  <c r="AO1708" i="2" s="1"/>
  <c r="AL1700" i="2"/>
  <c r="AM1700" i="2" s="1"/>
  <c r="AN1700" i="2" s="1"/>
  <c r="AO1700" i="2" s="1"/>
  <c r="AL1699" i="2"/>
  <c r="AM1699" i="2" s="1"/>
  <c r="AN1699" i="2" s="1"/>
  <c r="AO1699" i="2" s="1"/>
  <c r="AL1692" i="2"/>
  <c r="AM1692" i="2" s="1"/>
  <c r="AN1692" i="2" s="1"/>
  <c r="AO1692" i="2" s="1"/>
  <c r="AL1691" i="2"/>
  <c r="AM1691" i="2" s="1"/>
  <c r="AN1691" i="2" s="1"/>
  <c r="AO1691" i="2" s="1"/>
  <c r="AL1684" i="2"/>
  <c r="AM1684" i="2" s="1"/>
  <c r="AN1684" i="2" s="1"/>
  <c r="AO1684" i="2" s="1"/>
  <c r="AL1683" i="2"/>
  <c r="AM1683" i="2" s="1"/>
  <c r="AN1683" i="2" s="1"/>
  <c r="AO1683" i="2" s="1"/>
  <c r="AL1676" i="2"/>
  <c r="AM1676" i="2" s="1"/>
  <c r="AN1676" i="2" s="1"/>
  <c r="AO1676" i="2" s="1"/>
  <c r="AL1675" i="2"/>
  <c r="AM1675" i="2" s="1"/>
  <c r="AN1675" i="2" s="1"/>
  <c r="AO1675" i="2" s="1"/>
  <c r="AL1668" i="2"/>
  <c r="AM1668" i="2" s="1"/>
  <c r="AN1668" i="2" s="1"/>
  <c r="AO1668" i="2" s="1"/>
  <c r="AL1667" i="2"/>
  <c r="AM1667" i="2" s="1"/>
  <c r="AN1667" i="2" s="1"/>
  <c r="AO1667" i="2" s="1"/>
  <c r="AL1660" i="2"/>
  <c r="AM1660" i="2" s="1"/>
  <c r="AN1660" i="2" s="1"/>
  <c r="AO1660" i="2" s="1"/>
  <c r="AL1659" i="2"/>
  <c r="AM1659" i="2" s="1"/>
  <c r="AN1659" i="2" s="1"/>
  <c r="AO1659" i="2" s="1"/>
  <c r="AL1652" i="2"/>
  <c r="AM1652" i="2" s="1"/>
  <c r="AN1652" i="2" s="1"/>
  <c r="AO1652" i="2" s="1"/>
  <c r="AL1651" i="2"/>
  <c r="AM1651" i="2" s="1"/>
  <c r="AN1651" i="2" s="1"/>
  <c r="AO1651" i="2" s="1"/>
  <c r="AL1644" i="2"/>
  <c r="AM1644" i="2" s="1"/>
  <c r="AN1644" i="2" s="1"/>
  <c r="AO1644" i="2" s="1"/>
  <c r="AL1643" i="2"/>
  <c r="AM1643" i="2" s="1"/>
  <c r="AN1643" i="2" s="1"/>
  <c r="AO1643" i="2" s="1"/>
  <c r="AL1636" i="2"/>
  <c r="AM1636" i="2" s="1"/>
  <c r="AN1636" i="2" s="1"/>
  <c r="AO1636" i="2" s="1"/>
  <c r="AL1635" i="2"/>
  <c r="AM1635" i="2" s="1"/>
  <c r="AN1635" i="2" s="1"/>
  <c r="AO1635" i="2" s="1"/>
  <c r="AL1628" i="2"/>
  <c r="AM1628" i="2" s="1"/>
  <c r="AN1628" i="2" s="1"/>
  <c r="AO1628" i="2" s="1"/>
  <c r="AL1627" i="2"/>
  <c r="AM1627" i="2" s="1"/>
  <c r="AN1627" i="2" s="1"/>
  <c r="AO1627" i="2" s="1"/>
  <c r="AL1620" i="2"/>
  <c r="AM1620" i="2" s="1"/>
  <c r="AN1620" i="2" s="1"/>
  <c r="AO1620" i="2" s="1"/>
  <c r="AL1619" i="2"/>
  <c r="AM1619" i="2" s="1"/>
  <c r="AN1619" i="2" s="1"/>
  <c r="AO1619" i="2" s="1"/>
  <c r="AL1612" i="2"/>
  <c r="AM1612" i="2" s="1"/>
  <c r="AN1612" i="2" s="1"/>
  <c r="AO1612" i="2" s="1"/>
  <c r="AL1611" i="2"/>
  <c r="AM1611" i="2" s="1"/>
  <c r="AN1611" i="2" s="1"/>
  <c r="AO1611" i="2" s="1"/>
  <c r="AL1604" i="2"/>
  <c r="AM1604" i="2" s="1"/>
  <c r="AN1604" i="2" s="1"/>
  <c r="AO1604" i="2" s="1"/>
  <c r="AL1603" i="2"/>
  <c r="AM1603" i="2" s="1"/>
  <c r="AN1603" i="2" s="1"/>
  <c r="AO1603" i="2" s="1"/>
  <c r="AL1596" i="2"/>
  <c r="AM1596" i="2" s="1"/>
  <c r="AN1596" i="2" s="1"/>
  <c r="AO1596" i="2" s="1"/>
  <c r="AL1595" i="2"/>
  <c r="AM1595" i="2" s="1"/>
  <c r="AN1595" i="2" s="1"/>
  <c r="AO1595" i="2" s="1"/>
  <c r="AL1588" i="2"/>
  <c r="AM1588" i="2" s="1"/>
  <c r="AN1588" i="2" s="1"/>
  <c r="AO1588" i="2" s="1"/>
  <c r="AL1587" i="2"/>
  <c r="AM1587" i="2" s="1"/>
  <c r="AN1587" i="2" s="1"/>
  <c r="AO1587" i="2" s="1"/>
  <c r="AL1580" i="2"/>
  <c r="AM1580" i="2" s="1"/>
  <c r="AN1580" i="2" s="1"/>
  <c r="AO1580" i="2" s="1"/>
  <c r="AL1579" i="2"/>
  <c r="AM1579" i="2" s="1"/>
  <c r="AN1579" i="2" s="1"/>
  <c r="AO1579" i="2" s="1"/>
  <c r="AL1572" i="2"/>
  <c r="AM1572" i="2" s="1"/>
  <c r="AN1572" i="2" s="1"/>
  <c r="AO1572" i="2" s="1"/>
  <c r="AL1571" i="2"/>
  <c r="AM1571" i="2" s="1"/>
  <c r="AN1571" i="2" s="1"/>
  <c r="AO1571" i="2" s="1"/>
  <c r="AL1564" i="2"/>
  <c r="AM1564" i="2" s="1"/>
  <c r="AN1564" i="2" s="1"/>
  <c r="AO1564" i="2" s="1"/>
  <c r="AL1563" i="2"/>
  <c r="AM1563" i="2" s="1"/>
  <c r="AN1563" i="2" s="1"/>
  <c r="AO1563" i="2" s="1"/>
  <c r="AL1556" i="2"/>
  <c r="AM1556" i="2" s="1"/>
  <c r="AN1556" i="2" s="1"/>
  <c r="AO1556" i="2" s="1"/>
  <c r="AL1555" i="2"/>
  <c r="AM1555" i="2" s="1"/>
  <c r="AN1555" i="2" s="1"/>
  <c r="AO1555" i="2" s="1"/>
  <c r="AL1548" i="2"/>
  <c r="AM1548" i="2" s="1"/>
  <c r="AN1548" i="2" s="1"/>
  <c r="AO1548" i="2" s="1"/>
  <c r="AL1547" i="2"/>
  <c r="AM1547" i="2" s="1"/>
  <c r="AN1547" i="2" s="1"/>
  <c r="AO1547" i="2" s="1"/>
  <c r="AL1540" i="2"/>
  <c r="AM1540" i="2" s="1"/>
  <c r="AN1540" i="2" s="1"/>
  <c r="AO1540" i="2" s="1"/>
  <c r="AL1539" i="2"/>
  <c r="AM1539" i="2" s="1"/>
  <c r="AN1539" i="2" s="1"/>
  <c r="AO1539" i="2" s="1"/>
  <c r="AL1532" i="2"/>
  <c r="AM1532" i="2" s="1"/>
  <c r="AN1532" i="2" s="1"/>
  <c r="AO1532" i="2" s="1"/>
  <c r="AL1531" i="2"/>
  <c r="AM1531" i="2" s="1"/>
  <c r="AN1531" i="2" s="1"/>
  <c r="AO1531" i="2" s="1"/>
  <c r="AL1524" i="2"/>
  <c r="AM1524" i="2" s="1"/>
  <c r="AN1524" i="2" s="1"/>
  <c r="AO1524" i="2" s="1"/>
  <c r="AL1523" i="2"/>
  <c r="AM1523" i="2" s="1"/>
  <c r="AN1523" i="2" s="1"/>
  <c r="AO1523" i="2" s="1"/>
  <c r="AL1516" i="2"/>
  <c r="AM1516" i="2" s="1"/>
  <c r="AN1516" i="2" s="1"/>
  <c r="AO1516" i="2" s="1"/>
  <c r="AL1515" i="2"/>
  <c r="AM1515" i="2" s="1"/>
  <c r="AN1515" i="2" s="1"/>
  <c r="AO1515" i="2" s="1"/>
  <c r="AL1508" i="2"/>
  <c r="AM1508" i="2" s="1"/>
  <c r="AN1508" i="2" s="1"/>
  <c r="AO1508" i="2" s="1"/>
  <c r="AL1507" i="2"/>
  <c r="AM1507" i="2" s="1"/>
  <c r="AN1507" i="2" s="1"/>
  <c r="AO1507" i="2" s="1"/>
  <c r="AL1500" i="2"/>
  <c r="AM1500" i="2" s="1"/>
  <c r="AN1500" i="2" s="1"/>
  <c r="AO1500" i="2" s="1"/>
  <c r="AL1499" i="2"/>
  <c r="AM1499" i="2" s="1"/>
  <c r="AN1499" i="2" s="1"/>
  <c r="AO1499" i="2" s="1"/>
  <c r="AL1492" i="2"/>
  <c r="AM1492" i="2" s="1"/>
  <c r="AN1492" i="2" s="1"/>
  <c r="AO1492" i="2" s="1"/>
  <c r="AL1491" i="2"/>
  <c r="AM1491" i="2" s="1"/>
  <c r="AN1491" i="2" s="1"/>
  <c r="AO1491" i="2" s="1"/>
  <c r="AL1484" i="2"/>
  <c r="AM1484" i="2" s="1"/>
  <c r="AN1484" i="2" s="1"/>
  <c r="AO1484" i="2" s="1"/>
  <c r="AL1483" i="2"/>
  <c r="AM1483" i="2" s="1"/>
  <c r="AN1483" i="2" s="1"/>
  <c r="AO1483" i="2" s="1"/>
  <c r="AL1476" i="2"/>
  <c r="AM1476" i="2" s="1"/>
  <c r="AN1476" i="2" s="1"/>
  <c r="AO1476" i="2" s="1"/>
  <c r="AL1475" i="2"/>
  <c r="AM1475" i="2" s="1"/>
  <c r="AN1475" i="2" s="1"/>
  <c r="AO1475" i="2" s="1"/>
  <c r="AL1468" i="2"/>
  <c r="AM1468" i="2" s="1"/>
  <c r="AN1468" i="2" s="1"/>
  <c r="AO1468" i="2" s="1"/>
  <c r="AL1467" i="2"/>
  <c r="AM1467" i="2" s="1"/>
  <c r="AN1467" i="2" s="1"/>
  <c r="AO1467" i="2" s="1"/>
  <c r="AL1460" i="2"/>
  <c r="AM1460" i="2" s="1"/>
  <c r="AN1460" i="2" s="1"/>
  <c r="AO1460" i="2" s="1"/>
  <c r="AL1459" i="2"/>
  <c r="AM1459" i="2" s="1"/>
  <c r="AN1459" i="2" s="1"/>
  <c r="AO1459" i="2" s="1"/>
  <c r="AL1452" i="2"/>
  <c r="AM1452" i="2" s="1"/>
  <c r="AN1452" i="2" s="1"/>
  <c r="AO1452" i="2" s="1"/>
  <c r="AL1451" i="2"/>
  <c r="AM1451" i="2" s="1"/>
  <c r="AN1451" i="2" s="1"/>
  <c r="AO1451" i="2" s="1"/>
  <c r="AL1444" i="2"/>
  <c r="AM1444" i="2" s="1"/>
  <c r="AN1444" i="2" s="1"/>
  <c r="AO1444" i="2" s="1"/>
  <c r="AL1443" i="2"/>
  <c r="AM1443" i="2" s="1"/>
  <c r="AN1443" i="2" s="1"/>
  <c r="AO1443" i="2" s="1"/>
  <c r="AL1436" i="2"/>
  <c r="AM1436" i="2" s="1"/>
  <c r="AN1436" i="2" s="1"/>
  <c r="AO1436" i="2" s="1"/>
  <c r="AL1435" i="2"/>
  <c r="AM1435" i="2" s="1"/>
  <c r="AN1435" i="2" s="1"/>
  <c r="AO1435" i="2" s="1"/>
  <c r="AL1428" i="2"/>
  <c r="AM1428" i="2" s="1"/>
  <c r="AN1428" i="2" s="1"/>
  <c r="AO1428" i="2" s="1"/>
  <c r="AL1427" i="2"/>
  <c r="AM1427" i="2" s="1"/>
  <c r="AN1427" i="2" s="1"/>
  <c r="AO1427" i="2" s="1"/>
  <c r="AL1420" i="2"/>
  <c r="AM1420" i="2" s="1"/>
  <c r="AN1420" i="2" s="1"/>
  <c r="AO1420" i="2" s="1"/>
  <c r="AL1419" i="2"/>
  <c r="AM1419" i="2" s="1"/>
  <c r="AN1419" i="2" s="1"/>
  <c r="AO1419" i="2" s="1"/>
  <c r="AL1412" i="2"/>
  <c r="AM1412" i="2" s="1"/>
  <c r="AN1412" i="2" s="1"/>
  <c r="AO1412" i="2" s="1"/>
  <c r="AL1411" i="2"/>
  <c r="AM1411" i="2" s="1"/>
  <c r="AN1411" i="2" s="1"/>
  <c r="AO1411" i="2" s="1"/>
  <c r="AL1404" i="2"/>
  <c r="AM1404" i="2" s="1"/>
  <c r="AN1404" i="2" s="1"/>
  <c r="AO1404" i="2" s="1"/>
  <c r="AL1403" i="2"/>
  <c r="AM1403" i="2" s="1"/>
  <c r="AN1403" i="2" s="1"/>
  <c r="AO1403" i="2" s="1"/>
  <c r="AL1396" i="2"/>
  <c r="AM1396" i="2" s="1"/>
  <c r="AN1396" i="2" s="1"/>
  <c r="AO1396" i="2" s="1"/>
  <c r="AL1395" i="2"/>
  <c r="AM1395" i="2" s="1"/>
  <c r="AN1395" i="2" s="1"/>
  <c r="AO1395" i="2" s="1"/>
  <c r="AL1388" i="2"/>
  <c r="AM1388" i="2" s="1"/>
  <c r="AN1388" i="2" s="1"/>
  <c r="AO1388" i="2" s="1"/>
  <c r="AL1387" i="2"/>
  <c r="AM1387" i="2" s="1"/>
  <c r="AN1387" i="2" s="1"/>
  <c r="AO1387" i="2" s="1"/>
  <c r="AL1380" i="2"/>
  <c r="AM1380" i="2" s="1"/>
  <c r="AN1380" i="2" s="1"/>
  <c r="AO1380" i="2" s="1"/>
  <c r="AL1379" i="2"/>
  <c r="AM1379" i="2" s="1"/>
  <c r="AN1379" i="2" s="1"/>
  <c r="AO1379" i="2" s="1"/>
  <c r="AL1372" i="2"/>
  <c r="AM1372" i="2" s="1"/>
  <c r="AN1372" i="2" s="1"/>
  <c r="AO1372" i="2" s="1"/>
  <c r="AL1371" i="2"/>
  <c r="AM1371" i="2" s="1"/>
  <c r="AN1371" i="2" s="1"/>
  <c r="AO1371" i="2" s="1"/>
  <c r="AL1364" i="2"/>
  <c r="AM1364" i="2" s="1"/>
  <c r="AN1364" i="2" s="1"/>
  <c r="AO1364" i="2" s="1"/>
  <c r="AL1363" i="2"/>
  <c r="AM1363" i="2" s="1"/>
  <c r="AN1363" i="2" s="1"/>
  <c r="AO1363" i="2" s="1"/>
  <c r="AL1356" i="2"/>
  <c r="AM1356" i="2" s="1"/>
  <c r="AN1356" i="2" s="1"/>
  <c r="AO1356" i="2" s="1"/>
  <c r="AL1355" i="2"/>
  <c r="AM1355" i="2" s="1"/>
  <c r="AN1355" i="2" s="1"/>
  <c r="AO1355" i="2" s="1"/>
  <c r="AL1348" i="2"/>
  <c r="AM1348" i="2" s="1"/>
  <c r="AN1348" i="2" s="1"/>
  <c r="AO1348" i="2" s="1"/>
  <c r="AL1347" i="2"/>
  <c r="AM1347" i="2" s="1"/>
  <c r="AN1347" i="2" s="1"/>
  <c r="AO1347" i="2" s="1"/>
  <c r="AL1340" i="2"/>
  <c r="AM1340" i="2" s="1"/>
  <c r="AN1340" i="2" s="1"/>
  <c r="AO1340" i="2" s="1"/>
  <c r="AL1339" i="2"/>
  <c r="AM1339" i="2" s="1"/>
  <c r="AN1339" i="2" s="1"/>
  <c r="AO1339" i="2" s="1"/>
  <c r="AL1332" i="2"/>
  <c r="AM1332" i="2" s="1"/>
  <c r="AN1332" i="2" s="1"/>
  <c r="AO1332" i="2" s="1"/>
  <c r="AL1331" i="2"/>
  <c r="AM1331" i="2" s="1"/>
  <c r="AN1331" i="2" s="1"/>
  <c r="AO1331" i="2" s="1"/>
  <c r="AL1324" i="2"/>
  <c r="AM1324" i="2" s="1"/>
  <c r="AN1324" i="2" s="1"/>
  <c r="AO1324" i="2" s="1"/>
  <c r="AL1323" i="2"/>
  <c r="AM1323" i="2" s="1"/>
  <c r="AN1323" i="2" s="1"/>
  <c r="AO1323" i="2" s="1"/>
  <c r="AL1316" i="2"/>
  <c r="AM1316" i="2" s="1"/>
  <c r="AN1316" i="2" s="1"/>
  <c r="AO1316" i="2" s="1"/>
  <c r="AL1315" i="2"/>
  <c r="AM1315" i="2" s="1"/>
  <c r="AN1315" i="2" s="1"/>
  <c r="AO1315" i="2" s="1"/>
  <c r="AL1308" i="2"/>
  <c r="AM1308" i="2" s="1"/>
  <c r="AN1308" i="2" s="1"/>
  <c r="AO1308" i="2" s="1"/>
  <c r="AL1307" i="2"/>
  <c r="AM1307" i="2" s="1"/>
  <c r="AN1307" i="2" s="1"/>
  <c r="AO1307" i="2" s="1"/>
  <c r="AL1300" i="2"/>
  <c r="AM1300" i="2" s="1"/>
  <c r="AN1300" i="2" s="1"/>
  <c r="AO1300" i="2" s="1"/>
  <c r="AL1299" i="2"/>
  <c r="AM1299" i="2" s="1"/>
  <c r="AN1299" i="2" s="1"/>
  <c r="AO1299" i="2" s="1"/>
  <c r="AL1292" i="2"/>
  <c r="AM1292" i="2" s="1"/>
  <c r="AN1292" i="2" s="1"/>
  <c r="AO1292" i="2" s="1"/>
  <c r="AL1291" i="2"/>
  <c r="AM1291" i="2" s="1"/>
  <c r="AN1291" i="2" s="1"/>
  <c r="AO1291" i="2" s="1"/>
  <c r="AL1284" i="2"/>
  <c r="AM1284" i="2" s="1"/>
  <c r="AN1284" i="2" s="1"/>
  <c r="AO1284" i="2" s="1"/>
  <c r="AL1283" i="2"/>
  <c r="AM1283" i="2" s="1"/>
  <c r="AN1283" i="2" s="1"/>
  <c r="AO1283" i="2" s="1"/>
  <c r="AL1276" i="2"/>
  <c r="AM1276" i="2" s="1"/>
  <c r="AN1276" i="2" s="1"/>
  <c r="AO1276" i="2" s="1"/>
  <c r="AL1275" i="2"/>
  <c r="AM1275" i="2" s="1"/>
  <c r="AN1275" i="2" s="1"/>
  <c r="AO1275" i="2" s="1"/>
  <c r="AL1268" i="2"/>
  <c r="AM1268" i="2" s="1"/>
  <c r="AN1268" i="2" s="1"/>
  <c r="AO1268" i="2" s="1"/>
  <c r="AL1267" i="2"/>
  <c r="AM1267" i="2" s="1"/>
  <c r="AN1267" i="2" s="1"/>
  <c r="AO1267" i="2" s="1"/>
  <c r="AL1260" i="2"/>
  <c r="AM1260" i="2" s="1"/>
  <c r="AN1260" i="2" s="1"/>
  <c r="AO1260" i="2" s="1"/>
  <c r="AL1259" i="2"/>
  <c r="AM1259" i="2" s="1"/>
  <c r="AN1259" i="2" s="1"/>
  <c r="AO1259" i="2" s="1"/>
  <c r="AL1252" i="2"/>
  <c r="AM1252" i="2" s="1"/>
  <c r="AN1252" i="2" s="1"/>
  <c r="AO1252" i="2" s="1"/>
  <c r="AL1251" i="2"/>
  <c r="AM1251" i="2" s="1"/>
  <c r="AN1251" i="2" s="1"/>
  <c r="AO1251" i="2" s="1"/>
  <c r="AL1244" i="2"/>
  <c r="AM1244" i="2" s="1"/>
  <c r="AN1244" i="2" s="1"/>
  <c r="AO1244" i="2" s="1"/>
  <c r="AL1243" i="2"/>
  <c r="AM1243" i="2" s="1"/>
  <c r="AN1243" i="2" s="1"/>
  <c r="AO1243" i="2" s="1"/>
  <c r="AL1236" i="2"/>
  <c r="AM1236" i="2" s="1"/>
  <c r="AN1236" i="2" s="1"/>
  <c r="AO1236" i="2" s="1"/>
  <c r="AL1235" i="2"/>
  <c r="AM1235" i="2" s="1"/>
  <c r="AN1235" i="2" s="1"/>
  <c r="AO1235" i="2" s="1"/>
  <c r="AL1228" i="2"/>
  <c r="AM1228" i="2" s="1"/>
  <c r="AN1228" i="2" s="1"/>
  <c r="AO1228" i="2" s="1"/>
  <c r="AL1227" i="2"/>
  <c r="AM1227" i="2" s="1"/>
  <c r="AN1227" i="2" s="1"/>
  <c r="AO1227" i="2" s="1"/>
  <c r="AL1220" i="2"/>
  <c r="AM1220" i="2" s="1"/>
  <c r="AN1220" i="2" s="1"/>
  <c r="AO1220" i="2" s="1"/>
  <c r="AL1219" i="2"/>
  <c r="AM1219" i="2" s="1"/>
  <c r="AN1219" i="2" s="1"/>
  <c r="AO1219" i="2" s="1"/>
  <c r="AL1212" i="2"/>
  <c r="AM1212" i="2" s="1"/>
  <c r="AN1212" i="2" s="1"/>
  <c r="AO1212" i="2" s="1"/>
  <c r="AL1211" i="2"/>
  <c r="AM1211" i="2" s="1"/>
  <c r="AN1211" i="2" s="1"/>
  <c r="AO1211" i="2" s="1"/>
  <c r="AL1204" i="2"/>
  <c r="AM1204" i="2" s="1"/>
  <c r="AN1204" i="2" s="1"/>
  <c r="AO1204" i="2" s="1"/>
  <c r="AL1203" i="2"/>
  <c r="AM1203" i="2" s="1"/>
  <c r="AN1203" i="2" s="1"/>
  <c r="AO1203" i="2" s="1"/>
  <c r="AL1196" i="2"/>
  <c r="AM1196" i="2" s="1"/>
  <c r="AN1196" i="2" s="1"/>
  <c r="AO1196" i="2" s="1"/>
  <c r="AL1195" i="2"/>
  <c r="AM1195" i="2" s="1"/>
  <c r="AN1195" i="2" s="1"/>
  <c r="AO1195" i="2" s="1"/>
  <c r="AL1188" i="2"/>
  <c r="AM1188" i="2" s="1"/>
  <c r="AN1188" i="2" s="1"/>
  <c r="AO1188" i="2" s="1"/>
  <c r="AL1187" i="2"/>
  <c r="AM1187" i="2" s="1"/>
  <c r="AN1187" i="2" s="1"/>
  <c r="AO1187" i="2" s="1"/>
  <c r="AL1180" i="2"/>
  <c r="AM1180" i="2" s="1"/>
  <c r="AN1180" i="2" s="1"/>
  <c r="AO1180" i="2" s="1"/>
  <c r="AL1179" i="2"/>
  <c r="AM1179" i="2" s="1"/>
  <c r="AN1179" i="2" s="1"/>
  <c r="AO1179" i="2" s="1"/>
  <c r="AL1172" i="2"/>
  <c r="AM1172" i="2" s="1"/>
  <c r="AN1172" i="2" s="1"/>
  <c r="AO1172" i="2" s="1"/>
  <c r="AL1171" i="2"/>
  <c r="AM1171" i="2" s="1"/>
  <c r="AN1171" i="2" s="1"/>
  <c r="AO1171" i="2" s="1"/>
  <c r="AL1164" i="2"/>
  <c r="AM1164" i="2" s="1"/>
  <c r="AN1164" i="2" s="1"/>
  <c r="AO1164" i="2" s="1"/>
  <c r="AL1163" i="2"/>
  <c r="AM1163" i="2" s="1"/>
  <c r="AN1163" i="2" s="1"/>
  <c r="AO1163" i="2" s="1"/>
  <c r="AL1156" i="2"/>
  <c r="AM1156" i="2" s="1"/>
  <c r="AN1156" i="2" s="1"/>
  <c r="AO1156" i="2" s="1"/>
  <c r="AL1155" i="2"/>
  <c r="AM1155" i="2" s="1"/>
  <c r="AN1155" i="2" s="1"/>
  <c r="AO1155" i="2" s="1"/>
  <c r="AL1148" i="2"/>
  <c r="AM1148" i="2" s="1"/>
  <c r="AN1148" i="2" s="1"/>
  <c r="AO1148" i="2" s="1"/>
  <c r="AL1147" i="2"/>
  <c r="AM1147" i="2" s="1"/>
  <c r="AN1147" i="2" s="1"/>
  <c r="AO1147" i="2" s="1"/>
  <c r="AL1140" i="2"/>
  <c r="AM1140" i="2" s="1"/>
  <c r="AN1140" i="2" s="1"/>
  <c r="AO1140" i="2" s="1"/>
  <c r="AL1139" i="2"/>
  <c r="AM1139" i="2" s="1"/>
  <c r="AN1139" i="2" s="1"/>
  <c r="AO1139" i="2" s="1"/>
  <c r="AL1132" i="2"/>
  <c r="AM1132" i="2" s="1"/>
  <c r="AN1132" i="2" s="1"/>
  <c r="AO1132" i="2" s="1"/>
  <c r="AL1131" i="2"/>
  <c r="AM1131" i="2" s="1"/>
  <c r="AN1131" i="2" s="1"/>
  <c r="AO1131" i="2" s="1"/>
  <c r="AL1124" i="2"/>
  <c r="AM1124" i="2" s="1"/>
  <c r="AN1124" i="2" s="1"/>
  <c r="AO1124" i="2" s="1"/>
  <c r="AL1123" i="2"/>
  <c r="AM1123" i="2" s="1"/>
  <c r="AN1123" i="2" s="1"/>
  <c r="AO1123" i="2" s="1"/>
  <c r="AL1116" i="2"/>
  <c r="AM1116" i="2" s="1"/>
  <c r="AN1116" i="2" s="1"/>
  <c r="AO1116" i="2" s="1"/>
  <c r="AL1115" i="2"/>
  <c r="AM1115" i="2" s="1"/>
  <c r="AN1115" i="2" s="1"/>
  <c r="AO1115" i="2" s="1"/>
  <c r="AL1108" i="2"/>
  <c r="AM1108" i="2" s="1"/>
  <c r="AN1108" i="2" s="1"/>
  <c r="AO1108" i="2" s="1"/>
  <c r="AL1107" i="2"/>
  <c r="AM1107" i="2" s="1"/>
  <c r="AN1107" i="2" s="1"/>
  <c r="AO1107" i="2" s="1"/>
  <c r="AL1098" i="2"/>
  <c r="AM1098" i="2" s="1"/>
  <c r="AN1098" i="2" s="1"/>
  <c r="AO1098" i="2" s="1"/>
  <c r="AL1097" i="2"/>
  <c r="AM1097" i="2" s="1"/>
  <c r="AN1097" i="2" s="1"/>
  <c r="AO1097" i="2" s="1"/>
  <c r="AL1090" i="2"/>
  <c r="AM1090" i="2" s="1"/>
  <c r="AN1090" i="2" s="1"/>
  <c r="AO1090" i="2" s="1"/>
  <c r="AL1089" i="2"/>
  <c r="AM1089" i="2" s="1"/>
  <c r="AN1089" i="2" s="1"/>
  <c r="AO1089" i="2" s="1"/>
  <c r="AL1082" i="2"/>
  <c r="AM1082" i="2" s="1"/>
  <c r="AN1082" i="2" s="1"/>
  <c r="AO1082" i="2" s="1"/>
  <c r="AL1081" i="2"/>
  <c r="AM1081" i="2" s="1"/>
  <c r="AN1081" i="2" s="1"/>
  <c r="AO1081" i="2" s="1"/>
  <c r="AL1074" i="2"/>
  <c r="AM1074" i="2" s="1"/>
  <c r="AN1074" i="2" s="1"/>
  <c r="AO1074" i="2" s="1"/>
  <c r="AL1073" i="2"/>
  <c r="AM1073" i="2" s="1"/>
  <c r="AN1073" i="2" s="1"/>
  <c r="AO1073" i="2" s="1"/>
  <c r="AL1066" i="2"/>
  <c r="AM1066" i="2" s="1"/>
  <c r="AN1066" i="2" s="1"/>
  <c r="AO1066" i="2" s="1"/>
  <c r="AL1065" i="2"/>
  <c r="AM1065" i="2" s="1"/>
  <c r="AN1065" i="2" s="1"/>
  <c r="AO1065" i="2" s="1"/>
  <c r="AL1058" i="2"/>
  <c r="AM1058" i="2" s="1"/>
  <c r="AN1058" i="2" s="1"/>
  <c r="AO1058" i="2" s="1"/>
  <c r="AL1057" i="2"/>
  <c r="AM1057" i="2" s="1"/>
  <c r="AN1057" i="2" s="1"/>
  <c r="AO1057" i="2" s="1"/>
  <c r="AL1050" i="2"/>
  <c r="AM1050" i="2" s="1"/>
  <c r="AN1050" i="2" s="1"/>
  <c r="AO1050" i="2" s="1"/>
  <c r="AL1049" i="2"/>
  <c r="AM1049" i="2" s="1"/>
  <c r="AN1049" i="2" s="1"/>
  <c r="AO1049" i="2" s="1"/>
  <c r="AL1042" i="2"/>
  <c r="AM1042" i="2" s="1"/>
  <c r="AN1042" i="2" s="1"/>
  <c r="AO1042" i="2" s="1"/>
  <c r="AL1041" i="2"/>
  <c r="AM1041" i="2" s="1"/>
  <c r="AN1041" i="2" s="1"/>
  <c r="AO1041" i="2" s="1"/>
  <c r="AL1034" i="2"/>
  <c r="AM1034" i="2" s="1"/>
  <c r="AN1034" i="2" s="1"/>
  <c r="AO1034" i="2" s="1"/>
  <c r="AL1033" i="2"/>
  <c r="AM1033" i="2" s="1"/>
  <c r="AN1033" i="2" s="1"/>
  <c r="AO1033" i="2" s="1"/>
  <c r="AL1026" i="2"/>
  <c r="AM1026" i="2" s="1"/>
  <c r="AN1026" i="2" s="1"/>
  <c r="AO1026" i="2" s="1"/>
  <c r="AL1025" i="2"/>
  <c r="AM1025" i="2" s="1"/>
  <c r="AN1025" i="2" s="1"/>
  <c r="AO1025" i="2" s="1"/>
  <c r="AL1018" i="2"/>
  <c r="AM1018" i="2" s="1"/>
  <c r="AN1018" i="2" s="1"/>
  <c r="AO1018" i="2" s="1"/>
  <c r="AL1017" i="2"/>
  <c r="AM1017" i="2" s="1"/>
  <c r="AN1017" i="2" s="1"/>
  <c r="AO1017" i="2" s="1"/>
  <c r="AL1010" i="2"/>
  <c r="AM1010" i="2" s="1"/>
  <c r="AN1010" i="2" s="1"/>
  <c r="AO1010" i="2" s="1"/>
  <c r="AL1009" i="2"/>
  <c r="AM1009" i="2" s="1"/>
  <c r="AN1009" i="2" s="1"/>
  <c r="AO1009" i="2" s="1"/>
  <c r="AL1002" i="2"/>
  <c r="AM1002" i="2" s="1"/>
  <c r="AN1002" i="2" s="1"/>
  <c r="AO1002" i="2" s="1"/>
  <c r="AL1001" i="2"/>
  <c r="AM1001" i="2" s="1"/>
  <c r="AN1001" i="2" s="1"/>
  <c r="AO1001" i="2" s="1"/>
  <c r="AL994" i="2"/>
  <c r="AM994" i="2" s="1"/>
  <c r="AN994" i="2" s="1"/>
  <c r="AO994" i="2" s="1"/>
  <c r="AL993" i="2"/>
  <c r="AM993" i="2" s="1"/>
  <c r="AN993" i="2" s="1"/>
  <c r="AO993" i="2" s="1"/>
  <c r="AL986" i="2"/>
  <c r="AM986" i="2" s="1"/>
  <c r="AN986" i="2" s="1"/>
  <c r="AO986" i="2" s="1"/>
  <c r="AL985" i="2"/>
  <c r="AM985" i="2" s="1"/>
  <c r="AN985" i="2" s="1"/>
  <c r="AO985" i="2" s="1"/>
  <c r="AL978" i="2"/>
  <c r="AM978" i="2" s="1"/>
  <c r="AN978" i="2" s="1"/>
  <c r="AO978" i="2" s="1"/>
  <c r="AL977" i="2"/>
  <c r="AM977" i="2" s="1"/>
  <c r="AN977" i="2" s="1"/>
  <c r="AO977" i="2" s="1"/>
  <c r="AL970" i="2"/>
  <c r="AM970" i="2" s="1"/>
  <c r="AN970" i="2" s="1"/>
  <c r="AO970" i="2" s="1"/>
  <c r="AL969" i="2"/>
  <c r="AM969" i="2" s="1"/>
  <c r="AN969" i="2" s="1"/>
  <c r="AO969" i="2" s="1"/>
  <c r="AL962" i="2"/>
  <c r="AM962" i="2" s="1"/>
  <c r="AN962" i="2" s="1"/>
  <c r="AO962" i="2" s="1"/>
  <c r="AL961" i="2"/>
  <c r="AM961" i="2" s="1"/>
  <c r="AN961" i="2" s="1"/>
  <c r="AO961" i="2" s="1"/>
  <c r="AL965" i="2"/>
  <c r="AM965" i="2" s="1"/>
  <c r="AN965" i="2" s="1"/>
  <c r="AO965" i="2" s="1"/>
  <c r="AL958" i="2"/>
  <c r="AM958" i="2" s="1"/>
  <c r="AN958" i="2" s="1"/>
  <c r="AO958" i="2" s="1"/>
  <c r="AL957" i="2"/>
  <c r="AM957" i="2" s="1"/>
  <c r="AN957" i="2" s="1"/>
  <c r="AO957" i="2" s="1"/>
  <c r="AL950" i="2"/>
  <c r="AM950" i="2" s="1"/>
  <c r="AN950" i="2" s="1"/>
  <c r="AO950" i="2" s="1"/>
  <c r="AL949" i="2"/>
  <c r="AM949" i="2" s="1"/>
  <c r="AN949" i="2" s="1"/>
  <c r="AO949" i="2" s="1"/>
  <c r="AL942" i="2"/>
  <c r="AM942" i="2" s="1"/>
  <c r="AN942" i="2" s="1"/>
  <c r="AO942" i="2" s="1"/>
  <c r="AL941" i="2"/>
  <c r="AM941" i="2" s="1"/>
  <c r="AN941" i="2" s="1"/>
  <c r="AO941" i="2" s="1"/>
  <c r="AL934" i="2"/>
  <c r="AM934" i="2" s="1"/>
  <c r="AN934" i="2" s="1"/>
  <c r="AO934" i="2" s="1"/>
  <c r="AL933" i="2"/>
  <c r="AM933" i="2" s="1"/>
  <c r="AN933" i="2" s="1"/>
  <c r="AO933" i="2" s="1"/>
  <c r="AL926" i="2"/>
  <c r="AM926" i="2" s="1"/>
  <c r="AN926" i="2" s="1"/>
  <c r="AO926" i="2" s="1"/>
  <c r="AL925" i="2"/>
  <c r="AM925" i="2" s="1"/>
  <c r="AN925" i="2" s="1"/>
  <c r="AO925" i="2" s="1"/>
  <c r="AL918" i="2"/>
  <c r="AM918" i="2" s="1"/>
  <c r="AN918" i="2" s="1"/>
  <c r="AO918" i="2" s="1"/>
  <c r="AL917" i="2"/>
  <c r="AM917" i="2" s="1"/>
  <c r="AN917" i="2" s="1"/>
  <c r="AO917" i="2" s="1"/>
  <c r="AL910" i="2"/>
  <c r="AM910" i="2" s="1"/>
  <c r="AN910" i="2" s="1"/>
  <c r="AO910" i="2" s="1"/>
  <c r="AL909" i="2"/>
  <c r="AM909" i="2" s="1"/>
  <c r="AN909" i="2" s="1"/>
  <c r="AO909" i="2" s="1"/>
  <c r="AL902" i="2"/>
  <c r="AM902" i="2" s="1"/>
  <c r="AN902" i="2" s="1"/>
  <c r="AO902" i="2" s="1"/>
  <c r="AL3989" i="2"/>
  <c r="AM3989" i="2" s="1"/>
  <c r="AN3989" i="2" s="1"/>
  <c r="AO3989" i="2" s="1"/>
  <c r="AL3987" i="2"/>
  <c r="AM3987" i="2" s="1"/>
  <c r="AN3987" i="2" s="1"/>
  <c r="AO3987" i="2" s="1"/>
  <c r="AL3985" i="2"/>
  <c r="AM3985" i="2" s="1"/>
  <c r="AN3985" i="2" s="1"/>
  <c r="AO3985" i="2" s="1"/>
  <c r="AL3983" i="2"/>
  <c r="AM3983" i="2" s="1"/>
  <c r="AN3983" i="2" s="1"/>
  <c r="AO3983" i="2" s="1"/>
  <c r="AL3981" i="2"/>
  <c r="AM3981" i="2" s="1"/>
  <c r="AN3981" i="2" s="1"/>
  <c r="AO3981" i="2" s="1"/>
  <c r="AL3979" i="2"/>
  <c r="AM3979" i="2" s="1"/>
  <c r="AN3979" i="2" s="1"/>
  <c r="AO3979" i="2" s="1"/>
  <c r="AL3977" i="2"/>
  <c r="AM3977" i="2" s="1"/>
  <c r="AN3977" i="2" s="1"/>
  <c r="AO3977" i="2" s="1"/>
  <c r="AL3974" i="2"/>
  <c r="AM3974" i="2" s="1"/>
  <c r="AN3974" i="2" s="1"/>
  <c r="AO3974" i="2" s="1"/>
  <c r="AL3972" i="2"/>
  <c r="AM3972" i="2" s="1"/>
  <c r="AN3972" i="2" s="1"/>
  <c r="AO3972" i="2" s="1"/>
  <c r="AL3969" i="2"/>
  <c r="AM3969" i="2" s="1"/>
  <c r="AN3969" i="2" s="1"/>
  <c r="AO3969" i="2" s="1"/>
  <c r="AL3966" i="2"/>
  <c r="AM3966" i="2" s="1"/>
  <c r="AN3966" i="2" s="1"/>
  <c r="AO3966" i="2" s="1"/>
  <c r="AL3964" i="2"/>
  <c r="AM3964" i="2" s="1"/>
  <c r="AN3964" i="2" s="1"/>
  <c r="AO3964" i="2" s="1"/>
  <c r="AL3962" i="2"/>
  <c r="AM3962" i="2" s="1"/>
  <c r="AN3962" i="2" s="1"/>
  <c r="AO3962" i="2" s="1"/>
  <c r="AL3959" i="2"/>
  <c r="AM3959" i="2" s="1"/>
  <c r="AN3959" i="2" s="1"/>
  <c r="AO3959" i="2" s="1"/>
  <c r="AL3957" i="2"/>
  <c r="AM3957" i="2" s="1"/>
  <c r="AN3957" i="2" s="1"/>
  <c r="AO3957" i="2" s="1"/>
  <c r="AL3955" i="2"/>
  <c r="AM3955" i="2" s="1"/>
  <c r="AN3955" i="2" s="1"/>
  <c r="AO3955" i="2" s="1"/>
  <c r="AL3953" i="2"/>
  <c r="AM3953" i="2" s="1"/>
  <c r="AN3953" i="2" s="1"/>
  <c r="AO3953" i="2" s="1"/>
  <c r="AL3950" i="2"/>
  <c r="AM3950" i="2" s="1"/>
  <c r="AN3950" i="2" s="1"/>
  <c r="AO3950" i="2" s="1"/>
  <c r="AL3948" i="2"/>
  <c r="AM3948" i="2" s="1"/>
  <c r="AN3948" i="2" s="1"/>
  <c r="AO3948" i="2" s="1"/>
  <c r="AL3945" i="2"/>
  <c r="AM3945" i="2" s="1"/>
  <c r="AN3945" i="2" s="1"/>
  <c r="AO3945" i="2" s="1"/>
  <c r="AL3943" i="2"/>
  <c r="AM3943" i="2" s="1"/>
  <c r="AN3943" i="2" s="1"/>
  <c r="AO3943" i="2" s="1"/>
  <c r="AL3940" i="2"/>
  <c r="AM3940" i="2" s="1"/>
  <c r="AN3940" i="2" s="1"/>
  <c r="AO3940" i="2" s="1"/>
  <c r="AL3938" i="2"/>
  <c r="AM3938" i="2" s="1"/>
  <c r="AN3938" i="2" s="1"/>
  <c r="AO3938" i="2" s="1"/>
  <c r="AL3934" i="2"/>
  <c r="AM3934" i="2" s="1"/>
  <c r="AN3934" i="2" s="1"/>
  <c r="AO3934" i="2" s="1"/>
  <c r="AL3930" i="2"/>
  <c r="AM3930" i="2" s="1"/>
  <c r="AN3930" i="2" s="1"/>
  <c r="AO3930" i="2" s="1"/>
  <c r="AL3926" i="2"/>
  <c r="AM3926" i="2" s="1"/>
  <c r="AN3926" i="2" s="1"/>
  <c r="AO3926" i="2" s="1"/>
  <c r="AL3922" i="2"/>
  <c r="AM3922" i="2" s="1"/>
  <c r="AN3922" i="2" s="1"/>
  <c r="AO3922" i="2" s="1"/>
  <c r="AL3918" i="2"/>
  <c r="AM3918" i="2" s="1"/>
  <c r="AN3918" i="2" s="1"/>
  <c r="AO3918" i="2" s="1"/>
  <c r="AL3914" i="2"/>
  <c r="AM3914" i="2" s="1"/>
  <c r="AN3914" i="2" s="1"/>
  <c r="AO3914" i="2" s="1"/>
  <c r="AL3910" i="2"/>
  <c r="AM3910" i="2" s="1"/>
  <c r="AN3910" i="2" s="1"/>
  <c r="AO3910" i="2" s="1"/>
  <c r="AL3906" i="2"/>
  <c r="AM3906" i="2" s="1"/>
  <c r="AN3906" i="2" s="1"/>
  <c r="AO3906" i="2" s="1"/>
  <c r="AL3902" i="2"/>
  <c r="AM3902" i="2" s="1"/>
  <c r="AN3902" i="2" s="1"/>
  <c r="AO3902" i="2" s="1"/>
  <c r="AL3898" i="2"/>
  <c r="AM3898" i="2" s="1"/>
  <c r="AN3898" i="2" s="1"/>
  <c r="AO3898" i="2" s="1"/>
  <c r="AL3894" i="2"/>
  <c r="AM3894" i="2" s="1"/>
  <c r="AN3894" i="2" s="1"/>
  <c r="AO3894" i="2" s="1"/>
  <c r="AL3890" i="2"/>
  <c r="AM3890" i="2" s="1"/>
  <c r="AN3890" i="2" s="1"/>
  <c r="AO3890" i="2" s="1"/>
  <c r="AL3886" i="2"/>
  <c r="AM3886" i="2" s="1"/>
  <c r="AN3886" i="2" s="1"/>
  <c r="AO3886" i="2" s="1"/>
  <c r="AL3882" i="2"/>
  <c r="AM3882" i="2" s="1"/>
  <c r="AN3882" i="2" s="1"/>
  <c r="AO3882" i="2" s="1"/>
  <c r="AL3878" i="2"/>
  <c r="AM3878" i="2" s="1"/>
  <c r="AN3878" i="2" s="1"/>
  <c r="AO3878" i="2" s="1"/>
  <c r="AL3874" i="2"/>
  <c r="AM3874" i="2" s="1"/>
  <c r="AN3874" i="2" s="1"/>
  <c r="AO3874" i="2" s="1"/>
  <c r="AL3870" i="2"/>
  <c r="AM3870" i="2" s="1"/>
  <c r="AN3870" i="2" s="1"/>
  <c r="AO3870" i="2" s="1"/>
  <c r="AL3866" i="2"/>
  <c r="AM3866" i="2" s="1"/>
  <c r="AN3866" i="2" s="1"/>
  <c r="AO3866" i="2" s="1"/>
  <c r="AL3862" i="2"/>
  <c r="AM3862" i="2" s="1"/>
  <c r="AN3862" i="2" s="1"/>
  <c r="AO3862" i="2" s="1"/>
  <c r="AL3858" i="2"/>
  <c r="AM3858" i="2" s="1"/>
  <c r="AN3858" i="2" s="1"/>
  <c r="AO3858" i="2" s="1"/>
  <c r="AL3854" i="2"/>
  <c r="AM3854" i="2" s="1"/>
  <c r="AN3854" i="2" s="1"/>
  <c r="AO3854" i="2" s="1"/>
  <c r="AL3850" i="2"/>
  <c r="AM3850" i="2" s="1"/>
  <c r="AN3850" i="2" s="1"/>
  <c r="AO3850" i="2" s="1"/>
  <c r="AL3846" i="2"/>
  <c r="AM3846" i="2" s="1"/>
  <c r="AN3846" i="2" s="1"/>
  <c r="AO3846" i="2" s="1"/>
  <c r="AL3842" i="2"/>
  <c r="AM3842" i="2" s="1"/>
  <c r="AN3842" i="2" s="1"/>
  <c r="AO3842" i="2" s="1"/>
  <c r="AL3838" i="2"/>
  <c r="AM3838" i="2" s="1"/>
  <c r="AN3838" i="2" s="1"/>
  <c r="AO3838" i="2" s="1"/>
  <c r="AL3834" i="2"/>
  <c r="AM3834" i="2" s="1"/>
  <c r="AN3834" i="2" s="1"/>
  <c r="AO3834" i="2" s="1"/>
  <c r="AL3830" i="2"/>
  <c r="AM3830" i="2" s="1"/>
  <c r="AN3830" i="2" s="1"/>
  <c r="AO3830" i="2" s="1"/>
  <c r="AL3826" i="2"/>
  <c r="AM3826" i="2" s="1"/>
  <c r="AN3826" i="2" s="1"/>
  <c r="AO3826" i="2" s="1"/>
  <c r="AL3822" i="2"/>
  <c r="AM3822" i="2" s="1"/>
  <c r="AN3822" i="2" s="1"/>
  <c r="AO3822" i="2" s="1"/>
  <c r="AL3818" i="2"/>
  <c r="AM3818" i="2" s="1"/>
  <c r="AN3818" i="2" s="1"/>
  <c r="AO3818" i="2" s="1"/>
  <c r="AL3814" i="2"/>
  <c r="AM3814" i="2" s="1"/>
  <c r="AN3814" i="2" s="1"/>
  <c r="AO3814" i="2" s="1"/>
  <c r="AL3810" i="2"/>
  <c r="AM3810" i="2" s="1"/>
  <c r="AN3810" i="2" s="1"/>
  <c r="AO3810" i="2" s="1"/>
  <c r="AL3806" i="2"/>
  <c r="AM3806" i="2" s="1"/>
  <c r="AN3806" i="2" s="1"/>
  <c r="AO3806" i="2" s="1"/>
  <c r="AL3802" i="2"/>
  <c r="AM3802" i="2" s="1"/>
  <c r="AN3802" i="2" s="1"/>
  <c r="AO3802" i="2" s="1"/>
  <c r="AL3798" i="2"/>
  <c r="AM3798" i="2" s="1"/>
  <c r="AN3798" i="2" s="1"/>
  <c r="AO3798" i="2" s="1"/>
  <c r="AL3794" i="2"/>
  <c r="AM3794" i="2" s="1"/>
  <c r="AN3794" i="2" s="1"/>
  <c r="AO3794" i="2" s="1"/>
  <c r="AL3790" i="2"/>
  <c r="AM3790" i="2" s="1"/>
  <c r="AN3790" i="2" s="1"/>
  <c r="AO3790" i="2" s="1"/>
  <c r="AL3786" i="2"/>
  <c r="AM3786" i="2" s="1"/>
  <c r="AN3786" i="2" s="1"/>
  <c r="AO3786" i="2" s="1"/>
  <c r="AL3782" i="2"/>
  <c r="AM3782" i="2" s="1"/>
  <c r="AN3782" i="2" s="1"/>
  <c r="AO3782" i="2" s="1"/>
  <c r="AL3778" i="2"/>
  <c r="AM3778" i="2" s="1"/>
  <c r="AN3778" i="2" s="1"/>
  <c r="AO3778" i="2" s="1"/>
  <c r="AL3774" i="2"/>
  <c r="AM3774" i="2" s="1"/>
  <c r="AN3774" i="2" s="1"/>
  <c r="AO3774" i="2" s="1"/>
  <c r="AL3770" i="2"/>
  <c r="AM3770" i="2" s="1"/>
  <c r="AN3770" i="2" s="1"/>
  <c r="AO3770" i="2" s="1"/>
  <c r="AL3766" i="2"/>
  <c r="AM3766" i="2" s="1"/>
  <c r="AN3766" i="2" s="1"/>
  <c r="AO3766" i="2" s="1"/>
  <c r="AL3762" i="2"/>
  <c r="AM3762" i="2" s="1"/>
  <c r="AN3762" i="2" s="1"/>
  <c r="AO3762" i="2" s="1"/>
  <c r="AL3758" i="2"/>
  <c r="AM3758" i="2" s="1"/>
  <c r="AN3758" i="2" s="1"/>
  <c r="AO3758" i="2" s="1"/>
  <c r="AL3754" i="2"/>
  <c r="AM3754" i="2" s="1"/>
  <c r="AN3754" i="2" s="1"/>
  <c r="AO3754" i="2" s="1"/>
  <c r="AL3750" i="2"/>
  <c r="AM3750" i="2" s="1"/>
  <c r="AN3750" i="2" s="1"/>
  <c r="AO3750" i="2" s="1"/>
  <c r="AL3746" i="2"/>
  <c r="AM3746" i="2" s="1"/>
  <c r="AN3746" i="2" s="1"/>
  <c r="AO3746" i="2" s="1"/>
  <c r="AL3742" i="2"/>
  <c r="AM3742" i="2" s="1"/>
  <c r="AN3742" i="2" s="1"/>
  <c r="AO3742" i="2" s="1"/>
  <c r="AL3738" i="2"/>
  <c r="AM3738" i="2" s="1"/>
  <c r="AN3738" i="2" s="1"/>
  <c r="AO3738" i="2" s="1"/>
  <c r="AL3734" i="2"/>
  <c r="AM3734" i="2" s="1"/>
  <c r="AN3734" i="2" s="1"/>
  <c r="AO3734" i="2" s="1"/>
  <c r="AL3730" i="2"/>
  <c r="AM3730" i="2" s="1"/>
  <c r="AN3730" i="2" s="1"/>
  <c r="AO3730" i="2" s="1"/>
  <c r="AL3726" i="2"/>
  <c r="AM3726" i="2" s="1"/>
  <c r="AN3726" i="2" s="1"/>
  <c r="AO3726" i="2" s="1"/>
  <c r="AL3722" i="2"/>
  <c r="AM3722" i="2" s="1"/>
  <c r="AN3722" i="2" s="1"/>
  <c r="AO3722" i="2" s="1"/>
  <c r="AL3718" i="2"/>
  <c r="AM3718" i="2" s="1"/>
  <c r="AN3718" i="2" s="1"/>
  <c r="AO3718" i="2" s="1"/>
  <c r="AL3714" i="2"/>
  <c r="AM3714" i="2" s="1"/>
  <c r="AN3714" i="2" s="1"/>
  <c r="AO3714" i="2" s="1"/>
  <c r="AL3710" i="2"/>
  <c r="AM3710" i="2" s="1"/>
  <c r="AN3710" i="2" s="1"/>
  <c r="AO3710" i="2" s="1"/>
  <c r="AL3706" i="2"/>
  <c r="AM3706" i="2" s="1"/>
  <c r="AN3706" i="2" s="1"/>
  <c r="AO3706" i="2" s="1"/>
  <c r="AL3702" i="2"/>
  <c r="AM3702" i="2" s="1"/>
  <c r="AN3702" i="2" s="1"/>
  <c r="AO3702" i="2" s="1"/>
  <c r="AL3698" i="2"/>
  <c r="AM3698" i="2" s="1"/>
  <c r="AN3698" i="2" s="1"/>
  <c r="AO3698" i="2" s="1"/>
  <c r="AL3694" i="2"/>
  <c r="AM3694" i="2" s="1"/>
  <c r="AN3694" i="2" s="1"/>
  <c r="AO3694" i="2" s="1"/>
  <c r="AL3690" i="2"/>
  <c r="AM3690" i="2" s="1"/>
  <c r="AN3690" i="2" s="1"/>
  <c r="AO3690" i="2" s="1"/>
  <c r="AL3686" i="2"/>
  <c r="AM3686" i="2" s="1"/>
  <c r="AN3686" i="2" s="1"/>
  <c r="AO3686" i="2" s="1"/>
  <c r="AL3682" i="2"/>
  <c r="AM3682" i="2" s="1"/>
  <c r="AN3682" i="2" s="1"/>
  <c r="AO3682" i="2" s="1"/>
  <c r="AL3678" i="2"/>
  <c r="AM3678" i="2" s="1"/>
  <c r="AN3678" i="2" s="1"/>
  <c r="AO3678" i="2" s="1"/>
  <c r="AL3674" i="2"/>
  <c r="AM3674" i="2" s="1"/>
  <c r="AN3674" i="2" s="1"/>
  <c r="AO3674" i="2" s="1"/>
  <c r="AL3670" i="2"/>
  <c r="AM3670" i="2" s="1"/>
  <c r="AN3670" i="2" s="1"/>
  <c r="AO3670" i="2" s="1"/>
  <c r="AL3666" i="2"/>
  <c r="AM3666" i="2" s="1"/>
  <c r="AN3666" i="2" s="1"/>
  <c r="AO3666" i="2" s="1"/>
  <c r="AL3662" i="2"/>
  <c r="AM3662" i="2" s="1"/>
  <c r="AN3662" i="2" s="1"/>
  <c r="AO3662" i="2" s="1"/>
  <c r="AL3658" i="2"/>
  <c r="AM3658" i="2" s="1"/>
  <c r="AN3658" i="2" s="1"/>
  <c r="AO3658" i="2" s="1"/>
  <c r="AL3654" i="2"/>
  <c r="AM3654" i="2" s="1"/>
  <c r="AN3654" i="2" s="1"/>
  <c r="AO3654" i="2" s="1"/>
  <c r="AL3650" i="2"/>
  <c r="AM3650" i="2" s="1"/>
  <c r="AN3650" i="2" s="1"/>
  <c r="AO3650" i="2" s="1"/>
  <c r="AL3646" i="2"/>
  <c r="AM3646" i="2" s="1"/>
  <c r="AN3646" i="2" s="1"/>
  <c r="AO3646" i="2" s="1"/>
  <c r="AL3642" i="2"/>
  <c r="AM3642" i="2" s="1"/>
  <c r="AN3642" i="2" s="1"/>
  <c r="AO3642" i="2" s="1"/>
  <c r="AL3638" i="2"/>
  <c r="AM3638" i="2" s="1"/>
  <c r="AN3638" i="2" s="1"/>
  <c r="AO3638" i="2" s="1"/>
  <c r="AL3634" i="2"/>
  <c r="AM3634" i="2" s="1"/>
  <c r="AN3634" i="2" s="1"/>
  <c r="AO3634" i="2" s="1"/>
  <c r="AL3630" i="2"/>
  <c r="AM3630" i="2" s="1"/>
  <c r="AN3630" i="2" s="1"/>
  <c r="AO3630" i="2" s="1"/>
  <c r="AL3626" i="2"/>
  <c r="AM3626" i="2" s="1"/>
  <c r="AN3626" i="2" s="1"/>
  <c r="AO3626" i="2" s="1"/>
  <c r="AL3622" i="2"/>
  <c r="AM3622" i="2" s="1"/>
  <c r="AN3622" i="2" s="1"/>
  <c r="AO3622" i="2" s="1"/>
  <c r="AL3618" i="2"/>
  <c r="AM3618" i="2" s="1"/>
  <c r="AN3618" i="2" s="1"/>
  <c r="AO3618" i="2" s="1"/>
  <c r="AL3614" i="2"/>
  <c r="AM3614" i="2" s="1"/>
  <c r="AN3614" i="2" s="1"/>
  <c r="AO3614" i="2" s="1"/>
  <c r="AL3610" i="2"/>
  <c r="AM3610" i="2" s="1"/>
  <c r="AN3610" i="2" s="1"/>
  <c r="AO3610" i="2" s="1"/>
  <c r="AL3606" i="2"/>
  <c r="AM3606" i="2" s="1"/>
  <c r="AN3606" i="2" s="1"/>
  <c r="AO3606" i="2" s="1"/>
  <c r="AL3602" i="2"/>
  <c r="AM3602" i="2" s="1"/>
  <c r="AN3602" i="2" s="1"/>
  <c r="AO3602" i="2" s="1"/>
  <c r="AL3598" i="2"/>
  <c r="AM3598" i="2" s="1"/>
  <c r="AN3598" i="2" s="1"/>
  <c r="AO3598" i="2" s="1"/>
  <c r="AL3594" i="2"/>
  <c r="AM3594" i="2" s="1"/>
  <c r="AN3594" i="2" s="1"/>
  <c r="AO3594" i="2" s="1"/>
  <c r="AL2588" i="2"/>
  <c r="AM2588" i="2" s="1"/>
  <c r="AN2588" i="2" s="1"/>
  <c r="AO2588" i="2" s="1"/>
  <c r="AL2584" i="2"/>
  <c r="AM2584" i="2" s="1"/>
  <c r="AN2584" i="2" s="1"/>
  <c r="AO2584" i="2" s="1"/>
  <c r="AL2580" i="2"/>
  <c r="AM2580" i="2" s="1"/>
  <c r="AN2580" i="2" s="1"/>
  <c r="AO2580" i="2" s="1"/>
  <c r="AL2576" i="2"/>
  <c r="AM2576" i="2" s="1"/>
  <c r="AN2576" i="2" s="1"/>
  <c r="AO2576" i="2" s="1"/>
  <c r="AL2572" i="2"/>
  <c r="AM2572" i="2" s="1"/>
  <c r="AN2572" i="2" s="1"/>
  <c r="AO2572" i="2" s="1"/>
  <c r="AL2568" i="2"/>
  <c r="AM2568" i="2" s="1"/>
  <c r="AN2568" i="2" s="1"/>
  <c r="AO2568" i="2" s="1"/>
  <c r="AL2564" i="2"/>
  <c r="AM2564" i="2" s="1"/>
  <c r="AN2564" i="2" s="1"/>
  <c r="AO2564" i="2" s="1"/>
  <c r="AL2560" i="2"/>
  <c r="AM2560" i="2" s="1"/>
  <c r="AN2560" i="2" s="1"/>
  <c r="AO2560" i="2" s="1"/>
  <c r="AL2556" i="2"/>
  <c r="AM2556" i="2" s="1"/>
  <c r="AN2556" i="2" s="1"/>
  <c r="AO2556" i="2" s="1"/>
  <c r="AL2552" i="2"/>
  <c r="AM2552" i="2" s="1"/>
  <c r="AN2552" i="2" s="1"/>
  <c r="AO2552" i="2" s="1"/>
  <c r="AL2548" i="2"/>
  <c r="AM2548" i="2" s="1"/>
  <c r="AN2548" i="2" s="1"/>
  <c r="AO2548" i="2" s="1"/>
  <c r="AL2544" i="2"/>
  <c r="AM2544" i="2" s="1"/>
  <c r="AN2544" i="2" s="1"/>
  <c r="AO2544" i="2" s="1"/>
  <c r="AL2540" i="2"/>
  <c r="AM2540" i="2" s="1"/>
  <c r="AN2540" i="2" s="1"/>
  <c r="AO2540" i="2" s="1"/>
  <c r="AL2536" i="2"/>
  <c r="AM2536" i="2" s="1"/>
  <c r="AN2536" i="2" s="1"/>
  <c r="AO2536" i="2" s="1"/>
  <c r="AL2532" i="2"/>
  <c r="AM2532" i="2" s="1"/>
  <c r="AN2532" i="2" s="1"/>
  <c r="AO2532" i="2" s="1"/>
  <c r="AL2528" i="2"/>
  <c r="AM2528" i="2" s="1"/>
  <c r="AN2528" i="2" s="1"/>
  <c r="AO2528" i="2" s="1"/>
  <c r="AL2524" i="2"/>
  <c r="AM2524" i="2" s="1"/>
  <c r="AN2524" i="2" s="1"/>
  <c r="AO2524" i="2" s="1"/>
  <c r="AL2520" i="2"/>
  <c r="AM2520" i="2" s="1"/>
  <c r="AN2520" i="2" s="1"/>
  <c r="AO2520" i="2" s="1"/>
  <c r="AL2516" i="2"/>
  <c r="AM2516" i="2" s="1"/>
  <c r="AN2516" i="2" s="1"/>
  <c r="AO2516" i="2" s="1"/>
  <c r="AL2512" i="2"/>
  <c r="AM2512" i="2" s="1"/>
  <c r="AN2512" i="2" s="1"/>
  <c r="AO2512" i="2" s="1"/>
  <c r="AL2508" i="2"/>
  <c r="AM2508" i="2" s="1"/>
  <c r="AN2508" i="2" s="1"/>
  <c r="AO2508" i="2" s="1"/>
  <c r="AL2504" i="2"/>
  <c r="AM2504" i="2" s="1"/>
  <c r="AN2504" i="2" s="1"/>
  <c r="AO2504" i="2" s="1"/>
  <c r="AL2500" i="2"/>
  <c r="AM2500" i="2" s="1"/>
  <c r="AN2500" i="2" s="1"/>
  <c r="AO2500" i="2" s="1"/>
  <c r="AL2496" i="2"/>
  <c r="AM2496" i="2" s="1"/>
  <c r="AN2496" i="2" s="1"/>
  <c r="AO2496" i="2" s="1"/>
  <c r="AL2492" i="2"/>
  <c r="AM2492" i="2" s="1"/>
  <c r="AN2492" i="2" s="1"/>
  <c r="AO2492" i="2" s="1"/>
  <c r="AL2488" i="2"/>
  <c r="AM2488" i="2" s="1"/>
  <c r="AN2488" i="2" s="1"/>
  <c r="AO2488" i="2" s="1"/>
  <c r="AL2484" i="2"/>
  <c r="AM2484" i="2" s="1"/>
  <c r="AN2484" i="2" s="1"/>
  <c r="AO2484" i="2" s="1"/>
  <c r="AL2480" i="2"/>
  <c r="AM2480" i="2" s="1"/>
  <c r="AN2480" i="2" s="1"/>
  <c r="AO2480" i="2" s="1"/>
  <c r="AL2476" i="2"/>
  <c r="AM2476" i="2" s="1"/>
  <c r="AN2476" i="2" s="1"/>
  <c r="AO2476" i="2" s="1"/>
  <c r="AL2472" i="2"/>
  <c r="AM2472" i="2" s="1"/>
  <c r="AN2472" i="2" s="1"/>
  <c r="AO2472" i="2" s="1"/>
  <c r="AL2468" i="2"/>
  <c r="AM2468" i="2" s="1"/>
  <c r="AN2468" i="2" s="1"/>
  <c r="AO2468" i="2" s="1"/>
  <c r="AL2464" i="2"/>
  <c r="AM2464" i="2" s="1"/>
  <c r="AN2464" i="2" s="1"/>
  <c r="AO2464" i="2" s="1"/>
  <c r="AL2460" i="2"/>
  <c r="AM2460" i="2" s="1"/>
  <c r="AN2460" i="2" s="1"/>
  <c r="AO2460" i="2" s="1"/>
  <c r="AL2456" i="2"/>
  <c r="AM2456" i="2" s="1"/>
  <c r="AN2456" i="2" s="1"/>
  <c r="AO2456" i="2" s="1"/>
  <c r="AL2452" i="2"/>
  <c r="AM2452" i="2" s="1"/>
  <c r="AN2452" i="2" s="1"/>
  <c r="AO2452" i="2" s="1"/>
  <c r="AL2448" i="2"/>
  <c r="AM2448" i="2" s="1"/>
  <c r="AN2448" i="2" s="1"/>
  <c r="AO2448" i="2" s="1"/>
  <c r="AL2444" i="2"/>
  <c r="AM2444" i="2" s="1"/>
  <c r="AN2444" i="2" s="1"/>
  <c r="AO2444" i="2" s="1"/>
  <c r="AL2440" i="2"/>
  <c r="AM2440" i="2" s="1"/>
  <c r="AN2440" i="2" s="1"/>
  <c r="AO2440" i="2" s="1"/>
  <c r="AL2436" i="2"/>
  <c r="AM2436" i="2" s="1"/>
  <c r="AN2436" i="2" s="1"/>
  <c r="AO2436" i="2" s="1"/>
  <c r="AL2432" i="2"/>
  <c r="AM2432" i="2" s="1"/>
  <c r="AN2432" i="2" s="1"/>
  <c r="AO2432" i="2" s="1"/>
  <c r="AL2428" i="2"/>
  <c r="AM2428" i="2" s="1"/>
  <c r="AN2428" i="2" s="1"/>
  <c r="AO2428" i="2" s="1"/>
  <c r="AL2424" i="2"/>
  <c r="AM2424" i="2" s="1"/>
  <c r="AN2424" i="2" s="1"/>
  <c r="AO2424" i="2" s="1"/>
  <c r="AL2420" i="2"/>
  <c r="AM2420" i="2" s="1"/>
  <c r="AN2420" i="2" s="1"/>
  <c r="AO2420" i="2" s="1"/>
  <c r="AL2416" i="2"/>
  <c r="AM2416" i="2" s="1"/>
  <c r="AN2416" i="2" s="1"/>
  <c r="AO2416" i="2" s="1"/>
  <c r="AL2412" i="2"/>
  <c r="AM2412" i="2" s="1"/>
  <c r="AN2412" i="2" s="1"/>
  <c r="AO2412" i="2" s="1"/>
  <c r="AL2408" i="2"/>
  <c r="AM2408" i="2" s="1"/>
  <c r="AN2408" i="2" s="1"/>
  <c r="AO2408" i="2" s="1"/>
  <c r="AL2404" i="2"/>
  <c r="AM2404" i="2" s="1"/>
  <c r="AN2404" i="2" s="1"/>
  <c r="AO2404" i="2" s="1"/>
  <c r="AL2400" i="2"/>
  <c r="AM2400" i="2" s="1"/>
  <c r="AN2400" i="2" s="1"/>
  <c r="AO2400" i="2" s="1"/>
  <c r="AL2396" i="2"/>
  <c r="AM2396" i="2" s="1"/>
  <c r="AN2396" i="2" s="1"/>
  <c r="AO2396" i="2" s="1"/>
  <c r="AL2392" i="2"/>
  <c r="AM2392" i="2" s="1"/>
  <c r="AN2392" i="2" s="1"/>
  <c r="AO2392" i="2" s="1"/>
  <c r="AL2388" i="2"/>
  <c r="AM2388" i="2" s="1"/>
  <c r="AN2388" i="2" s="1"/>
  <c r="AO2388" i="2" s="1"/>
  <c r="AL2384" i="2"/>
  <c r="AM2384" i="2" s="1"/>
  <c r="AN2384" i="2" s="1"/>
  <c r="AO2384" i="2" s="1"/>
  <c r="AL2380" i="2"/>
  <c r="AM2380" i="2" s="1"/>
  <c r="AN2380" i="2" s="1"/>
  <c r="AO2380" i="2" s="1"/>
  <c r="AL2376" i="2"/>
  <c r="AM2376" i="2" s="1"/>
  <c r="AN2376" i="2" s="1"/>
  <c r="AO2376" i="2" s="1"/>
  <c r="AL2372" i="2"/>
  <c r="AM2372" i="2" s="1"/>
  <c r="AN2372" i="2" s="1"/>
  <c r="AO2372" i="2" s="1"/>
  <c r="AL2368" i="2"/>
  <c r="AM2368" i="2" s="1"/>
  <c r="AN2368" i="2" s="1"/>
  <c r="AO2368" i="2" s="1"/>
  <c r="AL2364" i="2"/>
  <c r="AM2364" i="2" s="1"/>
  <c r="AN2364" i="2" s="1"/>
  <c r="AO2364" i="2" s="1"/>
  <c r="AL2360" i="2"/>
  <c r="AM2360" i="2" s="1"/>
  <c r="AN2360" i="2" s="1"/>
  <c r="AO2360" i="2" s="1"/>
  <c r="AL2356" i="2"/>
  <c r="AM2356" i="2" s="1"/>
  <c r="AN2356" i="2" s="1"/>
  <c r="AO2356" i="2" s="1"/>
  <c r="AL2352" i="2"/>
  <c r="AM2352" i="2" s="1"/>
  <c r="AN2352" i="2" s="1"/>
  <c r="AO2352" i="2" s="1"/>
  <c r="AL2348" i="2"/>
  <c r="AM2348" i="2" s="1"/>
  <c r="AN2348" i="2" s="1"/>
  <c r="AO2348" i="2" s="1"/>
  <c r="AL2344" i="2"/>
  <c r="AM2344" i="2" s="1"/>
  <c r="AN2344" i="2" s="1"/>
  <c r="AO2344" i="2" s="1"/>
  <c r="AL2340" i="2"/>
  <c r="AM2340" i="2" s="1"/>
  <c r="AN2340" i="2" s="1"/>
  <c r="AO2340" i="2" s="1"/>
  <c r="AL2336" i="2"/>
  <c r="AM2336" i="2" s="1"/>
  <c r="AN2336" i="2" s="1"/>
  <c r="AO2336" i="2" s="1"/>
  <c r="AL2332" i="2"/>
  <c r="AM2332" i="2" s="1"/>
  <c r="AN2332" i="2" s="1"/>
  <c r="AO2332" i="2" s="1"/>
  <c r="AL2328" i="2"/>
  <c r="AM2328" i="2" s="1"/>
  <c r="AN2328" i="2" s="1"/>
  <c r="AO2328" i="2" s="1"/>
  <c r="AL2324" i="2"/>
  <c r="AM2324" i="2" s="1"/>
  <c r="AN2324" i="2" s="1"/>
  <c r="AO2324" i="2" s="1"/>
  <c r="AL2320" i="2"/>
  <c r="AM2320" i="2" s="1"/>
  <c r="AN2320" i="2" s="1"/>
  <c r="AO2320" i="2" s="1"/>
  <c r="AL2316" i="2"/>
  <c r="AM2316" i="2" s="1"/>
  <c r="AN2316" i="2" s="1"/>
  <c r="AO2316" i="2" s="1"/>
  <c r="AL2312" i="2"/>
  <c r="AM2312" i="2" s="1"/>
  <c r="AN2312" i="2" s="1"/>
  <c r="AO2312" i="2" s="1"/>
  <c r="AL2308" i="2"/>
  <c r="AM2308" i="2" s="1"/>
  <c r="AN2308" i="2" s="1"/>
  <c r="AO2308" i="2" s="1"/>
  <c r="AL2304" i="2"/>
  <c r="AM2304" i="2" s="1"/>
  <c r="AN2304" i="2" s="1"/>
  <c r="AO2304" i="2" s="1"/>
  <c r="AL2300" i="2"/>
  <c r="AM2300" i="2" s="1"/>
  <c r="AN2300" i="2" s="1"/>
  <c r="AO2300" i="2" s="1"/>
  <c r="AL2296" i="2"/>
  <c r="AM2296" i="2" s="1"/>
  <c r="AN2296" i="2" s="1"/>
  <c r="AO2296" i="2" s="1"/>
  <c r="AL2292" i="2"/>
  <c r="AM2292" i="2" s="1"/>
  <c r="AN2292" i="2" s="1"/>
  <c r="AO2292" i="2" s="1"/>
  <c r="AL2288" i="2"/>
  <c r="AM2288" i="2" s="1"/>
  <c r="AN2288" i="2" s="1"/>
  <c r="AO2288" i="2" s="1"/>
  <c r="AL2284" i="2"/>
  <c r="AM2284" i="2" s="1"/>
  <c r="AN2284" i="2" s="1"/>
  <c r="AO2284" i="2" s="1"/>
  <c r="AL2280" i="2"/>
  <c r="AM2280" i="2" s="1"/>
  <c r="AN2280" i="2" s="1"/>
  <c r="AO2280" i="2" s="1"/>
  <c r="AL2276" i="2"/>
  <c r="AM2276" i="2" s="1"/>
  <c r="AN2276" i="2" s="1"/>
  <c r="AO2276" i="2" s="1"/>
  <c r="AL2272" i="2"/>
  <c r="AM2272" i="2" s="1"/>
  <c r="AN2272" i="2" s="1"/>
  <c r="AO2272" i="2" s="1"/>
  <c r="AL2268" i="2"/>
  <c r="AM2268" i="2" s="1"/>
  <c r="AN2268" i="2" s="1"/>
  <c r="AO2268" i="2" s="1"/>
  <c r="AL2264" i="2"/>
  <c r="AM2264" i="2" s="1"/>
  <c r="AN2264" i="2" s="1"/>
  <c r="AO2264" i="2" s="1"/>
  <c r="AL2260" i="2"/>
  <c r="AM2260" i="2" s="1"/>
  <c r="AN2260" i="2" s="1"/>
  <c r="AO2260" i="2" s="1"/>
  <c r="AL2256" i="2"/>
  <c r="AM2256" i="2" s="1"/>
  <c r="AN2256" i="2" s="1"/>
  <c r="AO2256" i="2" s="1"/>
  <c r="AL2252" i="2"/>
  <c r="AM2252" i="2" s="1"/>
  <c r="AN2252" i="2" s="1"/>
  <c r="AO2252" i="2" s="1"/>
  <c r="AL2248" i="2"/>
  <c r="AM2248" i="2" s="1"/>
  <c r="AN2248" i="2" s="1"/>
  <c r="AO2248" i="2" s="1"/>
  <c r="AL2244" i="2"/>
  <c r="AM2244" i="2" s="1"/>
  <c r="AN2244" i="2" s="1"/>
  <c r="AO2244" i="2" s="1"/>
  <c r="AL2240" i="2"/>
  <c r="AM2240" i="2" s="1"/>
  <c r="AN2240" i="2" s="1"/>
  <c r="AO2240" i="2" s="1"/>
  <c r="AL2236" i="2"/>
  <c r="AM2236" i="2" s="1"/>
  <c r="AN2236" i="2" s="1"/>
  <c r="AO2236" i="2" s="1"/>
  <c r="AL2232" i="2"/>
  <c r="AM2232" i="2" s="1"/>
  <c r="AN2232" i="2" s="1"/>
  <c r="AO2232" i="2" s="1"/>
  <c r="AL2228" i="2"/>
  <c r="AM2228" i="2" s="1"/>
  <c r="AN2228" i="2" s="1"/>
  <c r="AO2228" i="2" s="1"/>
  <c r="AL2224" i="2"/>
  <c r="AM2224" i="2" s="1"/>
  <c r="AN2224" i="2" s="1"/>
  <c r="AO2224" i="2" s="1"/>
  <c r="AL2220" i="2"/>
  <c r="AM2220" i="2" s="1"/>
  <c r="AN2220" i="2" s="1"/>
  <c r="AO2220" i="2" s="1"/>
  <c r="AL2216" i="2"/>
  <c r="AM2216" i="2" s="1"/>
  <c r="AN2216" i="2" s="1"/>
  <c r="AO2216" i="2" s="1"/>
  <c r="AL2212" i="2"/>
  <c r="AM2212" i="2" s="1"/>
  <c r="AN2212" i="2" s="1"/>
  <c r="AO2212" i="2" s="1"/>
  <c r="AL2208" i="2"/>
  <c r="AM2208" i="2" s="1"/>
  <c r="AN2208" i="2" s="1"/>
  <c r="AO2208" i="2" s="1"/>
  <c r="AL2204" i="2"/>
  <c r="AM2204" i="2" s="1"/>
  <c r="AN2204" i="2" s="1"/>
  <c r="AO2204" i="2" s="1"/>
  <c r="AL2200" i="2"/>
  <c r="AM2200" i="2" s="1"/>
  <c r="AN2200" i="2" s="1"/>
  <c r="AO2200" i="2" s="1"/>
  <c r="AL2196" i="2"/>
  <c r="AM2196" i="2" s="1"/>
  <c r="AN2196" i="2" s="1"/>
  <c r="AO2196" i="2" s="1"/>
  <c r="AL2192" i="2"/>
  <c r="AM2192" i="2" s="1"/>
  <c r="AN2192" i="2" s="1"/>
  <c r="AO2192" i="2" s="1"/>
  <c r="AL2188" i="2"/>
  <c r="AM2188" i="2" s="1"/>
  <c r="AN2188" i="2" s="1"/>
  <c r="AO2188" i="2" s="1"/>
  <c r="AL2184" i="2"/>
  <c r="AM2184" i="2" s="1"/>
  <c r="AN2184" i="2" s="1"/>
  <c r="AO2184" i="2" s="1"/>
  <c r="AL2180" i="2"/>
  <c r="AM2180" i="2" s="1"/>
  <c r="AN2180" i="2" s="1"/>
  <c r="AO2180" i="2" s="1"/>
  <c r="AL2176" i="2"/>
  <c r="AM2176" i="2" s="1"/>
  <c r="AN2176" i="2" s="1"/>
  <c r="AO2176" i="2" s="1"/>
  <c r="AL2172" i="2"/>
  <c r="AM2172" i="2" s="1"/>
  <c r="AN2172" i="2" s="1"/>
  <c r="AO2172" i="2" s="1"/>
  <c r="AL2168" i="2"/>
  <c r="AM2168" i="2" s="1"/>
  <c r="AN2168" i="2" s="1"/>
  <c r="AO2168" i="2" s="1"/>
  <c r="AL2164" i="2"/>
  <c r="AM2164" i="2" s="1"/>
  <c r="AN2164" i="2" s="1"/>
  <c r="AO2164" i="2" s="1"/>
  <c r="AL2160" i="2"/>
  <c r="AM2160" i="2" s="1"/>
  <c r="AN2160" i="2" s="1"/>
  <c r="AO2160" i="2" s="1"/>
  <c r="AL2156" i="2"/>
  <c r="AM2156" i="2" s="1"/>
  <c r="AN2156" i="2" s="1"/>
  <c r="AO2156" i="2" s="1"/>
  <c r="AL2152" i="2"/>
  <c r="AM2152" i="2" s="1"/>
  <c r="AN2152" i="2" s="1"/>
  <c r="AO2152" i="2" s="1"/>
  <c r="AL2148" i="2"/>
  <c r="AM2148" i="2" s="1"/>
  <c r="AN2148" i="2" s="1"/>
  <c r="AO2148" i="2" s="1"/>
  <c r="AL2144" i="2"/>
  <c r="AM2144" i="2" s="1"/>
  <c r="AN2144" i="2" s="1"/>
  <c r="AO2144" i="2" s="1"/>
  <c r="AL2140" i="2"/>
  <c r="AM2140" i="2" s="1"/>
  <c r="AN2140" i="2" s="1"/>
  <c r="AO2140" i="2" s="1"/>
  <c r="AL2136" i="2"/>
  <c r="AM2136" i="2" s="1"/>
  <c r="AN2136" i="2" s="1"/>
  <c r="AO2136" i="2" s="1"/>
  <c r="AL2132" i="2"/>
  <c r="AM2132" i="2" s="1"/>
  <c r="AN2132" i="2" s="1"/>
  <c r="AO2132" i="2" s="1"/>
  <c r="AL2128" i="2"/>
  <c r="AM2128" i="2" s="1"/>
  <c r="AN2128" i="2" s="1"/>
  <c r="AO2128" i="2" s="1"/>
  <c r="AL2124" i="2"/>
  <c r="AM2124" i="2" s="1"/>
  <c r="AN2124" i="2" s="1"/>
  <c r="AO2124" i="2" s="1"/>
  <c r="AL2120" i="2"/>
  <c r="AM2120" i="2" s="1"/>
  <c r="AN2120" i="2" s="1"/>
  <c r="AO2120" i="2" s="1"/>
  <c r="AL2116" i="2"/>
  <c r="AM2116" i="2" s="1"/>
  <c r="AN2116" i="2" s="1"/>
  <c r="AO2116" i="2" s="1"/>
  <c r="AL2112" i="2"/>
  <c r="AM2112" i="2" s="1"/>
  <c r="AN2112" i="2" s="1"/>
  <c r="AO2112" i="2" s="1"/>
  <c r="AL2108" i="2"/>
  <c r="AM2108" i="2" s="1"/>
  <c r="AN2108" i="2" s="1"/>
  <c r="AO2108" i="2" s="1"/>
  <c r="AL2104" i="2"/>
  <c r="AM2104" i="2" s="1"/>
  <c r="AN2104" i="2" s="1"/>
  <c r="AO2104" i="2" s="1"/>
  <c r="AL2100" i="2"/>
  <c r="AM2100" i="2" s="1"/>
  <c r="AN2100" i="2" s="1"/>
  <c r="AO2100" i="2" s="1"/>
  <c r="AL2096" i="2"/>
  <c r="AM2096" i="2" s="1"/>
  <c r="AN2096" i="2" s="1"/>
  <c r="AO2096" i="2" s="1"/>
  <c r="AL2092" i="2"/>
  <c r="AM2092" i="2" s="1"/>
  <c r="AN2092" i="2" s="1"/>
  <c r="AO2092" i="2" s="1"/>
  <c r="AL2088" i="2"/>
  <c r="AM2088" i="2" s="1"/>
  <c r="AN2088" i="2" s="1"/>
  <c r="AO2088" i="2" s="1"/>
  <c r="AL2084" i="2"/>
  <c r="AM2084" i="2" s="1"/>
  <c r="AN2084" i="2" s="1"/>
  <c r="AO2084" i="2" s="1"/>
  <c r="AL2080" i="2"/>
  <c r="AM2080" i="2" s="1"/>
  <c r="AN2080" i="2" s="1"/>
  <c r="AO2080" i="2" s="1"/>
  <c r="AL2076" i="2"/>
  <c r="AM2076" i="2" s="1"/>
  <c r="AN2076" i="2" s="1"/>
  <c r="AO2076" i="2" s="1"/>
  <c r="AL2072" i="2"/>
  <c r="AM2072" i="2" s="1"/>
  <c r="AN2072" i="2" s="1"/>
  <c r="AO2072" i="2" s="1"/>
  <c r="AL2068" i="2"/>
  <c r="AM2068" i="2" s="1"/>
  <c r="AN2068" i="2" s="1"/>
  <c r="AO2068" i="2" s="1"/>
  <c r="AL2064" i="2"/>
  <c r="AM2064" i="2" s="1"/>
  <c r="AN2064" i="2" s="1"/>
  <c r="AO2064" i="2" s="1"/>
  <c r="AL2060" i="2"/>
  <c r="AM2060" i="2" s="1"/>
  <c r="AN2060" i="2" s="1"/>
  <c r="AO2060" i="2" s="1"/>
  <c r="AL2056" i="2"/>
  <c r="AM2056" i="2" s="1"/>
  <c r="AN2056" i="2" s="1"/>
  <c r="AO2056" i="2" s="1"/>
  <c r="AL2052" i="2"/>
  <c r="AM2052" i="2" s="1"/>
  <c r="AN2052" i="2" s="1"/>
  <c r="AO2052" i="2" s="1"/>
  <c r="AL2048" i="2"/>
  <c r="AM2048" i="2" s="1"/>
  <c r="AN2048" i="2" s="1"/>
  <c r="AO2048" i="2" s="1"/>
  <c r="AL2044" i="2"/>
  <c r="AM2044" i="2" s="1"/>
  <c r="AN2044" i="2" s="1"/>
  <c r="AO2044" i="2" s="1"/>
  <c r="AL2040" i="2"/>
  <c r="AM2040" i="2" s="1"/>
  <c r="AN2040" i="2" s="1"/>
  <c r="AO2040" i="2" s="1"/>
  <c r="AL2036" i="2"/>
  <c r="AM2036" i="2" s="1"/>
  <c r="AN2036" i="2" s="1"/>
  <c r="AO2036" i="2" s="1"/>
  <c r="AL2032" i="2"/>
  <c r="AM2032" i="2" s="1"/>
  <c r="AN2032" i="2" s="1"/>
  <c r="AO2032" i="2" s="1"/>
  <c r="AL2028" i="2"/>
  <c r="AM2028" i="2" s="1"/>
  <c r="AN2028" i="2" s="1"/>
  <c r="AO2028" i="2" s="1"/>
  <c r="AL2024" i="2"/>
  <c r="AM2024" i="2" s="1"/>
  <c r="AN2024" i="2" s="1"/>
  <c r="AO2024" i="2" s="1"/>
  <c r="AL2020" i="2"/>
  <c r="AM2020" i="2" s="1"/>
  <c r="AN2020" i="2" s="1"/>
  <c r="AO2020" i="2" s="1"/>
  <c r="AL2016" i="2"/>
  <c r="AM2016" i="2" s="1"/>
  <c r="AN2016" i="2" s="1"/>
  <c r="AO2016" i="2" s="1"/>
  <c r="AL2012" i="2"/>
  <c r="AM2012" i="2" s="1"/>
  <c r="AN2012" i="2" s="1"/>
  <c r="AO2012" i="2" s="1"/>
  <c r="AL2008" i="2"/>
  <c r="AM2008" i="2" s="1"/>
  <c r="AN2008" i="2" s="1"/>
  <c r="AO2008" i="2" s="1"/>
  <c r="AL2004" i="2"/>
  <c r="AM2004" i="2" s="1"/>
  <c r="AN2004" i="2" s="1"/>
  <c r="AO2004" i="2" s="1"/>
  <c r="AL2000" i="2"/>
  <c r="AM2000" i="2" s="1"/>
  <c r="AN2000" i="2" s="1"/>
  <c r="AO2000" i="2" s="1"/>
  <c r="AL1996" i="2"/>
  <c r="AM1996" i="2" s="1"/>
  <c r="AN1996" i="2" s="1"/>
  <c r="AO1996" i="2" s="1"/>
  <c r="AL1992" i="2"/>
  <c r="AM1992" i="2" s="1"/>
  <c r="AN1992" i="2" s="1"/>
  <c r="AO1992" i="2" s="1"/>
  <c r="AL1988" i="2"/>
  <c r="AM1988" i="2" s="1"/>
  <c r="AN1988" i="2" s="1"/>
  <c r="AO1988" i="2" s="1"/>
  <c r="AL1984" i="2"/>
  <c r="AM1984" i="2" s="1"/>
  <c r="AN1984" i="2" s="1"/>
  <c r="AO1984" i="2" s="1"/>
  <c r="AL1980" i="2"/>
  <c r="AM1980" i="2" s="1"/>
  <c r="AN1980" i="2" s="1"/>
  <c r="AO1980" i="2" s="1"/>
  <c r="AL1976" i="2"/>
  <c r="AM1976" i="2" s="1"/>
  <c r="AN1976" i="2" s="1"/>
  <c r="AO1976" i="2" s="1"/>
  <c r="AL1972" i="2"/>
  <c r="AM1972" i="2" s="1"/>
  <c r="AN1972" i="2" s="1"/>
  <c r="AO1972" i="2" s="1"/>
  <c r="AL1968" i="2"/>
  <c r="AM1968" i="2" s="1"/>
  <c r="AN1968" i="2" s="1"/>
  <c r="AO1968" i="2" s="1"/>
  <c r="AL1964" i="2"/>
  <c r="AM1964" i="2" s="1"/>
  <c r="AN1964" i="2" s="1"/>
  <c r="AO1964" i="2" s="1"/>
  <c r="AL1960" i="2"/>
  <c r="AM1960" i="2" s="1"/>
  <c r="AN1960" i="2" s="1"/>
  <c r="AO1960" i="2" s="1"/>
  <c r="AL1956" i="2"/>
  <c r="AM1956" i="2" s="1"/>
  <c r="AN1956" i="2" s="1"/>
  <c r="AO1956" i="2" s="1"/>
  <c r="AL1952" i="2"/>
  <c r="AM1952" i="2" s="1"/>
  <c r="AN1952" i="2" s="1"/>
  <c r="AO1952" i="2" s="1"/>
  <c r="AL1948" i="2"/>
  <c r="AM1948" i="2" s="1"/>
  <c r="AN1948" i="2" s="1"/>
  <c r="AO1948" i="2" s="1"/>
  <c r="AL1944" i="2"/>
  <c r="AM1944" i="2" s="1"/>
  <c r="AN1944" i="2" s="1"/>
  <c r="AO1944" i="2" s="1"/>
  <c r="AL1940" i="2"/>
  <c r="AM1940" i="2" s="1"/>
  <c r="AN1940" i="2" s="1"/>
  <c r="AO1940" i="2" s="1"/>
  <c r="AL1936" i="2"/>
  <c r="AM1936" i="2" s="1"/>
  <c r="AN1936" i="2" s="1"/>
  <c r="AO1936" i="2" s="1"/>
  <c r="AL1932" i="2"/>
  <c r="AM1932" i="2" s="1"/>
  <c r="AN1932" i="2" s="1"/>
  <c r="AO1932" i="2" s="1"/>
  <c r="AL1928" i="2"/>
  <c r="AM1928" i="2" s="1"/>
  <c r="AN1928" i="2" s="1"/>
  <c r="AO1928" i="2" s="1"/>
  <c r="AL1924" i="2"/>
  <c r="AM1924" i="2" s="1"/>
  <c r="AN1924" i="2" s="1"/>
  <c r="AO1924" i="2" s="1"/>
  <c r="AL1920" i="2"/>
  <c r="AM1920" i="2" s="1"/>
  <c r="AN1920" i="2" s="1"/>
  <c r="AO1920" i="2" s="1"/>
  <c r="AL1916" i="2"/>
  <c r="AM1916" i="2" s="1"/>
  <c r="AN1916" i="2" s="1"/>
  <c r="AO1916" i="2" s="1"/>
  <c r="AL1912" i="2"/>
  <c r="AM1912" i="2" s="1"/>
  <c r="AN1912" i="2" s="1"/>
  <c r="AO1912" i="2" s="1"/>
  <c r="AL1908" i="2"/>
  <c r="AM1908" i="2" s="1"/>
  <c r="AN1908" i="2" s="1"/>
  <c r="AO1908" i="2" s="1"/>
  <c r="AL1904" i="2"/>
  <c r="AM1904" i="2" s="1"/>
  <c r="AN1904" i="2" s="1"/>
  <c r="AO1904" i="2" s="1"/>
  <c r="AL1900" i="2"/>
  <c r="AM1900" i="2" s="1"/>
  <c r="AN1900" i="2" s="1"/>
  <c r="AO1900" i="2" s="1"/>
  <c r="AL1896" i="2"/>
  <c r="AM1896" i="2" s="1"/>
  <c r="AN1896" i="2" s="1"/>
  <c r="AO1896" i="2" s="1"/>
  <c r="AL1892" i="2"/>
  <c r="AM1892" i="2" s="1"/>
  <c r="AN1892" i="2" s="1"/>
  <c r="AO1892" i="2" s="1"/>
  <c r="AL1888" i="2"/>
  <c r="AM1888" i="2" s="1"/>
  <c r="AN1888" i="2" s="1"/>
  <c r="AO1888" i="2" s="1"/>
  <c r="AL1884" i="2"/>
  <c r="AM1884" i="2" s="1"/>
  <c r="AN1884" i="2" s="1"/>
  <c r="AO1884" i="2" s="1"/>
  <c r="AL1880" i="2"/>
  <c r="AM1880" i="2" s="1"/>
  <c r="AN1880" i="2" s="1"/>
  <c r="AO1880" i="2" s="1"/>
  <c r="AL1876" i="2"/>
  <c r="AM1876" i="2" s="1"/>
  <c r="AN1876" i="2" s="1"/>
  <c r="AO1876" i="2" s="1"/>
  <c r="AL1872" i="2"/>
  <c r="AM1872" i="2" s="1"/>
  <c r="AN1872" i="2" s="1"/>
  <c r="AO1872" i="2" s="1"/>
  <c r="AL1868" i="2"/>
  <c r="AM1868" i="2" s="1"/>
  <c r="AN1868" i="2" s="1"/>
  <c r="AO1868" i="2" s="1"/>
  <c r="AL1864" i="2"/>
  <c r="AM1864" i="2" s="1"/>
  <c r="AN1864" i="2" s="1"/>
  <c r="AO1864" i="2" s="1"/>
  <c r="AL1860" i="2"/>
  <c r="AM1860" i="2" s="1"/>
  <c r="AN1860" i="2" s="1"/>
  <c r="AO1860" i="2" s="1"/>
  <c r="AL1856" i="2"/>
  <c r="AM1856" i="2" s="1"/>
  <c r="AN1856" i="2" s="1"/>
  <c r="AO1856" i="2" s="1"/>
  <c r="AL1852" i="2"/>
  <c r="AM1852" i="2" s="1"/>
  <c r="AN1852" i="2" s="1"/>
  <c r="AO1852" i="2" s="1"/>
  <c r="AL1848" i="2"/>
  <c r="AM1848" i="2" s="1"/>
  <c r="AN1848" i="2" s="1"/>
  <c r="AO1848" i="2" s="1"/>
  <c r="AL1844" i="2"/>
  <c r="AM1844" i="2" s="1"/>
  <c r="AN1844" i="2" s="1"/>
  <c r="AO1844" i="2" s="1"/>
  <c r="AL1840" i="2"/>
  <c r="AM1840" i="2" s="1"/>
  <c r="AN1840" i="2" s="1"/>
  <c r="AO1840" i="2" s="1"/>
  <c r="AL1836" i="2"/>
  <c r="AM1836" i="2" s="1"/>
  <c r="AN1836" i="2" s="1"/>
  <c r="AO1836" i="2" s="1"/>
  <c r="AL1832" i="2"/>
  <c r="AM1832" i="2" s="1"/>
  <c r="AN1832" i="2" s="1"/>
  <c r="AO1832" i="2" s="1"/>
  <c r="AL1828" i="2"/>
  <c r="AM1828" i="2" s="1"/>
  <c r="AN1828" i="2" s="1"/>
  <c r="AO1828" i="2" s="1"/>
  <c r="AL1824" i="2"/>
  <c r="AM1824" i="2" s="1"/>
  <c r="AN1824" i="2" s="1"/>
  <c r="AO1824" i="2" s="1"/>
  <c r="AL1820" i="2"/>
  <c r="AM1820" i="2" s="1"/>
  <c r="AN1820" i="2" s="1"/>
  <c r="AO1820" i="2" s="1"/>
  <c r="AL1816" i="2"/>
  <c r="AM1816" i="2" s="1"/>
  <c r="AN1816" i="2" s="1"/>
  <c r="AO1816" i="2" s="1"/>
  <c r="AL1812" i="2"/>
  <c r="AM1812" i="2" s="1"/>
  <c r="AN1812" i="2" s="1"/>
  <c r="AO1812" i="2" s="1"/>
  <c r="AL1808" i="2"/>
  <c r="AM1808" i="2" s="1"/>
  <c r="AN1808" i="2" s="1"/>
  <c r="AO1808" i="2" s="1"/>
  <c r="AL1804" i="2"/>
  <c r="AM1804" i="2" s="1"/>
  <c r="AN1804" i="2" s="1"/>
  <c r="AO1804" i="2" s="1"/>
  <c r="AL1800" i="2"/>
  <c r="AM1800" i="2" s="1"/>
  <c r="AN1800" i="2" s="1"/>
  <c r="AO1800" i="2" s="1"/>
  <c r="AL1796" i="2"/>
  <c r="AM1796" i="2" s="1"/>
  <c r="AN1796" i="2" s="1"/>
  <c r="AO1796" i="2" s="1"/>
  <c r="AL1792" i="2"/>
  <c r="AM1792" i="2" s="1"/>
  <c r="AN1792" i="2" s="1"/>
  <c r="AO1792" i="2" s="1"/>
  <c r="AL1788" i="2"/>
  <c r="AM1788" i="2" s="1"/>
  <c r="AN1788" i="2" s="1"/>
  <c r="AO1788" i="2" s="1"/>
  <c r="AL1782" i="2"/>
  <c r="AM1782" i="2" s="1"/>
  <c r="AN1782" i="2" s="1"/>
  <c r="AO1782" i="2" s="1"/>
  <c r="AL1778" i="2"/>
  <c r="AM1778" i="2" s="1"/>
  <c r="AN1778" i="2" s="1"/>
  <c r="AO1778" i="2" s="1"/>
  <c r="AL1774" i="2"/>
  <c r="AM1774" i="2" s="1"/>
  <c r="AN1774" i="2" s="1"/>
  <c r="AO1774" i="2" s="1"/>
  <c r="AL1770" i="2"/>
  <c r="AM1770" i="2" s="1"/>
  <c r="AN1770" i="2" s="1"/>
  <c r="AO1770" i="2" s="1"/>
  <c r="AL1766" i="2"/>
  <c r="AM1766" i="2" s="1"/>
  <c r="AN1766" i="2" s="1"/>
  <c r="AO1766" i="2" s="1"/>
  <c r="AL1762" i="2"/>
  <c r="AM1762" i="2" s="1"/>
  <c r="AN1762" i="2" s="1"/>
  <c r="AO1762" i="2" s="1"/>
  <c r="AL1758" i="2"/>
  <c r="AM1758" i="2" s="1"/>
  <c r="AN1758" i="2" s="1"/>
  <c r="AO1758" i="2" s="1"/>
  <c r="AL1754" i="2"/>
  <c r="AM1754" i="2" s="1"/>
  <c r="AN1754" i="2" s="1"/>
  <c r="AO1754" i="2" s="1"/>
  <c r="AL1750" i="2"/>
  <c r="AM1750" i="2" s="1"/>
  <c r="AN1750" i="2" s="1"/>
  <c r="AO1750" i="2" s="1"/>
  <c r="AL1746" i="2"/>
  <c r="AM1746" i="2" s="1"/>
  <c r="AN1746" i="2" s="1"/>
  <c r="AO1746" i="2" s="1"/>
  <c r="AL1742" i="2"/>
  <c r="AM1742" i="2" s="1"/>
  <c r="AN1742" i="2" s="1"/>
  <c r="AO1742" i="2" s="1"/>
  <c r="AL1738" i="2"/>
  <c r="AM1738" i="2" s="1"/>
  <c r="AN1738" i="2" s="1"/>
  <c r="AO1738" i="2" s="1"/>
  <c r="AL1734" i="2"/>
  <c r="AM1734" i="2" s="1"/>
  <c r="AN1734" i="2" s="1"/>
  <c r="AO1734" i="2" s="1"/>
  <c r="AL1730" i="2"/>
  <c r="AM1730" i="2" s="1"/>
  <c r="AN1730" i="2" s="1"/>
  <c r="AO1730" i="2" s="1"/>
  <c r="AL1726" i="2"/>
  <c r="AM1726" i="2" s="1"/>
  <c r="AN1726" i="2" s="1"/>
  <c r="AO1726" i="2" s="1"/>
  <c r="AL1722" i="2"/>
  <c r="AM1722" i="2" s="1"/>
  <c r="AN1722" i="2" s="1"/>
  <c r="AO1722" i="2" s="1"/>
  <c r="AL1718" i="2"/>
  <c r="AM1718" i="2" s="1"/>
  <c r="AN1718" i="2" s="1"/>
  <c r="AO1718" i="2" s="1"/>
  <c r="AL1714" i="2"/>
  <c r="AM1714" i="2" s="1"/>
  <c r="AN1714" i="2" s="1"/>
  <c r="AO1714" i="2" s="1"/>
  <c r="AL1710" i="2"/>
  <c r="AM1710" i="2" s="1"/>
  <c r="AN1710" i="2" s="1"/>
  <c r="AO1710" i="2" s="1"/>
  <c r="AL1706" i="2"/>
  <c r="AM1706" i="2" s="1"/>
  <c r="AN1706" i="2" s="1"/>
  <c r="AO1706" i="2" s="1"/>
  <c r="AL1701" i="2"/>
  <c r="AM1701" i="2" s="1"/>
  <c r="AN1701" i="2" s="1"/>
  <c r="AO1701" i="2" s="1"/>
  <c r="AL1697" i="2"/>
  <c r="AM1697" i="2" s="1"/>
  <c r="AN1697" i="2" s="1"/>
  <c r="AO1697" i="2" s="1"/>
  <c r="AL1693" i="2"/>
  <c r="AM1693" i="2" s="1"/>
  <c r="AN1693" i="2" s="1"/>
  <c r="AO1693" i="2" s="1"/>
  <c r="AL1689" i="2"/>
  <c r="AM1689" i="2" s="1"/>
  <c r="AN1689" i="2" s="1"/>
  <c r="AO1689" i="2" s="1"/>
  <c r="AL1685" i="2"/>
  <c r="AM1685" i="2" s="1"/>
  <c r="AN1685" i="2" s="1"/>
  <c r="AO1685" i="2" s="1"/>
  <c r="AL1681" i="2"/>
  <c r="AM1681" i="2" s="1"/>
  <c r="AN1681" i="2" s="1"/>
  <c r="AO1681" i="2" s="1"/>
  <c r="AL1677" i="2"/>
  <c r="AM1677" i="2" s="1"/>
  <c r="AN1677" i="2" s="1"/>
  <c r="AO1677" i="2" s="1"/>
  <c r="AL1673" i="2"/>
  <c r="AM1673" i="2" s="1"/>
  <c r="AN1673" i="2" s="1"/>
  <c r="AO1673" i="2" s="1"/>
  <c r="AL1669" i="2"/>
  <c r="AM1669" i="2" s="1"/>
  <c r="AN1669" i="2" s="1"/>
  <c r="AO1669" i="2" s="1"/>
  <c r="AL1665" i="2"/>
  <c r="AM1665" i="2" s="1"/>
  <c r="AN1665" i="2" s="1"/>
  <c r="AO1665" i="2" s="1"/>
  <c r="AL1661" i="2"/>
  <c r="AM1661" i="2" s="1"/>
  <c r="AN1661" i="2" s="1"/>
  <c r="AO1661" i="2" s="1"/>
  <c r="AL1657" i="2"/>
  <c r="AM1657" i="2" s="1"/>
  <c r="AN1657" i="2" s="1"/>
  <c r="AO1657" i="2" s="1"/>
  <c r="AL1653" i="2"/>
  <c r="AM1653" i="2" s="1"/>
  <c r="AN1653" i="2" s="1"/>
  <c r="AO1653" i="2" s="1"/>
  <c r="AL1649" i="2"/>
  <c r="AM1649" i="2" s="1"/>
  <c r="AN1649" i="2" s="1"/>
  <c r="AO1649" i="2" s="1"/>
  <c r="AL1645" i="2"/>
  <c r="AM1645" i="2" s="1"/>
  <c r="AN1645" i="2" s="1"/>
  <c r="AO1645" i="2" s="1"/>
  <c r="AL1641" i="2"/>
  <c r="AM1641" i="2" s="1"/>
  <c r="AN1641" i="2" s="1"/>
  <c r="AO1641" i="2" s="1"/>
  <c r="AL1637" i="2"/>
  <c r="AM1637" i="2" s="1"/>
  <c r="AN1637" i="2" s="1"/>
  <c r="AO1637" i="2" s="1"/>
  <c r="AL1633" i="2"/>
  <c r="AM1633" i="2" s="1"/>
  <c r="AN1633" i="2" s="1"/>
  <c r="AO1633" i="2" s="1"/>
  <c r="AL1629" i="2"/>
  <c r="AM1629" i="2" s="1"/>
  <c r="AN1629" i="2" s="1"/>
  <c r="AO1629" i="2" s="1"/>
  <c r="AL1625" i="2"/>
  <c r="AM1625" i="2" s="1"/>
  <c r="AN1625" i="2" s="1"/>
  <c r="AO1625" i="2" s="1"/>
  <c r="AL1621" i="2"/>
  <c r="AM1621" i="2" s="1"/>
  <c r="AN1621" i="2" s="1"/>
  <c r="AO1621" i="2" s="1"/>
  <c r="AL1617" i="2"/>
  <c r="AM1617" i="2" s="1"/>
  <c r="AN1617" i="2" s="1"/>
  <c r="AO1617" i="2" s="1"/>
  <c r="AL1613" i="2"/>
  <c r="AM1613" i="2" s="1"/>
  <c r="AN1613" i="2" s="1"/>
  <c r="AO1613" i="2" s="1"/>
  <c r="AL1609" i="2"/>
  <c r="AM1609" i="2" s="1"/>
  <c r="AN1609" i="2" s="1"/>
  <c r="AO1609" i="2" s="1"/>
  <c r="AL1605" i="2"/>
  <c r="AM1605" i="2" s="1"/>
  <c r="AN1605" i="2" s="1"/>
  <c r="AO1605" i="2" s="1"/>
  <c r="AL1601" i="2"/>
  <c r="AM1601" i="2" s="1"/>
  <c r="AN1601" i="2" s="1"/>
  <c r="AO1601" i="2" s="1"/>
  <c r="AL1597" i="2"/>
  <c r="AM1597" i="2" s="1"/>
  <c r="AN1597" i="2" s="1"/>
  <c r="AO1597" i="2" s="1"/>
  <c r="AL1593" i="2"/>
  <c r="AM1593" i="2" s="1"/>
  <c r="AN1593" i="2" s="1"/>
  <c r="AO1593" i="2" s="1"/>
  <c r="AL1589" i="2"/>
  <c r="AM1589" i="2" s="1"/>
  <c r="AN1589" i="2" s="1"/>
  <c r="AO1589" i="2" s="1"/>
  <c r="AL1585" i="2"/>
  <c r="AM1585" i="2" s="1"/>
  <c r="AN1585" i="2" s="1"/>
  <c r="AO1585" i="2" s="1"/>
  <c r="AL1581" i="2"/>
  <c r="AM1581" i="2" s="1"/>
  <c r="AN1581" i="2" s="1"/>
  <c r="AO1581" i="2" s="1"/>
  <c r="AL1577" i="2"/>
  <c r="AM1577" i="2" s="1"/>
  <c r="AN1577" i="2" s="1"/>
  <c r="AO1577" i="2" s="1"/>
  <c r="AL1573" i="2"/>
  <c r="AM1573" i="2" s="1"/>
  <c r="AN1573" i="2" s="1"/>
  <c r="AO1573" i="2" s="1"/>
  <c r="AL1569" i="2"/>
  <c r="AM1569" i="2" s="1"/>
  <c r="AN1569" i="2" s="1"/>
  <c r="AO1569" i="2" s="1"/>
  <c r="AL1565" i="2"/>
  <c r="AM1565" i="2" s="1"/>
  <c r="AN1565" i="2" s="1"/>
  <c r="AO1565" i="2" s="1"/>
  <c r="AL1561" i="2"/>
  <c r="AM1561" i="2" s="1"/>
  <c r="AN1561" i="2" s="1"/>
  <c r="AO1561" i="2" s="1"/>
  <c r="AL1557" i="2"/>
  <c r="AM1557" i="2" s="1"/>
  <c r="AN1557" i="2" s="1"/>
  <c r="AO1557" i="2" s="1"/>
  <c r="AL1553" i="2"/>
  <c r="AM1553" i="2" s="1"/>
  <c r="AN1553" i="2" s="1"/>
  <c r="AO1553" i="2" s="1"/>
  <c r="AL1549" i="2"/>
  <c r="AM1549" i="2" s="1"/>
  <c r="AN1549" i="2" s="1"/>
  <c r="AO1549" i="2" s="1"/>
  <c r="AL1545" i="2"/>
  <c r="AM1545" i="2" s="1"/>
  <c r="AN1545" i="2" s="1"/>
  <c r="AO1545" i="2" s="1"/>
  <c r="AL1541" i="2"/>
  <c r="AM1541" i="2" s="1"/>
  <c r="AN1541" i="2" s="1"/>
  <c r="AO1541" i="2" s="1"/>
  <c r="AL1537" i="2"/>
  <c r="AM1537" i="2" s="1"/>
  <c r="AN1537" i="2" s="1"/>
  <c r="AO1537" i="2" s="1"/>
  <c r="AL1533" i="2"/>
  <c r="AM1533" i="2" s="1"/>
  <c r="AN1533" i="2" s="1"/>
  <c r="AO1533" i="2" s="1"/>
  <c r="AL1529" i="2"/>
  <c r="AM1529" i="2" s="1"/>
  <c r="AN1529" i="2" s="1"/>
  <c r="AO1529" i="2" s="1"/>
  <c r="AL1525" i="2"/>
  <c r="AM1525" i="2" s="1"/>
  <c r="AN1525" i="2" s="1"/>
  <c r="AO1525" i="2" s="1"/>
  <c r="AL1521" i="2"/>
  <c r="AM1521" i="2" s="1"/>
  <c r="AN1521" i="2" s="1"/>
  <c r="AO1521" i="2" s="1"/>
  <c r="AL1517" i="2"/>
  <c r="AM1517" i="2" s="1"/>
  <c r="AN1517" i="2" s="1"/>
  <c r="AO1517" i="2" s="1"/>
  <c r="AL1513" i="2"/>
  <c r="AM1513" i="2" s="1"/>
  <c r="AN1513" i="2" s="1"/>
  <c r="AO1513" i="2" s="1"/>
  <c r="AL1509" i="2"/>
  <c r="AM1509" i="2" s="1"/>
  <c r="AN1509" i="2" s="1"/>
  <c r="AO1509" i="2" s="1"/>
  <c r="AL1505" i="2"/>
  <c r="AM1505" i="2" s="1"/>
  <c r="AN1505" i="2" s="1"/>
  <c r="AO1505" i="2" s="1"/>
  <c r="AL1501" i="2"/>
  <c r="AM1501" i="2" s="1"/>
  <c r="AN1501" i="2" s="1"/>
  <c r="AO1501" i="2" s="1"/>
  <c r="AL1497" i="2"/>
  <c r="AM1497" i="2" s="1"/>
  <c r="AN1497" i="2" s="1"/>
  <c r="AO1497" i="2" s="1"/>
  <c r="AL1493" i="2"/>
  <c r="AM1493" i="2" s="1"/>
  <c r="AN1493" i="2" s="1"/>
  <c r="AO1493" i="2" s="1"/>
  <c r="AL1489" i="2"/>
  <c r="AM1489" i="2" s="1"/>
  <c r="AN1489" i="2" s="1"/>
  <c r="AO1489" i="2" s="1"/>
  <c r="AL1485" i="2"/>
  <c r="AM1485" i="2" s="1"/>
  <c r="AN1485" i="2" s="1"/>
  <c r="AO1485" i="2" s="1"/>
  <c r="AL1481" i="2"/>
  <c r="AM1481" i="2" s="1"/>
  <c r="AN1481" i="2" s="1"/>
  <c r="AO1481" i="2" s="1"/>
  <c r="AL1477" i="2"/>
  <c r="AM1477" i="2" s="1"/>
  <c r="AN1477" i="2" s="1"/>
  <c r="AO1477" i="2" s="1"/>
  <c r="AL1473" i="2"/>
  <c r="AM1473" i="2" s="1"/>
  <c r="AN1473" i="2" s="1"/>
  <c r="AO1473" i="2" s="1"/>
  <c r="AL1469" i="2"/>
  <c r="AM1469" i="2" s="1"/>
  <c r="AN1469" i="2" s="1"/>
  <c r="AO1469" i="2" s="1"/>
  <c r="AL1465" i="2"/>
  <c r="AM1465" i="2" s="1"/>
  <c r="AN1465" i="2" s="1"/>
  <c r="AO1465" i="2" s="1"/>
  <c r="AL1461" i="2"/>
  <c r="AM1461" i="2" s="1"/>
  <c r="AN1461" i="2" s="1"/>
  <c r="AO1461" i="2" s="1"/>
  <c r="AL1457" i="2"/>
  <c r="AM1457" i="2" s="1"/>
  <c r="AN1457" i="2" s="1"/>
  <c r="AO1457" i="2" s="1"/>
  <c r="AL1453" i="2"/>
  <c r="AM1453" i="2" s="1"/>
  <c r="AN1453" i="2" s="1"/>
  <c r="AO1453" i="2" s="1"/>
  <c r="AL1449" i="2"/>
  <c r="AM1449" i="2" s="1"/>
  <c r="AN1449" i="2" s="1"/>
  <c r="AO1449" i="2" s="1"/>
  <c r="AL1445" i="2"/>
  <c r="AM1445" i="2" s="1"/>
  <c r="AN1445" i="2" s="1"/>
  <c r="AO1445" i="2" s="1"/>
  <c r="AL1441" i="2"/>
  <c r="AM1441" i="2" s="1"/>
  <c r="AN1441" i="2" s="1"/>
  <c r="AO1441" i="2" s="1"/>
  <c r="AL1437" i="2"/>
  <c r="AM1437" i="2" s="1"/>
  <c r="AN1437" i="2" s="1"/>
  <c r="AO1437" i="2" s="1"/>
  <c r="AL1433" i="2"/>
  <c r="AM1433" i="2" s="1"/>
  <c r="AN1433" i="2" s="1"/>
  <c r="AO1433" i="2" s="1"/>
  <c r="AL1429" i="2"/>
  <c r="AM1429" i="2" s="1"/>
  <c r="AN1429" i="2" s="1"/>
  <c r="AO1429" i="2" s="1"/>
  <c r="AL1425" i="2"/>
  <c r="AM1425" i="2" s="1"/>
  <c r="AN1425" i="2" s="1"/>
  <c r="AO1425" i="2" s="1"/>
  <c r="AL1421" i="2"/>
  <c r="AM1421" i="2" s="1"/>
  <c r="AN1421" i="2" s="1"/>
  <c r="AO1421" i="2" s="1"/>
  <c r="AL1417" i="2"/>
  <c r="AM1417" i="2" s="1"/>
  <c r="AN1417" i="2" s="1"/>
  <c r="AO1417" i="2" s="1"/>
  <c r="AL1413" i="2"/>
  <c r="AM1413" i="2" s="1"/>
  <c r="AN1413" i="2" s="1"/>
  <c r="AO1413" i="2" s="1"/>
  <c r="AL1409" i="2"/>
  <c r="AM1409" i="2" s="1"/>
  <c r="AN1409" i="2" s="1"/>
  <c r="AO1409" i="2" s="1"/>
  <c r="AL1405" i="2"/>
  <c r="AM1405" i="2" s="1"/>
  <c r="AN1405" i="2" s="1"/>
  <c r="AO1405" i="2" s="1"/>
  <c r="AL1401" i="2"/>
  <c r="AM1401" i="2" s="1"/>
  <c r="AN1401" i="2" s="1"/>
  <c r="AO1401" i="2" s="1"/>
  <c r="AL1397" i="2"/>
  <c r="AM1397" i="2" s="1"/>
  <c r="AN1397" i="2" s="1"/>
  <c r="AO1397" i="2" s="1"/>
  <c r="AL1393" i="2"/>
  <c r="AM1393" i="2" s="1"/>
  <c r="AN1393" i="2" s="1"/>
  <c r="AO1393" i="2" s="1"/>
  <c r="AL1389" i="2"/>
  <c r="AM1389" i="2" s="1"/>
  <c r="AN1389" i="2" s="1"/>
  <c r="AO1389" i="2" s="1"/>
  <c r="AL1385" i="2"/>
  <c r="AM1385" i="2" s="1"/>
  <c r="AN1385" i="2" s="1"/>
  <c r="AO1385" i="2" s="1"/>
  <c r="AL1381" i="2"/>
  <c r="AM1381" i="2" s="1"/>
  <c r="AN1381" i="2" s="1"/>
  <c r="AO1381" i="2" s="1"/>
  <c r="AL1377" i="2"/>
  <c r="AM1377" i="2" s="1"/>
  <c r="AN1377" i="2" s="1"/>
  <c r="AO1377" i="2" s="1"/>
  <c r="AL1373" i="2"/>
  <c r="AM1373" i="2" s="1"/>
  <c r="AN1373" i="2" s="1"/>
  <c r="AO1373" i="2" s="1"/>
  <c r="AL1369" i="2"/>
  <c r="AM1369" i="2" s="1"/>
  <c r="AN1369" i="2" s="1"/>
  <c r="AO1369" i="2" s="1"/>
  <c r="AL1365" i="2"/>
  <c r="AM1365" i="2" s="1"/>
  <c r="AN1365" i="2" s="1"/>
  <c r="AO1365" i="2" s="1"/>
  <c r="AL1361" i="2"/>
  <c r="AM1361" i="2" s="1"/>
  <c r="AN1361" i="2" s="1"/>
  <c r="AO1361" i="2" s="1"/>
  <c r="AL1357" i="2"/>
  <c r="AM1357" i="2" s="1"/>
  <c r="AN1357" i="2" s="1"/>
  <c r="AO1357" i="2" s="1"/>
  <c r="AL1353" i="2"/>
  <c r="AM1353" i="2" s="1"/>
  <c r="AN1353" i="2" s="1"/>
  <c r="AO1353" i="2" s="1"/>
  <c r="AL1349" i="2"/>
  <c r="AM1349" i="2" s="1"/>
  <c r="AN1349" i="2" s="1"/>
  <c r="AO1349" i="2" s="1"/>
  <c r="AL1345" i="2"/>
  <c r="AM1345" i="2" s="1"/>
  <c r="AN1345" i="2" s="1"/>
  <c r="AO1345" i="2" s="1"/>
  <c r="AL1341" i="2"/>
  <c r="AM1341" i="2" s="1"/>
  <c r="AN1341" i="2" s="1"/>
  <c r="AO1341" i="2" s="1"/>
  <c r="AL1337" i="2"/>
  <c r="AM1337" i="2" s="1"/>
  <c r="AN1337" i="2" s="1"/>
  <c r="AO1337" i="2" s="1"/>
  <c r="AL1333" i="2"/>
  <c r="AM1333" i="2" s="1"/>
  <c r="AN1333" i="2" s="1"/>
  <c r="AO1333" i="2" s="1"/>
  <c r="AL1329" i="2"/>
  <c r="AM1329" i="2" s="1"/>
  <c r="AN1329" i="2" s="1"/>
  <c r="AO1329" i="2" s="1"/>
  <c r="AL1325" i="2"/>
  <c r="AM1325" i="2" s="1"/>
  <c r="AN1325" i="2" s="1"/>
  <c r="AO1325" i="2" s="1"/>
  <c r="AL1321" i="2"/>
  <c r="AM1321" i="2" s="1"/>
  <c r="AN1321" i="2" s="1"/>
  <c r="AO1321" i="2" s="1"/>
  <c r="AL1317" i="2"/>
  <c r="AM1317" i="2" s="1"/>
  <c r="AN1317" i="2" s="1"/>
  <c r="AO1317" i="2" s="1"/>
  <c r="AL1313" i="2"/>
  <c r="AM1313" i="2" s="1"/>
  <c r="AN1313" i="2" s="1"/>
  <c r="AO1313" i="2" s="1"/>
  <c r="AL1309" i="2"/>
  <c r="AM1309" i="2" s="1"/>
  <c r="AN1309" i="2" s="1"/>
  <c r="AO1309" i="2" s="1"/>
  <c r="AL1305" i="2"/>
  <c r="AM1305" i="2" s="1"/>
  <c r="AN1305" i="2" s="1"/>
  <c r="AO1305" i="2" s="1"/>
  <c r="AL1301" i="2"/>
  <c r="AM1301" i="2" s="1"/>
  <c r="AN1301" i="2" s="1"/>
  <c r="AO1301" i="2" s="1"/>
  <c r="AL1297" i="2"/>
  <c r="AM1297" i="2" s="1"/>
  <c r="AN1297" i="2" s="1"/>
  <c r="AO1297" i="2" s="1"/>
  <c r="AL1293" i="2"/>
  <c r="AM1293" i="2" s="1"/>
  <c r="AN1293" i="2" s="1"/>
  <c r="AO1293" i="2" s="1"/>
  <c r="AL1289" i="2"/>
  <c r="AM1289" i="2" s="1"/>
  <c r="AN1289" i="2" s="1"/>
  <c r="AO1289" i="2" s="1"/>
  <c r="AL1285" i="2"/>
  <c r="AM1285" i="2" s="1"/>
  <c r="AN1285" i="2" s="1"/>
  <c r="AO1285" i="2" s="1"/>
  <c r="AL1281" i="2"/>
  <c r="AM1281" i="2" s="1"/>
  <c r="AN1281" i="2" s="1"/>
  <c r="AO1281" i="2" s="1"/>
  <c r="AL1277" i="2"/>
  <c r="AM1277" i="2" s="1"/>
  <c r="AN1277" i="2" s="1"/>
  <c r="AO1277" i="2" s="1"/>
  <c r="AL1273" i="2"/>
  <c r="AM1273" i="2" s="1"/>
  <c r="AN1273" i="2" s="1"/>
  <c r="AO1273" i="2" s="1"/>
  <c r="AL1269" i="2"/>
  <c r="AM1269" i="2" s="1"/>
  <c r="AN1269" i="2" s="1"/>
  <c r="AO1269" i="2" s="1"/>
  <c r="AL1265" i="2"/>
  <c r="AM1265" i="2" s="1"/>
  <c r="AN1265" i="2" s="1"/>
  <c r="AO1265" i="2" s="1"/>
  <c r="AL1261" i="2"/>
  <c r="AM1261" i="2" s="1"/>
  <c r="AN1261" i="2" s="1"/>
  <c r="AO1261" i="2" s="1"/>
  <c r="AL1257" i="2"/>
  <c r="AM1257" i="2" s="1"/>
  <c r="AN1257" i="2" s="1"/>
  <c r="AO1257" i="2" s="1"/>
  <c r="AL1253" i="2"/>
  <c r="AM1253" i="2" s="1"/>
  <c r="AN1253" i="2" s="1"/>
  <c r="AO1253" i="2" s="1"/>
  <c r="AL1249" i="2"/>
  <c r="AM1249" i="2" s="1"/>
  <c r="AN1249" i="2" s="1"/>
  <c r="AO1249" i="2" s="1"/>
  <c r="AL1245" i="2"/>
  <c r="AM1245" i="2" s="1"/>
  <c r="AN1245" i="2" s="1"/>
  <c r="AO1245" i="2" s="1"/>
  <c r="AL1241" i="2"/>
  <c r="AM1241" i="2" s="1"/>
  <c r="AN1241" i="2" s="1"/>
  <c r="AO1241" i="2" s="1"/>
  <c r="AL1237" i="2"/>
  <c r="AM1237" i="2" s="1"/>
  <c r="AN1237" i="2" s="1"/>
  <c r="AO1237" i="2" s="1"/>
  <c r="AL1233" i="2"/>
  <c r="AM1233" i="2" s="1"/>
  <c r="AN1233" i="2" s="1"/>
  <c r="AO1233" i="2" s="1"/>
  <c r="AL1229" i="2"/>
  <c r="AM1229" i="2" s="1"/>
  <c r="AN1229" i="2" s="1"/>
  <c r="AO1229" i="2" s="1"/>
  <c r="AL1225" i="2"/>
  <c r="AM1225" i="2" s="1"/>
  <c r="AN1225" i="2" s="1"/>
  <c r="AO1225" i="2" s="1"/>
  <c r="AL1221" i="2"/>
  <c r="AM1221" i="2" s="1"/>
  <c r="AN1221" i="2" s="1"/>
  <c r="AO1221" i="2" s="1"/>
  <c r="AL1217" i="2"/>
  <c r="AM1217" i="2" s="1"/>
  <c r="AN1217" i="2" s="1"/>
  <c r="AO1217" i="2" s="1"/>
  <c r="AL1213" i="2"/>
  <c r="AM1213" i="2" s="1"/>
  <c r="AN1213" i="2" s="1"/>
  <c r="AO1213" i="2" s="1"/>
  <c r="AL1209" i="2"/>
  <c r="AM1209" i="2" s="1"/>
  <c r="AN1209" i="2" s="1"/>
  <c r="AO1209" i="2" s="1"/>
  <c r="AL1205" i="2"/>
  <c r="AM1205" i="2" s="1"/>
  <c r="AN1205" i="2" s="1"/>
  <c r="AO1205" i="2" s="1"/>
  <c r="AL1201" i="2"/>
  <c r="AM1201" i="2" s="1"/>
  <c r="AN1201" i="2" s="1"/>
  <c r="AO1201" i="2" s="1"/>
  <c r="AL1197" i="2"/>
  <c r="AM1197" i="2" s="1"/>
  <c r="AN1197" i="2" s="1"/>
  <c r="AO1197" i="2" s="1"/>
  <c r="AL1193" i="2"/>
  <c r="AM1193" i="2" s="1"/>
  <c r="AN1193" i="2" s="1"/>
  <c r="AO1193" i="2" s="1"/>
  <c r="AL1189" i="2"/>
  <c r="AM1189" i="2" s="1"/>
  <c r="AN1189" i="2" s="1"/>
  <c r="AO1189" i="2" s="1"/>
  <c r="AL1185" i="2"/>
  <c r="AM1185" i="2" s="1"/>
  <c r="AN1185" i="2" s="1"/>
  <c r="AO1185" i="2" s="1"/>
  <c r="AL1181" i="2"/>
  <c r="AM1181" i="2" s="1"/>
  <c r="AN1181" i="2" s="1"/>
  <c r="AO1181" i="2" s="1"/>
  <c r="AL1177" i="2"/>
  <c r="AM1177" i="2" s="1"/>
  <c r="AN1177" i="2" s="1"/>
  <c r="AO1177" i="2" s="1"/>
  <c r="AL1173" i="2"/>
  <c r="AM1173" i="2" s="1"/>
  <c r="AN1173" i="2" s="1"/>
  <c r="AO1173" i="2" s="1"/>
  <c r="AL1169" i="2"/>
  <c r="AM1169" i="2" s="1"/>
  <c r="AN1169" i="2" s="1"/>
  <c r="AO1169" i="2" s="1"/>
  <c r="AL1165" i="2"/>
  <c r="AM1165" i="2" s="1"/>
  <c r="AN1165" i="2" s="1"/>
  <c r="AO1165" i="2" s="1"/>
  <c r="AL1161" i="2"/>
  <c r="AM1161" i="2" s="1"/>
  <c r="AN1161" i="2" s="1"/>
  <c r="AO1161" i="2" s="1"/>
  <c r="AL1157" i="2"/>
  <c r="AM1157" i="2" s="1"/>
  <c r="AN1157" i="2" s="1"/>
  <c r="AO1157" i="2" s="1"/>
  <c r="AL1153" i="2"/>
  <c r="AM1153" i="2" s="1"/>
  <c r="AN1153" i="2" s="1"/>
  <c r="AO1153" i="2" s="1"/>
  <c r="AL1149" i="2"/>
  <c r="AM1149" i="2" s="1"/>
  <c r="AN1149" i="2" s="1"/>
  <c r="AO1149" i="2" s="1"/>
  <c r="AL1145" i="2"/>
  <c r="AM1145" i="2" s="1"/>
  <c r="AN1145" i="2" s="1"/>
  <c r="AO1145" i="2" s="1"/>
  <c r="AL1141" i="2"/>
  <c r="AM1141" i="2" s="1"/>
  <c r="AN1141" i="2" s="1"/>
  <c r="AO1141" i="2" s="1"/>
  <c r="AL1137" i="2"/>
  <c r="AM1137" i="2" s="1"/>
  <c r="AN1137" i="2" s="1"/>
  <c r="AO1137" i="2" s="1"/>
  <c r="AL1133" i="2"/>
  <c r="AM1133" i="2" s="1"/>
  <c r="AN1133" i="2" s="1"/>
  <c r="AO1133" i="2" s="1"/>
  <c r="AL1129" i="2"/>
  <c r="AM1129" i="2" s="1"/>
  <c r="AN1129" i="2" s="1"/>
  <c r="AO1129" i="2" s="1"/>
  <c r="AL1125" i="2"/>
  <c r="AM1125" i="2" s="1"/>
  <c r="AN1125" i="2" s="1"/>
  <c r="AO1125" i="2" s="1"/>
  <c r="AL1121" i="2"/>
  <c r="AM1121" i="2" s="1"/>
  <c r="AN1121" i="2" s="1"/>
  <c r="AO1121" i="2" s="1"/>
  <c r="AL1117" i="2"/>
  <c r="AM1117" i="2" s="1"/>
  <c r="AN1117" i="2" s="1"/>
  <c r="AO1117" i="2" s="1"/>
  <c r="AL1113" i="2"/>
  <c r="AM1113" i="2" s="1"/>
  <c r="AN1113" i="2" s="1"/>
  <c r="AO1113" i="2" s="1"/>
  <c r="AL1109" i="2"/>
  <c r="AM1109" i="2" s="1"/>
  <c r="AN1109" i="2" s="1"/>
  <c r="AO1109" i="2" s="1"/>
  <c r="AL1105" i="2"/>
  <c r="AM1105" i="2" s="1"/>
  <c r="AN1105" i="2" s="1"/>
  <c r="AO1105" i="2" s="1"/>
  <c r="AL1103" i="2"/>
  <c r="AM1103" i="2" s="1"/>
  <c r="AN1103" i="2" s="1"/>
  <c r="AO1103" i="2" s="1"/>
  <c r="AL1099" i="2"/>
  <c r="AM1099" i="2" s="1"/>
  <c r="AN1099" i="2" s="1"/>
  <c r="AO1099" i="2" s="1"/>
  <c r="AL1095" i="2"/>
  <c r="AM1095" i="2" s="1"/>
  <c r="AN1095" i="2" s="1"/>
  <c r="AO1095" i="2" s="1"/>
  <c r="AL1091" i="2"/>
  <c r="AM1091" i="2" s="1"/>
  <c r="AN1091" i="2" s="1"/>
  <c r="AO1091" i="2" s="1"/>
  <c r="AL1087" i="2"/>
  <c r="AM1087" i="2" s="1"/>
  <c r="AN1087" i="2" s="1"/>
  <c r="AO1087" i="2" s="1"/>
  <c r="AL1083" i="2"/>
  <c r="AM1083" i="2" s="1"/>
  <c r="AN1083" i="2" s="1"/>
  <c r="AO1083" i="2" s="1"/>
  <c r="AL1079" i="2"/>
  <c r="AM1079" i="2" s="1"/>
  <c r="AN1079" i="2" s="1"/>
  <c r="AO1079" i="2" s="1"/>
  <c r="AL1075" i="2"/>
  <c r="AM1075" i="2" s="1"/>
  <c r="AN1075" i="2" s="1"/>
  <c r="AO1075" i="2" s="1"/>
  <c r="AL1071" i="2"/>
  <c r="AM1071" i="2" s="1"/>
  <c r="AN1071" i="2" s="1"/>
  <c r="AO1071" i="2" s="1"/>
  <c r="AL1067" i="2"/>
  <c r="AM1067" i="2" s="1"/>
  <c r="AN1067" i="2" s="1"/>
  <c r="AO1067" i="2" s="1"/>
  <c r="AL1063" i="2"/>
  <c r="AM1063" i="2" s="1"/>
  <c r="AN1063" i="2" s="1"/>
  <c r="AO1063" i="2" s="1"/>
  <c r="AL1059" i="2"/>
  <c r="AM1059" i="2" s="1"/>
  <c r="AN1059" i="2" s="1"/>
  <c r="AO1059" i="2" s="1"/>
  <c r="AL1055" i="2"/>
  <c r="AM1055" i="2" s="1"/>
  <c r="AN1055" i="2" s="1"/>
  <c r="AO1055" i="2" s="1"/>
  <c r="AL1051" i="2"/>
  <c r="AM1051" i="2" s="1"/>
  <c r="AN1051" i="2" s="1"/>
  <c r="AO1051" i="2" s="1"/>
  <c r="AL1047" i="2"/>
  <c r="AM1047" i="2" s="1"/>
  <c r="AN1047" i="2" s="1"/>
  <c r="AO1047" i="2" s="1"/>
  <c r="AL1043" i="2"/>
  <c r="AM1043" i="2" s="1"/>
  <c r="AN1043" i="2" s="1"/>
  <c r="AO1043" i="2" s="1"/>
  <c r="AL1039" i="2"/>
  <c r="AM1039" i="2" s="1"/>
  <c r="AN1039" i="2" s="1"/>
  <c r="AO1039" i="2" s="1"/>
  <c r="AL1035" i="2"/>
  <c r="AM1035" i="2" s="1"/>
  <c r="AN1035" i="2" s="1"/>
  <c r="AO1035" i="2" s="1"/>
  <c r="AL1031" i="2"/>
  <c r="AM1031" i="2" s="1"/>
  <c r="AN1031" i="2" s="1"/>
  <c r="AO1031" i="2" s="1"/>
  <c r="AL1027" i="2"/>
  <c r="AM1027" i="2" s="1"/>
  <c r="AN1027" i="2" s="1"/>
  <c r="AO1027" i="2" s="1"/>
  <c r="AL1023" i="2"/>
  <c r="AM1023" i="2" s="1"/>
  <c r="AN1023" i="2" s="1"/>
  <c r="AO1023" i="2" s="1"/>
  <c r="AL1019" i="2"/>
  <c r="AM1019" i="2" s="1"/>
  <c r="AN1019" i="2" s="1"/>
  <c r="AO1019" i="2" s="1"/>
  <c r="AL1015" i="2"/>
  <c r="AM1015" i="2" s="1"/>
  <c r="AN1015" i="2" s="1"/>
  <c r="AO1015" i="2" s="1"/>
  <c r="AL1011" i="2"/>
  <c r="AM1011" i="2" s="1"/>
  <c r="AN1011" i="2" s="1"/>
  <c r="AO1011" i="2" s="1"/>
  <c r="AL1007" i="2"/>
  <c r="AM1007" i="2" s="1"/>
  <c r="AN1007" i="2" s="1"/>
  <c r="AO1007" i="2" s="1"/>
  <c r="AL1003" i="2"/>
  <c r="AM1003" i="2" s="1"/>
  <c r="AN1003" i="2" s="1"/>
  <c r="AO1003" i="2" s="1"/>
  <c r="AL999" i="2"/>
  <c r="AM999" i="2" s="1"/>
  <c r="AN999" i="2" s="1"/>
  <c r="AO999" i="2" s="1"/>
  <c r="AL995" i="2"/>
  <c r="AM995" i="2" s="1"/>
  <c r="AN995" i="2" s="1"/>
  <c r="AO995" i="2" s="1"/>
  <c r="AL991" i="2"/>
  <c r="AM991" i="2" s="1"/>
  <c r="AN991" i="2" s="1"/>
  <c r="AO991" i="2" s="1"/>
  <c r="AL987" i="2"/>
  <c r="AM987" i="2" s="1"/>
  <c r="AN987" i="2" s="1"/>
  <c r="AO987" i="2" s="1"/>
  <c r="AL983" i="2"/>
  <c r="AM983" i="2" s="1"/>
  <c r="AN983" i="2" s="1"/>
  <c r="AO983" i="2" s="1"/>
  <c r="AL979" i="2"/>
  <c r="AM979" i="2" s="1"/>
  <c r="AN979" i="2" s="1"/>
  <c r="AO979" i="2" s="1"/>
  <c r="AL975" i="2"/>
  <c r="AM975" i="2" s="1"/>
  <c r="AN975" i="2" s="1"/>
  <c r="AO975" i="2" s="1"/>
  <c r="AL971" i="2"/>
  <c r="AM971" i="2" s="1"/>
  <c r="AN971" i="2" s="1"/>
  <c r="AO971" i="2" s="1"/>
  <c r="AL967" i="2"/>
  <c r="AM967" i="2" s="1"/>
  <c r="AN967" i="2" s="1"/>
  <c r="AO967" i="2" s="1"/>
  <c r="AL963" i="2"/>
  <c r="AM963" i="2" s="1"/>
  <c r="AN963" i="2" s="1"/>
  <c r="AO963" i="2" s="1"/>
  <c r="AL959" i="2"/>
  <c r="AM959" i="2" s="1"/>
  <c r="AN959" i="2" s="1"/>
  <c r="AO959" i="2" s="1"/>
  <c r="AL955" i="2"/>
  <c r="AM955" i="2" s="1"/>
  <c r="AN955" i="2" s="1"/>
  <c r="AO955" i="2" s="1"/>
  <c r="AL951" i="2"/>
  <c r="AM951" i="2" s="1"/>
  <c r="AN951" i="2" s="1"/>
  <c r="AO951" i="2" s="1"/>
  <c r="AL947" i="2"/>
  <c r="AM947" i="2" s="1"/>
  <c r="AN947" i="2" s="1"/>
  <c r="AO947" i="2" s="1"/>
  <c r="AL943" i="2"/>
  <c r="AM943" i="2" s="1"/>
  <c r="AN943" i="2" s="1"/>
  <c r="AO943" i="2" s="1"/>
  <c r="AL939" i="2"/>
  <c r="AM939" i="2" s="1"/>
  <c r="AN939" i="2" s="1"/>
  <c r="AO939" i="2" s="1"/>
  <c r="AL935" i="2"/>
  <c r="AM935" i="2" s="1"/>
  <c r="AN935" i="2" s="1"/>
  <c r="AO935" i="2" s="1"/>
  <c r="AL931" i="2"/>
  <c r="AM931" i="2" s="1"/>
  <c r="AN931" i="2" s="1"/>
  <c r="AO931" i="2" s="1"/>
  <c r="AL927" i="2"/>
  <c r="AM927" i="2" s="1"/>
  <c r="AN927" i="2" s="1"/>
  <c r="AO927" i="2" s="1"/>
  <c r="AL923" i="2"/>
  <c r="AM923" i="2" s="1"/>
  <c r="AN923" i="2" s="1"/>
  <c r="AO923" i="2" s="1"/>
  <c r="AL919" i="2"/>
  <c r="AM919" i="2" s="1"/>
  <c r="AN919" i="2" s="1"/>
  <c r="AO919" i="2" s="1"/>
  <c r="AL915" i="2"/>
  <c r="AM915" i="2" s="1"/>
  <c r="AN915" i="2" s="1"/>
  <c r="AO915" i="2" s="1"/>
  <c r="AL911" i="2"/>
  <c r="AM911" i="2" s="1"/>
  <c r="AN911" i="2" s="1"/>
  <c r="AO911" i="2" s="1"/>
  <c r="AL907" i="2"/>
  <c r="AM907" i="2" s="1"/>
  <c r="AN907" i="2" s="1"/>
  <c r="AO907" i="2" s="1"/>
  <c r="AL903" i="2"/>
  <c r="AM903" i="2" s="1"/>
  <c r="AN903" i="2" s="1"/>
  <c r="AO903" i="2" s="1"/>
  <c r="O3777" i="2"/>
  <c r="AP3777" i="2" s="1"/>
  <c r="O3778" i="2"/>
  <c r="AP3778" i="2" s="1"/>
  <c r="O3776" i="2"/>
  <c r="AP3776" i="2" s="1"/>
  <c r="I289" i="1"/>
  <c r="O3591" i="2"/>
  <c r="AP3591" i="2" s="1"/>
  <c r="O3493" i="2"/>
  <c r="AP3493" i="2" s="1"/>
  <c r="O3494" i="2"/>
  <c r="AP3494" i="2" s="1"/>
  <c r="O3495" i="2"/>
  <c r="AP3495" i="2" s="1"/>
  <c r="O3496" i="2"/>
  <c r="AP3496" i="2" s="1"/>
  <c r="O3497" i="2"/>
  <c r="AP3497" i="2" s="1"/>
  <c r="O3498" i="2"/>
  <c r="AP3498" i="2" s="1"/>
  <c r="O3499" i="2"/>
  <c r="AP3499" i="2" s="1"/>
  <c r="O3500" i="2"/>
  <c r="AP3500" i="2" s="1"/>
  <c r="O3501" i="2"/>
  <c r="AP3501" i="2" s="1"/>
  <c r="O3502" i="2"/>
  <c r="AP3502" i="2" s="1"/>
  <c r="O3503" i="2"/>
  <c r="AP3503" i="2" s="1"/>
  <c r="O3504" i="2"/>
  <c r="AP3504" i="2" s="1"/>
  <c r="O3505" i="2"/>
  <c r="AP3505" i="2" s="1"/>
  <c r="O3506" i="2"/>
  <c r="AP3506" i="2" s="1"/>
  <c r="O3507" i="2"/>
  <c r="AP3507" i="2" s="1"/>
  <c r="O3508" i="2"/>
  <c r="AP3508" i="2" s="1"/>
  <c r="O3509" i="2"/>
  <c r="AP3509" i="2" s="1"/>
  <c r="O3510" i="2"/>
  <c r="AP3510" i="2" s="1"/>
  <c r="O3511" i="2"/>
  <c r="AP3511" i="2" s="1"/>
  <c r="O3512" i="2"/>
  <c r="AP3512" i="2" s="1"/>
  <c r="O3513" i="2"/>
  <c r="AP3513" i="2" s="1"/>
  <c r="O3514" i="2"/>
  <c r="AP3514" i="2" s="1"/>
  <c r="O3515" i="2"/>
  <c r="AP3515" i="2" s="1"/>
  <c r="O3516" i="2"/>
  <c r="AP3516" i="2" s="1"/>
  <c r="O3517" i="2"/>
  <c r="AP3517" i="2" s="1"/>
  <c r="O3518" i="2"/>
  <c r="AP3518" i="2" s="1"/>
  <c r="O3519" i="2"/>
  <c r="AP3519" i="2" s="1"/>
  <c r="O3520" i="2"/>
  <c r="AP3520" i="2" s="1"/>
  <c r="O3521" i="2"/>
  <c r="AP3521" i="2" s="1"/>
  <c r="O3522" i="2"/>
  <c r="AP3522" i="2" s="1"/>
  <c r="O3523" i="2"/>
  <c r="AP3523" i="2" s="1"/>
  <c r="O3524" i="2"/>
  <c r="AP3524" i="2" s="1"/>
  <c r="O3525" i="2"/>
  <c r="AP3525" i="2" s="1"/>
  <c r="O3526" i="2"/>
  <c r="AP3526" i="2" s="1"/>
  <c r="O3527" i="2"/>
  <c r="AP3527" i="2" s="1"/>
  <c r="O3528" i="2"/>
  <c r="AP3528" i="2" s="1"/>
  <c r="O3529" i="2"/>
  <c r="AP3529" i="2" s="1"/>
  <c r="O3530" i="2"/>
  <c r="AP3530" i="2" s="1"/>
  <c r="O3531" i="2"/>
  <c r="AP3531" i="2" s="1"/>
  <c r="O3532" i="2"/>
  <c r="AP3532" i="2" s="1"/>
  <c r="O3533" i="2"/>
  <c r="AP3533" i="2" s="1"/>
  <c r="O3534" i="2"/>
  <c r="AP3534" i="2" s="1"/>
  <c r="O3535" i="2"/>
  <c r="AP3535" i="2" s="1"/>
  <c r="O3536" i="2"/>
  <c r="AP3536" i="2" s="1"/>
  <c r="O3537" i="2"/>
  <c r="AP3537" i="2" s="1"/>
  <c r="O3538" i="2"/>
  <c r="AP3538" i="2" s="1"/>
  <c r="O3539" i="2"/>
  <c r="AP3539" i="2" s="1"/>
  <c r="O3540" i="2"/>
  <c r="AP3540" i="2" s="1"/>
  <c r="O3541" i="2"/>
  <c r="AP3541" i="2" s="1"/>
  <c r="O3542" i="2"/>
  <c r="AP3542" i="2" s="1"/>
  <c r="O3543" i="2"/>
  <c r="AP3543" i="2" s="1"/>
  <c r="O3544" i="2"/>
  <c r="AP3544" i="2" s="1"/>
  <c r="O3545" i="2"/>
  <c r="AP3545" i="2" s="1"/>
  <c r="O3546" i="2"/>
  <c r="AP3546" i="2" s="1"/>
  <c r="O3547" i="2"/>
  <c r="AP3547" i="2" s="1"/>
  <c r="O3548" i="2"/>
  <c r="AP3548" i="2" s="1"/>
  <c r="O3549" i="2"/>
  <c r="AP3549" i="2" s="1"/>
  <c r="O3550" i="2"/>
  <c r="AP3550" i="2" s="1"/>
  <c r="O3551" i="2"/>
  <c r="AP3551" i="2" s="1"/>
  <c r="O3552" i="2"/>
  <c r="AP3552" i="2" s="1"/>
  <c r="O3553" i="2"/>
  <c r="AP3553" i="2" s="1"/>
  <c r="O3554" i="2"/>
  <c r="AP3554" i="2" s="1"/>
  <c r="O3555" i="2"/>
  <c r="AP3555" i="2" s="1"/>
  <c r="O3556" i="2"/>
  <c r="AP3556" i="2" s="1"/>
  <c r="O3557" i="2"/>
  <c r="AP3557" i="2" s="1"/>
  <c r="O3558" i="2"/>
  <c r="AP3558" i="2" s="1"/>
  <c r="O3559" i="2"/>
  <c r="AP3559" i="2" s="1"/>
  <c r="O3560" i="2"/>
  <c r="AP3560" i="2" s="1"/>
  <c r="O3561" i="2"/>
  <c r="AP3561" i="2" s="1"/>
  <c r="O3562" i="2"/>
  <c r="AP3562" i="2" s="1"/>
  <c r="O3563" i="2"/>
  <c r="AP3563" i="2" s="1"/>
  <c r="O3564" i="2"/>
  <c r="AP3564" i="2" s="1"/>
  <c r="O3565" i="2"/>
  <c r="AP3565" i="2" s="1"/>
  <c r="O3566" i="2"/>
  <c r="AP3566" i="2" s="1"/>
  <c r="O3567" i="2"/>
  <c r="AP3567" i="2" s="1"/>
  <c r="O3568" i="2"/>
  <c r="AP3568" i="2" s="1"/>
  <c r="O3569" i="2"/>
  <c r="AP3569" i="2" s="1"/>
  <c r="O3570" i="2"/>
  <c r="AP3570" i="2" s="1"/>
  <c r="O3571" i="2"/>
  <c r="AP3571" i="2" s="1"/>
  <c r="O3572" i="2"/>
  <c r="AP3572" i="2" s="1"/>
  <c r="O3573" i="2"/>
  <c r="AP3573" i="2" s="1"/>
  <c r="O3574" i="2"/>
  <c r="AP3574" i="2" s="1"/>
  <c r="O3575" i="2"/>
  <c r="AP3575" i="2" s="1"/>
  <c r="O3576" i="2"/>
  <c r="AP3576" i="2" s="1"/>
  <c r="O3577" i="2"/>
  <c r="AP3577" i="2" s="1"/>
  <c r="O3578" i="2"/>
  <c r="AP3578" i="2" s="1"/>
  <c r="O3579" i="2"/>
  <c r="AP3579" i="2" s="1"/>
  <c r="O3580" i="2"/>
  <c r="AP3580" i="2" s="1"/>
  <c r="O3581" i="2"/>
  <c r="AP3581" i="2" s="1"/>
  <c r="O3582" i="2"/>
  <c r="AP3582" i="2" s="1"/>
  <c r="O3583" i="2"/>
  <c r="AP3583" i="2" s="1"/>
  <c r="O3584" i="2"/>
  <c r="AP3584" i="2" s="1"/>
  <c r="O3585" i="2"/>
  <c r="AP3585" i="2" s="1"/>
  <c r="O3586" i="2"/>
  <c r="AP3586" i="2" s="1"/>
  <c r="O3587" i="2"/>
  <c r="AP3587" i="2" s="1"/>
  <c r="O3588" i="2"/>
  <c r="AP3588" i="2" s="1"/>
  <c r="O3589" i="2"/>
  <c r="AP3589" i="2" s="1"/>
  <c r="O3590" i="2"/>
  <c r="AP3590" i="2" s="1"/>
  <c r="O3592" i="2"/>
  <c r="AP3592" i="2" s="1"/>
  <c r="O3593" i="2"/>
  <c r="AP3593" i="2" s="1"/>
  <c r="O3594" i="2"/>
  <c r="AP3594" i="2" s="1"/>
  <c r="O3595" i="2"/>
  <c r="AP3595" i="2" s="1"/>
  <c r="O3596" i="2"/>
  <c r="AP3596" i="2" s="1"/>
  <c r="O3597" i="2"/>
  <c r="AP3597" i="2" s="1"/>
  <c r="O3598" i="2"/>
  <c r="AP3598" i="2" s="1"/>
  <c r="O3599" i="2"/>
  <c r="AP3599" i="2" s="1"/>
  <c r="O3600" i="2"/>
  <c r="AP3600" i="2" s="1"/>
  <c r="O3601" i="2"/>
  <c r="AP3601" i="2" s="1"/>
  <c r="O3602" i="2"/>
  <c r="AP3602" i="2" s="1"/>
  <c r="O3603" i="2"/>
  <c r="AP3603" i="2" s="1"/>
  <c r="O3604" i="2"/>
  <c r="AP3604" i="2" s="1"/>
  <c r="O3605" i="2"/>
  <c r="AP3605" i="2" s="1"/>
  <c r="O3606" i="2"/>
  <c r="AP3606" i="2" s="1"/>
  <c r="O3607" i="2"/>
  <c r="AP3607" i="2" s="1"/>
  <c r="O3608" i="2"/>
  <c r="AP3608" i="2" s="1"/>
  <c r="O3609" i="2"/>
  <c r="AP3609" i="2" s="1"/>
  <c r="O3610" i="2"/>
  <c r="AP3610" i="2" s="1"/>
  <c r="O3611" i="2"/>
  <c r="AP3611" i="2" s="1"/>
  <c r="O3612" i="2"/>
  <c r="AP3612" i="2" s="1"/>
  <c r="O3613" i="2"/>
  <c r="AP3613" i="2" s="1"/>
  <c r="O3614" i="2"/>
  <c r="AP3614" i="2" s="1"/>
  <c r="O3615" i="2"/>
  <c r="AP3615" i="2" s="1"/>
  <c r="O3616" i="2"/>
  <c r="AP3616" i="2" s="1"/>
  <c r="O3617" i="2"/>
  <c r="AP3617" i="2" s="1"/>
  <c r="O3618" i="2"/>
  <c r="AP3618" i="2" s="1"/>
  <c r="O3619" i="2"/>
  <c r="AP3619" i="2" s="1"/>
  <c r="O3620" i="2"/>
  <c r="AP3620" i="2" s="1"/>
  <c r="O3621" i="2"/>
  <c r="AP3621" i="2" s="1"/>
  <c r="O3622" i="2"/>
  <c r="AP3622" i="2" s="1"/>
  <c r="O3623" i="2"/>
  <c r="AP3623" i="2" s="1"/>
  <c r="O3624" i="2"/>
  <c r="AP3624" i="2" s="1"/>
  <c r="O3625" i="2"/>
  <c r="AP3625" i="2" s="1"/>
  <c r="O3626" i="2"/>
  <c r="AP3626" i="2" s="1"/>
  <c r="O3627" i="2"/>
  <c r="AP3627" i="2" s="1"/>
  <c r="O3628" i="2"/>
  <c r="AP3628" i="2" s="1"/>
  <c r="O3629" i="2"/>
  <c r="AP3629" i="2" s="1"/>
  <c r="O3630" i="2"/>
  <c r="AP3630" i="2" s="1"/>
  <c r="O3631" i="2"/>
  <c r="AP3631" i="2" s="1"/>
  <c r="O3632" i="2"/>
  <c r="AP3632" i="2" s="1"/>
  <c r="O3633" i="2"/>
  <c r="AP3633" i="2" s="1"/>
  <c r="O3634" i="2"/>
  <c r="AP3634" i="2" s="1"/>
  <c r="O3635" i="2"/>
  <c r="AP3635" i="2" s="1"/>
  <c r="O3636" i="2"/>
  <c r="AP3636" i="2" s="1"/>
  <c r="O3637" i="2"/>
  <c r="AP3637" i="2" s="1"/>
  <c r="O3638" i="2"/>
  <c r="AP3638" i="2" s="1"/>
  <c r="O3639" i="2"/>
  <c r="AP3639" i="2" s="1"/>
  <c r="O3640" i="2"/>
  <c r="AP3640" i="2" s="1"/>
  <c r="O3641" i="2"/>
  <c r="AP3641" i="2" s="1"/>
  <c r="O3642" i="2"/>
  <c r="AP3642" i="2" s="1"/>
  <c r="O3643" i="2"/>
  <c r="AP3643" i="2" s="1"/>
  <c r="O3644" i="2"/>
  <c r="AP3644" i="2" s="1"/>
  <c r="O3645" i="2"/>
  <c r="AP3645" i="2" s="1"/>
  <c r="O3646" i="2"/>
  <c r="AP3646" i="2" s="1"/>
  <c r="O3647" i="2"/>
  <c r="AP3647" i="2" s="1"/>
  <c r="O3648" i="2"/>
  <c r="AP3648" i="2" s="1"/>
  <c r="O3649" i="2"/>
  <c r="AP3649" i="2" s="1"/>
  <c r="O3650" i="2"/>
  <c r="AP3650" i="2" s="1"/>
  <c r="O3651" i="2"/>
  <c r="AP3651" i="2" s="1"/>
  <c r="O3652" i="2"/>
  <c r="AP3652" i="2" s="1"/>
  <c r="O3653" i="2"/>
  <c r="AP3653" i="2" s="1"/>
  <c r="O3654" i="2"/>
  <c r="AP3654" i="2" s="1"/>
  <c r="O3655" i="2"/>
  <c r="AP3655" i="2" s="1"/>
  <c r="O3656" i="2"/>
  <c r="AP3656" i="2" s="1"/>
  <c r="O3657" i="2"/>
  <c r="AP3657" i="2" s="1"/>
  <c r="O3658" i="2"/>
  <c r="AP3658" i="2" s="1"/>
  <c r="O3659" i="2"/>
  <c r="AP3659" i="2" s="1"/>
  <c r="O3660" i="2"/>
  <c r="AP3660" i="2" s="1"/>
  <c r="O3661" i="2"/>
  <c r="AP3661" i="2" s="1"/>
  <c r="O3662" i="2"/>
  <c r="AP3662" i="2" s="1"/>
  <c r="O3663" i="2"/>
  <c r="AP3663" i="2" s="1"/>
  <c r="O3664" i="2"/>
  <c r="AP3664" i="2" s="1"/>
  <c r="O3665" i="2"/>
  <c r="AP3665" i="2" s="1"/>
  <c r="O3666" i="2"/>
  <c r="AP3666" i="2" s="1"/>
  <c r="O3667" i="2"/>
  <c r="AP3667" i="2" s="1"/>
  <c r="O3668" i="2"/>
  <c r="AP3668" i="2" s="1"/>
  <c r="O3669" i="2"/>
  <c r="AP3669" i="2" s="1"/>
  <c r="O3670" i="2"/>
  <c r="AP3670" i="2" s="1"/>
  <c r="O3671" i="2"/>
  <c r="AP3671" i="2" s="1"/>
  <c r="O3672" i="2"/>
  <c r="AP3672" i="2" s="1"/>
  <c r="O3673" i="2"/>
  <c r="AP3673" i="2" s="1"/>
  <c r="O3674" i="2"/>
  <c r="AP3674" i="2" s="1"/>
  <c r="O3675" i="2"/>
  <c r="AP3675" i="2" s="1"/>
  <c r="O3676" i="2"/>
  <c r="AP3676" i="2" s="1"/>
  <c r="O3677" i="2"/>
  <c r="AP3677" i="2" s="1"/>
  <c r="O3678" i="2"/>
  <c r="AP3678" i="2" s="1"/>
  <c r="O3679" i="2"/>
  <c r="AP3679" i="2" s="1"/>
  <c r="O3680" i="2"/>
  <c r="AP3680" i="2" s="1"/>
  <c r="O3681" i="2"/>
  <c r="AP3681" i="2" s="1"/>
  <c r="O3682" i="2"/>
  <c r="AP3682" i="2" s="1"/>
  <c r="O3683" i="2"/>
  <c r="AP3683" i="2" s="1"/>
  <c r="O3684" i="2"/>
  <c r="AP3684" i="2" s="1"/>
  <c r="O3685" i="2"/>
  <c r="AP3685" i="2" s="1"/>
  <c r="O3686" i="2"/>
  <c r="AP3686" i="2" s="1"/>
  <c r="O3687" i="2"/>
  <c r="AP3687" i="2" s="1"/>
  <c r="O3688" i="2"/>
  <c r="AP3688" i="2" s="1"/>
  <c r="O3689" i="2"/>
  <c r="AP3689" i="2" s="1"/>
  <c r="O3690" i="2"/>
  <c r="AP3690" i="2" s="1"/>
  <c r="O3691" i="2"/>
  <c r="AP3691" i="2" s="1"/>
  <c r="O3692" i="2"/>
  <c r="AP3692" i="2" s="1"/>
  <c r="O3693" i="2"/>
  <c r="AP3693" i="2" s="1"/>
  <c r="O3694" i="2"/>
  <c r="AP3694" i="2" s="1"/>
  <c r="O3695" i="2"/>
  <c r="AP3695" i="2" s="1"/>
  <c r="O3696" i="2"/>
  <c r="AP3696" i="2" s="1"/>
  <c r="O3697" i="2"/>
  <c r="AP3697" i="2" s="1"/>
  <c r="O3698" i="2"/>
  <c r="AP3698" i="2" s="1"/>
  <c r="O3699" i="2"/>
  <c r="AP3699" i="2" s="1"/>
  <c r="O3700" i="2"/>
  <c r="AP3700" i="2" s="1"/>
  <c r="O3701" i="2"/>
  <c r="AP3701" i="2" s="1"/>
  <c r="O3702" i="2"/>
  <c r="AP3702" i="2" s="1"/>
  <c r="O3703" i="2"/>
  <c r="AP3703" i="2" s="1"/>
  <c r="O3704" i="2"/>
  <c r="AP3704" i="2" s="1"/>
  <c r="O3705" i="2"/>
  <c r="AP3705" i="2" s="1"/>
  <c r="O3706" i="2"/>
  <c r="AP3706" i="2" s="1"/>
  <c r="O3707" i="2"/>
  <c r="AP3707" i="2" s="1"/>
  <c r="O3708" i="2"/>
  <c r="AP3708" i="2" s="1"/>
  <c r="O3709" i="2"/>
  <c r="AP3709" i="2" s="1"/>
  <c r="O3710" i="2"/>
  <c r="AP3710" i="2" s="1"/>
  <c r="O3711" i="2"/>
  <c r="AP3711" i="2" s="1"/>
  <c r="O3712" i="2"/>
  <c r="AP3712" i="2" s="1"/>
  <c r="O3713" i="2"/>
  <c r="AP3713" i="2" s="1"/>
  <c r="O3714" i="2"/>
  <c r="AP3714" i="2" s="1"/>
  <c r="O3715" i="2"/>
  <c r="AP3715" i="2" s="1"/>
  <c r="O3716" i="2"/>
  <c r="AP3716" i="2" s="1"/>
  <c r="O3717" i="2"/>
  <c r="AP3717" i="2" s="1"/>
  <c r="O3718" i="2"/>
  <c r="AP3718" i="2" s="1"/>
  <c r="O3719" i="2"/>
  <c r="AP3719" i="2" s="1"/>
  <c r="O3720" i="2"/>
  <c r="AP3720" i="2" s="1"/>
  <c r="O3721" i="2"/>
  <c r="AP3721" i="2" s="1"/>
  <c r="O3722" i="2"/>
  <c r="AP3722" i="2" s="1"/>
  <c r="O3723" i="2"/>
  <c r="AP3723" i="2" s="1"/>
  <c r="O3724" i="2"/>
  <c r="AP3724" i="2" s="1"/>
  <c r="O3725" i="2"/>
  <c r="AP3725" i="2" s="1"/>
  <c r="O3726" i="2"/>
  <c r="AP3726" i="2" s="1"/>
  <c r="O3727" i="2"/>
  <c r="AP3727" i="2" s="1"/>
  <c r="O3728" i="2"/>
  <c r="AP3728" i="2" s="1"/>
  <c r="O3729" i="2"/>
  <c r="AP3729" i="2" s="1"/>
  <c r="O3730" i="2"/>
  <c r="AP3730" i="2" s="1"/>
  <c r="O3731" i="2"/>
  <c r="AP3731" i="2" s="1"/>
  <c r="O3732" i="2"/>
  <c r="AP3732" i="2" s="1"/>
  <c r="O3733" i="2"/>
  <c r="AP3733" i="2" s="1"/>
  <c r="O3734" i="2"/>
  <c r="AP3734" i="2" s="1"/>
  <c r="O3735" i="2"/>
  <c r="AP3735" i="2" s="1"/>
  <c r="O3736" i="2"/>
  <c r="AP3736" i="2" s="1"/>
  <c r="O3737" i="2"/>
  <c r="AP3737" i="2" s="1"/>
  <c r="O3738" i="2"/>
  <c r="AP3738" i="2" s="1"/>
  <c r="O3739" i="2"/>
  <c r="AP3739" i="2" s="1"/>
  <c r="O3740" i="2"/>
  <c r="AP3740" i="2" s="1"/>
  <c r="O3741" i="2"/>
  <c r="AP3741" i="2" s="1"/>
  <c r="O3742" i="2"/>
  <c r="AP3742" i="2" s="1"/>
  <c r="O3743" i="2"/>
  <c r="AP3743" i="2" s="1"/>
  <c r="O3744" i="2"/>
  <c r="AP3744" i="2" s="1"/>
  <c r="O3745" i="2"/>
  <c r="AP3745" i="2" s="1"/>
  <c r="O3746" i="2"/>
  <c r="AP3746" i="2" s="1"/>
  <c r="O3747" i="2"/>
  <c r="AP3747" i="2" s="1"/>
  <c r="O3748" i="2"/>
  <c r="AP3748" i="2" s="1"/>
  <c r="O3749" i="2"/>
  <c r="AP3749" i="2" s="1"/>
  <c r="O3750" i="2"/>
  <c r="AP3750" i="2" s="1"/>
  <c r="O3751" i="2"/>
  <c r="AP3751" i="2" s="1"/>
  <c r="O3752" i="2"/>
  <c r="AP3752" i="2" s="1"/>
  <c r="O3753" i="2"/>
  <c r="AP3753" i="2" s="1"/>
  <c r="O3754" i="2"/>
  <c r="AP3754" i="2" s="1"/>
  <c r="O3755" i="2"/>
  <c r="AP3755" i="2" s="1"/>
  <c r="O3756" i="2"/>
  <c r="AP3756" i="2" s="1"/>
  <c r="O3757" i="2"/>
  <c r="AP3757" i="2" s="1"/>
  <c r="O3758" i="2"/>
  <c r="AP3758" i="2" s="1"/>
  <c r="O3759" i="2"/>
  <c r="AP3759" i="2" s="1"/>
  <c r="O3760" i="2"/>
  <c r="AP3760" i="2" s="1"/>
  <c r="O3761" i="2"/>
  <c r="AP3761" i="2" s="1"/>
  <c r="O3762" i="2"/>
  <c r="AP3762" i="2" s="1"/>
  <c r="O3763" i="2"/>
  <c r="AP3763" i="2" s="1"/>
  <c r="O3764" i="2"/>
  <c r="AP3764" i="2" s="1"/>
  <c r="O3765" i="2"/>
  <c r="AP3765" i="2" s="1"/>
  <c r="O3766" i="2"/>
  <c r="AP3766" i="2" s="1"/>
  <c r="O3767" i="2"/>
  <c r="AP3767" i="2" s="1"/>
  <c r="O3768" i="2"/>
  <c r="AP3768" i="2" s="1"/>
  <c r="O3769" i="2"/>
  <c r="AP3769" i="2" s="1"/>
  <c r="O3770" i="2"/>
  <c r="AP3770" i="2" s="1"/>
  <c r="O3771" i="2"/>
  <c r="AP3771" i="2" s="1"/>
  <c r="O3772" i="2"/>
  <c r="AP3772" i="2" s="1"/>
  <c r="O3773" i="2"/>
  <c r="AP3773" i="2" s="1"/>
  <c r="O3774" i="2"/>
  <c r="AP3774" i="2" s="1"/>
  <c r="O3775" i="2"/>
  <c r="AP3775" i="2" s="1"/>
  <c r="O3779" i="2"/>
  <c r="AP3779" i="2" s="1"/>
  <c r="O3780" i="2"/>
  <c r="AP3780" i="2" s="1"/>
  <c r="O3781" i="2"/>
  <c r="AP3781" i="2" s="1"/>
  <c r="O3782" i="2"/>
  <c r="AP3782" i="2" s="1"/>
  <c r="O3783" i="2"/>
  <c r="AP3783" i="2" s="1"/>
  <c r="O3784" i="2"/>
  <c r="AP3784" i="2" s="1"/>
  <c r="O3785" i="2"/>
  <c r="AP3785" i="2" s="1"/>
  <c r="O3786" i="2"/>
  <c r="AP3786" i="2" s="1"/>
  <c r="O3787" i="2"/>
  <c r="AP3787" i="2" s="1"/>
  <c r="O3788" i="2"/>
  <c r="AP3788" i="2" s="1"/>
  <c r="O3789" i="2"/>
  <c r="AP3789" i="2" s="1"/>
  <c r="O3790" i="2"/>
  <c r="AP3790" i="2" s="1"/>
  <c r="O3791" i="2"/>
  <c r="AP3791" i="2" s="1"/>
  <c r="O3792" i="2"/>
  <c r="AP3792" i="2" s="1"/>
  <c r="O3793" i="2"/>
  <c r="AP3793" i="2" s="1"/>
  <c r="O3794" i="2"/>
  <c r="AP3794" i="2" s="1"/>
  <c r="O3795" i="2"/>
  <c r="AP3795" i="2" s="1"/>
  <c r="O3796" i="2"/>
  <c r="AP3796" i="2" s="1"/>
  <c r="O3797" i="2"/>
  <c r="AP3797" i="2" s="1"/>
  <c r="O3798" i="2"/>
  <c r="AP3798" i="2" s="1"/>
  <c r="O3799" i="2"/>
  <c r="AP3799" i="2" s="1"/>
  <c r="O3800" i="2"/>
  <c r="AP3800" i="2" s="1"/>
  <c r="O3801" i="2"/>
  <c r="AP3801" i="2" s="1"/>
  <c r="O3802" i="2"/>
  <c r="AP3802" i="2" s="1"/>
  <c r="O3803" i="2"/>
  <c r="AP3803" i="2" s="1"/>
  <c r="O3804" i="2"/>
  <c r="AP3804" i="2" s="1"/>
  <c r="O3805" i="2"/>
  <c r="AP3805" i="2" s="1"/>
  <c r="O3806" i="2"/>
  <c r="AP3806" i="2" s="1"/>
  <c r="O3807" i="2"/>
  <c r="AP3807" i="2" s="1"/>
  <c r="O3808" i="2"/>
  <c r="AP3808" i="2" s="1"/>
  <c r="O3809" i="2"/>
  <c r="AP3809" i="2" s="1"/>
  <c r="O3810" i="2"/>
  <c r="AP3810" i="2" s="1"/>
  <c r="O3811" i="2"/>
  <c r="AP3811" i="2" s="1"/>
  <c r="O3812" i="2"/>
  <c r="AP3812" i="2" s="1"/>
  <c r="O3813" i="2"/>
  <c r="AP3813" i="2" s="1"/>
  <c r="O3814" i="2"/>
  <c r="AP3814" i="2" s="1"/>
  <c r="O3815" i="2"/>
  <c r="AP3815" i="2" s="1"/>
  <c r="O3816" i="2"/>
  <c r="AP3816" i="2" s="1"/>
  <c r="O3817" i="2"/>
  <c r="AP3817" i="2" s="1"/>
  <c r="O3818" i="2"/>
  <c r="AP3818" i="2" s="1"/>
  <c r="O3819" i="2"/>
  <c r="AP3819" i="2" s="1"/>
  <c r="O3820" i="2"/>
  <c r="AP3820" i="2" s="1"/>
  <c r="O3821" i="2"/>
  <c r="AP3821" i="2" s="1"/>
  <c r="O3822" i="2"/>
  <c r="AP3822" i="2" s="1"/>
  <c r="O3823" i="2"/>
  <c r="AP3823" i="2" s="1"/>
  <c r="O3824" i="2"/>
  <c r="AP3824" i="2" s="1"/>
  <c r="O3825" i="2"/>
  <c r="AP3825" i="2" s="1"/>
  <c r="O3826" i="2"/>
  <c r="AP3826" i="2" s="1"/>
  <c r="O3827" i="2"/>
  <c r="AP3827" i="2" s="1"/>
  <c r="O3828" i="2"/>
  <c r="AP3828" i="2" s="1"/>
  <c r="O3829" i="2"/>
  <c r="AP3829" i="2" s="1"/>
  <c r="O3830" i="2"/>
  <c r="AP3830" i="2" s="1"/>
  <c r="O3831" i="2"/>
  <c r="AP3831" i="2" s="1"/>
  <c r="O3832" i="2"/>
  <c r="AP3832" i="2" s="1"/>
  <c r="O3833" i="2"/>
  <c r="AP3833" i="2" s="1"/>
  <c r="O3834" i="2"/>
  <c r="AP3834" i="2" s="1"/>
  <c r="O3835" i="2"/>
  <c r="AP3835" i="2" s="1"/>
  <c r="O3836" i="2"/>
  <c r="AP3836" i="2" s="1"/>
  <c r="O3837" i="2"/>
  <c r="AP3837" i="2" s="1"/>
  <c r="O3838" i="2"/>
  <c r="AP3838" i="2" s="1"/>
  <c r="O3839" i="2"/>
  <c r="AP3839" i="2" s="1"/>
  <c r="O3840" i="2"/>
  <c r="AP3840" i="2" s="1"/>
  <c r="O3841" i="2"/>
  <c r="AP3841" i="2" s="1"/>
  <c r="O3842" i="2"/>
  <c r="AP3842" i="2" s="1"/>
  <c r="O3843" i="2"/>
  <c r="AP3843" i="2" s="1"/>
  <c r="O3844" i="2"/>
  <c r="AP3844" i="2" s="1"/>
  <c r="O3845" i="2"/>
  <c r="AP3845" i="2" s="1"/>
  <c r="O3846" i="2"/>
  <c r="AP3846" i="2" s="1"/>
  <c r="O3847" i="2"/>
  <c r="AP3847" i="2" s="1"/>
  <c r="O3848" i="2"/>
  <c r="AP3848" i="2" s="1"/>
  <c r="O3849" i="2"/>
  <c r="AP3849" i="2" s="1"/>
  <c r="O3850" i="2"/>
  <c r="AP3850" i="2" s="1"/>
  <c r="O3851" i="2"/>
  <c r="AP3851" i="2" s="1"/>
  <c r="O3852" i="2"/>
  <c r="AP3852" i="2" s="1"/>
  <c r="O3853" i="2"/>
  <c r="AP3853" i="2" s="1"/>
  <c r="O3854" i="2"/>
  <c r="AP3854" i="2" s="1"/>
  <c r="O3855" i="2"/>
  <c r="AP3855" i="2" s="1"/>
  <c r="O3856" i="2"/>
  <c r="AP3856" i="2" s="1"/>
  <c r="O3857" i="2"/>
  <c r="AP3857" i="2" s="1"/>
  <c r="O3858" i="2"/>
  <c r="AP3858" i="2" s="1"/>
  <c r="O3859" i="2"/>
  <c r="AP3859" i="2" s="1"/>
  <c r="O3860" i="2"/>
  <c r="AP3860" i="2" s="1"/>
  <c r="O3861" i="2"/>
  <c r="AP3861" i="2" s="1"/>
  <c r="O3862" i="2"/>
  <c r="AP3862" i="2" s="1"/>
  <c r="O3863" i="2"/>
  <c r="AP3863" i="2" s="1"/>
  <c r="O3864" i="2"/>
  <c r="AP3864" i="2" s="1"/>
  <c r="O3865" i="2"/>
  <c r="AP3865" i="2" s="1"/>
  <c r="O3866" i="2"/>
  <c r="AP3866" i="2" s="1"/>
  <c r="O3867" i="2"/>
  <c r="AP3867" i="2" s="1"/>
  <c r="O3868" i="2"/>
  <c r="AP3868" i="2" s="1"/>
  <c r="O3869" i="2"/>
  <c r="AP3869" i="2" s="1"/>
  <c r="O3870" i="2"/>
  <c r="AP3870" i="2" s="1"/>
  <c r="O3871" i="2"/>
  <c r="AP3871" i="2" s="1"/>
  <c r="O3872" i="2"/>
  <c r="AP3872" i="2" s="1"/>
  <c r="O3873" i="2"/>
  <c r="AP3873" i="2" s="1"/>
  <c r="O3874" i="2"/>
  <c r="AP3874" i="2" s="1"/>
  <c r="O3875" i="2"/>
  <c r="AP3875" i="2" s="1"/>
  <c r="O3876" i="2"/>
  <c r="AP3876" i="2" s="1"/>
  <c r="O3877" i="2"/>
  <c r="AP3877" i="2" s="1"/>
  <c r="O3878" i="2"/>
  <c r="AP3878" i="2" s="1"/>
  <c r="O3879" i="2"/>
  <c r="AP3879" i="2" s="1"/>
  <c r="O3880" i="2"/>
  <c r="AP3880" i="2" s="1"/>
  <c r="O3881" i="2"/>
  <c r="AP3881" i="2" s="1"/>
  <c r="O3882" i="2"/>
  <c r="AP3882" i="2" s="1"/>
  <c r="O3883" i="2"/>
  <c r="AP3883" i="2" s="1"/>
  <c r="O3884" i="2"/>
  <c r="AP3884" i="2" s="1"/>
  <c r="O3885" i="2"/>
  <c r="AP3885" i="2" s="1"/>
  <c r="O3886" i="2"/>
  <c r="AP3886" i="2" s="1"/>
  <c r="O3887" i="2"/>
  <c r="AP3887" i="2" s="1"/>
  <c r="O3888" i="2"/>
  <c r="AP3888" i="2" s="1"/>
  <c r="O3889" i="2"/>
  <c r="AP3889" i="2" s="1"/>
  <c r="O3890" i="2"/>
  <c r="AP3890" i="2" s="1"/>
  <c r="O3891" i="2"/>
  <c r="AP3891" i="2" s="1"/>
  <c r="O3892" i="2"/>
  <c r="AP3892" i="2" s="1"/>
  <c r="O3893" i="2"/>
  <c r="AP3893" i="2" s="1"/>
  <c r="O3894" i="2"/>
  <c r="AP3894" i="2" s="1"/>
  <c r="O3895" i="2"/>
  <c r="AP3895" i="2" s="1"/>
  <c r="O3896" i="2"/>
  <c r="AP3896" i="2" s="1"/>
  <c r="O3897" i="2"/>
  <c r="AP3897" i="2" s="1"/>
  <c r="O3898" i="2"/>
  <c r="AP3898" i="2" s="1"/>
  <c r="O3899" i="2"/>
  <c r="AP3899" i="2" s="1"/>
  <c r="O3900" i="2"/>
  <c r="AP3900" i="2" s="1"/>
  <c r="O3901" i="2"/>
  <c r="AP3901" i="2" s="1"/>
  <c r="O3902" i="2"/>
  <c r="AP3902" i="2" s="1"/>
  <c r="O3903" i="2"/>
  <c r="AP3903" i="2" s="1"/>
  <c r="O3904" i="2"/>
  <c r="AP3904" i="2" s="1"/>
  <c r="O3905" i="2"/>
  <c r="AP3905" i="2" s="1"/>
  <c r="O3906" i="2"/>
  <c r="AP3906" i="2" s="1"/>
  <c r="O3907" i="2"/>
  <c r="AP3907" i="2" s="1"/>
  <c r="O3908" i="2"/>
  <c r="AP3908" i="2" s="1"/>
  <c r="O3909" i="2"/>
  <c r="AP3909" i="2" s="1"/>
  <c r="O3910" i="2"/>
  <c r="AP3910" i="2" s="1"/>
  <c r="O3911" i="2"/>
  <c r="AP3911" i="2" s="1"/>
  <c r="O3912" i="2"/>
  <c r="AP3912" i="2" s="1"/>
  <c r="O3913" i="2"/>
  <c r="AP3913" i="2" s="1"/>
  <c r="O3914" i="2"/>
  <c r="AP3914" i="2" s="1"/>
  <c r="O3915" i="2"/>
  <c r="AP3915" i="2" s="1"/>
  <c r="O3916" i="2"/>
  <c r="AP3916" i="2" s="1"/>
  <c r="O3917" i="2"/>
  <c r="AP3917" i="2" s="1"/>
  <c r="O3918" i="2"/>
  <c r="AP3918" i="2" s="1"/>
  <c r="O3919" i="2"/>
  <c r="AP3919" i="2" s="1"/>
  <c r="O3920" i="2"/>
  <c r="AP3920" i="2" s="1"/>
  <c r="O3921" i="2"/>
  <c r="AP3921" i="2" s="1"/>
  <c r="O3922" i="2"/>
  <c r="AP3922" i="2" s="1"/>
  <c r="O3923" i="2"/>
  <c r="AP3923" i="2" s="1"/>
  <c r="O3924" i="2"/>
  <c r="AP3924" i="2" s="1"/>
  <c r="O3925" i="2"/>
  <c r="AP3925" i="2" s="1"/>
  <c r="O3926" i="2"/>
  <c r="AP3926" i="2" s="1"/>
  <c r="O3927" i="2"/>
  <c r="AP3927" i="2" s="1"/>
  <c r="O3928" i="2"/>
  <c r="AP3928" i="2" s="1"/>
  <c r="O3929" i="2"/>
  <c r="AP3929" i="2" s="1"/>
  <c r="O3930" i="2"/>
  <c r="AP3930" i="2" s="1"/>
  <c r="O3931" i="2"/>
  <c r="AP3931" i="2" s="1"/>
  <c r="O3932" i="2"/>
  <c r="AP3932" i="2" s="1"/>
  <c r="O3933" i="2"/>
  <c r="AP3933" i="2" s="1"/>
  <c r="O3934" i="2"/>
  <c r="AP3934" i="2" s="1"/>
  <c r="O3935" i="2"/>
  <c r="AP3935" i="2" s="1"/>
  <c r="O3936" i="2"/>
  <c r="AP3936" i="2" s="1"/>
  <c r="O3937" i="2"/>
  <c r="AP3937" i="2" s="1"/>
  <c r="O3938" i="2"/>
  <c r="AP3938" i="2" s="1"/>
  <c r="O3939" i="2"/>
  <c r="AP3939" i="2" s="1"/>
  <c r="O3940" i="2"/>
  <c r="AP3940" i="2" s="1"/>
  <c r="O3941" i="2"/>
  <c r="AP3941" i="2" s="1"/>
  <c r="O3942" i="2"/>
  <c r="AP3942" i="2" s="1"/>
  <c r="O3943" i="2"/>
  <c r="AP3943" i="2" s="1"/>
  <c r="O3944" i="2"/>
  <c r="AP3944" i="2" s="1"/>
  <c r="O3945" i="2"/>
  <c r="AP3945" i="2" s="1"/>
  <c r="O3946" i="2"/>
  <c r="AP3946" i="2" s="1"/>
  <c r="O3947" i="2"/>
  <c r="AP3947" i="2" s="1"/>
  <c r="O3948" i="2"/>
  <c r="AP3948" i="2" s="1"/>
  <c r="O3949" i="2"/>
  <c r="AP3949" i="2" s="1"/>
  <c r="O3950" i="2"/>
  <c r="AP3950" i="2" s="1"/>
  <c r="O3951" i="2"/>
  <c r="AP3951" i="2" s="1"/>
  <c r="O3952" i="2"/>
  <c r="AP3952" i="2" s="1"/>
  <c r="O3953" i="2"/>
  <c r="AP3953" i="2" s="1"/>
  <c r="O3954" i="2"/>
  <c r="AP3954" i="2" s="1"/>
  <c r="O3955" i="2"/>
  <c r="AP3955" i="2" s="1"/>
  <c r="O3956" i="2"/>
  <c r="AP3956" i="2" s="1"/>
  <c r="O3957" i="2"/>
  <c r="AP3957" i="2" s="1"/>
  <c r="O3958" i="2"/>
  <c r="AP3958" i="2" s="1"/>
  <c r="O3959" i="2"/>
  <c r="AP3959" i="2" s="1"/>
  <c r="O3960" i="2"/>
  <c r="AP3960" i="2" s="1"/>
  <c r="O3961" i="2"/>
  <c r="AP3961" i="2" s="1"/>
  <c r="O3962" i="2"/>
  <c r="AP3962" i="2" s="1"/>
  <c r="O3963" i="2"/>
  <c r="AP3963" i="2" s="1"/>
  <c r="O3964" i="2"/>
  <c r="AP3964" i="2" s="1"/>
  <c r="O3965" i="2"/>
  <c r="AP3965" i="2" s="1"/>
  <c r="O3966" i="2"/>
  <c r="AP3966" i="2" s="1"/>
  <c r="O3967" i="2"/>
  <c r="AP3967" i="2" s="1"/>
  <c r="O3968" i="2"/>
  <c r="AP3968" i="2" s="1"/>
  <c r="O3969" i="2"/>
  <c r="AP3969" i="2" s="1"/>
  <c r="O3970" i="2"/>
  <c r="AP3970" i="2" s="1"/>
  <c r="O3971" i="2"/>
  <c r="AP3971" i="2" s="1"/>
  <c r="O3972" i="2"/>
  <c r="AP3972" i="2" s="1"/>
  <c r="O3973" i="2"/>
  <c r="AP3973" i="2" s="1"/>
  <c r="O3974" i="2"/>
  <c r="AP3974" i="2" s="1"/>
  <c r="O3975" i="2"/>
  <c r="AP3975" i="2" s="1"/>
  <c r="O3976" i="2"/>
  <c r="AP3976" i="2" s="1"/>
  <c r="O3977" i="2"/>
  <c r="AP3977" i="2" s="1"/>
  <c r="O3978" i="2"/>
  <c r="AP3978" i="2" s="1"/>
  <c r="O3979" i="2"/>
  <c r="AP3979" i="2" s="1"/>
  <c r="O3980" i="2"/>
  <c r="AP3980" i="2" s="1"/>
  <c r="O3981" i="2"/>
  <c r="AP3981" i="2" s="1"/>
  <c r="O3982" i="2"/>
  <c r="AP3982" i="2" s="1"/>
  <c r="O3983" i="2"/>
  <c r="AP3983" i="2" s="1"/>
  <c r="O3984" i="2"/>
  <c r="AP3984" i="2" s="1"/>
  <c r="O3985" i="2"/>
  <c r="AP3985" i="2" s="1"/>
  <c r="O3986" i="2"/>
  <c r="AP3986" i="2" s="1"/>
  <c r="O3987" i="2"/>
  <c r="AP3987" i="2" s="1"/>
  <c r="O3988" i="2"/>
  <c r="AP3988" i="2" s="1"/>
  <c r="O3989" i="2"/>
  <c r="AP3989" i="2" s="1"/>
  <c r="O3990" i="2"/>
  <c r="AP3990" i="2" s="1"/>
  <c r="O3991" i="2"/>
  <c r="AP3991" i="2" s="1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4116" i="2"/>
  <c r="O4117" i="2"/>
  <c r="O4118" i="2"/>
  <c r="O4119" i="2"/>
  <c r="O4120" i="2"/>
  <c r="O4121" i="2"/>
  <c r="O4122" i="2"/>
  <c r="O4123" i="2"/>
  <c r="O4124" i="2"/>
  <c r="O4125" i="2"/>
  <c r="O4126" i="2"/>
  <c r="O4127" i="2"/>
  <c r="O4128" i="2"/>
  <c r="O4129" i="2"/>
  <c r="O4130" i="2"/>
  <c r="O4131" i="2"/>
  <c r="O4132" i="2"/>
  <c r="O4133" i="2"/>
  <c r="O4134" i="2"/>
  <c r="O4135" i="2"/>
  <c r="O4136" i="2"/>
  <c r="O4137" i="2"/>
  <c r="O4138" i="2"/>
  <c r="O4139" i="2"/>
  <c r="O4140" i="2"/>
  <c r="O4141" i="2"/>
  <c r="O4142" i="2"/>
  <c r="O4143" i="2"/>
  <c r="O4144" i="2"/>
  <c r="O4145" i="2"/>
  <c r="O4146" i="2"/>
  <c r="O4147" i="2"/>
  <c r="O4148" i="2"/>
  <c r="O4149" i="2"/>
  <c r="O4150" i="2"/>
  <c r="O4151" i="2"/>
  <c r="O4152" i="2"/>
  <c r="O4153" i="2"/>
  <c r="O4154" i="2"/>
  <c r="O4155" i="2"/>
  <c r="O4156" i="2"/>
  <c r="O4157" i="2"/>
  <c r="O4158" i="2"/>
  <c r="O4159" i="2"/>
  <c r="O4160" i="2"/>
  <c r="O4161" i="2"/>
  <c r="O4162" i="2"/>
  <c r="O4163" i="2"/>
  <c r="O4164" i="2"/>
  <c r="O4165" i="2"/>
  <c r="O4166" i="2"/>
  <c r="O4167" i="2"/>
  <c r="O4168" i="2"/>
  <c r="O4169" i="2"/>
  <c r="O4170" i="2"/>
  <c r="O4171" i="2"/>
  <c r="O4172" i="2"/>
  <c r="O4173" i="2"/>
  <c r="O4174" i="2"/>
  <c r="O4175" i="2"/>
  <c r="O4176" i="2"/>
  <c r="O4177" i="2"/>
  <c r="O4178" i="2"/>
  <c r="O4179" i="2"/>
  <c r="O4180" i="2"/>
  <c r="O4181" i="2"/>
  <c r="O4182" i="2"/>
  <c r="O4183" i="2"/>
  <c r="O4184" i="2"/>
  <c r="O4185" i="2"/>
  <c r="O4186" i="2"/>
  <c r="O4187" i="2"/>
  <c r="O4188" i="2"/>
  <c r="O4189" i="2"/>
  <c r="O4190" i="2"/>
  <c r="O4191" i="2"/>
  <c r="O4192" i="2"/>
  <c r="O4193" i="2"/>
  <c r="O4194" i="2"/>
  <c r="O4195" i="2"/>
  <c r="O4196" i="2"/>
  <c r="O4197" i="2"/>
  <c r="O4198" i="2"/>
  <c r="O4199" i="2"/>
  <c r="O4200" i="2"/>
  <c r="O4201" i="2"/>
  <c r="O4202" i="2"/>
  <c r="O4203" i="2"/>
  <c r="O4204" i="2"/>
  <c r="O4205" i="2"/>
  <c r="O4206" i="2"/>
  <c r="O4207" i="2"/>
  <c r="O4208" i="2"/>
  <c r="O4209" i="2"/>
  <c r="O4210" i="2"/>
  <c r="O4211" i="2"/>
  <c r="O4212" i="2"/>
  <c r="O4213" i="2"/>
  <c r="O4214" i="2"/>
  <c r="O4215" i="2"/>
  <c r="O4216" i="2"/>
  <c r="O4217" i="2"/>
  <c r="O4218" i="2"/>
  <c r="O4219" i="2"/>
  <c r="O4220" i="2"/>
  <c r="O4221" i="2"/>
  <c r="O4222" i="2"/>
  <c r="O4223" i="2"/>
  <c r="O4224" i="2"/>
  <c r="O4225" i="2"/>
  <c r="O4226" i="2"/>
  <c r="O4227" i="2"/>
  <c r="O4228" i="2"/>
  <c r="O4229" i="2"/>
  <c r="O4230" i="2"/>
  <c r="O4231" i="2"/>
  <c r="O4232" i="2"/>
  <c r="O4233" i="2"/>
  <c r="O4234" i="2"/>
  <c r="O4235" i="2"/>
  <c r="O4236" i="2"/>
  <c r="O4237" i="2"/>
  <c r="O4238" i="2"/>
  <c r="O4239" i="2"/>
  <c r="O4240" i="2"/>
  <c r="O4241" i="2"/>
  <c r="O4242" i="2"/>
  <c r="O4243" i="2"/>
  <c r="O4244" i="2"/>
  <c r="O4245" i="2"/>
  <c r="O4246" i="2"/>
  <c r="O4247" i="2"/>
  <c r="O4248" i="2"/>
  <c r="O4249" i="2"/>
  <c r="O4250" i="2"/>
  <c r="O4251" i="2"/>
  <c r="O4252" i="2"/>
  <c r="O4253" i="2"/>
  <c r="O4254" i="2"/>
  <c r="O4255" i="2"/>
  <c r="O4256" i="2"/>
  <c r="O4257" i="2"/>
  <c r="O4258" i="2"/>
  <c r="O4259" i="2"/>
  <c r="O4260" i="2"/>
  <c r="O4261" i="2"/>
  <c r="O4262" i="2"/>
  <c r="O4263" i="2"/>
  <c r="O4264" i="2"/>
  <c r="O4265" i="2"/>
  <c r="O4266" i="2"/>
  <c r="O4267" i="2"/>
  <c r="O4268" i="2"/>
  <c r="O4269" i="2"/>
  <c r="O4270" i="2"/>
  <c r="O4271" i="2"/>
  <c r="O4272" i="2"/>
  <c r="O4273" i="2"/>
  <c r="O4274" i="2"/>
  <c r="O4275" i="2"/>
  <c r="O4276" i="2"/>
  <c r="O4277" i="2"/>
  <c r="O4278" i="2"/>
  <c r="O4279" i="2"/>
  <c r="O4280" i="2"/>
  <c r="O4281" i="2"/>
  <c r="O4282" i="2"/>
  <c r="O4283" i="2"/>
  <c r="O4284" i="2"/>
  <c r="O4285" i="2"/>
  <c r="O4286" i="2"/>
  <c r="O4287" i="2"/>
  <c r="O4288" i="2"/>
  <c r="O4289" i="2"/>
  <c r="O4290" i="2"/>
  <c r="O4291" i="2"/>
  <c r="O4292" i="2"/>
  <c r="O4293" i="2"/>
  <c r="O4294" i="2"/>
  <c r="O4295" i="2"/>
  <c r="O4296" i="2"/>
  <c r="O4297" i="2"/>
  <c r="O4298" i="2"/>
  <c r="O4299" i="2"/>
  <c r="O4300" i="2"/>
  <c r="O4301" i="2"/>
  <c r="O4302" i="2"/>
  <c r="O4303" i="2"/>
  <c r="O4304" i="2"/>
  <c r="O4305" i="2"/>
  <c r="O4306" i="2"/>
  <c r="O4307" i="2"/>
  <c r="O4308" i="2"/>
  <c r="O4309" i="2"/>
  <c r="O4310" i="2"/>
  <c r="O4311" i="2"/>
  <c r="O4312" i="2"/>
  <c r="O4313" i="2"/>
  <c r="O4314" i="2"/>
  <c r="O4315" i="2"/>
  <c r="O4316" i="2"/>
  <c r="O4317" i="2"/>
  <c r="O4318" i="2"/>
  <c r="O4319" i="2"/>
  <c r="O4320" i="2"/>
  <c r="O4321" i="2"/>
  <c r="O4322" i="2"/>
  <c r="O4323" i="2"/>
  <c r="O4324" i="2"/>
  <c r="O4325" i="2"/>
  <c r="O4326" i="2"/>
  <c r="O4327" i="2"/>
  <c r="O4328" i="2"/>
  <c r="O4329" i="2"/>
  <c r="O4330" i="2"/>
  <c r="O4331" i="2"/>
  <c r="O4332" i="2"/>
  <c r="O4333" i="2"/>
  <c r="O4334" i="2"/>
  <c r="O4335" i="2"/>
  <c r="O4336" i="2"/>
  <c r="O4337" i="2"/>
  <c r="O4338" i="2"/>
  <c r="O4339" i="2"/>
  <c r="O4340" i="2"/>
  <c r="O4341" i="2"/>
  <c r="O4342" i="2"/>
  <c r="O4343" i="2"/>
  <c r="O4344" i="2"/>
  <c r="O4345" i="2"/>
  <c r="O4346" i="2"/>
  <c r="O4347" i="2"/>
  <c r="O4348" i="2"/>
  <c r="O4349" i="2"/>
  <c r="O4350" i="2"/>
  <c r="O4351" i="2"/>
  <c r="O4352" i="2"/>
  <c r="O4353" i="2"/>
  <c r="O4354" i="2"/>
  <c r="O4355" i="2"/>
  <c r="O4356" i="2"/>
  <c r="O4357" i="2"/>
  <c r="O4358" i="2"/>
  <c r="O4359" i="2"/>
  <c r="O4360" i="2"/>
  <c r="O4361" i="2"/>
  <c r="O4362" i="2"/>
  <c r="O4363" i="2"/>
  <c r="O4364" i="2"/>
  <c r="O4365" i="2"/>
  <c r="O4366" i="2"/>
  <c r="O4367" i="2"/>
  <c r="O4368" i="2"/>
  <c r="O4369" i="2"/>
  <c r="O4370" i="2"/>
  <c r="O4371" i="2"/>
  <c r="O4372" i="2"/>
  <c r="O4373" i="2"/>
  <c r="O4374" i="2"/>
  <c r="O4375" i="2"/>
  <c r="O4376" i="2"/>
  <c r="O4377" i="2"/>
  <c r="O4378" i="2"/>
  <c r="O4379" i="2"/>
  <c r="O4380" i="2"/>
  <c r="O4381" i="2"/>
  <c r="O4382" i="2"/>
  <c r="O4383" i="2"/>
  <c r="O4384" i="2"/>
  <c r="O4385" i="2"/>
  <c r="O4386" i="2"/>
  <c r="O4387" i="2"/>
  <c r="O4388" i="2"/>
  <c r="O4389" i="2"/>
  <c r="O4390" i="2"/>
  <c r="O4391" i="2"/>
  <c r="O4392" i="2"/>
  <c r="O4393" i="2"/>
  <c r="O4394" i="2"/>
  <c r="O4395" i="2"/>
  <c r="O4396" i="2"/>
  <c r="O4397" i="2"/>
  <c r="O4398" i="2"/>
  <c r="O4399" i="2"/>
  <c r="O4400" i="2"/>
  <c r="O4401" i="2"/>
  <c r="O4402" i="2"/>
  <c r="O4403" i="2"/>
  <c r="O4404" i="2"/>
  <c r="O4405" i="2"/>
  <c r="O4406" i="2"/>
  <c r="O4407" i="2"/>
  <c r="O4408" i="2"/>
  <c r="O4409" i="2"/>
  <c r="O4410" i="2"/>
  <c r="O4411" i="2"/>
  <c r="O4412" i="2"/>
  <c r="O4413" i="2"/>
  <c r="O4414" i="2"/>
  <c r="O4415" i="2"/>
  <c r="O4416" i="2"/>
  <c r="O4417" i="2"/>
  <c r="O4418" i="2"/>
  <c r="O4419" i="2"/>
  <c r="O4420" i="2"/>
  <c r="O4421" i="2"/>
  <c r="O4422" i="2"/>
  <c r="O4423" i="2"/>
  <c r="O4424" i="2"/>
  <c r="O4425" i="2"/>
  <c r="O4426" i="2"/>
  <c r="O4427" i="2"/>
  <c r="O4428" i="2"/>
  <c r="O4429" i="2"/>
  <c r="O4430" i="2"/>
  <c r="O4431" i="2"/>
  <c r="O4432" i="2"/>
  <c r="O4433" i="2"/>
  <c r="O4434" i="2"/>
  <c r="O4435" i="2"/>
  <c r="O4436" i="2"/>
  <c r="O4437" i="2"/>
  <c r="O4438" i="2"/>
  <c r="O4439" i="2"/>
  <c r="O4440" i="2"/>
  <c r="O4441" i="2"/>
  <c r="O4442" i="2"/>
  <c r="O4443" i="2"/>
  <c r="O4444" i="2"/>
  <c r="O4445" i="2"/>
  <c r="O4446" i="2"/>
  <c r="O4447" i="2"/>
  <c r="O4448" i="2"/>
  <c r="O4449" i="2"/>
  <c r="O4450" i="2"/>
  <c r="O4451" i="2"/>
  <c r="O4452" i="2"/>
  <c r="O4453" i="2"/>
  <c r="O4454" i="2"/>
  <c r="L3493" i="2"/>
  <c r="N3493" i="2"/>
  <c r="L3494" i="2"/>
  <c r="N3494" i="2"/>
  <c r="L3495" i="2"/>
  <c r="N3495" i="2"/>
  <c r="L3496" i="2"/>
  <c r="N3496" i="2"/>
  <c r="L3497" i="2"/>
  <c r="N3497" i="2"/>
  <c r="L3498" i="2"/>
  <c r="N3498" i="2"/>
  <c r="L3499" i="2"/>
  <c r="N3499" i="2"/>
  <c r="L3500" i="2"/>
  <c r="N3500" i="2"/>
  <c r="L3501" i="2"/>
  <c r="N3501" i="2"/>
  <c r="L3502" i="2"/>
  <c r="N3502" i="2"/>
  <c r="L3503" i="2"/>
  <c r="N3503" i="2"/>
  <c r="L3504" i="2"/>
  <c r="N3504" i="2"/>
  <c r="L3505" i="2"/>
  <c r="N3505" i="2"/>
  <c r="L3506" i="2"/>
  <c r="N3506" i="2"/>
  <c r="L3507" i="2"/>
  <c r="N3507" i="2"/>
  <c r="L3508" i="2"/>
  <c r="N3508" i="2"/>
  <c r="L3509" i="2"/>
  <c r="N3509" i="2"/>
  <c r="L3510" i="2"/>
  <c r="N3510" i="2"/>
  <c r="L3511" i="2"/>
  <c r="N3511" i="2"/>
  <c r="L3512" i="2"/>
  <c r="N3512" i="2"/>
  <c r="L3513" i="2"/>
  <c r="N3513" i="2"/>
  <c r="L3514" i="2"/>
  <c r="N3514" i="2"/>
  <c r="L3515" i="2"/>
  <c r="N3515" i="2"/>
  <c r="L3516" i="2"/>
  <c r="N3516" i="2"/>
  <c r="L3517" i="2"/>
  <c r="N3517" i="2"/>
  <c r="L3518" i="2"/>
  <c r="N3518" i="2"/>
  <c r="L3519" i="2"/>
  <c r="N3519" i="2"/>
  <c r="L3520" i="2"/>
  <c r="N3520" i="2"/>
  <c r="L3521" i="2"/>
  <c r="N3521" i="2"/>
  <c r="L3522" i="2"/>
  <c r="N3522" i="2"/>
  <c r="L3523" i="2"/>
  <c r="N3523" i="2"/>
  <c r="L3524" i="2"/>
  <c r="N3524" i="2"/>
  <c r="L3525" i="2"/>
  <c r="N3525" i="2"/>
  <c r="L3526" i="2"/>
  <c r="N3526" i="2"/>
  <c r="L3527" i="2"/>
  <c r="N3527" i="2"/>
  <c r="L3528" i="2"/>
  <c r="N3528" i="2"/>
  <c r="L3529" i="2"/>
  <c r="N3529" i="2"/>
  <c r="L3530" i="2"/>
  <c r="N3530" i="2"/>
  <c r="L3531" i="2"/>
  <c r="N3531" i="2"/>
  <c r="L3532" i="2"/>
  <c r="N3532" i="2"/>
  <c r="L3533" i="2"/>
  <c r="N3533" i="2"/>
  <c r="L3534" i="2"/>
  <c r="N3534" i="2"/>
  <c r="L3535" i="2"/>
  <c r="N3535" i="2"/>
  <c r="L3536" i="2"/>
  <c r="N3536" i="2"/>
  <c r="L3537" i="2"/>
  <c r="N3537" i="2"/>
  <c r="L3538" i="2"/>
  <c r="N3538" i="2"/>
  <c r="L3539" i="2"/>
  <c r="N3539" i="2"/>
  <c r="L3540" i="2"/>
  <c r="N3540" i="2"/>
  <c r="L3541" i="2"/>
  <c r="N3541" i="2"/>
  <c r="L3542" i="2"/>
  <c r="N3542" i="2"/>
  <c r="L3543" i="2"/>
  <c r="N3543" i="2"/>
  <c r="L3544" i="2"/>
  <c r="N3544" i="2"/>
  <c r="L3545" i="2"/>
  <c r="N3545" i="2"/>
  <c r="L3546" i="2"/>
  <c r="N3546" i="2"/>
  <c r="L3547" i="2"/>
  <c r="N3547" i="2"/>
  <c r="L3548" i="2"/>
  <c r="N3548" i="2"/>
  <c r="L3549" i="2"/>
  <c r="N3549" i="2"/>
  <c r="L3550" i="2"/>
  <c r="N3550" i="2"/>
  <c r="L3551" i="2"/>
  <c r="N3551" i="2"/>
  <c r="L3552" i="2"/>
  <c r="N3552" i="2"/>
  <c r="L3553" i="2"/>
  <c r="N3553" i="2"/>
  <c r="L3554" i="2"/>
  <c r="N3554" i="2"/>
  <c r="L3555" i="2"/>
  <c r="N3555" i="2"/>
  <c r="L3556" i="2"/>
  <c r="N3556" i="2"/>
  <c r="L3557" i="2"/>
  <c r="N3557" i="2"/>
  <c r="L3558" i="2"/>
  <c r="N3558" i="2"/>
  <c r="L3559" i="2"/>
  <c r="N3559" i="2"/>
  <c r="L3560" i="2"/>
  <c r="N3560" i="2"/>
  <c r="L3561" i="2"/>
  <c r="N3561" i="2"/>
  <c r="L3562" i="2"/>
  <c r="N3562" i="2"/>
  <c r="L3563" i="2"/>
  <c r="N3563" i="2"/>
  <c r="L3564" i="2"/>
  <c r="N3564" i="2"/>
  <c r="L3565" i="2"/>
  <c r="N3565" i="2"/>
  <c r="L3566" i="2"/>
  <c r="N3566" i="2"/>
  <c r="L3567" i="2"/>
  <c r="N3567" i="2"/>
  <c r="L3568" i="2"/>
  <c r="N3568" i="2"/>
  <c r="L3569" i="2"/>
  <c r="N3569" i="2"/>
  <c r="L3570" i="2"/>
  <c r="N3570" i="2"/>
  <c r="L3571" i="2"/>
  <c r="N3571" i="2"/>
  <c r="L3572" i="2"/>
  <c r="N3572" i="2"/>
  <c r="L3573" i="2"/>
  <c r="N3573" i="2"/>
  <c r="L3574" i="2"/>
  <c r="N3574" i="2"/>
  <c r="L3575" i="2"/>
  <c r="N3575" i="2"/>
  <c r="L3576" i="2"/>
  <c r="N3576" i="2"/>
  <c r="L3577" i="2"/>
  <c r="N3577" i="2"/>
  <c r="L3578" i="2"/>
  <c r="N3578" i="2"/>
  <c r="L3579" i="2"/>
  <c r="N3579" i="2"/>
  <c r="L3580" i="2"/>
  <c r="N3580" i="2"/>
  <c r="L3581" i="2"/>
  <c r="N3581" i="2"/>
  <c r="L3582" i="2"/>
  <c r="N3582" i="2"/>
  <c r="L3583" i="2"/>
  <c r="N3583" i="2"/>
  <c r="L3584" i="2"/>
  <c r="N3584" i="2"/>
  <c r="L3585" i="2"/>
  <c r="N3585" i="2"/>
  <c r="L3586" i="2"/>
  <c r="N3586" i="2"/>
  <c r="L3587" i="2"/>
  <c r="N3587" i="2"/>
  <c r="L3588" i="2"/>
  <c r="N3588" i="2"/>
  <c r="L3589" i="2"/>
  <c r="N3589" i="2"/>
  <c r="L3590" i="2"/>
  <c r="N3590" i="2"/>
  <c r="L3591" i="2"/>
  <c r="N3591" i="2"/>
  <c r="L3592" i="2"/>
  <c r="N3592" i="2"/>
  <c r="L3593" i="2"/>
  <c r="N3593" i="2"/>
  <c r="L3594" i="2"/>
  <c r="N3594" i="2"/>
  <c r="L3595" i="2"/>
  <c r="N3595" i="2"/>
  <c r="L3596" i="2"/>
  <c r="N3596" i="2"/>
  <c r="L3597" i="2"/>
  <c r="N3597" i="2"/>
  <c r="L3598" i="2"/>
  <c r="N3598" i="2"/>
  <c r="L3599" i="2"/>
  <c r="N3599" i="2"/>
  <c r="L3600" i="2"/>
  <c r="N3600" i="2"/>
  <c r="L3601" i="2"/>
  <c r="N3601" i="2"/>
  <c r="L3602" i="2"/>
  <c r="N3602" i="2"/>
  <c r="L3603" i="2"/>
  <c r="N3603" i="2"/>
  <c r="L3604" i="2"/>
  <c r="N3604" i="2"/>
  <c r="L3605" i="2"/>
  <c r="N3605" i="2"/>
  <c r="L3606" i="2"/>
  <c r="N3606" i="2"/>
  <c r="L3607" i="2"/>
  <c r="N3607" i="2"/>
  <c r="L3608" i="2"/>
  <c r="N3608" i="2"/>
  <c r="L3609" i="2"/>
  <c r="N3609" i="2"/>
  <c r="L3610" i="2"/>
  <c r="N3610" i="2"/>
  <c r="L3611" i="2"/>
  <c r="N3611" i="2"/>
  <c r="L3612" i="2"/>
  <c r="N3612" i="2"/>
  <c r="L3613" i="2"/>
  <c r="N3613" i="2"/>
  <c r="L3614" i="2"/>
  <c r="N3614" i="2"/>
  <c r="L3615" i="2"/>
  <c r="N3615" i="2"/>
  <c r="L3616" i="2"/>
  <c r="N3616" i="2"/>
  <c r="L3617" i="2"/>
  <c r="N3617" i="2"/>
  <c r="L3618" i="2"/>
  <c r="N3618" i="2"/>
  <c r="L3619" i="2"/>
  <c r="N3619" i="2"/>
  <c r="L3620" i="2"/>
  <c r="N3620" i="2"/>
  <c r="L3621" i="2"/>
  <c r="N3621" i="2"/>
  <c r="L3622" i="2"/>
  <c r="N3622" i="2"/>
  <c r="L3623" i="2"/>
  <c r="N3623" i="2"/>
  <c r="L3624" i="2"/>
  <c r="N3624" i="2"/>
  <c r="L3625" i="2"/>
  <c r="N3625" i="2"/>
  <c r="L3626" i="2"/>
  <c r="N3626" i="2"/>
  <c r="L3627" i="2"/>
  <c r="N3627" i="2"/>
  <c r="L3628" i="2"/>
  <c r="N3628" i="2"/>
  <c r="L3629" i="2"/>
  <c r="N3629" i="2"/>
  <c r="L3630" i="2"/>
  <c r="N3630" i="2"/>
  <c r="L3631" i="2"/>
  <c r="N3631" i="2"/>
  <c r="L3632" i="2"/>
  <c r="N3632" i="2"/>
  <c r="L3633" i="2"/>
  <c r="N3633" i="2"/>
  <c r="L3634" i="2"/>
  <c r="N3634" i="2"/>
  <c r="L3635" i="2"/>
  <c r="N3635" i="2"/>
  <c r="L3636" i="2"/>
  <c r="N3636" i="2"/>
  <c r="L3637" i="2"/>
  <c r="N3637" i="2"/>
  <c r="L3638" i="2"/>
  <c r="N3638" i="2"/>
  <c r="L3639" i="2"/>
  <c r="N3639" i="2"/>
  <c r="L3640" i="2"/>
  <c r="N3640" i="2"/>
  <c r="L3641" i="2"/>
  <c r="N3641" i="2"/>
  <c r="L3642" i="2"/>
  <c r="N3642" i="2"/>
  <c r="L3643" i="2"/>
  <c r="N3643" i="2"/>
  <c r="L3644" i="2"/>
  <c r="N3644" i="2"/>
  <c r="L3645" i="2"/>
  <c r="N3645" i="2"/>
  <c r="L3646" i="2"/>
  <c r="N3646" i="2"/>
  <c r="L3647" i="2"/>
  <c r="N3647" i="2"/>
  <c r="L3648" i="2"/>
  <c r="N3648" i="2"/>
  <c r="L3649" i="2"/>
  <c r="N3649" i="2"/>
  <c r="L3650" i="2"/>
  <c r="N3650" i="2"/>
  <c r="L3651" i="2"/>
  <c r="N3651" i="2"/>
  <c r="L3652" i="2"/>
  <c r="N3652" i="2"/>
  <c r="L3653" i="2"/>
  <c r="N3653" i="2"/>
  <c r="L3654" i="2"/>
  <c r="N3654" i="2"/>
  <c r="L3655" i="2"/>
  <c r="N3655" i="2"/>
  <c r="L3656" i="2"/>
  <c r="N3656" i="2"/>
  <c r="L3657" i="2"/>
  <c r="N3657" i="2"/>
  <c r="L3658" i="2"/>
  <c r="N3658" i="2"/>
  <c r="L3659" i="2"/>
  <c r="N3659" i="2"/>
  <c r="L3660" i="2"/>
  <c r="N3660" i="2"/>
  <c r="L3661" i="2"/>
  <c r="N3661" i="2"/>
  <c r="L3662" i="2"/>
  <c r="N3662" i="2"/>
  <c r="L3663" i="2"/>
  <c r="N3663" i="2"/>
  <c r="L3664" i="2"/>
  <c r="N3664" i="2"/>
  <c r="L3665" i="2"/>
  <c r="N3665" i="2"/>
  <c r="L3666" i="2"/>
  <c r="N3666" i="2"/>
  <c r="L3667" i="2"/>
  <c r="N3667" i="2"/>
  <c r="L3668" i="2"/>
  <c r="N3668" i="2"/>
  <c r="L3669" i="2"/>
  <c r="N3669" i="2"/>
  <c r="L3670" i="2"/>
  <c r="N3670" i="2"/>
  <c r="L3671" i="2"/>
  <c r="N3671" i="2"/>
  <c r="L3672" i="2"/>
  <c r="N3672" i="2"/>
  <c r="L3673" i="2"/>
  <c r="N3673" i="2"/>
  <c r="L3674" i="2"/>
  <c r="N3674" i="2"/>
  <c r="L3675" i="2"/>
  <c r="N3675" i="2"/>
  <c r="L3676" i="2"/>
  <c r="N3676" i="2"/>
  <c r="L3677" i="2"/>
  <c r="N3677" i="2"/>
  <c r="L3678" i="2"/>
  <c r="N3678" i="2"/>
  <c r="L3679" i="2"/>
  <c r="N3679" i="2"/>
  <c r="L3680" i="2"/>
  <c r="N3680" i="2"/>
  <c r="L3681" i="2"/>
  <c r="N3681" i="2"/>
  <c r="L3682" i="2"/>
  <c r="N3682" i="2"/>
  <c r="L3683" i="2"/>
  <c r="N3683" i="2"/>
  <c r="L3684" i="2"/>
  <c r="N3684" i="2"/>
  <c r="L3685" i="2"/>
  <c r="N3685" i="2"/>
  <c r="L3686" i="2"/>
  <c r="N3686" i="2"/>
  <c r="L3687" i="2"/>
  <c r="N3687" i="2"/>
  <c r="L3688" i="2"/>
  <c r="N3688" i="2"/>
  <c r="L3689" i="2"/>
  <c r="N3689" i="2"/>
  <c r="L3690" i="2"/>
  <c r="N3690" i="2"/>
  <c r="L3691" i="2"/>
  <c r="N3691" i="2"/>
  <c r="L3692" i="2"/>
  <c r="N3692" i="2"/>
  <c r="L3693" i="2"/>
  <c r="N3693" i="2"/>
  <c r="L3694" i="2"/>
  <c r="N3694" i="2"/>
  <c r="L3695" i="2"/>
  <c r="N3695" i="2"/>
  <c r="L3696" i="2"/>
  <c r="N3696" i="2"/>
  <c r="L3697" i="2"/>
  <c r="N3697" i="2"/>
  <c r="L3698" i="2"/>
  <c r="N3698" i="2"/>
  <c r="L3699" i="2"/>
  <c r="N3699" i="2"/>
  <c r="L3700" i="2"/>
  <c r="N3700" i="2"/>
  <c r="L3701" i="2"/>
  <c r="N3701" i="2"/>
  <c r="L3702" i="2"/>
  <c r="N3702" i="2"/>
  <c r="L3703" i="2"/>
  <c r="N3703" i="2"/>
  <c r="L3704" i="2"/>
  <c r="N3704" i="2"/>
  <c r="L3705" i="2"/>
  <c r="N3705" i="2"/>
  <c r="L3706" i="2"/>
  <c r="N3706" i="2"/>
  <c r="L3707" i="2"/>
  <c r="N3707" i="2"/>
  <c r="L3708" i="2"/>
  <c r="N3708" i="2"/>
  <c r="L3709" i="2"/>
  <c r="N3709" i="2"/>
  <c r="L3710" i="2"/>
  <c r="N3710" i="2"/>
  <c r="L3711" i="2"/>
  <c r="N3711" i="2"/>
  <c r="L3712" i="2"/>
  <c r="N3712" i="2"/>
  <c r="L3713" i="2"/>
  <c r="N3713" i="2"/>
  <c r="L3714" i="2"/>
  <c r="N3714" i="2"/>
  <c r="L3715" i="2"/>
  <c r="N3715" i="2"/>
  <c r="L3716" i="2"/>
  <c r="N3716" i="2"/>
  <c r="L3717" i="2"/>
  <c r="N3717" i="2"/>
  <c r="L3718" i="2"/>
  <c r="N3718" i="2"/>
  <c r="L3719" i="2"/>
  <c r="N3719" i="2"/>
  <c r="L3720" i="2"/>
  <c r="N3720" i="2"/>
  <c r="L3721" i="2"/>
  <c r="N3721" i="2"/>
  <c r="L3722" i="2"/>
  <c r="N3722" i="2"/>
  <c r="L3723" i="2"/>
  <c r="N3723" i="2"/>
  <c r="L3724" i="2"/>
  <c r="N3724" i="2"/>
  <c r="L3725" i="2"/>
  <c r="N3725" i="2"/>
  <c r="L3726" i="2"/>
  <c r="N3726" i="2"/>
  <c r="L3727" i="2"/>
  <c r="N3727" i="2"/>
  <c r="L3728" i="2"/>
  <c r="N3728" i="2"/>
  <c r="L3729" i="2"/>
  <c r="N3729" i="2"/>
  <c r="L3730" i="2"/>
  <c r="N3730" i="2"/>
  <c r="L3731" i="2"/>
  <c r="N3731" i="2"/>
  <c r="L3732" i="2"/>
  <c r="N3732" i="2"/>
  <c r="L3733" i="2"/>
  <c r="N3733" i="2"/>
  <c r="L3734" i="2"/>
  <c r="N3734" i="2"/>
  <c r="L3735" i="2"/>
  <c r="N3735" i="2"/>
  <c r="L3736" i="2"/>
  <c r="N3736" i="2"/>
  <c r="L3737" i="2"/>
  <c r="N3737" i="2"/>
  <c r="L3738" i="2"/>
  <c r="N3738" i="2"/>
  <c r="L3739" i="2"/>
  <c r="N3739" i="2"/>
  <c r="L3740" i="2"/>
  <c r="N3740" i="2"/>
  <c r="L3741" i="2"/>
  <c r="N3741" i="2"/>
  <c r="L3742" i="2"/>
  <c r="N3742" i="2"/>
  <c r="L3743" i="2"/>
  <c r="N3743" i="2"/>
  <c r="L3744" i="2"/>
  <c r="N3744" i="2"/>
  <c r="L3745" i="2"/>
  <c r="N3745" i="2"/>
  <c r="L3746" i="2"/>
  <c r="N3746" i="2"/>
  <c r="L3747" i="2"/>
  <c r="N3747" i="2"/>
  <c r="L3748" i="2"/>
  <c r="N3748" i="2"/>
  <c r="L3749" i="2"/>
  <c r="N3749" i="2"/>
  <c r="L3750" i="2"/>
  <c r="N3750" i="2"/>
  <c r="L3751" i="2"/>
  <c r="N3751" i="2"/>
  <c r="L3752" i="2"/>
  <c r="N3752" i="2"/>
  <c r="L3753" i="2"/>
  <c r="N3753" i="2"/>
  <c r="L3754" i="2"/>
  <c r="N3754" i="2"/>
  <c r="L3755" i="2"/>
  <c r="N3755" i="2"/>
  <c r="L3756" i="2"/>
  <c r="N3756" i="2"/>
  <c r="L3757" i="2"/>
  <c r="N3757" i="2"/>
  <c r="L3758" i="2"/>
  <c r="N3758" i="2"/>
  <c r="L3759" i="2"/>
  <c r="N3759" i="2"/>
  <c r="L3760" i="2"/>
  <c r="N3760" i="2"/>
  <c r="L3761" i="2"/>
  <c r="N3761" i="2"/>
  <c r="L3762" i="2"/>
  <c r="N3762" i="2"/>
  <c r="L3763" i="2"/>
  <c r="N3763" i="2"/>
  <c r="L3764" i="2"/>
  <c r="N3764" i="2"/>
  <c r="L3765" i="2"/>
  <c r="N3765" i="2"/>
  <c r="L3766" i="2"/>
  <c r="N3766" i="2"/>
  <c r="L3767" i="2"/>
  <c r="N3767" i="2"/>
  <c r="L3768" i="2"/>
  <c r="N3768" i="2"/>
  <c r="L3769" i="2"/>
  <c r="N3769" i="2"/>
  <c r="L3770" i="2"/>
  <c r="N3770" i="2"/>
  <c r="L3771" i="2"/>
  <c r="N3771" i="2"/>
  <c r="L3772" i="2"/>
  <c r="N3772" i="2"/>
  <c r="L3773" i="2"/>
  <c r="N3773" i="2"/>
  <c r="L3774" i="2"/>
  <c r="N3774" i="2"/>
  <c r="L3775" i="2"/>
  <c r="N3775" i="2"/>
  <c r="L3776" i="2"/>
  <c r="N3776" i="2"/>
  <c r="L3777" i="2"/>
  <c r="N3777" i="2"/>
  <c r="L3778" i="2"/>
  <c r="N3778" i="2"/>
  <c r="L3779" i="2"/>
  <c r="N3779" i="2"/>
  <c r="L3780" i="2"/>
  <c r="N3780" i="2"/>
  <c r="L3781" i="2"/>
  <c r="N3781" i="2"/>
  <c r="L3782" i="2"/>
  <c r="N3782" i="2"/>
  <c r="L3783" i="2"/>
  <c r="N3783" i="2"/>
  <c r="L3784" i="2"/>
  <c r="N3784" i="2"/>
  <c r="L3785" i="2"/>
  <c r="N3785" i="2"/>
  <c r="L3786" i="2"/>
  <c r="N3786" i="2"/>
  <c r="L3787" i="2"/>
  <c r="N3787" i="2"/>
  <c r="L3788" i="2"/>
  <c r="N3788" i="2"/>
  <c r="L3789" i="2"/>
  <c r="N3789" i="2"/>
  <c r="L3790" i="2"/>
  <c r="N3790" i="2"/>
  <c r="L3791" i="2"/>
  <c r="N3791" i="2"/>
  <c r="L3792" i="2"/>
  <c r="N3792" i="2"/>
  <c r="L3793" i="2"/>
  <c r="N3793" i="2"/>
  <c r="L3794" i="2"/>
  <c r="N3794" i="2"/>
  <c r="L3795" i="2"/>
  <c r="N3795" i="2"/>
  <c r="L3796" i="2"/>
  <c r="N3796" i="2"/>
  <c r="L3797" i="2"/>
  <c r="N3797" i="2"/>
  <c r="L3798" i="2"/>
  <c r="N3798" i="2"/>
  <c r="L3799" i="2"/>
  <c r="N3799" i="2"/>
  <c r="L3800" i="2"/>
  <c r="N3800" i="2"/>
  <c r="L3801" i="2"/>
  <c r="N3801" i="2"/>
  <c r="L3802" i="2"/>
  <c r="N3802" i="2"/>
  <c r="L3803" i="2"/>
  <c r="N3803" i="2"/>
  <c r="L3804" i="2"/>
  <c r="N3804" i="2"/>
  <c r="L3805" i="2"/>
  <c r="N3805" i="2"/>
  <c r="L3806" i="2"/>
  <c r="N3806" i="2"/>
  <c r="L3807" i="2"/>
  <c r="N3807" i="2"/>
  <c r="L3808" i="2"/>
  <c r="N3808" i="2"/>
  <c r="L3809" i="2"/>
  <c r="N3809" i="2"/>
  <c r="L3810" i="2"/>
  <c r="N3810" i="2"/>
  <c r="L3811" i="2"/>
  <c r="N3811" i="2"/>
  <c r="L3812" i="2"/>
  <c r="N3812" i="2"/>
  <c r="L3813" i="2"/>
  <c r="N3813" i="2"/>
  <c r="L3814" i="2"/>
  <c r="N3814" i="2"/>
  <c r="L3815" i="2"/>
  <c r="N3815" i="2"/>
  <c r="L3816" i="2"/>
  <c r="N3816" i="2"/>
  <c r="L3817" i="2"/>
  <c r="N3817" i="2"/>
  <c r="L3818" i="2"/>
  <c r="N3818" i="2"/>
  <c r="L3819" i="2"/>
  <c r="N3819" i="2"/>
  <c r="L3820" i="2"/>
  <c r="N3820" i="2"/>
  <c r="L3821" i="2"/>
  <c r="N3821" i="2"/>
  <c r="L3822" i="2"/>
  <c r="N3822" i="2"/>
  <c r="L3823" i="2"/>
  <c r="N3823" i="2"/>
  <c r="L3824" i="2"/>
  <c r="N3824" i="2"/>
  <c r="L3825" i="2"/>
  <c r="N3825" i="2"/>
  <c r="L3826" i="2"/>
  <c r="N3826" i="2"/>
  <c r="L3827" i="2"/>
  <c r="N3827" i="2"/>
  <c r="L3828" i="2"/>
  <c r="N3828" i="2"/>
  <c r="L3829" i="2"/>
  <c r="N3829" i="2"/>
  <c r="L3830" i="2"/>
  <c r="N3830" i="2"/>
  <c r="L3831" i="2"/>
  <c r="N3831" i="2"/>
  <c r="L3832" i="2"/>
  <c r="N3832" i="2"/>
  <c r="L3833" i="2"/>
  <c r="N3833" i="2"/>
  <c r="L3834" i="2"/>
  <c r="N3834" i="2"/>
  <c r="L3835" i="2"/>
  <c r="N3835" i="2"/>
  <c r="L3836" i="2"/>
  <c r="N3836" i="2"/>
  <c r="L3837" i="2"/>
  <c r="N3837" i="2"/>
  <c r="L3838" i="2"/>
  <c r="N3838" i="2"/>
  <c r="L3839" i="2"/>
  <c r="N3839" i="2"/>
  <c r="L3840" i="2"/>
  <c r="N3840" i="2"/>
  <c r="L3841" i="2"/>
  <c r="N3841" i="2"/>
  <c r="L3842" i="2"/>
  <c r="N3842" i="2"/>
  <c r="L3843" i="2"/>
  <c r="N3843" i="2"/>
  <c r="L3844" i="2"/>
  <c r="N3844" i="2"/>
  <c r="L3845" i="2"/>
  <c r="N3845" i="2"/>
  <c r="L3846" i="2"/>
  <c r="N3846" i="2"/>
  <c r="L3847" i="2"/>
  <c r="N3847" i="2"/>
  <c r="L3848" i="2"/>
  <c r="N3848" i="2"/>
  <c r="L3849" i="2"/>
  <c r="N3849" i="2"/>
  <c r="L3850" i="2"/>
  <c r="N3850" i="2"/>
  <c r="L3851" i="2"/>
  <c r="N3851" i="2"/>
  <c r="L3852" i="2"/>
  <c r="N3852" i="2"/>
  <c r="L3853" i="2"/>
  <c r="N3853" i="2"/>
  <c r="L3854" i="2"/>
  <c r="N3854" i="2"/>
  <c r="L3855" i="2"/>
  <c r="N3855" i="2"/>
  <c r="L3856" i="2"/>
  <c r="N3856" i="2"/>
  <c r="L3857" i="2"/>
  <c r="N3857" i="2"/>
  <c r="L3858" i="2"/>
  <c r="N3858" i="2"/>
  <c r="L3859" i="2"/>
  <c r="N3859" i="2"/>
  <c r="L3860" i="2"/>
  <c r="N3860" i="2"/>
  <c r="L3861" i="2"/>
  <c r="N3861" i="2"/>
  <c r="L3862" i="2"/>
  <c r="N3862" i="2"/>
  <c r="L3863" i="2"/>
  <c r="N3863" i="2"/>
  <c r="L3864" i="2"/>
  <c r="N3864" i="2"/>
  <c r="L3865" i="2"/>
  <c r="N3865" i="2"/>
  <c r="L3866" i="2"/>
  <c r="N3866" i="2"/>
  <c r="L3867" i="2"/>
  <c r="N3867" i="2"/>
  <c r="L3868" i="2"/>
  <c r="N3868" i="2"/>
  <c r="L3869" i="2"/>
  <c r="N3869" i="2"/>
  <c r="L3870" i="2"/>
  <c r="N3870" i="2"/>
  <c r="L3871" i="2"/>
  <c r="N3871" i="2"/>
  <c r="L3872" i="2"/>
  <c r="N3872" i="2"/>
  <c r="L3873" i="2"/>
  <c r="N3873" i="2"/>
  <c r="L3874" i="2"/>
  <c r="N3874" i="2"/>
  <c r="L3875" i="2"/>
  <c r="N3875" i="2"/>
  <c r="L3876" i="2"/>
  <c r="N3876" i="2"/>
  <c r="L3877" i="2"/>
  <c r="N3877" i="2"/>
  <c r="L3878" i="2"/>
  <c r="N3878" i="2"/>
  <c r="L3879" i="2"/>
  <c r="N3879" i="2"/>
  <c r="L3880" i="2"/>
  <c r="N3880" i="2"/>
  <c r="L3881" i="2"/>
  <c r="N3881" i="2"/>
  <c r="L3882" i="2"/>
  <c r="N3882" i="2"/>
  <c r="L3883" i="2"/>
  <c r="N3883" i="2"/>
  <c r="L3884" i="2"/>
  <c r="N3884" i="2"/>
  <c r="L3885" i="2"/>
  <c r="N3885" i="2"/>
  <c r="L3886" i="2"/>
  <c r="N3886" i="2"/>
  <c r="L3887" i="2"/>
  <c r="N3887" i="2"/>
  <c r="L3888" i="2"/>
  <c r="N3888" i="2"/>
  <c r="L3889" i="2"/>
  <c r="N3889" i="2"/>
  <c r="L3890" i="2"/>
  <c r="N3890" i="2"/>
  <c r="L3891" i="2"/>
  <c r="N3891" i="2"/>
  <c r="L3892" i="2"/>
  <c r="N3892" i="2"/>
  <c r="L3893" i="2"/>
  <c r="N3893" i="2"/>
  <c r="L3894" i="2"/>
  <c r="N3894" i="2"/>
  <c r="L3895" i="2"/>
  <c r="N3895" i="2"/>
  <c r="L3896" i="2"/>
  <c r="N3896" i="2"/>
  <c r="L3897" i="2"/>
  <c r="N3897" i="2"/>
  <c r="L3898" i="2"/>
  <c r="N3898" i="2"/>
  <c r="L3899" i="2"/>
  <c r="N3899" i="2"/>
  <c r="L3900" i="2"/>
  <c r="N3900" i="2"/>
  <c r="L3901" i="2"/>
  <c r="N3901" i="2"/>
  <c r="L3902" i="2"/>
  <c r="N3902" i="2"/>
  <c r="L3903" i="2"/>
  <c r="N3903" i="2"/>
  <c r="L3904" i="2"/>
  <c r="N3904" i="2"/>
  <c r="L3905" i="2"/>
  <c r="N3905" i="2"/>
  <c r="L3906" i="2"/>
  <c r="N3906" i="2"/>
  <c r="L3907" i="2"/>
  <c r="N3907" i="2"/>
  <c r="L3908" i="2"/>
  <c r="N3908" i="2"/>
  <c r="L3909" i="2"/>
  <c r="N3909" i="2"/>
  <c r="L3910" i="2"/>
  <c r="N3910" i="2"/>
  <c r="L3911" i="2"/>
  <c r="N3911" i="2"/>
  <c r="L3912" i="2"/>
  <c r="N3912" i="2"/>
  <c r="L3913" i="2"/>
  <c r="N3913" i="2"/>
  <c r="L3914" i="2"/>
  <c r="N3914" i="2"/>
  <c r="L3915" i="2"/>
  <c r="N3915" i="2"/>
  <c r="L3916" i="2"/>
  <c r="N3916" i="2"/>
  <c r="L3917" i="2"/>
  <c r="N3917" i="2"/>
  <c r="L3918" i="2"/>
  <c r="N3918" i="2"/>
  <c r="L3919" i="2"/>
  <c r="N3919" i="2"/>
  <c r="L3920" i="2"/>
  <c r="N3920" i="2"/>
  <c r="L3921" i="2"/>
  <c r="N3921" i="2"/>
  <c r="L3922" i="2"/>
  <c r="N3922" i="2"/>
  <c r="L3923" i="2"/>
  <c r="N3923" i="2"/>
  <c r="L3924" i="2"/>
  <c r="N3924" i="2"/>
  <c r="L3925" i="2"/>
  <c r="N3925" i="2"/>
  <c r="L3926" i="2"/>
  <c r="N3926" i="2"/>
  <c r="L3927" i="2"/>
  <c r="N3927" i="2"/>
  <c r="L3928" i="2"/>
  <c r="N3928" i="2"/>
  <c r="L3929" i="2"/>
  <c r="N3929" i="2"/>
  <c r="L3930" i="2"/>
  <c r="N3930" i="2"/>
  <c r="L3931" i="2"/>
  <c r="N3931" i="2"/>
  <c r="L3932" i="2"/>
  <c r="N3932" i="2"/>
  <c r="L3933" i="2"/>
  <c r="N3933" i="2"/>
  <c r="L3934" i="2"/>
  <c r="N3934" i="2"/>
  <c r="L3935" i="2"/>
  <c r="N3935" i="2"/>
  <c r="L3936" i="2"/>
  <c r="N3936" i="2"/>
  <c r="L3937" i="2"/>
  <c r="N3937" i="2"/>
  <c r="L3938" i="2"/>
  <c r="N3938" i="2"/>
  <c r="L3939" i="2"/>
  <c r="N3939" i="2"/>
  <c r="L3940" i="2"/>
  <c r="N3940" i="2"/>
  <c r="L3941" i="2"/>
  <c r="N3941" i="2"/>
  <c r="L3942" i="2"/>
  <c r="N3942" i="2"/>
  <c r="L3943" i="2"/>
  <c r="N3943" i="2"/>
  <c r="L3944" i="2"/>
  <c r="N3944" i="2"/>
  <c r="L3945" i="2"/>
  <c r="N3945" i="2"/>
  <c r="L3946" i="2"/>
  <c r="N3946" i="2"/>
  <c r="L3947" i="2"/>
  <c r="N3947" i="2"/>
  <c r="L3948" i="2"/>
  <c r="N3948" i="2"/>
  <c r="L3949" i="2"/>
  <c r="N3949" i="2"/>
  <c r="L3950" i="2"/>
  <c r="N3950" i="2"/>
  <c r="L3951" i="2"/>
  <c r="N3951" i="2"/>
  <c r="L3952" i="2"/>
  <c r="N3952" i="2"/>
  <c r="L3953" i="2"/>
  <c r="N3953" i="2"/>
  <c r="L3954" i="2"/>
  <c r="N3954" i="2"/>
  <c r="L3955" i="2"/>
  <c r="N3955" i="2"/>
  <c r="L3956" i="2"/>
  <c r="N3956" i="2"/>
  <c r="L3957" i="2"/>
  <c r="N3957" i="2"/>
  <c r="L3958" i="2"/>
  <c r="N3958" i="2"/>
  <c r="L3959" i="2"/>
  <c r="N3959" i="2"/>
  <c r="L3960" i="2"/>
  <c r="N3960" i="2"/>
  <c r="L3961" i="2"/>
  <c r="N3961" i="2"/>
  <c r="L3962" i="2"/>
  <c r="N3962" i="2"/>
  <c r="L3963" i="2"/>
  <c r="N3963" i="2"/>
  <c r="L3964" i="2"/>
  <c r="N3964" i="2"/>
  <c r="L3965" i="2"/>
  <c r="N3965" i="2"/>
  <c r="L3966" i="2"/>
  <c r="N3966" i="2"/>
  <c r="L3967" i="2"/>
  <c r="N3967" i="2"/>
  <c r="L3968" i="2"/>
  <c r="N3968" i="2"/>
  <c r="L3969" i="2"/>
  <c r="N3969" i="2"/>
  <c r="L3970" i="2"/>
  <c r="N3970" i="2"/>
  <c r="L3971" i="2"/>
  <c r="N3971" i="2"/>
  <c r="L3972" i="2"/>
  <c r="N3972" i="2"/>
  <c r="L3973" i="2"/>
  <c r="N3973" i="2"/>
  <c r="L3974" i="2"/>
  <c r="N3974" i="2"/>
  <c r="L3975" i="2"/>
  <c r="N3975" i="2"/>
  <c r="L3976" i="2"/>
  <c r="N3976" i="2"/>
  <c r="L3977" i="2"/>
  <c r="N3977" i="2"/>
  <c r="L3978" i="2"/>
  <c r="N3978" i="2"/>
  <c r="L3979" i="2"/>
  <c r="N3979" i="2"/>
  <c r="L3980" i="2"/>
  <c r="N3980" i="2"/>
  <c r="L3981" i="2"/>
  <c r="N3981" i="2"/>
  <c r="L3982" i="2"/>
  <c r="N3982" i="2"/>
  <c r="L3983" i="2"/>
  <c r="N3983" i="2"/>
  <c r="L3984" i="2"/>
  <c r="N3984" i="2"/>
  <c r="L3985" i="2"/>
  <c r="N3985" i="2"/>
  <c r="L3986" i="2"/>
  <c r="N3986" i="2"/>
  <c r="L3987" i="2"/>
  <c r="N3987" i="2"/>
  <c r="L3988" i="2"/>
  <c r="N3988" i="2"/>
  <c r="L3989" i="2"/>
  <c r="N3989" i="2"/>
  <c r="L3990" i="2"/>
  <c r="N3990" i="2"/>
  <c r="L3991" i="2"/>
  <c r="N3991" i="2"/>
  <c r="L3992" i="2"/>
  <c r="N3992" i="2"/>
  <c r="L3993" i="2"/>
  <c r="N3993" i="2"/>
  <c r="L3994" i="2"/>
  <c r="N3994" i="2"/>
  <c r="L3995" i="2"/>
  <c r="N3995" i="2"/>
  <c r="L3996" i="2"/>
  <c r="N3996" i="2"/>
  <c r="L3997" i="2"/>
  <c r="N3997" i="2"/>
  <c r="L3998" i="2"/>
  <c r="N3998" i="2"/>
  <c r="L3999" i="2"/>
  <c r="N3999" i="2"/>
  <c r="L4000" i="2"/>
  <c r="N4000" i="2"/>
  <c r="L4001" i="2"/>
  <c r="N4001" i="2"/>
  <c r="L4002" i="2"/>
  <c r="N4002" i="2"/>
  <c r="L4003" i="2"/>
  <c r="N4003" i="2"/>
  <c r="L4004" i="2"/>
  <c r="N4004" i="2"/>
  <c r="L4005" i="2"/>
  <c r="N4005" i="2"/>
  <c r="L4006" i="2"/>
  <c r="N4006" i="2"/>
  <c r="L4007" i="2"/>
  <c r="N4007" i="2"/>
  <c r="L4008" i="2"/>
  <c r="N4008" i="2"/>
  <c r="L4009" i="2"/>
  <c r="N4009" i="2"/>
  <c r="L4010" i="2"/>
  <c r="N4010" i="2"/>
  <c r="L4011" i="2"/>
  <c r="N4011" i="2"/>
  <c r="L4012" i="2"/>
  <c r="N4012" i="2"/>
  <c r="L4013" i="2"/>
  <c r="N4013" i="2"/>
  <c r="L4014" i="2"/>
  <c r="N4014" i="2"/>
  <c r="L4015" i="2"/>
  <c r="N4015" i="2"/>
  <c r="L4016" i="2"/>
  <c r="N4016" i="2"/>
  <c r="L4017" i="2"/>
  <c r="N4017" i="2"/>
  <c r="L4018" i="2"/>
  <c r="N4018" i="2"/>
  <c r="L4019" i="2"/>
  <c r="N4019" i="2"/>
  <c r="L4020" i="2"/>
  <c r="N4020" i="2"/>
  <c r="L4021" i="2"/>
  <c r="N4021" i="2"/>
  <c r="L4022" i="2"/>
  <c r="N4022" i="2"/>
  <c r="L4023" i="2"/>
  <c r="N4023" i="2"/>
  <c r="L4024" i="2"/>
  <c r="N4024" i="2"/>
  <c r="L4025" i="2"/>
  <c r="N4025" i="2"/>
  <c r="L4026" i="2"/>
  <c r="N4026" i="2"/>
  <c r="L4027" i="2"/>
  <c r="N4027" i="2"/>
  <c r="L4028" i="2"/>
  <c r="N4028" i="2"/>
  <c r="L4029" i="2"/>
  <c r="N4029" i="2"/>
  <c r="L4030" i="2"/>
  <c r="N4030" i="2"/>
  <c r="L4031" i="2"/>
  <c r="N4031" i="2"/>
  <c r="L4032" i="2"/>
  <c r="N4032" i="2"/>
  <c r="L4033" i="2"/>
  <c r="N4033" i="2"/>
  <c r="L4034" i="2"/>
  <c r="N4034" i="2"/>
  <c r="L4035" i="2"/>
  <c r="N4035" i="2"/>
  <c r="L4036" i="2"/>
  <c r="N4036" i="2"/>
  <c r="L4037" i="2"/>
  <c r="N4037" i="2"/>
  <c r="L4038" i="2"/>
  <c r="N4038" i="2"/>
  <c r="L4039" i="2"/>
  <c r="N4039" i="2"/>
  <c r="L4040" i="2"/>
  <c r="N4040" i="2"/>
  <c r="L4041" i="2"/>
  <c r="N4041" i="2"/>
  <c r="L4042" i="2"/>
  <c r="N4042" i="2"/>
  <c r="L4043" i="2"/>
  <c r="N4043" i="2"/>
  <c r="L4044" i="2"/>
  <c r="N4044" i="2"/>
  <c r="L4045" i="2"/>
  <c r="N4045" i="2"/>
  <c r="L4046" i="2"/>
  <c r="N4046" i="2"/>
  <c r="L4047" i="2"/>
  <c r="N4047" i="2"/>
  <c r="L4048" i="2"/>
  <c r="N4048" i="2"/>
  <c r="L4049" i="2"/>
  <c r="N4049" i="2"/>
  <c r="L4050" i="2"/>
  <c r="N4050" i="2"/>
  <c r="L4051" i="2"/>
  <c r="N4051" i="2"/>
  <c r="L4052" i="2"/>
  <c r="N4052" i="2"/>
  <c r="L4053" i="2"/>
  <c r="N4053" i="2"/>
  <c r="L4054" i="2"/>
  <c r="N4054" i="2"/>
  <c r="L4055" i="2"/>
  <c r="N4055" i="2"/>
  <c r="L4056" i="2"/>
  <c r="N4056" i="2"/>
  <c r="L4057" i="2"/>
  <c r="N4057" i="2"/>
  <c r="L4058" i="2"/>
  <c r="N4058" i="2"/>
  <c r="L4059" i="2"/>
  <c r="N4059" i="2"/>
  <c r="L4060" i="2"/>
  <c r="N4060" i="2"/>
  <c r="L4061" i="2"/>
  <c r="N4061" i="2"/>
  <c r="L4062" i="2"/>
  <c r="N4062" i="2"/>
  <c r="L4063" i="2"/>
  <c r="N4063" i="2"/>
  <c r="L4064" i="2"/>
  <c r="N4064" i="2"/>
  <c r="L4065" i="2"/>
  <c r="N4065" i="2"/>
  <c r="L4066" i="2"/>
  <c r="N4066" i="2"/>
  <c r="L4067" i="2"/>
  <c r="N4067" i="2"/>
  <c r="L4068" i="2"/>
  <c r="N4068" i="2"/>
  <c r="L4069" i="2"/>
  <c r="N4069" i="2"/>
  <c r="L4070" i="2"/>
  <c r="N4070" i="2"/>
  <c r="L4071" i="2"/>
  <c r="N4071" i="2"/>
  <c r="L4072" i="2"/>
  <c r="N4072" i="2"/>
  <c r="L4073" i="2"/>
  <c r="N4073" i="2"/>
  <c r="L4074" i="2"/>
  <c r="N4074" i="2"/>
  <c r="L4075" i="2"/>
  <c r="N4075" i="2"/>
  <c r="L4076" i="2"/>
  <c r="N4076" i="2"/>
  <c r="L4077" i="2"/>
  <c r="N4077" i="2"/>
  <c r="L4078" i="2"/>
  <c r="N4078" i="2"/>
  <c r="L4079" i="2"/>
  <c r="N4079" i="2"/>
  <c r="L4080" i="2"/>
  <c r="N4080" i="2"/>
  <c r="L4081" i="2"/>
  <c r="N4081" i="2"/>
  <c r="L4082" i="2"/>
  <c r="N4082" i="2"/>
  <c r="L4083" i="2"/>
  <c r="N4083" i="2"/>
  <c r="L4084" i="2"/>
  <c r="N4084" i="2"/>
  <c r="L4085" i="2"/>
  <c r="N4085" i="2"/>
  <c r="L4086" i="2"/>
  <c r="N4086" i="2"/>
  <c r="L4087" i="2"/>
  <c r="N4087" i="2"/>
  <c r="L4088" i="2"/>
  <c r="N4088" i="2"/>
  <c r="L4089" i="2"/>
  <c r="N4089" i="2"/>
  <c r="L4090" i="2"/>
  <c r="N4090" i="2"/>
  <c r="L4091" i="2"/>
  <c r="N4091" i="2"/>
  <c r="L4092" i="2"/>
  <c r="N4092" i="2"/>
  <c r="L4093" i="2"/>
  <c r="N4093" i="2"/>
  <c r="L4094" i="2"/>
  <c r="N4094" i="2"/>
  <c r="L4095" i="2"/>
  <c r="N4095" i="2"/>
  <c r="L4096" i="2"/>
  <c r="N4096" i="2"/>
  <c r="L4097" i="2"/>
  <c r="N4097" i="2"/>
  <c r="L4098" i="2"/>
  <c r="N4098" i="2"/>
  <c r="L4099" i="2"/>
  <c r="N4099" i="2"/>
  <c r="L4100" i="2"/>
  <c r="N4100" i="2"/>
  <c r="L4101" i="2"/>
  <c r="N4101" i="2"/>
  <c r="L4102" i="2"/>
  <c r="N4102" i="2"/>
  <c r="L4103" i="2"/>
  <c r="N4103" i="2"/>
  <c r="L4104" i="2"/>
  <c r="N4104" i="2"/>
  <c r="L4105" i="2"/>
  <c r="N4105" i="2"/>
  <c r="L4106" i="2"/>
  <c r="N4106" i="2"/>
  <c r="L4107" i="2"/>
  <c r="N4107" i="2"/>
  <c r="L4108" i="2"/>
  <c r="N4108" i="2"/>
  <c r="L4109" i="2"/>
  <c r="N4109" i="2"/>
  <c r="L4110" i="2"/>
  <c r="N4110" i="2"/>
  <c r="L4111" i="2"/>
  <c r="N4111" i="2"/>
  <c r="L4112" i="2"/>
  <c r="N4112" i="2"/>
  <c r="L4113" i="2"/>
  <c r="N4113" i="2"/>
  <c r="L4114" i="2"/>
  <c r="N4114" i="2"/>
  <c r="L4115" i="2"/>
  <c r="N4115" i="2"/>
  <c r="L4116" i="2"/>
  <c r="N4116" i="2"/>
  <c r="L4117" i="2"/>
  <c r="N4117" i="2"/>
  <c r="L4118" i="2"/>
  <c r="N4118" i="2"/>
  <c r="L4119" i="2"/>
  <c r="N4119" i="2"/>
  <c r="L4120" i="2"/>
  <c r="N4120" i="2"/>
  <c r="L4121" i="2"/>
  <c r="N4121" i="2"/>
  <c r="L4122" i="2"/>
  <c r="N4122" i="2"/>
  <c r="L4123" i="2"/>
  <c r="N4123" i="2"/>
  <c r="L4124" i="2"/>
  <c r="N4124" i="2"/>
  <c r="L4125" i="2"/>
  <c r="N4125" i="2"/>
  <c r="L4126" i="2"/>
  <c r="N4126" i="2"/>
  <c r="L4127" i="2"/>
  <c r="N4127" i="2"/>
  <c r="L4128" i="2"/>
  <c r="N4128" i="2"/>
  <c r="L4129" i="2"/>
  <c r="N4129" i="2"/>
  <c r="L4130" i="2"/>
  <c r="N4130" i="2"/>
  <c r="L4131" i="2"/>
  <c r="N4131" i="2"/>
  <c r="L4132" i="2"/>
  <c r="N4132" i="2"/>
  <c r="L4133" i="2"/>
  <c r="N4133" i="2"/>
  <c r="L4134" i="2"/>
  <c r="N4134" i="2"/>
  <c r="L4135" i="2"/>
  <c r="N4135" i="2"/>
  <c r="L4136" i="2"/>
  <c r="N4136" i="2"/>
  <c r="L4137" i="2"/>
  <c r="N4137" i="2"/>
  <c r="L4138" i="2"/>
  <c r="N4138" i="2"/>
  <c r="L4139" i="2"/>
  <c r="N4139" i="2"/>
  <c r="L4140" i="2"/>
  <c r="N4140" i="2"/>
  <c r="L4141" i="2"/>
  <c r="N4141" i="2"/>
  <c r="L4142" i="2"/>
  <c r="N4142" i="2"/>
  <c r="L4143" i="2"/>
  <c r="N4143" i="2"/>
  <c r="L4144" i="2"/>
  <c r="N4144" i="2"/>
  <c r="L4145" i="2"/>
  <c r="N4145" i="2"/>
  <c r="L4146" i="2"/>
  <c r="N4146" i="2"/>
  <c r="L4147" i="2"/>
  <c r="N4147" i="2"/>
  <c r="L4148" i="2"/>
  <c r="N4148" i="2"/>
  <c r="L4149" i="2"/>
  <c r="N4149" i="2"/>
  <c r="L4150" i="2"/>
  <c r="N4150" i="2"/>
  <c r="L4151" i="2"/>
  <c r="N4151" i="2"/>
  <c r="L4152" i="2"/>
  <c r="N4152" i="2"/>
  <c r="L4153" i="2"/>
  <c r="N4153" i="2"/>
  <c r="L4154" i="2"/>
  <c r="N4154" i="2"/>
  <c r="L4155" i="2"/>
  <c r="N4155" i="2"/>
  <c r="L4156" i="2"/>
  <c r="N4156" i="2"/>
  <c r="L4157" i="2"/>
  <c r="N4157" i="2"/>
  <c r="L4158" i="2"/>
  <c r="N4158" i="2"/>
  <c r="L4159" i="2"/>
  <c r="N4159" i="2"/>
  <c r="L4160" i="2"/>
  <c r="N4160" i="2"/>
  <c r="L4161" i="2"/>
  <c r="N4161" i="2"/>
  <c r="L4162" i="2"/>
  <c r="N4162" i="2"/>
  <c r="L4163" i="2"/>
  <c r="N4163" i="2"/>
  <c r="L4164" i="2"/>
  <c r="N4164" i="2"/>
  <c r="L4165" i="2"/>
  <c r="N4165" i="2"/>
  <c r="L4166" i="2"/>
  <c r="N4166" i="2"/>
  <c r="L4167" i="2"/>
  <c r="N4167" i="2"/>
  <c r="L4168" i="2"/>
  <c r="N4168" i="2"/>
  <c r="L4169" i="2"/>
  <c r="N4169" i="2"/>
  <c r="L4170" i="2"/>
  <c r="N4170" i="2"/>
  <c r="L4171" i="2"/>
  <c r="N4171" i="2"/>
  <c r="L4172" i="2"/>
  <c r="N4172" i="2"/>
  <c r="L4173" i="2"/>
  <c r="N4173" i="2"/>
  <c r="L4174" i="2"/>
  <c r="N4174" i="2"/>
  <c r="L4175" i="2"/>
  <c r="N4175" i="2"/>
  <c r="L4176" i="2"/>
  <c r="N4176" i="2"/>
  <c r="L4177" i="2"/>
  <c r="N4177" i="2"/>
  <c r="L4178" i="2"/>
  <c r="N4178" i="2"/>
  <c r="L4179" i="2"/>
  <c r="N4179" i="2"/>
  <c r="L4180" i="2"/>
  <c r="N4180" i="2"/>
  <c r="L4181" i="2"/>
  <c r="N4181" i="2"/>
  <c r="L4182" i="2"/>
  <c r="N4182" i="2"/>
  <c r="L4183" i="2"/>
  <c r="N4183" i="2"/>
  <c r="L4184" i="2"/>
  <c r="N4184" i="2"/>
  <c r="L4185" i="2"/>
  <c r="N4185" i="2"/>
  <c r="L4186" i="2"/>
  <c r="N4186" i="2"/>
  <c r="L4187" i="2"/>
  <c r="N4187" i="2"/>
  <c r="L4188" i="2"/>
  <c r="N4188" i="2"/>
  <c r="L4189" i="2"/>
  <c r="N4189" i="2"/>
  <c r="L4190" i="2"/>
  <c r="N4190" i="2"/>
  <c r="L4191" i="2"/>
  <c r="N4191" i="2"/>
  <c r="L4192" i="2"/>
  <c r="N4192" i="2"/>
  <c r="L4193" i="2"/>
  <c r="N4193" i="2"/>
  <c r="L4194" i="2"/>
  <c r="N4194" i="2"/>
  <c r="L4195" i="2"/>
  <c r="N4195" i="2"/>
  <c r="L4196" i="2"/>
  <c r="N4196" i="2"/>
  <c r="L4197" i="2"/>
  <c r="N4197" i="2"/>
  <c r="L4198" i="2"/>
  <c r="N4198" i="2"/>
  <c r="L4199" i="2"/>
  <c r="N4199" i="2"/>
  <c r="L4200" i="2"/>
  <c r="N4200" i="2"/>
  <c r="L4201" i="2"/>
  <c r="N4201" i="2"/>
  <c r="L4202" i="2"/>
  <c r="N4202" i="2"/>
  <c r="L4203" i="2"/>
  <c r="N4203" i="2"/>
  <c r="L4204" i="2"/>
  <c r="N4204" i="2"/>
  <c r="L4205" i="2"/>
  <c r="N4205" i="2"/>
  <c r="L4206" i="2"/>
  <c r="N4206" i="2"/>
  <c r="L4207" i="2"/>
  <c r="N4207" i="2"/>
  <c r="L4208" i="2"/>
  <c r="N4208" i="2"/>
  <c r="L4209" i="2"/>
  <c r="N4209" i="2"/>
  <c r="L4210" i="2"/>
  <c r="N4210" i="2"/>
  <c r="L4211" i="2"/>
  <c r="N4211" i="2"/>
  <c r="L4212" i="2"/>
  <c r="N4212" i="2"/>
  <c r="L4213" i="2"/>
  <c r="N4213" i="2"/>
  <c r="L4214" i="2"/>
  <c r="N4214" i="2"/>
  <c r="L4215" i="2"/>
  <c r="N4215" i="2"/>
  <c r="L4216" i="2"/>
  <c r="N4216" i="2"/>
  <c r="L4217" i="2"/>
  <c r="N4217" i="2"/>
  <c r="L4218" i="2"/>
  <c r="N4218" i="2"/>
  <c r="L4219" i="2"/>
  <c r="N4219" i="2"/>
  <c r="L4220" i="2"/>
  <c r="N4220" i="2"/>
  <c r="L4221" i="2"/>
  <c r="N4221" i="2"/>
  <c r="L4222" i="2"/>
  <c r="N4222" i="2"/>
  <c r="L4223" i="2"/>
  <c r="N4223" i="2"/>
  <c r="L4224" i="2"/>
  <c r="N4224" i="2"/>
  <c r="L4225" i="2"/>
  <c r="N4225" i="2"/>
  <c r="L4226" i="2"/>
  <c r="N4226" i="2"/>
  <c r="L4227" i="2"/>
  <c r="N4227" i="2"/>
  <c r="L4228" i="2"/>
  <c r="N4228" i="2"/>
  <c r="L4229" i="2"/>
  <c r="N4229" i="2"/>
  <c r="L4230" i="2"/>
  <c r="N4230" i="2"/>
  <c r="L4231" i="2"/>
  <c r="N4231" i="2"/>
  <c r="L4232" i="2"/>
  <c r="N4232" i="2"/>
  <c r="L4233" i="2"/>
  <c r="N4233" i="2"/>
  <c r="L4234" i="2"/>
  <c r="N4234" i="2"/>
  <c r="L4235" i="2"/>
  <c r="N4235" i="2"/>
  <c r="L4236" i="2"/>
  <c r="N4236" i="2"/>
  <c r="L4237" i="2"/>
  <c r="N4237" i="2"/>
  <c r="L4238" i="2"/>
  <c r="N4238" i="2"/>
  <c r="L4239" i="2"/>
  <c r="N4239" i="2"/>
  <c r="L4240" i="2"/>
  <c r="N4240" i="2"/>
  <c r="L4241" i="2"/>
  <c r="N4241" i="2"/>
  <c r="L4242" i="2"/>
  <c r="N4242" i="2"/>
  <c r="L4243" i="2"/>
  <c r="N4243" i="2"/>
  <c r="L4244" i="2"/>
  <c r="N4244" i="2"/>
  <c r="L4245" i="2"/>
  <c r="N4245" i="2"/>
  <c r="L4246" i="2"/>
  <c r="N4246" i="2"/>
  <c r="L4247" i="2"/>
  <c r="N4247" i="2"/>
  <c r="L4248" i="2"/>
  <c r="N4248" i="2"/>
  <c r="L4249" i="2"/>
  <c r="N4249" i="2"/>
  <c r="L4250" i="2"/>
  <c r="N4250" i="2"/>
  <c r="L4251" i="2"/>
  <c r="N4251" i="2"/>
  <c r="L4252" i="2"/>
  <c r="N4252" i="2"/>
  <c r="L4253" i="2"/>
  <c r="N4253" i="2"/>
  <c r="L4254" i="2"/>
  <c r="N4254" i="2"/>
  <c r="L4255" i="2"/>
  <c r="N4255" i="2"/>
  <c r="L4256" i="2"/>
  <c r="N4256" i="2"/>
  <c r="L4257" i="2"/>
  <c r="N4257" i="2"/>
  <c r="L4258" i="2"/>
  <c r="N4258" i="2"/>
  <c r="L4259" i="2"/>
  <c r="N4259" i="2"/>
  <c r="L4260" i="2"/>
  <c r="N4260" i="2"/>
  <c r="L4261" i="2"/>
  <c r="N4261" i="2"/>
  <c r="L4262" i="2"/>
  <c r="N4262" i="2"/>
  <c r="L4263" i="2"/>
  <c r="N4263" i="2"/>
  <c r="L4264" i="2"/>
  <c r="N4264" i="2"/>
  <c r="L4265" i="2"/>
  <c r="N4265" i="2"/>
  <c r="L4266" i="2"/>
  <c r="N4266" i="2"/>
  <c r="L4267" i="2"/>
  <c r="N4267" i="2"/>
  <c r="L4268" i="2"/>
  <c r="N4268" i="2"/>
  <c r="L4269" i="2"/>
  <c r="N4269" i="2"/>
  <c r="L4270" i="2"/>
  <c r="N4270" i="2"/>
  <c r="L4271" i="2"/>
  <c r="N4271" i="2"/>
  <c r="L4272" i="2"/>
  <c r="N4272" i="2"/>
  <c r="L4273" i="2"/>
  <c r="N4273" i="2"/>
  <c r="L4274" i="2"/>
  <c r="N4274" i="2"/>
  <c r="L4275" i="2"/>
  <c r="N4275" i="2"/>
  <c r="L4276" i="2"/>
  <c r="N4276" i="2"/>
  <c r="L4277" i="2"/>
  <c r="N4277" i="2"/>
  <c r="L4278" i="2"/>
  <c r="N4278" i="2"/>
  <c r="L4279" i="2"/>
  <c r="N4279" i="2"/>
  <c r="L4280" i="2"/>
  <c r="N4280" i="2"/>
  <c r="L4281" i="2"/>
  <c r="N4281" i="2"/>
  <c r="L4282" i="2"/>
  <c r="N4282" i="2"/>
  <c r="L4283" i="2"/>
  <c r="N4283" i="2"/>
  <c r="L4284" i="2"/>
  <c r="N4284" i="2"/>
  <c r="L4285" i="2"/>
  <c r="N4285" i="2"/>
  <c r="L4286" i="2"/>
  <c r="N4286" i="2"/>
  <c r="L4287" i="2"/>
  <c r="N4287" i="2"/>
  <c r="L4288" i="2"/>
  <c r="N4288" i="2"/>
  <c r="L4289" i="2"/>
  <c r="N4289" i="2"/>
  <c r="L4290" i="2"/>
  <c r="N4290" i="2"/>
  <c r="L4291" i="2"/>
  <c r="N4291" i="2"/>
  <c r="L4292" i="2"/>
  <c r="N4292" i="2"/>
  <c r="L4293" i="2"/>
  <c r="N4293" i="2"/>
  <c r="L4294" i="2"/>
  <c r="N4294" i="2"/>
  <c r="L4295" i="2"/>
  <c r="N4295" i="2"/>
  <c r="L4296" i="2"/>
  <c r="N4296" i="2"/>
  <c r="L4297" i="2"/>
  <c r="N4297" i="2"/>
  <c r="L4298" i="2"/>
  <c r="N4298" i="2"/>
  <c r="L4299" i="2"/>
  <c r="N4299" i="2"/>
  <c r="L4300" i="2"/>
  <c r="N4300" i="2"/>
  <c r="L4301" i="2"/>
  <c r="N4301" i="2"/>
  <c r="L4302" i="2"/>
  <c r="N4302" i="2"/>
  <c r="L4303" i="2"/>
  <c r="N4303" i="2"/>
  <c r="L4304" i="2"/>
  <c r="N4304" i="2"/>
  <c r="L4305" i="2"/>
  <c r="N4305" i="2"/>
  <c r="L4306" i="2"/>
  <c r="N4306" i="2"/>
  <c r="L4307" i="2"/>
  <c r="N4307" i="2"/>
  <c r="L4308" i="2"/>
  <c r="N4308" i="2"/>
  <c r="L4309" i="2"/>
  <c r="N4309" i="2"/>
  <c r="L4310" i="2"/>
  <c r="N4310" i="2"/>
  <c r="L4311" i="2"/>
  <c r="N4311" i="2"/>
  <c r="L4312" i="2"/>
  <c r="N4312" i="2"/>
  <c r="L4313" i="2"/>
  <c r="N4313" i="2"/>
  <c r="L4314" i="2"/>
  <c r="N4314" i="2"/>
  <c r="L4315" i="2"/>
  <c r="N4315" i="2"/>
  <c r="L4316" i="2"/>
  <c r="N4316" i="2"/>
  <c r="L4317" i="2"/>
  <c r="N4317" i="2"/>
  <c r="L4318" i="2"/>
  <c r="N4318" i="2"/>
  <c r="L4319" i="2"/>
  <c r="N4319" i="2"/>
  <c r="L4320" i="2"/>
  <c r="N4320" i="2"/>
  <c r="L4321" i="2"/>
  <c r="N4321" i="2"/>
  <c r="L4322" i="2"/>
  <c r="N4322" i="2"/>
  <c r="L4323" i="2"/>
  <c r="N4323" i="2"/>
  <c r="L4324" i="2"/>
  <c r="N4324" i="2"/>
  <c r="L4325" i="2"/>
  <c r="N4325" i="2"/>
  <c r="L4326" i="2"/>
  <c r="N4326" i="2"/>
  <c r="L4327" i="2"/>
  <c r="N4327" i="2"/>
  <c r="L4328" i="2"/>
  <c r="N4328" i="2"/>
  <c r="L4329" i="2"/>
  <c r="N4329" i="2"/>
  <c r="L4330" i="2"/>
  <c r="N4330" i="2"/>
  <c r="L4331" i="2"/>
  <c r="N4331" i="2"/>
  <c r="L4332" i="2"/>
  <c r="N4332" i="2"/>
  <c r="L4333" i="2"/>
  <c r="N4333" i="2"/>
  <c r="L4334" i="2"/>
  <c r="N4334" i="2"/>
  <c r="L4335" i="2"/>
  <c r="N4335" i="2"/>
  <c r="L4336" i="2"/>
  <c r="N4336" i="2"/>
  <c r="L4337" i="2"/>
  <c r="N4337" i="2"/>
  <c r="L4338" i="2"/>
  <c r="N4338" i="2"/>
  <c r="L4339" i="2"/>
  <c r="N4339" i="2"/>
  <c r="L4340" i="2"/>
  <c r="N4340" i="2"/>
  <c r="L4341" i="2"/>
  <c r="N4341" i="2"/>
  <c r="L4342" i="2"/>
  <c r="N4342" i="2"/>
  <c r="L4343" i="2"/>
  <c r="N4343" i="2"/>
  <c r="L4344" i="2"/>
  <c r="N4344" i="2"/>
  <c r="L4345" i="2"/>
  <c r="N4345" i="2"/>
  <c r="L4346" i="2"/>
  <c r="N4346" i="2"/>
  <c r="L4347" i="2"/>
  <c r="N4347" i="2"/>
  <c r="L4348" i="2"/>
  <c r="N4348" i="2"/>
  <c r="L4349" i="2"/>
  <c r="N4349" i="2"/>
  <c r="L4350" i="2"/>
  <c r="N4350" i="2"/>
  <c r="L4351" i="2"/>
  <c r="N4351" i="2"/>
  <c r="L4352" i="2"/>
  <c r="N4352" i="2"/>
  <c r="L4353" i="2"/>
  <c r="N4353" i="2"/>
  <c r="L4354" i="2"/>
  <c r="N4354" i="2"/>
  <c r="L4355" i="2"/>
  <c r="N4355" i="2"/>
  <c r="L4356" i="2"/>
  <c r="N4356" i="2"/>
  <c r="L4357" i="2"/>
  <c r="N4357" i="2"/>
  <c r="L4358" i="2"/>
  <c r="N4358" i="2"/>
  <c r="L4359" i="2"/>
  <c r="N4359" i="2"/>
  <c r="L4360" i="2"/>
  <c r="N4360" i="2"/>
  <c r="L4361" i="2"/>
  <c r="N4361" i="2"/>
  <c r="L4362" i="2"/>
  <c r="N4362" i="2"/>
  <c r="L4363" i="2"/>
  <c r="N4363" i="2"/>
  <c r="L4364" i="2"/>
  <c r="N4364" i="2"/>
  <c r="L4365" i="2"/>
  <c r="N4365" i="2"/>
  <c r="L4366" i="2"/>
  <c r="N4366" i="2"/>
  <c r="L4367" i="2"/>
  <c r="N4367" i="2"/>
  <c r="L4368" i="2"/>
  <c r="N4368" i="2"/>
  <c r="L4369" i="2"/>
  <c r="N4369" i="2"/>
  <c r="L4370" i="2"/>
  <c r="N4370" i="2"/>
  <c r="L4371" i="2"/>
  <c r="N4371" i="2"/>
  <c r="L4372" i="2"/>
  <c r="N4372" i="2"/>
  <c r="L4373" i="2"/>
  <c r="N4373" i="2"/>
  <c r="L4374" i="2"/>
  <c r="N4374" i="2"/>
  <c r="L4375" i="2"/>
  <c r="N4375" i="2"/>
  <c r="L4376" i="2"/>
  <c r="N4376" i="2"/>
  <c r="L4377" i="2"/>
  <c r="N4377" i="2"/>
  <c r="L4378" i="2"/>
  <c r="N4378" i="2"/>
  <c r="L4379" i="2"/>
  <c r="N4379" i="2"/>
  <c r="L4380" i="2"/>
  <c r="N4380" i="2"/>
  <c r="L4381" i="2"/>
  <c r="N4381" i="2"/>
  <c r="L4382" i="2"/>
  <c r="N4382" i="2"/>
  <c r="L4383" i="2"/>
  <c r="N4383" i="2"/>
  <c r="L4384" i="2"/>
  <c r="N4384" i="2"/>
  <c r="L4385" i="2"/>
  <c r="N4385" i="2"/>
  <c r="L4386" i="2"/>
  <c r="N4386" i="2"/>
  <c r="L4387" i="2"/>
  <c r="N4387" i="2"/>
  <c r="L4388" i="2"/>
  <c r="N4388" i="2"/>
  <c r="L4389" i="2"/>
  <c r="N4389" i="2"/>
  <c r="L4390" i="2"/>
  <c r="N4390" i="2"/>
  <c r="L4391" i="2"/>
  <c r="N4391" i="2"/>
  <c r="L4392" i="2"/>
  <c r="N4392" i="2"/>
  <c r="L4393" i="2"/>
  <c r="N4393" i="2"/>
  <c r="L4394" i="2"/>
  <c r="N4394" i="2"/>
  <c r="L4395" i="2"/>
  <c r="N4395" i="2"/>
  <c r="L4396" i="2"/>
  <c r="N4396" i="2"/>
  <c r="L4397" i="2"/>
  <c r="N4397" i="2"/>
  <c r="L4398" i="2"/>
  <c r="N4398" i="2"/>
  <c r="L4399" i="2"/>
  <c r="N4399" i="2"/>
  <c r="L4400" i="2"/>
  <c r="N4400" i="2"/>
  <c r="L4401" i="2"/>
  <c r="N4401" i="2"/>
  <c r="L4402" i="2"/>
  <c r="N4402" i="2"/>
  <c r="L4403" i="2"/>
  <c r="N4403" i="2"/>
  <c r="L4404" i="2"/>
  <c r="N4404" i="2"/>
  <c r="L4405" i="2"/>
  <c r="N4405" i="2"/>
  <c r="L4406" i="2"/>
  <c r="N4406" i="2"/>
  <c r="L4407" i="2"/>
  <c r="N4407" i="2"/>
  <c r="L4408" i="2"/>
  <c r="N4408" i="2"/>
  <c r="L4409" i="2"/>
  <c r="N4409" i="2"/>
  <c r="L4410" i="2"/>
  <c r="N4410" i="2"/>
  <c r="L4411" i="2"/>
  <c r="N4411" i="2"/>
  <c r="L4412" i="2"/>
  <c r="N4412" i="2"/>
  <c r="L4413" i="2"/>
  <c r="N4413" i="2"/>
  <c r="L4414" i="2"/>
  <c r="N4414" i="2"/>
  <c r="L4415" i="2"/>
  <c r="N4415" i="2"/>
  <c r="L4416" i="2"/>
  <c r="N4416" i="2"/>
  <c r="L4417" i="2"/>
  <c r="N4417" i="2"/>
  <c r="L4418" i="2"/>
  <c r="N4418" i="2"/>
  <c r="L4419" i="2"/>
  <c r="N4419" i="2"/>
  <c r="L4420" i="2"/>
  <c r="N4420" i="2"/>
  <c r="L4421" i="2"/>
  <c r="N4421" i="2"/>
  <c r="L4422" i="2"/>
  <c r="N4422" i="2"/>
  <c r="L4423" i="2"/>
  <c r="N4423" i="2"/>
  <c r="L4424" i="2"/>
  <c r="N4424" i="2"/>
  <c r="L4425" i="2"/>
  <c r="N4425" i="2"/>
  <c r="L4426" i="2"/>
  <c r="N4426" i="2"/>
  <c r="L4427" i="2"/>
  <c r="N4427" i="2"/>
  <c r="L4428" i="2"/>
  <c r="N4428" i="2"/>
  <c r="L4429" i="2"/>
  <c r="N4429" i="2"/>
  <c r="L4430" i="2"/>
  <c r="N4430" i="2"/>
  <c r="L4431" i="2"/>
  <c r="N4431" i="2"/>
  <c r="L4432" i="2"/>
  <c r="N4432" i="2"/>
  <c r="L4433" i="2"/>
  <c r="N4433" i="2"/>
  <c r="L4434" i="2"/>
  <c r="N4434" i="2"/>
  <c r="L4435" i="2"/>
  <c r="N4435" i="2"/>
  <c r="L4436" i="2"/>
  <c r="N4436" i="2"/>
  <c r="L4437" i="2"/>
  <c r="N4437" i="2"/>
  <c r="L4438" i="2"/>
  <c r="N4438" i="2"/>
  <c r="L4439" i="2"/>
  <c r="N4439" i="2"/>
  <c r="L4440" i="2"/>
  <c r="N4440" i="2"/>
  <c r="L4441" i="2"/>
  <c r="N4441" i="2"/>
  <c r="L4442" i="2"/>
  <c r="N4442" i="2"/>
  <c r="L4443" i="2"/>
  <c r="N4443" i="2"/>
  <c r="L4444" i="2"/>
  <c r="N4444" i="2"/>
  <c r="L4445" i="2"/>
  <c r="N4445" i="2"/>
  <c r="L4446" i="2"/>
  <c r="N4446" i="2"/>
  <c r="L4447" i="2"/>
  <c r="N4447" i="2"/>
  <c r="L4448" i="2"/>
  <c r="N4448" i="2"/>
  <c r="L4449" i="2"/>
  <c r="N4449" i="2"/>
  <c r="L4450" i="2"/>
  <c r="N4450" i="2"/>
  <c r="L4451" i="2"/>
  <c r="N4451" i="2"/>
  <c r="L4452" i="2"/>
  <c r="N4452" i="2"/>
  <c r="L4453" i="2"/>
  <c r="N4453" i="2"/>
  <c r="L4454" i="2"/>
  <c r="N4454" i="2"/>
  <c r="I288" i="1"/>
  <c r="I287" i="1"/>
  <c r="L3163" i="2"/>
  <c r="L3164" i="2"/>
  <c r="L3165" i="2"/>
  <c r="L3166" i="2"/>
  <c r="L3167" i="2"/>
  <c r="L3168" i="2"/>
  <c r="L3169" i="2"/>
  <c r="L3170" i="2"/>
  <c r="L3171" i="2"/>
  <c r="L3172" i="2"/>
  <c r="L3173" i="2"/>
  <c r="L3174" i="2"/>
  <c r="L3175" i="2"/>
  <c r="L3176" i="2"/>
  <c r="L3177" i="2"/>
  <c r="L3178" i="2"/>
  <c r="L3179" i="2"/>
  <c r="L3180" i="2"/>
  <c r="L3181" i="2"/>
  <c r="L3182" i="2"/>
  <c r="L3183" i="2"/>
  <c r="L3184" i="2"/>
  <c r="L3185" i="2"/>
  <c r="L3186" i="2"/>
  <c r="L3187" i="2"/>
  <c r="L3188" i="2"/>
  <c r="L3189" i="2"/>
  <c r="L3190" i="2"/>
  <c r="L3191" i="2"/>
  <c r="L3192" i="2"/>
  <c r="L3193" i="2"/>
  <c r="L3194" i="2"/>
  <c r="L3195" i="2"/>
  <c r="L3196" i="2"/>
  <c r="L3197" i="2"/>
  <c r="L3198" i="2"/>
  <c r="L3199" i="2"/>
  <c r="L3200" i="2"/>
  <c r="L3201" i="2"/>
  <c r="L3202" i="2"/>
  <c r="L3203" i="2"/>
  <c r="L3204" i="2"/>
  <c r="L3205" i="2"/>
  <c r="L3206" i="2"/>
  <c r="L3207" i="2"/>
  <c r="L3208" i="2"/>
  <c r="L3209" i="2"/>
  <c r="L3210" i="2"/>
  <c r="L3211" i="2"/>
  <c r="L3212" i="2"/>
  <c r="L3213" i="2"/>
  <c r="L3214" i="2"/>
  <c r="L3215" i="2"/>
  <c r="L3216" i="2"/>
  <c r="L3217" i="2"/>
  <c r="L3218" i="2"/>
  <c r="L3219" i="2"/>
  <c r="L3220" i="2"/>
  <c r="L3221" i="2"/>
  <c r="L3222" i="2"/>
  <c r="L3223" i="2"/>
  <c r="L3224" i="2"/>
  <c r="L3225" i="2"/>
  <c r="L3226" i="2"/>
  <c r="L3227" i="2"/>
  <c r="L3228" i="2"/>
  <c r="L3229" i="2"/>
  <c r="L3230" i="2"/>
  <c r="L3231" i="2"/>
  <c r="L3232" i="2"/>
  <c r="L3233" i="2"/>
  <c r="L3234" i="2"/>
  <c r="L3235" i="2"/>
  <c r="L3236" i="2"/>
  <c r="L3237" i="2"/>
  <c r="L3238" i="2"/>
  <c r="L3239" i="2"/>
  <c r="L3240" i="2"/>
  <c r="L3241" i="2"/>
  <c r="L3242" i="2"/>
  <c r="L3243" i="2"/>
  <c r="L3244" i="2"/>
  <c r="L3245" i="2"/>
  <c r="L3246" i="2"/>
  <c r="L3247" i="2"/>
  <c r="L3248" i="2"/>
  <c r="L3249" i="2"/>
  <c r="L3250" i="2"/>
  <c r="L3251" i="2"/>
  <c r="L3252" i="2"/>
  <c r="L3253" i="2"/>
  <c r="L3254" i="2"/>
  <c r="L3255" i="2"/>
  <c r="L3256" i="2"/>
  <c r="L3257" i="2"/>
  <c r="L3258" i="2"/>
  <c r="L3259" i="2"/>
  <c r="L3260" i="2"/>
  <c r="L3261" i="2"/>
  <c r="L3262" i="2"/>
  <c r="L3263" i="2"/>
  <c r="L3264" i="2"/>
  <c r="L3265" i="2"/>
  <c r="L3266" i="2"/>
  <c r="L3267" i="2"/>
  <c r="L3268" i="2"/>
  <c r="L3269" i="2"/>
  <c r="L3270" i="2"/>
  <c r="L3271" i="2"/>
  <c r="L3272" i="2"/>
  <c r="L3273" i="2"/>
  <c r="L3274" i="2"/>
  <c r="L3275" i="2"/>
  <c r="L3276" i="2"/>
  <c r="L3277" i="2"/>
  <c r="L3278" i="2"/>
  <c r="L3279" i="2"/>
  <c r="L3280" i="2"/>
  <c r="L3281" i="2"/>
  <c r="L3282" i="2"/>
  <c r="L3283" i="2"/>
  <c r="L3284" i="2"/>
  <c r="L3285" i="2"/>
  <c r="L3286" i="2"/>
  <c r="L3287" i="2"/>
  <c r="L3288" i="2"/>
  <c r="L3289" i="2"/>
  <c r="L3290" i="2"/>
  <c r="L3291" i="2"/>
  <c r="L3292" i="2"/>
  <c r="L3293" i="2"/>
  <c r="L3294" i="2"/>
  <c r="L3295" i="2"/>
  <c r="L3296" i="2"/>
  <c r="L3297" i="2"/>
  <c r="L3298" i="2"/>
  <c r="L3299" i="2"/>
  <c r="L3300" i="2"/>
  <c r="L3301" i="2"/>
  <c r="L3302" i="2"/>
  <c r="L3303" i="2"/>
  <c r="L3304" i="2"/>
  <c r="L3305" i="2"/>
  <c r="L3306" i="2"/>
  <c r="L3307" i="2"/>
  <c r="L3308" i="2"/>
  <c r="L3309" i="2"/>
  <c r="L3310" i="2"/>
  <c r="L3311" i="2"/>
  <c r="L3312" i="2"/>
  <c r="L3313" i="2"/>
  <c r="L3314" i="2"/>
  <c r="L3315" i="2"/>
  <c r="L3316" i="2"/>
  <c r="L3317" i="2"/>
  <c r="L3318" i="2"/>
  <c r="L3319" i="2"/>
  <c r="L3320" i="2"/>
  <c r="L3321" i="2"/>
  <c r="L3322" i="2"/>
  <c r="L3323" i="2"/>
  <c r="L3324" i="2"/>
  <c r="L3325" i="2"/>
  <c r="L3326" i="2"/>
  <c r="L3327" i="2"/>
  <c r="L3328" i="2"/>
  <c r="L3329" i="2"/>
  <c r="L3330" i="2"/>
  <c r="L3331" i="2"/>
  <c r="L3332" i="2"/>
  <c r="L3333" i="2"/>
  <c r="L3334" i="2"/>
  <c r="L3335" i="2"/>
  <c r="L3336" i="2"/>
  <c r="L3337" i="2"/>
  <c r="L3338" i="2"/>
  <c r="L3339" i="2"/>
  <c r="L3340" i="2"/>
  <c r="L3341" i="2"/>
  <c r="L3342" i="2"/>
  <c r="L3343" i="2"/>
  <c r="L3344" i="2"/>
  <c r="L3345" i="2"/>
  <c r="L3346" i="2"/>
  <c r="L3347" i="2"/>
  <c r="L3348" i="2"/>
  <c r="L3349" i="2"/>
  <c r="L3350" i="2"/>
  <c r="L3351" i="2"/>
  <c r="L3352" i="2"/>
  <c r="L3353" i="2"/>
  <c r="L3354" i="2"/>
  <c r="L3355" i="2"/>
  <c r="L3356" i="2"/>
  <c r="L3357" i="2"/>
  <c r="L3358" i="2"/>
  <c r="L3359" i="2"/>
  <c r="L3360" i="2"/>
  <c r="L3361" i="2"/>
  <c r="L3362" i="2"/>
  <c r="L3363" i="2"/>
  <c r="L3364" i="2"/>
  <c r="L3365" i="2"/>
  <c r="L3366" i="2"/>
  <c r="L3367" i="2"/>
  <c r="L3368" i="2"/>
  <c r="L3369" i="2"/>
  <c r="L3370" i="2"/>
  <c r="L3371" i="2"/>
  <c r="L3372" i="2"/>
  <c r="L3373" i="2"/>
  <c r="L3374" i="2"/>
  <c r="L3375" i="2"/>
  <c r="L3376" i="2"/>
  <c r="L3377" i="2"/>
  <c r="L3378" i="2"/>
  <c r="L3379" i="2"/>
  <c r="L3380" i="2"/>
  <c r="L3381" i="2"/>
  <c r="L3382" i="2"/>
  <c r="L3383" i="2"/>
  <c r="L3384" i="2"/>
  <c r="L3385" i="2"/>
  <c r="L3386" i="2"/>
  <c r="L3387" i="2"/>
  <c r="L3388" i="2"/>
  <c r="L3389" i="2"/>
  <c r="L3390" i="2"/>
  <c r="L3391" i="2"/>
  <c r="L3392" i="2"/>
  <c r="L3393" i="2"/>
  <c r="L3394" i="2"/>
  <c r="L3395" i="2"/>
  <c r="L3396" i="2"/>
  <c r="L3397" i="2"/>
  <c r="L3398" i="2"/>
  <c r="L3399" i="2"/>
  <c r="L3400" i="2"/>
  <c r="L3401" i="2"/>
  <c r="L3402" i="2"/>
  <c r="L3403" i="2"/>
  <c r="L3404" i="2"/>
  <c r="L3405" i="2"/>
  <c r="L3406" i="2"/>
  <c r="L3407" i="2"/>
  <c r="L3408" i="2"/>
  <c r="L3409" i="2"/>
  <c r="L3410" i="2"/>
  <c r="L3411" i="2"/>
  <c r="L3412" i="2"/>
  <c r="L3413" i="2"/>
  <c r="L3414" i="2"/>
  <c r="L3415" i="2"/>
  <c r="L3416" i="2"/>
  <c r="L3417" i="2"/>
  <c r="L3418" i="2"/>
  <c r="L3419" i="2"/>
  <c r="L3420" i="2"/>
  <c r="L3421" i="2"/>
  <c r="L3422" i="2"/>
  <c r="L3423" i="2"/>
  <c r="L3424" i="2"/>
  <c r="L3425" i="2"/>
  <c r="L3426" i="2"/>
  <c r="L3427" i="2"/>
  <c r="L3428" i="2"/>
  <c r="L3429" i="2"/>
  <c r="L3430" i="2"/>
  <c r="L3431" i="2"/>
  <c r="L3432" i="2"/>
  <c r="L3433" i="2"/>
  <c r="L3434" i="2"/>
  <c r="L3435" i="2"/>
  <c r="L3436" i="2"/>
  <c r="L3437" i="2"/>
  <c r="L3438" i="2"/>
  <c r="L3439" i="2"/>
  <c r="L3440" i="2"/>
  <c r="L3441" i="2"/>
  <c r="L3442" i="2"/>
  <c r="L3443" i="2"/>
  <c r="L3444" i="2"/>
  <c r="L3445" i="2"/>
  <c r="L3446" i="2"/>
  <c r="L3447" i="2"/>
  <c r="L3448" i="2"/>
  <c r="L3449" i="2"/>
  <c r="L3450" i="2"/>
  <c r="L3451" i="2"/>
  <c r="L3452" i="2"/>
  <c r="L3453" i="2"/>
  <c r="L3454" i="2"/>
  <c r="L3455" i="2"/>
  <c r="L3456" i="2"/>
  <c r="L3457" i="2"/>
  <c r="L3458" i="2"/>
  <c r="L3459" i="2"/>
  <c r="L3460" i="2"/>
  <c r="L3461" i="2"/>
  <c r="L3462" i="2"/>
  <c r="L3463" i="2"/>
  <c r="L3464" i="2"/>
  <c r="L3465" i="2"/>
  <c r="L3466" i="2"/>
  <c r="L3467" i="2"/>
  <c r="L3468" i="2"/>
  <c r="L3469" i="2"/>
  <c r="L3470" i="2"/>
  <c r="L3471" i="2"/>
  <c r="L3472" i="2"/>
  <c r="L3473" i="2"/>
  <c r="L3474" i="2"/>
  <c r="L3475" i="2"/>
  <c r="L3476" i="2"/>
  <c r="L3477" i="2"/>
  <c r="L3478" i="2"/>
  <c r="L3479" i="2"/>
  <c r="L3480" i="2"/>
  <c r="L3481" i="2"/>
  <c r="L3482" i="2"/>
  <c r="L3483" i="2"/>
  <c r="L3484" i="2"/>
  <c r="L3485" i="2"/>
  <c r="L3486" i="2"/>
  <c r="L3487" i="2"/>
  <c r="L3488" i="2"/>
  <c r="L3489" i="2"/>
  <c r="L3490" i="2"/>
  <c r="L3491" i="2"/>
  <c r="L3492" i="2"/>
  <c r="N3163" i="2"/>
  <c r="O3163" i="2"/>
  <c r="AP3163" i="2" s="1"/>
  <c r="N3164" i="2"/>
  <c r="O3164" i="2"/>
  <c r="AP3164" i="2" s="1"/>
  <c r="N3165" i="2"/>
  <c r="O3165" i="2"/>
  <c r="AP3165" i="2" s="1"/>
  <c r="N3166" i="2"/>
  <c r="O3166" i="2"/>
  <c r="AP3166" i="2" s="1"/>
  <c r="N3167" i="2"/>
  <c r="O3167" i="2"/>
  <c r="AP3167" i="2" s="1"/>
  <c r="N3168" i="2"/>
  <c r="O3168" i="2"/>
  <c r="AP3168" i="2" s="1"/>
  <c r="N3169" i="2"/>
  <c r="O3169" i="2"/>
  <c r="AP3169" i="2" s="1"/>
  <c r="N3170" i="2"/>
  <c r="O3170" i="2"/>
  <c r="AP3170" i="2" s="1"/>
  <c r="N3171" i="2"/>
  <c r="O3171" i="2"/>
  <c r="AP3171" i="2" s="1"/>
  <c r="N3172" i="2"/>
  <c r="O3172" i="2"/>
  <c r="AP3172" i="2" s="1"/>
  <c r="N3173" i="2"/>
  <c r="O3173" i="2"/>
  <c r="AP3173" i="2" s="1"/>
  <c r="N3174" i="2"/>
  <c r="O3174" i="2"/>
  <c r="AP3174" i="2" s="1"/>
  <c r="N3175" i="2"/>
  <c r="O3175" i="2"/>
  <c r="AP3175" i="2" s="1"/>
  <c r="N3176" i="2"/>
  <c r="O3176" i="2"/>
  <c r="AP3176" i="2" s="1"/>
  <c r="N3177" i="2"/>
  <c r="O3177" i="2"/>
  <c r="AP3177" i="2" s="1"/>
  <c r="N3178" i="2"/>
  <c r="O3178" i="2"/>
  <c r="AP3178" i="2" s="1"/>
  <c r="N3179" i="2"/>
  <c r="O3179" i="2"/>
  <c r="AP3179" i="2" s="1"/>
  <c r="N3180" i="2"/>
  <c r="O3180" i="2"/>
  <c r="AP3180" i="2" s="1"/>
  <c r="N3181" i="2"/>
  <c r="O3181" i="2"/>
  <c r="AP3181" i="2" s="1"/>
  <c r="N3182" i="2"/>
  <c r="O3182" i="2"/>
  <c r="AP3182" i="2" s="1"/>
  <c r="N3183" i="2"/>
  <c r="O3183" i="2"/>
  <c r="AP3183" i="2" s="1"/>
  <c r="N3184" i="2"/>
  <c r="O3184" i="2"/>
  <c r="AP3184" i="2" s="1"/>
  <c r="N3185" i="2"/>
  <c r="O3185" i="2"/>
  <c r="AP3185" i="2" s="1"/>
  <c r="N3186" i="2"/>
  <c r="O3186" i="2"/>
  <c r="AP3186" i="2" s="1"/>
  <c r="N3187" i="2"/>
  <c r="O3187" i="2"/>
  <c r="AP3187" i="2" s="1"/>
  <c r="N3188" i="2"/>
  <c r="O3188" i="2"/>
  <c r="AP3188" i="2" s="1"/>
  <c r="N3189" i="2"/>
  <c r="O3189" i="2"/>
  <c r="AP3189" i="2" s="1"/>
  <c r="N3190" i="2"/>
  <c r="O3190" i="2"/>
  <c r="AP3190" i="2" s="1"/>
  <c r="N3191" i="2"/>
  <c r="O3191" i="2"/>
  <c r="AP3191" i="2" s="1"/>
  <c r="N3192" i="2"/>
  <c r="O3192" i="2"/>
  <c r="AP3192" i="2" s="1"/>
  <c r="N3193" i="2"/>
  <c r="O3193" i="2"/>
  <c r="AP3193" i="2" s="1"/>
  <c r="N3194" i="2"/>
  <c r="O3194" i="2"/>
  <c r="AP3194" i="2" s="1"/>
  <c r="N3195" i="2"/>
  <c r="O3195" i="2"/>
  <c r="AP3195" i="2" s="1"/>
  <c r="N3196" i="2"/>
  <c r="O3196" i="2"/>
  <c r="AP3196" i="2" s="1"/>
  <c r="N3197" i="2"/>
  <c r="O3197" i="2"/>
  <c r="AP3197" i="2" s="1"/>
  <c r="N3198" i="2"/>
  <c r="O3198" i="2"/>
  <c r="AP3198" i="2" s="1"/>
  <c r="N3199" i="2"/>
  <c r="O3199" i="2"/>
  <c r="AP3199" i="2" s="1"/>
  <c r="N3200" i="2"/>
  <c r="O3200" i="2"/>
  <c r="AP3200" i="2" s="1"/>
  <c r="N3201" i="2"/>
  <c r="O3201" i="2"/>
  <c r="AP3201" i="2" s="1"/>
  <c r="N3202" i="2"/>
  <c r="O3202" i="2"/>
  <c r="AP3202" i="2" s="1"/>
  <c r="N3203" i="2"/>
  <c r="O3203" i="2"/>
  <c r="AP3203" i="2" s="1"/>
  <c r="N3204" i="2"/>
  <c r="O3204" i="2"/>
  <c r="AP3204" i="2" s="1"/>
  <c r="N3205" i="2"/>
  <c r="O3205" i="2"/>
  <c r="AP3205" i="2" s="1"/>
  <c r="N3206" i="2"/>
  <c r="O3206" i="2"/>
  <c r="AP3206" i="2" s="1"/>
  <c r="N3207" i="2"/>
  <c r="O3207" i="2"/>
  <c r="AP3207" i="2" s="1"/>
  <c r="N3208" i="2"/>
  <c r="O3208" i="2"/>
  <c r="AP3208" i="2" s="1"/>
  <c r="N3209" i="2"/>
  <c r="O3209" i="2"/>
  <c r="AP3209" i="2" s="1"/>
  <c r="N3210" i="2"/>
  <c r="O3210" i="2"/>
  <c r="AP3210" i="2" s="1"/>
  <c r="N3211" i="2"/>
  <c r="O3211" i="2"/>
  <c r="AP3211" i="2" s="1"/>
  <c r="N3212" i="2"/>
  <c r="O3212" i="2"/>
  <c r="AP3212" i="2" s="1"/>
  <c r="N3213" i="2"/>
  <c r="O3213" i="2"/>
  <c r="AP3213" i="2" s="1"/>
  <c r="N3214" i="2"/>
  <c r="O3214" i="2"/>
  <c r="AP3214" i="2" s="1"/>
  <c r="N3215" i="2"/>
  <c r="O3215" i="2"/>
  <c r="AP3215" i="2" s="1"/>
  <c r="N3216" i="2"/>
  <c r="O3216" i="2"/>
  <c r="AP3216" i="2" s="1"/>
  <c r="N3217" i="2"/>
  <c r="O3217" i="2"/>
  <c r="AP3217" i="2" s="1"/>
  <c r="N3218" i="2"/>
  <c r="O3218" i="2"/>
  <c r="AP3218" i="2" s="1"/>
  <c r="N3219" i="2"/>
  <c r="O3219" i="2"/>
  <c r="AP3219" i="2" s="1"/>
  <c r="N3220" i="2"/>
  <c r="O3220" i="2"/>
  <c r="AP3220" i="2" s="1"/>
  <c r="N3221" i="2"/>
  <c r="O3221" i="2"/>
  <c r="AP3221" i="2" s="1"/>
  <c r="N3222" i="2"/>
  <c r="O3222" i="2"/>
  <c r="AP3222" i="2" s="1"/>
  <c r="N3223" i="2"/>
  <c r="O3223" i="2"/>
  <c r="AP3223" i="2" s="1"/>
  <c r="N3224" i="2"/>
  <c r="O3224" i="2"/>
  <c r="AP3224" i="2" s="1"/>
  <c r="N3225" i="2"/>
  <c r="O3225" i="2"/>
  <c r="AP3225" i="2" s="1"/>
  <c r="N3226" i="2"/>
  <c r="O3226" i="2"/>
  <c r="AP3226" i="2" s="1"/>
  <c r="N3227" i="2"/>
  <c r="O3227" i="2"/>
  <c r="AP3227" i="2" s="1"/>
  <c r="N3228" i="2"/>
  <c r="O3228" i="2"/>
  <c r="AP3228" i="2" s="1"/>
  <c r="N3229" i="2"/>
  <c r="O3229" i="2"/>
  <c r="AP3229" i="2" s="1"/>
  <c r="N3230" i="2"/>
  <c r="O3230" i="2"/>
  <c r="AP3230" i="2" s="1"/>
  <c r="N3231" i="2"/>
  <c r="O3231" i="2"/>
  <c r="AP3231" i="2" s="1"/>
  <c r="N3232" i="2"/>
  <c r="O3232" i="2"/>
  <c r="AP3232" i="2" s="1"/>
  <c r="N3233" i="2"/>
  <c r="O3233" i="2"/>
  <c r="AP3233" i="2" s="1"/>
  <c r="N3234" i="2"/>
  <c r="O3234" i="2"/>
  <c r="AP3234" i="2" s="1"/>
  <c r="N3235" i="2"/>
  <c r="O3235" i="2"/>
  <c r="AP3235" i="2" s="1"/>
  <c r="N3236" i="2"/>
  <c r="O3236" i="2"/>
  <c r="AP3236" i="2" s="1"/>
  <c r="N3237" i="2"/>
  <c r="O3237" i="2"/>
  <c r="AP3237" i="2" s="1"/>
  <c r="N3238" i="2"/>
  <c r="O3238" i="2"/>
  <c r="AP3238" i="2" s="1"/>
  <c r="N3239" i="2"/>
  <c r="O3239" i="2"/>
  <c r="AP3239" i="2" s="1"/>
  <c r="N3240" i="2"/>
  <c r="O3240" i="2"/>
  <c r="AP3240" i="2" s="1"/>
  <c r="N3241" i="2"/>
  <c r="O3241" i="2"/>
  <c r="AP3241" i="2" s="1"/>
  <c r="N3242" i="2"/>
  <c r="O3242" i="2"/>
  <c r="AP3242" i="2" s="1"/>
  <c r="N3243" i="2"/>
  <c r="O3243" i="2"/>
  <c r="AP3243" i="2" s="1"/>
  <c r="N3244" i="2"/>
  <c r="O3244" i="2"/>
  <c r="AP3244" i="2" s="1"/>
  <c r="N3245" i="2"/>
  <c r="O3245" i="2"/>
  <c r="AP3245" i="2" s="1"/>
  <c r="N3246" i="2"/>
  <c r="O3246" i="2"/>
  <c r="AP3246" i="2" s="1"/>
  <c r="N3247" i="2"/>
  <c r="O3247" i="2"/>
  <c r="AP3247" i="2" s="1"/>
  <c r="N3248" i="2"/>
  <c r="O3248" i="2"/>
  <c r="AP3248" i="2" s="1"/>
  <c r="N3249" i="2"/>
  <c r="O3249" i="2"/>
  <c r="AP3249" i="2" s="1"/>
  <c r="N3250" i="2"/>
  <c r="O3250" i="2"/>
  <c r="AP3250" i="2" s="1"/>
  <c r="N3251" i="2"/>
  <c r="O3251" i="2"/>
  <c r="AP3251" i="2" s="1"/>
  <c r="N3252" i="2"/>
  <c r="O3252" i="2"/>
  <c r="AP3252" i="2" s="1"/>
  <c r="N3253" i="2"/>
  <c r="O3253" i="2"/>
  <c r="AP3253" i="2" s="1"/>
  <c r="N3254" i="2"/>
  <c r="O3254" i="2"/>
  <c r="AP3254" i="2" s="1"/>
  <c r="N3255" i="2"/>
  <c r="O3255" i="2"/>
  <c r="AP3255" i="2" s="1"/>
  <c r="N3256" i="2"/>
  <c r="O3256" i="2"/>
  <c r="AP3256" i="2" s="1"/>
  <c r="N3257" i="2"/>
  <c r="O3257" i="2"/>
  <c r="AP3257" i="2" s="1"/>
  <c r="N3258" i="2"/>
  <c r="O3258" i="2"/>
  <c r="AP3258" i="2" s="1"/>
  <c r="N3259" i="2"/>
  <c r="O3259" i="2"/>
  <c r="AP3259" i="2" s="1"/>
  <c r="N3260" i="2"/>
  <c r="O3260" i="2"/>
  <c r="AP3260" i="2" s="1"/>
  <c r="N3261" i="2"/>
  <c r="O3261" i="2"/>
  <c r="AP3261" i="2" s="1"/>
  <c r="N3262" i="2"/>
  <c r="O3262" i="2"/>
  <c r="AP3262" i="2" s="1"/>
  <c r="N3263" i="2"/>
  <c r="O3263" i="2"/>
  <c r="AP3263" i="2" s="1"/>
  <c r="N3264" i="2"/>
  <c r="O3264" i="2"/>
  <c r="AP3264" i="2" s="1"/>
  <c r="N3265" i="2"/>
  <c r="O3265" i="2"/>
  <c r="AP3265" i="2" s="1"/>
  <c r="N3266" i="2"/>
  <c r="O3266" i="2"/>
  <c r="AP3266" i="2" s="1"/>
  <c r="N3267" i="2"/>
  <c r="O3267" i="2"/>
  <c r="AP3267" i="2" s="1"/>
  <c r="N3268" i="2"/>
  <c r="O3268" i="2"/>
  <c r="AP3268" i="2" s="1"/>
  <c r="N3269" i="2"/>
  <c r="O3269" i="2"/>
  <c r="AP3269" i="2" s="1"/>
  <c r="N3270" i="2"/>
  <c r="O3270" i="2"/>
  <c r="AP3270" i="2" s="1"/>
  <c r="N3271" i="2"/>
  <c r="O3271" i="2"/>
  <c r="AP3271" i="2" s="1"/>
  <c r="N3272" i="2"/>
  <c r="O3272" i="2"/>
  <c r="AP3272" i="2" s="1"/>
  <c r="N3273" i="2"/>
  <c r="O3273" i="2"/>
  <c r="AP3273" i="2" s="1"/>
  <c r="N3274" i="2"/>
  <c r="O3274" i="2"/>
  <c r="AP3274" i="2" s="1"/>
  <c r="N3275" i="2"/>
  <c r="O3275" i="2"/>
  <c r="AP3275" i="2" s="1"/>
  <c r="N3276" i="2"/>
  <c r="O3276" i="2"/>
  <c r="AP3276" i="2" s="1"/>
  <c r="N3277" i="2"/>
  <c r="O3277" i="2"/>
  <c r="AP3277" i="2" s="1"/>
  <c r="N3278" i="2"/>
  <c r="O3278" i="2"/>
  <c r="AP3278" i="2" s="1"/>
  <c r="N3279" i="2"/>
  <c r="O3279" i="2"/>
  <c r="AP3279" i="2" s="1"/>
  <c r="N3280" i="2"/>
  <c r="O3280" i="2"/>
  <c r="AP3280" i="2" s="1"/>
  <c r="N3281" i="2"/>
  <c r="O3281" i="2"/>
  <c r="AP3281" i="2" s="1"/>
  <c r="N3282" i="2"/>
  <c r="O3282" i="2"/>
  <c r="AP3282" i="2" s="1"/>
  <c r="N3283" i="2"/>
  <c r="O3283" i="2"/>
  <c r="AP3283" i="2" s="1"/>
  <c r="N3284" i="2"/>
  <c r="O3284" i="2"/>
  <c r="AP3284" i="2" s="1"/>
  <c r="N3285" i="2"/>
  <c r="O3285" i="2"/>
  <c r="AP3285" i="2" s="1"/>
  <c r="N3286" i="2"/>
  <c r="O3286" i="2"/>
  <c r="AP3286" i="2" s="1"/>
  <c r="N3287" i="2"/>
  <c r="O3287" i="2"/>
  <c r="AP3287" i="2" s="1"/>
  <c r="N3288" i="2"/>
  <c r="O3288" i="2"/>
  <c r="AP3288" i="2" s="1"/>
  <c r="N3289" i="2"/>
  <c r="O3289" i="2"/>
  <c r="AP3289" i="2" s="1"/>
  <c r="N3290" i="2"/>
  <c r="O3290" i="2"/>
  <c r="AP3290" i="2" s="1"/>
  <c r="N3291" i="2"/>
  <c r="O3291" i="2"/>
  <c r="AP3291" i="2" s="1"/>
  <c r="N3292" i="2"/>
  <c r="O3292" i="2"/>
  <c r="AP3292" i="2" s="1"/>
  <c r="N3293" i="2"/>
  <c r="O3293" i="2"/>
  <c r="AP3293" i="2" s="1"/>
  <c r="N3294" i="2"/>
  <c r="O3294" i="2"/>
  <c r="AP3294" i="2" s="1"/>
  <c r="N3295" i="2"/>
  <c r="O3295" i="2"/>
  <c r="AP3295" i="2" s="1"/>
  <c r="N3296" i="2"/>
  <c r="O3296" i="2"/>
  <c r="AP3296" i="2" s="1"/>
  <c r="N3297" i="2"/>
  <c r="O3297" i="2"/>
  <c r="AP3297" i="2" s="1"/>
  <c r="N3298" i="2"/>
  <c r="O3298" i="2"/>
  <c r="AP3298" i="2" s="1"/>
  <c r="N3299" i="2"/>
  <c r="O3299" i="2"/>
  <c r="AP3299" i="2" s="1"/>
  <c r="N3300" i="2"/>
  <c r="O3300" i="2"/>
  <c r="AP3300" i="2" s="1"/>
  <c r="N3301" i="2"/>
  <c r="O3301" i="2"/>
  <c r="AP3301" i="2" s="1"/>
  <c r="N3302" i="2"/>
  <c r="O3302" i="2"/>
  <c r="AP3302" i="2" s="1"/>
  <c r="N3303" i="2"/>
  <c r="O3303" i="2"/>
  <c r="AP3303" i="2" s="1"/>
  <c r="N3304" i="2"/>
  <c r="O3304" i="2"/>
  <c r="AP3304" i="2" s="1"/>
  <c r="N3305" i="2"/>
  <c r="O3305" i="2"/>
  <c r="AP3305" i="2" s="1"/>
  <c r="N3306" i="2"/>
  <c r="O3306" i="2"/>
  <c r="AP3306" i="2" s="1"/>
  <c r="N3307" i="2"/>
  <c r="O3307" i="2"/>
  <c r="AP3307" i="2" s="1"/>
  <c r="N3308" i="2"/>
  <c r="O3308" i="2"/>
  <c r="AP3308" i="2" s="1"/>
  <c r="N3309" i="2"/>
  <c r="O3309" i="2"/>
  <c r="AP3309" i="2" s="1"/>
  <c r="N3310" i="2"/>
  <c r="O3310" i="2"/>
  <c r="AP3310" i="2" s="1"/>
  <c r="N3311" i="2"/>
  <c r="O3311" i="2"/>
  <c r="AP3311" i="2" s="1"/>
  <c r="N3312" i="2"/>
  <c r="O3312" i="2"/>
  <c r="AP3312" i="2" s="1"/>
  <c r="N3313" i="2"/>
  <c r="O3313" i="2"/>
  <c r="AP3313" i="2" s="1"/>
  <c r="N3314" i="2"/>
  <c r="O3314" i="2"/>
  <c r="AP3314" i="2" s="1"/>
  <c r="N3315" i="2"/>
  <c r="O3315" i="2"/>
  <c r="AP3315" i="2" s="1"/>
  <c r="N3316" i="2"/>
  <c r="O3316" i="2"/>
  <c r="AP3316" i="2" s="1"/>
  <c r="N3317" i="2"/>
  <c r="O3317" i="2"/>
  <c r="AP3317" i="2" s="1"/>
  <c r="N3318" i="2"/>
  <c r="O3318" i="2"/>
  <c r="AP3318" i="2" s="1"/>
  <c r="N3319" i="2"/>
  <c r="O3319" i="2"/>
  <c r="AP3319" i="2" s="1"/>
  <c r="N3320" i="2"/>
  <c r="O3320" i="2"/>
  <c r="AP3320" i="2" s="1"/>
  <c r="N3321" i="2"/>
  <c r="O3321" i="2"/>
  <c r="AP3321" i="2" s="1"/>
  <c r="N3322" i="2"/>
  <c r="O3322" i="2"/>
  <c r="AP3322" i="2" s="1"/>
  <c r="N3323" i="2"/>
  <c r="O3323" i="2"/>
  <c r="AP3323" i="2" s="1"/>
  <c r="N3324" i="2"/>
  <c r="O3324" i="2"/>
  <c r="AP3324" i="2" s="1"/>
  <c r="N3325" i="2"/>
  <c r="O3325" i="2"/>
  <c r="AP3325" i="2" s="1"/>
  <c r="N3326" i="2"/>
  <c r="O3326" i="2"/>
  <c r="AP3326" i="2" s="1"/>
  <c r="N3327" i="2"/>
  <c r="O3327" i="2"/>
  <c r="AP3327" i="2" s="1"/>
  <c r="N3328" i="2"/>
  <c r="O3328" i="2"/>
  <c r="AP3328" i="2" s="1"/>
  <c r="N3329" i="2"/>
  <c r="O3329" i="2"/>
  <c r="AP3329" i="2" s="1"/>
  <c r="N3330" i="2"/>
  <c r="O3330" i="2"/>
  <c r="AP3330" i="2" s="1"/>
  <c r="N3331" i="2"/>
  <c r="O3331" i="2"/>
  <c r="AP3331" i="2" s="1"/>
  <c r="N3332" i="2"/>
  <c r="O3332" i="2"/>
  <c r="AP3332" i="2" s="1"/>
  <c r="N3333" i="2"/>
  <c r="O3333" i="2"/>
  <c r="AP3333" i="2" s="1"/>
  <c r="N3334" i="2"/>
  <c r="O3334" i="2"/>
  <c r="AP3334" i="2" s="1"/>
  <c r="N3335" i="2"/>
  <c r="O3335" i="2"/>
  <c r="AP3335" i="2" s="1"/>
  <c r="N3336" i="2"/>
  <c r="O3336" i="2"/>
  <c r="AP3336" i="2" s="1"/>
  <c r="N3337" i="2"/>
  <c r="O3337" i="2"/>
  <c r="AP3337" i="2" s="1"/>
  <c r="N3338" i="2"/>
  <c r="O3338" i="2"/>
  <c r="AP3338" i="2" s="1"/>
  <c r="N3339" i="2"/>
  <c r="O3339" i="2"/>
  <c r="AP3339" i="2" s="1"/>
  <c r="N3340" i="2"/>
  <c r="O3340" i="2"/>
  <c r="AP3340" i="2" s="1"/>
  <c r="N3341" i="2"/>
  <c r="O3341" i="2"/>
  <c r="AP3341" i="2" s="1"/>
  <c r="N3342" i="2"/>
  <c r="O3342" i="2"/>
  <c r="AP3342" i="2" s="1"/>
  <c r="N3343" i="2"/>
  <c r="O3343" i="2"/>
  <c r="AP3343" i="2" s="1"/>
  <c r="N3344" i="2"/>
  <c r="O3344" i="2"/>
  <c r="AP3344" i="2" s="1"/>
  <c r="N3345" i="2"/>
  <c r="O3345" i="2"/>
  <c r="AP3345" i="2" s="1"/>
  <c r="N3346" i="2"/>
  <c r="O3346" i="2"/>
  <c r="AP3346" i="2" s="1"/>
  <c r="N3347" i="2"/>
  <c r="O3347" i="2"/>
  <c r="AP3347" i="2" s="1"/>
  <c r="N3348" i="2"/>
  <c r="O3348" i="2"/>
  <c r="AP3348" i="2" s="1"/>
  <c r="N3349" i="2"/>
  <c r="O3349" i="2"/>
  <c r="AP3349" i="2" s="1"/>
  <c r="N3350" i="2"/>
  <c r="O3350" i="2"/>
  <c r="AP3350" i="2" s="1"/>
  <c r="N3351" i="2"/>
  <c r="O3351" i="2"/>
  <c r="AP3351" i="2" s="1"/>
  <c r="N3352" i="2"/>
  <c r="O3352" i="2"/>
  <c r="AP3352" i="2" s="1"/>
  <c r="N3353" i="2"/>
  <c r="O3353" i="2"/>
  <c r="AP3353" i="2" s="1"/>
  <c r="N3354" i="2"/>
  <c r="O3354" i="2"/>
  <c r="AP3354" i="2" s="1"/>
  <c r="N3355" i="2"/>
  <c r="O3355" i="2"/>
  <c r="AP3355" i="2" s="1"/>
  <c r="N3356" i="2"/>
  <c r="O3356" i="2"/>
  <c r="AP3356" i="2" s="1"/>
  <c r="N3357" i="2"/>
  <c r="O3357" i="2"/>
  <c r="AP3357" i="2" s="1"/>
  <c r="N3358" i="2"/>
  <c r="O3358" i="2"/>
  <c r="AP3358" i="2" s="1"/>
  <c r="N3359" i="2"/>
  <c r="O3359" i="2"/>
  <c r="AP3359" i="2" s="1"/>
  <c r="N3360" i="2"/>
  <c r="O3360" i="2"/>
  <c r="AP3360" i="2" s="1"/>
  <c r="N3361" i="2"/>
  <c r="O3361" i="2"/>
  <c r="AP3361" i="2" s="1"/>
  <c r="N3362" i="2"/>
  <c r="O3362" i="2"/>
  <c r="AP3362" i="2" s="1"/>
  <c r="N3363" i="2"/>
  <c r="O3363" i="2"/>
  <c r="AP3363" i="2" s="1"/>
  <c r="N3364" i="2"/>
  <c r="O3364" i="2"/>
  <c r="AP3364" i="2" s="1"/>
  <c r="N3365" i="2"/>
  <c r="O3365" i="2"/>
  <c r="AP3365" i="2" s="1"/>
  <c r="N3366" i="2"/>
  <c r="O3366" i="2"/>
  <c r="AP3366" i="2" s="1"/>
  <c r="N3367" i="2"/>
  <c r="O3367" i="2"/>
  <c r="AP3367" i="2" s="1"/>
  <c r="N3368" i="2"/>
  <c r="O3368" i="2"/>
  <c r="AP3368" i="2" s="1"/>
  <c r="N3369" i="2"/>
  <c r="O3369" i="2"/>
  <c r="AP3369" i="2" s="1"/>
  <c r="N3370" i="2"/>
  <c r="O3370" i="2"/>
  <c r="AP3370" i="2" s="1"/>
  <c r="N3371" i="2"/>
  <c r="O3371" i="2"/>
  <c r="AP3371" i="2" s="1"/>
  <c r="N3372" i="2"/>
  <c r="O3372" i="2"/>
  <c r="AP3372" i="2" s="1"/>
  <c r="N3373" i="2"/>
  <c r="O3373" i="2"/>
  <c r="AP3373" i="2" s="1"/>
  <c r="N3374" i="2"/>
  <c r="O3374" i="2"/>
  <c r="AP3374" i="2" s="1"/>
  <c r="N3375" i="2"/>
  <c r="O3375" i="2"/>
  <c r="AP3375" i="2" s="1"/>
  <c r="N3376" i="2"/>
  <c r="O3376" i="2"/>
  <c r="AP3376" i="2" s="1"/>
  <c r="N3377" i="2"/>
  <c r="O3377" i="2"/>
  <c r="AP3377" i="2" s="1"/>
  <c r="N3378" i="2"/>
  <c r="O3378" i="2"/>
  <c r="AP3378" i="2" s="1"/>
  <c r="N3379" i="2"/>
  <c r="O3379" i="2"/>
  <c r="AP3379" i="2" s="1"/>
  <c r="N3380" i="2"/>
  <c r="O3380" i="2"/>
  <c r="AP3380" i="2" s="1"/>
  <c r="N3381" i="2"/>
  <c r="O3381" i="2"/>
  <c r="AP3381" i="2" s="1"/>
  <c r="N3382" i="2"/>
  <c r="O3382" i="2"/>
  <c r="AP3382" i="2" s="1"/>
  <c r="N3383" i="2"/>
  <c r="O3383" i="2"/>
  <c r="AP3383" i="2" s="1"/>
  <c r="N3384" i="2"/>
  <c r="O3384" i="2"/>
  <c r="AP3384" i="2" s="1"/>
  <c r="N3385" i="2"/>
  <c r="O3385" i="2"/>
  <c r="AP3385" i="2" s="1"/>
  <c r="N3386" i="2"/>
  <c r="O3386" i="2"/>
  <c r="AP3386" i="2" s="1"/>
  <c r="N3387" i="2"/>
  <c r="O3387" i="2"/>
  <c r="AP3387" i="2" s="1"/>
  <c r="N3388" i="2"/>
  <c r="O3388" i="2"/>
  <c r="AP3388" i="2" s="1"/>
  <c r="N3389" i="2"/>
  <c r="O3389" i="2"/>
  <c r="AP3389" i="2" s="1"/>
  <c r="N3390" i="2"/>
  <c r="O3390" i="2"/>
  <c r="AP3390" i="2" s="1"/>
  <c r="N3391" i="2"/>
  <c r="O3391" i="2"/>
  <c r="AP3391" i="2" s="1"/>
  <c r="N3392" i="2"/>
  <c r="O3392" i="2"/>
  <c r="AP3392" i="2" s="1"/>
  <c r="N3393" i="2"/>
  <c r="O3393" i="2"/>
  <c r="AP3393" i="2" s="1"/>
  <c r="N3394" i="2"/>
  <c r="O3394" i="2"/>
  <c r="AP3394" i="2" s="1"/>
  <c r="N3395" i="2"/>
  <c r="O3395" i="2"/>
  <c r="AP3395" i="2" s="1"/>
  <c r="N3396" i="2"/>
  <c r="O3396" i="2"/>
  <c r="AP3396" i="2" s="1"/>
  <c r="N3397" i="2"/>
  <c r="O3397" i="2"/>
  <c r="AP3397" i="2" s="1"/>
  <c r="N3398" i="2"/>
  <c r="O3398" i="2"/>
  <c r="AP3398" i="2" s="1"/>
  <c r="N3399" i="2"/>
  <c r="O3399" i="2"/>
  <c r="AP3399" i="2" s="1"/>
  <c r="N3400" i="2"/>
  <c r="O3400" i="2"/>
  <c r="AP3400" i="2" s="1"/>
  <c r="N3401" i="2"/>
  <c r="O3401" i="2"/>
  <c r="AP3401" i="2" s="1"/>
  <c r="N3402" i="2"/>
  <c r="O3402" i="2"/>
  <c r="AP3402" i="2" s="1"/>
  <c r="N3403" i="2"/>
  <c r="O3403" i="2"/>
  <c r="AP3403" i="2" s="1"/>
  <c r="N3404" i="2"/>
  <c r="O3404" i="2"/>
  <c r="AP3404" i="2" s="1"/>
  <c r="N3405" i="2"/>
  <c r="O3405" i="2"/>
  <c r="AP3405" i="2" s="1"/>
  <c r="N3406" i="2"/>
  <c r="O3406" i="2"/>
  <c r="AP3406" i="2" s="1"/>
  <c r="N3407" i="2"/>
  <c r="O3407" i="2"/>
  <c r="AP3407" i="2" s="1"/>
  <c r="N3408" i="2"/>
  <c r="O3408" i="2"/>
  <c r="AP3408" i="2" s="1"/>
  <c r="N3409" i="2"/>
  <c r="O3409" i="2"/>
  <c r="AP3409" i="2" s="1"/>
  <c r="N3410" i="2"/>
  <c r="O3410" i="2"/>
  <c r="AP3410" i="2" s="1"/>
  <c r="N3411" i="2"/>
  <c r="O3411" i="2"/>
  <c r="AP3411" i="2" s="1"/>
  <c r="N3412" i="2"/>
  <c r="O3412" i="2"/>
  <c r="AP3412" i="2" s="1"/>
  <c r="N3413" i="2"/>
  <c r="O3413" i="2"/>
  <c r="AP3413" i="2" s="1"/>
  <c r="N3414" i="2"/>
  <c r="O3414" i="2"/>
  <c r="AP3414" i="2" s="1"/>
  <c r="N3415" i="2"/>
  <c r="O3415" i="2"/>
  <c r="AP3415" i="2" s="1"/>
  <c r="N3416" i="2"/>
  <c r="O3416" i="2"/>
  <c r="AP3416" i="2" s="1"/>
  <c r="N3417" i="2"/>
  <c r="O3417" i="2"/>
  <c r="AP3417" i="2" s="1"/>
  <c r="N3418" i="2"/>
  <c r="O3418" i="2"/>
  <c r="AP3418" i="2" s="1"/>
  <c r="N3419" i="2"/>
  <c r="O3419" i="2"/>
  <c r="AP3419" i="2" s="1"/>
  <c r="N3420" i="2"/>
  <c r="O3420" i="2"/>
  <c r="AP3420" i="2" s="1"/>
  <c r="N3421" i="2"/>
  <c r="O3421" i="2"/>
  <c r="AP3421" i="2" s="1"/>
  <c r="N3422" i="2"/>
  <c r="O3422" i="2"/>
  <c r="AP3422" i="2" s="1"/>
  <c r="N3423" i="2"/>
  <c r="O3423" i="2"/>
  <c r="AP3423" i="2" s="1"/>
  <c r="N3424" i="2"/>
  <c r="O3424" i="2"/>
  <c r="AP3424" i="2" s="1"/>
  <c r="N3425" i="2"/>
  <c r="O3425" i="2"/>
  <c r="AP3425" i="2" s="1"/>
  <c r="N3426" i="2"/>
  <c r="O3426" i="2"/>
  <c r="AP3426" i="2" s="1"/>
  <c r="N3427" i="2"/>
  <c r="O3427" i="2"/>
  <c r="AP3427" i="2" s="1"/>
  <c r="N3428" i="2"/>
  <c r="O3428" i="2"/>
  <c r="AP3428" i="2" s="1"/>
  <c r="N3429" i="2"/>
  <c r="O3429" i="2"/>
  <c r="AP3429" i="2" s="1"/>
  <c r="N3430" i="2"/>
  <c r="O3430" i="2"/>
  <c r="AP3430" i="2" s="1"/>
  <c r="N3431" i="2"/>
  <c r="O3431" i="2"/>
  <c r="AP3431" i="2" s="1"/>
  <c r="N3432" i="2"/>
  <c r="O3432" i="2"/>
  <c r="AP3432" i="2" s="1"/>
  <c r="N3433" i="2"/>
  <c r="O3433" i="2"/>
  <c r="AP3433" i="2" s="1"/>
  <c r="N3434" i="2"/>
  <c r="O3434" i="2"/>
  <c r="AP3434" i="2" s="1"/>
  <c r="N3435" i="2"/>
  <c r="O3435" i="2"/>
  <c r="AP3435" i="2" s="1"/>
  <c r="N3436" i="2"/>
  <c r="O3436" i="2"/>
  <c r="AP3436" i="2" s="1"/>
  <c r="N3437" i="2"/>
  <c r="O3437" i="2"/>
  <c r="AP3437" i="2" s="1"/>
  <c r="N3438" i="2"/>
  <c r="O3438" i="2"/>
  <c r="AP3438" i="2" s="1"/>
  <c r="N3439" i="2"/>
  <c r="O3439" i="2"/>
  <c r="AP3439" i="2" s="1"/>
  <c r="N3440" i="2"/>
  <c r="O3440" i="2"/>
  <c r="AP3440" i="2" s="1"/>
  <c r="N3441" i="2"/>
  <c r="O3441" i="2"/>
  <c r="AP3441" i="2" s="1"/>
  <c r="N3442" i="2"/>
  <c r="O3442" i="2"/>
  <c r="AP3442" i="2" s="1"/>
  <c r="N3443" i="2"/>
  <c r="O3443" i="2"/>
  <c r="AP3443" i="2" s="1"/>
  <c r="N3444" i="2"/>
  <c r="O3444" i="2"/>
  <c r="AP3444" i="2" s="1"/>
  <c r="N3445" i="2"/>
  <c r="O3445" i="2"/>
  <c r="AP3445" i="2" s="1"/>
  <c r="N3446" i="2"/>
  <c r="O3446" i="2"/>
  <c r="AP3446" i="2" s="1"/>
  <c r="N3447" i="2"/>
  <c r="O3447" i="2"/>
  <c r="AP3447" i="2" s="1"/>
  <c r="N3448" i="2"/>
  <c r="O3448" i="2"/>
  <c r="AP3448" i="2" s="1"/>
  <c r="N3449" i="2"/>
  <c r="O3449" i="2"/>
  <c r="AP3449" i="2" s="1"/>
  <c r="N3450" i="2"/>
  <c r="O3450" i="2"/>
  <c r="AP3450" i="2" s="1"/>
  <c r="N3451" i="2"/>
  <c r="O3451" i="2"/>
  <c r="AP3451" i="2" s="1"/>
  <c r="N3452" i="2"/>
  <c r="O3452" i="2"/>
  <c r="AP3452" i="2" s="1"/>
  <c r="N3453" i="2"/>
  <c r="O3453" i="2"/>
  <c r="AP3453" i="2" s="1"/>
  <c r="N3454" i="2"/>
  <c r="O3454" i="2"/>
  <c r="AP3454" i="2" s="1"/>
  <c r="N3455" i="2"/>
  <c r="O3455" i="2"/>
  <c r="AP3455" i="2" s="1"/>
  <c r="N3456" i="2"/>
  <c r="O3456" i="2"/>
  <c r="AP3456" i="2" s="1"/>
  <c r="N3457" i="2"/>
  <c r="O3457" i="2"/>
  <c r="AP3457" i="2" s="1"/>
  <c r="N3458" i="2"/>
  <c r="O3458" i="2"/>
  <c r="AP3458" i="2" s="1"/>
  <c r="N3459" i="2"/>
  <c r="O3459" i="2"/>
  <c r="AP3459" i="2" s="1"/>
  <c r="N3460" i="2"/>
  <c r="O3460" i="2"/>
  <c r="AP3460" i="2" s="1"/>
  <c r="N3461" i="2"/>
  <c r="O3461" i="2"/>
  <c r="AP3461" i="2" s="1"/>
  <c r="N3462" i="2"/>
  <c r="O3462" i="2"/>
  <c r="AP3462" i="2" s="1"/>
  <c r="N3463" i="2"/>
  <c r="O3463" i="2"/>
  <c r="AP3463" i="2" s="1"/>
  <c r="N3464" i="2"/>
  <c r="O3464" i="2"/>
  <c r="AP3464" i="2" s="1"/>
  <c r="N3465" i="2"/>
  <c r="O3465" i="2"/>
  <c r="AP3465" i="2" s="1"/>
  <c r="N3466" i="2"/>
  <c r="O3466" i="2"/>
  <c r="AP3466" i="2" s="1"/>
  <c r="N3467" i="2"/>
  <c r="O3467" i="2"/>
  <c r="AP3467" i="2" s="1"/>
  <c r="N3468" i="2"/>
  <c r="O3468" i="2"/>
  <c r="AP3468" i="2" s="1"/>
  <c r="N3469" i="2"/>
  <c r="O3469" i="2"/>
  <c r="AP3469" i="2" s="1"/>
  <c r="N3470" i="2"/>
  <c r="O3470" i="2"/>
  <c r="AP3470" i="2" s="1"/>
  <c r="N3471" i="2"/>
  <c r="O3471" i="2"/>
  <c r="AP3471" i="2" s="1"/>
  <c r="N3472" i="2"/>
  <c r="O3472" i="2"/>
  <c r="AP3472" i="2" s="1"/>
  <c r="N3473" i="2"/>
  <c r="O3473" i="2"/>
  <c r="AP3473" i="2" s="1"/>
  <c r="N3474" i="2"/>
  <c r="O3474" i="2"/>
  <c r="AP3474" i="2" s="1"/>
  <c r="N3475" i="2"/>
  <c r="O3475" i="2"/>
  <c r="AP3475" i="2" s="1"/>
  <c r="N3476" i="2"/>
  <c r="O3476" i="2"/>
  <c r="AP3476" i="2" s="1"/>
  <c r="N3477" i="2"/>
  <c r="O3477" i="2"/>
  <c r="AP3477" i="2" s="1"/>
  <c r="N3478" i="2"/>
  <c r="O3478" i="2"/>
  <c r="AP3478" i="2" s="1"/>
  <c r="N3479" i="2"/>
  <c r="O3479" i="2"/>
  <c r="AP3479" i="2" s="1"/>
  <c r="N3480" i="2"/>
  <c r="O3480" i="2"/>
  <c r="AP3480" i="2" s="1"/>
  <c r="N3481" i="2"/>
  <c r="O3481" i="2"/>
  <c r="AP3481" i="2" s="1"/>
  <c r="N3482" i="2"/>
  <c r="O3482" i="2"/>
  <c r="AP3482" i="2" s="1"/>
  <c r="N3483" i="2"/>
  <c r="O3483" i="2"/>
  <c r="AP3483" i="2" s="1"/>
  <c r="N3484" i="2"/>
  <c r="O3484" i="2"/>
  <c r="AP3484" i="2" s="1"/>
  <c r="N3485" i="2"/>
  <c r="O3485" i="2"/>
  <c r="AP3485" i="2" s="1"/>
  <c r="N3486" i="2"/>
  <c r="O3486" i="2"/>
  <c r="AP3486" i="2" s="1"/>
  <c r="N3487" i="2"/>
  <c r="O3487" i="2"/>
  <c r="AP3487" i="2" s="1"/>
  <c r="N3488" i="2"/>
  <c r="O3488" i="2"/>
  <c r="AP3488" i="2" s="1"/>
  <c r="N3489" i="2"/>
  <c r="O3489" i="2"/>
  <c r="AP3489" i="2" s="1"/>
  <c r="N3490" i="2"/>
  <c r="O3490" i="2"/>
  <c r="AP3490" i="2" s="1"/>
  <c r="N3491" i="2"/>
  <c r="O3491" i="2"/>
  <c r="AP3491" i="2" s="1"/>
  <c r="N3492" i="2"/>
  <c r="O3492" i="2"/>
  <c r="AP3492" i="2" s="1"/>
  <c r="O2945" i="2"/>
  <c r="AP2945" i="2" s="1"/>
  <c r="O2946" i="2"/>
  <c r="AP2946" i="2" s="1"/>
  <c r="O2947" i="2"/>
  <c r="AP2947" i="2" s="1"/>
  <c r="O2948" i="2"/>
  <c r="AP2948" i="2" s="1"/>
  <c r="O2949" i="2"/>
  <c r="AP2949" i="2" s="1"/>
  <c r="O2950" i="2"/>
  <c r="AP2950" i="2" s="1"/>
  <c r="O2951" i="2"/>
  <c r="AP2951" i="2" s="1"/>
  <c r="O2952" i="2"/>
  <c r="AP2952" i="2" s="1"/>
  <c r="O2953" i="2"/>
  <c r="AP2953" i="2" s="1"/>
  <c r="O2954" i="2"/>
  <c r="AP2954" i="2" s="1"/>
  <c r="O2955" i="2"/>
  <c r="AP2955" i="2" s="1"/>
  <c r="O2956" i="2"/>
  <c r="AP2956" i="2" s="1"/>
  <c r="O2957" i="2"/>
  <c r="AP2957" i="2" s="1"/>
  <c r="O2958" i="2"/>
  <c r="AP2958" i="2" s="1"/>
  <c r="O2959" i="2"/>
  <c r="AP2959" i="2" s="1"/>
  <c r="O2960" i="2"/>
  <c r="AP2960" i="2" s="1"/>
  <c r="O2961" i="2"/>
  <c r="AP2961" i="2" s="1"/>
  <c r="O2962" i="2"/>
  <c r="AP2962" i="2" s="1"/>
  <c r="O2963" i="2"/>
  <c r="AP2963" i="2" s="1"/>
  <c r="O2964" i="2"/>
  <c r="AP2964" i="2" s="1"/>
  <c r="O2965" i="2"/>
  <c r="AP2965" i="2" s="1"/>
  <c r="O2966" i="2"/>
  <c r="AP2966" i="2" s="1"/>
  <c r="O2967" i="2"/>
  <c r="AP2967" i="2" s="1"/>
  <c r="O2968" i="2"/>
  <c r="AP2968" i="2" s="1"/>
  <c r="O2969" i="2"/>
  <c r="AP2969" i="2" s="1"/>
  <c r="O2970" i="2"/>
  <c r="AP2970" i="2" s="1"/>
  <c r="O2971" i="2"/>
  <c r="AP2971" i="2" s="1"/>
  <c r="O2972" i="2"/>
  <c r="AP2972" i="2" s="1"/>
  <c r="O2973" i="2"/>
  <c r="AP2973" i="2" s="1"/>
  <c r="O2974" i="2"/>
  <c r="AP2974" i="2" s="1"/>
  <c r="O2975" i="2"/>
  <c r="AP2975" i="2" s="1"/>
  <c r="O2976" i="2"/>
  <c r="AP2976" i="2" s="1"/>
  <c r="O2977" i="2"/>
  <c r="AP2977" i="2" s="1"/>
  <c r="O2978" i="2"/>
  <c r="AP2978" i="2" s="1"/>
  <c r="O2979" i="2"/>
  <c r="AP2979" i="2" s="1"/>
  <c r="O2980" i="2"/>
  <c r="AP2980" i="2" s="1"/>
  <c r="O2981" i="2"/>
  <c r="AP2981" i="2" s="1"/>
  <c r="O2982" i="2"/>
  <c r="AP2982" i="2" s="1"/>
  <c r="O2983" i="2"/>
  <c r="AP2983" i="2" s="1"/>
  <c r="O2984" i="2"/>
  <c r="AP2984" i="2" s="1"/>
  <c r="O2985" i="2"/>
  <c r="AP2985" i="2" s="1"/>
  <c r="O2986" i="2"/>
  <c r="AP2986" i="2" s="1"/>
  <c r="O2987" i="2"/>
  <c r="AP2987" i="2" s="1"/>
  <c r="O2988" i="2"/>
  <c r="AP2988" i="2" s="1"/>
  <c r="O2989" i="2"/>
  <c r="AP2989" i="2" s="1"/>
  <c r="O2990" i="2"/>
  <c r="AP2990" i="2" s="1"/>
  <c r="O2991" i="2"/>
  <c r="AP2991" i="2" s="1"/>
  <c r="O2992" i="2"/>
  <c r="AP2992" i="2" s="1"/>
  <c r="O2993" i="2"/>
  <c r="AP2993" i="2" s="1"/>
  <c r="O2994" i="2"/>
  <c r="AP2994" i="2" s="1"/>
  <c r="O2995" i="2"/>
  <c r="AP2995" i="2" s="1"/>
  <c r="O2996" i="2"/>
  <c r="AP2996" i="2" s="1"/>
  <c r="O2997" i="2"/>
  <c r="AP2997" i="2" s="1"/>
  <c r="O2998" i="2"/>
  <c r="AP2998" i="2" s="1"/>
  <c r="O2999" i="2"/>
  <c r="AP2999" i="2" s="1"/>
  <c r="O3000" i="2"/>
  <c r="AP3000" i="2" s="1"/>
  <c r="O3001" i="2"/>
  <c r="AP3001" i="2" s="1"/>
  <c r="O3002" i="2"/>
  <c r="AP3002" i="2" s="1"/>
  <c r="O3003" i="2"/>
  <c r="AP3003" i="2" s="1"/>
  <c r="O3004" i="2"/>
  <c r="AP3004" i="2" s="1"/>
  <c r="O3005" i="2"/>
  <c r="AP3005" i="2" s="1"/>
  <c r="O3006" i="2"/>
  <c r="AP3006" i="2" s="1"/>
  <c r="O3007" i="2"/>
  <c r="AP3007" i="2" s="1"/>
  <c r="O3008" i="2"/>
  <c r="AP3008" i="2" s="1"/>
  <c r="O3009" i="2"/>
  <c r="AP3009" i="2" s="1"/>
  <c r="O3010" i="2"/>
  <c r="AP3010" i="2" s="1"/>
  <c r="O3011" i="2"/>
  <c r="AP3011" i="2" s="1"/>
  <c r="O3012" i="2"/>
  <c r="AP3012" i="2" s="1"/>
  <c r="O3013" i="2"/>
  <c r="AP3013" i="2" s="1"/>
  <c r="O3014" i="2"/>
  <c r="AP3014" i="2" s="1"/>
  <c r="O3015" i="2"/>
  <c r="AP3015" i="2" s="1"/>
  <c r="O3016" i="2"/>
  <c r="AP3016" i="2" s="1"/>
  <c r="O3017" i="2"/>
  <c r="AP3017" i="2" s="1"/>
  <c r="O3018" i="2"/>
  <c r="AP3018" i="2" s="1"/>
  <c r="O3019" i="2"/>
  <c r="AP3019" i="2" s="1"/>
  <c r="O3020" i="2"/>
  <c r="AP3020" i="2" s="1"/>
  <c r="O3021" i="2"/>
  <c r="AP3021" i="2" s="1"/>
  <c r="O3022" i="2"/>
  <c r="AP3022" i="2" s="1"/>
  <c r="O3023" i="2"/>
  <c r="AP3023" i="2" s="1"/>
  <c r="O3024" i="2"/>
  <c r="AP3024" i="2" s="1"/>
  <c r="O3025" i="2"/>
  <c r="AP3025" i="2" s="1"/>
  <c r="O3026" i="2"/>
  <c r="AP3026" i="2" s="1"/>
  <c r="O3027" i="2"/>
  <c r="AP3027" i="2" s="1"/>
  <c r="O3028" i="2"/>
  <c r="AP3028" i="2" s="1"/>
  <c r="O3029" i="2"/>
  <c r="AP3029" i="2" s="1"/>
  <c r="O3030" i="2"/>
  <c r="AP3030" i="2" s="1"/>
  <c r="O3031" i="2"/>
  <c r="AP3031" i="2" s="1"/>
  <c r="O3032" i="2"/>
  <c r="AP3032" i="2" s="1"/>
  <c r="O3033" i="2"/>
  <c r="AP3033" i="2" s="1"/>
  <c r="O3034" i="2"/>
  <c r="AP3034" i="2" s="1"/>
  <c r="O3035" i="2"/>
  <c r="AP3035" i="2" s="1"/>
  <c r="O3036" i="2"/>
  <c r="AP3036" i="2" s="1"/>
  <c r="O3037" i="2"/>
  <c r="AP3037" i="2" s="1"/>
  <c r="O3038" i="2"/>
  <c r="AP3038" i="2" s="1"/>
  <c r="O3039" i="2"/>
  <c r="AP3039" i="2" s="1"/>
  <c r="O3040" i="2"/>
  <c r="AP3040" i="2" s="1"/>
  <c r="O3041" i="2"/>
  <c r="AP3041" i="2" s="1"/>
  <c r="O3042" i="2"/>
  <c r="AP3042" i="2" s="1"/>
  <c r="O3043" i="2"/>
  <c r="AP3043" i="2" s="1"/>
  <c r="O3044" i="2"/>
  <c r="AP3044" i="2" s="1"/>
  <c r="O3045" i="2"/>
  <c r="AP3045" i="2" s="1"/>
  <c r="O3046" i="2"/>
  <c r="AP3046" i="2" s="1"/>
  <c r="O3047" i="2"/>
  <c r="AP3047" i="2" s="1"/>
  <c r="O3048" i="2"/>
  <c r="AP3048" i="2" s="1"/>
  <c r="O3049" i="2"/>
  <c r="AP3049" i="2" s="1"/>
  <c r="O3050" i="2"/>
  <c r="AP3050" i="2" s="1"/>
  <c r="O3051" i="2"/>
  <c r="AP3051" i="2" s="1"/>
  <c r="O3052" i="2"/>
  <c r="AP3052" i="2" s="1"/>
  <c r="O3053" i="2"/>
  <c r="AP3053" i="2" s="1"/>
  <c r="O3054" i="2"/>
  <c r="AP3054" i="2" s="1"/>
  <c r="O3055" i="2"/>
  <c r="AP3055" i="2" s="1"/>
  <c r="O3056" i="2"/>
  <c r="AP3056" i="2" s="1"/>
  <c r="O3057" i="2"/>
  <c r="AP3057" i="2" s="1"/>
  <c r="O3058" i="2"/>
  <c r="AP3058" i="2" s="1"/>
  <c r="O3059" i="2"/>
  <c r="AP3059" i="2" s="1"/>
  <c r="O3060" i="2"/>
  <c r="AP3060" i="2" s="1"/>
  <c r="O3061" i="2"/>
  <c r="AP3061" i="2" s="1"/>
  <c r="O3062" i="2"/>
  <c r="AP3062" i="2" s="1"/>
  <c r="O3063" i="2"/>
  <c r="AP3063" i="2" s="1"/>
  <c r="O3064" i="2"/>
  <c r="AP3064" i="2" s="1"/>
  <c r="O3065" i="2"/>
  <c r="AP3065" i="2" s="1"/>
  <c r="O3066" i="2"/>
  <c r="AP3066" i="2" s="1"/>
  <c r="O3067" i="2"/>
  <c r="AP3067" i="2" s="1"/>
  <c r="O3068" i="2"/>
  <c r="AP3068" i="2" s="1"/>
  <c r="O3069" i="2"/>
  <c r="AP3069" i="2" s="1"/>
  <c r="O3070" i="2"/>
  <c r="AP3070" i="2" s="1"/>
  <c r="O3071" i="2"/>
  <c r="AP3071" i="2" s="1"/>
  <c r="O3072" i="2"/>
  <c r="AP3072" i="2" s="1"/>
  <c r="O3073" i="2"/>
  <c r="AP3073" i="2" s="1"/>
  <c r="O3074" i="2"/>
  <c r="AP3074" i="2" s="1"/>
  <c r="O3075" i="2"/>
  <c r="AP3075" i="2" s="1"/>
  <c r="O3076" i="2"/>
  <c r="AP3076" i="2" s="1"/>
  <c r="O3077" i="2"/>
  <c r="AP3077" i="2" s="1"/>
  <c r="O3078" i="2"/>
  <c r="AP3078" i="2" s="1"/>
  <c r="O3079" i="2"/>
  <c r="AP3079" i="2" s="1"/>
  <c r="O3080" i="2"/>
  <c r="AP3080" i="2" s="1"/>
  <c r="O3081" i="2"/>
  <c r="AP3081" i="2" s="1"/>
  <c r="O3082" i="2"/>
  <c r="AP3082" i="2" s="1"/>
  <c r="O3083" i="2"/>
  <c r="AP3083" i="2" s="1"/>
  <c r="O3084" i="2"/>
  <c r="AP3084" i="2" s="1"/>
  <c r="O3085" i="2"/>
  <c r="AP3085" i="2" s="1"/>
  <c r="O3086" i="2"/>
  <c r="AP3086" i="2" s="1"/>
  <c r="O3087" i="2"/>
  <c r="AP3087" i="2" s="1"/>
  <c r="O3088" i="2"/>
  <c r="AP3088" i="2" s="1"/>
  <c r="O3089" i="2"/>
  <c r="AP3089" i="2" s="1"/>
  <c r="O3090" i="2"/>
  <c r="AP3090" i="2" s="1"/>
  <c r="O3091" i="2"/>
  <c r="AP3091" i="2" s="1"/>
  <c r="O3092" i="2"/>
  <c r="AP3092" i="2" s="1"/>
  <c r="O3093" i="2"/>
  <c r="AP3093" i="2" s="1"/>
  <c r="O3094" i="2"/>
  <c r="AP3094" i="2" s="1"/>
  <c r="O3095" i="2"/>
  <c r="AP3095" i="2" s="1"/>
  <c r="O3096" i="2"/>
  <c r="AP3096" i="2" s="1"/>
  <c r="O3097" i="2"/>
  <c r="AP3097" i="2" s="1"/>
  <c r="O3098" i="2"/>
  <c r="AP3098" i="2" s="1"/>
  <c r="O3099" i="2"/>
  <c r="AP3099" i="2" s="1"/>
  <c r="O3100" i="2"/>
  <c r="AP3100" i="2" s="1"/>
  <c r="O3101" i="2"/>
  <c r="AP3101" i="2" s="1"/>
  <c r="O3102" i="2"/>
  <c r="AP3102" i="2" s="1"/>
  <c r="O3103" i="2"/>
  <c r="AP3103" i="2" s="1"/>
  <c r="O3104" i="2"/>
  <c r="AP3104" i="2" s="1"/>
  <c r="O3105" i="2"/>
  <c r="AP3105" i="2" s="1"/>
  <c r="O3106" i="2"/>
  <c r="AP3106" i="2" s="1"/>
  <c r="O3107" i="2"/>
  <c r="AP3107" i="2" s="1"/>
  <c r="O3108" i="2"/>
  <c r="AP3108" i="2" s="1"/>
  <c r="O3109" i="2"/>
  <c r="AP3109" i="2" s="1"/>
  <c r="O3110" i="2"/>
  <c r="AP3110" i="2" s="1"/>
  <c r="O3111" i="2"/>
  <c r="AP3111" i="2" s="1"/>
  <c r="O3112" i="2"/>
  <c r="AP3112" i="2" s="1"/>
  <c r="O3113" i="2"/>
  <c r="AP3113" i="2" s="1"/>
  <c r="O3114" i="2"/>
  <c r="AP3114" i="2" s="1"/>
  <c r="O3115" i="2"/>
  <c r="AP3115" i="2" s="1"/>
  <c r="O3116" i="2"/>
  <c r="AP3116" i="2" s="1"/>
  <c r="O3117" i="2"/>
  <c r="AP3117" i="2" s="1"/>
  <c r="O3118" i="2"/>
  <c r="AP3118" i="2" s="1"/>
  <c r="O3119" i="2"/>
  <c r="AP3119" i="2" s="1"/>
  <c r="O3120" i="2"/>
  <c r="AP3120" i="2" s="1"/>
  <c r="O3121" i="2"/>
  <c r="AP3121" i="2" s="1"/>
  <c r="O3122" i="2"/>
  <c r="AP3122" i="2" s="1"/>
  <c r="O3123" i="2"/>
  <c r="AP3123" i="2" s="1"/>
  <c r="O3124" i="2"/>
  <c r="AP3124" i="2" s="1"/>
  <c r="O3125" i="2"/>
  <c r="AP3125" i="2" s="1"/>
  <c r="O3126" i="2"/>
  <c r="AP3126" i="2" s="1"/>
  <c r="O3127" i="2"/>
  <c r="AP3127" i="2" s="1"/>
  <c r="O3128" i="2"/>
  <c r="AP3128" i="2" s="1"/>
  <c r="O3129" i="2"/>
  <c r="AP3129" i="2" s="1"/>
  <c r="O3130" i="2"/>
  <c r="AP3130" i="2" s="1"/>
  <c r="O3131" i="2"/>
  <c r="AP3131" i="2" s="1"/>
  <c r="O3132" i="2"/>
  <c r="AP3132" i="2" s="1"/>
  <c r="O3133" i="2"/>
  <c r="AP3133" i="2" s="1"/>
  <c r="O3134" i="2"/>
  <c r="AP3134" i="2" s="1"/>
  <c r="O3135" i="2"/>
  <c r="AP3135" i="2" s="1"/>
  <c r="O3136" i="2"/>
  <c r="AP3136" i="2" s="1"/>
  <c r="O3137" i="2"/>
  <c r="AP3137" i="2" s="1"/>
  <c r="O3138" i="2"/>
  <c r="AP3138" i="2" s="1"/>
  <c r="O3139" i="2"/>
  <c r="AP3139" i="2" s="1"/>
  <c r="O3140" i="2"/>
  <c r="AP3140" i="2" s="1"/>
  <c r="O3141" i="2"/>
  <c r="AP3141" i="2" s="1"/>
  <c r="O3142" i="2"/>
  <c r="AP3142" i="2" s="1"/>
  <c r="O3143" i="2"/>
  <c r="AP3143" i="2" s="1"/>
  <c r="O3144" i="2"/>
  <c r="AP3144" i="2" s="1"/>
  <c r="O3145" i="2"/>
  <c r="AP3145" i="2" s="1"/>
  <c r="O3146" i="2"/>
  <c r="AP3146" i="2" s="1"/>
  <c r="O3147" i="2"/>
  <c r="AP3147" i="2" s="1"/>
  <c r="O3148" i="2"/>
  <c r="AP3148" i="2" s="1"/>
  <c r="O3149" i="2"/>
  <c r="AP3149" i="2" s="1"/>
  <c r="O3150" i="2"/>
  <c r="AP3150" i="2" s="1"/>
  <c r="O3151" i="2"/>
  <c r="AP3151" i="2" s="1"/>
  <c r="O3152" i="2"/>
  <c r="AP3152" i="2" s="1"/>
  <c r="O3153" i="2"/>
  <c r="AP3153" i="2" s="1"/>
  <c r="O3154" i="2"/>
  <c r="AP3154" i="2" s="1"/>
  <c r="O3155" i="2"/>
  <c r="AP3155" i="2" s="1"/>
  <c r="O3156" i="2"/>
  <c r="AP3156" i="2" s="1"/>
  <c r="O3157" i="2"/>
  <c r="AP3157" i="2" s="1"/>
  <c r="O3158" i="2"/>
  <c r="AP3158" i="2" s="1"/>
  <c r="O3159" i="2"/>
  <c r="AP3159" i="2" s="1"/>
  <c r="O3160" i="2"/>
  <c r="AP3160" i="2" s="1"/>
  <c r="O3161" i="2"/>
  <c r="AP3161" i="2" s="1"/>
  <c r="O3162" i="2"/>
  <c r="AP3162" i="2" s="1"/>
  <c r="L3040" i="2"/>
  <c r="L3041" i="2"/>
  <c r="L3042" i="2"/>
  <c r="L3043" i="2"/>
  <c r="L3044" i="2"/>
  <c r="L3045" i="2"/>
  <c r="L3046" i="2"/>
  <c r="L3047" i="2"/>
  <c r="L3048" i="2"/>
  <c r="L3049" i="2"/>
  <c r="L3050" i="2"/>
  <c r="L3051" i="2"/>
  <c r="L3052" i="2"/>
  <c r="L3053" i="2"/>
  <c r="L3054" i="2"/>
  <c r="L3055" i="2"/>
  <c r="L3056" i="2"/>
  <c r="L3057" i="2"/>
  <c r="L3058" i="2"/>
  <c r="L3059" i="2"/>
  <c r="L3060" i="2"/>
  <c r="L3061" i="2"/>
  <c r="L3062" i="2"/>
  <c r="L3063" i="2"/>
  <c r="L3064" i="2"/>
  <c r="L3065" i="2"/>
  <c r="L3066" i="2"/>
  <c r="L3067" i="2"/>
  <c r="L3068" i="2"/>
  <c r="L3069" i="2"/>
  <c r="L3070" i="2"/>
  <c r="L3071" i="2"/>
  <c r="L3072" i="2"/>
  <c r="L3073" i="2"/>
  <c r="L3074" i="2"/>
  <c r="L3075" i="2"/>
  <c r="L3076" i="2"/>
  <c r="L3077" i="2"/>
  <c r="L3078" i="2"/>
  <c r="L3079" i="2"/>
  <c r="L3080" i="2"/>
  <c r="L3081" i="2"/>
  <c r="L3082" i="2"/>
  <c r="L3083" i="2"/>
  <c r="L3084" i="2"/>
  <c r="L3085" i="2"/>
  <c r="L3086" i="2"/>
  <c r="L3087" i="2"/>
  <c r="L3088" i="2"/>
  <c r="L3089" i="2"/>
  <c r="L3090" i="2"/>
  <c r="L3091" i="2"/>
  <c r="L3092" i="2"/>
  <c r="L3093" i="2"/>
  <c r="L3094" i="2"/>
  <c r="L3095" i="2"/>
  <c r="L3096" i="2"/>
  <c r="L3097" i="2"/>
  <c r="L3098" i="2"/>
  <c r="L3099" i="2"/>
  <c r="L3100" i="2"/>
  <c r="L3101" i="2"/>
  <c r="L3102" i="2"/>
  <c r="L3103" i="2"/>
  <c r="L3104" i="2"/>
  <c r="L3105" i="2"/>
  <c r="L3106" i="2"/>
  <c r="L3107" i="2"/>
  <c r="L3108" i="2"/>
  <c r="L3109" i="2"/>
  <c r="L3110" i="2"/>
  <c r="L3111" i="2"/>
  <c r="L3112" i="2"/>
  <c r="L3113" i="2"/>
  <c r="L3114" i="2"/>
  <c r="L3115" i="2"/>
  <c r="L3116" i="2"/>
  <c r="L3117" i="2"/>
  <c r="L3118" i="2"/>
  <c r="L3119" i="2"/>
  <c r="L3120" i="2"/>
  <c r="L3121" i="2"/>
  <c r="L3122" i="2"/>
  <c r="L3123" i="2"/>
  <c r="L3124" i="2"/>
  <c r="L3125" i="2"/>
  <c r="L3126" i="2"/>
  <c r="L3127" i="2"/>
  <c r="L3128" i="2"/>
  <c r="L3129" i="2"/>
  <c r="L3130" i="2"/>
  <c r="L3131" i="2"/>
  <c r="L3132" i="2"/>
  <c r="L3133" i="2"/>
  <c r="L3134" i="2"/>
  <c r="L3135" i="2"/>
  <c r="L3136" i="2"/>
  <c r="L3137" i="2"/>
  <c r="L3138" i="2"/>
  <c r="L3139" i="2"/>
  <c r="L3140" i="2"/>
  <c r="L3141" i="2"/>
  <c r="L3142" i="2"/>
  <c r="L3143" i="2"/>
  <c r="L3144" i="2"/>
  <c r="L3145" i="2"/>
  <c r="L3146" i="2"/>
  <c r="L3147" i="2"/>
  <c r="L3148" i="2"/>
  <c r="L3149" i="2"/>
  <c r="L3150" i="2"/>
  <c r="L3151" i="2"/>
  <c r="L3152" i="2"/>
  <c r="L3153" i="2"/>
  <c r="L3154" i="2"/>
  <c r="L3155" i="2"/>
  <c r="L3156" i="2"/>
  <c r="L3157" i="2"/>
  <c r="L3158" i="2"/>
  <c r="L3159" i="2"/>
  <c r="L3160" i="2"/>
  <c r="L3161" i="2"/>
  <c r="L3162" i="2"/>
  <c r="N2944" i="2"/>
  <c r="N2945" i="2"/>
  <c r="N2946" i="2"/>
  <c r="N2947" i="2"/>
  <c r="N2948" i="2"/>
  <c r="N2949" i="2"/>
  <c r="N2950" i="2"/>
  <c r="N2951" i="2"/>
  <c r="N2952" i="2"/>
  <c r="N2953" i="2"/>
  <c r="N2954" i="2"/>
  <c r="N2956" i="2"/>
  <c r="N2957" i="2"/>
  <c r="N2958" i="2"/>
  <c r="N2959" i="2"/>
  <c r="N2960" i="2"/>
  <c r="N2961" i="2"/>
  <c r="N2962" i="2"/>
  <c r="N2963" i="2"/>
  <c r="N2964" i="2"/>
  <c r="N2965" i="2"/>
  <c r="N2966" i="2"/>
  <c r="N2967" i="2"/>
  <c r="N2968" i="2"/>
  <c r="N2969" i="2"/>
  <c r="N2970" i="2"/>
  <c r="N2971" i="2"/>
  <c r="N2972" i="2"/>
  <c r="N2973" i="2"/>
  <c r="N2974" i="2"/>
  <c r="N2975" i="2"/>
  <c r="N2976" i="2"/>
  <c r="N2977" i="2"/>
  <c r="N2978" i="2"/>
  <c r="N2979" i="2"/>
  <c r="N2980" i="2"/>
  <c r="N2981" i="2"/>
  <c r="N2982" i="2"/>
  <c r="N2983" i="2"/>
  <c r="N2984" i="2"/>
  <c r="N2985" i="2"/>
  <c r="N2986" i="2"/>
  <c r="N2987" i="2"/>
  <c r="N2988" i="2"/>
  <c r="N2989" i="2"/>
  <c r="N2990" i="2"/>
  <c r="N2991" i="2"/>
  <c r="N2992" i="2"/>
  <c r="N2993" i="2"/>
  <c r="N2994" i="2"/>
  <c r="N2995" i="2"/>
  <c r="N2996" i="2"/>
  <c r="N2997" i="2"/>
  <c r="N2998" i="2"/>
  <c r="N2999" i="2"/>
  <c r="N3000" i="2"/>
  <c r="N3001" i="2"/>
  <c r="N3002" i="2"/>
  <c r="N3003" i="2"/>
  <c r="N3004" i="2"/>
  <c r="N3005" i="2"/>
  <c r="N3006" i="2"/>
  <c r="N3007" i="2"/>
  <c r="N3008" i="2"/>
  <c r="N3009" i="2"/>
  <c r="N3010" i="2"/>
  <c r="N3011" i="2"/>
  <c r="N3012" i="2"/>
  <c r="N3013" i="2"/>
  <c r="N3014" i="2"/>
  <c r="N3015" i="2"/>
  <c r="N3016" i="2"/>
  <c r="N3017" i="2"/>
  <c r="N3018" i="2"/>
  <c r="N3019" i="2"/>
  <c r="N3020" i="2"/>
  <c r="N3021" i="2"/>
  <c r="N3022" i="2"/>
  <c r="N3023" i="2"/>
  <c r="N3024" i="2"/>
  <c r="N3025" i="2"/>
  <c r="N3026" i="2"/>
  <c r="N3027" i="2"/>
  <c r="N3028" i="2"/>
  <c r="N3029" i="2"/>
  <c r="N3030" i="2"/>
  <c r="N3031" i="2"/>
  <c r="N3032" i="2"/>
  <c r="N3033" i="2"/>
  <c r="N3034" i="2"/>
  <c r="N3035" i="2"/>
  <c r="N3036" i="2"/>
  <c r="N3037" i="2"/>
  <c r="N3038" i="2"/>
  <c r="N3039" i="2"/>
  <c r="N3040" i="2"/>
  <c r="N3041" i="2"/>
  <c r="N3042" i="2"/>
  <c r="N3043" i="2"/>
  <c r="N3044" i="2"/>
  <c r="N3045" i="2"/>
  <c r="N3046" i="2"/>
  <c r="N3047" i="2"/>
  <c r="N3048" i="2"/>
  <c r="N3049" i="2"/>
  <c r="N3050" i="2"/>
  <c r="N3051" i="2"/>
  <c r="N3052" i="2"/>
  <c r="N3053" i="2"/>
  <c r="N3054" i="2"/>
  <c r="N3055" i="2"/>
  <c r="N3056" i="2"/>
  <c r="N3057" i="2"/>
  <c r="N3058" i="2"/>
  <c r="N3059" i="2"/>
  <c r="N3060" i="2"/>
  <c r="N3061" i="2"/>
  <c r="N3062" i="2"/>
  <c r="N3063" i="2"/>
  <c r="N3064" i="2"/>
  <c r="N3065" i="2"/>
  <c r="N3066" i="2"/>
  <c r="N3067" i="2"/>
  <c r="N3068" i="2"/>
  <c r="N3069" i="2"/>
  <c r="N3070" i="2"/>
  <c r="N3071" i="2"/>
  <c r="N3072" i="2"/>
  <c r="N3073" i="2"/>
  <c r="N3074" i="2"/>
  <c r="N3075" i="2"/>
  <c r="N3076" i="2"/>
  <c r="N3077" i="2"/>
  <c r="N3078" i="2"/>
  <c r="N3079" i="2"/>
  <c r="N3080" i="2"/>
  <c r="N3081" i="2"/>
  <c r="N3082" i="2"/>
  <c r="N3083" i="2"/>
  <c r="N3084" i="2"/>
  <c r="N3085" i="2"/>
  <c r="N3086" i="2"/>
  <c r="N3087" i="2"/>
  <c r="N3088" i="2"/>
  <c r="N3089" i="2"/>
  <c r="N3090" i="2"/>
  <c r="N3091" i="2"/>
  <c r="N3092" i="2"/>
  <c r="N3093" i="2"/>
  <c r="N3094" i="2"/>
  <c r="N3095" i="2"/>
  <c r="N3096" i="2"/>
  <c r="N3097" i="2"/>
  <c r="N3098" i="2"/>
  <c r="N3099" i="2"/>
  <c r="N3100" i="2"/>
  <c r="N3101" i="2"/>
  <c r="N3102" i="2"/>
  <c r="N3103" i="2"/>
  <c r="N3104" i="2"/>
  <c r="N3105" i="2"/>
  <c r="N3106" i="2"/>
  <c r="N3107" i="2"/>
  <c r="N3108" i="2"/>
  <c r="N3109" i="2"/>
  <c r="N3110" i="2"/>
  <c r="N3111" i="2"/>
  <c r="N3112" i="2"/>
  <c r="N3113" i="2"/>
  <c r="N3114" i="2"/>
  <c r="N3115" i="2"/>
  <c r="N3116" i="2"/>
  <c r="N3117" i="2"/>
  <c r="N3118" i="2"/>
  <c r="N3119" i="2"/>
  <c r="N3120" i="2"/>
  <c r="N3121" i="2"/>
  <c r="N3122" i="2"/>
  <c r="N3123" i="2"/>
  <c r="N3124" i="2"/>
  <c r="N3125" i="2"/>
  <c r="N3126" i="2"/>
  <c r="N3127" i="2"/>
  <c r="N3128" i="2"/>
  <c r="N3129" i="2"/>
  <c r="N3130" i="2"/>
  <c r="N3131" i="2"/>
  <c r="N3132" i="2"/>
  <c r="N3133" i="2"/>
  <c r="N3134" i="2"/>
  <c r="N3135" i="2"/>
  <c r="N3136" i="2"/>
  <c r="N3137" i="2"/>
  <c r="N3138" i="2"/>
  <c r="N3139" i="2"/>
  <c r="N3140" i="2"/>
  <c r="N3141" i="2"/>
  <c r="N3142" i="2"/>
  <c r="N3143" i="2"/>
  <c r="N3144" i="2"/>
  <c r="N3145" i="2"/>
  <c r="N3146" i="2"/>
  <c r="N3147" i="2"/>
  <c r="N3148" i="2"/>
  <c r="N3149" i="2"/>
  <c r="N3150" i="2"/>
  <c r="N3151" i="2"/>
  <c r="N3152" i="2"/>
  <c r="N3153" i="2"/>
  <c r="N3154" i="2"/>
  <c r="N3155" i="2"/>
  <c r="N3156" i="2"/>
  <c r="N3157" i="2"/>
  <c r="N3158" i="2"/>
  <c r="N3159" i="2"/>
  <c r="N3160" i="2"/>
  <c r="N3161" i="2"/>
  <c r="N3162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2960" i="2"/>
  <c r="L2961" i="2"/>
  <c r="L2962" i="2"/>
  <c r="L2963" i="2"/>
  <c r="L2964" i="2"/>
  <c r="L2965" i="2"/>
  <c r="L2966" i="2"/>
  <c r="L2967" i="2"/>
  <c r="L2968" i="2"/>
  <c r="L2969" i="2"/>
  <c r="L2970" i="2"/>
  <c r="L2971" i="2"/>
  <c r="L2972" i="2"/>
  <c r="L2973" i="2"/>
  <c r="L2974" i="2"/>
  <c r="L2975" i="2"/>
  <c r="L2976" i="2"/>
  <c r="L2977" i="2"/>
  <c r="L2978" i="2"/>
  <c r="L2979" i="2"/>
  <c r="L2980" i="2"/>
  <c r="L2981" i="2"/>
  <c r="L2982" i="2"/>
  <c r="L2983" i="2"/>
  <c r="L2984" i="2"/>
  <c r="L2985" i="2"/>
  <c r="L2986" i="2"/>
  <c r="L298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007" i="2"/>
  <c r="L3008" i="2"/>
  <c r="L3009" i="2"/>
  <c r="L3010" i="2"/>
  <c r="L3011" i="2"/>
  <c r="L3012" i="2"/>
  <c r="L3013" i="2"/>
  <c r="L3014" i="2"/>
  <c r="L3015" i="2"/>
  <c r="L3016" i="2"/>
  <c r="L3017" i="2"/>
  <c r="L3018" i="2"/>
  <c r="L3019" i="2"/>
  <c r="L3020" i="2"/>
  <c r="L3021" i="2"/>
  <c r="L3022" i="2"/>
  <c r="L3023" i="2"/>
  <c r="L3024" i="2"/>
  <c r="L3025" i="2"/>
  <c r="L3026" i="2"/>
  <c r="L3027" i="2"/>
  <c r="L3028" i="2"/>
  <c r="L3029" i="2"/>
  <c r="L3030" i="2"/>
  <c r="L3031" i="2"/>
  <c r="L3032" i="2"/>
  <c r="L3033" i="2"/>
  <c r="L3034" i="2"/>
  <c r="L3035" i="2"/>
  <c r="L3036" i="2"/>
  <c r="L3037" i="2"/>
  <c r="L3038" i="2"/>
  <c r="L3039" i="2"/>
  <c r="L2940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7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4" i="2"/>
  <c r="L2625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3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5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49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L2862" i="2"/>
  <c r="L2863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7" i="2"/>
  <c r="L2878" i="2"/>
  <c r="L2879" i="2"/>
  <c r="L2880" i="2"/>
  <c r="L2881" i="2"/>
  <c r="L2882" i="2"/>
  <c r="L2883" i="2"/>
  <c r="L2884" i="2"/>
  <c r="L2885" i="2"/>
  <c r="L2886" i="2"/>
  <c r="L2887" i="2"/>
  <c r="L2888" i="2"/>
  <c r="L2889" i="2"/>
  <c r="L2890" i="2"/>
  <c r="L2891" i="2"/>
  <c r="L2892" i="2"/>
  <c r="L2893" i="2"/>
  <c r="L2894" i="2"/>
  <c r="L2895" i="2"/>
  <c r="L2896" i="2"/>
  <c r="L2897" i="2"/>
  <c r="L2898" i="2"/>
  <c r="L2899" i="2"/>
  <c r="L2900" i="2"/>
  <c r="L2901" i="2"/>
  <c r="L2902" i="2"/>
  <c r="L2903" i="2"/>
  <c r="L2904" i="2"/>
  <c r="L2905" i="2"/>
  <c r="L2906" i="2"/>
  <c r="L2907" i="2"/>
  <c r="L2908" i="2"/>
  <c r="L2909" i="2"/>
  <c r="L2910" i="2"/>
  <c r="L2911" i="2"/>
  <c r="L2912" i="2"/>
  <c r="L2913" i="2"/>
  <c r="L2914" i="2"/>
  <c r="L2915" i="2"/>
  <c r="L2916" i="2"/>
  <c r="L2917" i="2"/>
  <c r="L2918" i="2"/>
  <c r="L2919" i="2"/>
  <c r="L2920" i="2"/>
  <c r="L2921" i="2"/>
  <c r="L2922" i="2"/>
  <c r="L2923" i="2"/>
  <c r="L2924" i="2"/>
  <c r="L2925" i="2"/>
  <c r="L2926" i="2"/>
  <c r="L2927" i="2"/>
  <c r="L2928" i="2"/>
  <c r="L2929" i="2"/>
  <c r="L2930" i="2"/>
  <c r="L2931" i="2"/>
  <c r="L2932" i="2"/>
  <c r="L2933" i="2"/>
  <c r="L2934" i="2"/>
  <c r="L2935" i="2"/>
  <c r="L2936" i="2"/>
  <c r="L2937" i="2"/>
  <c r="L2938" i="2"/>
  <c r="L2939" i="2"/>
  <c r="L3" i="2"/>
  <c r="O2589" i="2"/>
  <c r="AP2589" i="2" s="1"/>
  <c r="O2590" i="2"/>
  <c r="AP2590" i="2" s="1"/>
  <c r="O2591" i="2"/>
  <c r="AP2591" i="2" s="1"/>
  <c r="O2592" i="2"/>
  <c r="AP2592" i="2" s="1"/>
  <c r="O2593" i="2"/>
  <c r="AP2593" i="2" s="1"/>
  <c r="O2594" i="2"/>
  <c r="AP2594" i="2" s="1"/>
  <c r="O2595" i="2"/>
  <c r="AP2595" i="2" s="1"/>
  <c r="O2596" i="2"/>
  <c r="AP2596" i="2" s="1"/>
  <c r="O2597" i="2"/>
  <c r="AP2597" i="2" s="1"/>
  <c r="O2598" i="2"/>
  <c r="AP2598" i="2" s="1"/>
  <c r="O2599" i="2"/>
  <c r="AP2599" i="2" s="1"/>
  <c r="O2600" i="2"/>
  <c r="AP2600" i="2" s="1"/>
  <c r="O2601" i="2"/>
  <c r="AP2601" i="2" s="1"/>
  <c r="O2602" i="2"/>
  <c r="AP2602" i="2" s="1"/>
  <c r="O2603" i="2"/>
  <c r="AP2603" i="2" s="1"/>
  <c r="O2604" i="2"/>
  <c r="AP2604" i="2" s="1"/>
  <c r="O2605" i="2"/>
  <c r="AP2605" i="2" s="1"/>
  <c r="O2606" i="2"/>
  <c r="AP2606" i="2" s="1"/>
  <c r="O2607" i="2"/>
  <c r="AP2607" i="2" s="1"/>
  <c r="O2608" i="2"/>
  <c r="AP2608" i="2" s="1"/>
  <c r="O2609" i="2"/>
  <c r="AP2609" i="2" s="1"/>
  <c r="O2610" i="2"/>
  <c r="AP2610" i="2" s="1"/>
  <c r="O2611" i="2"/>
  <c r="AP2611" i="2" s="1"/>
  <c r="O2612" i="2"/>
  <c r="AP2612" i="2" s="1"/>
  <c r="O2613" i="2"/>
  <c r="AP2613" i="2" s="1"/>
  <c r="O2614" i="2"/>
  <c r="AP2614" i="2" s="1"/>
  <c r="O2615" i="2"/>
  <c r="AP2615" i="2" s="1"/>
  <c r="O2616" i="2"/>
  <c r="AP2616" i="2" s="1"/>
  <c r="O2617" i="2"/>
  <c r="AP2617" i="2" s="1"/>
  <c r="O2618" i="2"/>
  <c r="AP2618" i="2" s="1"/>
  <c r="O2619" i="2"/>
  <c r="AP2619" i="2" s="1"/>
  <c r="O2620" i="2"/>
  <c r="AP2620" i="2" s="1"/>
  <c r="O2621" i="2"/>
  <c r="AP2621" i="2" s="1"/>
  <c r="O2622" i="2"/>
  <c r="AP2622" i="2" s="1"/>
  <c r="O2623" i="2"/>
  <c r="AP2623" i="2" s="1"/>
  <c r="O2624" i="2"/>
  <c r="AP2624" i="2" s="1"/>
  <c r="O2625" i="2"/>
  <c r="AP2625" i="2" s="1"/>
  <c r="O2626" i="2"/>
  <c r="AP2626" i="2" s="1"/>
  <c r="O2627" i="2"/>
  <c r="AP2627" i="2" s="1"/>
  <c r="O2628" i="2"/>
  <c r="AP2628" i="2" s="1"/>
  <c r="O2629" i="2"/>
  <c r="AP2629" i="2" s="1"/>
  <c r="O2630" i="2"/>
  <c r="AP2630" i="2" s="1"/>
  <c r="O2631" i="2"/>
  <c r="AP2631" i="2" s="1"/>
  <c r="O2632" i="2"/>
  <c r="AP2632" i="2" s="1"/>
  <c r="O2633" i="2"/>
  <c r="AP2633" i="2" s="1"/>
  <c r="O2634" i="2"/>
  <c r="AP2634" i="2" s="1"/>
  <c r="O2635" i="2"/>
  <c r="AP2635" i="2" s="1"/>
  <c r="O2636" i="2"/>
  <c r="AP2636" i="2" s="1"/>
  <c r="O2637" i="2"/>
  <c r="AP2637" i="2" s="1"/>
  <c r="O2638" i="2"/>
  <c r="AP2638" i="2" s="1"/>
  <c r="O2639" i="2"/>
  <c r="AP2639" i="2" s="1"/>
  <c r="O2640" i="2"/>
  <c r="AP2640" i="2" s="1"/>
  <c r="O2641" i="2"/>
  <c r="AP2641" i="2" s="1"/>
  <c r="O2642" i="2"/>
  <c r="AP2642" i="2" s="1"/>
  <c r="O2643" i="2"/>
  <c r="AP2643" i="2" s="1"/>
  <c r="O2644" i="2"/>
  <c r="AP2644" i="2" s="1"/>
  <c r="O2645" i="2"/>
  <c r="AP2645" i="2" s="1"/>
  <c r="O2646" i="2"/>
  <c r="AP2646" i="2" s="1"/>
  <c r="O2647" i="2"/>
  <c r="AP2647" i="2" s="1"/>
  <c r="O2648" i="2"/>
  <c r="AP2648" i="2" s="1"/>
  <c r="O2649" i="2"/>
  <c r="AP2649" i="2" s="1"/>
  <c r="O2650" i="2"/>
  <c r="AP2650" i="2" s="1"/>
  <c r="O2651" i="2"/>
  <c r="AP2651" i="2" s="1"/>
  <c r="O2652" i="2"/>
  <c r="AP2652" i="2" s="1"/>
  <c r="O2653" i="2"/>
  <c r="AP2653" i="2" s="1"/>
  <c r="O2654" i="2"/>
  <c r="AP2654" i="2" s="1"/>
  <c r="O2655" i="2"/>
  <c r="AP2655" i="2" s="1"/>
  <c r="O2656" i="2"/>
  <c r="AP2656" i="2" s="1"/>
  <c r="O2657" i="2"/>
  <c r="AP2657" i="2" s="1"/>
  <c r="O2658" i="2"/>
  <c r="AP2658" i="2" s="1"/>
  <c r="O2659" i="2"/>
  <c r="AP2659" i="2" s="1"/>
  <c r="O2660" i="2"/>
  <c r="AP2660" i="2" s="1"/>
  <c r="O2661" i="2"/>
  <c r="AP2661" i="2" s="1"/>
  <c r="O2662" i="2"/>
  <c r="AP2662" i="2" s="1"/>
  <c r="O2663" i="2"/>
  <c r="AP2663" i="2" s="1"/>
  <c r="O2664" i="2"/>
  <c r="AP2664" i="2" s="1"/>
  <c r="O2665" i="2"/>
  <c r="AP2665" i="2" s="1"/>
  <c r="O2666" i="2"/>
  <c r="AP2666" i="2" s="1"/>
  <c r="O2667" i="2"/>
  <c r="AP2667" i="2" s="1"/>
  <c r="O2668" i="2"/>
  <c r="AP2668" i="2" s="1"/>
  <c r="O2669" i="2"/>
  <c r="AP2669" i="2" s="1"/>
  <c r="O2670" i="2"/>
  <c r="AP2670" i="2" s="1"/>
  <c r="O2671" i="2"/>
  <c r="AP2671" i="2" s="1"/>
  <c r="O2672" i="2"/>
  <c r="AP2672" i="2" s="1"/>
  <c r="O2673" i="2"/>
  <c r="AP2673" i="2" s="1"/>
  <c r="O2674" i="2"/>
  <c r="AP2674" i="2" s="1"/>
  <c r="O2675" i="2"/>
  <c r="AP2675" i="2" s="1"/>
  <c r="O2676" i="2"/>
  <c r="AP2676" i="2" s="1"/>
  <c r="O2677" i="2"/>
  <c r="AP2677" i="2" s="1"/>
  <c r="O2678" i="2"/>
  <c r="AP2678" i="2" s="1"/>
  <c r="O2679" i="2"/>
  <c r="AP2679" i="2" s="1"/>
  <c r="O2680" i="2"/>
  <c r="AP2680" i="2" s="1"/>
  <c r="O2681" i="2"/>
  <c r="AP2681" i="2" s="1"/>
  <c r="O2682" i="2"/>
  <c r="AP2682" i="2" s="1"/>
  <c r="O2683" i="2"/>
  <c r="AP2683" i="2" s="1"/>
  <c r="O2684" i="2"/>
  <c r="AP2684" i="2" s="1"/>
  <c r="O2685" i="2"/>
  <c r="AP2685" i="2" s="1"/>
  <c r="O2686" i="2"/>
  <c r="AP2686" i="2" s="1"/>
  <c r="O2687" i="2"/>
  <c r="AP2687" i="2" s="1"/>
  <c r="O2688" i="2"/>
  <c r="AP2688" i="2" s="1"/>
  <c r="O2689" i="2"/>
  <c r="AP2689" i="2" s="1"/>
  <c r="O2690" i="2"/>
  <c r="AP2690" i="2" s="1"/>
  <c r="O2691" i="2"/>
  <c r="AP2691" i="2" s="1"/>
  <c r="O2692" i="2"/>
  <c r="AP2692" i="2" s="1"/>
  <c r="O2693" i="2"/>
  <c r="AP2693" i="2" s="1"/>
  <c r="O2694" i="2"/>
  <c r="AP2694" i="2" s="1"/>
  <c r="O2695" i="2"/>
  <c r="AP2695" i="2" s="1"/>
  <c r="O2696" i="2"/>
  <c r="AP2696" i="2" s="1"/>
  <c r="O2697" i="2"/>
  <c r="AP2697" i="2" s="1"/>
  <c r="O2698" i="2"/>
  <c r="AP2698" i="2" s="1"/>
  <c r="O2699" i="2"/>
  <c r="AP2699" i="2" s="1"/>
  <c r="O2700" i="2"/>
  <c r="AP2700" i="2" s="1"/>
  <c r="O2701" i="2"/>
  <c r="AP2701" i="2" s="1"/>
  <c r="O2702" i="2"/>
  <c r="AP2702" i="2" s="1"/>
  <c r="O2703" i="2"/>
  <c r="AP2703" i="2" s="1"/>
  <c r="O2704" i="2"/>
  <c r="AP2704" i="2" s="1"/>
  <c r="O2705" i="2"/>
  <c r="AP2705" i="2" s="1"/>
  <c r="O2706" i="2"/>
  <c r="AP2706" i="2" s="1"/>
  <c r="O2707" i="2"/>
  <c r="AP2707" i="2" s="1"/>
  <c r="O2708" i="2"/>
  <c r="AP2708" i="2" s="1"/>
  <c r="O2709" i="2"/>
  <c r="AP2709" i="2" s="1"/>
  <c r="O2710" i="2"/>
  <c r="AP2710" i="2" s="1"/>
  <c r="O2711" i="2"/>
  <c r="AP2711" i="2" s="1"/>
  <c r="O2712" i="2"/>
  <c r="AP2712" i="2" s="1"/>
  <c r="O2713" i="2"/>
  <c r="AP2713" i="2" s="1"/>
  <c r="O2714" i="2"/>
  <c r="AP2714" i="2" s="1"/>
  <c r="O2715" i="2"/>
  <c r="AP2715" i="2" s="1"/>
  <c r="O2716" i="2"/>
  <c r="AP2716" i="2" s="1"/>
  <c r="O2717" i="2"/>
  <c r="AP2717" i="2" s="1"/>
  <c r="O2718" i="2"/>
  <c r="AP2718" i="2" s="1"/>
  <c r="O2719" i="2"/>
  <c r="AP2719" i="2" s="1"/>
  <c r="O2720" i="2"/>
  <c r="AP2720" i="2" s="1"/>
  <c r="O2721" i="2"/>
  <c r="AP2721" i="2" s="1"/>
  <c r="O2722" i="2"/>
  <c r="AP2722" i="2" s="1"/>
  <c r="O2723" i="2"/>
  <c r="AP2723" i="2" s="1"/>
  <c r="O2724" i="2"/>
  <c r="AP2724" i="2" s="1"/>
  <c r="O2725" i="2"/>
  <c r="AP2725" i="2" s="1"/>
  <c r="O2726" i="2"/>
  <c r="AP2726" i="2" s="1"/>
  <c r="O2727" i="2"/>
  <c r="AP2727" i="2" s="1"/>
  <c r="O2728" i="2"/>
  <c r="AP2728" i="2" s="1"/>
  <c r="O2729" i="2"/>
  <c r="AP2729" i="2" s="1"/>
  <c r="O2730" i="2"/>
  <c r="AP2730" i="2" s="1"/>
  <c r="O2731" i="2"/>
  <c r="AP2731" i="2" s="1"/>
  <c r="O2732" i="2"/>
  <c r="AP2732" i="2" s="1"/>
  <c r="O2733" i="2"/>
  <c r="AP2733" i="2" s="1"/>
  <c r="O2734" i="2"/>
  <c r="AP2734" i="2" s="1"/>
  <c r="O2735" i="2"/>
  <c r="AP2735" i="2" s="1"/>
  <c r="O2736" i="2"/>
  <c r="AP2736" i="2" s="1"/>
  <c r="O2737" i="2"/>
  <c r="AP2737" i="2" s="1"/>
  <c r="O2738" i="2"/>
  <c r="AP2738" i="2" s="1"/>
  <c r="O2739" i="2"/>
  <c r="AP2739" i="2" s="1"/>
  <c r="O2740" i="2"/>
  <c r="AP2740" i="2" s="1"/>
  <c r="O2741" i="2"/>
  <c r="AP2741" i="2" s="1"/>
  <c r="O2742" i="2"/>
  <c r="AP2742" i="2" s="1"/>
  <c r="O2743" i="2"/>
  <c r="AP2743" i="2" s="1"/>
  <c r="O2744" i="2"/>
  <c r="AP2744" i="2" s="1"/>
  <c r="O2745" i="2"/>
  <c r="AP2745" i="2" s="1"/>
  <c r="O2746" i="2"/>
  <c r="AP2746" i="2" s="1"/>
  <c r="O2747" i="2"/>
  <c r="AP2747" i="2" s="1"/>
  <c r="O2748" i="2"/>
  <c r="AP2748" i="2" s="1"/>
  <c r="O2749" i="2"/>
  <c r="AP2749" i="2" s="1"/>
  <c r="O2750" i="2"/>
  <c r="AP2750" i="2" s="1"/>
  <c r="O2751" i="2"/>
  <c r="AP2751" i="2" s="1"/>
  <c r="O2752" i="2"/>
  <c r="AP2752" i="2" s="1"/>
  <c r="O2753" i="2"/>
  <c r="AP2753" i="2" s="1"/>
  <c r="O2754" i="2"/>
  <c r="AP2754" i="2" s="1"/>
  <c r="O2755" i="2"/>
  <c r="AP2755" i="2" s="1"/>
  <c r="O2756" i="2"/>
  <c r="AP2756" i="2" s="1"/>
  <c r="O2757" i="2"/>
  <c r="AP2757" i="2" s="1"/>
  <c r="O2758" i="2"/>
  <c r="AP2758" i="2" s="1"/>
  <c r="O2759" i="2"/>
  <c r="AP2759" i="2" s="1"/>
  <c r="O2760" i="2"/>
  <c r="AP2760" i="2" s="1"/>
  <c r="O2761" i="2"/>
  <c r="AP2761" i="2" s="1"/>
  <c r="O2762" i="2"/>
  <c r="AP2762" i="2" s="1"/>
  <c r="O2763" i="2"/>
  <c r="AP2763" i="2" s="1"/>
  <c r="O2764" i="2"/>
  <c r="AP2764" i="2" s="1"/>
  <c r="O2765" i="2"/>
  <c r="AP2765" i="2" s="1"/>
  <c r="O2766" i="2"/>
  <c r="AP2766" i="2" s="1"/>
  <c r="O2767" i="2"/>
  <c r="AP2767" i="2" s="1"/>
  <c r="O2768" i="2"/>
  <c r="AP2768" i="2" s="1"/>
  <c r="O2769" i="2"/>
  <c r="AP2769" i="2" s="1"/>
  <c r="O2770" i="2"/>
  <c r="AP2770" i="2" s="1"/>
  <c r="O2771" i="2"/>
  <c r="AP2771" i="2" s="1"/>
  <c r="O2772" i="2"/>
  <c r="AP2772" i="2" s="1"/>
  <c r="O2773" i="2"/>
  <c r="AP2773" i="2" s="1"/>
  <c r="O2774" i="2"/>
  <c r="AP2774" i="2" s="1"/>
  <c r="O2775" i="2"/>
  <c r="AP2775" i="2" s="1"/>
  <c r="O2776" i="2"/>
  <c r="AP2776" i="2" s="1"/>
  <c r="O2777" i="2"/>
  <c r="AP2777" i="2" s="1"/>
  <c r="O2778" i="2"/>
  <c r="AP2778" i="2" s="1"/>
  <c r="O2779" i="2"/>
  <c r="AP2779" i="2" s="1"/>
  <c r="O2780" i="2"/>
  <c r="AP2780" i="2" s="1"/>
  <c r="O2781" i="2"/>
  <c r="AP2781" i="2" s="1"/>
  <c r="O2782" i="2"/>
  <c r="AP2782" i="2" s="1"/>
  <c r="O2783" i="2"/>
  <c r="AP2783" i="2" s="1"/>
  <c r="O2784" i="2"/>
  <c r="AP2784" i="2" s="1"/>
  <c r="O2785" i="2"/>
  <c r="AP2785" i="2" s="1"/>
  <c r="O2786" i="2"/>
  <c r="AP2786" i="2" s="1"/>
  <c r="O2787" i="2"/>
  <c r="AP2787" i="2" s="1"/>
  <c r="O2788" i="2"/>
  <c r="AP2788" i="2" s="1"/>
  <c r="O2789" i="2"/>
  <c r="AP2789" i="2" s="1"/>
  <c r="O2790" i="2"/>
  <c r="AP2790" i="2" s="1"/>
  <c r="O2791" i="2"/>
  <c r="AP2791" i="2" s="1"/>
  <c r="O2792" i="2"/>
  <c r="AP2792" i="2" s="1"/>
  <c r="O2793" i="2"/>
  <c r="AP2793" i="2" s="1"/>
  <c r="O2794" i="2"/>
  <c r="AP2794" i="2" s="1"/>
  <c r="O2795" i="2"/>
  <c r="AP2795" i="2" s="1"/>
  <c r="O2796" i="2"/>
  <c r="AP2796" i="2" s="1"/>
  <c r="O2797" i="2"/>
  <c r="AP2797" i="2" s="1"/>
  <c r="O2798" i="2"/>
  <c r="AP2798" i="2" s="1"/>
  <c r="O2799" i="2"/>
  <c r="AP2799" i="2" s="1"/>
  <c r="O2800" i="2"/>
  <c r="AP2800" i="2" s="1"/>
  <c r="O2801" i="2"/>
  <c r="AP2801" i="2" s="1"/>
  <c r="O2802" i="2"/>
  <c r="AP2802" i="2" s="1"/>
  <c r="O2803" i="2"/>
  <c r="AP2803" i="2" s="1"/>
  <c r="O2804" i="2"/>
  <c r="AP2804" i="2" s="1"/>
  <c r="O2805" i="2"/>
  <c r="AP2805" i="2" s="1"/>
  <c r="O2806" i="2"/>
  <c r="AP2806" i="2" s="1"/>
  <c r="O2807" i="2"/>
  <c r="AP2807" i="2" s="1"/>
  <c r="O2808" i="2"/>
  <c r="AP2808" i="2" s="1"/>
  <c r="O2809" i="2"/>
  <c r="AP2809" i="2" s="1"/>
  <c r="O2810" i="2"/>
  <c r="AP2810" i="2" s="1"/>
  <c r="O2811" i="2"/>
  <c r="AP2811" i="2" s="1"/>
  <c r="O2812" i="2"/>
  <c r="AP2812" i="2" s="1"/>
  <c r="O2813" i="2"/>
  <c r="AP2813" i="2" s="1"/>
  <c r="O2814" i="2"/>
  <c r="AP2814" i="2" s="1"/>
  <c r="O2815" i="2"/>
  <c r="AP2815" i="2" s="1"/>
  <c r="O2816" i="2"/>
  <c r="AP2816" i="2" s="1"/>
  <c r="O2817" i="2"/>
  <c r="AP2817" i="2" s="1"/>
  <c r="O2818" i="2"/>
  <c r="AP2818" i="2" s="1"/>
  <c r="O2819" i="2"/>
  <c r="AP2819" i="2" s="1"/>
  <c r="O2820" i="2"/>
  <c r="AP2820" i="2" s="1"/>
  <c r="O2821" i="2"/>
  <c r="AP2821" i="2" s="1"/>
  <c r="O2822" i="2"/>
  <c r="AP2822" i="2" s="1"/>
  <c r="O2823" i="2"/>
  <c r="AP2823" i="2" s="1"/>
  <c r="O2824" i="2"/>
  <c r="AP2824" i="2" s="1"/>
  <c r="O2825" i="2"/>
  <c r="AP2825" i="2" s="1"/>
  <c r="O2826" i="2"/>
  <c r="AP2826" i="2" s="1"/>
  <c r="O2827" i="2"/>
  <c r="AP2827" i="2" s="1"/>
  <c r="O2828" i="2"/>
  <c r="AP2828" i="2" s="1"/>
  <c r="O2829" i="2"/>
  <c r="AP2829" i="2" s="1"/>
  <c r="O2830" i="2"/>
  <c r="AP2830" i="2" s="1"/>
  <c r="O2831" i="2"/>
  <c r="AP2831" i="2" s="1"/>
  <c r="O2832" i="2"/>
  <c r="AP2832" i="2" s="1"/>
  <c r="O2833" i="2"/>
  <c r="AP2833" i="2" s="1"/>
  <c r="O2834" i="2"/>
  <c r="AP2834" i="2" s="1"/>
  <c r="O2835" i="2"/>
  <c r="AP2835" i="2" s="1"/>
  <c r="O2836" i="2"/>
  <c r="AP2836" i="2" s="1"/>
  <c r="O2837" i="2"/>
  <c r="AP2837" i="2" s="1"/>
  <c r="O2838" i="2"/>
  <c r="AP2838" i="2" s="1"/>
  <c r="O2839" i="2"/>
  <c r="AP2839" i="2" s="1"/>
  <c r="O2840" i="2"/>
  <c r="AP2840" i="2" s="1"/>
  <c r="O2841" i="2"/>
  <c r="AP2841" i="2" s="1"/>
  <c r="O2842" i="2"/>
  <c r="AP2842" i="2" s="1"/>
  <c r="O2843" i="2"/>
  <c r="AP2843" i="2" s="1"/>
  <c r="O2844" i="2"/>
  <c r="AP2844" i="2" s="1"/>
  <c r="O2845" i="2"/>
  <c r="AP2845" i="2" s="1"/>
  <c r="O2846" i="2"/>
  <c r="AP2846" i="2" s="1"/>
  <c r="O2847" i="2"/>
  <c r="AP2847" i="2" s="1"/>
  <c r="O2848" i="2"/>
  <c r="AP2848" i="2" s="1"/>
  <c r="O2849" i="2"/>
  <c r="AP2849" i="2" s="1"/>
  <c r="O2850" i="2"/>
  <c r="AP2850" i="2" s="1"/>
  <c r="O2851" i="2"/>
  <c r="AP2851" i="2" s="1"/>
  <c r="O2852" i="2"/>
  <c r="AP2852" i="2" s="1"/>
  <c r="O2853" i="2"/>
  <c r="AP2853" i="2" s="1"/>
  <c r="O2854" i="2"/>
  <c r="AP2854" i="2" s="1"/>
  <c r="O2855" i="2"/>
  <c r="AP2855" i="2" s="1"/>
  <c r="O2856" i="2"/>
  <c r="AP2856" i="2" s="1"/>
  <c r="O2857" i="2"/>
  <c r="AP2857" i="2" s="1"/>
  <c r="O2858" i="2"/>
  <c r="AP2858" i="2" s="1"/>
  <c r="O2859" i="2"/>
  <c r="AP2859" i="2" s="1"/>
  <c r="O2860" i="2"/>
  <c r="AP2860" i="2" s="1"/>
  <c r="O2861" i="2"/>
  <c r="AP2861" i="2" s="1"/>
  <c r="O2862" i="2"/>
  <c r="AP2862" i="2" s="1"/>
  <c r="O2863" i="2"/>
  <c r="AP2863" i="2" s="1"/>
  <c r="O2864" i="2"/>
  <c r="AP2864" i="2" s="1"/>
  <c r="O2865" i="2"/>
  <c r="AP2865" i="2" s="1"/>
  <c r="O2866" i="2"/>
  <c r="AP2866" i="2" s="1"/>
  <c r="O2867" i="2"/>
  <c r="AP2867" i="2" s="1"/>
  <c r="O2868" i="2"/>
  <c r="AP2868" i="2" s="1"/>
  <c r="O2869" i="2"/>
  <c r="AP2869" i="2" s="1"/>
  <c r="O2870" i="2"/>
  <c r="AP2870" i="2" s="1"/>
  <c r="O2871" i="2"/>
  <c r="AP2871" i="2" s="1"/>
  <c r="O2872" i="2"/>
  <c r="AP2872" i="2" s="1"/>
  <c r="O2873" i="2"/>
  <c r="AP2873" i="2" s="1"/>
  <c r="O2874" i="2"/>
  <c r="AP2874" i="2" s="1"/>
  <c r="O2875" i="2"/>
  <c r="AP2875" i="2" s="1"/>
  <c r="O2876" i="2"/>
  <c r="AP2876" i="2" s="1"/>
  <c r="O2877" i="2"/>
  <c r="AP2877" i="2" s="1"/>
  <c r="O2878" i="2"/>
  <c r="AP2878" i="2" s="1"/>
  <c r="O2879" i="2"/>
  <c r="AP2879" i="2" s="1"/>
  <c r="O2880" i="2"/>
  <c r="AP2880" i="2" s="1"/>
  <c r="O2881" i="2"/>
  <c r="AP2881" i="2" s="1"/>
  <c r="O2882" i="2"/>
  <c r="AP2882" i="2" s="1"/>
  <c r="O2883" i="2"/>
  <c r="AP2883" i="2" s="1"/>
  <c r="O2884" i="2"/>
  <c r="AP2884" i="2" s="1"/>
  <c r="O2885" i="2"/>
  <c r="AP2885" i="2" s="1"/>
  <c r="O2886" i="2"/>
  <c r="AP2886" i="2" s="1"/>
  <c r="O2887" i="2"/>
  <c r="AP2887" i="2" s="1"/>
  <c r="O2888" i="2"/>
  <c r="AP2888" i="2" s="1"/>
  <c r="O2889" i="2"/>
  <c r="AP2889" i="2" s="1"/>
  <c r="O2890" i="2"/>
  <c r="AP2890" i="2" s="1"/>
  <c r="O2891" i="2"/>
  <c r="AP2891" i="2" s="1"/>
  <c r="O2892" i="2"/>
  <c r="AP2892" i="2" s="1"/>
  <c r="O2893" i="2"/>
  <c r="AP2893" i="2" s="1"/>
  <c r="O2894" i="2"/>
  <c r="AP2894" i="2" s="1"/>
  <c r="O2895" i="2"/>
  <c r="AP2895" i="2" s="1"/>
  <c r="O2896" i="2"/>
  <c r="AP2896" i="2" s="1"/>
  <c r="O2897" i="2"/>
  <c r="AP2897" i="2" s="1"/>
  <c r="O2898" i="2"/>
  <c r="AP2898" i="2" s="1"/>
  <c r="O2899" i="2"/>
  <c r="AP2899" i="2" s="1"/>
  <c r="O2900" i="2"/>
  <c r="AP2900" i="2" s="1"/>
  <c r="O2901" i="2"/>
  <c r="AP2901" i="2" s="1"/>
  <c r="O2902" i="2"/>
  <c r="AP2902" i="2" s="1"/>
  <c r="O2903" i="2"/>
  <c r="AP2903" i="2" s="1"/>
  <c r="O2904" i="2"/>
  <c r="AP2904" i="2" s="1"/>
  <c r="O2905" i="2"/>
  <c r="AP2905" i="2" s="1"/>
  <c r="O2906" i="2"/>
  <c r="AP2906" i="2" s="1"/>
  <c r="O2907" i="2"/>
  <c r="AP2907" i="2" s="1"/>
  <c r="O2908" i="2"/>
  <c r="AP2908" i="2" s="1"/>
  <c r="O2909" i="2"/>
  <c r="AP2909" i="2" s="1"/>
  <c r="O2910" i="2"/>
  <c r="AP2910" i="2" s="1"/>
  <c r="O2911" i="2"/>
  <c r="AP2911" i="2" s="1"/>
  <c r="O2912" i="2"/>
  <c r="AP2912" i="2" s="1"/>
  <c r="O2913" i="2"/>
  <c r="AP2913" i="2" s="1"/>
  <c r="O2914" i="2"/>
  <c r="AP2914" i="2" s="1"/>
  <c r="O2915" i="2"/>
  <c r="AP2915" i="2" s="1"/>
  <c r="O2916" i="2"/>
  <c r="AP2916" i="2" s="1"/>
  <c r="O2917" i="2"/>
  <c r="AP2917" i="2" s="1"/>
  <c r="O2918" i="2"/>
  <c r="AP2918" i="2" s="1"/>
  <c r="O2919" i="2"/>
  <c r="AP2919" i="2" s="1"/>
  <c r="O2920" i="2"/>
  <c r="AP2920" i="2" s="1"/>
  <c r="O2921" i="2"/>
  <c r="AP2921" i="2" s="1"/>
  <c r="O2922" i="2"/>
  <c r="AP2922" i="2" s="1"/>
  <c r="O2923" i="2"/>
  <c r="AP2923" i="2" s="1"/>
  <c r="O2924" i="2"/>
  <c r="AP2924" i="2" s="1"/>
  <c r="O2925" i="2"/>
  <c r="AP2925" i="2" s="1"/>
  <c r="O2926" i="2"/>
  <c r="AP2926" i="2" s="1"/>
  <c r="O2927" i="2"/>
  <c r="AP2927" i="2" s="1"/>
  <c r="O2928" i="2"/>
  <c r="AP2928" i="2" s="1"/>
  <c r="O2929" i="2"/>
  <c r="AP2929" i="2" s="1"/>
  <c r="O2930" i="2"/>
  <c r="AP2930" i="2" s="1"/>
  <c r="O2931" i="2"/>
  <c r="AP2931" i="2" s="1"/>
  <c r="O2932" i="2"/>
  <c r="AP2932" i="2" s="1"/>
  <c r="O2933" i="2"/>
  <c r="AP2933" i="2" s="1"/>
  <c r="O2934" i="2"/>
  <c r="AP2934" i="2" s="1"/>
  <c r="O2935" i="2"/>
  <c r="AP2935" i="2" s="1"/>
  <c r="O2936" i="2"/>
  <c r="AP2936" i="2" s="1"/>
  <c r="O2937" i="2"/>
  <c r="AP2937" i="2" s="1"/>
  <c r="O2938" i="2"/>
  <c r="AP2938" i="2" s="1"/>
  <c r="O2939" i="2"/>
  <c r="AP2939" i="2" s="1"/>
  <c r="O2940" i="2"/>
  <c r="AP2940" i="2" s="1"/>
  <c r="O2941" i="2"/>
  <c r="AP2941" i="2" s="1"/>
  <c r="O2942" i="2"/>
  <c r="AP2942" i="2" s="1"/>
  <c r="O2943" i="2"/>
  <c r="AP2943" i="2" s="1"/>
  <c r="O2944" i="2"/>
  <c r="AP2944" i="2" s="1"/>
  <c r="N2589" i="2"/>
  <c r="N2590" i="2"/>
  <c r="N2591" i="2"/>
  <c r="N2592" i="2"/>
  <c r="N2593" i="2"/>
  <c r="N2594" i="2"/>
  <c r="N2595" i="2"/>
  <c r="N2596" i="2"/>
  <c r="N2597" i="2"/>
  <c r="N2598" i="2"/>
  <c r="N2599" i="2"/>
  <c r="N2600" i="2"/>
  <c r="N2601" i="2"/>
  <c r="N2602" i="2"/>
  <c r="N2603" i="2"/>
  <c r="N2604" i="2"/>
  <c r="N2605" i="2"/>
  <c r="N2606" i="2"/>
  <c r="N2607" i="2"/>
  <c r="N2608" i="2"/>
  <c r="N2609" i="2"/>
  <c r="N2610" i="2"/>
  <c r="N2611" i="2"/>
  <c r="N2612" i="2"/>
  <c r="N2613" i="2"/>
  <c r="N2614" i="2"/>
  <c r="N2615" i="2"/>
  <c r="N2616" i="2"/>
  <c r="N2617" i="2"/>
  <c r="N2618" i="2"/>
  <c r="N2619" i="2"/>
  <c r="N2620" i="2"/>
  <c r="N2621" i="2"/>
  <c r="N2622" i="2"/>
  <c r="N2623" i="2"/>
  <c r="N2624" i="2"/>
  <c r="N2625" i="2"/>
  <c r="N2626" i="2"/>
  <c r="N2627" i="2"/>
  <c r="N2628" i="2"/>
  <c r="N2629" i="2"/>
  <c r="N2630" i="2"/>
  <c r="N2631" i="2"/>
  <c r="N2632" i="2"/>
  <c r="N2633" i="2"/>
  <c r="N2634" i="2"/>
  <c r="N2635" i="2"/>
  <c r="N2636" i="2"/>
  <c r="N2637" i="2"/>
  <c r="N2638" i="2"/>
  <c r="N2639" i="2"/>
  <c r="N2640" i="2"/>
  <c r="N2641" i="2"/>
  <c r="N2642" i="2"/>
  <c r="N2643" i="2"/>
  <c r="N2644" i="2"/>
  <c r="N2645" i="2"/>
  <c r="N2646" i="2"/>
  <c r="N2647" i="2"/>
  <c r="N2648" i="2"/>
  <c r="N2649" i="2"/>
  <c r="N2650" i="2"/>
  <c r="N2651" i="2"/>
  <c r="N2652" i="2"/>
  <c r="N2653" i="2"/>
  <c r="N2654" i="2"/>
  <c r="N2655" i="2"/>
  <c r="N2656" i="2"/>
  <c r="N2657" i="2"/>
  <c r="N2658" i="2"/>
  <c r="N2659" i="2"/>
  <c r="N2660" i="2"/>
  <c r="N2661" i="2"/>
  <c r="N2662" i="2"/>
  <c r="N2663" i="2"/>
  <c r="N2664" i="2"/>
  <c r="N2665" i="2"/>
  <c r="N2666" i="2"/>
  <c r="N2667" i="2"/>
  <c r="N2668" i="2"/>
  <c r="N2669" i="2"/>
  <c r="N2670" i="2"/>
  <c r="N2671" i="2"/>
  <c r="N2672" i="2"/>
  <c r="N2673" i="2"/>
  <c r="N2674" i="2"/>
  <c r="N2675" i="2"/>
  <c r="N2676" i="2"/>
  <c r="N2677" i="2"/>
  <c r="N2678" i="2"/>
  <c r="N2679" i="2"/>
  <c r="N2680" i="2"/>
  <c r="N2681" i="2"/>
  <c r="N2682" i="2"/>
  <c r="N2683" i="2"/>
  <c r="N2684" i="2"/>
  <c r="N2685" i="2"/>
  <c r="N2686" i="2"/>
  <c r="N2687" i="2"/>
  <c r="N2688" i="2"/>
  <c r="N2689" i="2"/>
  <c r="N2690" i="2"/>
  <c r="N2691" i="2"/>
  <c r="N2692" i="2"/>
  <c r="N2693" i="2"/>
  <c r="N2694" i="2"/>
  <c r="N2695" i="2"/>
  <c r="N2696" i="2"/>
  <c r="N2697" i="2"/>
  <c r="N2698" i="2"/>
  <c r="N2699" i="2"/>
  <c r="N2700" i="2"/>
  <c r="N2701" i="2"/>
  <c r="N2702" i="2"/>
  <c r="N2703" i="2"/>
  <c r="N2704" i="2"/>
  <c r="N2705" i="2"/>
  <c r="N2706" i="2"/>
  <c r="N2707" i="2"/>
  <c r="N2708" i="2"/>
  <c r="N2709" i="2"/>
  <c r="N2710" i="2"/>
  <c r="N2711" i="2"/>
  <c r="N2712" i="2"/>
  <c r="N2713" i="2"/>
  <c r="N2714" i="2"/>
  <c r="N2715" i="2"/>
  <c r="N2716" i="2"/>
  <c r="N2717" i="2"/>
  <c r="N2718" i="2"/>
  <c r="N2719" i="2"/>
  <c r="N2720" i="2"/>
  <c r="N2721" i="2"/>
  <c r="N2722" i="2"/>
  <c r="N2723" i="2"/>
  <c r="N2724" i="2"/>
  <c r="N2725" i="2"/>
  <c r="N2726" i="2"/>
  <c r="N2727" i="2"/>
  <c r="N2728" i="2"/>
  <c r="N2729" i="2"/>
  <c r="N2730" i="2"/>
  <c r="N2731" i="2"/>
  <c r="N2732" i="2"/>
  <c r="N2733" i="2"/>
  <c r="N2734" i="2"/>
  <c r="N2735" i="2"/>
  <c r="N2736" i="2"/>
  <c r="N2737" i="2"/>
  <c r="N2738" i="2"/>
  <c r="N2739" i="2"/>
  <c r="N2740" i="2"/>
  <c r="N2741" i="2"/>
  <c r="N2742" i="2"/>
  <c r="N2743" i="2"/>
  <c r="N2744" i="2"/>
  <c r="N2745" i="2"/>
  <c r="N2746" i="2"/>
  <c r="N2747" i="2"/>
  <c r="N2748" i="2"/>
  <c r="N2749" i="2"/>
  <c r="N2750" i="2"/>
  <c r="N2751" i="2"/>
  <c r="N2752" i="2"/>
  <c r="N2753" i="2"/>
  <c r="N2754" i="2"/>
  <c r="N2755" i="2"/>
  <c r="N2756" i="2"/>
  <c r="N2757" i="2"/>
  <c r="N2758" i="2"/>
  <c r="N2759" i="2"/>
  <c r="N2760" i="2"/>
  <c r="N2761" i="2"/>
  <c r="N2762" i="2"/>
  <c r="N2763" i="2"/>
  <c r="N2764" i="2"/>
  <c r="N2765" i="2"/>
  <c r="N2766" i="2"/>
  <c r="N2767" i="2"/>
  <c r="N2768" i="2"/>
  <c r="N2769" i="2"/>
  <c r="N2770" i="2"/>
  <c r="N2771" i="2"/>
  <c r="N2772" i="2"/>
  <c r="N2773" i="2"/>
  <c r="N2774" i="2"/>
  <c r="N2775" i="2"/>
  <c r="N2776" i="2"/>
  <c r="N2777" i="2"/>
  <c r="N2778" i="2"/>
  <c r="N2779" i="2"/>
  <c r="N2780" i="2"/>
  <c r="N2781" i="2"/>
  <c r="N2782" i="2"/>
  <c r="N2783" i="2"/>
  <c r="N2784" i="2"/>
  <c r="N2785" i="2"/>
  <c r="N2786" i="2"/>
  <c r="N2787" i="2"/>
  <c r="N2788" i="2"/>
  <c r="N2789" i="2"/>
  <c r="N2790" i="2"/>
  <c r="N2791" i="2"/>
  <c r="N2792" i="2"/>
  <c r="N2793" i="2"/>
  <c r="N2794" i="2"/>
  <c r="N2795" i="2"/>
  <c r="N2796" i="2"/>
  <c r="N2797" i="2"/>
  <c r="N2798" i="2"/>
  <c r="N2799" i="2"/>
  <c r="N2800" i="2"/>
  <c r="N2801" i="2"/>
  <c r="N2802" i="2"/>
  <c r="N2803" i="2"/>
  <c r="N2804" i="2"/>
  <c r="N2805" i="2"/>
  <c r="N2806" i="2"/>
  <c r="N2807" i="2"/>
  <c r="N2808" i="2"/>
  <c r="N2809" i="2"/>
  <c r="N2810" i="2"/>
  <c r="N2811" i="2"/>
  <c r="N2812" i="2"/>
  <c r="N2813" i="2"/>
  <c r="N2814" i="2"/>
  <c r="N2815" i="2"/>
  <c r="N2816" i="2"/>
  <c r="N2817" i="2"/>
  <c r="N2818" i="2"/>
  <c r="N2819" i="2"/>
  <c r="N2820" i="2"/>
  <c r="N2821" i="2"/>
  <c r="N2822" i="2"/>
  <c r="N2823" i="2"/>
  <c r="N2824" i="2"/>
  <c r="N2825" i="2"/>
  <c r="N2826" i="2"/>
  <c r="N2827" i="2"/>
  <c r="N2828" i="2"/>
  <c r="N2829" i="2"/>
  <c r="N2830" i="2"/>
  <c r="N2831" i="2"/>
  <c r="N2832" i="2"/>
  <c r="N2833" i="2"/>
  <c r="N2834" i="2"/>
  <c r="N2835" i="2"/>
  <c r="N2836" i="2"/>
  <c r="N2837" i="2"/>
  <c r="N2838" i="2"/>
  <c r="N2839" i="2"/>
  <c r="N2840" i="2"/>
  <c r="N2841" i="2"/>
  <c r="N2842" i="2"/>
  <c r="N2843" i="2"/>
  <c r="N2844" i="2"/>
  <c r="N2845" i="2"/>
  <c r="N2846" i="2"/>
  <c r="N2847" i="2"/>
  <c r="N2848" i="2"/>
  <c r="N2849" i="2"/>
  <c r="N2850" i="2"/>
  <c r="N2851" i="2"/>
  <c r="N2852" i="2"/>
  <c r="N2853" i="2"/>
  <c r="N2854" i="2"/>
  <c r="N2855" i="2"/>
  <c r="N2856" i="2"/>
  <c r="N2857" i="2"/>
  <c r="N2858" i="2"/>
  <c r="N2859" i="2"/>
  <c r="N2860" i="2"/>
  <c r="N2861" i="2"/>
  <c r="N2862" i="2"/>
  <c r="N2863" i="2"/>
  <c r="N2864" i="2"/>
  <c r="N2865" i="2"/>
  <c r="N2866" i="2"/>
  <c r="N2867" i="2"/>
  <c r="N2868" i="2"/>
  <c r="N2869" i="2"/>
  <c r="N2870" i="2"/>
  <c r="N2871" i="2"/>
  <c r="N2872" i="2"/>
  <c r="N2873" i="2"/>
  <c r="N2874" i="2"/>
  <c r="N2875" i="2"/>
  <c r="N2876" i="2"/>
  <c r="N2877" i="2"/>
  <c r="N2878" i="2"/>
  <c r="N2879" i="2"/>
  <c r="N2880" i="2"/>
  <c r="N2881" i="2"/>
  <c r="N2882" i="2"/>
  <c r="N2883" i="2"/>
  <c r="N2884" i="2"/>
  <c r="N2885" i="2"/>
  <c r="N2886" i="2"/>
  <c r="N2887" i="2"/>
  <c r="N2888" i="2"/>
  <c r="N2889" i="2"/>
  <c r="N2890" i="2"/>
  <c r="N2891" i="2"/>
  <c r="N2892" i="2"/>
  <c r="N2893" i="2"/>
  <c r="N2894" i="2"/>
  <c r="N2895" i="2"/>
  <c r="N2896" i="2"/>
  <c r="N2897" i="2"/>
  <c r="N2898" i="2"/>
  <c r="N2899" i="2"/>
  <c r="N2900" i="2"/>
  <c r="N2901" i="2"/>
  <c r="N2902" i="2"/>
  <c r="N2903" i="2"/>
  <c r="N2904" i="2"/>
  <c r="N2905" i="2"/>
  <c r="N2906" i="2"/>
  <c r="N2907" i="2"/>
  <c r="N2908" i="2"/>
  <c r="N2909" i="2"/>
  <c r="N2910" i="2"/>
  <c r="N2911" i="2"/>
  <c r="N2912" i="2"/>
  <c r="N2913" i="2"/>
  <c r="N2914" i="2"/>
  <c r="N2915" i="2"/>
  <c r="N2916" i="2"/>
  <c r="N2917" i="2"/>
  <c r="N2918" i="2"/>
  <c r="N2919" i="2"/>
  <c r="N2920" i="2"/>
  <c r="N2921" i="2"/>
  <c r="N2922" i="2"/>
  <c r="N2923" i="2"/>
  <c r="N2924" i="2"/>
  <c r="N2925" i="2"/>
  <c r="N2926" i="2"/>
  <c r="N2927" i="2"/>
  <c r="N2928" i="2"/>
  <c r="N2929" i="2"/>
  <c r="N2930" i="2"/>
  <c r="N2931" i="2"/>
  <c r="N2932" i="2"/>
  <c r="N2933" i="2"/>
  <c r="N2934" i="2"/>
  <c r="N2935" i="2"/>
  <c r="N2936" i="2"/>
  <c r="N2937" i="2"/>
  <c r="N2938" i="2"/>
  <c r="N2939" i="2"/>
  <c r="N2940" i="2"/>
  <c r="N2941" i="2"/>
  <c r="N2942" i="2"/>
  <c r="N2943" i="2"/>
  <c r="O1366" i="2"/>
  <c r="AP1366" i="2" s="1"/>
  <c r="O1790" i="2"/>
  <c r="AP1790" i="2" s="1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1" i="2"/>
  <c r="N2242" i="2"/>
  <c r="N2243" i="2"/>
  <c r="N2244" i="2"/>
  <c r="N2245" i="2"/>
  <c r="N2246" i="2"/>
  <c r="N2247" i="2"/>
  <c r="N2248" i="2"/>
  <c r="N2249" i="2"/>
  <c r="N2250" i="2"/>
  <c r="N2251" i="2"/>
  <c r="N2252" i="2"/>
  <c r="N2253" i="2"/>
  <c r="N2254" i="2"/>
  <c r="N2255" i="2"/>
  <c r="N2256" i="2"/>
  <c r="N2257" i="2"/>
  <c r="N2258" i="2"/>
  <c r="N2259" i="2"/>
  <c r="N2260" i="2"/>
  <c r="N2261" i="2"/>
  <c r="N2262" i="2"/>
  <c r="N2263" i="2"/>
  <c r="N2264" i="2"/>
  <c r="N2265" i="2"/>
  <c r="N2266" i="2"/>
  <c r="N2267" i="2"/>
  <c r="N2268" i="2"/>
  <c r="N2269" i="2"/>
  <c r="N2270" i="2"/>
  <c r="N2271" i="2"/>
  <c r="N2272" i="2"/>
  <c r="N2273" i="2"/>
  <c r="N2274" i="2"/>
  <c r="N2275" i="2"/>
  <c r="N2276" i="2"/>
  <c r="N2277" i="2"/>
  <c r="N2278" i="2"/>
  <c r="N2279" i="2"/>
  <c r="N2280" i="2"/>
  <c r="N2281" i="2"/>
  <c r="N2282" i="2"/>
  <c r="N2283" i="2"/>
  <c r="N2284" i="2"/>
  <c r="N2285" i="2"/>
  <c r="N2286" i="2"/>
  <c r="N2287" i="2"/>
  <c r="N2288" i="2"/>
  <c r="N2289" i="2"/>
  <c r="N2290" i="2"/>
  <c r="N2291" i="2"/>
  <c r="N2292" i="2"/>
  <c r="N2293" i="2"/>
  <c r="N2294" i="2"/>
  <c r="N2295" i="2"/>
  <c r="N2296" i="2"/>
  <c r="N2297" i="2"/>
  <c r="N2298" i="2"/>
  <c r="N2299" i="2"/>
  <c r="N2300" i="2"/>
  <c r="N2301" i="2"/>
  <c r="N2302" i="2"/>
  <c r="N2303" i="2"/>
  <c r="N2304" i="2"/>
  <c r="N2305" i="2"/>
  <c r="N2306" i="2"/>
  <c r="N2307" i="2"/>
  <c r="N2308" i="2"/>
  <c r="N2309" i="2"/>
  <c r="N2310" i="2"/>
  <c r="N2311" i="2"/>
  <c r="N2312" i="2"/>
  <c r="N2313" i="2"/>
  <c r="N2314" i="2"/>
  <c r="N2315" i="2"/>
  <c r="N2316" i="2"/>
  <c r="N2317" i="2"/>
  <c r="N2318" i="2"/>
  <c r="N2319" i="2"/>
  <c r="N2320" i="2"/>
  <c r="N2321" i="2"/>
  <c r="N2322" i="2"/>
  <c r="N2323" i="2"/>
  <c r="N2324" i="2"/>
  <c r="N2325" i="2"/>
  <c r="N2326" i="2"/>
  <c r="N2327" i="2"/>
  <c r="N2328" i="2"/>
  <c r="N2329" i="2"/>
  <c r="N2330" i="2"/>
  <c r="N2331" i="2"/>
  <c r="N2332" i="2"/>
  <c r="N2333" i="2"/>
  <c r="N2334" i="2"/>
  <c r="N2335" i="2"/>
  <c r="N2336" i="2"/>
  <c r="N2337" i="2"/>
  <c r="N2338" i="2"/>
  <c r="N2339" i="2"/>
  <c r="N2340" i="2"/>
  <c r="N2341" i="2"/>
  <c r="N2342" i="2"/>
  <c r="N2343" i="2"/>
  <c r="N2344" i="2"/>
  <c r="N2345" i="2"/>
  <c r="N2346" i="2"/>
  <c r="N2347" i="2"/>
  <c r="N2348" i="2"/>
  <c r="N2349" i="2"/>
  <c r="N2350" i="2"/>
  <c r="N2351" i="2"/>
  <c r="N2352" i="2"/>
  <c r="N2353" i="2"/>
  <c r="N2354" i="2"/>
  <c r="N2355" i="2"/>
  <c r="N2356" i="2"/>
  <c r="N2357" i="2"/>
  <c r="N2358" i="2"/>
  <c r="N2359" i="2"/>
  <c r="N2360" i="2"/>
  <c r="N2361" i="2"/>
  <c r="N2362" i="2"/>
  <c r="N2363" i="2"/>
  <c r="N2364" i="2"/>
  <c r="N2365" i="2"/>
  <c r="N2366" i="2"/>
  <c r="N2367" i="2"/>
  <c r="N2368" i="2"/>
  <c r="N2369" i="2"/>
  <c r="N2370" i="2"/>
  <c r="N2371" i="2"/>
  <c r="N2372" i="2"/>
  <c r="N2373" i="2"/>
  <c r="N2374" i="2"/>
  <c r="N2375" i="2"/>
  <c r="N2376" i="2"/>
  <c r="N2377" i="2"/>
  <c r="N2378" i="2"/>
  <c r="N2379" i="2"/>
  <c r="N2380" i="2"/>
  <c r="N2381" i="2"/>
  <c r="N2382" i="2"/>
  <c r="N2383" i="2"/>
  <c r="N2384" i="2"/>
  <c r="N2385" i="2"/>
  <c r="N2386" i="2"/>
  <c r="N2387" i="2"/>
  <c r="N2388" i="2"/>
  <c r="N2389" i="2"/>
  <c r="N2390" i="2"/>
  <c r="N2391" i="2"/>
  <c r="N2392" i="2"/>
  <c r="N2393" i="2"/>
  <c r="N2394" i="2"/>
  <c r="N2395" i="2"/>
  <c r="N2396" i="2"/>
  <c r="N2397" i="2"/>
  <c r="N2398" i="2"/>
  <c r="N2399" i="2"/>
  <c r="N2400" i="2"/>
  <c r="N2401" i="2"/>
  <c r="N2402" i="2"/>
  <c r="N2403" i="2"/>
  <c r="N2404" i="2"/>
  <c r="N2405" i="2"/>
  <c r="N2406" i="2"/>
  <c r="N2407" i="2"/>
  <c r="N2408" i="2"/>
  <c r="N2409" i="2"/>
  <c r="N2410" i="2"/>
  <c r="N2411" i="2"/>
  <c r="N2412" i="2"/>
  <c r="N2413" i="2"/>
  <c r="N2414" i="2"/>
  <c r="N2415" i="2"/>
  <c r="N2416" i="2"/>
  <c r="N2417" i="2"/>
  <c r="N2418" i="2"/>
  <c r="N2419" i="2"/>
  <c r="N2420" i="2"/>
  <c r="N2421" i="2"/>
  <c r="N2422" i="2"/>
  <c r="N2423" i="2"/>
  <c r="N2424" i="2"/>
  <c r="N2425" i="2"/>
  <c r="N2426" i="2"/>
  <c r="N2427" i="2"/>
  <c r="N2428" i="2"/>
  <c r="N2429" i="2"/>
  <c r="N2430" i="2"/>
  <c r="N2431" i="2"/>
  <c r="N2432" i="2"/>
  <c r="N2433" i="2"/>
  <c r="N2434" i="2"/>
  <c r="N2435" i="2"/>
  <c r="N2436" i="2"/>
  <c r="N2437" i="2"/>
  <c r="N2438" i="2"/>
  <c r="N2439" i="2"/>
  <c r="N2440" i="2"/>
  <c r="N2441" i="2"/>
  <c r="N2442" i="2"/>
  <c r="N2443" i="2"/>
  <c r="N2444" i="2"/>
  <c r="N2445" i="2"/>
  <c r="N2446" i="2"/>
  <c r="N2447" i="2"/>
  <c r="N2448" i="2"/>
  <c r="N2449" i="2"/>
  <c r="N2450" i="2"/>
  <c r="N2451" i="2"/>
  <c r="N2452" i="2"/>
  <c r="N2453" i="2"/>
  <c r="N2454" i="2"/>
  <c r="N2455" i="2"/>
  <c r="N2456" i="2"/>
  <c r="N2457" i="2"/>
  <c r="N2458" i="2"/>
  <c r="N2459" i="2"/>
  <c r="N2460" i="2"/>
  <c r="N2461" i="2"/>
  <c r="N2462" i="2"/>
  <c r="N2463" i="2"/>
  <c r="N2464" i="2"/>
  <c r="N2465" i="2"/>
  <c r="N2466" i="2"/>
  <c r="N2467" i="2"/>
  <c r="N2468" i="2"/>
  <c r="N2469" i="2"/>
  <c r="N2470" i="2"/>
  <c r="N2471" i="2"/>
  <c r="N2472" i="2"/>
  <c r="N2473" i="2"/>
  <c r="N2474" i="2"/>
  <c r="N2475" i="2"/>
  <c r="N2476" i="2"/>
  <c r="N2477" i="2"/>
  <c r="N2478" i="2"/>
  <c r="N2479" i="2"/>
  <c r="N2480" i="2"/>
  <c r="N2481" i="2"/>
  <c r="N2482" i="2"/>
  <c r="N2483" i="2"/>
  <c r="N2484" i="2"/>
  <c r="N2485" i="2"/>
  <c r="N2486" i="2"/>
  <c r="N2487" i="2"/>
  <c r="N2488" i="2"/>
  <c r="N2489" i="2"/>
  <c r="N2490" i="2"/>
  <c r="N2491" i="2"/>
  <c r="N2492" i="2"/>
  <c r="N2493" i="2"/>
  <c r="N2494" i="2"/>
  <c r="N2495" i="2"/>
  <c r="N2496" i="2"/>
  <c r="N2497" i="2"/>
  <c r="N2498" i="2"/>
  <c r="N2499" i="2"/>
  <c r="N2500" i="2"/>
  <c r="N2501" i="2"/>
  <c r="N2502" i="2"/>
  <c r="N2503" i="2"/>
  <c r="N2504" i="2"/>
  <c r="N2505" i="2"/>
  <c r="N2506" i="2"/>
  <c r="N2507" i="2"/>
  <c r="N2508" i="2"/>
  <c r="N2509" i="2"/>
  <c r="N2510" i="2"/>
  <c r="N2511" i="2"/>
  <c r="N2512" i="2"/>
  <c r="N2513" i="2"/>
  <c r="N2514" i="2"/>
  <c r="N2515" i="2"/>
  <c r="N2516" i="2"/>
  <c r="N2517" i="2"/>
  <c r="N2518" i="2"/>
  <c r="N2519" i="2"/>
  <c r="N2520" i="2"/>
  <c r="N2521" i="2"/>
  <c r="N2522" i="2"/>
  <c r="N2523" i="2"/>
  <c r="N2524" i="2"/>
  <c r="N2525" i="2"/>
  <c r="N2526" i="2"/>
  <c r="N2527" i="2"/>
  <c r="N2528" i="2"/>
  <c r="N2529" i="2"/>
  <c r="N2530" i="2"/>
  <c r="N2531" i="2"/>
  <c r="N2532" i="2"/>
  <c r="N2533" i="2"/>
  <c r="N2534" i="2"/>
  <c r="N2535" i="2"/>
  <c r="N2536" i="2"/>
  <c r="N2537" i="2"/>
  <c r="N2538" i="2"/>
  <c r="N2539" i="2"/>
  <c r="N2540" i="2"/>
  <c r="N2541" i="2"/>
  <c r="N2542" i="2"/>
  <c r="N2543" i="2"/>
  <c r="N2544" i="2"/>
  <c r="N2545" i="2"/>
  <c r="N2546" i="2"/>
  <c r="N2547" i="2"/>
  <c r="N2548" i="2"/>
  <c r="N2549" i="2"/>
  <c r="N2550" i="2"/>
  <c r="N2551" i="2"/>
  <c r="N2552" i="2"/>
  <c r="N2553" i="2"/>
  <c r="N2554" i="2"/>
  <c r="N2555" i="2"/>
  <c r="N2556" i="2"/>
  <c r="N2557" i="2"/>
  <c r="N2558" i="2"/>
  <c r="N2559" i="2"/>
  <c r="N2560" i="2"/>
  <c r="N2561" i="2"/>
  <c r="N2562" i="2"/>
  <c r="N2563" i="2"/>
  <c r="N2564" i="2"/>
  <c r="N2565" i="2"/>
  <c r="N2566" i="2"/>
  <c r="N2567" i="2"/>
  <c r="N2568" i="2"/>
  <c r="N2569" i="2"/>
  <c r="N2570" i="2"/>
  <c r="N2571" i="2"/>
  <c r="N2572" i="2"/>
  <c r="N2573" i="2"/>
  <c r="N2574" i="2"/>
  <c r="N2575" i="2"/>
  <c r="N2576" i="2"/>
  <c r="N2577" i="2"/>
  <c r="N2578" i="2"/>
  <c r="N2579" i="2"/>
  <c r="N2580" i="2"/>
  <c r="N2581" i="2"/>
  <c r="N2582" i="2"/>
  <c r="N2583" i="2"/>
  <c r="N2584" i="2"/>
  <c r="N2585" i="2"/>
  <c r="N2586" i="2"/>
  <c r="N2587" i="2"/>
  <c r="N2588" i="2"/>
  <c r="AS3" i="2"/>
  <c r="O1218" i="2"/>
  <c r="AP1218" i="2" s="1"/>
  <c r="O1219" i="2"/>
  <c r="AP1219" i="2" s="1"/>
  <c r="O1220" i="2"/>
  <c r="AP1220" i="2" s="1"/>
  <c r="O1221" i="2"/>
  <c r="AP1221" i="2" s="1"/>
  <c r="O1222" i="2"/>
  <c r="AP1222" i="2" s="1"/>
  <c r="O1223" i="2"/>
  <c r="AP1223" i="2" s="1"/>
  <c r="O1224" i="2"/>
  <c r="AP1224" i="2" s="1"/>
  <c r="O1225" i="2"/>
  <c r="AP1225" i="2" s="1"/>
  <c r="O1226" i="2"/>
  <c r="AP1226" i="2" s="1"/>
  <c r="O1227" i="2"/>
  <c r="AP1227" i="2" s="1"/>
  <c r="O1228" i="2"/>
  <c r="AP1228" i="2" s="1"/>
  <c r="O1229" i="2"/>
  <c r="AP1229" i="2" s="1"/>
  <c r="O1230" i="2"/>
  <c r="AP1230" i="2" s="1"/>
  <c r="O1231" i="2"/>
  <c r="AP1231" i="2" s="1"/>
  <c r="O1232" i="2"/>
  <c r="AP1232" i="2" s="1"/>
  <c r="O1233" i="2"/>
  <c r="AP1233" i="2" s="1"/>
  <c r="O1234" i="2"/>
  <c r="AP1234" i="2" s="1"/>
  <c r="O1235" i="2"/>
  <c r="AP1235" i="2" s="1"/>
  <c r="O1236" i="2"/>
  <c r="AP1236" i="2" s="1"/>
  <c r="O1237" i="2"/>
  <c r="AP1237" i="2" s="1"/>
  <c r="O1238" i="2"/>
  <c r="AP1238" i="2" s="1"/>
  <c r="O1239" i="2"/>
  <c r="AP1239" i="2" s="1"/>
  <c r="O1240" i="2"/>
  <c r="AP1240" i="2" s="1"/>
  <c r="O1241" i="2"/>
  <c r="AP1241" i="2" s="1"/>
  <c r="O1242" i="2"/>
  <c r="AP1242" i="2" s="1"/>
  <c r="O1243" i="2"/>
  <c r="AP1243" i="2" s="1"/>
  <c r="O1244" i="2"/>
  <c r="AP1244" i="2" s="1"/>
  <c r="O1245" i="2"/>
  <c r="AP1245" i="2" s="1"/>
  <c r="O1246" i="2"/>
  <c r="AP1246" i="2" s="1"/>
  <c r="O1247" i="2"/>
  <c r="AP1247" i="2" s="1"/>
  <c r="O1248" i="2"/>
  <c r="AP1248" i="2" s="1"/>
  <c r="O1249" i="2"/>
  <c r="AP1249" i="2" s="1"/>
  <c r="O1250" i="2"/>
  <c r="AP1250" i="2" s="1"/>
  <c r="O1251" i="2"/>
  <c r="AP1251" i="2" s="1"/>
  <c r="O1252" i="2"/>
  <c r="AP1252" i="2" s="1"/>
  <c r="O1253" i="2"/>
  <c r="AP1253" i="2" s="1"/>
  <c r="O1254" i="2"/>
  <c r="AP1254" i="2" s="1"/>
  <c r="O1255" i="2"/>
  <c r="AP1255" i="2" s="1"/>
  <c r="O1256" i="2"/>
  <c r="AP1256" i="2" s="1"/>
  <c r="O1257" i="2"/>
  <c r="AP1257" i="2" s="1"/>
  <c r="O1258" i="2"/>
  <c r="AP1258" i="2" s="1"/>
  <c r="O1259" i="2"/>
  <c r="AP1259" i="2" s="1"/>
  <c r="O1260" i="2"/>
  <c r="AP1260" i="2" s="1"/>
  <c r="O1261" i="2"/>
  <c r="AP1261" i="2" s="1"/>
  <c r="O1262" i="2"/>
  <c r="AP1262" i="2" s="1"/>
  <c r="O1263" i="2"/>
  <c r="AP1263" i="2" s="1"/>
  <c r="O1264" i="2"/>
  <c r="AP1264" i="2" s="1"/>
  <c r="O1265" i="2"/>
  <c r="AP1265" i="2" s="1"/>
  <c r="O1266" i="2"/>
  <c r="AP1266" i="2" s="1"/>
  <c r="O1267" i="2"/>
  <c r="AP1267" i="2" s="1"/>
  <c r="O1268" i="2"/>
  <c r="AP1268" i="2" s="1"/>
  <c r="O1269" i="2"/>
  <c r="AP1269" i="2" s="1"/>
  <c r="O1270" i="2"/>
  <c r="AP1270" i="2" s="1"/>
  <c r="O1271" i="2"/>
  <c r="AP1271" i="2" s="1"/>
  <c r="O1272" i="2"/>
  <c r="AP1272" i="2" s="1"/>
  <c r="O1273" i="2"/>
  <c r="AP1273" i="2" s="1"/>
  <c r="O1274" i="2"/>
  <c r="AP1274" i="2" s="1"/>
  <c r="O1275" i="2"/>
  <c r="AP1275" i="2" s="1"/>
  <c r="O1276" i="2"/>
  <c r="AP1276" i="2" s="1"/>
  <c r="O1277" i="2"/>
  <c r="AP1277" i="2" s="1"/>
  <c r="O1278" i="2"/>
  <c r="AP1278" i="2" s="1"/>
  <c r="O1279" i="2"/>
  <c r="AP1279" i="2" s="1"/>
  <c r="O1280" i="2"/>
  <c r="AP1280" i="2" s="1"/>
  <c r="O1281" i="2"/>
  <c r="AP1281" i="2" s="1"/>
  <c r="O1282" i="2"/>
  <c r="AP1282" i="2" s="1"/>
  <c r="O1283" i="2"/>
  <c r="AP1283" i="2" s="1"/>
  <c r="O1284" i="2"/>
  <c r="AP1284" i="2" s="1"/>
  <c r="O1285" i="2"/>
  <c r="AP1285" i="2" s="1"/>
  <c r="O1286" i="2"/>
  <c r="AP1286" i="2" s="1"/>
  <c r="O1287" i="2"/>
  <c r="AP1287" i="2" s="1"/>
  <c r="O1288" i="2"/>
  <c r="AP1288" i="2" s="1"/>
  <c r="O1289" i="2"/>
  <c r="AP1289" i="2" s="1"/>
  <c r="O1290" i="2"/>
  <c r="AP1290" i="2" s="1"/>
  <c r="O1291" i="2"/>
  <c r="AP1291" i="2" s="1"/>
  <c r="O1292" i="2"/>
  <c r="AP1292" i="2" s="1"/>
  <c r="O1293" i="2"/>
  <c r="AP1293" i="2" s="1"/>
  <c r="O1294" i="2"/>
  <c r="AP1294" i="2" s="1"/>
  <c r="O1295" i="2"/>
  <c r="AP1295" i="2" s="1"/>
  <c r="O1296" i="2"/>
  <c r="AP1296" i="2" s="1"/>
  <c r="O1297" i="2"/>
  <c r="AP1297" i="2" s="1"/>
  <c r="O1298" i="2"/>
  <c r="AP1298" i="2" s="1"/>
  <c r="O1299" i="2"/>
  <c r="AP1299" i="2" s="1"/>
  <c r="O1300" i="2"/>
  <c r="AP1300" i="2" s="1"/>
  <c r="O1301" i="2"/>
  <c r="AP1301" i="2" s="1"/>
  <c r="O1302" i="2"/>
  <c r="AP1302" i="2" s="1"/>
  <c r="O1303" i="2"/>
  <c r="AP1303" i="2" s="1"/>
  <c r="O1304" i="2"/>
  <c r="AP1304" i="2" s="1"/>
  <c r="O1305" i="2"/>
  <c r="AP1305" i="2" s="1"/>
  <c r="O1306" i="2"/>
  <c r="AP1306" i="2" s="1"/>
  <c r="O1307" i="2"/>
  <c r="AP1307" i="2" s="1"/>
  <c r="O1308" i="2"/>
  <c r="AP1308" i="2" s="1"/>
  <c r="O1309" i="2"/>
  <c r="AP1309" i="2" s="1"/>
  <c r="O1310" i="2"/>
  <c r="AP1310" i="2" s="1"/>
  <c r="O1311" i="2"/>
  <c r="AP1311" i="2" s="1"/>
  <c r="O1312" i="2"/>
  <c r="AP1312" i="2" s="1"/>
  <c r="O1313" i="2"/>
  <c r="AP1313" i="2" s="1"/>
  <c r="O1314" i="2"/>
  <c r="AP1314" i="2" s="1"/>
  <c r="O1315" i="2"/>
  <c r="AP1315" i="2" s="1"/>
  <c r="O1316" i="2"/>
  <c r="AP1316" i="2" s="1"/>
  <c r="O1317" i="2"/>
  <c r="AP1317" i="2" s="1"/>
  <c r="O1318" i="2"/>
  <c r="AP1318" i="2" s="1"/>
  <c r="O1319" i="2"/>
  <c r="AP1319" i="2" s="1"/>
  <c r="O1320" i="2"/>
  <c r="AP1320" i="2" s="1"/>
  <c r="O1321" i="2"/>
  <c r="AP1321" i="2" s="1"/>
  <c r="O1322" i="2"/>
  <c r="AP1322" i="2" s="1"/>
  <c r="O1323" i="2"/>
  <c r="AP1323" i="2" s="1"/>
  <c r="O1324" i="2"/>
  <c r="AP1324" i="2" s="1"/>
  <c r="O1325" i="2"/>
  <c r="AP1325" i="2" s="1"/>
  <c r="O1326" i="2"/>
  <c r="AP1326" i="2" s="1"/>
  <c r="O1327" i="2"/>
  <c r="AP1327" i="2" s="1"/>
  <c r="O1328" i="2"/>
  <c r="AP1328" i="2" s="1"/>
  <c r="O1329" i="2"/>
  <c r="AP1329" i="2" s="1"/>
  <c r="O1330" i="2"/>
  <c r="AP1330" i="2" s="1"/>
  <c r="O1331" i="2"/>
  <c r="AP1331" i="2" s="1"/>
  <c r="O1332" i="2"/>
  <c r="AP1332" i="2" s="1"/>
  <c r="O1333" i="2"/>
  <c r="AP1333" i="2" s="1"/>
  <c r="O1334" i="2"/>
  <c r="AP1334" i="2" s="1"/>
  <c r="O1335" i="2"/>
  <c r="AP1335" i="2" s="1"/>
  <c r="O1336" i="2"/>
  <c r="AP1336" i="2" s="1"/>
  <c r="O1337" i="2"/>
  <c r="AP1337" i="2" s="1"/>
  <c r="O1338" i="2"/>
  <c r="AP1338" i="2" s="1"/>
  <c r="O1339" i="2"/>
  <c r="AP1339" i="2" s="1"/>
  <c r="O1340" i="2"/>
  <c r="AP1340" i="2" s="1"/>
  <c r="O1341" i="2"/>
  <c r="AP1341" i="2" s="1"/>
  <c r="O1342" i="2"/>
  <c r="AP1342" i="2" s="1"/>
  <c r="O1343" i="2"/>
  <c r="AP1343" i="2" s="1"/>
  <c r="O1344" i="2"/>
  <c r="AP1344" i="2" s="1"/>
  <c r="O1345" i="2"/>
  <c r="AP1345" i="2" s="1"/>
  <c r="O1346" i="2"/>
  <c r="AP1346" i="2" s="1"/>
  <c r="O1347" i="2"/>
  <c r="AP1347" i="2" s="1"/>
  <c r="O1348" i="2"/>
  <c r="AP1348" i="2" s="1"/>
  <c r="O1349" i="2"/>
  <c r="AP1349" i="2" s="1"/>
  <c r="O1350" i="2"/>
  <c r="AP1350" i="2" s="1"/>
  <c r="O1351" i="2"/>
  <c r="AP1351" i="2" s="1"/>
  <c r="O1352" i="2"/>
  <c r="AP1352" i="2" s="1"/>
  <c r="O1353" i="2"/>
  <c r="AP1353" i="2" s="1"/>
  <c r="O1354" i="2"/>
  <c r="AP1354" i="2" s="1"/>
  <c r="O1355" i="2"/>
  <c r="AP1355" i="2" s="1"/>
  <c r="O1356" i="2"/>
  <c r="AP1356" i="2" s="1"/>
  <c r="O1357" i="2"/>
  <c r="AP1357" i="2" s="1"/>
  <c r="O1358" i="2"/>
  <c r="AP1358" i="2" s="1"/>
  <c r="O1359" i="2"/>
  <c r="AP1359" i="2" s="1"/>
  <c r="O1360" i="2"/>
  <c r="AP1360" i="2" s="1"/>
  <c r="O1361" i="2"/>
  <c r="AP1361" i="2" s="1"/>
  <c r="O1362" i="2"/>
  <c r="AP1362" i="2" s="1"/>
  <c r="O1363" i="2"/>
  <c r="AP1363" i="2" s="1"/>
  <c r="O1364" i="2"/>
  <c r="AP1364" i="2" s="1"/>
  <c r="O1365" i="2"/>
  <c r="AP1365" i="2" s="1"/>
  <c r="O1367" i="2"/>
  <c r="AP1367" i="2" s="1"/>
  <c r="O1368" i="2"/>
  <c r="AP1368" i="2" s="1"/>
  <c r="O1369" i="2"/>
  <c r="AP1369" i="2" s="1"/>
  <c r="O1370" i="2"/>
  <c r="AP1370" i="2" s="1"/>
  <c r="O1371" i="2"/>
  <c r="AP1371" i="2" s="1"/>
  <c r="O1372" i="2"/>
  <c r="AP1372" i="2" s="1"/>
  <c r="O1373" i="2"/>
  <c r="AP1373" i="2" s="1"/>
  <c r="O1374" i="2"/>
  <c r="AP1374" i="2" s="1"/>
  <c r="O1375" i="2"/>
  <c r="AP1375" i="2" s="1"/>
  <c r="O1376" i="2"/>
  <c r="AP1376" i="2" s="1"/>
  <c r="O1377" i="2"/>
  <c r="AP1377" i="2" s="1"/>
  <c r="O1378" i="2"/>
  <c r="AP1378" i="2" s="1"/>
  <c r="O1379" i="2"/>
  <c r="AP1379" i="2" s="1"/>
  <c r="O1380" i="2"/>
  <c r="AP1380" i="2" s="1"/>
  <c r="O1381" i="2"/>
  <c r="AP1381" i="2" s="1"/>
  <c r="O1382" i="2"/>
  <c r="AP1382" i="2" s="1"/>
  <c r="O1383" i="2"/>
  <c r="AP1383" i="2" s="1"/>
  <c r="O1384" i="2"/>
  <c r="AP1384" i="2" s="1"/>
  <c r="O1385" i="2"/>
  <c r="AP1385" i="2" s="1"/>
  <c r="O1386" i="2"/>
  <c r="AP1386" i="2" s="1"/>
  <c r="O1387" i="2"/>
  <c r="AP1387" i="2" s="1"/>
  <c r="O1388" i="2"/>
  <c r="AP1388" i="2" s="1"/>
  <c r="O1389" i="2"/>
  <c r="AP1389" i="2" s="1"/>
  <c r="O1390" i="2"/>
  <c r="AP1390" i="2" s="1"/>
  <c r="O1391" i="2"/>
  <c r="AP1391" i="2" s="1"/>
  <c r="O1392" i="2"/>
  <c r="AP1392" i="2" s="1"/>
  <c r="O1393" i="2"/>
  <c r="AP1393" i="2" s="1"/>
  <c r="O1394" i="2"/>
  <c r="AP1394" i="2" s="1"/>
  <c r="O1395" i="2"/>
  <c r="AP1395" i="2" s="1"/>
  <c r="O1396" i="2"/>
  <c r="AP1396" i="2" s="1"/>
  <c r="O1397" i="2"/>
  <c r="AP1397" i="2" s="1"/>
  <c r="O1398" i="2"/>
  <c r="AP1398" i="2" s="1"/>
  <c r="O1399" i="2"/>
  <c r="AP1399" i="2" s="1"/>
  <c r="O1400" i="2"/>
  <c r="AP1400" i="2" s="1"/>
  <c r="O1401" i="2"/>
  <c r="AP1401" i="2" s="1"/>
  <c r="O1402" i="2"/>
  <c r="AP1402" i="2" s="1"/>
  <c r="O1403" i="2"/>
  <c r="AP1403" i="2" s="1"/>
  <c r="O1404" i="2"/>
  <c r="AP1404" i="2" s="1"/>
  <c r="O1405" i="2"/>
  <c r="AP1405" i="2" s="1"/>
  <c r="O1406" i="2"/>
  <c r="AP1406" i="2" s="1"/>
  <c r="O1407" i="2"/>
  <c r="AP1407" i="2" s="1"/>
  <c r="O1408" i="2"/>
  <c r="AP1408" i="2" s="1"/>
  <c r="O1409" i="2"/>
  <c r="AP1409" i="2" s="1"/>
  <c r="O1410" i="2"/>
  <c r="AP1410" i="2" s="1"/>
  <c r="O1411" i="2"/>
  <c r="AP1411" i="2" s="1"/>
  <c r="O1412" i="2"/>
  <c r="AP1412" i="2" s="1"/>
  <c r="O1413" i="2"/>
  <c r="AP1413" i="2" s="1"/>
  <c r="O1414" i="2"/>
  <c r="AP1414" i="2" s="1"/>
  <c r="O1415" i="2"/>
  <c r="AP1415" i="2" s="1"/>
  <c r="O1416" i="2"/>
  <c r="AP1416" i="2" s="1"/>
  <c r="O1417" i="2"/>
  <c r="AP1417" i="2" s="1"/>
  <c r="O1418" i="2"/>
  <c r="AP1418" i="2" s="1"/>
  <c r="O1419" i="2"/>
  <c r="AP1419" i="2" s="1"/>
  <c r="O1420" i="2"/>
  <c r="AP1420" i="2" s="1"/>
  <c r="O1421" i="2"/>
  <c r="AP1421" i="2" s="1"/>
  <c r="O1422" i="2"/>
  <c r="AP1422" i="2" s="1"/>
  <c r="O1423" i="2"/>
  <c r="AP1423" i="2" s="1"/>
  <c r="O1424" i="2"/>
  <c r="AP1424" i="2" s="1"/>
  <c r="O1425" i="2"/>
  <c r="AP1425" i="2" s="1"/>
  <c r="O1426" i="2"/>
  <c r="AP1426" i="2" s="1"/>
  <c r="O1427" i="2"/>
  <c r="AP1427" i="2" s="1"/>
  <c r="O1428" i="2"/>
  <c r="AP1428" i="2" s="1"/>
  <c r="O1429" i="2"/>
  <c r="AP1429" i="2" s="1"/>
  <c r="O1430" i="2"/>
  <c r="AP1430" i="2" s="1"/>
  <c r="O1431" i="2"/>
  <c r="AP1431" i="2" s="1"/>
  <c r="O1432" i="2"/>
  <c r="AP1432" i="2" s="1"/>
  <c r="O1433" i="2"/>
  <c r="AP1433" i="2" s="1"/>
  <c r="O1434" i="2"/>
  <c r="AP1434" i="2" s="1"/>
  <c r="O1435" i="2"/>
  <c r="AP1435" i="2" s="1"/>
  <c r="O1436" i="2"/>
  <c r="AP1436" i="2" s="1"/>
  <c r="O1437" i="2"/>
  <c r="AP1437" i="2" s="1"/>
  <c r="O1438" i="2"/>
  <c r="AP1438" i="2" s="1"/>
  <c r="O1439" i="2"/>
  <c r="AP1439" i="2" s="1"/>
  <c r="O1440" i="2"/>
  <c r="AP1440" i="2" s="1"/>
  <c r="O1441" i="2"/>
  <c r="AP1441" i="2" s="1"/>
  <c r="O1442" i="2"/>
  <c r="AP1442" i="2" s="1"/>
  <c r="O1443" i="2"/>
  <c r="AP1443" i="2" s="1"/>
  <c r="O1444" i="2"/>
  <c r="AP1444" i="2" s="1"/>
  <c r="O1445" i="2"/>
  <c r="AP1445" i="2" s="1"/>
  <c r="O1446" i="2"/>
  <c r="AP1446" i="2" s="1"/>
  <c r="O1447" i="2"/>
  <c r="AP1447" i="2" s="1"/>
  <c r="O1448" i="2"/>
  <c r="AP1448" i="2" s="1"/>
  <c r="O1449" i="2"/>
  <c r="AP1449" i="2" s="1"/>
  <c r="O1450" i="2"/>
  <c r="AP1450" i="2" s="1"/>
  <c r="O1451" i="2"/>
  <c r="AP1451" i="2" s="1"/>
  <c r="O1452" i="2"/>
  <c r="AP1452" i="2" s="1"/>
  <c r="O1453" i="2"/>
  <c r="AP1453" i="2" s="1"/>
  <c r="O1454" i="2"/>
  <c r="AP1454" i="2" s="1"/>
  <c r="O1455" i="2"/>
  <c r="AP1455" i="2" s="1"/>
  <c r="O1456" i="2"/>
  <c r="AP1456" i="2" s="1"/>
  <c r="O1457" i="2"/>
  <c r="AP1457" i="2" s="1"/>
  <c r="O1458" i="2"/>
  <c r="AP1458" i="2" s="1"/>
  <c r="O1459" i="2"/>
  <c r="AP1459" i="2" s="1"/>
  <c r="O1460" i="2"/>
  <c r="AP1460" i="2" s="1"/>
  <c r="O1461" i="2"/>
  <c r="AP1461" i="2" s="1"/>
  <c r="O1462" i="2"/>
  <c r="AP1462" i="2" s="1"/>
  <c r="O1463" i="2"/>
  <c r="AP1463" i="2" s="1"/>
  <c r="O1464" i="2"/>
  <c r="AP1464" i="2" s="1"/>
  <c r="O1465" i="2"/>
  <c r="AP1465" i="2" s="1"/>
  <c r="O1466" i="2"/>
  <c r="AP1466" i="2" s="1"/>
  <c r="O1467" i="2"/>
  <c r="AP1467" i="2" s="1"/>
  <c r="O1468" i="2"/>
  <c r="AP1468" i="2" s="1"/>
  <c r="O1469" i="2"/>
  <c r="AP1469" i="2" s="1"/>
  <c r="O1470" i="2"/>
  <c r="AP1470" i="2" s="1"/>
  <c r="O1471" i="2"/>
  <c r="AP1471" i="2" s="1"/>
  <c r="O1472" i="2"/>
  <c r="AP1472" i="2" s="1"/>
  <c r="O1473" i="2"/>
  <c r="AP1473" i="2" s="1"/>
  <c r="O1474" i="2"/>
  <c r="AP1474" i="2" s="1"/>
  <c r="O1475" i="2"/>
  <c r="AP1475" i="2" s="1"/>
  <c r="O1476" i="2"/>
  <c r="AP1476" i="2" s="1"/>
  <c r="O1477" i="2"/>
  <c r="AP1477" i="2" s="1"/>
  <c r="O1478" i="2"/>
  <c r="AP1478" i="2" s="1"/>
  <c r="O1479" i="2"/>
  <c r="AP1479" i="2" s="1"/>
  <c r="O1480" i="2"/>
  <c r="AP1480" i="2" s="1"/>
  <c r="O1481" i="2"/>
  <c r="AP1481" i="2" s="1"/>
  <c r="O1482" i="2"/>
  <c r="AP1482" i="2" s="1"/>
  <c r="O1483" i="2"/>
  <c r="AP1483" i="2" s="1"/>
  <c r="O1484" i="2"/>
  <c r="AP1484" i="2" s="1"/>
  <c r="O1485" i="2"/>
  <c r="AP1485" i="2" s="1"/>
  <c r="O1486" i="2"/>
  <c r="AP1486" i="2" s="1"/>
  <c r="O1487" i="2"/>
  <c r="AP1487" i="2" s="1"/>
  <c r="O1488" i="2"/>
  <c r="AP1488" i="2" s="1"/>
  <c r="O1489" i="2"/>
  <c r="AP1489" i="2" s="1"/>
  <c r="O1490" i="2"/>
  <c r="AP1490" i="2" s="1"/>
  <c r="O1491" i="2"/>
  <c r="AP1491" i="2" s="1"/>
  <c r="O1492" i="2"/>
  <c r="AP1492" i="2" s="1"/>
  <c r="O1493" i="2"/>
  <c r="AP1493" i="2" s="1"/>
  <c r="O1494" i="2"/>
  <c r="AP1494" i="2" s="1"/>
  <c r="O1495" i="2"/>
  <c r="AP1495" i="2" s="1"/>
  <c r="O1496" i="2"/>
  <c r="AP1496" i="2" s="1"/>
  <c r="O1497" i="2"/>
  <c r="AP1497" i="2" s="1"/>
  <c r="O1498" i="2"/>
  <c r="AP1498" i="2" s="1"/>
  <c r="O1499" i="2"/>
  <c r="AP1499" i="2" s="1"/>
  <c r="O1500" i="2"/>
  <c r="AP1500" i="2" s="1"/>
  <c r="O1501" i="2"/>
  <c r="AP1501" i="2" s="1"/>
  <c r="O1502" i="2"/>
  <c r="AP1502" i="2" s="1"/>
  <c r="O1503" i="2"/>
  <c r="AP1503" i="2" s="1"/>
  <c r="O1504" i="2"/>
  <c r="AP1504" i="2" s="1"/>
  <c r="O1505" i="2"/>
  <c r="AP1505" i="2" s="1"/>
  <c r="O1506" i="2"/>
  <c r="AP1506" i="2" s="1"/>
  <c r="O1507" i="2"/>
  <c r="AP1507" i="2" s="1"/>
  <c r="O1508" i="2"/>
  <c r="AP1508" i="2" s="1"/>
  <c r="O1509" i="2"/>
  <c r="AP1509" i="2" s="1"/>
  <c r="O1510" i="2"/>
  <c r="AP1510" i="2" s="1"/>
  <c r="O1511" i="2"/>
  <c r="AP1511" i="2" s="1"/>
  <c r="O1512" i="2"/>
  <c r="AP1512" i="2" s="1"/>
  <c r="O1513" i="2"/>
  <c r="AP1513" i="2" s="1"/>
  <c r="O1514" i="2"/>
  <c r="AP1514" i="2" s="1"/>
  <c r="O1515" i="2"/>
  <c r="AP1515" i="2" s="1"/>
  <c r="O1516" i="2"/>
  <c r="AP1516" i="2" s="1"/>
  <c r="O1517" i="2"/>
  <c r="AP1517" i="2" s="1"/>
  <c r="O1518" i="2"/>
  <c r="AP1518" i="2" s="1"/>
  <c r="O1519" i="2"/>
  <c r="AP1519" i="2" s="1"/>
  <c r="O1520" i="2"/>
  <c r="AP1520" i="2" s="1"/>
  <c r="O1521" i="2"/>
  <c r="AP1521" i="2" s="1"/>
  <c r="O1522" i="2"/>
  <c r="AP1522" i="2" s="1"/>
  <c r="O1523" i="2"/>
  <c r="AP1523" i="2" s="1"/>
  <c r="O1524" i="2"/>
  <c r="AP1524" i="2" s="1"/>
  <c r="O1525" i="2"/>
  <c r="AP1525" i="2" s="1"/>
  <c r="O1526" i="2"/>
  <c r="AP1526" i="2" s="1"/>
  <c r="O1527" i="2"/>
  <c r="AP1527" i="2" s="1"/>
  <c r="O1528" i="2"/>
  <c r="AP1528" i="2" s="1"/>
  <c r="O1529" i="2"/>
  <c r="AP1529" i="2" s="1"/>
  <c r="O1530" i="2"/>
  <c r="AP1530" i="2" s="1"/>
  <c r="O1531" i="2"/>
  <c r="AP1531" i="2" s="1"/>
  <c r="O1532" i="2"/>
  <c r="AP1532" i="2" s="1"/>
  <c r="O1533" i="2"/>
  <c r="AP1533" i="2" s="1"/>
  <c r="O1534" i="2"/>
  <c r="AP1534" i="2" s="1"/>
  <c r="O1535" i="2"/>
  <c r="AP1535" i="2" s="1"/>
  <c r="O1536" i="2"/>
  <c r="AP1536" i="2" s="1"/>
  <c r="O1537" i="2"/>
  <c r="AP1537" i="2" s="1"/>
  <c r="O1538" i="2"/>
  <c r="AP1538" i="2" s="1"/>
  <c r="O1539" i="2"/>
  <c r="AP1539" i="2" s="1"/>
  <c r="O1540" i="2"/>
  <c r="AP1540" i="2" s="1"/>
  <c r="O1541" i="2"/>
  <c r="AP1541" i="2" s="1"/>
  <c r="O1542" i="2"/>
  <c r="AP1542" i="2" s="1"/>
  <c r="O1543" i="2"/>
  <c r="AP1543" i="2" s="1"/>
  <c r="O1544" i="2"/>
  <c r="AP1544" i="2" s="1"/>
  <c r="O1545" i="2"/>
  <c r="AP1545" i="2" s="1"/>
  <c r="O1546" i="2"/>
  <c r="AP1546" i="2" s="1"/>
  <c r="O1547" i="2"/>
  <c r="AP1547" i="2" s="1"/>
  <c r="O1548" i="2"/>
  <c r="AP1548" i="2" s="1"/>
  <c r="O1549" i="2"/>
  <c r="AP1549" i="2" s="1"/>
  <c r="O1550" i="2"/>
  <c r="AP1550" i="2" s="1"/>
  <c r="O1551" i="2"/>
  <c r="AP1551" i="2" s="1"/>
  <c r="O1552" i="2"/>
  <c r="AP1552" i="2" s="1"/>
  <c r="O1553" i="2"/>
  <c r="AP1553" i="2" s="1"/>
  <c r="O1554" i="2"/>
  <c r="AP1554" i="2" s="1"/>
  <c r="O1555" i="2"/>
  <c r="AP1555" i="2" s="1"/>
  <c r="O1556" i="2"/>
  <c r="AP1556" i="2" s="1"/>
  <c r="O1557" i="2"/>
  <c r="AP1557" i="2" s="1"/>
  <c r="O1558" i="2"/>
  <c r="AP1558" i="2" s="1"/>
  <c r="O1559" i="2"/>
  <c r="AP1559" i="2" s="1"/>
  <c r="O1560" i="2"/>
  <c r="AP1560" i="2" s="1"/>
  <c r="O1561" i="2"/>
  <c r="AP1561" i="2" s="1"/>
  <c r="O1562" i="2"/>
  <c r="AP1562" i="2" s="1"/>
  <c r="O1563" i="2"/>
  <c r="AP1563" i="2" s="1"/>
  <c r="O1564" i="2"/>
  <c r="AP1564" i="2" s="1"/>
  <c r="O1565" i="2"/>
  <c r="AP1565" i="2" s="1"/>
  <c r="O1566" i="2"/>
  <c r="AP1566" i="2" s="1"/>
  <c r="O1567" i="2"/>
  <c r="AP1567" i="2" s="1"/>
  <c r="O1568" i="2"/>
  <c r="AP1568" i="2" s="1"/>
  <c r="O1569" i="2"/>
  <c r="AP1569" i="2" s="1"/>
  <c r="O1570" i="2"/>
  <c r="AP1570" i="2" s="1"/>
  <c r="O1571" i="2"/>
  <c r="AP1571" i="2" s="1"/>
  <c r="O1572" i="2"/>
  <c r="AP1572" i="2" s="1"/>
  <c r="O1573" i="2"/>
  <c r="AP1573" i="2" s="1"/>
  <c r="O1574" i="2"/>
  <c r="AP1574" i="2" s="1"/>
  <c r="O1575" i="2"/>
  <c r="AP1575" i="2" s="1"/>
  <c r="O1576" i="2"/>
  <c r="AP1576" i="2" s="1"/>
  <c r="O1577" i="2"/>
  <c r="AP1577" i="2" s="1"/>
  <c r="O1578" i="2"/>
  <c r="AP1578" i="2" s="1"/>
  <c r="O1579" i="2"/>
  <c r="AP1579" i="2" s="1"/>
  <c r="O1580" i="2"/>
  <c r="AP1580" i="2" s="1"/>
  <c r="O1581" i="2"/>
  <c r="AP1581" i="2" s="1"/>
  <c r="O1582" i="2"/>
  <c r="AP1582" i="2" s="1"/>
  <c r="O1583" i="2"/>
  <c r="AP1583" i="2" s="1"/>
  <c r="O1584" i="2"/>
  <c r="AP1584" i="2" s="1"/>
  <c r="O1585" i="2"/>
  <c r="AP1585" i="2" s="1"/>
  <c r="O1586" i="2"/>
  <c r="AP1586" i="2" s="1"/>
  <c r="O1587" i="2"/>
  <c r="AP1587" i="2" s="1"/>
  <c r="O1588" i="2"/>
  <c r="AP1588" i="2" s="1"/>
  <c r="O1589" i="2"/>
  <c r="AP1589" i="2" s="1"/>
  <c r="O1590" i="2"/>
  <c r="AP1590" i="2" s="1"/>
  <c r="O1591" i="2"/>
  <c r="AP1591" i="2" s="1"/>
  <c r="O1592" i="2"/>
  <c r="AP1592" i="2" s="1"/>
  <c r="O1593" i="2"/>
  <c r="AP1593" i="2" s="1"/>
  <c r="O1594" i="2"/>
  <c r="AP1594" i="2" s="1"/>
  <c r="O1595" i="2"/>
  <c r="AP1595" i="2" s="1"/>
  <c r="O1596" i="2"/>
  <c r="AP1596" i="2" s="1"/>
  <c r="O1597" i="2"/>
  <c r="AP1597" i="2" s="1"/>
  <c r="O1598" i="2"/>
  <c r="AP1598" i="2" s="1"/>
  <c r="O1599" i="2"/>
  <c r="AP1599" i="2" s="1"/>
  <c r="O1600" i="2"/>
  <c r="AP1600" i="2" s="1"/>
  <c r="O1601" i="2"/>
  <c r="AP1601" i="2" s="1"/>
  <c r="O1602" i="2"/>
  <c r="AP1602" i="2" s="1"/>
  <c r="O1603" i="2"/>
  <c r="AP1603" i="2" s="1"/>
  <c r="O1604" i="2"/>
  <c r="AP1604" i="2" s="1"/>
  <c r="O1605" i="2"/>
  <c r="AP1605" i="2" s="1"/>
  <c r="O1606" i="2"/>
  <c r="AP1606" i="2" s="1"/>
  <c r="O1607" i="2"/>
  <c r="AP1607" i="2" s="1"/>
  <c r="O1608" i="2"/>
  <c r="AP1608" i="2" s="1"/>
  <c r="O1609" i="2"/>
  <c r="AP1609" i="2" s="1"/>
  <c r="O1610" i="2"/>
  <c r="AP1610" i="2" s="1"/>
  <c r="O1611" i="2"/>
  <c r="AP1611" i="2" s="1"/>
  <c r="O1612" i="2"/>
  <c r="AP1612" i="2" s="1"/>
  <c r="O1613" i="2"/>
  <c r="AP1613" i="2" s="1"/>
  <c r="O1614" i="2"/>
  <c r="AP1614" i="2" s="1"/>
  <c r="O1615" i="2"/>
  <c r="AP1615" i="2" s="1"/>
  <c r="O1616" i="2"/>
  <c r="AP1616" i="2" s="1"/>
  <c r="O1617" i="2"/>
  <c r="AP1617" i="2" s="1"/>
  <c r="O1618" i="2"/>
  <c r="AP1618" i="2" s="1"/>
  <c r="O1619" i="2"/>
  <c r="AP1619" i="2" s="1"/>
  <c r="O1620" i="2"/>
  <c r="AP1620" i="2" s="1"/>
  <c r="O1621" i="2"/>
  <c r="AP1621" i="2" s="1"/>
  <c r="O1622" i="2"/>
  <c r="AP1622" i="2" s="1"/>
  <c r="O1623" i="2"/>
  <c r="AP1623" i="2" s="1"/>
  <c r="O1624" i="2"/>
  <c r="AP1624" i="2" s="1"/>
  <c r="O1625" i="2"/>
  <c r="AP1625" i="2" s="1"/>
  <c r="O1626" i="2"/>
  <c r="AP1626" i="2" s="1"/>
  <c r="O1627" i="2"/>
  <c r="AP1627" i="2" s="1"/>
  <c r="O1628" i="2"/>
  <c r="AP1628" i="2" s="1"/>
  <c r="O1629" i="2"/>
  <c r="AP1629" i="2" s="1"/>
  <c r="O1630" i="2"/>
  <c r="AP1630" i="2" s="1"/>
  <c r="O1631" i="2"/>
  <c r="AP1631" i="2" s="1"/>
  <c r="O1632" i="2"/>
  <c r="AP1632" i="2" s="1"/>
  <c r="O1633" i="2"/>
  <c r="AP1633" i="2" s="1"/>
  <c r="O1634" i="2"/>
  <c r="AP1634" i="2" s="1"/>
  <c r="O1635" i="2"/>
  <c r="AP1635" i="2" s="1"/>
  <c r="O1636" i="2"/>
  <c r="AP1636" i="2" s="1"/>
  <c r="O1637" i="2"/>
  <c r="AP1637" i="2" s="1"/>
  <c r="O1638" i="2"/>
  <c r="AP1638" i="2" s="1"/>
  <c r="O1639" i="2"/>
  <c r="AP1639" i="2" s="1"/>
  <c r="O1640" i="2"/>
  <c r="AP1640" i="2" s="1"/>
  <c r="O1641" i="2"/>
  <c r="AP1641" i="2" s="1"/>
  <c r="O1642" i="2"/>
  <c r="AP1642" i="2" s="1"/>
  <c r="O1643" i="2"/>
  <c r="AP1643" i="2" s="1"/>
  <c r="O1644" i="2"/>
  <c r="AP1644" i="2" s="1"/>
  <c r="O1645" i="2"/>
  <c r="AP1645" i="2" s="1"/>
  <c r="O1646" i="2"/>
  <c r="AP1646" i="2" s="1"/>
  <c r="O1647" i="2"/>
  <c r="AP1647" i="2" s="1"/>
  <c r="O1648" i="2"/>
  <c r="AP1648" i="2" s="1"/>
  <c r="O1649" i="2"/>
  <c r="AP1649" i="2" s="1"/>
  <c r="O1650" i="2"/>
  <c r="AP1650" i="2" s="1"/>
  <c r="O1651" i="2"/>
  <c r="AP1651" i="2" s="1"/>
  <c r="O1652" i="2"/>
  <c r="AP1652" i="2" s="1"/>
  <c r="O1653" i="2"/>
  <c r="AP1653" i="2" s="1"/>
  <c r="O1654" i="2"/>
  <c r="AP1654" i="2" s="1"/>
  <c r="O1655" i="2"/>
  <c r="AP1655" i="2" s="1"/>
  <c r="O1656" i="2"/>
  <c r="AP1656" i="2" s="1"/>
  <c r="O1657" i="2"/>
  <c r="AP1657" i="2" s="1"/>
  <c r="O1658" i="2"/>
  <c r="AP1658" i="2" s="1"/>
  <c r="O1659" i="2"/>
  <c r="AP1659" i="2" s="1"/>
  <c r="O1660" i="2"/>
  <c r="AP1660" i="2" s="1"/>
  <c r="O1661" i="2"/>
  <c r="AP1661" i="2" s="1"/>
  <c r="O1662" i="2"/>
  <c r="AP1662" i="2" s="1"/>
  <c r="O1663" i="2"/>
  <c r="AP1663" i="2" s="1"/>
  <c r="O1664" i="2"/>
  <c r="AP1664" i="2" s="1"/>
  <c r="O1665" i="2"/>
  <c r="AP1665" i="2" s="1"/>
  <c r="O1666" i="2"/>
  <c r="AP1666" i="2" s="1"/>
  <c r="O1667" i="2"/>
  <c r="AP1667" i="2" s="1"/>
  <c r="O1668" i="2"/>
  <c r="AP1668" i="2" s="1"/>
  <c r="O1669" i="2"/>
  <c r="AP1669" i="2" s="1"/>
  <c r="O1670" i="2"/>
  <c r="AP1670" i="2" s="1"/>
  <c r="O1671" i="2"/>
  <c r="AP1671" i="2" s="1"/>
  <c r="O1672" i="2"/>
  <c r="AP1672" i="2" s="1"/>
  <c r="O1673" i="2"/>
  <c r="AP1673" i="2" s="1"/>
  <c r="O1674" i="2"/>
  <c r="AP1674" i="2" s="1"/>
  <c r="O1675" i="2"/>
  <c r="AP1675" i="2" s="1"/>
  <c r="O1676" i="2"/>
  <c r="AP1676" i="2" s="1"/>
  <c r="O1677" i="2"/>
  <c r="AP1677" i="2" s="1"/>
  <c r="O1678" i="2"/>
  <c r="AP1678" i="2" s="1"/>
  <c r="O1679" i="2"/>
  <c r="AP1679" i="2" s="1"/>
  <c r="O1680" i="2"/>
  <c r="AP1680" i="2" s="1"/>
  <c r="O1681" i="2"/>
  <c r="AP1681" i="2" s="1"/>
  <c r="O1682" i="2"/>
  <c r="AP1682" i="2" s="1"/>
  <c r="O1683" i="2"/>
  <c r="AP1683" i="2" s="1"/>
  <c r="O1684" i="2"/>
  <c r="AP1684" i="2" s="1"/>
  <c r="O1685" i="2"/>
  <c r="AP1685" i="2" s="1"/>
  <c r="O1686" i="2"/>
  <c r="AP1686" i="2" s="1"/>
  <c r="O1687" i="2"/>
  <c r="AP1687" i="2" s="1"/>
  <c r="O1688" i="2"/>
  <c r="AP1688" i="2" s="1"/>
  <c r="O1689" i="2"/>
  <c r="AP1689" i="2" s="1"/>
  <c r="O1690" i="2"/>
  <c r="AP1690" i="2" s="1"/>
  <c r="O1691" i="2"/>
  <c r="AP1691" i="2" s="1"/>
  <c r="O1692" i="2"/>
  <c r="AP1692" i="2" s="1"/>
  <c r="O1693" i="2"/>
  <c r="AP1693" i="2" s="1"/>
  <c r="O1694" i="2"/>
  <c r="AP1694" i="2" s="1"/>
  <c r="O1695" i="2"/>
  <c r="AP1695" i="2" s="1"/>
  <c r="O1696" i="2"/>
  <c r="AP1696" i="2" s="1"/>
  <c r="O1697" i="2"/>
  <c r="AP1697" i="2" s="1"/>
  <c r="O1698" i="2"/>
  <c r="AP1698" i="2" s="1"/>
  <c r="O1699" i="2"/>
  <c r="AP1699" i="2" s="1"/>
  <c r="O1700" i="2"/>
  <c r="AP1700" i="2" s="1"/>
  <c r="O1701" i="2"/>
  <c r="AP1701" i="2" s="1"/>
  <c r="O1702" i="2"/>
  <c r="AP1702" i="2" s="1"/>
  <c r="O1703" i="2"/>
  <c r="AP1703" i="2" s="1"/>
  <c r="O1704" i="2"/>
  <c r="AP1704" i="2" s="1"/>
  <c r="O1705" i="2"/>
  <c r="AP1705" i="2" s="1"/>
  <c r="O1706" i="2"/>
  <c r="AP1706" i="2" s="1"/>
  <c r="O1707" i="2"/>
  <c r="AP1707" i="2" s="1"/>
  <c r="O1708" i="2"/>
  <c r="AP1708" i="2" s="1"/>
  <c r="O1709" i="2"/>
  <c r="AP1709" i="2" s="1"/>
  <c r="O1710" i="2"/>
  <c r="AP1710" i="2" s="1"/>
  <c r="O1711" i="2"/>
  <c r="AP1711" i="2" s="1"/>
  <c r="O1712" i="2"/>
  <c r="AP1712" i="2" s="1"/>
  <c r="O1713" i="2"/>
  <c r="AP1713" i="2" s="1"/>
  <c r="O1714" i="2"/>
  <c r="AP1714" i="2" s="1"/>
  <c r="O1715" i="2"/>
  <c r="AP1715" i="2" s="1"/>
  <c r="O1716" i="2"/>
  <c r="AP1716" i="2" s="1"/>
  <c r="O1717" i="2"/>
  <c r="AP1717" i="2" s="1"/>
  <c r="O1718" i="2"/>
  <c r="AP1718" i="2" s="1"/>
  <c r="O1719" i="2"/>
  <c r="AP1719" i="2" s="1"/>
  <c r="O1720" i="2"/>
  <c r="AP1720" i="2" s="1"/>
  <c r="O1721" i="2"/>
  <c r="AP1721" i="2" s="1"/>
  <c r="O1722" i="2"/>
  <c r="AP1722" i="2" s="1"/>
  <c r="O1723" i="2"/>
  <c r="AP1723" i="2" s="1"/>
  <c r="O1724" i="2"/>
  <c r="AP1724" i="2" s="1"/>
  <c r="O1725" i="2"/>
  <c r="AP1725" i="2" s="1"/>
  <c r="O1726" i="2"/>
  <c r="AP1726" i="2" s="1"/>
  <c r="O1727" i="2"/>
  <c r="AP1727" i="2" s="1"/>
  <c r="O1728" i="2"/>
  <c r="AP1728" i="2" s="1"/>
  <c r="O1729" i="2"/>
  <c r="AP1729" i="2" s="1"/>
  <c r="O1730" i="2"/>
  <c r="AP1730" i="2" s="1"/>
  <c r="O1731" i="2"/>
  <c r="AP1731" i="2" s="1"/>
  <c r="O1732" i="2"/>
  <c r="AP1732" i="2" s="1"/>
  <c r="O1733" i="2"/>
  <c r="AP1733" i="2" s="1"/>
  <c r="O1734" i="2"/>
  <c r="AP1734" i="2" s="1"/>
  <c r="O1735" i="2"/>
  <c r="AP1735" i="2" s="1"/>
  <c r="O1736" i="2"/>
  <c r="AP1736" i="2" s="1"/>
  <c r="O1737" i="2"/>
  <c r="AP1737" i="2" s="1"/>
  <c r="O1738" i="2"/>
  <c r="AP1738" i="2" s="1"/>
  <c r="O1739" i="2"/>
  <c r="AP1739" i="2" s="1"/>
  <c r="O1740" i="2"/>
  <c r="AP1740" i="2" s="1"/>
  <c r="O1741" i="2"/>
  <c r="AP1741" i="2" s="1"/>
  <c r="O1742" i="2"/>
  <c r="AP1742" i="2" s="1"/>
  <c r="O1743" i="2"/>
  <c r="AP1743" i="2" s="1"/>
  <c r="O1744" i="2"/>
  <c r="AP1744" i="2" s="1"/>
  <c r="O1745" i="2"/>
  <c r="AP1745" i="2" s="1"/>
  <c r="O1746" i="2"/>
  <c r="AP1746" i="2" s="1"/>
  <c r="O1747" i="2"/>
  <c r="AP1747" i="2" s="1"/>
  <c r="O1748" i="2"/>
  <c r="AP1748" i="2" s="1"/>
  <c r="O1749" i="2"/>
  <c r="AP1749" i="2" s="1"/>
  <c r="O1750" i="2"/>
  <c r="AP1750" i="2" s="1"/>
  <c r="O1751" i="2"/>
  <c r="AP1751" i="2" s="1"/>
  <c r="O1752" i="2"/>
  <c r="AP1752" i="2" s="1"/>
  <c r="O1753" i="2"/>
  <c r="AP1753" i="2" s="1"/>
  <c r="O1754" i="2"/>
  <c r="AP1754" i="2" s="1"/>
  <c r="O1755" i="2"/>
  <c r="AP1755" i="2" s="1"/>
  <c r="O1756" i="2"/>
  <c r="AP1756" i="2" s="1"/>
  <c r="O1757" i="2"/>
  <c r="AP1757" i="2" s="1"/>
  <c r="O1758" i="2"/>
  <c r="AP1758" i="2" s="1"/>
  <c r="O1759" i="2"/>
  <c r="AP1759" i="2" s="1"/>
  <c r="O1760" i="2"/>
  <c r="AP1760" i="2" s="1"/>
  <c r="O1761" i="2"/>
  <c r="AP1761" i="2" s="1"/>
  <c r="O1762" i="2"/>
  <c r="AP1762" i="2" s="1"/>
  <c r="O1763" i="2"/>
  <c r="AP1763" i="2" s="1"/>
  <c r="O1764" i="2"/>
  <c r="AP1764" i="2" s="1"/>
  <c r="O1765" i="2"/>
  <c r="AP1765" i="2" s="1"/>
  <c r="O1766" i="2"/>
  <c r="AP1766" i="2" s="1"/>
  <c r="O1767" i="2"/>
  <c r="AP1767" i="2" s="1"/>
  <c r="O1768" i="2"/>
  <c r="AP1768" i="2" s="1"/>
  <c r="O1769" i="2"/>
  <c r="AP1769" i="2" s="1"/>
  <c r="O1770" i="2"/>
  <c r="AP1770" i="2" s="1"/>
  <c r="O1771" i="2"/>
  <c r="AP1771" i="2" s="1"/>
  <c r="O1772" i="2"/>
  <c r="AP1772" i="2" s="1"/>
  <c r="O1773" i="2"/>
  <c r="AP1773" i="2" s="1"/>
  <c r="O1774" i="2"/>
  <c r="AP1774" i="2" s="1"/>
  <c r="O1775" i="2"/>
  <c r="AP1775" i="2" s="1"/>
  <c r="O1776" i="2"/>
  <c r="AP1776" i="2" s="1"/>
  <c r="O1777" i="2"/>
  <c r="AP1777" i="2" s="1"/>
  <c r="O1778" i="2"/>
  <c r="AP1778" i="2" s="1"/>
  <c r="O1779" i="2"/>
  <c r="AP1779" i="2" s="1"/>
  <c r="O1780" i="2"/>
  <c r="AP1780" i="2" s="1"/>
  <c r="O1781" i="2"/>
  <c r="AP1781" i="2" s="1"/>
  <c r="O1782" i="2"/>
  <c r="AP1782" i="2" s="1"/>
  <c r="O1783" i="2"/>
  <c r="AP1783" i="2" s="1"/>
  <c r="O1784" i="2"/>
  <c r="AP1784" i="2" s="1"/>
  <c r="O1785" i="2"/>
  <c r="AP1785" i="2" s="1"/>
  <c r="O1786" i="2"/>
  <c r="AP1786" i="2" s="1"/>
  <c r="O1787" i="2"/>
  <c r="AP1787" i="2" s="1"/>
  <c r="O1788" i="2"/>
  <c r="AP1788" i="2" s="1"/>
  <c r="O1789" i="2"/>
  <c r="AP1789" i="2" s="1"/>
  <c r="O1791" i="2"/>
  <c r="AP1791" i="2" s="1"/>
  <c r="O1792" i="2"/>
  <c r="AP1792" i="2" s="1"/>
  <c r="O1793" i="2"/>
  <c r="AP1793" i="2" s="1"/>
  <c r="O1794" i="2"/>
  <c r="AP1794" i="2" s="1"/>
  <c r="O1795" i="2"/>
  <c r="AP1795" i="2" s="1"/>
  <c r="O1796" i="2"/>
  <c r="AP1796" i="2" s="1"/>
  <c r="O1797" i="2"/>
  <c r="AP1797" i="2" s="1"/>
  <c r="O1798" i="2"/>
  <c r="AP1798" i="2" s="1"/>
  <c r="O1799" i="2"/>
  <c r="AP1799" i="2" s="1"/>
  <c r="O1800" i="2"/>
  <c r="AP1800" i="2" s="1"/>
  <c r="O1801" i="2"/>
  <c r="AP1801" i="2" s="1"/>
  <c r="O1802" i="2"/>
  <c r="AP1802" i="2" s="1"/>
  <c r="O1803" i="2"/>
  <c r="AP1803" i="2" s="1"/>
  <c r="O1804" i="2"/>
  <c r="AP1804" i="2" s="1"/>
  <c r="O1805" i="2"/>
  <c r="AP1805" i="2" s="1"/>
  <c r="O1806" i="2"/>
  <c r="AP1806" i="2" s="1"/>
  <c r="O1807" i="2"/>
  <c r="AP1807" i="2" s="1"/>
  <c r="O1808" i="2"/>
  <c r="AP1808" i="2" s="1"/>
  <c r="O1809" i="2"/>
  <c r="AP1809" i="2" s="1"/>
  <c r="O1810" i="2"/>
  <c r="AP1810" i="2" s="1"/>
  <c r="O1811" i="2"/>
  <c r="AP1811" i="2" s="1"/>
  <c r="O1812" i="2"/>
  <c r="AP1812" i="2" s="1"/>
  <c r="O1813" i="2"/>
  <c r="AP1813" i="2" s="1"/>
  <c r="O1814" i="2"/>
  <c r="AP1814" i="2" s="1"/>
  <c r="O1815" i="2"/>
  <c r="AP1815" i="2" s="1"/>
  <c r="O1816" i="2"/>
  <c r="AP1816" i="2" s="1"/>
  <c r="O1817" i="2"/>
  <c r="AP1817" i="2" s="1"/>
  <c r="O1818" i="2"/>
  <c r="AP1818" i="2" s="1"/>
  <c r="O1819" i="2"/>
  <c r="AP1819" i="2" s="1"/>
  <c r="O1820" i="2"/>
  <c r="AP1820" i="2" s="1"/>
  <c r="O1821" i="2"/>
  <c r="AP1821" i="2" s="1"/>
  <c r="O1822" i="2"/>
  <c r="AP1822" i="2" s="1"/>
  <c r="O1823" i="2"/>
  <c r="AP1823" i="2" s="1"/>
  <c r="O1824" i="2"/>
  <c r="AP1824" i="2" s="1"/>
  <c r="O1825" i="2"/>
  <c r="AP1825" i="2" s="1"/>
  <c r="O1826" i="2"/>
  <c r="AP1826" i="2" s="1"/>
  <c r="O1827" i="2"/>
  <c r="AP1827" i="2" s="1"/>
  <c r="O1828" i="2"/>
  <c r="AP1828" i="2" s="1"/>
  <c r="O1829" i="2"/>
  <c r="AP1829" i="2" s="1"/>
  <c r="O1830" i="2"/>
  <c r="AP1830" i="2" s="1"/>
  <c r="O1831" i="2"/>
  <c r="AP1831" i="2" s="1"/>
  <c r="O1832" i="2"/>
  <c r="AP1832" i="2" s="1"/>
  <c r="O1833" i="2"/>
  <c r="AP1833" i="2" s="1"/>
  <c r="O1834" i="2"/>
  <c r="AP1834" i="2" s="1"/>
  <c r="O1835" i="2"/>
  <c r="AP1835" i="2" s="1"/>
  <c r="O1836" i="2"/>
  <c r="AP1836" i="2" s="1"/>
  <c r="O1837" i="2"/>
  <c r="AP1837" i="2" s="1"/>
  <c r="O1838" i="2"/>
  <c r="AP1838" i="2" s="1"/>
  <c r="O1839" i="2"/>
  <c r="AP1839" i="2" s="1"/>
  <c r="O1840" i="2"/>
  <c r="AP1840" i="2" s="1"/>
  <c r="O1841" i="2"/>
  <c r="AP1841" i="2" s="1"/>
  <c r="O1842" i="2"/>
  <c r="AP1842" i="2" s="1"/>
  <c r="O1843" i="2"/>
  <c r="AP1843" i="2" s="1"/>
  <c r="O1844" i="2"/>
  <c r="AP1844" i="2" s="1"/>
  <c r="O1845" i="2"/>
  <c r="AP1845" i="2" s="1"/>
  <c r="O1846" i="2"/>
  <c r="AP1846" i="2" s="1"/>
  <c r="O1847" i="2"/>
  <c r="AP1847" i="2" s="1"/>
  <c r="O1848" i="2"/>
  <c r="AP1848" i="2" s="1"/>
  <c r="O1849" i="2"/>
  <c r="AP1849" i="2" s="1"/>
  <c r="O1850" i="2"/>
  <c r="AP1850" i="2" s="1"/>
  <c r="O1851" i="2"/>
  <c r="AP1851" i="2" s="1"/>
  <c r="O1852" i="2"/>
  <c r="AP1852" i="2" s="1"/>
  <c r="O1853" i="2"/>
  <c r="AP1853" i="2" s="1"/>
  <c r="O1854" i="2"/>
  <c r="AP1854" i="2" s="1"/>
  <c r="O1855" i="2"/>
  <c r="AP1855" i="2" s="1"/>
  <c r="O1856" i="2"/>
  <c r="AP1856" i="2" s="1"/>
  <c r="O1857" i="2"/>
  <c r="AP1857" i="2" s="1"/>
  <c r="O1858" i="2"/>
  <c r="AP1858" i="2" s="1"/>
  <c r="O1859" i="2"/>
  <c r="AP1859" i="2" s="1"/>
  <c r="O1860" i="2"/>
  <c r="AP1860" i="2" s="1"/>
  <c r="O1861" i="2"/>
  <c r="AP1861" i="2" s="1"/>
  <c r="O1862" i="2"/>
  <c r="AP1862" i="2" s="1"/>
  <c r="O1863" i="2"/>
  <c r="AP1863" i="2" s="1"/>
  <c r="O1864" i="2"/>
  <c r="AP1864" i="2" s="1"/>
  <c r="O1865" i="2"/>
  <c r="AP1865" i="2" s="1"/>
  <c r="O1866" i="2"/>
  <c r="AP1866" i="2" s="1"/>
  <c r="O1867" i="2"/>
  <c r="AP1867" i="2" s="1"/>
  <c r="O1868" i="2"/>
  <c r="AP1868" i="2" s="1"/>
  <c r="O1869" i="2"/>
  <c r="AP1869" i="2" s="1"/>
  <c r="O1870" i="2"/>
  <c r="AP1870" i="2" s="1"/>
  <c r="O1871" i="2"/>
  <c r="AP1871" i="2" s="1"/>
  <c r="O1872" i="2"/>
  <c r="AP1872" i="2" s="1"/>
  <c r="O1873" i="2"/>
  <c r="AP1873" i="2" s="1"/>
  <c r="O1874" i="2"/>
  <c r="AP1874" i="2" s="1"/>
  <c r="O1875" i="2"/>
  <c r="AP1875" i="2" s="1"/>
  <c r="O1876" i="2"/>
  <c r="AP1876" i="2" s="1"/>
  <c r="O1877" i="2"/>
  <c r="AP1877" i="2" s="1"/>
  <c r="O1878" i="2"/>
  <c r="AP1878" i="2" s="1"/>
  <c r="O1879" i="2"/>
  <c r="AP1879" i="2" s="1"/>
  <c r="O1880" i="2"/>
  <c r="AP1880" i="2" s="1"/>
  <c r="O1881" i="2"/>
  <c r="AP1881" i="2" s="1"/>
  <c r="O1882" i="2"/>
  <c r="AP1882" i="2" s="1"/>
  <c r="O1883" i="2"/>
  <c r="AP1883" i="2" s="1"/>
  <c r="O1884" i="2"/>
  <c r="AP1884" i="2" s="1"/>
  <c r="O1885" i="2"/>
  <c r="AP1885" i="2" s="1"/>
  <c r="O1886" i="2"/>
  <c r="AP1886" i="2" s="1"/>
  <c r="O1887" i="2"/>
  <c r="AP1887" i="2" s="1"/>
  <c r="O1888" i="2"/>
  <c r="AP1888" i="2" s="1"/>
  <c r="O1889" i="2"/>
  <c r="AP1889" i="2" s="1"/>
  <c r="O1890" i="2"/>
  <c r="AP1890" i="2" s="1"/>
  <c r="O1891" i="2"/>
  <c r="AP1891" i="2" s="1"/>
  <c r="O1892" i="2"/>
  <c r="AP1892" i="2" s="1"/>
  <c r="O1893" i="2"/>
  <c r="AP1893" i="2" s="1"/>
  <c r="O1894" i="2"/>
  <c r="AP1894" i="2" s="1"/>
  <c r="O1895" i="2"/>
  <c r="AP1895" i="2" s="1"/>
  <c r="O1896" i="2"/>
  <c r="AP1896" i="2" s="1"/>
  <c r="O1897" i="2"/>
  <c r="AP1897" i="2" s="1"/>
  <c r="O1898" i="2"/>
  <c r="AP1898" i="2" s="1"/>
  <c r="O1899" i="2"/>
  <c r="AP1899" i="2" s="1"/>
  <c r="O1900" i="2"/>
  <c r="AP1900" i="2" s="1"/>
  <c r="O1901" i="2"/>
  <c r="AP1901" i="2" s="1"/>
  <c r="O1902" i="2"/>
  <c r="AP1902" i="2" s="1"/>
  <c r="O1903" i="2"/>
  <c r="AP1903" i="2" s="1"/>
  <c r="O1904" i="2"/>
  <c r="AP1904" i="2" s="1"/>
  <c r="O1905" i="2"/>
  <c r="AP1905" i="2" s="1"/>
  <c r="O1906" i="2"/>
  <c r="AP1906" i="2" s="1"/>
  <c r="O1907" i="2"/>
  <c r="AP1907" i="2" s="1"/>
  <c r="O1908" i="2"/>
  <c r="AP1908" i="2" s="1"/>
  <c r="O1909" i="2"/>
  <c r="AP1909" i="2" s="1"/>
  <c r="O1910" i="2"/>
  <c r="AP1910" i="2" s="1"/>
  <c r="O1911" i="2"/>
  <c r="AP1911" i="2" s="1"/>
  <c r="O1912" i="2"/>
  <c r="AP1912" i="2" s="1"/>
  <c r="O1913" i="2"/>
  <c r="AP1913" i="2" s="1"/>
  <c r="O1914" i="2"/>
  <c r="AP1914" i="2" s="1"/>
  <c r="O1915" i="2"/>
  <c r="AP1915" i="2" s="1"/>
  <c r="O1916" i="2"/>
  <c r="AP1916" i="2" s="1"/>
  <c r="O1917" i="2"/>
  <c r="AP1917" i="2" s="1"/>
  <c r="O1918" i="2"/>
  <c r="AP1918" i="2" s="1"/>
  <c r="O1919" i="2"/>
  <c r="AP1919" i="2" s="1"/>
  <c r="O1920" i="2"/>
  <c r="AP1920" i="2" s="1"/>
  <c r="O1921" i="2"/>
  <c r="AP1921" i="2" s="1"/>
  <c r="O1922" i="2"/>
  <c r="AP1922" i="2" s="1"/>
  <c r="O1923" i="2"/>
  <c r="AP1923" i="2" s="1"/>
  <c r="O1924" i="2"/>
  <c r="AP1924" i="2" s="1"/>
  <c r="O1925" i="2"/>
  <c r="AP1925" i="2" s="1"/>
  <c r="O1926" i="2"/>
  <c r="AP1926" i="2" s="1"/>
  <c r="O1927" i="2"/>
  <c r="AP1927" i="2" s="1"/>
  <c r="O1928" i="2"/>
  <c r="AP1928" i="2" s="1"/>
  <c r="O1929" i="2"/>
  <c r="AP1929" i="2" s="1"/>
  <c r="O1930" i="2"/>
  <c r="AP1930" i="2" s="1"/>
  <c r="O1931" i="2"/>
  <c r="AP1931" i="2" s="1"/>
  <c r="O1932" i="2"/>
  <c r="AP1932" i="2" s="1"/>
  <c r="O1933" i="2"/>
  <c r="AP1933" i="2" s="1"/>
  <c r="O1934" i="2"/>
  <c r="AP1934" i="2" s="1"/>
  <c r="O1935" i="2"/>
  <c r="AP1935" i="2" s="1"/>
  <c r="O1936" i="2"/>
  <c r="AP1936" i="2" s="1"/>
  <c r="O1937" i="2"/>
  <c r="AP1937" i="2" s="1"/>
  <c r="O1938" i="2"/>
  <c r="AP1938" i="2" s="1"/>
  <c r="O1939" i="2"/>
  <c r="AP1939" i="2" s="1"/>
  <c r="O1940" i="2"/>
  <c r="AP1940" i="2" s="1"/>
  <c r="O1941" i="2"/>
  <c r="AP1941" i="2" s="1"/>
  <c r="O1942" i="2"/>
  <c r="AP1942" i="2" s="1"/>
  <c r="O1943" i="2"/>
  <c r="AP1943" i="2" s="1"/>
  <c r="O1944" i="2"/>
  <c r="AP1944" i="2" s="1"/>
  <c r="O1945" i="2"/>
  <c r="AP1945" i="2" s="1"/>
  <c r="O1946" i="2"/>
  <c r="AP1946" i="2" s="1"/>
  <c r="O1947" i="2"/>
  <c r="AP1947" i="2" s="1"/>
  <c r="O1948" i="2"/>
  <c r="AP1948" i="2" s="1"/>
  <c r="O1949" i="2"/>
  <c r="AP1949" i="2" s="1"/>
  <c r="O1950" i="2"/>
  <c r="AP1950" i="2" s="1"/>
  <c r="O1951" i="2"/>
  <c r="AP1951" i="2" s="1"/>
  <c r="O1952" i="2"/>
  <c r="AP1952" i="2" s="1"/>
  <c r="O1953" i="2"/>
  <c r="AP1953" i="2" s="1"/>
  <c r="O1954" i="2"/>
  <c r="AP1954" i="2" s="1"/>
  <c r="O1955" i="2"/>
  <c r="AP1955" i="2" s="1"/>
  <c r="O1956" i="2"/>
  <c r="AP1956" i="2" s="1"/>
  <c r="O1957" i="2"/>
  <c r="AP1957" i="2" s="1"/>
  <c r="O1958" i="2"/>
  <c r="AP1958" i="2" s="1"/>
  <c r="O1959" i="2"/>
  <c r="AP1959" i="2" s="1"/>
  <c r="O1960" i="2"/>
  <c r="AP1960" i="2" s="1"/>
  <c r="O1961" i="2"/>
  <c r="AP1961" i="2" s="1"/>
  <c r="O1962" i="2"/>
  <c r="AP1962" i="2" s="1"/>
  <c r="O1963" i="2"/>
  <c r="AP1963" i="2" s="1"/>
  <c r="O1964" i="2"/>
  <c r="AP1964" i="2" s="1"/>
  <c r="O1965" i="2"/>
  <c r="AP1965" i="2" s="1"/>
  <c r="O1966" i="2"/>
  <c r="AP1966" i="2" s="1"/>
  <c r="O1967" i="2"/>
  <c r="AP1967" i="2" s="1"/>
  <c r="O1968" i="2"/>
  <c r="AP1968" i="2" s="1"/>
  <c r="O1969" i="2"/>
  <c r="AP1969" i="2" s="1"/>
  <c r="O1970" i="2"/>
  <c r="AP1970" i="2" s="1"/>
  <c r="O1971" i="2"/>
  <c r="AP1971" i="2" s="1"/>
  <c r="O1972" i="2"/>
  <c r="AP1972" i="2" s="1"/>
  <c r="O1973" i="2"/>
  <c r="AP1973" i="2" s="1"/>
  <c r="O1974" i="2"/>
  <c r="AP1974" i="2" s="1"/>
  <c r="O1975" i="2"/>
  <c r="AP1975" i="2" s="1"/>
  <c r="O1976" i="2"/>
  <c r="AP1976" i="2" s="1"/>
  <c r="O1977" i="2"/>
  <c r="AP1977" i="2" s="1"/>
  <c r="O1978" i="2"/>
  <c r="AP1978" i="2" s="1"/>
  <c r="O1979" i="2"/>
  <c r="AP1979" i="2" s="1"/>
  <c r="O1980" i="2"/>
  <c r="AP1980" i="2" s="1"/>
  <c r="O1981" i="2"/>
  <c r="AP1981" i="2" s="1"/>
  <c r="O1982" i="2"/>
  <c r="AP1982" i="2" s="1"/>
  <c r="O1983" i="2"/>
  <c r="AP1983" i="2" s="1"/>
  <c r="O1984" i="2"/>
  <c r="AP1984" i="2" s="1"/>
  <c r="O1985" i="2"/>
  <c r="AP1985" i="2" s="1"/>
  <c r="O1986" i="2"/>
  <c r="AP1986" i="2" s="1"/>
  <c r="O1987" i="2"/>
  <c r="AP1987" i="2" s="1"/>
  <c r="O1988" i="2"/>
  <c r="AP1988" i="2" s="1"/>
  <c r="O1989" i="2"/>
  <c r="AP1989" i="2" s="1"/>
  <c r="O1990" i="2"/>
  <c r="AP1990" i="2" s="1"/>
  <c r="O1991" i="2"/>
  <c r="AP1991" i="2" s="1"/>
  <c r="O1992" i="2"/>
  <c r="AP1992" i="2" s="1"/>
  <c r="O1993" i="2"/>
  <c r="AP1993" i="2" s="1"/>
  <c r="O1994" i="2"/>
  <c r="AP1994" i="2" s="1"/>
  <c r="O1995" i="2"/>
  <c r="AP1995" i="2" s="1"/>
  <c r="O1996" i="2"/>
  <c r="AP1996" i="2" s="1"/>
  <c r="O1997" i="2"/>
  <c r="AP1997" i="2" s="1"/>
  <c r="O1998" i="2"/>
  <c r="AP1998" i="2" s="1"/>
  <c r="O1999" i="2"/>
  <c r="AP1999" i="2" s="1"/>
  <c r="O2000" i="2"/>
  <c r="AP2000" i="2" s="1"/>
  <c r="O2001" i="2"/>
  <c r="AP2001" i="2" s="1"/>
  <c r="O2002" i="2"/>
  <c r="AP2002" i="2" s="1"/>
  <c r="O2003" i="2"/>
  <c r="AP2003" i="2" s="1"/>
  <c r="O2004" i="2"/>
  <c r="AP2004" i="2" s="1"/>
  <c r="O2005" i="2"/>
  <c r="AP2005" i="2" s="1"/>
  <c r="O2006" i="2"/>
  <c r="AP2006" i="2" s="1"/>
  <c r="O2007" i="2"/>
  <c r="AP2007" i="2" s="1"/>
  <c r="O2008" i="2"/>
  <c r="AP2008" i="2" s="1"/>
  <c r="O2009" i="2"/>
  <c r="AP2009" i="2" s="1"/>
  <c r="O2010" i="2"/>
  <c r="AP2010" i="2" s="1"/>
  <c r="O2011" i="2"/>
  <c r="AP2011" i="2" s="1"/>
  <c r="O2012" i="2"/>
  <c r="AP2012" i="2" s="1"/>
  <c r="O2013" i="2"/>
  <c r="AP2013" i="2" s="1"/>
  <c r="O2014" i="2"/>
  <c r="AP2014" i="2" s="1"/>
  <c r="O2015" i="2"/>
  <c r="AP2015" i="2" s="1"/>
  <c r="O2016" i="2"/>
  <c r="AP2016" i="2" s="1"/>
  <c r="O2017" i="2"/>
  <c r="AP2017" i="2" s="1"/>
  <c r="O2018" i="2"/>
  <c r="AP2018" i="2" s="1"/>
  <c r="O2019" i="2"/>
  <c r="AP2019" i="2" s="1"/>
  <c r="O2020" i="2"/>
  <c r="AP2020" i="2" s="1"/>
  <c r="O2021" i="2"/>
  <c r="AP2021" i="2" s="1"/>
  <c r="O2022" i="2"/>
  <c r="AP2022" i="2" s="1"/>
  <c r="O2023" i="2"/>
  <c r="AP2023" i="2" s="1"/>
  <c r="O2024" i="2"/>
  <c r="AP2024" i="2" s="1"/>
  <c r="O2025" i="2"/>
  <c r="AP2025" i="2" s="1"/>
  <c r="O2026" i="2"/>
  <c r="AP2026" i="2" s="1"/>
  <c r="O2027" i="2"/>
  <c r="AP2027" i="2" s="1"/>
  <c r="O2028" i="2"/>
  <c r="AP2028" i="2" s="1"/>
  <c r="O2029" i="2"/>
  <c r="AP2029" i="2" s="1"/>
  <c r="O2030" i="2"/>
  <c r="AP2030" i="2" s="1"/>
  <c r="O2031" i="2"/>
  <c r="AP2031" i="2" s="1"/>
  <c r="O2032" i="2"/>
  <c r="AP2032" i="2" s="1"/>
  <c r="O2033" i="2"/>
  <c r="AP2033" i="2" s="1"/>
  <c r="O2034" i="2"/>
  <c r="AP2034" i="2" s="1"/>
  <c r="O2035" i="2"/>
  <c r="AP2035" i="2" s="1"/>
  <c r="O2036" i="2"/>
  <c r="AP2036" i="2" s="1"/>
  <c r="O2037" i="2"/>
  <c r="AP2037" i="2" s="1"/>
  <c r="O2038" i="2"/>
  <c r="AP2038" i="2" s="1"/>
  <c r="O2039" i="2"/>
  <c r="AP2039" i="2" s="1"/>
  <c r="O2040" i="2"/>
  <c r="AP2040" i="2" s="1"/>
  <c r="O2041" i="2"/>
  <c r="AP2041" i="2" s="1"/>
  <c r="O2042" i="2"/>
  <c r="AP2042" i="2" s="1"/>
  <c r="O2043" i="2"/>
  <c r="AP2043" i="2" s="1"/>
  <c r="O2044" i="2"/>
  <c r="AP2044" i="2" s="1"/>
  <c r="O2045" i="2"/>
  <c r="AP2045" i="2" s="1"/>
  <c r="O2046" i="2"/>
  <c r="AP2046" i="2" s="1"/>
  <c r="O2047" i="2"/>
  <c r="AP2047" i="2" s="1"/>
  <c r="O2048" i="2"/>
  <c r="AP2048" i="2" s="1"/>
  <c r="O2049" i="2"/>
  <c r="AP2049" i="2" s="1"/>
  <c r="O2050" i="2"/>
  <c r="AP2050" i="2" s="1"/>
  <c r="O2051" i="2"/>
  <c r="AP2051" i="2" s="1"/>
  <c r="O2052" i="2"/>
  <c r="AP2052" i="2" s="1"/>
  <c r="O2053" i="2"/>
  <c r="AP2053" i="2" s="1"/>
  <c r="O2054" i="2"/>
  <c r="AP2054" i="2" s="1"/>
  <c r="O2055" i="2"/>
  <c r="AP2055" i="2" s="1"/>
  <c r="O2056" i="2"/>
  <c r="AP2056" i="2" s="1"/>
  <c r="O2057" i="2"/>
  <c r="AP2057" i="2" s="1"/>
  <c r="O2058" i="2"/>
  <c r="AP2058" i="2" s="1"/>
  <c r="O2059" i="2"/>
  <c r="AP2059" i="2" s="1"/>
  <c r="O2060" i="2"/>
  <c r="AP2060" i="2" s="1"/>
  <c r="O2061" i="2"/>
  <c r="AP2061" i="2" s="1"/>
  <c r="O2062" i="2"/>
  <c r="AP2062" i="2" s="1"/>
  <c r="O2063" i="2"/>
  <c r="AP2063" i="2" s="1"/>
  <c r="O2064" i="2"/>
  <c r="AP2064" i="2" s="1"/>
  <c r="O2065" i="2"/>
  <c r="AP2065" i="2" s="1"/>
  <c r="O2066" i="2"/>
  <c r="AP2066" i="2" s="1"/>
  <c r="O2067" i="2"/>
  <c r="AP2067" i="2" s="1"/>
  <c r="O2068" i="2"/>
  <c r="AP2068" i="2" s="1"/>
  <c r="O2069" i="2"/>
  <c r="AP2069" i="2" s="1"/>
  <c r="O2070" i="2"/>
  <c r="AP2070" i="2" s="1"/>
  <c r="O2071" i="2"/>
  <c r="AP2071" i="2" s="1"/>
  <c r="O2072" i="2"/>
  <c r="AP2072" i="2" s="1"/>
  <c r="O2073" i="2"/>
  <c r="AP2073" i="2" s="1"/>
  <c r="O2074" i="2"/>
  <c r="AP2074" i="2" s="1"/>
  <c r="O2075" i="2"/>
  <c r="AP2075" i="2" s="1"/>
  <c r="O2076" i="2"/>
  <c r="AP2076" i="2" s="1"/>
  <c r="O2077" i="2"/>
  <c r="AP2077" i="2" s="1"/>
  <c r="O2078" i="2"/>
  <c r="AP2078" i="2" s="1"/>
  <c r="O2079" i="2"/>
  <c r="AP2079" i="2" s="1"/>
  <c r="O2080" i="2"/>
  <c r="AP2080" i="2" s="1"/>
  <c r="O2081" i="2"/>
  <c r="AP2081" i="2" s="1"/>
  <c r="O2082" i="2"/>
  <c r="AP2082" i="2" s="1"/>
  <c r="O2083" i="2"/>
  <c r="AP2083" i="2" s="1"/>
  <c r="O2084" i="2"/>
  <c r="AP2084" i="2" s="1"/>
  <c r="O2085" i="2"/>
  <c r="AP2085" i="2" s="1"/>
  <c r="O2086" i="2"/>
  <c r="AP2086" i="2" s="1"/>
  <c r="O2087" i="2"/>
  <c r="AP2087" i="2" s="1"/>
  <c r="O2088" i="2"/>
  <c r="AP2088" i="2" s="1"/>
  <c r="O2089" i="2"/>
  <c r="AP2089" i="2" s="1"/>
  <c r="O2090" i="2"/>
  <c r="AP2090" i="2" s="1"/>
  <c r="O2091" i="2"/>
  <c r="AP2091" i="2" s="1"/>
  <c r="O2092" i="2"/>
  <c r="AP2092" i="2" s="1"/>
  <c r="O2093" i="2"/>
  <c r="AP2093" i="2" s="1"/>
  <c r="O2094" i="2"/>
  <c r="AP2094" i="2" s="1"/>
  <c r="O2095" i="2"/>
  <c r="AP2095" i="2" s="1"/>
  <c r="O2096" i="2"/>
  <c r="AP2096" i="2" s="1"/>
  <c r="O2097" i="2"/>
  <c r="AP2097" i="2" s="1"/>
  <c r="O2098" i="2"/>
  <c r="AP2098" i="2" s="1"/>
  <c r="O2099" i="2"/>
  <c r="AP2099" i="2" s="1"/>
  <c r="O2100" i="2"/>
  <c r="AP2100" i="2" s="1"/>
  <c r="O2101" i="2"/>
  <c r="AP2101" i="2" s="1"/>
  <c r="O2102" i="2"/>
  <c r="AP2102" i="2" s="1"/>
  <c r="O2103" i="2"/>
  <c r="AP2103" i="2" s="1"/>
  <c r="O2104" i="2"/>
  <c r="AP2104" i="2" s="1"/>
  <c r="O2105" i="2"/>
  <c r="AP2105" i="2" s="1"/>
  <c r="O2106" i="2"/>
  <c r="AP2106" i="2" s="1"/>
  <c r="O2107" i="2"/>
  <c r="AP2107" i="2" s="1"/>
  <c r="O2108" i="2"/>
  <c r="AP2108" i="2" s="1"/>
  <c r="O2109" i="2"/>
  <c r="AP2109" i="2" s="1"/>
  <c r="O2110" i="2"/>
  <c r="AP2110" i="2" s="1"/>
  <c r="O2111" i="2"/>
  <c r="AP2111" i="2" s="1"/>
  <c r="O2112" i="2"/>
  <c r="AP2112" i="2" s="1"/>
  <c r="O2113" i="2"/>
  <c r="AP2113" i="2" s="1"/>
  <c r="O2114" i="2"/>
  <c r="AP2114" i="2" s="1"/>
  <c r="O2115" i="2"/>
  <c r="AP2115" i="2" s="1"/>
  <c r="O2116" i="2"/>
  <c r="AP2116" i="2" s="1"/>
  <c r="O2117" i="2"/>
  <c r="AP2117" i="2" s="1"/>
  <c r="O2118" i="2"/>
  <c r="AP2118" i="2" s="1"/>
  <c r="O2119" i="2"/>
  <c r="AP2119" i="2" s="1"/>
  <c r="O2120" i="2"/>
  <c r="AP2120" i="2" s="1"/>
  <c r="O2121" i="2"/>
  <c r="AP2121" i="2" s="1"/>
  <c r="O2122" i="2"/>
  <c r="AP2122" i="2" s="1"/>
  <c r="O2123" i="2"/>
  <c r="AP2123" i="2" s="1"/>
  <c r="O2124" i="2"/>
  <c r="AP2124" i="2" s="1"/>
  <c r="O2125" i="2"/>
  <c r="AP2125" i="2" s="1"/>
  <c r="O2126" i="2"/>
  <c r="AP2126" i="2" s="1"/>
  <c r="O2127" i="2"/>
  <c r="AP2127" i="2" s="1"/>
  <c r="O2128" i="2"/>
  <c r="AP2128" i="2" s="1"/>
  <c r="O2129" i="2"/>
  <c r="AP2129" i="2" s="1"/>
  <c r="O2130" i="2"/>
  <c r="AP2130" i="2" s="1"/>
  <c r="O2131" i="2"/>
  <c r="AP2131" i="2" s="1"/>
  <c r="O2132" i="2"/>
  <c r="AP2132" i="2" s="1"/>
  <c r="O2133" i="2"/>
  <c r="AP2133" i="2" s="1"/>
  <c r="O2134" i="2"/>
  <c r="AP2134" i="2" s="1"/>
  <c r="O2135" i="2"/>
  <c r="AP2135" i="2" s="1"/>
  <c r="O2136" i="2"/>
  <c r="AP2136" i="2" s="1"/>
  <c r="O2137" i="2"/>
  <c r="AP2137" i="2" s="1"/>
  <c r="O2138" i="2"/>
  <c r="AP2138" i="2" s="1"/>
  <c r="O2139" i="2"/>
  <c r="AP2139" i="2" s="1"/>
  <c r="O2140" i="2"/>
  <c r="AP2140" i="2" s="1"/>
  <c r="O2141" i="2"/>
  <c r="AP2141" i="2" s="1"/>
  <c r="O2142" i="2"/>
  <c r="AP2142" i="2" s="1"/>
  <c r="O2143" i="2"/>
  <c r="AP2143" i="2" s="1"/>
  <c r="O2144" i="2"/>
  <c r="AP2144" i="2" s="1"/>
  <c r="O2145" i="2"/>
  <c r="AP2145" i="2" s="1"/>
  <c r="O2146" i="2"/>
  <c r="AP2146" i="2" s="1"/>
  <c r="O2147" i="2"/>
  <c r="AP2147" i="2" s="1"/>
  <c r="O2148" i="2"/>
  <c r="AP2148" i="2" s="1"/>
  <c r="O2149" i="2"/>
  <c r="AP2149" i="2" s="1"/>
  <c r="O2150" i="2"/>
  <c r="AP2150" i="2" s="1"/>
  <c r="O2151" i="2"/>
  <c r="AP2151" i="2" s="1"/>
  <c r="O2152" i="2"/>
  <c r="AP2152" i="2" s="1"/>
  <c r="O2153" i="2"/>
  <c r="AP2153" i="2" s="1"/>
  <c r="O2154" i="2"/>
  <c r="AP2154" i="2" s="1"/>
  <c r="O2155" i="2"/>
  <c r="AP2155" i="2" s="1"/>
  <c r="O2156" i="2"/>
  <c r="AP2156" i="2" s="1"/>
  <c r="O2157" i="2"/>
  <c r="AP2157" i="2" s="1"/>
  <c r="O2158" i="2"/>
  <c r="AP2158" i="2" s="1"/>
  <c r="O2159" i="2"/>
  <c r="AP2159" i="2" s="1"/>
  <c r="O2160" i="2"/>
  <c r="AP2160" i="2" s="1"/>
  <c r="O2161" i="2"/>
  <c r="AP2161" i="2" s="1"/>
  <c r="O2162" i="2"/>
  <c r="AP2162" i="2" s="1"/>
  <c r="O2163" i="2"/>
  <c r="AP2163" i="2" s="1"/>
  <c r="O2164" i="2"/>
  <c r="AP2164" i="2" s="1"/>
  <c r="O2165" i="2"/>
  <c r="AP2165" i="2" s="1"/>
  <c r="O2166" i="2"/>
  <c r="AP2166" i="2" s="1"/>
  <c r="O2167" i="2"/>
  <c r="AP2167" i="2" s="1"/>
  <c r="O2168" i="2"/>
  <c r="AP2168" i="2" s="1"/>
  <c r="O2169" i="2"/>
  <c r="AP2169" i="2" s="1"/>
  <c r="O2170" i="2"/>
  <c r="AP2170" i="2" s="1"/>
  <c r="O2171" i="2"/>
  <c r="AP2171" i="2" s="1"/>
  <c r="O2172" i="2"/>
  <c r="AP2172" i="2" s="1"/>
  <c r="O2173" i="2"/>
  <c r="AP2173" i="2" s="1"/>
  <c r="O2174" i="2"/>
  <c r="AP2174" i="2" s="1"/>
  <c r="O2175" i="2"/>
  <c r="AP2175" i="2" s="1"/>
  <c r="O2176" i="2"/>
  <c r="AP2176" i="2" s="1"/>
  <c r="O2177" i="2"/>
  <c r="AP2177" i="2" s="1"/>
  <c r="O2178" i="2"/>
  <c r="AP2178" i="2" s="1"/>
  <c r="O2179" i="2"/>
  <c r="AP2179" i="2" s="1"/>
  <c r="O2180" i="2"/>
  <c r="AP2180" i="2" s="1"/>
  <c r="O2181" i="2"/>
  <c r="AP2181" i="2" s="1"/>
  <c r="O2182" i="2"/>
  <c r="AP2182" i="2" s="1"/>
  <c r="O2183" i="2"/>
  <c r="AP2183" i="2" s="1"/>
  <c r="O2184" i="2"/>
  <c r="AP2184" i="2" s="1"/>
  <c r="O2185" i="2"/>
  <c r="AP2185" i="2" s="1"/>
  <c r="O2186" i="2"/>
  <c r="AP2186" i="2" s="1"/>
  <c r="O2187" i="2"/>
  <c r="AP2187" i="2" s="1"/>
  <c r="O2188" i="2"/>
  <c r="AP2188" i="2" s="1"/>
  <c r="O2189" i="2"/>
  <c r="AP2189" i="2" s="1"/>
  <c r="O2190" i="2"/>
  <c r="AP2190" i="2" s="1"/>
  <c r="O2191" i="2"/>
  <c r="AP2191" i="2" s="1"/>
  <c r="O2192" i="2"/>
  <c r="AP2192" i="2" s="1"/>
  <c r="O2193" i="2"/>
  <c r="AP2193" i="2" s="1"/>
  <c r="O2194" i="2"/>
  <c r="AP2194" i="2" s="1"/>
  <c r="O2195" i="2"/>
  <c r="AP2195" i="2" s="1"/>
  <c r="O2196" i="2"/>
  <c r="AP2196" i="2" s="1"/>
  <c r="O2197" i="2"/>
  <c r="AP2197" i="2" s="1"/>
  <c r="O2198" i="2"/>
  <c r="AP2198" i="2" s="1"/>
  <c r="O2199" i="2"/>
  <c r="AP2199" i="2" s="1"/>
  <c r="O2200" i="2"/>
  <c r="AP2200" i="2" s="1"/>
  <c r="O2201" i="2"/>
  <c r="AP2201" i="2" s="1"/>
  <c r="O2202" i="2"/>
  <c r="AP2202" i="2" s="1"/>
  <c r="O2203" i="2"/>
  <c r="AP2203" i="2" s="1"/>
  <c r="O2204" i="2"/>
  <c r="AP2204" i="2" s="1"/>
  <c r="O2205" i="2"/>
  <c r="AP2205" i="2" s="1"/>
  <c r="O2206" i="2"/>
  <c r="AP2206" i="2" s="1"/>
  <c r="O2207" i="2"/>
  <c r="AP2207" i="2" s="1"/>
  <c r="O2208" i="2"/>
  <c r="AP2208" i="2" s="1"/>
  <c r="O2209" i="2"/>
  <c r="AP2209" i="2" s="1"/>
  <c r="O2210" i="2"/>
  <c r="AP2210" i="2" s="1"/>
  <c r="O2211" i="2"/>
  <c r="AP2211" i="2" s="1"/>
  <c r="O2212" i="2"/>
  <c r="AP2212" i="2" s="1"/>
  <c r="O2213" i="2"/>
  <c r="AP2213" i="2" s="1"/>
  <c r="O2214" i="2"/>
  <c r="AP2214" i="2" s="1"/>
  <c r="O2215" i="2"/>
  <c r="AP2215" i="2" s="1"/>
  <c r="O2216" i="2"/>
  <c r="AP2216" i="2" s="1"/>
  <c r="O2217" i="2"/>
  <c r="AP2217" i="2" s="1"/>
  <c r="O2218" i="2"/>
  <c r="AP2218" i="2" s="1"/>
  <c r="O2219" i="2"/>
  <c r="AP2219" i="2" s="1"/>
  <c r="O2220" i="2"/>
  <c r="AP2220" i="2" s="1"/>
  <c r="O2221" i="2"/>
  <c r="AP2221" i="2" s="1"/>
  <c r="O2222" i="2"/>
  <c r="AP2222" i="2" s="1"/>
  <c r="O2223" i="2"/>
  <c r="AP2223" i="2" s="1"/>
  <c r="O2224" i="2"/>
  <c r="AP2224" i="2" s="1"/>
  <c r="O2225" i="2"/>
  <c r="AP2225" i="2" s="1"/>
  <c r="O2226" i="2"/>
  <c r="AP2226" i="2" s="1"/>
  <c r="O2227" i="2"/>
  <c r="AP2227" i="2" s="1"/>
  <c r="O2228" i="2"/>
  <c r="AP2228" i="2" s="1"/>
  <c r="O2229" i="2"/>
  <c r="AP2229" i="2" s="1"/>
  <c r="O2230" i="2"/>
  <c r="AP2230" i="2" s="1"/>
  <c r="O2231" i="2"/>
  <c r="AP2231" i="2" s="1"/>
  <c r="O2232" i="2"/>
  <c r="AP2232" i="2" s="1"/>
  <c r="O2233" i="2"/>
  <c r="AP2233" i="2" s="1"/>
  <c r="O2234" i="2"/>
  <c r="AP2234" i="2" s="1"/>
  <c r="O2235" i="2"/>
  <c r="AP2235" i="2" s="1"/>
  <c r="O2236" i="2"/>
  <c r="AP2236" i="2" s="1"/>
  <c r="O2237" i="2"/>
  <c r="AP2237" i="2" s="1"/>
  <c r="O2238" i="2"/>
  <c r="AP2238" i="2" s="1"/>
  <c r="O2239" i="2"/>
  <c r="AP2239" i="2" s="1"/>
  <c r="O2240" i="2"/>
  <c r="AP2240" i="2" s="1"/>
  <c r="O2241" i="2"/>
  <c r="AP2241" i="2" s="1"/>
  <c r="O2242" i="2"/>
  <c r="AP2242" i="2" s="1"/>
  <c r="O2243" i="2"/>
  <c r="AP2243" i="2" s="1"/>
  <c r="O2244" i="2"/>
  <c r="AP2244" i="2" s="1"/>
  <c r="O2245" i="2"/>
  <c r="AP2245" i="2" s="1"/>
  <c r="O2246" i="2"/>
  <c r="AP2246" i="2" s="1"/>
  <c r="O2247" i="2"/>
  <c r="AP2247" i="2" s="1"/>
  <c r="O2248" i="2"/>
  <c r="AP2248" i="2" s="1"/>
  <c r="O2249" i="2"/>
  <c r="AP2249" i="2" s="1"/>
  <c r="O2250" i="2"/>
  <c r="AP2250" i="2" s="1"/>
  <c r="O2251" i="2"/>
  <c r="AP2251" i="2" s="1"/>
  <c r="O2252" i="2"/>
  <c r="AP2252" i="2" s="1"/>
  <c r="O2253" i="2"/>
  <c r="AP2253" i="2" s="1"/>
  <c r="O2254" i="2"/>
  <c r="AP2254" i="2" s="1"/>
  <c r="O2255" i="2"/>
  <c r="AP2255" i="2" s="1"/>
  <c r="O2256" i="2"/>
  <c r="AP2256" i="2" s="1"/>
  <c r="O2257" i="2"/>
  <c r="AP2257" i="2" s="1"/>
  <c r="O2258" i="2"/>
  <c r="AP2258" i="2" s="1"/>
  <c r="O2259" i="2"/>
  <c r="AP2259" i="2" s="1"/>
  <c r="O2260" i="2"/>
  <c r="AP2260" i="2" s="1"/>
  <c r="O2261" i="2"/>
  <c r="AP2261" i="2" s="1"/>
  <c r="O2262" i="2"/>
  <c r="AP2262" i="2" s="1"/>
  <c r="O2263" i="2"/>
  <c r="AP2263" i="2" s="1"/>
  <c r="O2264" i="2"/>
  <c r="AP2264" i="2" s="1"/>
  <c r="O2265" i="2"/>
  <c r="AP2265" i="2" s="1"/>
  <c r="O2266" i="2"/>
  <c r="AP2266" i="2" s="1"/>
  <c r="O2267" i="2"/>
  <c r="AP2267" i="2" s="1"/>
  <c r="O2268" i="2"/>
  <c r="AP2268" i="2" s="1"/>
  <c r="O2269" i="2"/>
  <c r="AP2269" i="2" s="1"/>
  <c r="O2270" i="2"/>
  <c r="AP2270" i="2" s="1"/>
  <c r="O2271" i="2"/>
  <c r="AP2271" i="2" s="1"/>
  <c r="O2272" i="2"/>
  <c r="AP2272" i="2" s="1"/>
  <c r="O2273" i="2"/>
  <c r="AP2273" i="2" s="1"/>
  <c r="O2274" i="2"/>
  <c r="AP2274" i="2" s="1"/>
  <c r="O2275" i="2"/>
  <c r="AP2275" i="2" s="1"/>
  <c r="O2276" i="2"/>
  <c r="AP2276" i="2" s="1"/>
  <c r="O2277" i="2"/>
  <c r="AP2277" i="2" s="1"/>
  <c r="O2278" i="2"/>
  <c r="AP2278" i="2" s="1"/>
  <c r="O2279" i="2"/>
  <c r="AP2279" i="2" s="1"/>
  <c r="O2280" i="2"/>
  <c r="AP2280" i="2" s="1"/>
  <c r="O2281" i="2"/>
  <c r="AP2281" i="2" s="1"/>
  <c r="O2282" i="2"/>
  <c r="AP2282" i="2" s="1"/>
  <c r="O2283" i="2"/>
  <c r="AP2283" i="2" s="1"/>
  <c r="O2284" i="2"/>
  <c r="AP2284" i="2" s="1"/>
  <c r="O2285" i="2"/>
  <c r="AP2285" i="2" s="1"/>
  <c r="O2286" i="2"/>
  <c r="AP2286" i="2" s="1"/>
  <c r="O2287" i="2"/>
  <c r="AP2287" i="2" s="1"/>
  <c r="O2288" i="2"/>
  <c r="AP2288" i="2" s="1"/>
  <c r="O2289" i="2"/>
  <c r="AP2289" i="2" s="1"/>
  <c r="O2290" i="2"/>
  <c r="AP2290" i="2" s="1"/>
  <c r="O2291" i="2"/>
  <c r="AP2291" i="2" s="1"/>
  <c r="O2292" i="2"/>
  <c r="AP2292" i="2" s="1"/>
  <c r="O2293" i="2"/>
  <c r="AP2293" i="2" s="1"/>
  <c r="O2294" i="2"/>
  <c r="AP2294" i="2" s="1"/>
  <c r="O2295" i="2"/>
  <c r="AP2295" i="2" s="1"/>
  <c r="O2296" i="2"/>
  <c r="AP2296" i="2" s="1"/>
  <c r="O2297" i="2"/>
  <c r="AP2297" i="2" s="1"/>
  <c r="O2298" i="2"/>
  <c r="AP2298" i="2" s="1"/>
  <c r="O2299" i="2"/>
  <c r="AP2299" i="2" s="1"/>
  <c r="O2300" i="2"/>
  <c r="AP2300" i="2" s="1"/>
  <c r="O2301" i="2"/>
  <c r="AP2301" i="2" s="1"/>
  <c r="O2302" i="2"/>
  <c r="AP2302" i="2" s="1"/>
  <c r="O2303" i="2"/>
  <c r="AP2303" i="2" s="1"/>
  <c r="O2304" i="2"/>
  <c r="AP2304" i="2" s="1"/>
  <c r="O2305" i="2"/>
  <c r="AP2305" i="2" s="1"/>
  <c r="O2306" i="2"/>
  <c r="AP2306" i="2" s="1"/>
  <c r="O2307" i="2"/>
  <c r="AP2307" i="2" s="1"/>
  <c r="O2308" i="2"/>
  <c r="AP2308" i="2" s="1"/>
  <c r="O2309" i="2"/>
  <c r="AP2309" i="2" s="1"/>
  <c r="O2310" i="2"/>
  <c r="AP2310" i="2" s="1"/>
  <c r="O2311" i="2"/>
  <c r="AP2311" i="2" s="1"/>
  <c r="O2312" i="2"/>
  <c r="AP2312" i="2" s="1"/>
  <c r="O2313" i="2"/>
  <c r="AP2313" i="2" s="1"/>
  <c r="O2314" i="2"/>
  <c r="AP2314" i="2" s="1"/>
  <c r="O2315" i="2"/>
  <c r="AP2315" i="2" s="1"/>
  <c r="O2316" i="2"/>
  <c r="AP2316" i="2" s="1"/>
  <c r="O2317" i="2"/>
  <c r="AP2317" i="2" s="1"/>
  <c r="O2318" i="2"/>
  <c r="AP2318" i="2" s="1"/>
  <c r="O2319" i="2"/>
  <c r="AP2319" i="2" s="1"/>
  <c r="O2320" i="2"/>
  <c r="AP2320" i="2" s="1"/>
  <c r="O2321" i="2"/>
  <c r="AP2321" i="2" s="1"/>
  <c r="O2322" i="2"/>
  <c r="AP2322" i="2" s="1"/>
  <c r="O2323" i="2"/>
  <c r="AP2323" i="2" s="1"/>
  <c r="O2324" i="2"/>
  <c r="AP2324" i="2" s="1"/>
  <c r="O2325" i="2"/>
  <c r="AP2325" i="2" s="1"/>
  <c r="O2326" i="2"/>
  <c r="AP2326" i="2" s="1"/>
  <c r="O2327" i="2"/>
  <c r="AP2327" i="2" s="1"/>
  <c r="O2328" i="2"/>
  <c r="AP2328" i="2" s="1"/>
  <c r="O2329" i="2"/>
  <c r="AP2329" i="2" s="1"/>
  <c r="O2330" i="2"/>
  <c r="AP2330" i="2" s="1"/>
  <c r="O2331" i="2"/>
  <c r="AP2331" i="2" s="1"/>
  <c r="O2332" i="2"/>
  <c r="AP2332" i="2" s="1"/>
  <c r="O2333" i="2"/>
  <c r="AP2333" i="2" s="1"/>
  <c r="O2334" i="2"/>
  <c r="AP2334" i="2" s="1"/>
  <c r="O2335" i="2"/>
  <c r="AP2335" i="2" s="1"/>
  <c r="O2336" i="2"/>
  <c r="AP2336" i="2" s="1"/>
  <c r="O2337" i="2"/>
  <c r="AP2337" i="2" s="1"/>
  <c r="O2338" i="2"/>
  <c r="AP2338" i="2" s="1"/>
  <c r="O2339" i="2"/>
  <c r="AP2339" i="2" s="1"/>
  <c r="O2340" i="2"/>
  <c r="AP2340" i="2" s="1"/>
  <c r="O2341" i="2"/>
  <c r="AP2341" i="2" s="1"/>
  <c r="O2342" i="2"/>
  <c r="AP2342" i="2" s="1"/>
  <c r="O2343" i="2"/>
  <c r="AP2343" i="2" s="1"/>
  <c r="O2344" i="2"/>
  <c r="AP2344" i="2" s="1"/>
  <c r="O2345" i="2"/>
  <c r="AP2345" i="2" s="1"/>
  <c r="O2346" i="2"/>
  <c r="AP2346" i="2" s="1"/>
  <c r="O2347" i="2"/>
  <c r="AP2347" i="2" s="1"/>
  <c r="O2348" i="2"/>
  <c r="AP2348" i="2" s="1"/>
  <c r="O2349" i="2"/>
  <c r="AP2349" i="2" s="1"/>
  <c r="O2350" i="2"/>
  <c r="AP2350" i="2" s="1"/>
  <c r="O2351" i="2"/>
  <c r="AP2351" i="2" s="1"/>
  <c r="O2352" i="2"/>
  <c r="AP2352" i="2" s="1"/>
  <c r="O2353" i="2"/>
  <c r="AP2353" i="2" s="1"/>
  <c r="O2354" i="2"/>
  <c r="AP2354" i="2" s="1"/>
  <c r="O2355" i="2"/>
  <c r="AP2355" i="2" s="1"/>
  <c r="O2356" i="2"/>
  <c r="AP2356" i="2" s="1"/>
  <c r="O2357" i="2"/>
  <c r="AP2357" i="2" s="1"/>
  <c r="O2358" i="2"/>
  <c r="AP2358" i="2" s="1"/>
  <c r="O2359" i="2"/>
  <c r="AP2359" i="2" s="1"/>
  <c r="O2360" i="2"/>
  <c r="AP2360" i="2" s="1"/>
  <c r="O2361" i="2"/>
  <c r="AP2361" i="2" s="1"/>
  <c r="O2362" i="2"/>
  <c r="AP2362" i="2" s="1"/>
  <c r="O2363" i="2"/>
  <c r="AP2363" i="2" s="1"/>
  <c r="O2364" i="2"/>
  <c r="AP2364" i="2" s="1"/>
  <c r="O2365" i="2"/>
  <c r="AP2365" i="2" s="1"/>
  <c r="O2366" i="2"/>
  <c r="AP2366" i="2" s="1"/>
  <c r="O2367" i="2"/>
  <c r="AP2367" i="2" s="1"/>
  <c r="O2368" i="2"/>
  <c r="AP2368" i="2" s="1"/>
  <c r="O2369" i="2"/>
  <c r="AP2369" i="2" s="1"/>
  <c r="O2370" i="2"/>
  <c r="AP2370" i="2" s="1"/>
  <c r="O2371" i="2"/>
  <c r="AP2371" i="2" s="1"/>
  <c r="O2372" i="2"/>
  <c r="AP2372" i="2" s="1"/>
  <c r="O2373" i="2"/>
  <c r="AP2373" i="2" s="1"/>
  <c r="O2374" i="2"/>
  <c r="AP2374" i="2" s="1"/>
  <c r="O2375" i="2"/>
  <c r="AP2375" i="2" s="1"/>
  <c r="O2376" i="2"/>
  <c r="AP2376" i="2" s="1"/>
  <c r="O2377" i="2"/>
  <c r="AP2377" i="2" s="1"/>
  <c r="O2378" i="2"/>
  <c r="AP2378" i="2" s="1"/>
  <c r="O2379" i="2"/>
  <c r="AP2379" i="2" s="1"/>
  <c r="O2380" i="2"/>
  <c r="AP2380" i="2" s="1"/>
  <c r="O2381" i="2"/>
  <c r="AP2381" i="2" s="1"/>
  <c r="O2382" i="2"/>
  <c r="AP2382" i="2" s="1"/>
  <c r="O2383" i="2"/>
  <c r="AP2383" i="2" s="1"/>
  <c r="O2384" i="2"/>
  <c r="AP2384" i="2" s="1"/>
  <c r="O2385" i="2"/>
  <c r="AP2385" i="2" s="1"/>
  <c r="O2386" i="2"/>
  <c r="AP2386" i="2" s="1"/>
  <c r="O2387" i="2"/>
  <c r="AP2387" i="2" s="1"/>
  <c r="O2388" i="2"/>
  <c r="AP2388" i="2" s="1"/>
  <c r="O2389" i="2"/>
  <c r="AP2389" i="2" s="1"/>
  <c r="O2390" i="2"/>
  <c r="AP2390" i="2" s="1"/>
  <c r="O2391" i="2"/>
  <c r="AP2391" i="2" s="1"/>
  <c r="O2392" i="2"/>
  <c r="AP2392" i="2" s="1"/>
  <c r="O2393" i="2"/>
  <c r="AP2393" i="2" s="1"/>
  <c r="O2394" i="2"/>
  <c r="AP2394" i="2" s="1"/>
  <c r="O2395" i="2"/>
  <c r="AP2395" i="2" s="1"/>
  <c r="O2396" i="2"/>
  <c r="AP2396" i="2" s="1"/>
  <c r="O2397" i="2"/>
  <c r="AP2397" i="2" s="1"/>
  <c r="O2398" i="2"/>
  <c r="AP2398" i="2" s="1"/>
  <c r="O2399" i="2"/>
  <c r="AP2399" i="2" s="1"/>
  <c r="O2400" i="2"/>
  <c r="AP2400" i="2" s="1"/>
  <c r="O2401" i="2"/>
  <c r="AP2401" i="2" s="1"/>
  <c r="O2402" i="2"/>
  <c r="AP2402" i="2" s="1"/>
  <c r="O2403" i="2"/>
  <c r="AP2403" i="2" s="1"/>
  <c r="O2404" i="2"/>
  <c r="AP2404" i="2" s="1"/>
  <c r="O2405" i="2"/>
  <c r="AP2405" i="2" s="1"/>
  <c r="O2406" i="2"/>
  <c r="AP2406" i="2" s="1"/>
  <c r="O2407" i="2"/>
  <c r="AP2407" i="2" s="1"/>
  <c r="O2408" i="2"/>
  <c r="AP2408" i="2" s="1"/>
  <c r="O2409" i="2"/>
  <c r="AP2409" i="2" s="1"/>
  <c r="O2410" i="2"/>
  <c r="AP2410" i="2" s="1"/>
  <c r="O2411" i="2"/>
  <c r="AP2411" i="2" s="1"/>
  <c r="O2412" i="2"/>
  <c r="AP2412" i="2" s="1"/>
  <c r="O2413" i="2"/>
  <c r="AP2413" i="2" s="1"/>
  <c r="O2414" i="2"/>
  <c r="AP2414" i="2" s="1"/>
  <c r="O2415" i="2"/>
  <c r="AP2415" i="2" s="1"/>
  <c r="O2416" i="2"/>
  <c r="AP2416" i="2" s="1"/>
  <c r="O2417" i="2"/>
  <c r="AP2417" i="2" s="1"/>
  <c r="O2418" i="2"/>
  <c r="AP2418" i="2" s="1"/>
  <c r="O2419" i="2"/>
  <c r="AP2419" i="2" s="1"/>
  <c r="O2420" i="2"/>
  <c r="AP2420" i="2" s="1"/>
  <c r="O2421" i="2"/>
  <c r="AP2421" i="2" s="1"/>
  <c r="O2422" i="2"/>
  <c r="AP2422" i="2" s="1"/>
  <c r="O2423" i="2"/>
  <c r="AP2423" i="2" s="1"/>
  <c r="O2424" i="2"/>
  <c r="AP2424" i="2" s="1"/>
  <c r="O2425" i="2"/>
  <c r="AP2425" i="2" s="1"/>
  <c r="O2426" i="2"/>
  <c r="AP2426" i="2" s="1"/>
  <c r="O2427" i="2"/>
  <c r="AP2427" i="2" s="1"/>
  <c r="O2428" i="2"/>
  <c r="AP2428" i="2" s="1"/>
  <c r="O2429" i="2"/>
  <c r="AP2429" i="2" s="1"/>
  <c r="O2430" i="2"/>
  <c r="AP2430" i="2" s="1"/>
  <c r="O2431" i="2"/>
  <c r="AP2431" i="2" s="1"/>
  <c r="O2432" i="2"/>
  <c r="AP2432" i="2" s="1"/>
  <c r="O2433" i="2"/>
  <c r="AP2433" i="2" s="1"/>
  <c r="O2434" i="2"/>
  <c r="AP2434" i="2" s="1"/>
  <c r="O2435" i="2"/>
  <c r="AP2435" i="2" s="1"/>
  <c r="O2436" i="2"/>
  <c r="AP2436" i="2" s="1"/>
  <c r="O2437" i="2"/>
  <c r="AP2437" i="2" s="1"/>
  <c r="O2438" i="2"/>
  <c r="AP2438" i="2" s="1"/>
  <c r="O2439" i="2"/>
  <c r="AP2439" i="2" s="1"/>
  <c r="O2440" i="2"/>
  <c r="AP2440" i="2" s="1"/>
  <c r="O2441" i="2"/>
  <c r="AP2441" i="2" s="1"/>
  <c r="O2442" i="2"/>
  <c r="AP2442" i="2" s="1"/>
  <c r="O2443" i="2"/>
  <c r="AP2443" i="2" s="1"/>
  <c r="O2444" i="2"/>
  <c r="AP2444" i="2" s="1"/>
  <c r="O2445" i="2"/>
  <c r="AP2445" i="2" s="1"/>
  <c r="O2446" i="2"/>
  <c r="AP2446" i="2" s="1"/>
  <c r="O2447" i="2"/>
  <c r="AP2447" i="2" s="1"/>
  <c r="O2448" i="2"/>
  <c r="AP2448" i="2" s="1"/>
  <c r="O2449" i="2"/>
  <c r="AP2449" i="2" s="1"/>
  <c r="O2450" i="2"/>
  <c r="AP2450" i="2" s="1"/>
  <c r="O2451" i="2"/>
  <c r="AP2451" i="2" s="1"/>
  <c r="O2452" i="2"/>
  <c r="AP2452" i="2" s="1"/>
  <c r="O2453" i="2"/>
  <c r="AP2453" i="2" s="1"/>
  <c r="O2454" i="2"/>
  <c r="AP2454" i="2" s="1"/>
  <c r="O2455" i="2"/>
  <c r="AP2455" i="2" s="1"/>
  <c r="O2456" i="2"/>
  <c r="AP2456" i="2" s="1"/>
  <c r="O2457" i="2"/>
  <c r="AP2457" i="2" s="1"/>
  <c r="O2458" i="2"/>
  <c r="AP2458" i="2" s="1"/>
  <c r="O2459" i="2"/>
  <c r="AP2459" i="2" s="1"/>
  <c r="O2460" i="2"/>
  <c r="AP2460" i="2" s="1"/>
  <c r="O2461" i="2"/>
  <c r="AP2461" i="2" s="1"/>
  <c r="O2462" i="2"/>
  <c r="AP2462" i="2" s="1"/>
  <c r="O2463" i="2"/>
  <c r="AP2463" i="2" s="1"/>
  <c r="O2464" i="2"/>
  <c r="AP2464" i="2" s="1"/>
  <c r="O2465" i="2"/>
  <c r="AP2465" i="2" s="1"/>
  <c r="O2466" i="2"/>
  <c r="AP2466" i="2" s="1"/>
  <c r="O2467" i="2"/>
  <c r="AP2467" i="2" s="1"/>
  <c r="O2468" i="2"/>
  <c r="AP2468" i="2" s="1"/>
  <c r="O2469" i="2"/>
  <c r="AP2469" i="2" s="1"/>
  <c r="O2470" i="2"/>
  <c r="AP2470" i="2" s="1"/>
  <c r="O2471" i="2"/>
  <c r="AP2471" i="2" s="1"/>
  <c r="O2472" i="2"/>
  <c r="AP2472" i="2" s="1"/>
  <c r="O2473" i="2"/>
  <c r="AP2473" i="2" s="1"/>
  <c r="O2474" i="2"/>
  <c r="AP2474" i="2" s="1"/>
  <c r="O2475" i="2"/>
  <c r="AP2475" i="2" s="1"/>
  <c r="O2476" i="2"/>
  <c r="AP2476" i="2" s="1"/>
  <c r="O2477" i="2"/>
  <c r="AP2477" i="2" s="1"/>
  <c r="O2478" i="2"/>
  <c r="AP2478" i="2" s="1"/>
  <c r="O2479" i="2"/>
  <c r="AP2479" i="2" s="1"/>
  <c r="O2480" i="2"/>
  <c r="AP2480" i="2" s="1"/>
  <c r="O2481" i="2"/>
  <c r="AP2481" i="2" s="1"/>
  <c r="O2482" i="2"/>
  <c r="AP2482" i="2" s="1"/>
  <c r="O2483" i="2"/>
  <c r="AP2483" i="2" s="1"/>
  <c r="O2484" i="2"/>
  <c r="AP2484" i="2" s="1"/>
  <c r="O2485" i="2"/>
  <c r="AP2485" i="2" s="1"/>
  <c r="O2486" i="2"/>
  <c r="AP2486" i="2" s="1"/>
  <c r="O2487" i="2"/>
  <c r="AP2487" i="2" s="1"/>
  <c r="O2488" i="2"/>
  <c r="AP2488" i="2" s="1"/>
  <c r="O2489" i="2"/>
  <c r="AP2489" i="2" s="1"/>
  <c r="O2490" i="2"/>
  <c r="AP2490" i="2" s="1"/>
  <c r="O2491" i="2"/>
  <c r="AP2491" i="2" s="1"/>
  <c r="O2492" i="2"/>
  <c r="AP2492" i="2" s="1"/>
  <c r="O2493" i="2"/>
  <c r="AP2493" i="2" s="1"/>
  <c r="O2494" i="2"/>
  <c r="AP2494" i="2" s="1"/>
  <c r="O2495" i="2"/>
  <c r="AP2495" i="2" s="1"/>
  <c r="O2496" i="2"/>
  <c r="AP2496" i="2" s="1"/>
  <c r="O2497" i="2"/>
  <c r="AP2497" i="2" s="1"/>
  <c r="O2498" i="2"/>
  <c r="AP2498" i="2" s="1"/>
  <c r="O2499" i="2"/>
  <c r="AP2499" i="2" s="1"/>
  <c r="O2500" i="2"/>
  <c r="AP2500" i="2" s="1"/>
  <c r="O2501" i="2"/>
  <c r="AP2501" i="2" s="1"/>
  <c r="O2502" i="2"/>
  <c r="AP2502" i="2" s="1"/>
  <c r="O2503" i="2"/>
  <c r="AP2503" i="2" s="1"/>
  <c r="O2504" i="2"/>
  <c r="AP2504" i="2" s="1"/>
  <c r="O2505" i="2"/>
  <c r="AP2505" i="2" s="1"/>
  <c r="O2506" i="2"/>
  <c r="AP2506" i="2" s="1"/>
  <c r="O2507" i="2"/>
  <c r="AP2507" i="2" s="1"/>
  <c r="O2508" i="2"/>
  <c r="AP2508" i="2" s="1"/>
  <c r="O2509" i="2"/>
  <c r="AP2509" i="2" s="1"/>
  <c r="O2510" i="2"/>
  <c r="AP2510" i="2" s="1"/>
  <c r="O2511" i="2"/>
  <c r="AP2511" i="2" s="1"/>
  <c r="O2512" i="2"/>
  <c r="AP2512" i="2" s="1"/>
  <c r="O2513" i="2"/>
  <c r="AP2513" i="2" s="1"/>
  <c r="O2514" i="2"/>
  <c r="AP2514" i="2" s="1"/>
  <c r="O2515" i="2"/>
  <c r="AP2515" i="2" s="1"/>
  <c r="O2516" i="2"/>
  <c r="AP2516" i="2" s="1"/>
  <c r="O2517" i="2"/>
  <c r="AP2517" i="2" s="1"/>
  <c r="O2518" i="2"/>
  <c r="AP2518" i="2" s="1"/>
  <c r="O2519" i="2"/>
  <c r="AP2519" i="2" s="1"/>
  <c r="O2520" i="2"/>
  <c r="AP2520" i="2" s="1"/>
  <c r="O2521" i="2"/>
  <c r="AP2521" i="2" s="1"/>
  <c r="O2522" i="2"/>
  <c r="AP2522" i="2" s="1"/>
  <c r="O2523" i="2"/>
  <c r="AP2523" i="2" s="1"/>
  <c r="O2524" i="2"/>
  <c r="AP2524" i="2" s="1"/>
  <c r="O2525" i="2"/>
  <c r="AP2525" i="2" s="1"/>
  <c r="O2526" i="2"/>
  <c r="AP2526" i="2" s="1"/>
  <c r="O2527" i="2"/>
  <c r="AP2527" i="2" s="1"/>
  <c r="O2528" i="2"/>
  <c r="AP2528" i="2" s="1"/>
  <c r="O2529" i="2"/>
  <c r="AP2529" i="2" s="1"/>
  <c r="O2530" i="2"/>
  <c r="AP2530" i="2" s="1"/>
  <c r="O2531" i="2"/>
  <c r="AP2531" i="2" s="1"/>
  <c r="O2532" i="2"/>
  <c r="AP2532" i="2" s="1"/>
  <c r="O2533" i="2"/>
  <c r="AP2533" i="2" s="1"/>
  <c r="O2534" i="2"/>
  <c r="AP2534" i="2" s="1"/>
  <c r="O2535" i="2"/>
  <c r="AP2535" i="2" s="1"/>
  <c r="O2536" i="2"/>
  <c r="AP2536" i="2" s="1"/>
  <c r="O2537" i="2"/>
  <c r="AP2537" i="2" s="1"/>
  <c r="O2538" i="2"/>
  <c r="AP2538" i="2" s="1"/>
  <c r="O2539" i="2"/>
  <c r="AP2539" i="2" s="1"/>
  <c r="O2540" i="2"/>
  <c r="AP2540" i="2" s="1"/>
  <c r="O2541" i="2"/>
  <c r="AP2541" i="2" s="1"/>
  <c r="O2542" i="2"/>
  <c r="AP2542" i="2" s="1"/>
  <c r="O2543" i="2"/>
  <c r="AP2543" i="2" s="1"/>
  <c r="O2544" i="2"/>
  <c r="AP2544" i="2" s="1"/>
  <c r="O2545" i="2"/>
  <c r="AP2545" i="2" s="1"/>
  <c r="O2546" i="2"/>
  <c r="AP2546" i="2" s="1"/>
  <c r="O2547" i="2"/>
  <c r="AP2547" i="2" s="1"/>
  <c r="O2548" i="2"/>
  <c r="AP2548" i="2" s="1"/>
  <c r="O2549" i="2"/>
  <c r="AP2549" i="2" s="1"/>
  <c r="O2550" i="2"/>
  <c r="AP2550" i="2" s="1"/>
  <c r="O2551" i="2"/>
  <c r="AP2551" i="2" s="1"/>
  <c r="O2552" i="2"/>
  <c r="AP2552" i="2" s="1"/>
  <c r="O2553" i="2"/>
  <c r="AP2553" i="2" s="1"/>
  <c r="O2554" i="2"/>
  <c r="AP2554" i="2" s="1"/>
  <c r="O2555" i="2"/>
  <c r="AP2555" i="2" s="1"/>
  <c r="O2556" i="2"/>
  <c r="AP2556" i="2" s="1"/>
  <c r="O2557" i="2"/>
  <c r="AP2557" i="2" s="1"/>
  <c r="O2558" i="2"/>
  <c r="AP2558" i="2" s="1"/>
  <c r="O2559" i="2"/>
  <c r="AP2559" i="2" s="1"/>
  <c r="O2560" i="2"/>
  <c r="AP2560" i="2" s="1"/>
  <c r="O2561" i="2"/>
  <c r="AP2561" i="2" s="1"/>
  <c r="O2562" i="2"/>
  <c r="AP2562" i="2" s="1"/>
  <c r="O2563" i="2"/>
  <c r="AP2563" i="2" s="1"/>
  <c r="O2564" i="2"/>
  <c r="AP2564" i="2" s="1"/>
  <c r="O2565" i="2"/>
  <c r="AP2565" i="2" s="1"/>
  <c r="O2566" i="2"/>
  <c r="AP2566" i="2" s="1"/>
  <c r="O2567" i="2"/>
  <c r="AP2567" i="2" s="1"/>
  <c r="O2568" i="2"/>
  <c r="AP2568" i="2" s="1"/>
  <c r="O2569" i="2"/>
  <c r="AP2569" i="2" s="1"/>
  <c r="O2570" i="2"/>
  <c r="AP2570" i="2" s="1"/>
  <c r="O2571" i="2"/>
  <c r="AP2571" i="2" s="1"/>
  <c r="O2572" i="2"/>
  <c r="AP2572" i="2" s="1"/>
  <c r="O2573" i="2"/>
  <c r="AP2573" i="2" s="1"/>
  <c r="O2574" i="2"/>
  <c r="AP2574" i="2" s="1"/>
  <c r="O2575" i="2"/>
  <c r="AP2575" i="2" s="1"/>
  <c r="O2576" i="2"/>
  <c r="AP2576" i="2" s="1"/>
  <c r="O2577" i="2"/>
  <c r="AP2577" i="2" s="1"/>
  <c r="O2578" i="2"/>
  <c r="AP2578" i="2" s="1"/>
  <c r="O2579" i="2"/>
  <c r="AP2579" i="2" s="1"/>
  <c r="O2580" i="2"/>
  <c r="AP2580" i="2" s="1"/>
  <c r="O2581" i="2"/>
  <c r="AP2581" i="2" s="1"/>
  <c r="O2582" i="2"/>
  <c r="AP2582" i="2" s="1"/>
  <c r="O2583" i="2"/>
  <c r="AP2583" i="2" s="1"/>
  <c r="O2584" i="2"/>
  <c r="AP2584" i="2" s="1"/>
  <c r="O2585" i="2"/>
  <c r="AP2585" i="2" s="1"/>
  <c r="O2586" i="2"/>
  <c r="AP2586" i="2" s="1"/>
  <c r="O2587" i="2"/>
  <c r="AP2587" i="2" s="1"/>
  <c r="O2588" i="2"/>
  <c r="AP2588" i="2" s="1"/>
  <c r="I286" i="1" l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O153" i="2"/>
  <c r="AP153" i="2" s="1"/>
  <c r="O154" i="2"/>
  <c r="AP154" i="2" s="1"/>
  <c r="O155" i="2"/>
  <c r="AP155" i="2" s="1"/>
  <c r="O156" i="2"/>
  <c r="AP156" i="2" s="1"/>
  <c r="O157" i="2"/>
  <c r="AP157" i="2" s="1"/>
  <c r="O158" i="2"/>
  <c r="AP158" i="2" s="1"/>
  <c r="O159" i="2"/>
  <c r="AP159" i="2" s="1"/>
  <c r="O160" i="2"/>
  <c r="AP160" i="2" s="1"/>
  <c r="O161" i="2"/>
  <c r="AP161" i="2" s="1"/>
  <c r="O162" i="2"/>
  <c r="AP162" i="2" s="1"/>
  <c r="O163" i="2"/>
  <c r="AP163" i="2" s="1"/>
  <c r="O164" i="2"/>
  <c r="AP164" i="2" s="1"/>
  <c r="O165" i="2"/>
  <c r="AP165" i="2" s="1"/>
  <c r="O166" i="2"/>
  <c r="AP166" i="2" s="1"/>
  <c r="O167" i="2"/>
  <c r="AP167" i="2" s="1"/>
  <c r="O168" i="2"/>
  <c r="AP168" i="2" s="1"/>
  <c r="O169" i="2"/>
  <c r="AP169" i="2" s="1"/>
  <c r="O170" i="2"/>
  <c r="AP170" i="2" s="1"/>
  <c r="O171" i="2"/>
  <c r="AP171" i="2" s="1"/>
  <c r="O172" i="2"/>
  <c r="AP172" i="2" s="1"/>
  <c r="O173" i="2"/>
  <c r="AP173" i="2" s="1"/>
  <c r="O174" i="2"/>
  <c r="AP174" i="2" s="1"/>
  <c r="O175" i="2"/>
  <c r="AP175" i="2" s="1"/>
  <c r="O176" i="2"/>
  <c r="AP176" i="2" s="1"/>
  <c r="O177" i="2"/>
  <c r="AP177" i="2" s="1"/>
  <c r="O178" i="2"/>
  <c r="AP178" i="2" s="1"/>
  <c r="O179" i="2"/>
  <c r="AP179" i="2" s="1"/>
  <c r="O180" i="2"/>
  <c r="AP180" i="2" s="1"/>
  <c r="O181" i="2"/>
  <c r="AP181" i="2" s="1"/>
  <c r="O182" i="2"/>
  <c r="AP182" i="2" s="1"/>
  <c r="O183" i="2"/>
  <c r="AP183" i="2" s="1"/>
  <c r="O184" i="2"/>
  <c r="AP184" i="2" s="1"/>
  <c r="O185" i="2"/>
  <c r="AP185" i="2" s="1"/>
  <c r="O186" i="2"/>
  <c r="AP186" i="2" s="1"/>
  <c r="O187" i="2"/>
  <c r="AP187" i="2" s="1"/>
  <c r="O188" i="2"/>
  <c r="AP188" i="2" s="1"/>
  <c r="O189" i="2"/>
  <c r="AP189" i="2" s="1"/>
  <c r="O190" i="2"/>
  <c r="AP190" i="2" s="1"/>
  <c r="O191" i="2"/>
  <c r="AP191" i="2" s="1"/>
  <c r="O192" i="2"/>
  <c r="AP192" i="2" s="1"/>
  <c r="O193" i="2"/>
  <c r="AP193" i="2" s="1"/>
  <c r="O194" i="2"/>
  <c r="AP194" i="2" s="1"/>
  <c r="O195" i="2"/>
  <c r="AP195" i="2" s="1"/>
  <c r="O196" i="2"/>
  <c r="AP196" i="2" s="1"/>
  <c r="O197" i="2"/>
  <c r="AP197" i="2" s="1"/>
  <c r="O198" i="2"/>
  <c r="AP198" i="2" s="1"/>
  <c r="O199" i="2"/>
  <c r="AP199" i="2" s="1"/>
  <c r="O200" i="2"/>
  <c r="AP200" i="2" s="1"/>
  <c r="O201" i="2"/>
  <c r="AP201" i="2" s="1"/>
  <c r="O202" i="2"/>
  <c r="AP202" i="2" s="1"/>
  <c r="O203" i="2"/>
  <c r="AP203" i="2" s="1"/>
  <c r="O204" i="2"/>
  <c r="AP204" i="2" s="1"/>
  <c r="O205" i="2"/>
  <c r="AP205" i="2" s="1"/>
  <c r="O206" i="2"/>
  <c r="AP206" i="2" s="1"/>
  <c r="O207" i="2"/>
  <c r="AP207" i="2" s="1"/>
  <c r="O208" i="2"/>
  <c r="AP208" i="2" s="1"/>
  <c r="O209" i="2"/>
  <c r="AP209" i="2" s="1"/>
  <c r="O210" i="2"/>
  <c r="AP210" i="2" s="1"/>
  <c r="O211" i="2"/>
  <c r="AP211" i="2" s="1"/>
  <c r="O212" i="2"/>
  <c r="AP212" i="2" s="1"/>
  <c r="O213" i="2"/>
  <c r="AP213" i="2" s="1"/>
  <c r="O214" i="2"/>
  <c r="AP214" i="2" s="1"/>
  <c r="O215" i="2"/>
  <c r="AP215" i="2" s="1"/>
  <c r="O216" i="2"/>
  <c r="AP216" i="2" s="1"/>
  <c r="O217" i="2"/>
  <c r="AP217" i="2" s="1"/>
  <c r="O218" i="2"/>
  <c r="AP218" i="2" s="1"/>
  <c r="O219" i="2"/>
  <c r="AP219" i="2" s="1"/>
  <c r="O220" i="2"/>
  <c r="AP220" i="2" s="1"/>
  <c r="O221" i="2"/>
  <c r="AP221" i="2" s="1"/>
  <c r="O222" i="2"/>
  <c r="AP222" i="2" s="1"/>
  <c r="O223" i="2"/>
  <c r="AP223" i="2" s="1"/>
  <c r="O224" i="2"/>
  <c r="AP224" i="2" s="1"/>
  <c r="O225" i="2"/>
  <c r="AP225" i="2" s="1"/>
  <c r="O226" i="2"/>
  <c r="AP226" i="2" s="1"/>
  <c r="O227" i="2"/>
  <c r="AP227" i="2" s="1"/>
  <c r="O228" i="2"/>
  <c r="AP228" i="2" s="1"/>
  <c r="O229" i="2"/>
  <c r="AP229" i="2" s="1"/>
  <c r="O230" i="2"/>
  <c r="AP230" i="2" s="1"/>
  <c r="O231" i="2"/>
  <c r="AP231" i="2" s="1"/>
  <c r="O232" i="2"/>
  <c r="AP232" i="2" s="1"/>
  <c r="O233" i="2"/>
  <c r="AP233" i="2" s="1"/>
  <c r="O234" i="2"/>
  <c r="AP234" i="2" s="1"/>
  <c r="O235" i="2"/>
  <c r="AP235" i="2" s="1"/>
  <c r="O236" i="2"/>
  <c r="AP236" i="2" s="1"/>
  <c r="O237" i="2"/>
  <c r="AP237" i="2" s="1"/>
  <c r="O238" i="2"/>
  <c r="AP238" i="2" s="1"/>
  <c r="O239" i="2"/>
  <c r="AP239" i="2" s="1"/>
  <c r="O240" i="2"/>
  <c r="AP240" i="2" s="1"/>
  <c r="O241" i="2"/>
  <c r="AP241" i="2" s="1"/>
  <c r="O242" i="2"/>
  <c r="AP242" i="2" s="1"/>
  <c r="O243" i="2"/>
  <c r="AP243" i="2" s="1"/>
  <c r="O244" i="2"/>
  <c r="AP244" i="2" s="1"/>
  <c r="O245" i="2"/>
  <c r="AP245" i="2" s="1"/>
  <c r="O246" i="2"/>
  <c r="AP246" i="2" s="1"/>
  <c r="O247" i="2"/>
  <c r="AP247" i="2" s="1"/>
  <c r="O248" i="2"/>
  <c r="AP248" i="2" s="1"/>
  <c r="O249" i="2"/>
  <c r="AP249" i="2" s="1"/>
  <c r="O250" i="2"/>
  <c r="AP250" i="2" s="1"/>
  <c r="O251" i="2"/>
  <c r="AP251" i="2" s="1"/>
  <c r="O252" i="2"/>
  <c r="AP252" i="2" s="1"/>
  <c r="O253" i="2"/>
  <c r="AP253" i="2" s="1"/>
  <c r="O254" i="2"/>
  <c r="AP254" i="2" s="1"/>
  <c r="O255" i="2"/>
  <c r="AP255" i="2" s="1"/>
  <c r="O256" i="2"/>
  <c r="AP256" i="2" s="1"/>
  <c r="O257" i="2"/>
  <c r="AP257" i="2" s="1"/>
  <c r="O258" i="2"/>
  <c r="AP258" i="2" s="1"/>
  <c r="O259" i="2"/>
  <c r="AP259" i="2" s="1"/>
  <c r="O260" i="2"/>
  <c r="AP260" i="2" s="1"/>
  <c r="O261" i="2"/>
  <c r="AP261" i="2" s="1"/>
  <c r="O262" i="2"/>
  <c r="AP262" i="2" s="1"/>
  <c r="O263" i="2"/>
  <c r="AP263" i="2" s="1"/>
  <c r="O264" i="2"/>
  <c r="AP264" i="2" s="1"/>
  <c r="O265" i="2"/>
  <c r="AP265" i="2" s="1"/>
  <c r="O266" i="2"/>
  <c r="AP266" i="2" s="1"/>
  <c r="O267" i="2"/>
  <c r="AP267" i="2" s="1"/>
  <c r="O268" i="2"/>
  <c r="AP268" i="2" s="1"/>
  <c r="O269" i="2"/>
  <c r="AP269" i="2" s="1"/>
  <c r="O270" i="2"/>
  <c r="AP270" i="2" s="1"/>
  <c r="O271" i="2"/>
  <c r="AP271" i="2" s="1"/>
  <c r="O272" i="2"/>
  <c r="AP272" i="2" s="1"/>
  <c r="O273" i="2"/>
  <c r="AP273" i="2" s="1"/>
  <c r="O274" i="2"/>
  <c r="AP274" i="2" s="1"/>
  <c r="O275" i="2"/>
  <c r="AP275" i="2" s="1"/>
  <c r="O276" i="2"/>
  <c r="AP276" i="2" s="1"/>
  <c r="O277" i="2"/>
  <c r="AP277" i="2" s="1"/>
  <c r="O278" i="2"/>
  <c r="AP278" i="2" s="1"/>
  <c r="O279" i="2"/>
  <c r="AP279" i="2" s="1"/>
  <c r="O280" i="2"/>
  <c r="AP280" i="2" s="1"/>
  <c r="O281" i="2"/>
  <c r="AP281" i="2" s="1"/>
  <c r="O282" i="2"/>
  <c r="AP282" i="2" s="1"/>
  <c r="O283" i="2"/>
  <c r="AP283" i="2" s="1"/>
  <c r="O284" i="2"/>
  <c r="AP284" i="2" s="1"/>
  <c r="O285" i="2"/>
  <c r="AP285" i="2" s="1"/>
  <c r="O286" i="2"/>
  <c r="AP286" i="2" s="1"/>
  <c r="O287" i="2"/>
  <c r="AP287" i="2" s="1"/>
  <c r="O288" i="2"/>
  <c r="AP288" i="2" s="1"/>
  <c r="O289" i="2"/>
  <c r="AP289" i="2" s="1"/>
  <c r="O290" i="2"/>
  <c r="AP290" i="2" s="1"/>
  <c r="O291" i="2"/>
  <c r="AP291" i="2" s="1"/>
  <c r="O292" i="2"/>
  <c r="AP292" i="2" s="1"/>
  <c r="O293" i="2"/>
  <c r="AP293" i="2" s="1"/>
  <c r="O294" i="2"/>
  <c r="AP294" i="2" s="1"/>
  <c r="O295" i="2"/>
  <c r="AP295" i="2" s="1"/>
  <c r="O296" i="2"/>
  <c r="AP296" i="2" s="1"/>
  <c r="O297" i="2"/>
  <c r="AP297" i="2" s="1"/>
  <c r="O298" i="2"/>
  <c r="AP298" i="2" s="1"/>
  <c r="O299" i="2"/>
  <c r="AP299" i="2" s="1"/>
  <c r="O300" i="2"/>
  <c r="AP300" i="2" s="1"/>
  <c r="O301" i="2"/>
  <c r="AP301" i="2" s="1"/>
  <c r="O302" i="2"/>
  <c r="AP302" i="2" s="1"/>
  <c r="O303" i="2"/>
  <c r="AP303" i="2" s="1"/>
  <c r="O304" i="2"/>
  <c r="AP304" i="2" s="1"/>
  <c r="O305" i="2"/>
  <c r="AP305" i="2" s="1"/>
  <c r="O306" i="2"/>
  <c r="AP306" i="2" s="1"/>
  <c r="O307" i="2"/>
  <c r="AP307" i="2" s="1"/>
  <c r="O308" i="2"/>
  <c r="AP308" i="2" s="1"/>
  <c r="O309" i="2"/>
  <c r="AP309" i="2" s="1"/>
  <c r="O310" i="2"/>
  <c r="AP310" i="2" s="1"/>
  <c r="O311" i="2"/>
  <c r="AP311" i="2" s="1"/>
  <c r="O312" i="2"/>
  <c r="AP312" i="2" s="1"/>
  <c r="O313" i="2"/>
  <c r="AP313" i="2" s="1"/>
  <c r="O314" i="2"/>
  <c r="AP314" i="2" s="1"/>
  <c r="O315" i="2"/>
  <c r="AP315" i="2" s="1"/>
  <c r="O316" i="2"/>
  <c r="AP316" i="2" s="1"/>
  <c r="O317" i="2"/>
  <c r="AP317" i="2" s="1"/>
  <c r="O318" i="2"/>
  <c r="AP318" i="2" s="1"/>
  <c r="O319" i="2"/>
  <c r="AP319" i="2" s="1"/>
  <c r="O320" i="2"/>
  <c r="AP320" i="2" s="1"/>
  <c r="O321" i="2"/>
  <c r="AP321" i="2" s="1"/>
  <c r="O322" i="2"/>
  <c r="AP322" i="2" s="1"/>
  <c r="O323" i="2"/>
  <c r="AP323" i="2" s="1"/>
  <c r="O324" i="2"/>
  <c r="AP324" i="2" s="1"/>
  <c r="O325" i="2"/>
  <c r="AP325" i="2" s="1"/>
  <c r="O326" i="2"/>
  <c r="AP326" i="2" s="1"/>
  <c r="O327" i="2"/>
  <c r="AP327" i="2" s="1"/>
  <c r="O328" i="2"/>
  <c r="AP328" i="2" s="1"/>
  <c r="O329" i="2"/>
  <c r="AP329" i="2" s="1"/>
  <c r="O330" i="2"/>
  <c r="AP330" i="2" s="1"/>
  <c r="O331" i="2"/>
  <c r="AP331" i="2" s="1"/>
  <c r="O332" i="2"/>
  <c r="AP332" i="2" s="1"/>
  <c r="O333" i="2"/>
  <c r="AP333" i="2" s="1"/>
  <c r="O334" i="2"/>
  <c r="AP334" i="2" s="1"/>
  <c r="O335" i="2"/>
  <c r="AP335" i="2" s="1"/>
  <c r="O336" i="2"/>
  <c r="AP336" i="2" s="1"/>
  <c r="O337" i="2"/>
  <c r="AP337" i="2" s="1"/>
  <c r="O338" i="2"/>
  <c r="AP338" i="2" s="1"/>
  <c r="O339" i="2"/>
  <c r="AP339" i="2" s="1"/>
  <c r="O340" i="2"/>
  <c r="AP340" i="2" s="1"/>
  <c r="O341" i="2"/>
  <c r="AP341" i="2" s="1"/>
  <c r="O342" i="2"/>
  <c r="AP342" i="2" s="1"/>
  <c r="O343" i="2"/>
  <c r="AP343" i="2" s="1"/>
  <c r="O344" i="2"/>
  <c r="AP344" i="2" s="1"/>
  <c r="O345" i="2"/>
  <c r="AP345" i="2" s="1"/>
  <c r="O346" i="2"/>
  <c r="AP346" i="2" s="1"/>
  <c r="O347" i="2"/>
  <c r="AP347" i="2" s="1"/>
  <c r="O348" i="2"/>
  <c r="AP348" i="2" s="1"/>
  <c r="O349" i="2"/>
  <c r="AP349" i="2" s="1"/>
  <c r="O350" i="2"/>
  <c r="AP350" i="2" s="1"/>
  <c r="O351" i="2"/>
  <c r="AP351" i="2" s="1"/>
  <c r="O352" i="2"/>
  <c r="AP352" i="2" s="1"/>
  <c r="O353" i="2"/>
  <c r="AP353" i="2" s="1"/>
  <c r="O354" i="2"/>
  <c r="AP354" i="2" s="1"/>
  <c r="O355" i="2"/>
  <c r="AP355" i="2" s="1"/>
  <c r="O356" i="2"/>
  <c r="AP356" i="2" s="1"/>
  <c r="O357" i="2"/>
  <c r="AP357" i="2" s="1"/>
  <c r="O358" i="2"/>
  <c r="AP358" i="2" s="1"/>
  <c r="O359" i="2"/>
  <c r="AP359" i="2" s="1"/>
  <c r="O360" i="2"/>
  <c r="AP360" i="2" s="1"/>
  <c r="O361" i="2"/>
  <c r="AP361" i="2" s="1"/>
  <c r="O362" i="2"/>
  <c r="AP362" i="2" s="1"/>
  <c r="O363" i="2"/>
  <c r="AP363" i="2" s="1"/>
  <c r="O364" i="2"/>
  <c r="AP364" i="2" s="1"/>
  <c r="O365" i="2"/>
  <c r="AP365" i="2" s="1"/>
  <c r="O366" i="2"/>
  <c r="AP366" i="2" s="1"/>
  <c r="O367" i="2"/>
  <c r="AP367" i="2" s="1"/>
  <c r="O368" i="2"/>
  <c r="AP368" i="2" s="1"/>
  <c r="O369" i="2"/>
  <c r="AP369" i="2" s="1"/>
  <c r="O370" i="2"/>
  <c r="AP370" i="2" s="1"/>
  <c r="O371" i="2"/>
  <c r="AP371" i="2" s="1"/>
  <c r="O372" i="2"/>
  <c r="AP372" i="2" s="1"/>
  <c r="O373" i="2"/>
  <c r="AP373" i="2" s="1"/>
  <c r="O374" i="2"/>
  <c r="AP374" i="2" s="1"/>
  <c r="O375" i="2"/>
  <c r="AP375" i="2" s="1"/>
  <c r="O376" i="2"/>
  <c r="AP376" i="2" s="1"/>
  <c r="O377" i="2"/>
  <c r="AP377" i="2" s="1"/>
  <c r="O378" i="2"/>
  <c r="AP378" i="2" s="1"/>
  <c r="O379" i="2"/>
  <c r="AP379" i="2" s="1"/>
  <c r="O380" i="2"/>
  <c r="AP380" i="2" s="1"/>
  <c r="O381" i="2"/>
  <c r="AP381" i="2" s="1"/>
  <c r="O382" i="2"/>
  <c r="AP382" i="2" s="1"/>
  <c r="O383" i="2"/>
  <c r="AP383" i="2" s="1"/>
  <c r="O384" i="2"/>
  <c r="AP384" i="2" s="1"/>
  <c r="O385" i="2"/>
  <c r="AP385" i="2" s="1"/>
  <c r="O386" i="2"/>
  <c r="AP386" i="2" s="1"/>
  <c r="O387" i="2"/>
  <c r="AP387" i="2" s="1"/>
  <c r="O388" i="2"/>
  <c r="AP388" i="2" s="1"/>
  <c r="O389" i="2"/>
  <c r="AP389" i="2" s="1"/>
  <c r="O390" i="2"/>
  <c r="AP390" i="2" s="1"/>
  <c r="O391" i="2"/>
  <c r="AP391" i="2" s="1"/>
  <c r="O392" i="2"/>
  <c r="AP392" i="2" s="1"/>
  <c r="O393" i="2"/>
  <c r="AP393" i="2" s="1"/>
  <c r="O394" i="2"/>
  <c r="AP394" i="2" s="1"/>
  <c r="O395" i="2"/>
  <c r="AP395" i="2" s="1"/>
  <c r="O396" i="2"/>
  <c r="AP396" i="2" s="1"/>
  <c r="O397" i="2"/>
  <c r="AP397" i="2" s="1"/>
  <c r="O398" i="2"/>
  <c r="AP398" i="2" s="1"/>
  <c r="O399" i="2"/>
  <c r="AP399" i="2" s="1"/>
  <c r="O400" i="2"/>
  <c r="AP400" i="2" s="1"/>
  <c r="O401" i="2"/>
  <c r="AP401" i="2" s="1"/>
  <c r="O402" i="2"/>
  <c r="AP402" i="2" s="1"/>
  <c r="O403" i="2"/>
  <c r="AP403" i="2" s="1"/>
  <c r="O404" i="2"/>
  <c r="AP404" i="2" s="1"/>
  <c r="O405" i="2"/>
  <c r="AP405" i="2" s="1"/>
  <c r="O406" i="2"/>
  <c r="AP406" i="2" s="1"/>
  <c r="O407" i="2"/>
  <c r="AP407" i="2" s="1"/>
  <c r="O408" i="2"/>
  <c r="AP408" i="2" s="1"/>
  <c r="O409" i="2"/>
  <c r="AP409" i="2" s="1"/>
  <c r="O410" i="2"/>
  <c r="AP410" i="2" s="1"/>
  <c r="O411" i="2"/>
  <c r="AP411" i="2" s="1"/>
  <c r="O412" i="2"/>
  <c r="AP412" i="2" s="1"/>
  <c r="O413" i="2"/>
  <c r="AP413" i="2" s="1"/>
  <c r="O414" i="2"/>
  <c r="AP414" i="2" s="1"/>
  <c r="O415" i="2"/>
  <c r="AP415" i="2" s="1"/>
  <c r="O416" i="2"/>
  <c r="AP416" i="2" s="1"/>
  <c r="O417" i="2"/>
  <c r="AP417" i="2" s="1"/>
  <c r="O418" i="2"/>
  <c r="AP418" i="2" s="1"/>
  <c r="O419" i="2"/>
  <c r="AP419" i="2" s="1"/>
  <c r="O420" i="2"/>
  <c r="AP420" i="2" s="1"/>
  <c r="O421" i="2"/>
  <c r="AP421" i="2" s="1"/>
  <c r="O422" i="2"/>
  <c r="AP422" i="2" s="1"/>
  <c r="O423" i="2"/>
  <c r="AP423" i="2" s="1"/>
  <c r="O424" i="2"/>
  <c r="AP424" i="2" s="1"/>
  <c r="O425" i="2"/>
  <c r="AP425" i="2" s="1"/>
  <c r="O426" i="2"/>
  <c r="AP426" i="2" s="1"/>
  <c r="O427" i="2"/>
  <c r="AP427" i="2" s="1"/>
  <c r="O428" i="2"/>
  <c r="AP428" i="2" s="1"/>
  <c r="O429" i="2"/>
  <c r="AP429" i="2" s="1"/>
  <c r="O430" i="2"/>
  <c r="AP430" i="2" s="1"/>
  <c r="O431" i="2"/>
  <c r="AP431" i="2" s="1"/>
  <c r="O432" i="2"/>
  <c r="AP432" i="2" s="1"/>
  <c r="O433" i="2"/>
  <c r="AP433" i="2" s="1"/>
  <c r="O434" i="2"/>
  <c r="AP434" i="2" s="1"/>
  <c r="O435" i="2"/>
  <c r="AP435" i="2" s="1"/>
  <c r="O436" i="2"/>
  <c r="AP436" i="2" s="1"/>
  <c r="O437" i="2"/>
  <c r="AP437" i="2" s="1"/>
  <c r="O438" i="2"/>
  <c r="AP438" i="2" s="1"/>
  <c r="O439" i="2"/>
  <c r="AP439" i="2" s="1"/>
  <c r="O440" i="2"/>
  <c r="AP440" i="2" s="1"/>
  <c r="O441" i="2"/>
  <c r="AP441" i="2" s="1"/>
  <c r="O442" i="2"/>
  <c r="AP442" i="2" s="1"/>
  <c r="O443" i="2"/>
  <c r="AP443" i="2" s="1"/>
  <c r="O444" i="2"/>
  <c r="AP444" i="2" s="1"/>
  <c r="O445" i="2"/>
  <c r="AP445" i="2" s="1"/>
  <c r="O446" i="2"/>
  <c r="AP446" i="2" s="1"/>
  <c r="O447" i="2"/>
  <c r="AP447" i="2" s="1"/>
  <c r="O448" i="2"/>
  <c r="AP448" i="2" s="1"/>
  <c r="O449" i="2"/>
  <c r="AP449" i="2" s="1"/>
  <c r="O450" i="2"/>
  <c r="AP450" i="2" s="1"/>
  <c r="O451" i="2"/>
  <c r="AP451" i="2" s="1"/>
  <c r="O452" i="2"/>
  <c r="AP452" i="2" s="1"/>
  <c r="O453" i="2"/>
  <c r="AP453" i="2" s="1"/>
  <c r="O454" i="2"/>
  <c r="AP454" i="2" s="1"/>
  <c r="O455" i="2"/>
  <c r="AP455" i="2" s="1"/>
  <c r="O456" i="2"/>
  <c r="AP456" i="2" s="1"/>
  <c r="O457" i="2"/>
  <c r="AP457" i="2" s="1"/>
  <c r="O458" i="2"/>
  <c r="AP458" i="2" s="1"/>
  <c r="O459" i="2"/>
  <c r="AP459" i="2" s="1"/>
  <c r="O460" i="2"/>
  <c r="AP460" i="2" s="1"/>
  <c r="O461" i="2"/>
  <c r="AP461" i="2" s="1"/>
  <c r="O462" i="2"/>
  <c r="AP462" i="2" s="1"/>
  <c r="O463" i="2"/>
  <c r="AP463" i="2" s="1"/>
  <c r="O464" i="2"/>
  <c r="AP464" i="2" s="1"/>
  <c r="O465" i="2"/>
  <c r="AP465" i="2" s="1"/>
  <c r="O466" i="2"/>
  <c r="AP466" i="2" s="1"/>
  <c r="O467" i="2"/>
  <c r="AP467" i="2" s="1"/>
  <c r="O468" i="2"/>
  <c r="AP468" i="2" s="1"/>
  <c r="O469" i="2"/>
  <c r="AP469" i="2" s="1"/>
  <c r="O470" i="2"/>
  <c r="AP470" i="2" s="1"/>
  <c r="O471" i="2"/>
  <c r="AP471" i="2" s="1"/>
  <c r="O472" i="2"/>
  <c r="AP472" i="2" s="1"/>
  <c r="O473" i="2"/>
  <c r="AP473" i="2" s="1"/>
  <c r="O474" i="2"/>
  <c r="AP474" i="2" s="1"/>
  <c r="O475" i="2"/>
  <c r="AP475" i="2" s="1"/>
  <c r="O476" i="2"/>
  <c r="AP476" i="2" s="1"/>
  <c r="O477" i="2"/>
  <c r="AP477" i="2" s="1"/>
  <c r="O478" i="2"/>
  <c r="AP478" i="2" s="1"/>
  <c r="O479" i="2"/>
  <c r="AP479" i="2" s="1"/>
  <c r="O480" i="2"/>
  <c r="AP480" i="2" s="1"/>
  <c r="O481" i="2"/>
  <c r="AP481" i="2" s="1"/>
  <c r="O482" i="2"/>
  <c r="AP482" i="2" s="1"/>
  <c r="O483" i="2"/>
  <c r="AP483" i="2" s="1"/>
  <c r="O484" i="2"/>
  <c r="AP484" i="2" s="1"/>
  <c r="O485" i="2"/>
  <c r="AP485" i="2" s="1"/>
  <c r="O486" i="2"/>
  <c r="AP486" i="2" s="1"/>
  <c r="O487" i="2"/>
  <c r="AP487" i="2" s="1"/>
  <c r="O488" i="2"/>
  <c r="AP488" i="2" s="1"/>
  <c r="O489" i="2"/>
  <c r="AP489" i="2" s="1"/>
  <c r="O490" i="2"/>
  <c r="AP490" i="2" s="1"/>
  <c r="O491" i="2"/>
  <c r="AP491" i="2" s="1"/>
  <c r="O492" i="2"/>
  <c r="AP492" i="2" s="1"/>
  <c r="O493" i="2"/>
  <c r="AP493" i="2" s="1"/>
  <c r="O494" i="2"/>
  <c r="AP494" i="2" s="1"/>
  <c r="O495" i="2"/>
  <c r="AP495" i="2" s="1"/>
  <c r="O496" i="2"/>
  <c r="AP496" i="2" s="1"/>
  <c r="O497" i="2"/>
  <c r="AP497" i="2" s="1"/>
  <c r="O498" i="2"/>
  <c r="AP498" i="2" s="1"/>
  <c r="O499" i="2"/>
  <c r="AP499" i="2" s="1"/>
  <c r="O500" i="2"/>
  <c r="AP500" i="2" s="1"/>
  <c r="O501" i="2"/>
  <c r="AP501" i="2" s="1"/>
  <c r="O502" i="2"/>
  <c r="AP502" i="2" s="1"/>
  <c r="O503" i="2"/>
  <c r="AP503" i="2" s="1"/>
  <c r="O504" i="2"/>
  <c r="AP504" i="2" s="1"/>
  <c r="O505" i="2"/>
  <c r="AP505" i="2" s="1"/>
  <c r="O506" i="2"/>
  <c r="AP506" i="2" s="1"/>
  <c r="O507" i="2"/>
  <c r="AP507" i="2" s="1"/>
  <c r="O508" i="2"/>
  <c r="AP508" i="2" s="1"/>
  <c r="O509" i="2"/>
  <c r="AP509" i="2" s="1"/>
  <c r="O510" i="2"/>
  <c r="AP510" i="2" s="1"/>
  <c r="O511" i="2"/>
  <c r="AP511" i="2" s="1"/>
  <c r="O512" i="2"/>
  <c r="AP512" i="2" s="1"/>
  <c r="O513" i="2"/>
  <c r="AP513" i="2" s="1"/>
  <c r="O514" i="2"/>
  <c r="AP514" i="2" s="1"/>
  <c r="O515" i="2"/>
  <c r="AP515" i="2" s="1"/>
  <c r="O516" i="2"/>
  <c r="AP516" i="2" s="1"/>
  <c r="O517" i="2"/>
  <c r="AP517" i="2" s="1"/>
  <c r="O518" i="2"/>
  <c r="AP518" i="2" s="1"/>
  <c r="O519" i="2"/>
  <c r="AP519" i="2" s="1"/>
  <c r="O520" i="2"/>
  <c r="AP520" i="2" s="1"/>
  <c r="O521" i="2"/>
  <c r="AP521" i="2" s="1"/>
  <c r="O522" i="2"/>
  <c r="AP522" i="2" s="1"/>
  <c r="O523" i="2"/>
  <c r="AP523" i="2" s="1"/>
  <c r="O524" i="2"/>
  <c r="AP524" i="2" s="1"/>
  <c r="O525" i="2"/>
  <c r="AP525" i="2" s="1"/>
  <c r="O526" i="2"/>
  <c r="AP526" i="2" s="1"/>
  <c r="O527" i="2"/>
  <c r="AP527" i="2" s="1"/>
  <c r="O528" i="2"/>
  <c r="AP528" i="2" s="1"/>
  <c r="O529" i="2"/>
  <c r="AP529" i="2" s="1"/>
  <c r="O530" i="2"/>
  <c r="AP530" i="2" s="1"/>
  <c r="O531" i="2"/>
  <c r="AP531" i="2" s="1"/>
  <c r="O532" i="2"/>
  <c r="AP532" i="2" s="1"/>
  <c r="O533" i="2"/>
  <c r="AP533" i="2" s="1"/>
  <c r="O534" i="2"/>
  <c r="AP534" i="2" s="1"/>
  <c r="O535" i="2"/>
  <c r="AP535" i="2" s="1"/>
  <c r="O536" i="2"/>
  <c r="AP536" i="2" s="1"/>
  <c r="O537" i="2"/>
  <c r="AP537" i="2" s="1"/>
  <c r="O538" i="2"/>
  <c r="AP538" i="2" s="1"/>
  <c r="O539" i="2"/>
  <c r="AP539" i="2" s="1"/>
  <c r="O540" i="2"/>
  <c r="AP540" i="2" s="1"/>
  <c r="O541" i="2"/>
  <c r="AP541" i="2" s="1"/>
  <c r="O542" i="2"/>
  <c r="AP542" i="2" s="1"/>
  <c r="O543" i="2"/>
  <c r="AP543" i="2" s="1"/>
  <c r="O544" i="2"/>
  <c r="AP544" i="2" s="1"/>
  <c r="O545" i="2"/>
  <c r="AP545" i="2" s="1"/>
  <c r="O546" i="2"/>
  <c r="AP546" i="2" s="1"/>
  <c r="O547" i="2"/>
  <c r="AP547" i="2" s="1"/>
  <c r="O548" i="2"/>
  <c r="AP548" i="2" s="1"/>
  <c r="O549" i="2"/>
  <c r="AP549" i="2" s="1"/>
  <c r="O550" i="2"/>
  <c r="AP550" i="2" s="1"/>
  <c r="O551" i="2"/>
  <c r="AP551" i="2" s="1"/>
  <c r="O552" i="2"/>
  <c r="AP552" i="2" s="1"/>
  <c r="O553" i="2"/>
  <c r="AP553" i="2" s="1"/>
  <c r="O554" i="2"/>
  <c r="AP554" i="2" s="1"/>
  <c r="O555" i="2"/>
  <c r="AP555" i="2" s="1"/>
  <c r="O556" i="2"/>
  <c r="AP556" i="2" s="1"/>
  <c r="O557" i="2"/>
  <c r="AP557" i="2" s="1"/>
  <c r="O558" i="2"/>
  <c r="AP558" i="2" s="1"/>
  <c r="O559" i="2"/>
  <c r="AP559" i="2" s="1"/>
  <c r="O560" i="2"/>
  <c r="AP560" i="2" s="1"/>
  <c r="O561" i="2"/>
  <c r="AP561" i="2" s="1"/>
  <c r="O562" i="2"/>
  <c r="AP562" i="2" s="1"/>
  <c r="O563" i="2"/>
  <c r="AP563" i="2" s="1"/>
  <c r="O564" i="2"/>
  <c r="AP564" i="2" s="1"/>
  <c r="O565" i="2"/>
  <c r="AP565" i="2" s="1"/>
  <c r="O566" i="2"/>
  <c r="AP566" i="2" s="1"/>
  <c r="O567" i="2"/>
  <c r="AP567" i="2" s="1"/>
  <c r="O568" i="2"/>
  <c r="AP568" i="2" s="1"/>
  <c r="O569" i="2"/>
  <c r="AP569" i="2" s="1"/>
  <c r="O570" i="2"/>
  <c r="AP570" i="2" s="1"/>
  <c r="O571" i="2"/>
  <c r="AP571" i="2" s="1"/>
  <c r="O572" i="2"/>
  <c r="AP572" i="2" s="1"/>
  <c r="O573" i="2"/>
  <c r="AP573" i="2" s="1"/>
  <c r="O574" i="2"/>
  <c r="AP574" i="2" s="1"/>
  <c r="O575" i="2"/>
  <c r="AP575" i="2" s="1"/>
  <c r="O576" i="2"/>
  <c r="AP576" i="2" s="1"/>
  <c r="O577" i="2"/>
  <c r="AP577" i="2" s="1"/>
  <c r="O578" i="2"/>
  <c r="AP578" i="2" s="1"/>
  <c r="O579" i="2"/>
  <c r="AP579" i="2" s="1"/>
  <c r="O580" i="2"/>
  <c r="AP580" i="2" s="1"/>
  <c r="O581" i="2"/>
  <c r="AP581" i="2" s="1"/>
  <c r="O582" i="2"/>
  <c r="AP582" i="2" s="1"/>
  <c r="O583" i="2"/>
  <c r="AP583" i="2" s="1"/>
  <c r="O584" i="2"/>
  <c r="AP584" i="2" s="1"/>
  <c r="O585" i="2"/>
  <c r="AP585" i="2" s="1"/>
  <c r="O586" i="2"/>
  <c r="AP586" i="2" s="1"/>
  <c r="O587" i="2"/>
  <c r="AP587" i="2" s="1"/>
  <c r="O588" i="2"/>
  <c r="AP588" i="2" s="1"/>
  <c r="O589" i="2"/>
  <c r="AP589" i="2" s="1"/>
  <c r="O590" i="2"/>
  <c r="AP590" i="2" s="1"/>
  <c r="O591" i="2"/>
  <c r="AP591" i="2" s="1"/>
  <c r="O592" i="2"/>
  <c r="AP592" i="2" s="1"/>
  <c r="O593" i="2"/>
  <c r="AP593" i="2" s="1"/>
  <c r="O594" i="2"/>
  <c r="AP594" i="2" s="1"/>
  <c r="O595" i="2"/>
  <c r="AP595" i="2" s="1"/>
  <c r="O596" i="2"/>
  <c r="AP596" i="2" s="1"/>
  <c r="O597" i="2"/>
  <c r="AP597" i="2" s="1"/>
  <c r="O598" i="2"/>
  <c r="AP598" i="2" s="1"/>
  <c r="O599" i="2"/>
  <c r="AP599" i="2" s="1"/>
  <c r="O600" i="2"/>
  <c r="AP600" i="2" s="1"/>
  <c r="O601" i="2"/>
  <c r="AP601" i="2" s="1"/>
  <c r="O602" i="2"/>
  <c r="AP602" i="2" s="1"/>
  <c r="O603" i="2"/>
  <c r="AP603" i="2" s="1"/>
  <c r="O604" i="2"/>
  <c r="AP604" i="2" s="1"/>
  <c r="O605" i="2"/>
  <c r="AP605" i="2" s="1"/>
  <c r="O606" i="2"/>
  <c r="AP606" i="2" s="1"/>
  <c r="O607" i="2"/>
  <c r="AP607" i="2" s="1"/>
  <c r="O608" i="2"/>
  <c r="AP608" i="2" s="1"/>
  <c r="O609" i="2"/>
  <c r="AP609" i="2" s="1"/>
  <c r="O610" i="2"/>
  <c r="AP610" i="2" s="1"/>
  <c r="O611" i="2"/>
  <c r="AP611" i="2" s="1"/>
  <c r="O612" i="2"/>
  <c r="AP612" i="2" s="1"/>
  <c r="O613" i="2"/>
  <c r="AP613" i="2" s="1"/>
  <c r="O614" i="2"/>
  <c r="AP614" i="2" s="1"/>
  <c r="O615" i="2"/>
  <c r="AP615" i="2" s="1"/>
  <c r="O616" i="2"/>
  <c r="AP616" i="2" s="1"/>
  <c r="O617" i="2"/>
  <c r="AP617" i="2" s="1"/>
  <c r="O618" i="2"/>
  <c r="AP618" i="2" s="1"/>
  <c r="O619" i="2"/>
  <c r="AP619" i="2" s="1"/>
  <c r="O620" i="2"/>
  <c r="AP620" i="2" s="1"/>
  <c r="O621" i="2"/>
  <c r="AP621" i="2" s="1"/>
  <c r="O622" i="2"/>
  <c r="AP622" i="2" s="1"/>
  <c r="O623" i="2"/>
  <c r="AP623" i="2" s="1"/>
  <c r="O624" i="2"/>
  <c r="AP624" i="2" s="1"/>
  <c r="O625" i="2"/>
  <c r="AP625" i="2" s="1"/>
  <c r="O626" i="2"/>
  <c r="AP626" i="2" s="1"/>
  <c r="O627" i="2"/>
  <c r="AP627" i="2" s="1"/>
  <c r="O628" i="2"/>
  <c r="AP628" i="2" s="1"/>
  <c r="O629" i="2"/>
  <c r="AP629" i="2" s="1"/>
  <c r="O630" i="2"/>
  <c r="AP630" i="2" s="1"/>
  <c r="O631" i="2"/>
  <c r="AP631" i="2" s="1"/>
  <c r="O632" i="2"/>
  <c r="AP632" i="2" s="1"/>
  <c r="O633" i="2"/>
  <c r="AP633" i="2" s="1"/>
  <c r="O634" i="2"/>
  <c r="AP634" i="2" s="1"/>
  <c r="O635" i="2"/>
  <c r="AP635" i="2" s="1"/>
  <c r="O636" i="2"/>
  <c r="AP636" i="2" s="1"/>
  <c r="O637" i="2"/>
  <c r="AP637" i="2" s="1"/>
  <c r="O638" i="2"/>
  <c r="AP638" i="2" s="1"/>
  <c r="O639" i="2"/>
  <c r="AP639" i="2" s="1"/>
  <c r="O640" i="2"/>
  <c r="AP640" i="2" s="1"/>
  <c r="O641" i="2"/>
  <c r="AP641" i="2" s="1"/>
  <c r="O642" i="2"/>
  <c r="AP642" i="2" s="1"/>
  <c r="O643" i="2"/>
  <c r="AP643" i="2" s="1"/>
  <c r="O644" i="2"/>
  <c r="AP644" i="2" s="1"/>
  <c r="O645" i="2"/>
  <c r="AP645" i="2" s="1"/>
  <c r="O646" i="2"/>
  <c r="AP646" i="2" s="1"/>
  <c r="O647" i="2"/>
  <c r="AP647" i="2" s="1"/>
  <c r="O648" i="2"/>
  <c r="AP648" i="2" s="1"/>
  <c r="O649" i="2"/>
  <c r="AP649" i="2" s="1"/>
  <c r="O650" i="2"/>
  <c r="AP650" i="2" s="1"/>
  <c r="O651" i="2"/>
  <c r="AP651" i="2" s="1"/>
  <c r="O652" i="2"/>
  <c r="AP652" i="2" s="1"/>
  <c r="O653" i="2"/>
  <c r="AP653" i="2" s="1"/>
  <c r="O654" i="2"/>
  <c r="AP654" i="2" s="1"/>
  <c r="O655" i="2"/>
  <c r="AP655" i="2" s="1"/>
  <c r="O656" i="2"/>
  <c r="AP656" i="2" s="1"/>
  <c r="O657" i="2"/>
  <c r="AP657" i="2" s="1"/>
  <c r="O658" i="2"/>
  <c r="AP658" i="2" s="1"/>
  <c r="O659" i="2"/>
  <c r="AP659" i="2" s="1"/>
  <c r="O660" i="2"/>
  <c r="AP660" i="2" s="1"/>
  <c r="O661" i="2"/>
  <c r="AP661" i="2" s="1"/>
  <c r="O662" i="2"/>
  <c r="AP662" i="2" s="1"/>
  <c r="O663" i="2"/>
  <c r="AP663" i="2" s="1"/>
  <c r="O664" i="2"/>
  <c r="AP664" i="2" s="1"/>
  <c r="O665" i="2"/>
  <c r="AP665" i="2" s="1"/>
  <c r="O666" i="2"/>
  <c r="AP666" i="2" s="1"/>
  <c r="O667" i="2"/>
  <c r="AP667" i="2" s="1"/>
  <c r="O668" i="2"/>
  <c r="AP668" i="2" s="1"/>
  <c r="O669" i="2"/>
  <c r="AP669" i="2" s="1"/>
  <c r="O670" i="2"/>
  <c r="AP670" i="2" s="1"/>
  <c r="O671" i="2"/>
  <c r="AP671" i="2" s="1"/>
  <c r="O672" i="2"/>
  <c r="AP672" i="2" s="1"/>
  <c r="O673" i="2"/>
  <c r="AP673" i="2" s="1"/>
  <c r="O674" i="2"/>
  <c r="AP674" i="2" s="1"/>
  <c r="O675" i="2"/>
  <c r="AP675" i="2" s="1"/>
  <c r="O676" i="2"/>
  <c r="AP676" i="2" s="1"/>
  <c r="O677" i="2"/>
  <c r="AP677" i="2" s="1"/>
  <c r="O678" i="2"/>
  <c r="AP678" i="2" s="1"/>
  <c r="O679" i="2"/>
  <c r="AP679" i="2" s="1"/>
  <c r="O680" i="2"/>
  <c r="AP680" i="2" s="1"/>
  <c r="O681" i="2"/>
  <c r="AP681" i="2" s="1"/>
  <c r="O682" i="2"/>
  <c r="AP682" i="2" s="1"/>
  <c r="O683" i="2"/>
  <c r="AP683" i="2" s="1"/>
  <c r="O684" i="2"/>
  <c r="AP684" i="2" s="1"/>
  <c r="O685" i="2"/>
  <c r="AP685" i="2" s="1"/>
  <c r="O686" i="2"/>
  <c r="AP686" i="2" s="1"/>
  <c r="O687" i="2"/>
  <c r="AP687" i="2" s="1"/>
  <c r="O688" i="2"/>
  <c r="AP688" i="2" s="1"/>
  <c r="O689" i="2"/>
  <c r="AP689" i="2" s="1"/>
  <c r="O690" i="2"/>
  <c r="AP690" i="2" s="1"/>
  <c r="O691" i="2"/>
  <c r="AP691" i="2" s="1"/>
  <c r="O692" i="2"/>
  <c r="AP692" i="2" s="1"/>
  <c r="O693" i="2"/>
  <c r="AP693" i="2" s="1"/>
  <c r="O694" i="2"/>
  <c r="AP694" i="2" s="1"/>
  <c r="O695" i="2"/>
  <c r="AP695" i="2" s="1"/>
  <c r="O696" i="2"/>
  <c r="AP696" i="2" s="1"/>
  <c r="O697" i="2"/>
  <c r="AP697" i="2" s="1"/>
  <c r="O698" i="2"/>
  <c r="AP698" i="2" s="1"/>
  <c r="O699" i="2"/>
  <c r="AP699" i="2" s="1"/>
  <c r="O700" i="2"/>
  <c r="AP700" i="2" s="1"/>
  <c r="O701" i="2"/>
  <c r="AP701" i="2" s="1"/>
  <c r="O702" i="2"/>
  <c r="AP702" i="2" s="1"/>
  <c r="O703" i="2"/>
  <c r="AP703" i="2" s="1"/>
  <c r="O704" i="2"/>
  <c r="AP704" i="2" s="1"/>
  <c r="O705" i="2"/>
  <c r="AP705" i="2" s="1"/>
  <c r="O706" i="2"/>
  <c r="AP706" i="2" s="1"/>
  <c r="O707" i="2"/>
  <c r="AP707" i="2" s="1"/>
  <c r="O708" i="2"/>
  <c r="AP708" i="2" s="1"/>
  <c r="O709" i="2"/>
  <c r="AP709" i="2" s="1"/>
  <c r="O710" i="2"/>
  <c r="AP710" i="2" s="1"/>
  <c r="O711" i="2"/>
  <c r="AP711" i="2" s="1"/>
  <c r="O712" i="2"/>
  <c r="AP712" i="2" s="1"/>
  <c r="O713" i="2"/>
  <c r="AP713" i="2" s="1"/>
  <c r="O714" i="2"/>
  <c r="AP714" i="2" s="1"/>
  <c r="O715" i="2"/>
  <c r="AP715" i="2" s="1"/>
  <c r="O716" i="2"/>
  <c r="AP716" i="2" s="1"/>
  <c r="O717" i="2"/>
  <c r="AP717" i="2" s="1"/>
  <c r="O718" i="2"/>
  <c r="AP718" i="2" s="1"/>
  <c r="O719" i="2"/>
  <c r="AP719" i="2" s="1"/>
  <c r="O720" i="2"/>
  <c r="AP720" i="2" s="1"/>
  <c r="O721" i="2"/>
  <c r="AP721" i="2" s="1"/>
  <c r="O722" i="2"/>
  <c r="AP722" i="2" s="1"/>
  <c r="O723" i="2"/>
  <c r="AP723" i="2" s="1"/>
  <c r="O724" i="2"/>
  <c r="AP724" i="2" s="1"/>
  <c r="O725" i="2"/>
  <c r="AP725" i="2" s="1"/>
  <c r="O726" i="2"/>
  <c r="AP726" i="2" s="1"/>
  <c r="O727" i="2"/>
  <c r="AP727" i="2" s="1"/>
  <c r="O728" i="2"/>
  <c r="AP728" i="2" s="1"/>
  <c r="O729" i="2"/>
  <c r="AP729" i="2" s="1"/>
  <c r="O730" i="2"/>
  <c r="AP730" i="2" s="1"/>
  <c r="O731" i="2"/>
  <c r="AP731" i="2" s="1"/>
  <c r="O732" i="2"/>
  <c r="AP732" i="2" s="1"/>
  <c r="O733" i="2"/>
  <c r="AP733" i="2" s="1"/>
  <c r="O734" i="2"/>
  <c r="AP734" i="2" s="1"/>
  <c r="O735" i="2"/>
  <c r="AP735" i="2" s="1"/>
  <c r="O736" i="2"/>
  <c r="AP736" i="2" s="1"/>
  <c r="O737" i="2"/>
  <c r="AP737" i="2" s="1"/>
  <c r="O738" i="2"/>
  <c r="AP738" i="2" s="1"/>
  <c r="O739" i="2"/>
  <c r="AP739" i="2" s="1"/>
  <c r="O740" i="2"/>
  <c r="AP740" i="2" s="1"/>
  <c r="O741" i="2"/>
  <c r="AP741" i="2" s="1"/>
  <c r="O742" i="2"/>
  <c r="AP742" i="2" s="1"/>
  <c r="O743" i="2"/>
  <c r="AP743" i="2" s="1"/>
  <c r="O744" i="2"/>
  <c r="AP744" i="2" s="1"/>
  <c r="O745" i="2"/>
  <c r="AP745" i="2" s="1"/>
  <c r="O746" i="2"/>
  <c r="AP746" i="2" s="1"/>
  <c r="O747" i="2"/>
  <c r="AP747" i="2" s="1"/>
  <c r="O748" i="2"/>
  <c r="AP748" i="2" s="1"/>
  <c r="O749" i="2"/>
  <c r="AP749" i="2" s="1"/>
  <c r="O750" i="2"/>
  <c r="AP750" i="2" s="1"/>
  <c r="O751" i="2"/>
  <c r="AP751" i="2" s="1"/>
  <c r="O752" i="2"/>
  <c r="AP752" i="2" s="1"/>
  <c r="O753" i="2"/>
  <c r="AP753" i="2" s="1"/>
  <c r="O754" i="2"/>
  <c r="AP754" i="2" s="1"/>
  <c r="O755" i="2"/>
  <c r="AP755" i="2" s="1"/>
  <c r="O756" i="2"/>
  <c r="AP756" i="2" s="1"/>
  <c r="O757" i="2"/>
  <c r="AP757" i="2" s="1"/>
  <c r="O758" i="2"/>
  <c r="AP758" i="2" s="1"/>
  <c r="O759" i="2"/>
  <c r="AP759" i="2" s="1"/>
  <c r="O760" i="2"/>
  <c r="AP760" i="2" s="1"/>
  <c r="O761" i="2"/>
  <c r="AP761" i="2" s="1"/>
  <c r="O762" i="2"/>
  <c r="AP762" i="2" s="1"/>
  <c r="O763" i="2"/>
  <c r="AP763" i="2" s="1"/>
  <c r="O764" i="2"/>
  <c r="AP764" i="2" s="1"/>
  <c r="O765" i="2"/>
  <c r="AP765" i="2" s="1"/>
  <c r="O766" i="2"/>
  <c r="AP766" i="2" s="1"/>
  <c r="O767" i="2"/>
  <c r="AP767" i="2" s="1"/>
  <c r="O768" i="2"/>
  <c r="AP768" i="2" s="1"/>
  <c r="O769" i="2"/>
  <c r="AP769" i="2" s="1"/>
  <c r="O770" i="2"/>
  <c r="AP770" i="2" s="1"/>
  <c r="O771" i="2"/>
  <c r="AP771" i="2" s="1"/>
  <c r="O772" i="2"/>
  <c r="AP772" i="2" s="1"/>
  <c r="O773" i="2"/>
  <c r="AP773" i="2" s="1"/>
  <c r="O774" i="2"/>
  <c r="AP774" i="2" s="1"/>
  <c r="O775" i="2"/>
  <c r="AP775" i="2" s="1"/>
  <c r="O776" i="2"/>
  <c r="AP776" i="2" s="1"/>
  <c r="O777" i="2"/>
  <c r="AP777" i="2" s="1"/>
  <c r="O778" i="2"/>
  <c r="AP778" i="2" s="1"/>
  <c r="O779" i="2"/>
  <c r="AP779" i="2" s="1"/>
  <c r="O780" i="2"/>
  <c r="AP780" i="2" s="1"/>
  <c r="O781" i="2"/>
  <c r="AP781" i="2" s="1"/>
  <c r="O782" i="2"/>
  <c r="AP782" i="2" s="1"/>
  <c r="O783" i="2"/>
  <c r="AP783" i="2" s="1"/>
  <c r="O784" i="2"/>
  <c r="AP784" i="2" s="1"/>
  <c r="O785" i="2"/>
  <c r="AP785" i="2" s="1"/>
  <c r="O786" i="2"/>
  <c r="AP786" i="2" s="1"/>
  <c r="O787" i="2"/>
  <c r="AP787" i="2" s="1"/>
  <c r="O788" i="2"/>
  <c r="AP788" i="2" s="1"/>
  <c r="O789" i="2"/>
  <c r="AP789" i="2" s="1"/>
  <c r="O790" i="2"/>
  <c r="AP790" i="2" s="1"/>
  <c r="O791" i="2"/>
  <c r="AP791" i="2" s="1"/>
  <c r="O792" i="2"/>
  <c r="AP792" i="2" s="1"/>
  <c r="O793" i="2"/>
  <c r="AP793" i="2" s="1"/>
  <c r="O794" i="2"/>
  <c r="AP794" i="2" s="1"/>
  <c r="O795" i="2"/>
  <c r="AP795" i="2" s="1"/>
  <c r="O796" i="2"/>
  <c r="AP796" i="2" s="1"/>
  <c r="O797" i="2"/>
  <c r="AP797" i="2" s="1"/>
  <c r="O798" i="2"/>
  <c r="AP798" i="2" s="1"/>
  <c r="O799" i="2"/>
  <c r="AP799" i="2" s="1"/>
  <c r="O800" i="2"/>
  <c r="AP800" i="2" s="1"/>
  <c r="O801" i="2"/>
  <c r="AP801" i="2" s="1"/>
  <c r="O802" i="2"/>
  <c r="AP802" i="2" s="1"/>
  <c r="O803" i="2"/>
  <c r="AP803" i="2" s="1"/>
  <c r="O804" i="2"/>
  <c r="AP804" i="2" s="1"/>
  <c r="O805" i="2"/>
  <c r="AP805" i="2" s="1"/>
  <c r="O806" i="2"/>
  <c r="AP806" i="2" s="1"/>
  <c r="O807" i="2"/>
  <c r="AP807" i="2" s="1"/>
  <c r="O808" i="2"/>
  <c r="AP808" i="2" s="1"/>
  <c r="O809" i="2"/>
  <c r="AP809" i="2" s="1"/>
  <c r="O810" i="2"/>
  <c r="AP810" i="2" s="1"/>
  <c r="O811" i="2"/>
  <c r="AP811" i="2" s="1"/>
  <c r="O812" i="2"/>
  <c r="AP812" i="2" s="1"/>
  <c r="O813" i="2"/>
  <c r="AP813" i="2" s="1"/>
  <c r="O814" i="2"/>
  <c r="AP814" i="2" s="1"/>
  <c r="O815" i="2"/>
  <c r="AP815" i="2" s="1"/>
  <c r="O816" i="2"/>
  <c r="AP816" i="2" s="1"/>
  <c r="O817" i="2"/>
  <c r="AP817" i="2" s="1"/>
  <c r="O818" i="2"/>
  <c r="AP818" i="2" s="1"/>
  <c r="O819" i="2"/>
  <c r="AP819" i="2" s="1"/>
  <c r="O820" i="2"/>
  <c r="AP820" i="2" s="1"/>
  <c r="O821" i="2"/>
  <c r="AP821" i="2" s="1"/>
  <c r="O822" i="2"/>
  <c r="AP822" i="2" s="1"/>
  <c r="O823" i="2"/>
  <c r="AP823" i="2" s="1"/>
  <c r="O824" i="2"/>
  <c r="AP824" i="2" s="1"/>
  <c r="O825" i="2"/>
  <c r="AP825" i="2" s="1"/>
  <c r="O826" i="2"/>
  <c r="AP826" i="2" s="1"/>
  <c r="O827" i="2"/>
  <c r="AP827" i="2" s="1"/>
  <c r="O828" i="2"/>
  <c r="AP828" i="2" s="1"/>
  <c r="O829" i="2"/>
  <c r="AP829" i="2" s="1"/>
  <c r="O830" i="2"/>
  <c r="AP830" i="2" s="1"/>
  <c r="O831" i="2"/>
  <c r="AP831" i="2" s="1"/>
  <c r="O832" i="2"/>
  <c r="AP832" i="2" s="1"/>
  <c r="O833" i="2"/>
  <c r="AP833" i="2" s="1"/>
  <c r="O834" i="2"/>
  <c r="AP834" i="2" s="1"/>
  <c r="O835" i="2"/>
  <c r="AP835" i="2" s="1"/>
  <c r="O836" i="2"/>
  <c r="AP836" i="2" s="1"/>
  <c r="O837" i="2"/>
  <c r="AP837" i="2" s="1"/>
  <c r="O838" i="2"/>
  <c r="AP838" i="2" s="1"/>
  <c r="O839" i="2"/>
  <c r="AP839" i="2" s="1"/>
  <c r="O840" i="2"/>
  <c r="AP840" i="2" s="1"/>
  <c r="O841" i="2"/>
  <c r="AP841" i="2" s="1"/>
  <c r="O842" i="2"/>
  <c r="AP842" i="2" s="1"/>
  <c r="O843" i="2"/>
  <c r="AP843" i="2" s="1"/>
  <c r="O844" i="2"/>
  <c r="AP844" i="2" s="1"/>
  <c r="O845" i="2"/>
  <c r="AP845" i="2" s="1"/>
  <c r="O846" i="2"/>
  <c r="AP846" i="2" s="1"/>
  <c r="O847" i="2"/>
  <c r="AP847" i="2" s="1"/>
  <c r="O848" i="2"/>
  <c r="AP848" i="2" s="1"/>
  <c r="O849" i="2"/>
  <c r="AP849" i="2" s="1"/>
  <c r="O850" i="2"/>
  <c r="AP850" i="2" s="1"/>
  <c r="O851" i="2"/>
  <c r="AP851" i="2" s="1"/>
  <c r="O852" i="2"/>
  <c r="AP852" i="2" s="1"/>
  <c r="O853" i="2"/>
  <c r="AP853" i="2" s="1"/>
  <c r="O854" i="2"/>
  <c r="AP854" i="2" s="1"/>
  <c r="O855" i="2"/>
  <c r="AP855" i="2" s="1"/>
  <c r="O856" i="2"/>
  <c r="AP856" i="2" s="1"/>
  <c r="O857" i="2"/>
  <c r="AP857" i="2" s="1"/>
  <c r="O858" i="2"/>
  <c r="AP858" i="2" s="1"/>
  <c r="O859" i="2"/>
  <c r="AP859" i="2" s="1"/>
  <c r="O860" i="2"/>
  <c r="AP860" i="2" s="1"/>
  <c r="O861" i="2"/>
  <c r="AP861" i="2" s="1"/>
  <c r="O862" i="2"/>
  <c r="AP862" i="2" s="1"/>
  <c r="O863" i="2"/>
  <c r="AP863" i="2" s="1"/>
  <c r="O864" i="2"/>
  <c r="AP864" i="2" s="1"/>
  <c r="O865" i="2"/>
  <c r="AP865" i="2" s="1"/>
  <c r="O866" i="2"/>
  <c r="AP866" i="2" s="1"/>
  <c r="O867" i="2"/>
  <c r="AP867" i="2" s="1"/>
  <c r="O868" i="2"/>
  <c r="AP868" i="2" s="1"/>
  <c r="O869" i="2"/>
  <c r="AP869" i="2" s="1"/>
  <c r="O870" i="2"/>
  <c r="AP870" i="2" s="1"/>
  <c r="O871" i="2"/>
  <c r="AP871" i="2" s="1"/>
  <c r="O872" i="2"/>
  <c r="AP872" i="2" s="1"/>
  <c r="O873" i="2"/>
  <c r="AP873" i="2" s="1"/>
  <c r="O874" i="2"/>
  <c r="AP874" i="2" s="1"/>
  <c r="O875" i="2"/>
  <c r="AP875" i="2" s="1"/>
  <c r="O876" i="2"/>
  <c r="AP876" i="2" s="1"/>
  <c r="O877" i="2"/>
  <c r="AP877" i="2" s="1"/>
  <c r="O878" i="2"/>
  <c r="AP878" i="2" s="1"/>
  <c r="O879" i="2"/>
  <c r="AP879" i="2" s="1"/>
  <c r="O880" i="2"/>
  <c r="AP880" i="2" s="1"/>
  <c r="O881" i="2"/>
  <c r="AP881" i="2" s="1"/>
  <c r="O882" i="2"/>
  <c r="AP882" i="2" s="1"/>
  <c r="O883" i="2"/>
  <c r="AP883" i="2" s="1"/>
  <c r="O884" i="2"/>
  <c r="AP884" i="2" s="1"/>
  <c r="O885" i="2"/>
  <c r="AP885" i="2" s="1"/>
  <c r="O886" i="2"/>
  <c r="AP886" i="2" s="1"/>
  <c r="O887" i="2"/>
  <c r="AP887" i="2" s="1"/>
  <c r="O888" i="2"/>
  <c r="AP888" i="2" s="1"/>
  <c r="O889" i="2"/>
  <c r="AP889" i="2" s="1"/>
  <c r="O890" i="2"/>
  <c r="AP890" i="2" s="1"/>
  <c r="O891" i="2"/>
  <c r="AP891" i="2" s="1"/>
  <c r="O892" i="2"/>
  <c r="AP892" i="2" s="1"/>
  <c r="O893" i="2"/>
  <c r="AP893" i="2" s="1"/>
  <c r="O894" i="2"/>
  <c r="AP894" i="2" s="1"/>
  <c r="O895" i="2"/>
  <c r="AP895" i="2" s="1"/>
  <c r="O896" i="2"/>
  <c r="AP896" i="2" s="1"/>
  <c r="O897" i="2"/>
  <c r="AP897" i="2" s="1"/>
  <c r="O898" i="2"/>
  <c r="AP898" i="2" s="1"/>
  <c r="O899" i="2"/>
  <c r="AP899" i="2" s="1"/>
  <c r="O900" i="2"/>
  <c r="AP900" i="2" s="1"/>
  <c r="O901" i="2"/>
  <c r="AP901" i="2" s="1"/>
  <c r="O902" i="2"/>
  <c r="AP902" i="2" s="1"/>
  <c r="O903" i="2"/>
  <c r="AP903" i="2" s="1"/>
  <c r="O904" i="2"/>
  <c r="AP904" i="2" s="1"/>
  <c r="O905" i="2"/>
  <c r="AP905" i="2" s="1"/>
  <c r="O906" i="2"/>
  <c r="AP906" i="2" s="1"/>
  <c r="O907" i="2"/>
  <c r="AP907" i="2" s="1"/>
  <c r="O908" i="2"/>
  <c r="AP908" i="2" s="1"/>
  <c r="O909" i="2"/>
  <c r="AP909" i="2" s="1"/>
  <c r="O910" i="2"/>
  <c r="AP910" i="2" s="1"/>
  <c r="O911" i="2"/>
  <c r="AP911" i="2" s="1"/>
  <c r="O912" i="2"/>
  <c r="AP912" i="2" s="1"/>
  <c r="O913" i="2"/>
  <c r="AP913" i="2" s="1"/>
  <c r="O914" i="2"/>
  <c r="AP914" i="2" s="1"/>
  <c r="O915" i="2"/>
  <c r="AP915" i="2" s="1"/>
  <c r="O916" i="2"/>
  <c r="AP916" i="2" s="1"/>
  <c r="O917" i="2"/>
  <c r="AP917" i="2" s="1"/>
  <c r="O918" i="2"/>
  <c r="AP918" i="2" s="1"/>
  <c r="O919" i="2"/>
  <c r="AP919" i="2" s="1"/>
  <c r="O920" i="2"/>
  <c r="AP920" i="2" s="1"/>
  <c r="O921" i="2"/>
  <c r="AP921" i="2" s="1"/>
  <c r="O922" i="2"/>
  <c r="AP922" i="2" s="1"/>
  <c r="O923" i="2"/>
  <c r="AP923" i="2" s="1"/>
  <c r="O924" i="2"/>
  <c r="AP924" i="2" s="1"/>
  <c r="O925" i="2"/>
  <c r="AP925" i="2" s="1"/>
  <c r="O926" i="2"/>
  <c r="AP926" i="2" s="1"/>
  <c r="O927" i="2"/>
  <c r="AP927" i="2" s="1"/>
  <c r="O928" i="2"/>
  <c r="AP928" i="2" s="1"/>
  <c r="O929" i="2"/>
  <c r="AP929" i="2" s="1"/>
  <c r="O930" i="2"/>
  <c r="AP930" i="2" s="1"/>
  <c r="O931" i="2"/>
  <c r="AP931" i="2" s="1"/>
  <c r="O932" i="2"/>
  <c r="AP932" i="2" s="1"/>
  <c r="O933" i="2"/>
  <c r="AP933" i="2" s="1"/>
  <c r="O934" i="2"/>
  <c r="AP934" i="2" s="1"/>
  <c r="O935" i="2"/>
  <c r="AP935" i="2" s="1"/>
  <c r="O936" i="2"/>
  <c r="AP936" i="2" s="1"/>
  <c r="O937" i="2"/>
  <c r="AP937" i="2" s="1"/>
  <c r="O938" i="2"/>
  <c r="AP938" i="2" s="1"/>
  <c r="O939" i="2"/>
  <c r="AP939" i="2" s="1"/>
  <c r="O940" i="2"/>
  <c r="AP940" i="2" s="1"/>
  <c r="O941" i="2"/>
  <c r="AP941" i="2" s="1"/>
  <c r="O942" i="2"/>
  <c r="AP942" i="2" s="1"/>
  <c r="O943" i="2"/>
  <c r="AP943" i="2" s="1"/>
  <c r="O944" i="2"/>
  <c r="AP944" i="2" s="1"/>
  <c r="O945" i="2"/>
  <c r="AP945" i="2" s="1"/>
  <c r="O946" i="2"/>
  <c r="AP946" i="2" s="1"/>
  <c r="O947" i="2"/>
  <c r="AP947" i="2" s="1"/>
  <c r="O948" i="2"/>
  <c r="AP948" i="2" s="1"/>
  <c r="O949" i="2"/>
  <c r="AP949" i="2" s="1"/>
  <c r="O950" i="2"/>
  <c r="AP950" i="2" s="1"/>
  <c r="O951" i="2"/>
  <c r="AP951" i="2" s="1"/>
  <c r="O952" i="2"/>
  <c r="AP952" i="2" s="1"/>
  <c r="O953" i="2"/>
  <c r="AP953" i="2" s="1"/>
  <c r="O954" i="2"/>
  <c r="AP954" i="2" s="1"/>
  <c r="O955" i="2"/>
  <c r="AP955" i="2" s="1"/>
  <c r="O956" i="2"/>
  <c r="AP956" i="2" s="1"/>
  <c r="O957" i="2"/>
  <c r="AP957" i="2" s="1"/>
  <c r="O958" i="2"/>
  <c r="AP958" i="2" s="1"/>
  <c r="O959" i="2"/>
  <c r="AP959" i="2" s="1"/>
  <c r="O960" i="2"/>
  <c r="AP960" i="2" s="1"/>
  <c r="O961" i="2"/>
  <c r="AP961" i="2" s="1"/>
  <c r="O962" i="2"/>
  <c r="AP962" i="2" s="1"/>
  <c r="O963" i="2"/>
  <c r="AP963" i="2" s="1"/>
  <c r="O964" i="2"/>
  <c r="AP964" i="2" s="1"/>
  <c r="O965" i="2"/>
  <c r="AP965" i="2" s="1"/>
  <c r="O966" i="2"/>
  <c r="AP966" i="2" s="1"/>
  <c r="O967" i="2"/>
  <c r="AP967" i="2" s="1"/>
  <c r="O968" i="2"/>
  <c r="AP968" i="2" s="1"/>
  <c r="O969" i="2"/>
  <c r="AP969" i="2" s="1"/>
  <c r="O970" i="2"/>
  <c r="AP970" i="2" s="1"/>
  <c r="O971" i="2"/>
  <c r="AP971" i="2" s="1"/>
  <c r="O972" i="2"/>
  <c r="AP972" i="2" s="1"/>
  <c r="O973" i="2"/>
  <c r="AP973" i="2" s="1"/>
  <c r="O974" i="2"/>
  <c r="AP974" i="2" s="1"/>
  <c r="O975" i="2"/>
  <c r="AP975" i="2" s="1"/>
  <c r="O976" i="2"/>
  <c r="AP976" i="2" s="1"/>
  <c r="O977" i="2"/>
  <c r="AP977" i="2" s="1"/>
  <c r="O978" i="2"/>
  <c r="AP978" i="2" s="1"/>
  <c r="O979" i="2"/>
  <c r="AP979" i="2" s="1"/>
  <c r="O980" i="2"/>
  <c r="AP980" i="2" s="1"/>
  <c r="O981" i="2"/>
  <c r="AP981" i="2" s="1"/>
  <c r="O982" i="2"/>
  <c r="AP982" i="2" s="1"/>
  <c r="O983" i="2"/>
  <c r="AP983" i="2" s="1"/>
  <c r="O984" i="2"/>
  <c r="AP984" i="2" s="1"/>
  <c r="O985" i="2"/>
  <c r="AP985" i="2" s="1"/>
  <c r="O986" i="2"/>
  <c r="AP986" i="2" s="1"/>
  <c r="O987" i="2"/>
  <c r="AP987" i="2" s="1"/>
  <c r="O988" i="2"/>
  <c r="AP988" i="2" s="1"/>
  <c r="O989" i="2"/>
  <c r="AP989" i="2" s="1"/>
  <c r="O990" i="2"/>
  <c r="AP990" i="2" s="1"/>
  <c r="O991" i="2"/>
  <c r="AP991" i="2" s="1"/>
  <c r="O992" i="2"/>
  <c r="AP992" i="2" s="1"/>
  <c r="O993" i="2"/>
  <c r="AP993" i="2" s="1"/>
  <c r="O994" i="2"/>
  <c r="AP994" i="2" s="1"/>
  <c r="O995" i="2"/>
  <c r="AP995" i="2" s="1"/>
  <c r="O996" i="2"/>
  <c r="AP996" i="2" s="1"/>
  <c r="O997" i="2"/>
  <c r="AP997" i="2" s="1"/>
  <c r="O998" i="2"/>
  <c r="AP998" i="2" s="1"/>
  <c r="O999" i="2"/>
  <c r="AP999" i="2" s="1"/>
  <c r="O1000" i="2"/>
  <c r="AP1000" i="2" s="1"/>
  <c r="O1001" i="2"/>
  <c r="AP1001" i="2" s="1"/>
  <c r="O1002" i="2"/>
  <c r="AP1002" i="2" s="1"/>
  <c r="O1003" i="2"/>
  <c r="AP1003" i="2" s="1"/>
  <c r="O1004" i="2"/>
  <c r="AP1004" i="2" s="1"/>
  <c r="O1005" i="2"/>
  <c r="AP1005" i="2" s="1"/>
  <c r="O1006" i="2"/>
  <c r="AP1006" i="2" s="1"/>
  <c r="O1007" i="2"/>
  <c r="AP1007" i="2" s="1"/>
  <c r="O1008" i="2"/>
  <c r="AP1008" i="2" s="1"/>
  <c r="O1009" i="2"/>
  <c r="AP1009" i="2" s="1"/>
  <c r="O1010" i="2"/>
  <c r="AP1010" i="2" s="1"/>
  <c r="O1011" i="2"/>
  <c r="AP1011" i="2" s="1"/>
  <c r="O1012" i="2"/>
  <c r="AP1012" i="2" s="1"/>
  <c r="O1013" i="2"/>
  <c r="AP1013" i="2" s="1"/>
  <c r="O1014" i="2"/>
  <c r="AP1014" i="2" s="1"/>
  <c r="O1015" i="2"/>
  <c r="AP1015" i="2" s="1"/>
  <c r="O1016" i="2"/>
  <c r="AP1016" i="2" s="1"/>
  <c r="O1017" i="2"/>
  <c r="AP1017" i="2" s="1"/>
  <c r="O1018" i="2"/>
  <c r="AP1018" i="2" s="1"/>
  <c r="O1019" i="2"/>
  <c r="AP1019" i="2" s="1"/>
  <c r="O1020" i="2"/>
  <c r="AP1020" i="2" s="1"/>
  <c r="O1021" i="2"/>
  <c r="AP1021" i="2" s="1"/>
  <c r="O1022" i="2"/>
  <c r="AP1022" i="2" s="1"/>
  <c r="O1023" i="2"/>
  <c r="AP1023" i="2" s="1"/>
  <c r="O1024" i="2"/>
  <c r="AP1024" i="2" s="1"/>
  <c r="O1025" i="2"/>
  <c r="AP1025" i="2" s="1"/>
  <c r="O1026" i="2"/>
  <c r="AP1026" i="2" s="1"/>
  <c r="O1027" i="2"/>
  <c r="AP1027" i="2" s="1"/>
  <c r="O1028" i="2"/>
  <c r="AP1028" i="2" s="1"/>
  <c r="O1029" i="2"/>
  <c r="AP1029" i="2" s="1"/>
  <c r="O1030" i="2"/>
  <c r="AP1030" i="2" s="1"/>
  <c r="O1031" i="2"/>
  <c r="AP1031" i="2" s="1"/>
  <c r="O1032" i="2"/>
  <c r="AP1032" i="2" s="1"/>
  <c r="O1033" i="2"/>
  <c r="AP1033" i="2" s="1"/>
  <c r="O1034" i="2"/>
  <c r="AP1034" i="2" s="1"/>
  <c r="O1035" i="2"/>
  <c r="AP1035" i="2" s="1"/>
  <c r="O1036" i="2"/>
  <c r="AP1036" i="2" s="1"/>
  <c r="O1037" i="2"/>
  <c r="AP1037" i="2" s="1"/>
  <c r="O1038" i="2"/>
  <c r="AP1038" i="2" s="1"/>
  <c r="O1039" i="2"/>
  <c r="AP1039" i="2" s="1"/>
  <c r="O1040" i="2"/>
  <c r="AP1040" i="2" s="1"/>
  <c r="O1041" i="2"/>
  <c r="AP1041" i="2" s="1"/>
  <c r="O1042" i="2"/>
  <c r="AP1042" i="2" s="1"/>
  <c r="O1043" i="2"/>
  <c r="AP1043" i="2" s="1"/>
  <c r="O1044" i="2"/>
  <c r="AP1044" i="2" s="1"/>
  <c r="O1045" i="2"/>
  <c r="AP1045" i="2" s="1"/>
  <c r="O1046" i="2"/>
  <c r="AP1046" i="2" s="1"/>
  <c r="O1047" i="2"/>
  <c r="AP1047" i="2" s="1"/>
  <c r="O1048" i="2"/>
  <c r="AP1048" i="2" s="1"/>
  <c r="O1049" i="2"/>
  <c r="AP1049" i="2" s="1"/>
  <c r="O1050" i="2"/>
  <c r="AP1050" i="2" s="1"/>
  <c r="O1051" i="2"/>
  <c r="AP1051" i="2" s="1"/>
  <c r="O1052" i="2"/>
  <c r="AP1052" i="2" s="1"/>
  <c r="O1053" i="2"/>
  <c r="AP1053" i="2" s="1"/>
  <c r="O1054" i="2"/>
  <c r="AP1054" i="2" s="1"/>
  <c r="O1055" i="2"/>
  <c r="AP1055" i="2" s="1"/>
  <c r="O1056" i="2"/>
  <c r="AP1056" i="2" s="1"/>
  <c r="O1057" i="2"/>
  <c r="AP1057" i="2" s="1"/>
  <c r="O1058" i="2"/>
  <c r="AP1058" i="2" s="1"/>
  <c r="O1059" i="2"/>
  <c r="AP1059" i="2" s="1"/>
  <c r="O1060" i="2"/>
  <c r="AP1060" i="2" s="1"/>
  <c r="O1061" i="2"/>
  <c r="AP1061" i="2" s="1"/>
  <c r="O1062" i="2"/>
  <c r="AP1062" i="2" s="1"/>
  <c r="O1063" i="2"/>
  <c r="AP1063" i="2" s="1"/>
  <c r="O1064" i="2"/>
  <c r="AP1064" i="2" s="1"/>
  <c r="O1065" i="2"/>
  <c r="AP1065" i="2" s="1"/>
  <c r="O1066" i="2"/>
  <c r="AP1066" i="2" s="1"/>
  <c r="O1067" i="2"/>
  <c r="AP1067" i="2" s="1"/>
  <c r="O1068" i="2"/>
  <c r="AP1068" i="2" s="1"/>
  <c r="O1069" i="2"/>
  <c r="AP1069" i="2" s="1"/>
  <c r="O1070" i="2"/>
  <c r="AP1070" i="2" s="1"/>
  <c r="O1071" i="2"/>
  <c r="AP1071" i="2" s="1"/>
  <c r="O1072" i="2"/>
  <c r="AP1072" i="2" s="1"/>
  <c r="O1073" i="2"/>
  <c r="AP1073" i="2" s="1"/>
  <c r="O1074" i="2"/>
  <c r="AP1074" i="2" s="1"/>
  <c r="O1075" i="2"/>
  <c r="AP1075" i="2" s="1"/>
  <c r="O1076" i="2"/>
  <c r="AP1076" i="2" s="1"/>
  <c r="O1077" i="2"/>
  <c r="AP1077" i="2" s="1"/>
  <c r="O1078" i="2"/>
  <c r="AP1078" i="2" s="1"/>
  <c r="O1079" i="2"/>
  <c r="AP1079" i="2" s="1"/>
  <c r="O1080" i="2"/>
  <c r="AP1080" i="2" s="1"/>
  <c r="O1081" i="2"/>
  <c r="AP1081" i="2" s="1"/>
  <c r="O1082" i="2"/>
  <c r="AP1082" i="2" s="1"/>
  <c r="O1083" i="2"/>
  <c r="AP1083" i="2" s="1"/>
  <c r="O1084" i="2"/>
  <c r="AP1084" i="2" s="1"/>
  <c r="O1085" i="2"/>
  <c r="AP1085" i="2" s="1"/>
  <c r="O1086" i="2"/>
  <c r="AP1086" i="2" s="1"/>
  <c r="O1087" i="2"/>
  <c r="AP1087" i="2" s="1"/>
  <c r="O1088" i="2"/>
  <c r="AP1088" i="2" s="1"/>
  <c r="O1089" i="2"/>
  <c r="AP1089" i="2" s="1"/>
  <c r="O1090" i="2"/>
  <c r="AP1090" i="2" s="1"/>
  <c r="O1091" i="2"/>
  <c r="AP1091" i="2" s="1"/>
  <c r="O1092" i="2"/>
  <c r="AP1092" i="2" s="1"/>
  <c r="O1093" i="2"/>
  <c r="AP1093" i="2" s="1"/>
  <c r="O1094" i="2"/>
  <c r="AP1094" i="2" s="1"/>
  <c r="O1095" i="2"/>
  <c r="AP1095" i="2" s="1"/>
  <c r="O1096" i="2"/>
  <c r="AP1096" i="2" s="1"/>
  <c r="O1097" i="2"/>
  <c r="AP1097" i="2" s="1"/>
  <c r="O1098" i="2"/>
  <c r="AP1098" i="2" s="1"/>
  <c r="O1099" i="2"/>
  <c r="AP1099" i="2" s="1"/>
  <c r="O1100" i="2"/>
  <c r="AP1100" i="2" s="1"/>
  <c r="O1101" i="2"/>
  <c r="AP1101" i="2" s="1"/>
  <c r="O1102" i="2"/>
  <c r="AP1102" i="2" s="1"/>
  <c r="O1103" i="2"/>
  <c r="AP1103" i="2" s="1"/>
  <c r="O1104" i="2"/>
  <c r="AP1104" i="2" s="1"/>
  <c r="O1105" i="2"/>
  <c r="AP1105" i="2" s="1"/>
  <c r="O1106" i="2"/>
  <c r="AP1106" i="2" s="1"/>
  <c r="O1107" i="2"/>
  <c r="AP1107" i="2" s="1"/>
  <c r="O1108" i="2"/>
  <c r="AP1108" i="2" s="1"/>
  <c r="O1109" i="2"/>
  <c r="AP1109" i="2" s="1"/>
  <c r="O1110" i="2"/>
  <c r="AP1110" i="2" s="1"/>
  <c r="O1111" i="2"/>
  <c r="AP1111" i="2" s="1"/>
  <c r="O1112" i="2"/>
  <c r="AP1112" i="2" s="1"/>
  <c r="O1113" i="2"/>
  <c r="AP1113" i="2" s="1"/>
  <c r="O1114" i="2"/>
  <c r="AP1114" i="2" s="1"/>
  <c r="O1115" i="2"/>
  <c r="AP1115" i="2" s="1"/>
  <c r="O1116" i="2"/>
  <c r="AP1116" i="2" s="1"/>
  <c r="O1117" i="2"/>
  <c r="AP1117" i="2" s="1"/>
  <c r="O1118" i="2"/>
  <c r="AP1118" i="2" s="1"/>
  <c r="O1119" i="2"/>
  <c r="AP1119" i="2" s="1"/>
  <c r="O1120" i="2"/>
  <c r="AP1120" i="2" s="1"/>
  <c r="O1121" i="2"/>
  <c r="AP1121" i="2" s="1"/>
  <c r="O1122" i="2"/>
  <c r="AP1122" i="2" s="1"/>
  <c r="O1123" i="2"/>
  <c r="AP1123" i="2" s="1"/>
  <c r="O1124" i="2"/>
  <c r="AP1124" i="2" s="1"/>
  <c r="O1125" i="2"/>
  <c r="AP1125" i="2" s="1"/>
  <c r="O1126" i="2"/>
  <c r="AP1126" i="2" s="1"/>
  <c r="O1127" i="2"/>
  <c r="AP1127" i="2" s="1"/>
  <c r="O1128" i="2"/>
  <c r="AP1128" i="2" s="1"/>
  <c r="O1129" i="2"/>
  <c r="AP1129" i="2" s="1"/>
  <c r="O1130" i="2"/>
  <c r="AP1130" i="2" s="1"/>
  <c r="O1131" i="2"/>
  <c r="AP1131" i="2" s="1"/>
  <c r="O1132" i="2"/>
  <c r="AP1132" i="2" s="1"/>
  <c r="O1133" i="2"/>
  <c r="AP1133" i="2" s="1"/>
  <c r="O1134" i="2"/>
  <c r="AP1134" i="2" s="1"/>
  <c r="O1135" i="2"/>
  <c r="AP1135" i="2" s="1"/>
  <c r="O1136" i="2"/>
  <c r="AP1136" i="2" s="1"/>
  <c r="O1137" i="2"/>
  <c r="AP1137" i="2" s="1"/>
  <c r="O1138" i="2"/>
  <c r="AP1138" i="2" s="1"/>
  <c r="O1139" i="2"/>
  <c r="AP1139" i="2" s="1"/>
  <c r="O1140" i="2"/>
  <c r="AP1140" i="2" s="1"/>
  <c r="O1141" i="2"/>
  <c r="AP1141" i="2" s="1"/>
  <c r="O1142" i="2"/>
  <c r="AP1142" i="2" s="1"/>
  <c r="O1143" i="2"/>
  <c r="AP1143" i="2" s="1"/>
  <c r="O1144" i="2"/>
  <c r="AP1144" i="2" s="1"/>
  <c r="O1145" i="2"/>
  <c r="AP1145" i="2" s="1"/>
  <c r="O1146" i="2"/>
  <c r="AP1146" i="2" s="1"/>
  <c r="O1147" i="2"/>
  <c r="AP1147" i="2" s="1"/>
  <c r="O1148" i="2"/>
  <c r="AP1148" i="2" s="1"/>
  <c r="O1149" i="2"/>
  <c r="AP1149" i="2" s="1"/>
  <c r="O1150" i="2"/>
  <c r="AP1150" i="2" s="1"/>
  <c r="O1151" i="2"/>
  <c r="AP1151" i="2" s="1"/>
  <c r="O1152" i="2"/>
  <c r="AP1152" i="2" s="1"/>
  <c r="O1153" i="2"/>
  <c r="AP1153" i="2" s="1"/>
  <c r="O1154" i="2"/>
  <c r="AP1154" i="2" s="1"/>
  <c r="O1155" i="2"/>
  <c r="AP1155" i="2" s="1"/>
  <c r="O1156" i="2"/>
  <c r="AP1156" i="2" s="1"/>
  <c r="O1157" i="2"/>
  <c r="AP1157" i="2" s="1"/>
  <c r="O1158" i="2"/>
  <c r="AP1158" i="2" s="1"/>
  <c r="O1159" i="2"/>
  <c r="AP1159" i="2" s="1"/>
  <c r="O1160" i="2"/>
  <c r="AP1160" i="2" s="1"/>
  <c r="O1161" i="2"/>
  <c r="AP1161" i="2" s="1"/>
  <c r="O1162" i="2"/>
  <c r="AP1162" i="2" s="1"/>
  <c r="O1163" i="2"/>
  <c r="AP1163" i="2" s="1"/>
  <c r="O1164" i="2"/>
  <c r="AP1164" i="2" s="1"/>
  <c r="O1165" i="2"/>
  <c r="AP1165" i="2" s="1"/>
  <c r="O1166" i="2"/>
  <c r="AP1166" i="2" s="1"/>
  <c r="O1167" i="2"/>
  <c r="AP1167" i="2" s="1"/>
  <c r="O1168" i="2"/>
  <c r="AP1168" i="2" s="1"/>
  <c r="O1169" i="2"/>
  <c r="AP1169" i="2" s="1"/>
  <c r="O1170" i="2"/>
  <c r="AP1170" i="2" s="1"/>
  <c r="O1171" i="2"/>
  <c r="AP1171" i="2" s="1"/>
  <c r="O1172" i="2"/>
  <c r="AP1172" i="2" s="1"/>
  <c r="O1173" i="2"/>
  <c r="AP1173" i="2" s="1"/>
  <c r="O1174" i="2"/>
  <c r="AP1174" i="2" s="1"/>
  <c r="O1175" i="2"/>
  <c r="AP1175" i="2" s="1"/>
  <c r="O1176" i="2"/>
  <c r="AP1176" i="2" s="1"/>
  <c r="O1177" i="2"/>
  <c r="AP1177" i="2" s="1"/>
  <c r="O1178" i="2"/>
  <c r="AP1178" i="2" s="1"/>
  <c r="O1179" i="2"/>
  <c r="AP1179" i="2" s="1"/>
  <c r="O1180" i="2"/>
  <c r="AP1180" i="2" s="1"/>
  <c r="O1181" i="2"/>
  <c r="AP1181" i="2" s="1"/>
  <c r="O1182" i="2"/>
  <c r="AP1182" i="2" s="1"/>
  <c r="O1183" i="2"/>
  <c r="AP1183" i="2" s="1"/>
  <c r="O1184" i="2"/>
  <c r="AP1184" i="2" s="1"/>
  <c r="O1185" i="2"/>
  <c r="AP1185" i="2" s="1"/>
  <c r="O1186" i="2"/>
  <c r="AP1186" i="2" s="1"/>
  <c r="O1187" i="2"/>
  <c r="AP1187" i="2" s="1"/>
  <c r="O1188" i="2"/>
  <c r="AP1188" i="2" s="1"/>
  <c r="O1189" i="2"/>
  <c r="AP1189" i="2" s="1"/>
  <c r="O1190" i="2"/>
  <c r="AP1190" i="2" s="1"/>
  <c r="O1191" i="2"/>
  <c r="AP1191" i="2" s="1"/>
  <c r="O1192" i="2"/>
  <c r="AP1192" i="2" s="1"/>
  <c r="O1193" i="2"/>
  <c r="AP1193" i="2" s="1"/>
  <c r="O1194" i="2"/>
  <c r="AP1194" i="2" s="1"/>
  <c r="O1195" i="2"/>
  <c r="AP1195" i="2" s="1"/>
  <c r="O1196" i="2"/>
  <c r="AP1196" i="2" s="1"/>
  <c r="O1197" i="2"/>
  <c r="AP1197" i="2" s="1"/>
  <c r="O1198" i="2"/>
  <c r="AP1198" i="2" s="1"/>
  <c r="O1199" i="2"/>
  <c r="AP1199" i="2" s="1"/>
  <c r="O1200" i="2"/>
  <c r="AP1200" i="2" s="1"/>
  <c r="O1201" i="2"/>
  <c r="AP1201" i="2" s="1"/>
  <c r="O1202" i="2"/>
  <c r="AP1202" i="2" s="1"/>
  <c r="O1203" i="2"/>
  <c r="AP1203" i="2" s="1"/>
  <c r="O1204" i="2"/>
  <c r="AP1204" i="2" s="1"/>
  <c r="O1205" i="2"/>
  <c r="AP1205" i="2" s="1"/>
  <c r="O1206" i="2"/>
  <c r="AP1206" i="2" s="1"/>
  <c r="O1207" i="2"/>
  <c r="AP1207" i="2" s="1"/>
  <c r="O1208" i="2"/>
  <c r="AP1208" i="2" s="1"/>
  <c r="O1209" i="2"/>
  <c r="AP1209" i="2" s="1"/>
  <c r="O1210" i="2"/>
  <c r="AP1210" i="2" s="1"/>
  <c r="O1211" i="2"/>
  <c r="AP1211" i="2" s="1"/>
  <c r="O1212" i="2"/>
  <c r="AP1212" i="2" s="1"/>
  <c r="O1213" i="2"/>
  <c r="AP1213" i="2" s="1"/>
  <c r="O1214" i="2"/>
  <c r="AP1214" i="2" s="1"/>
  <c r="O1215" i="2"/>
  <c r="AP1215" i="2" s="1"/>
  <c r="O1216" i="2"/>
  <c r="AP1216" i="2" s="1"/>
  <c r="O1217" i="2"/>
  <c r="AP1217" i="2" s="1"/>
  <c r="I264" i="1" l="1"/>
  <c r="I265" i="1"/>
  <c r="I266" i="1"/>
  <c r="I4" i="1" l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3" i="1"/>
  <c r="I2" i="1"/>
  <c r="N3" i="2" l="1"/>
  <c r="O3" i="2"/>
  <c r="AP3" i="2" s="1"/>
  <c r="AJ3" i="2"/>
  <c r="AK3" i="2"/>
  <c r="AQ3" i="2"/>
  <c r="O4" i="2"/>
  <c r="AP4" i="2" s="1"/>
  <c r="O5" i="2"/>
  <c r="AP5" i="2" s="1"/>
  <c r="O6" i="2"/>
  <c r="AP6" i="2" s="1"/>
  <c r="O7" i="2"/>
  <c r="AP7" i="2" s="1"/>
  <c r="O8" i="2"/>
  <c r="AP8" i="2" s="1"/>
  <c r="O9" i="2"/>
  <c r="AP9" i="2" s="1"/>
  <c r="O10" i="2"/>
  <c r="AP10" i="2" s="1"/>
  <c r="O11" i="2"/>
  <c r="AP11" i="2" s="1"/>
  <c r="O12" i="2"/>
  <c r="AP12" i="2" s="1"/>
  <c r="O13" i="2"/>
  <c r="AP13" i="2" s="1"/>
  <c r="O14" i="2"/>
  <c r="AP14" i="2" s="1"/>
  <c r="O15" i="2"/>
  <c r="AP15" i="2" s="1"/>
  <c r="O16" i="2"/>
  <c r="AP16" i="2" s="1"/>
  <c r="O17" i="2"/>
  <c r="AP17" i="2" s="1"/>
  <c r="O18" i="2"/>
  <c r="AP18" i="2" s="1"/>
  <c r="O19" i="2"/>
  <c r="AP19" i="2" s="1"/>
  <c r="O20" i="2"/>
  <c r="AP20" i="2" s="1"/>
  <c r="O21" i="2"/>
  <c r="AP21" i="2" s="1"/>
  <c r="O22" i="2"/>
  <c r="AP22" i="2" s="1"/>
  <c r="O23" i="2"/>
  <c r="AP23" i="2" s="1"/>
  <c r="O24" i="2"/>
  <c r="AP24" i="2" s="1"/>
  <c r="O25" i="2"/>
  <c r="AP25" i="2" s="1"/>
  <c r="O26" i="2"/>
  <c r="AP26" i="2" s="1"/>
  <c r="O27" i="2"/>
  <c r="AP27" i="2" s="1"/>
  <c r="O28" i="2"/>
  <c r="AP28" i="2" s="1"/>
  <c r="O29" i="2"/>
  <c r="AP29" i="2" s="1"/>
  <c r="O30" i="2"/>
  <c r="AP30" i="2" s="1"/>
  <c r="O31" i="2"/>
  <c r="AP31" i="2" s="1"/>
  <c r="O32" i="2"/>
  <c r="AP32" i="2" s="1"/>
  <c r="O33" i="2"/>
  <c r="AP33" i="2" s="1"/>
  <c r="O34" i="2"/>
  <c r="AP34" i="2" s="1"/>
  <c r="O35" i="2"/>
  <c r="AP35" i="2" s="1"/>
  <c r="O36" i="2"/>
  <c r="AP36" i="2" s="1"/>
  <c r="O37" i="2"/>
  <c r="AP37" i="2" s="1"/>
  <c r="O38" i="2"/>
  <c r="AP38" i="2" s="1"/>
  <c r="O39" i="2"/>
  <c r="AP39" i="2" s="1"/>
  <c r="O40" i="2"/>
  <c r="AP40" i="2" s="1"/>
  <c r="O41" i="2"/>
  <c r="AP41" i="2" s="1"/>
  <c r="O42" i="2"/>
  <c r="AP42" i="2" s="1"/>
  <c r="O43" i="2"/>
  <c r="AP43" i="2" s="1"/>
  <c r="O44" i="2"/>
  <c r="AP44" i="2" s="1"/>
  <c r="O45" i="2"/>
  <c r="AP45" i="2" s="1"/>
  <c r="O46" i="2"/>
  <c r="AP46" i="2" s="1"/>
  <c r="O47" i="2"/>
  <c r="AP47" i="2" s="1"/>
  <c r="O48" i="2"/>
  <c r="AP48" i="2" s="1"/>
  <c r="O49" i="2"/>
  <c r="AP49" i="2" s="1"/>
  <c r="O50" i="2"/>
  <c r="AP50" i="2" s="1"/>
  <c r="O51" i="2"/>
  <c r="AP51" i="2" s="1"/>
  <c r="O52" i="2"/>
  <c r="AP52" i="2" s="1"/>
  <c r="O53" i="2"/>
  <c r="AP53" i="2" s="1"/>
  <c r="O54" i="2"/>
  <c r="AP54" i="2" s="1"/>
  <c r="O55" i="2"/>
  <c r="AP55" i="2" s="1"/>
  <c r="O56" i="2"/>
  <c r="AP56" i="2" s="1"/>
  <c r="O57" i="2"/>
  <c r="AP57" i="2" s="1"/>
  <c r="O58" i="2"/>
  <c r="AP58" i="2" s="1"/>
  <c r="O59" i="2"/>
  <c r="AP59" i="2" s="1"/>
  <c r="O60" i="2"/>
  <c r="AP60" i="2" s="1"/>
  <c r="O61" i="2"/>
  <c r="AP61" i="2" s="1"/>
  <c r="O62" i="2"/>
  <c r="AP62" i="2" s="1"/>
  <c r="O63" i="2"/>
  <c r="AP63" i="2" s="1"/>
  <c r="O64" i="2"/>
  <c r="AP64" i="2" s="1"/>
  <c r="O65" i="2"/>
  <c r="AP65" i="2" s="1"/>
  <c r="O66" i="2"/>
  <c r="AP66" i="2" s="1"/>
  <c r="O67" i="2"/>
  <c r="AP67" i="2" s="1"/>
  <c r="O68" i="2"/>
  <c r="AP68" i="2" s="1"/>
  <c r="O69" i="2"/>
  <c r="AP69" i="2" s="1"/>
  <c r="O70" i="2"/>
  <c r="AP70" i="2" s="1"/>
  <c r="O71" i="2"/>
  <c r="AP71" i="2" s="1"/>
  <c r="O72" i="2"/>
  <c r="AP72" i="2" s="1"/>
  <c r="O73" i="2"/>
  <c r="AP73" i="2" s="1"/>
  <c r="O74" i="2"/>
  <c r="AP74" i="2" s="1"/>
  <c r="O75" i="2"/>
  <c r="AP75" i="2" s="1"/>
  <c r="O76" i="2"/>
  <c r="AP76" i="2" s="1"/>
  <c r="O77" i="2"/>
  <c r="AP77" i="2" s="1"/>
  <c r="O78" i="2"/>
  <c r="AP78" i="2" s="1"/>
  <c r="O79" i="2"/>
  <c r="AP79" i="2" s="1"/>
  <c r="O80" i="2"/>
  <c r="AP80" i="2" s="1"/>
  <c r="O81" i="2"/>
  <c r="AP81" i="2" s="1"/>
  <c r="O82" i="2"/>
  <c r="AP82" i="2" s="1"/>
  <c r="O83" i="2"/>
  <c r="AP83" i="2" s="1"/>
  <c r="O84" i="2"/>
  <c r="AP84" i="2" s="1"/>
  <c r="O85" i="2"/>
  <c r="AP85" i="2" s="1"/>
  <c r="O86" i="2"/>
  <c r="AP86" i="2" s="1"/>
  <c r="O87" i="2"/>
  <c r="AP87" i="2" s="1"/>
  <c r="O88" i="2"/>
  <c r="AP88" i="2" s="1"/>
  <c r="O89" i="2"/>
  <c r="AP89" i="2" s="1"/>
  <c r="O90" i="2"/>
  <c r="AP90" i="2" s="1"/>
  <c r="O91" i="2"/>
  <c r="AP91" i="2" s="1"/>
  <c r="O92" i="2"/>
  <c r="AP92" i="2" s="1"/>
  <c r="O93" i="2"/>
  <c r="AP93" i="2" s="1"/>
  <c r="O94" i="2"/>
  <c r="AP94" i="2" s="1"/>
  <c r="O95" i="2"/>
  <c r="AP95" i="2" s="1"/>
  <c r="O96" i="2"/>
  <c r="AP96" i="2" s="1"/>
  <c r="O97" i="2"/>
  <c r="AP97" i="2" s="1"/>
  <c r="O98" i="2"/>
  <c r="AP98" i="2" s="1"/>
  <c r="O99" i="2"/>
  <c r="AP99" i="2" s="1"/>
  <c r="O100" i="2"/>
  <c r="AP100" i="2" s="1"/>
  <c r="O101" i="2"/>
  <c r="AP101" i="2" s="1"/>
  <c r="O102" i="2"/>
  <c r="AP102" i="2" s="1"/>
  <c r="O103" i="2"/>
  <c r="AP103" i="2" s="1"/>
  <c r="O104" i="2"/>
  <c r="AP104" i="2" s="1"/>
  <c r="O105" i="2"/>
  <c r="AP105" i="2" s="1"/>
  <c r="O106" i="2"/>
  <c r="AP106" i="2" s="1"/>
  <c r="O107" i="2"/>
  <c r="AP107" i="2" s="1"/>
  <c r="O108" i="2"/>
  <c r="AP108" i="2" s="1"/>
  <c r="O109" i="2"/>
  <c r="AP109" i="2" s="1"/>
  <c r="O110" i="2"/>
  <c r="AP110" i="2" s="1"/>
  <c r="O111" i="2"/>
  <c r="AP111" i="2" s="1"/>
  <c r="O112" i="2"/>
  <c r="AP112" i="2" s="1"/>
  <c r="O113" i="2"/>
  <c r="AP113" i="2" s="1"/>
  <c r="O114" i="2"/>
  <c r="AP114" i="2" s="1"/>
  <c r="O115" i="2"/>
  <c r="AP115" i="2" s="1"/>
  <c r="O116" i="2"/>
  <c r="AP116" i="2" s="1"/>
  <c r="O117" i="2"/>
  <c r="AP117" i="2" s="1"/>
  <c r="O118" i="2"/>
  <c r="AP118" i="2" s="1"/>
  <c r="O119" i="2"/>
  <c r="AP119" i="2" s="1"/>
  <c r="O120" i="2"/>
  <c r="AP120" i="2" s="1"/>
  <c r="O121" i="2"/>
  <c r="AP121" i="2" s="1"/>
  <c r="O122" i="2"/>
  <c r="AP122" i="2" s="1"/>
  <c r="O123" i="2"/>
  <c r="AP123" i="2" s="1"/>
  <c r="O124" i="2"/>
  <c r="AP124" i="2" s="1"/>
  <c r="O125" i="2"/>
  <c r="AP125" i="2" s="1"/>
  <c r="O126" i="2"/>
  <c r="AP126" i="2" s="1"/>
  <c r="O127" i="2"/>
  <c r="AP127" i="2" s="1"/>
  <c r="O128" i="2"/>
  <c r="AP128" i="2" s="1"/>
  <c r="O129" i="2"/>
  <c r="AP129" i="2" s="1"/>
  <c r="O130" i="2"/>
  <c r="AP130" i="2" s="1"/>
  <c r="O131" i="2"/>
  <c r="AP131" i="2" s="1"/>
  <c r="O132" i="2"/>
  <c r="AP132" i="2" s="1"/>
  <c r="O133" i="2"/>
  <c r="AP133" i="2" s="1"/>
  <c r="O134" i="2"/>
  <c r="AP134" i="2" s="1"/>
  <c r="O135" i="2"/>
  <c r="AP135" i="2" s="1"/>
  <c r="O136" i="2"/>
  <c r="AP136" i="2" s="1"/>
  <c r="O137" i="2"/>
  <c r="AP137" i="2" s="1"/>
  <c r="O138" i="2"/>
  <c r="AP138" i="2" s="1"/>
  <c r="O139" i="2"/>
  <c r="AP139" i="2" s="1"/>
  <c r="O140" i="2"/>
  <c r="AP140" i="2" s="1"/>
  <c r="O141" i="2"/>
  <c r="AP141" i="2" s="1"/>
  <c r="O142" i="2"/>
  <c r="AP142" i="2" s="1"/>
  <c r="O143" i="2"/>
  <c r="AP143" i="2" s="1"/>
  <c r="O144" i="2"/>
  <c r="AP144" i="2" s="1"/>
  <c r="O145" i="2"/>
  <c r="AP145" i="2" s="1"/>
  <c r="O146" i="2"/>
  <c r="AP146" i="2" s="1"/>
  <c r="O147" i="2"/>
  <c r="AP147" i="2" s="1"/>
  <c r="O148" i="2"/>
  <c r="AP148" i="2" s="1"/>
  <c r="O149" i="2"/>
  <c r="AP149" i="2" s="1"/>
  <c r="O150" i="2"/>
  <c r="AP150" i="2" s="1"/>
  <c r="O151" i="2"/>
  <c r="AP151" i="2" s="1"/>
  <c r="O152" i="2"/>
  <c r="AP152" i="2" s="1"/>
  <c r="AL3" i="2" l="1"/>
  <c r="AM3" i="2" s="1"/>
  <c r="AN3" i="2" s="1"/>
  <c r="AO3" i="2" s="1"/>
</calcChain>
</file>

<file path=xl/sharedStrings.xml><?xml version="1.0" encoding="utf-8"?>
<sst xmlns="http://schemas.openxmlformats.org/spreadsheetml/2006/main" count="34631" uniqueCount="1453">
  <si>
    <t>Codigo</t>
  </si>
  <si>
    <t>Nombre cientifico</t>
  </si>
  <si>
    <t>Ablennes hians</t>
  </si>
  <si>
    <t>Nombre comun español</t>
  </si>
  <si>
    <t>nombre comun ingles</t>
  </si>
  <si>
    <t>Barred Needlefish</t>
  </si>
  <si>
    <t>Agujon/Sable</t>
  </si>
  <si>
    <t>Ahí</t>
  </si>
  <si>
    <t>Abudefduf concolor</t>
  </si>
  <si>
    <t>Aco</t>
  </si>
  <si>
    <t>Damisela parda</t>
  </si>
  <si>
    <t>Pacific night-sergeant</t>
  </si>
  <si>
    <t>Ade</t>
  </si>
  <si>
    <t>Abudefduf declivifrons</t>
  </si>
  <si>
    <t>Mexican night-sergeant</t>
  </si>
  <si>
    <t>Abudefduf troschelii</t>
  </si>
  <si>
    <t>Atr</t>
  </si>
  <si>
    <t>Mulegino</t>
  </si>
  <si>
    <t>Panamic sergeant-major</t>
  </si>
  <si>
    <t>Acanthemblemaria balanorum</t>
  </si>
  <si>
    <t>Aba</t>
  </si>
  <si>
    <t>Club-head barnacle-blenny</t>
  </si>
  <si>
    <t>Buzo</t>
  </si>
  <si>
    <t>Sitio</t>
  </si>
  <si>
    <t>Fecha</t>
  </si>
  <si>
    <t>Especie</t>
  </si>
  <si>
    <t>Total</t>
  </si>
  <si>
    <t>Acanthemblemaria crockeri</t>
  </si>
  <si>
    <t>Acr</t>
  </si>
  <si>
    <t>Brown cheek barnacle-blenny</t>
  </si>
  <si>
    <t>Acanthemblemaria hancocki</t>
  </si>
  <si>
    <t>Aha</t>
  </si>
  <si>
    <t>Panamic barnacle-blenny</t>
  </si>
  <si>
    <t>Acanthemblemaria macrospilus</t>
  </si>
  <si>
    <t>Ama</t>
  </si>
  <si>
    <t>Mexican barnacle-blenny</t>
  </si>
  <si>
    <t>a</t>
  </si>
  <si>
    <t>b</t>
  </si>
  <si>
    <t>Acanthocybium solandri</t>
  </si>
  <si>
    <t>Aso</t>
  </si>
  <si>
    <t>Wahoo</t>
  </si>
  <si>
    <t>Acanthurus achilles</t>
  </si>
  <si>
    <t>Aac</t>
  </si>
  <si>
    <t>Achilles tang</t>
  </si>
  <si>
    <t>Acanthurus nigricans</t>
  </si>
  <si>
    <t>Ani</t>
  </si>
  <si>
    <t>Whitecheek surgeonfish</t>
  </si>
  <si>
    <t>Acanthurus triostegus</t>
  </si>
  <si>
    <t>Convict surgeonfish</t>
  </si>
  <si>
    <t>Acanthurus xanthopterus</t>
  </si>
  <si>
    <t>Axa</t>
  </si>
  <si>
    <t>Yellowfin surgeonfish</t>
  </si>
  <si>
    <t>Aetobatus narinari</t>
  </si>
  <si>
    <t>Ana</t>
  </si>
  <si>
    <t>Spotted eagle ray</t>
  </si>
  <si>
    <t>Alphestes immaculatus</t>
  </si>
  <si>
    <t>Ain</t>
  </si>
  <si>
    <t>Pacific mutton-hamlet</t>
  </si>
  <si>
    <t>Aluterus monocerus</t>
  </si>
  <si>
    <t>Amo</t>
  </si>
  <si>
    <t>Aluterus scriptus</t>
  </si>
  <si>
    <t>Asc</t>
  </si>
  <si>
    <t>Scrawled filefish</t>
  </si>
  <si>
    <t>Anisotremus caesius</t>
  </si>
  <si>
    <t>Aca</t>
  </si>
  <si>
    <t>Silver-gray grunt</t>
  </si>
  <si>
    <t>Anisotremus davidsonii</t>
  </si>
  <si>
    <t>Ada</t>
  </si>
  <si>
    <t>Sargo</t>
  </si>
  <si>
    <t>Anisotremus interruptus</t>
  </si>
  <si>
    <t>Burrito grunt</t>
  </si>
  <si>
    <t>Anisotremus taeniatus</t>
  </si>
  <si>
    <t>Ata</t>
  </si>
  <si>
    <t>Panamic porkfish</t>
  </si>
  <si>
    <t>Apogon atradorsatus</t>
  </si>
  <si>
    <t>Aat</t>
  </si>
  <si>
    <t>Blacktip cardinalfish</t>
  </si>
  <si>
    <t>Apogon atricaudus</t>
  </si>
  <si>
    <t>Aatr</t>
  </si>
  <si>
    <t>Plain cardinalfish</t>
  </si>
  <si>
    <t>Apogon dovii</t>
  </si>
  <si>
    <t>Ado</t>
  </si>
  <si>
    <t>Tailspot cardinalfish</t>
  </si>
  <si>
    <t>Apogon guadalupensis</t>
  </si>
  <si>
    <t>Agu</t>
  </si>
  <si>
    <t>Guadalupe cardinalfish</t>
  </si>
  <si>
    <t>Apogon pacificus</t>
  </si>
  <si>
    <t>Apa</t>
  </si>
  <si>
    <t>Pink cardinalfish</t>
  </si>
  <si>
    <t>Apogon retrosella</t>
  </si>
  <si>
    <t>Are</t>
  </si>
  <si>
    <t>Bar-spot cardinalfish</t>
  </si>
  <si>
    <t>Arothron hispidus</t>
  </si>
  <si>
    <t>Ahis</t>
  </si>
  <si>
    <t>White-spotted puffer</t>
  </si>
  <si>
    <t>Arothron meleagris</t>
  </si>
  <si>
    <t>Ame</t>
  </si>
  <si>
    <t>Guineafowl puffer</t>
  </si>
  <si>
    <t>Aulostomus chinensis</t>
  </si>
  <si>
    <t>Ach</t>
  </si>
  <si>
    <t>Chinese trumpetfish</t>
  </si>
  <si>
    <t>Azurina hirundo</t>
  </si>
  <si>
    <t>Ahir</t>
  </si>
  <si>
    <t>Swallow damselfish</t>
  </si>
  <si>
    <t>Aim</t>
  </si>
  <si>
    <t>Atri</t>
  </si>
  <si>
    <t>Balistes polylepis</t>
  </si>
  <si>
    <t>Bpo</t>
  </si>
  <si>
    <t>Fine-scale triggerfish</t>
  </si>
  <si>
    <t>Bodianus diplotaenia</t>
  </si>
  <si>
    <t>Bdi</t>
  </si>
  <si>
    <t>Mexican hogfish</t>
  </si>
  <si>
    <t>Bothus mancus</t>
  </si>
  <si>
    <t>Bma</t>
  </si>
  <si>
    <t>Tropical flounder</t>
  </si>
  <si>
    <t>Calamus brachysomus</t>
  </si>
  <si>
    <t>Cbr</t>
  </si>
  <si>
    <t>Pacific porgy</t>
  </si>
  <si>
    <t>Calotomus carolinus</t>
  </si>
  <si>
    <t>Cca</t>
  </si>
  <si>
    <t>Halftooth parrothfish</t>
  </si>
  <si>
    <t>Cantherhines dumerilii</t>
  </si>
  <si>
    <t>Cdu</t>
  </si>
  <si>
    <t>Barred filefish</t>
  </si>
  <si>
    <t>Canthigaster punctatissima</t>
  </si>
  <si>
    <t>Cpu</t>
  </si>
  <si>
    <t>Spotted sharpnose-puffer</t>
  </si>
  <si>
    <t>Ccab</t>
  </si>
  <si>
    <t>Caranx caballus</t>
  </si>
  <si>
    <t>Green jack</t>
  </si>
  <si>
    <t>Caranx caninus</t>
  </si>
  <si>
    <t>Ccan</t>
  </si>
  <si>
    <t>Pacific crevally-jack</t>
  </si>
  <si>
    <t>Caranx lugubris</t>
  </si>
  <si>
    <t>Clu</t>
  </si>
  <si>
    <t>Black jack</t>
  </si>
  <si>
    <t>Caranx melampygus</t>
  </si>
  <si>
    <t>Cme</t>
  </si>
  <si>
    <t>Bluefin crevalle-jack</t>
  </si>
  <si>
    <t>Caranx sexfasciatus</t>
  </si>
  <si>
    <t>Cse</t>
  </si>
  <si>
    <t>Bigeye crevalle-jack</t>
  </si>
  <si>
    <t>Carcharhinus albimarginatus</t>
  </si>
  <si>
    <t>Cal</t>
  </si>
  <si>
    <t>Silvertip jack</t>
  </si>
  <si>
    <t>Carcharhinus falciformis</t>
  </si>
  <si>
    <t>Cfa</t>
  </si>
  <si>
    <t>Silky shark</t>
  </si>
  <si>
    <t>Carcharhinus galapagensis</t>
  </si>
  <si>
    <t>Cga</t>
  </si>
  <si>
    <t>Galapagos shark</t>
  </si>
  <si>
    <t>Carcharhinus leucas</t>
  </si>
  <si>
    <t>Cle</t>
  </si>
  <si>
    <t>Bullshark</t>
  </si>
  <si>
    <t>Carcharhinus limbatus</t>
  </si>
  <si>
    <t>Cli</t>
  </si>
  <si>
    <t>Blacktip shark</t>
  </si>
  <si>
    <t>Carcharhinus longimanus</t>
  </si>
  <si>
    <t>Clo</t>
  </si>
  <si>
    <t>Oceanic whitetip shark</t>
  </si>
  <si>
    <t>Carcharodon carcharias</t>
  </si>
  <si>
    <t>Great white shark</t>
  </si>
  <si>
    <t>Caulolatilus princeps</t>
  </si>
  <si>
    <t>Cpr</t>
  </si>
  <si>
    <t>Oceanic whitefish</t>
  </si>
  <si>
    <t>Cephalopholis panamensis</t>
  </si>
  <si>
    <t>Cpa</t>
  </si>
  <si>
    <t>Panama graysby</t>
  </si>
  <si>
    <t>Chaenopsis alepidota</t>
  </si>
  <si>
    <t>Orange throat pike-blenny</t>
  </si>
  <si>
    <t>Chaetodipterus zonatus</t>
  </si>
  <si>
    <t>Czo</t>
  </si>
  <si>
    <t>Pacific spadefish</t>
  </si>
  <si>
    <t>Chaetodon humeralis</t>
  </si>
  <si>
    <t>Chu</t>
  </si>
  <si>
    <t>Threebanded butterflyfish</t>
  </si>
  <si>
    <t>Chanos chanos</t>
  </si>
  <si>
    <t>Cch</t>
  </si>
  <si>
    <t>Milkfish</t>
  </si>
  <si>
    <t>Chilomycterus reticulatus</t>
  </si>
  <si>
    <t>Cre</t>
  </si>
  <si>
    <t>Spotfin burrfish</t>
  </si>
  <si>
    <t>Chromis atrilobata</t>
  </si>
  <si>
    <t>Cat</t>
  </si>
  <si>
    <t>Scissortail chromis</t>
  </si>
  <si>
    <t>Chromis limbaughi</t>
  </si>
  <si>
    <t>Blue and yellos chromis</t>
  </si>
  <si>
    <t>Cirrhitichthys oxycephalus</t>
  </si>
  <si>
    <t>Cox</t>
  </si>
  <si>
    <t>Cirrhitus rivulatus</t>
  </si>
  <si>
    <t>Cri</t>
  </si>
  <si>
    <t>Giant hawkfish</t>
  </si>
  <si>
    <t>Coral hawkfish</t>
  </si>
  <si>
    <t>Coryphaena hippurus</t>
  </si>
  <si>
    <t>Chi</t>
  </si>
  <si>
    <t>Common dolphinfish</t>
  </si>
  <si>
    <t>Crocodilichthys gracilis</t>
  </si>
  <si>
    <t>Cgr</t>
  </si>
  <si>
    <t>Lizard triplefin</t>
  </si>
  <si>
    <t>Cale</t>
  </si>
  <si>
    <t>Ccar</t>
  </si>
  <si>
    <t>Clim</t>
  </si>
  <si>
    <t>Dasyatis dipterura</t>
  </si>
  <si>
    <t>Diamond stingray</t>
  </si>
  <si>
    <t>Dasyatis longa</t>
  </si>
  <si>
    <t>longtail stingray</t>
  </si>
  <si>
    <t>Ddi</t>
  </si>
  <si>
    <t>Dlo</t>
  </si>
  <si>
    <t>Decapterus macarellus</t>
  </si>
  <si>
    <t>Dma</t>
  </si>
  <si>
    <t>Mackerel scad</t>
  </si>
  <si>
    <t>Dermatolepis dermatolepis</t>
  </si>
  <si>
    <t>Dde</t>
  </si>
  <si>
    <t>Leather bass</t>
  </si>
  <si>
    <t>Diodon holocanthus</t>
  </si>
  <si>
    <t>Dho</t>
  </si>
  <si>
    <t>Long spine porcupinefish</t>
  </si>
  <si>
    <t>Diodon hystrix</t>
  </si>
  <si>
    <t>Spot-fin porcupinefish</t>
  </si>
  <si>
    <t>Diplobatis ommata</t>
  </si>
  <si>
    <t>Dom</t>
  </si>
  <si>
    <t>Electric ray</t>
  </si>
  <si>
    <t>Doryrhamphus excisus</t>
  </si>
  <si>
    <t>Dex</t>
  </si>
  <si>
    <t>Fantail pipefish</t>
  </si>
  <si>
    <t>Echeneis naucrates</t>
  </si>
  <si>
    <t>Ena</t>
  </si>
  <si>
    <t>live sharksucker</t>
  </si>
  <si>
    <t>Echidna nebulosa</t>
  </si>
  <si>
    <t>Ene</t>
  </si>
  <si>
    <t>Starry moray</t>
  </si>
  <si>
    <t>Echidna nocturna</t>
  </si>
  <si>
    <t>Eno</t>
  </si>
  <si>
    <t>Palenose moray</t>
  </si>
  <si>
    <t>Elacatinus punticulatus</t>
  </si>
  <si>
    <t>Epu</t>
  </si>
  <si>
    <t>Read-head goby</t>
  </si>
  <si>
    <t>Elagatis bipinnulata</t>
  </si>
  <si>
    <t>Ebi</t>
  </si>
  <si>
    <t>Rainbow runner</t>
  </si>
  <si>
    <t>Elops affinis</t>
  </si>
  <si>
    <t>Eaf</t>
  </si>
  <si>
    <t>Pacific machete</t>
  </si>
  <si>
    <t>Eit</t>
  </si>
  <si>
    <t>Goliath grouper</t>
  </si>
  <si>
    <t>Epinephelus labriformis</t>
  </si>
  <si>
    <t>Ela</t>
  </si>
  <si>
    <t>Flag cabrilla</t>
  </si>
  <si>
    <t>Euthynnus lineatus</t>
  </si>
  <si>
    <t>Eli</t>
  </si>
  <si>
    <t>Black skipjack tuna</t>
  </si>
  <si>
    <t>Fistularia commersonii</t>
  </si>
  <si>
    <t>Fco</t>
  </si>
  <si>
    <t>Reef cornetfish</t>
  </si>
  <si>
    <t>Forcipiger flavissimus</t>
  </si>
  <si>
    <t>Ffl</t>
  </si>
  <si>
    <t>Longnose butterflyfish</t>
  </si>
  <si>
    <t>Galeocerdo cuvier</t>
  </si>
  <si>
    <t>Gcu</t>
  </si>
  <si>
    <t>Tiger shark</t>
  </si>
  <si>
    <t>Girella nigricans</t>
  </si>
  <si>
    <t>Girella simplicidens</t>
  </si>
  <si>
    <t>California opaleye</t>
  </si>
  <si>
    <t>Gulf opaleye</t>
  </si>
  <si>
    <t>Gni</t>
  </si>
  <si>
    <t>Gsi</t>
  </si>
  <si>
    <t>Gnathanodon speciosus</t>
  </si>
  <si>
    <t>Gsp</t>
  </si>
  <si>
    <t>Goldenjack</t>
  </si>
  <si>
    <t>Gymnomuraena zebra</t>
  </si>
  <si>
    <t>Gze</t>
  </si>
  <si>
    <t>Zebra moray</t>
  </si>
  <si>
    <t>Gymnothorax castaneus</t>
  </si>
  <si>
    <t>Gca</t>
  </si>
  <si>
    <t>Green moray</t>
  </si>
  <si>
    <t>Gymnothorax dovii</t>
  </si>
  <si>
    <t>Gdo</t>
  </si>
  <si>
    <t>Fine-spotted moray</t>
  </si>
  <si>
    <t>Gymnothorax flavimarginatus</t>
  </si>
  <si>
    <t>Gfl</t>
  </si>
  <si>
    <t>Yellowmargin moray</t>
  </si>
  <si>
    <t>Gymnothorax panamensis</t>
  </si>
  <si>
    <t>Gpa</t>
  </si>
  <si>
    <t>Panamic moray</t>
  </si>
  <si>
    <t>Gymnothorax undulatus</t>
  </si>
  <si>
    <t>Gun</t>
  </si>
  <si>
    <t>Undulated moray</t>
  </si>
  <si>
    <t>Gymnura marmorata</t>
  </si>
  <si>
    <t>Gma</t>
  </si>
  <si>
    <t>Butterfly ray</t>
  </si>
  <si>
    <t>Haemulon flaviguttatum</t>
  </si>
  <si>
    <t>Hfl</t>
  </si>
  <si>
    <t>Haemulon maculicauda</t>
  </si>
  <si>
    <t>Hma</t>
  </si>
  <si>
    <t>Spot-tail grunt</t>
  </si>
  <si>
    <t>Haemulon scudderi</t>
  </si>
  <si>
    <t>Hsc</t>
  </si>
  <si>
    <t>Mojarra grunt</t>
  </si>
  <si>
    <t>Haemulon sexfasciatum</t>
  </si>
  <si>
    <t>Hse</t>
  </si>
  <si>
    <t>Greybar grunt</t>
  </si>
  <si>
    <t>Yellow spotted grunt</t>
  </si>
  <si>
    <t>Haemulon steindachneri</t>
  </si>
  <si>
    <t>Hst</t>
  </si>
  <si>
    <t>Chere chere grunt</t>
  </si>
  <si>
    <t>Halichoeres adustus</t>
  </si>
  <si>
    <t>Had</t>
  </si>
  <si>
    <t>Black wrasse</t>
  </si>
  <si>
    <t>Halichoeres chierchiae</t>
  </si>
  <si>
    <t>Hch</t>
  </si>
  <si>
    <t>Wouded wrasse</t>
  </si>
  <si>
    <t>Halichoeres dispilus</t>
  </si>
  <si>
    <t>Hdi</t>
  </si>
  <si>
    <t>Chameleon wrasse</t>
  </si>
  <si>
    <t>Halichoeres melanotis</t>
  </si>
  <si>
    <t>Hme</t>
  </si>
  <si>
    <t>Golden wrasse</t>
  </si>
  <si>
    <t>Halichoeres nicholsi</t>
  </si>
  <si>
    <t>Hni</t>
  </si>
  <si>
    <t>Spinster wrasse</t>
  </si>
  <si>
    <t>Halichoeres notospilus</t>
  </si>
  <si>
    <t>Hno</t>
  </si>
  <si>
    <t>Banded wrasse</t>
  </si>
  <si>
    <t>Halichoeres semicinctus</t>
  </si>
  <si>
    <t>Rock wrasse</t>
  </si>
  <si>
    <t>Hermosilla azurea</t>
  </si>
  <si>
    <t>Haz</t>
  </si>
  <si>
    <t>Zebra seachub</t>
  </si>
  <si>
    <t>Heterodontus francisci</t>
  </si>
  <si>
    <t>Horn Shark</t>
  </si>
  <si>
    <t>Hfr</t>
  </si>
  <si>
    <t>Heterodontus mexicanus</t>
  </si>
  <si>
    <t>Hmex</t>
  </si>
  <si>
    <t>Mexican horn shark</t>
  </si>
  <si>
    <t>Heteropriacanthus cruentatus</t>
  </si>
  <si>
    <t>Hcr</t>
  </si>
  <si>
    <t>Glasseye</t>
  </si>
  <si>
    <t>Hippocampus ingens</t>
  </si>
  <si>
    <t>Hin</t>
  </si>
  <si>
    <t>Seahorse</t>
  </si>
  <si>
    <t>Holacanthus clarionensis</t>
  </si>
  <si>
    <t>Hcl</t>
  </si>
  <si>
    <t>Clarion angelfish</t>
  </si>
  <si>
    <t>Holacanthus passer</t>
  </si>
  <si>
    <t>Hpa</t>
  </si>
  <si>
    <t>King angelfish</t>
  </si>
  <si>
    <t>Hoplopagrus guentherii</t>
  </si>
  <si>
    <t>Hgu</t>
  </si>
  <si>
    <t>Barred snapper</t>
  </si>
  <si>
    <t>Hypsoblennius brevipinnis</t>
  </si>
  <si>
    <t>Hbr</t>
  </si>
  <si>
    <t>Barnaclebill blenny</t>
  </si>
  <si>
    <t>Hypsypops rubicundus</t>
  </si>
  <si>
    <t>Hru</t>
  </si>
  <si>
    <t>Garibaldi</t>
  </si>
  <si>
    <t>Hsem</t>
  </si>
  <si>
    <t>Transecto</t>
  </si>
  <si>
    <t xml:space="preserve">Latitud </t>
  </si>
  <si>
    <t>Longitud</t>
  </si>
  <si>
    <t>Mlei</t>
  </si>
  <si>
    <t>Muraena lentiginosa</t>
  </si>
  <si>
    <t>Apl</t>
  </si>
  <si>
    <t>Acanthaster plancii</t>
  </si>
  <si>
    <t>Cco</t>
  </si>
  <si>
    <t>Centrostephaunus coronatus</t>
  </si>
  <si>
    <t>Con</t>
  </si>
  <si>
    <t>Conus sp</t>
  </si>
  <si>
    <t>Dme</t>
  </si>
  <si>
    <t>Diadema mexicanum</t>
  </si>
  <si>
    <t>Dhy</t>
  </si>
  <si>
    <t>Eth</t>
  </si>
  <si>
    <t>Eucidaris thouarsi</t>
  </si>
  <si>
    <t>Hpr</t>
  </si>
  <si>
    <t>Hexaplex princeps</t>
  </si>
  <si>
    <t>Hol</t>
  </si>
  <si>
    <t>Holothuria sp</t>
  </si>
  <si>
    <t>Hhy</t>
  </si>
  <si>
    <t>Hyotissa hyotis</t>
  </si>
  <si>
    <t>Hca</t>
  </si>
  <si>
    <t>Hypselodoris californiensis</t>
  </si>
  <si>
    <t>Hgh</t>
  </si>
  <si>
    <t>Hypselodoris ghiselini</t>
  </si>
  <si>
    <t>Ifu</t>
  </si>
  <si>
    <t>Isostichopus fuscus</t>
  </si>
  <si>
    <t>Jni</t>
  </si>
  <si>
    <t>Johnrandallia nigrirostris</t>
  </si>
  <si>
    <t>Kan</t>
  </si>
  <si>
    <t>Kyphosus analogus</t>
  </si>
  <si>
    <t>Kel</t>
  </si>
  <si>
    <t>Kyphosus elegans</t>
  </si>
  <si>
    <t>Lar</t>
  </si>
  <si>
    <t>Lutjanus argentiventris</t>
  </si>
  <si>
    <t>Lno</t>
  </si>
  <si>
    <t>Lutjanus novemfasciatus</t>
  </si>
  <si>
    <t>Lvi</t>
  </si>
  <si>
    <t>Lutjanus viridis</t>
  </si>
  <si>
    <t>Mdo</t>
  </si>
  <si>
    <t>Microspathodon dorsalis</t>
  </si>
  <si>
    <t>Mde</t>
  </si>
  <si>
    <t>Mulloidichthys dentatus</t>
  </si>
  <si>
    <t>Mle</t>
  </si>
  <si>
    <t>Mjo</t>
  </si>
  <si>
    <t>Mycteroperca jordani</t>
  </si>
  <si>
    <t>Mro</t>
  </si>
  <si>
    <t>Mycteroperca rosacea</t>
  </si>
  <si>
    <t>Mxe</t>
  </si>
  <si>
    <t>Mycteroperca xenarcha</t>
  </si>
  <si>
    <t>Nta</t>
  </si>
  <si>
    <t>Novaculichthys taeniourus</t>
  </si>
  <si>
    <t>Ost</t>
  </si>
  <si>
    <t>Ophioblennius steindachneri</t>
  </si>
  <si>
    <t>Ostr</t>
  </si>
  <si>
    <t>Ostrea sp</t>
  </si>
  <si>
    <t>Pan</t>
  </si>
  <si>
    <t>Panulirus sp</t>
  </si>
  <si>
    <t>Pco</t>
  </si>
  <si>
    <t>Paranthias colonus</t>
  </si>
  <si>
    <t>Ppa</t>
  </si>
  <si>
    <t>Parastichopus parvimensis</t>
  </si>
  <si>
    <t>pcl</t>
  </si>
  <si>
    <t>Pavona clavus</t>
  </si>
  <si>
    <t>Pgi</t>
  </si>
  <si>
    <t>Pavona gigantea</t>
  </si>
  <si>
    <t>Pmi</t>
  </si>
  <si>
    <t>Pavona minuta</t>
  </si>
  <si>
    <t>Ppy</t>
  </si>
  <si>
    <t>Pharia pyramidata</t>
  </si>
  <si>
    <t>Pun</t>
  </si>
  <si>
    <t>Phataria unifascialis</t>
  </si>
  <si>
    <t>Pma</t>
  </si>
  <si>
    <t>Pinctada mazatlanica</t>
  </si>
  <si>
    <t>Paz</t>
  </si>
  <si>
    <t>Plagiotremus azaleus</t>
  </si>
  <si>
    <t>Pca</t>
  </si>
  <si>
    <t>Pocillopora capitata</t>
  </si>
  <si>
    <t>Pda</t>
  </si>
  <si>
    <t>Pocillopora damicornis</t>
  </si>
  <si>
    <t>Pey</t>
  </si>
  <si>
    <t>Pocillopora eydouxi</t>
  </si>
  <si>
    <t>Pin</t>
  </si>
  <si>
    <t>Pocillopora inflata</t>
  </si>
  <si>
    <t>Pme</t>
  </si>
  <si>
    <t>Pocillopora meandrina</t>
  </si>
  <si>
    <t>Pve</t>
  </si>
  <si>
    <t>Pocillopora verrucosa</t>
  </si>
  <si>
    <t>Pzo</t>
  </si>
  <si>
    <t>Pomacanthus zonipectus</t>
  </si>
  <si>
    <t>Ppan</t>
  </si>
  <si>
    <t>Porites panamensis</t>
  </si>
  <si>
    <t>Pla</t>
  </si>
  <si>
    <t>Prionurus laticlavius</t>
  </si>
  <si>
    <t>Ppu</t>
  </si>
  <si>
    <t>Prionurus punctatus</t>
  </si>
  <si>
    <t>Pst</t>
  </si>
  <si>
    <t>Psamocora stellata</t>
  </si>
  <si>
    <t>Pna</t>
  </si>
  <si>
    <t>Pseudobalistes naufragium</t>
  </si>
  <si>
    <t>Rbi</t>
  </si>
  <si>
    <t>Rypticus bicolor</t>
  </si>
  <si>
    <t>Sco</t>
  </si>
  <si>
    <t>Scarus compressus</t>
  </si>
  <si>
    <t>Sgh</t>
  </si>
  <si>
    <t>Scarus ghobban</t>
  </si>
  <si>
    <t>Spe</t>
  </si>
  <si>
    <t>Scarus perrico</t>
  </si>
  <si>
    <t>Sru</t>
  </si>
  <si>
    <t>Scarus rubroviolaceus</t>
  </si>
  <si>
    <t>Sla</t>
  </si>
  <si>
    <t>Seriola lalandi</t>
  </si>
  <si>
    <t>Sps</t>
  </si>
  <si>
    <t>Sca</t>
  </si>
  <si>
    <t>Spondylus calcifer</t>
  </si>
  <si>
    <t>Sfl</t>
  </si>
  <si>
    <t>Stegastes flavilatus</t>
  </si>
  <si>
    <t>Ser</t>
  </si>
  <si>
    <t>Stegastes rectrifaenum</t>
  </si>
  <si>
    <t>Sga</t>
  </si>
  <si>
    <t>Strombus galeatus</t>
  </si>
  <si>
    <t>Sve</t>
  </si>
  <si>
    <t>Sufflamen verres</t>
  </si>
  <si>
    <t>Tgr</t>
  </si>
  <si>
    <t>Thalassoma grammaticum</t>
  </si>
  <si>
    <t>Tlu</t>
  </si>
  <si>
    <t>Thalassoma lucasanum</t>
  </si>
  <si>
    <t>Tro</t>
  </si>
  <si>
    <t xml:space="preserve">Toxopneustes roseus </t>
  </si>
  <si>
    <t>Tra</t>
  </si>
  <si>
    <t>Trapezia sp</t>
  </si>
  <si>
    <t>Tde</t>
  </si>
  <si>
    <t>Tripneustes depressus</t>
  </si>
  <si>
    <t>Uco</t>
  </si>
  <si>
    <t>Urobatis concentricus</t>
  </si>
  <si>
    <t>Zco</t>
  </si>
  <si>
    <t>Zanclus cornutus</t>
  </si>
  <si>
    <t>Gor</t>
  </si>
  <si>
    <t>Gorgonido</t>
  </si>
  <si>
    <t>Lgu</t>
  </si>
  <si>
    <t>Lutjanus guttatus</t>
  </si>
  <si>
    <t>Pet</t>
  </si>
  <si>
    <t>Petrolisthes sp</t>
  </si>
  <si>
    <t>Ego</t>
  </si>
  <si>
    <t>Euapta godeoffroyi</t>
  </si>
  <si>
    <t>Ainc</t>
  </si>
  <si>
    <t>Arbacia incisa</t>
  </si>
  <si>
    <t>Mzo</t>
  </si>
  <si>
    <t>Malacoctenus zonifer</t>
  </si>
  <si>
    <t>Smy</t>
  </si>
  <si>
    <t>Scorpaena mystes</t>
  </si>
  <si>
    <t>Trh</t>
  </si>
  <si>
    <t>Trachinotus rhodopus</t>
  </si>
  <si>
    <t>Uha</t>
  </si>
  <si>
    <t>Ssu</t>
  </si>
  <si>
    <t>Sargocentron suborbitalis</t>
  </si>
  <si>
    <t>Sac</t>
  </si>
  <si>
    <t>Stegastes acapulcoensis</t>
  </si>
  <si>
    <t>Rni</t>
  </si>
  <si>
    <t>Rypticus nigripinnis</t>
  </si>
  <si>
    <t>Mcl</t>
  </si>
  <si>
    <t>Muraena clepsydra</t>
  </si>
  <si>
    <t>Cfl</t>
  </si>
  <si>
    <t>Cucumaria flamma</t>
  </si>
  <si>
    <t>Cuc</t>
  </si>
  <si>
    <t>Cucumaria sp</t>
  </si>
  <si>
    <t>Has</t>
  </si>
  <si>
    <t>Hesperocidaris asteriscus</t>
  </si>
  <si>
    <t>Eva</t>
  </si>
  <si>
    <t>Echinometra vambrunti</t>
  </si>
  <si>
    <t>Mbr</t>
  </si>
  <si>
    <t>Mithrodia bradleyi</t>
  </si>
  <si>
    <t>ppe</t>
  </si>
  <si>
    <t>Panulirus penicillatus</t>
  </si>
  <si>
    <t>pcu</t>
  </si>
  <si>
    <t>Pentaceraster cummingii</t>
  </si>
  <si>
    <t>Pais</t>
  </si>
  <si>
    <t>Mur</t>
  </si>
  <si>
    <t>Muricidae sp</t>
  </si>
  <si>
    <t>Apu</t>
  </si>
  <si>
    <t>Astropyga pulvinata</t>
  </si>
  <si>
    <t>Nmu</t>
  </si>
  <si>
    <t>Neorapana muricata</t>
  </si>
  <si>
    <t>Iso</t>
  </si>
  <si>
    <t>Isostichopus sp</t>
  </si>
  <si>
    <t>Hyp</t>
  </si>
  <si>
    <t>Hypselodoris sp</t>
  </si>
  <si>
    <t>Par</t>
  </si>
  <si>
    <t>Pareques sp</t>
  </si>
  <si>
    <t>Meb</t>
  </si>
  <si>
    <t>Malacoctenus ebisui</t>
  </si>
  <si>
    <t>Slo</t>
  </si>
  <si>
    <t>Sphoeroides lobatus</t>
  </si>
  <si>
    <t>Sde</t>
  </si>
  <si>
    <t>Stenorynchus debilis</t>
  </si>
  <si>
    <t>Oct</t>
  </si>
  <si>
    <t>Octopus sp</t>
  </si>
  <si>
    <t>Pte</t>
  </si>
  <si>
    <t>Pteria sp</t>
  </si>
  <si>
    <t>Mba</t>
  </si>
  <si>
    <t>Microspathodon bairdii</t>
  </si>
  <si>
    <t>Hag</t>
  </si>
  <si>
    <t>Hypselodoris agassizii</t>
  </si>
  <si>
    <t>Chr</t>
  </si>
  <si>
    <t>Chromodoris sp</t>
  </si>
  <si>
    <t>Mva</t>
  </si>
  <si>
    <t>Mulloidichthys vanicolensis</t>
  </si>
  <si>
    <t>Lin</t>
  </si>
  <si>
    <t>Lutjanus inermis</t>
  </si>
  <si>
    <t>Soc</t>
  </si>
  <si>
    <t>Sectator ocyurus</t>
  </si>
  <si>
    <t>Hal</t>
  </si>
  <si>
    <t>Halichoeres sp</t>
  </si>
  <si>
    <t>Pgr</t>
  </si>
  <si>
    <t>Pseudupeneus grandisquamis</t>
  </si>
  <si>
    <t>Micr</t>
  </si>
  <si>
    <t>Micropogonias sp</t>
  </si>
  <si>
    <t>Biomasa</t>
  </si>
  <si>
    <t>Densidad</t>
  </si>
  <si>
    <t>Area del transecto</t>
  </si>
  <si>
    <t>Constancias de Crecimiento</t>
  </si>
  <si>
    <t>Tubicola espinudo</t>
  </si>
  <si>
    <t>Corona de espinas</t>
  </si>
  <si>
    <t>Damisela Mexicana</t>
  </si>
  <si>
    <t>Crown of thorns starfish</t>
  </si>
  <si>
    <t>Tubicola cacheton</t>
  </si>
  <si>
    <t>Tubicola hancocki</t>
  </si>
  <si>
    <t>Cirujano de Aquiles</t>
  </si>
  <si>
    <t>Cirujano coliblanco</t>
  </si>
  <si>
    <t>Cirujano reo</t>
  </si>
  <si>
    <t>Cirujano aleta amarilla</t>
  </si>
  <si>
    <t>Tubicola mexicano</t>
  </si>
  <si>
    <t>Raya aguila/gavilan</t>
  </si>
  <si>
    <t>Guaseta del Pacifico</t>
  </si>
  <si>
    <t>Unicorn leatherjacket filefish</t>
  </si>
  <si>
    <t>Lija barbuda</t>
  </si>
  <si>
    <t>Lija trompa</t>
  </si>
  <si>
    <t>Burro mojarron</t>
  </si>
  <si>
    <t>Burro bacoco</t>
  </si>
  <si>
    <t>Burro bandera</t>
  </si>
  <si>
    <t>Cardernal puntas negras</t>
  </si>
  <si>
    <t xml:space="preserve">Cardernal  </t>
  </si>
  <si>
    <t>Cardenal colimanchado</t>
  </si>
  <si>
    <t>Cardenal mexicano</t>
  </si>
  <si>
    <t>Cardenal rosado</t>
  </si>
  <si>
    <t>Cardenal de Cortes</t>
  </si>
  <si>
    <t>Botete negro</t>
  </si>
  <si>
    <t>Botete verde</t>
  </si>
  <si>
    <t>Trompeta china</t>
  </si>
  <si>
    <t>Cochito</t>
  </si>
  <si>
    <t>Lenguado tropícal</t>
  </si>
  <si>
    <t>Vieja mexicana</t>
  </si>
  <si>
    <t>Perico pococho</t>
  </si>
  <si>
    <t>Sargo del Pacifico</t>
  </si>
  <si>
    <t>Lija coliamarilla</t>
  </si>
  <si>
    <t>Botete enano</t>
  </si>
  <si>
    <t>Cocinero</t>
  </si>
  <si>
    <t>Jurel toro</t>
  </si>
  <si>
    <t>Jurel negro</t>
  </si>
  <si>
    <t>Jurel azul</t>
  </si>
  <si>
    <t>Jurel ojon</t>
  </si>
  <si>
    <t>Tiburon puntas blancas</t>
  </si>
  <si>
    <t>Tiburon piloto</t>
  </si>
  <si>
    <t>Tiburon Galapagos</t>
  </si>
  <si>
    <t>Tiburon Toro</t>
  </si>
  <si>
    <t>Tiburon Puntas Negras</t>
  </si>
  <si>
    <t>Tiburon Puntas Blancas Oceanico</t>
  </si>
  <si>
    <t>Tiburon Blanco</t>
  </si>
  <si>
    <t>Blanco</t>
  </si>
  <si>
    <t>cm</t>
  </si>
  <si>
    <t>Autor</t>
  </si>
  <si>
    <t>Erizo Bandeado</t>
  </si>
  <si>
    <t>Pez Erizo Manchado</t>
  </si>
  <si>
    <t>Chromis cola de tijera</t>
  </si>
  <si>
    <t>Limbaughi</t>
  </si>
  <si>
    <t>Halconcito de coral</t>
  </si>
  <si>
    <t>Mero Chino</t>
  </si>
  <si>
    <t>Dorado</t>
  </si>
  <si>
    <t>Lagartija tres aletas</t>
  </si>
  <si>
    <t>Raya latigo/diamante</t>
  </si>
  <si>
    <t>Raya latigo</t>
  </si>
  <si>
    <t>Macarela</t>
  </si>
  <si>
    <t>Mero cuero</t>
  </si>
  <si>
    <t>Erizo Negro</t>
  </si>
  <si>
    <t>Black sea urchin</t>
  </si>
  <si>
    <t>Botete espinoso</t>
  </si>
  <si>
    <t>Botete gigante</t>
  </si>
  <si>
    <t>Raya electrica</t>
  </si>
  <si>
    <t>Pez pipa</t>
  </si>
  <si>
    <t>Remora rayada</t>
  </si>
  <si>
    <t>Morena estrellada</t>
  </si>
  <si>
    <t>Morena pecosa</t>
  </si>
  <si>
    <t>Erizo morado</t>
  </si>
  <si>
    <t>Purple Sea urchin</t>
  </si>
  <si>
    <t>Cerillito</t>
  </si>
  <si>
    <t>Macarela Salmon</t>
  </si>
  <si>
    <t>Machete</t>
  </si>
  <si>
    <t>Cabrilla panamica/enjambre</t>
  </si>
  <si>
    <t>Tubicola lucio</t>
  </si>
  <si>
    <t>Chambo</t>
  </si>
  <si>
    <t>Mariposa tres bandas</t>
  </si>
  <si>
    <t>Sabalote</t>
  </si>
  <si>
    <t>Caracol cono</t>
  </si>
  <si>
    <t>Mero gigante</t>
  </si>
  <si>
    <t>Cabrilla piedrera</t>
  </si>
  <si>
    <t>Barrilete negro</t>
  </si>
  <si>
    <t xml:space="preserve">Trompeta  </t>
  </si>
  <si>
    <t>Mariposa narizona</t>
  </si>
  <si>
    <t>Tiburon tigre</t>
  </si>
  <si>
    <t>Chopa verde</t>
  </si>
  <si>
    <t>Chopa ojo azul</t>
  </si>
  <si>
    <t>Jurel dorado</t>
  </si>
  <si>
    <t>Morena zebra</t>
  </si>
  <si>
    <t>Morena verde</t>
  </si>
  <si>
    <t>Morena pinta</t>
  </si>
  <si>
    <t>Morena amarilla</t>
  </si>
  <si>
    <t>Morena panamica</t>
  </si>
  <si>
    <t>Morena ondulada</t>
  </si>
  <si>
    <t>Raya mariposa</t>
  </si>
  <si>
    <t>Roncador amarillo</t>
  </si>
  <si>
    <t>Roncador manchado</t>
  </si>
  <si>
    <t>Roncador bacoco</t>
  </si>
  <si>
    <t>Roncador frijol</t>
  </si>
  <si>
    <t>Roncador ostionero</t>
  </si>
  <si>
    <t>Señorita negra</t>
  </si>
  <si>
    <t>Vieja herida</t>
  </si>
  <si>
    <t>Señorita camaleon</t>
  </si>
  <si>
    <t>Señorita dorada</t>
  </si>
  <si>
    <t>Señorita solterona</t>
  </si>
  <si>
    <t>Señorita listada</t>
  </si>
  <si>
    <t>Señorita piedrera</t>
  </si>
  <si>
    <t>Chopa zebra/bonita</t>
  </si>
  <si>
    <t>Tiburon perro</t>
  </si>
  <si>
    <t>Tiburon perro mexicano</t>
  </si>
  <si>
    <t>Catalufa roquera</t>
  </si>
  <si>
    <t>Caracol Chino</t>
  </si>
  <si>
    <t>Erizo punta de lapiz</t>
  </si>
  <si>
    <t>Caballito de mar</t>
  </si>
  <si>
    <t>Angel Clarion</t>
  </si>
  <si>
    <t>Angel Rey</t>
  </si>
  <si>
    <t>Pepino arenero</t>
  </si>
  <si>
    <t>Coconaco</t>
  </si>
  <si>
    <t>Mantequilla</t>
  </si>
  <si>
    <t>Nudribranquio</t>
  </si>
  <si>
    <t>Borrachito vacilon</t>
  </si>
  <si>
    <t>Barber Buttefly fish</t>
  </si>
  <si>
    <t>Mariposa babero</t>
  </si>
  <si>
    <t>Chopa</t>
  </si>
  <si>
    <t>Cortez Sea Chub</t>
  </si>
  <si>
    <t>Striped Sea Chub</t>
  </si>
  <si>
    <t>Chopa del cortez</t>
  </si>
  <si>
    <t>Pargo amarilli</t>
  </si>
  <si>
    <t>Yellow snapper</t>
  </si>
  <si>
    <t>Pargo lunarejo</t>
  </si>
  <si>
    <t>Spotted rose snapper</t>
  </si>
  <si>
    <t>Golden snapper</t>
  </si>
  <si>
    <t>Pargo rabirrubia</t>
  </si>
  <si>
    <t>Pargo cenizo</t>
  </si>
  <si>
    <t>Pacific Dog Snapper</t>
  </si>
  <si>
    <t>Pargo azul</t>
  </si>
  <si>
    <t>Blue Striped snapper</t>
  </si>
  <si>
    <t>Glossy blenny</t>
  </si>
  <si>
    <t>Trambollo brilloso</t>
  </si>
  <si>
    <t>Trambollo dorado</t>
  </si>
  <si>
    <t>Golden Blenny</t>
  </si>
  <si>
    <t>Bumphead damselfish</t>
  </si>
  <si>
    <t>Damisela café/vistosa</t>
  </si>
  <si>
    <t>Damisela gigante</t>
  </si>
  <si>
    <t>Chivato</t>
  </si>
  <si>
    <t>Mexican goatfish</t>
  </si>
  <si>
    <t>Chivato del Pacifico</t>
  </si>
  <si>
    <t>Yellowfin goatfish</t>
  </si>
  <si>
    <t>Hourglass moray</t>
  </si>
  <si>
    <t>Morena clepsidra</t>
  </si>
  <si>
    <t>Garropa/Mero</t>
  </si>
  <si>
    <t>Gulf grouper</t>
  </si>
  <si>
    <t>Cabrilla sardinera</t>
  </si>
  <si>
    <t>Leopard grouper</t>
  </si>
  <si>
    <t>Broomtail grouper</t>
  </si>
  <si>
    <t>Garropa pintada</t>
  </si>
  <si>
    <t>Soldado anaranjado</t>
  </si>
  <si>
    <t>Panamic soldierfish</t>
  </si>
  <si>
    <t>Vestido de novia</t>
  </si>
  <si>
    <t>Rock mover wrasse</t>
  </si>
  <si>
    <t xml:space="preserve">Borrachito  </t>
  </si>
  <si>
    <t>Fanged Blenny</t>
  </si>
  <si>
    <t>Ostra</t>
  </si>
  <si>
    <t>Langosta</t>
  </si>
  <si>
    <t>Lobster</t>
  </si>
  <si>
    <t>Pulpo</t>
  </si>
  <si>
    <t>Octopus</t>
  </si>
  <si>
    <t>Oyster</t>
  </si>
  <si>
    <t>Cardenal</t>
  </si>
  <si>
    <t>Creolefish</t>
  </si>
  <si>
    <t>Pepino espinudo</t>
  </si>
  <si>
    <t>Sea cucumber</t>
  </si>
  <si>
    <t>Pacific hit hat</t>
  </si>
  <si>
    <t>Payasito</t>
  </si>
  <si>
    <t>Coral</t>
  </si>
  <si>
    <t>Estrella</t>
  </si>
  <si>
    <t>Cangrejo</t>
  </si>
  <si>
    <t>Estrella verde</t>
  </si>
  <si>
    <t>Estrella comun</t>
  </si>
  <si>
    <t>Madre perla</t>
  </si>
  <si>
    <t>Trambolillo sable</t>
  </si>
  <si>
    <t>Sabertooth blenny</t>
  </si>
  <si>
    <t>Angel del Cortez</t>
  </si>
  <si>
    <t>Cortez Angel Fish</t>
  </si>
  <si>
    <t>Razor surgeonfish</t>
  </si>
  <si>
    <t>Yellow tail surgeonfish</t>
  </si>
  <si>
    <t>Cirujano barbero</t>
  </si>
  <si>
    <t>Cirujano punteado</t>
  </si>
  <si>
    <t>Cochito azul/bandas</t>
  </si>
  <si>
    <t>Stone triggerfish</t>
  </si>
  <si>
    <t>Chivato rosado</t>
  </si>
  <si>
    <t>Red goatfish</t>
  </si>
  <si>
    <t>Choros</t>
  </si>
  <si>
    <t>Jabonero</t>
  </si>
  <si>
    <t>Blackfin Soapfish</t>
  </si>
  <si>
    <t>Cortez Soapfish</t>
  </si>
  <si>
    <t>Jabonero negro</t>
  </si>
  <si>
    <t>Ardilla</t>
  </si>
  <si>
    <t>Squirrelfish</t>
  </si>
  <si>
    <t>Azure parrothfish</t>
  </si>
  <si>
    <t>Perico chato</t>
  </si>
  <si>
    <t>Perico amarillo</t>
  </si>
  <si>
    <t>Bluebarred parrothfish</t>
  </si>
  <si>
    <t>Perico cabezon</t>
  </si>
  <si>
    <t>Bunhead parrothfish</t>
  </si>
  <si>
    <t>Perico morado</t>
  </si>
  <si>
    <t>Bicolor parrothfish</t>
  </si>
  <si>
    <t>Lupon/Piedra</t>
  </si>
  <si>
    <t>Stone scorpionfish</t>
  </si>
  <si>
    <t>Bluestriped chub</t>
  </si>
  <si>
    <t>Chopa salema</t>
  </si>
  <si>
    <t>Jurel de castilla</t>
  </si>
  <si>
    <t>Yellowtail amberjack</t>
  </si>
  <si>
    <t>Banded serrano</t>
  </si>
  <si>
    <t>Napolitano</t>
  </si>
  <si>
    <t>Botete verrugoso</t>
  </si>
  <si>
    <t>Lobeskin puffer</t>
  </si>
  <si>
    <t>Burra</t>
  </si>
  <si>
    <t>Damisela café</t>
  </si>
  <si>
    <t>Acapulco damselfish</t>
  </si>
  <si>
    <t>Damisela dorada</t>
  </si>
  <si>
    <t>Golden damselfish</t>
  </si>
  <si>
    <t>Damisela del Cortes</t>
  </si>
  <si>
    <t>Cortez damselfish</t>
  </si>
  <si>
    <t>Cangrejo araña</t>
  </si>
  <si>
    <t>Spider crab</t>
  </si>
  <si>
    <t>Caracol burro</t>
  </si>
  <si>
    <t>Cochito taxi</t>
  </si>
  <si>
    <t>orange side triggerfish</t>
  </si>
  <si>
    <t>Vieja arcoiris</t>
  </si>
  <si>
    <t>Rainbow wrasse</t>
  </si>
  <si>
    <t>Sunset wrasse</t>
  </si>
  <si>
    <t>Vieja verde</t>
  </si>
  <si>
    <t>Erizo rosa</t>
  </si>
  <si>
    <t>Pampano rayado</t>
  </si>
  <si>
    <t>Gafftosail pampano</t>
  </si>
  <si>
    <t>Cangrejo pistolero</t>
  </si>
  <si>
    <t>Erizo café</t>
  </si>
  <si>
    <t>Raya redonda</t>
  </si>
  <si>
    <t>Reef stingray</t>
  </si>
  <si>
    <t>Haller round gray</t>
  </si>
  <si>
    <t>Raya redonda de Haller</t>
  </si>
  <si>
    <t>Idolo moro</t>
  </si>
  <si>
    <t>Morish idol</t>
  </si>
  <si>
    <t>Klu</t>
  </si>
  <si>
    <t>Kyphosus lutescens</t>
  </si>
  <si>
    <t>Chopa de Socorro</t>
  </si>
  <si>
    <t>Socorro sea chub</t>
  </si>
  <si>
    <t>Ecl</t>
  </si>
  <si>
    <t>Epinephelus clippertonensis</t>
  </si>
  <si>
    <t>Xme</t>
  </si>
  <si>
    <t>Xanthichthys mento</t>
  </si>
  <si>
    <t>Cochito cola roja</t>
  </si>
  <si>
    <t>Redtail triggerfish</t>
  </si>
  <si>
    <t>Sle</t>
  </si>
  <si>
    <t>Stegastes leucorus</t>
  </si>
  <si>
    <t>Damisela cola blanca</t>
  </si>
  <si>
    <t>Whitetail damselfish</t>
  </si>
  <si>
    <t>Mbi</t>
  </si>
  <si>
    <t>Manta birostris</t>
  </si>
  <si>
    <t>Giant manta</t>
  </si>
  <si>
    <t>Manta gigante</t>
  </si>
  <si>
    <t>Ome</t>
  </si>
  <si>
    <t>Ostracion meleagris</t>
  </si>
  <si>
    <t>Whitespotted boxfish</t>
  </si>
  <si>
    <t>Cofrecito moteado</t>
  </si>
  <si>
    <t>Tob</t>
  </si>
  <si>
    <t>Triaenodon obesus</t>
  </si>
  <si>
    <t>Puntas balncas de arrecife</t>
  </si>
  <si>
    <t>Whitetip reef shark</t>
  </si>
  <si>
    <t>Rre</t>
  </si>
  <si>
    <t>Remora remora</t>
  </si>
  <si>
    <t>Remora negra</t>
  </si>
  <si>
    <t>Black remora</t>
  </si>
  <si>
    <t>Halichoeres insularis</t>
  </si>
  <si>
    <t>Se;orita de socorro</t>
  </si>
  <si>
    <t>Socorro wrasse</t>
  </si>
  <si>
    <t>Uraspis helvola</t>
  </si>
  <si>
    <t>Uhe</t>
  </si>
  <si>
    <t>Jurel lengua blanca</t>
  </si>
  <si>
    <t>Whitemouth jack</t>
  </si>
  <si>
    <t>Melichthys niger</t>
  </si>
  <si>
    <t>Mni</t>
  </si>
  <si>
    <t>Cochito negro</t>
  </si>
  <si>
    <t>Black triggerfish</t>
  </si>
  <si>
    <t>Hins</t>
  </si>
  <si>
    <t>Sti</t>
  </si>
  <si>
    <t>Morena tigre</t>
  </si>
  <si>
    <t>Tiger reef moray</t>
  </si>
  <si>
    <t>Scuticaria tigrina</t>
  </si>
  <si>
    <t>Spotted moray</t>
  </si>
  <si>
    <t>Pfa</t>
  </si>
  <si>
    <t>Prognathodes falcifer</t>
  </si>
  <si>
    <t>Mariposa de profundidad</t>
  </si>
  <si>
    <t>Scythemarked butterflyfish</t>
  </si>
  <si>
    <t>16-20</t>
  </si>
  <si>
    <t>41-50</t>
  </si>
  <si>
    <t>51-60</t>
  </si>
  <si>
    <t>61-70</t>
  </si>
  <si>
    <t>71-80</t>
  </si>
  <si>
    <t>81-90</t>
  </si>
  <si>
    <t>91-100</t>
  </si>
  <si>
    <t>201-250</t>
  </si>
  <si>
    <t>Nivel Trofico</t>
  </si>
  <si>
    <t>Oro</t>
  </si>
  <si>
    <t>Opistognathus rosenblatti</t>
  </si>
  <si>
    <t>Bocon manchas azules</t>
  </si>
  <si>
    <t>Blue Spotted jaw fish</t>
  </si>
  <si>
    <t>Allen &amp; Robertson, 1991</t>
  </si>
  <si>
    <t>Rhinobatos productus</t>
  </si>
  <si>
    <t>Rpr</t>
  </si>
  <si>
    <t>Shovelnose guitarfish</t>
  </si>
  <si>
    <t>Guitarra</t>
  </si>
  <si>
    <t>Mbe</t>
  </si>
  <si>
    <t>Myripristis berndti</t>
  </si>
  <si>
    <t>Soldado azotado</t>
  </si>
  <si>
    <t>Blotcheye soldier</t>
  </si>
  <si>
    <t>Nde</t>
  </si>
  <si>
    <t>Nicholsina denticulata</t>
  </si>
  <si>
    <t>Loose-tooth parrothfish</t>
  </si>
  <si>
    <t>Perico de mar</t>
  </si>
  <si>
    <t>Damisela golondrina</t>
  </si>
  <si>
    <t>Plo</t>
  </si>
  <si>
    <t>Porites lobata</t>
  </si>
  <si>
    <t>Grupo Funcional</t>
  </si>
  <si>
    <t>NT</t>
  </si>
  <si>
    <t>GF</t>
  </si>
  <si>
    <t>Acar</t>
  </si>
  <si>
    <t>Asteropsis carinifera</t>
  </si>
  <si>
    <t>Amau</t>
  </si>
  <si>
    <t>Atrina maura</t>
  </si>
  <si>
    <t>Bmi</t>
  </si>
  <si>
    <t>Baptodoris mimetica</t>
  </si>
  <si>
    <t>Bru</t>
  </si>
  <si>
    <t>Bispira rugosa</t>
  </si>
  <si>
    <t>Cma</t>
  </si>
  <si>
    <t>Ctenochaetus marginatus</t>
  </si>
  <si>
    <t>Blue Spotted surgeon fish</t>
  </si>
  <si>
    <t>Cirujano Puntos azules</t>
  </si>
  <si>
    <t>Ete</t>
  </si>
  <si>
    <t>Echinaster tenuispina</t>
  </si>
  <si>
    <t>Epinephelus quinquefasciatus</t>
  </si>
  <si>
    <t>Edi</t>
  </si>
  <si>
    <t>Elysia diomedea</t>
  </si>
  <si>
    <t>Bailarina mexicana</t>
  </si>
  <si>
    <t>Euc</t>
  </si>
  <si>
    <t>Evi</t>
  </si>
  <si>
    <t>Euleptorhamphus viridis</t>
  </si>
  <si>
    <t>Eco</t>
  </si>
  <si>
    <t>Eurythoe complanata</t>
  </si>
  <si>
    <t>Fma</t>
  </si>
  <si>
    <t>Felimida marislae</t>
  </si>
  <si>
    <t>Mojarra</t>
  </si>
  <si>
    <t xml:space="preserve">Mojarra  </t>
  </si>
  <si>
    <t>Gse</t>
  </si>
  <si>
    <t>Glossodoris sedna</t>
  </si>
  <si>
    <t>Hku</t>
  </si>
  <si>
    <t>Heliaster kubiniji</t>
  </si>
  <si>
    <t>Estrella sol</t>
  </si>
  <si>
    <t>Hli</t>
  </si>
  <si>
    <t>Holacanthus limbaughi</t>
  </si>
  <si>
    <t>Angel de Clipperton</t>
  </si>
  <si>
    <t>Clipperton Angelfish</t>
  </si>
  <si>
    <t>Kmu</t>
  </si>
  <si>
    <t xml:space="preserve">Kuhlia mugil </t>
  </si>
  <si>
    <t>Lte</t>
  </si>
  <si>
    <t>Leiaster teres</t>
  </si>
  <si>
    <t>Estrella morada</t>
  </si>
  <si>
    <t>Lda</t>
  </si>
  <si>
    <t>Lythrypnus dalli</t>
  </si>
  <si>
    <t>Gobio Azul</t>
  </si>
  <si>
    <t>Bluebanded Goby</t>
  </si>
  <si>
    <t>Mti</t>
  </si>
  <si>
    <t>Myrichthys tigrinus</t>
  </si>
  <si>
    <t>Nar</t>
  </si>
  <si>
    <t>Nidorellia armata</t>
  </si>
  <si>
    <t>Sba</t>
  </si>
  <si>
    <t>Stegastes baldwini</t>
  </si>
  <si>
    <t>Damisela de Clipperton</t>
  </si>
  <si>
    <t>Clipperton damselfish</t>
  </si>
  <si>
    <t>Slac</t>
  </si>
  <si>
    <t>Synodus lacertinus</t>
  </si>
  <si>
    <t>Trob</t>
  </si>
  <si>
    <t>Thalassoma robertsoni</t>
  </si>
  <si>
    <t>0-5</t>
  </si>
  <si>
    <t>6-10</t>
  </si>
  <si>
    <t>11-15</t>
  </si>
  <si>
    <t>21-30</t>
  </si>
  <si>
    <t>31-40</t>
  </si>
  <si>
    <t>101-125</t>
  </si>
  <si>
    <t>126-150</t>
  </si>
  <si>
    <t>151-175</t>
  </si>
  <si>
    <t>176-200</t>
  </si>
  <si>
    <t>250-300</t>
  </si>
  <si>
    <t>301-350</t>
  </si>
  <si>
    <t># sitio</t>
  </si>
  <si>
    <t>Área de conservación</t>
  </si>
  <si>
    <t>Localidad</t>
  </si>
  <si>
    <t>digitador</t>
  </si>
  <si>
    <t>fecha de digitación</t>
  </si>
  <si>
    <t xml:space="preserve">Profundidad </t>
  </si>
  <si>
    <t>categoria prof.</t>
  </si>
  <si>
    <t>ACOSA</t>
  </si>
  <si>
    <t>Dominical</t>
  </si>
  <si>
    <t>A. Beita</t>
  </si>
  <si>
    <t>Andres Beita</t>
  </si>
  <si>
    <t>Cambutal</t>
  </si>
  <si>
    <t>A.G. Guzmán</t>
  </si>
  <si>
    <t>26/02/2013</t>
  </si>
  <si>
    <t>PN Marino Ballena</t>
  </si>
  <si>
    <t>La Viuda</t>
  </si>
  <si>
    <t>Alvin Suárez</t>
  </si>
  <si>
    <t>Tombolo Sur</t>
  </si>
  <si>
    <t>27/02/2013</t>
  </si>
  <si>
    <t>Bajo Mauren</t>
  </si>
  <si>
    <t>Bajo Tres hermanas</t>
  </si>
  <si>
    <t>Peninsula de Osa</t>
  </si>
  <si>
    <t>San Pedrillo</t>
  </si>
  <si>
    <t>28/02/2013</t>
  </si>
  <si>
    <t>San Josecito</t>
  </si>
  <si>
    <t>Isla del Caño</t>
  </si>
  <si>
    <t>Isla del Caño sur</t>
  </si>
  <si>
    <t>Isla Ballena</t>
  </si>
  <si>
    <t>Tres hermanas</t>
  </si>
  <si>
    <t>Tres Hermanas</t>
  </si>
  <si>
    <t>Cueva de Tiburón</t>
  </si>
  <si>
    <t>El Jardín</t>
  </si>
  <si>
    <t>La Catarata</t>
  </si>
  <si>
    <t>Golfo Dulce</t>
  </si>
  <si>
    <t>Punta Adela</t>
  </si>
  <si>
    <t>Nicuesa</t>
  </si>
  <si>
    <t>Punta Gallardo</t>
  </si>
  <si>
    <t>Islotes</t>
  </si>
  <si>
    <t>Mogos</t>
  </si>
  <si>
    <t>Sándalo 1</t>
  </si>
  <si>
    <t>Sándalo 2</t>
  </si>
  <si>
    <t>hdi</t>
  </si>
  <si>
    <t>pna</t>
  </si>
  <si>
    <t>sac</t>
  </si>
  <si>
    <t>paz</t>
  </si>
  <si>
    <t>jni</t>
  </si>
  <si>
    <t>ela</t>
  </si>
  <si>
    <t>aca</t>
  </si>
  <si>
    <t>ssu</t>
  </si>
  <si>
    <t>atr</t>
  </si>
  <si>
    <t>mdo</t>
  </si>
  <si>
    <t>hno</t>
  </si>
  <si>
    <t>tlu</t>
  </si>
  <si>
    <t>cri</t>
  </si>
  <si>
    <t>kan</t>
  </si>
  <si>
    <t>ost</t>
  </si>
  <si>
    <t>lar</t>
  </si>
  <si>
    <t>cpa</t>
  </si>
  <si>
    <t>ani</t>
  </si>
  <si>
    <t>bpo</t>
  </si>
  <si>
    <t>chu</t>
  </si>
  <si>
    <t>pla</t>
  </si>
  <si>
    <t>hpa</t>
  </si>
  <si>
    <t>lgu</t>
  </si>
  <si>
    <t>sve</t>
  </si>
  <si>
    <t>cat</t>
  </si>
  <si>
    <t>bdi</t>
  </si>
  <si>
    <t>hma</t>
  </si>
  <si>
    <t>spe</t>
  </si>
  <si>
    <t>lin</t>
  </si>
  <si>
    <t>ame</t>
  </si>
  <si>
    <t>sru</t>
  </si>
  <si>
    <t>sgh</t>
  </si>
  <si>
    <t>mde</t>
  </si>
  <si>
    <t>sfl</t>
  </si>
  <si>
    <t>ppu</t>
  </si>
  <si>
    <t>hse</t>
  </si>
  <si>
    <t>hch</t>
  </si>
  <si>
    <t>hni</t>
  </si>
  <si>
    <t>pzo</t>
  </si>
  <si>
    <t>cpu</t>
  </si>
  <si>
    <t>aim</t>
  </si>
  <si>
    <t>sps</t>
  </si>
  <si>
    <t>gca</t>
  </si>
  <si>
    <t>ccab</t>
  </si>
  <si>
    <t>ebi</t>
  </si>
  <si>
    <t>pco</t>
  </si>
  <si>
    <t>ata</t>
  </si>
  <si>
    <t>zco</t>
  </si>
  <si>
    <t>soc</t>
  </si>
  <si>
    <t>cme</t>
  </si>
  <si>
    <t>axa</t>
  </si>
  <si>
    <t>mbe</t>
  </si>
  <si>
    <t>mle</t>
  </si>
  <si>
    <t>ser</t>
  </si>
  <si>
    <t>ain</t>
  </si>
  <si>
    <t>kel</t>
  </si>
  <si>
    <t>mcu</t>
  </si>
  <si>
    <t>gsp</t>
  </si>
  <si>
    <t>sco</t>
  </si>
  <si>
    <t>atri</t>
  </si>
  <si>
    <t>fco</t>
  </si>
  <si>
    <t>lvi</t>
  </si>
  <si>
    <t>cox</t>
  </si>
  <si>
    <t>ach</t>
  </si>
  <si>
    <t>tob</t>
  </si>
  <si>
    <t>ado</t>
  </si>
  <si>
    <t>smy</t>
  </si>
  <si>
    <t>rni</t>
  </si>
  <si>
    <t>czo</t>
  </si>
  <si>
    <t>lno</t>
  </si>
  <si>
    <t>IUCN</t>
  </si>
  <si>
    <t>CITES</t>
  </si>
  <si>
    <t>NE</t>
  </si>
  <si>
    <t>Tendencia Poblacional</t>
  </si>
  <si>
    <t>Desconocida</t>
  </si>
  <si>
    <t>LC</t>
  </si>
  <si>
    <t>Estable</t>
  </si>
  <si>
    <t>Decreciendo</t>
  </si>
  <si>
    <t>Grupo Funcional FISHBASE</t>
  </si>
  <si>
    <t>piscívoros pequeños &lt; 50 cm</t>
  </si>
  <si>
    <t>piscívoros grandes &gt; 50 cm</t>
  </si>
  <si>
    <t>Planctívoro</t>
  </si>
  <si>
    <t>piscívoros grande &gt; 50 cm</t>
  </si>
  <si>
    <t>VU</t>
  </si>
  <si>
    <t>DD</t>
  </si>
  <si>
    <t>Incrementando</t>
  </si>
  <si>
    <t>EN</t>
  </si>
  <si>
    <t>Herbívoro</t>
  </si>
  <si>
    <t>Depredador Tope</t>
  </si>
  <si>
    <t>Consumidor Secundario</t>
  </si>
  <si>
    <t>Myripristis leiognathus</t>
  </si>
  <si>
    <t>Serranus psittacinus</t>
  </si>
  <si>
    <t>Urolophus halleri</t>
  </si>
  <si>
    <t>Depredador</t>
  </si>
  <si>
    <t>Mcu</t>
  </si>
  <si>
    <t>Mugil curema</t>
  </si>
  <si>
    <t>ACT</t>
  </si>
  <si>
    <t>Islas Tortuga</t>
  </si>
  <si>
    <t>Coyote</t>
  </si>
  <si>
    <t>San Juanillo</t>
  </si>
  <si>
    <t>Cabo Blanco</t>
  </si>
  <si>
    <t>Punta El Indio</t>
  </si>
  <si>
    <t>16/06/2013</t>
  </si>
  <si>
    <t>Punta Islita</t>
  </si>
  <si>
    <t>17/06/2013</t>
  </si>
  <si>
    <t>Isla Cabo Blanco</t>
  </si>
  <si>
    <t>Natalia Sandoval</t>
  </si>
  <si>
    <t>El Reloj</t>
  </si>
  <si>
    <t>dho</t>
  </si>
  <si>
    <t>hst</t>
  </si>
  <si>
    <t>ahis</t>
  </si>
  <si>
    <t>hfl</t>
  </si>
  <si>
    <t>ccan</t>
  </si>
  <si>
    <t>mzo</t>
  </si>
  <si>
    <t>aha</t>
  </si>
  <si>
    <t>oxa</t>
  </si>
  <si>
    <t>cbr</t>
  </si>
  <si>
    <t>pgr</t>
  </si>
  <si>
    <t>uhe</t>
  </si>
  <si>
    <t>Odontoscion xanthops</t>
  </si>
  <si>
    <t>Sar</t>
  </si>
  <si>
    <t>Stegastes arcifrons</t>
  </si>
  <si>
    <t>Mvi</t>
  </si>
  <si>
    <t>Melichthys vidua</t>
  </si>
  <si>
    <t>hdis</t>
  </si>
  <si>
    <t>Halichoeres discolor</t>
  </si>
  <si>
    <t>pcar</t>
  </si>
  <si>
    <t>Prognathodes carlhubbsi</t>
  </si>
  <si>
    <t>cma</t>
  </si>
  <si>
    <t>cmac</t>
  </si>
  <si>
    <t>Canthidermis maculata</t>
  </si>
  <si>
    <t>rty</t>
  </si>
  <si>
    <t>Rhincodon typus</t>
  </si>
  <si>
    <t>slew</t>
  </si>
  <si>
    <t>Shyrna lewinii</t>
  </si>
  <si>
    <t>stic</t>
  </si>
  <si>
    <t>Serranus tico</t>
  </si>
  <si>
    <t>sri</t>
  </si>
  <si>
    <t>Seriola rivoliana</t>
  </si>
  <si>
    <t>sid</t>
  </si>
  <si>
    <t>mol</t>
  </si>
  <si>
    <t>Mycteroperca olfax</t>
  </si>
  <si>
    <t>acoc</t>
  </si>
  <si>
    <t>Axoclinus cocoensis</t>
  </si>
  <si>
    <t>lara</t>
  </si>
  <si>
    <t>Lutjanus aratus</t>
  </si>
  <si>
    <t>tal</t>
  </si>
  <si>
    <t>Thunnus albacares</t>
  </si>
  <si>
    <t>mbre</t>
  </si>
  <si>
    <t>Malacanthus brevirostris</t>
  </si>
  <si>
    <t>tme</t>
  </si>
  <si>
    <t>Taeniura meyeni</t>
  </si>
  <si>
    <t>sba</t>
  </si>
  <si>
    <t>Stethojulis bandanensis</t>
  </si>
  <si>
    <t>ljo</t>
  </si>
  <si>
    <t>Lutjanus jordani</t>
  </si>
  <si>
    <t>aci</t>
  </si>
  <si>
    <t>Alectis ciliaris</t>
  </si>
  <si>
    <t>Sphyraena idiastes</t>
  </si>
  <si>
    <t>ACMIC</t>
  </si>
  <si>
    <t>Isla del Coco</t>
  </si>
  <si>
    <t>Isla Pájara</t>
  </si>
  <si>
    <t>Arturo A. Bocos</t>
  </si>
  <si>
    <t>14/07/2013</t>
  </si>
  <si>
    <t>15/07/2013</t>
  </si>
  <si>
    <t>Roca sumergida</t>
  </si>
  <si>
    <t>Rodolitos</t>
  </si>
  <si>
    <t>Dos Amigos Pequeña</t>
  </si>
  <si>
    <t>16/07/2013</t>
  </si>
  <si>
    <t>Punta Leonel</t>
  </si>
  <si>
    <t>Punta María</t>
  </si>
  <si>
    <t>Punta Gissler</t>
  </si>
  <si>
    <t>Roca Sucia</t>
  </si>
  <si>
    <t>Punta Presidio</t>
  </si>
  <si>
    <t>Bahia Chatham</t>
  </si>
  <si>
    <t xml:space="preserve">Cristina Sanchez </t>
  </si>
  <si>
    <t>Roca Sumergida</t>
  </si>
  <si>
    <t>sar</t>
  </si>
  <si>
    <t>mni</t>
  </si>
  <si>
    <t>mvi</t>
  </si>
  <si>
    <t>rbi</t>
  </si>
  <si>
    <t>dde</t>
  </si>
  <si>
    <t>gcu</t>
  </si>
  <si>
    <t>tgr</t>
  </si>
  <si>
    <t>had</t>
  </si>
  <si>
    <t>ome</t>
  </si>
  <si>
    <t>clu</t>
  </si>
  <si>
    <t>cse</t>
  </si>
  <si>
    <t>ana</t>
  </si>
  <si>
    <t>cdu</t>
  </si>
  <si>
    <t>gdo</t>
  </si>
  <si>
    <t>asc</t>
  </si>
  <si>
    <t>hcr</t>
  </si>
  <si>
    <t>cre</t>
  </si>
  <si>
    <t>gfl</t>
  </si>
  <si>
    <t>xme</t>
  </si>
  <si>
    <t>nta</t>
  </si>
  <si>
    <t>dhy</t>
  </si>
  <si>
    <t>mba</t>
  </si>
  <si>
    <t>cli</t>
  </si>
  <si>
    <t>700</t>
  </si>
  <si>
    <t>#</t>
  </si>
  <si>
    <t>Costa</t>
  </si>
  <si>
    <t>Area de Conservacion</t>
  </si>
  <si>
    <t># transectos/Prof.</t>
  </si>
  <si>
    <t>Costa Rica</t>
  </si>
  <si>
    <t>Pacífico</t>
  </si>
  <si>
    <t>El Arbolito</t>
  </si>
  <si>
    <t>9°13'31.80"N</t>
  </si>
  <si>
    <t>83°50'47.30"O</t>
  </si>
  <si>
    <t>3s</t>
  </si>
  <si>
    <t>9°12'26.20"N</t>
  </si>
  <si>
    <t>83°49'45.10"O</t>
  </si>
  <si>
    <t>PNMarino Ballena</t>
  </si>
  <si>
    <t>9° 9'0.90"N</t>
  </si>
  <si>
    <t>83°46'56.20"O</t>
  </si>
  <si>
    <t>3s, 3p</t>
  </si>
  <si>
    <t>Tómbolo sur</t>
  </si>
  <si>
    <t>9° 8'49.10"N</t>
  </si>
  <si>
    <t>83°46'2.30"O</t>
  </si>
  <si>
    <t>6s</t>
  </si>
  <si>
    <t>9° 6'45.30"N</t>
  </si>
  <si>
    <t>83°44'27.30"O</t>
  </si>
  <si>
    <t>Bajo Tres Hermanas</t>
  </si>
  <si>
    <t>9° 6'25.20"N</t>
  </si>
  <si>
    <t xml:space="preserve"> 83°42'43.30"O</t>
  </si>
  <si>
    <t>8°38'16.70"N</t>
  </si>
  <si>
    <t>83°44'10.80"O</t>
  </si>
  <si>
    <t>San Jocesito</t>
  </si>
  <si>
    <t>8°40'15.58"N</t>
  </si>
  <si>
    <t>83°43'5.44"O</t>
  </si>
  <si>
    <t>8°41'53.90"N</t>
  </si>
  <si>
    <t>83°53'20.70"O</t>
  </si>
  <si>
    <t>6p</t>
  </si>
  <si>
    <t>9° 6'23.80"N</t>
  </si>
  <si>
    <t>83°43'34.20"O</t>
  </si>
  <si>
    <t>Tómbolo noreste 1</t>
  </si>
  <si>
    <t>9° 8'32.20"N</t>
  </si>
  <si>
    <t>83°45'24.30"O</t>
  </si>
  <si>
    <t>Tómbolo noreste 2</t>
  </si>
  <si>
    <t>9° 8'41.30"N</t>
  </si>
  <si>
    <t>83°45'29.50"O</t>
  </si>
  <si>
    <t>9° 6'14.70"N</t>
  </si>
  <si>
    <t>83°42'24.70"O</t>
  </si>
  <si>
    <t>Cueva del Tiburón</t>
  </si>
  <si>
    <t>8°42'45.70"N</t>
  </si>
  <si>
    <t>83°53'23.20"O</t>
  </si>
  <si>
    <t>8°42'55.70"N</t>
  </si>
  <si>
    <t>83°52'28.30"O</t>
  </si>
  <si>
    <t>8°42'24.00"N</t>
  </si>
  <si>
    <t>83°51'58.90"O</t>
  </si>
  <si>
    <t>8°39'18.20"N</t>
  </si>
  <si>
    <t>83°17'46.00"O</t>
  </si>
  <si>
    <t>8°39'25.40"N</t>
  </si>
  <si>
    <t>83°16'27.80"O</t>
  </si>
  <si>
    <t>8°38'10.80"N</t>
  </si>
  <si>
    <t>83°14'46.10"O</t>
  </si>
  <si>
    <t>8°43'49.50"N</t>
  </si>
  <si>
    <t>83°23'7.70"O</t>
  </si>
  <si>
    <t>8°43'20.50"N</t>
  </si>
  <si>
    <t>83°24'36.40"O</t>
  </si>
  <si>
    <t>8°34'43.90"N</t>
  </si>
  <si>
    <t>83°21'3.90"O</t>
  </si>
  <si>
    <t>8°34'39.60"N</t>
  </si>
  <si>
    <t>83°20'52.00"O</t>
  </si>
  <si>
    <t>9°45'46.00"N</t>
  </si>
  <si>
    <t>84°53'39.90"O</t>
  </si>
  <si>
    <t>2p</t>
  </si>
  <si>
    <t>Tiburón</t>
  </si>
  <si>
    <t>9°45'48.30"N</t>
  </si>
  <si>
    <t>84°53'51.20"O</t>
  </si>
  <si>
    <t>El Cirial</t>
  </si>
  <si>
    <t>9°46'24.50"N</t>
  </si>
  <si>
    <t>84°53'26.10"O</t>
  </si>
  <si>
    <t>Bahía Curú</t>
  </si>
  <si>
    <t>9°47'35.00"N</t>
  </si>
  <si>
    <t>84°55'2.00"O</t>
  </si>
  <si>
    <t>9°32'35.00"N</t>
  </si>
  <si>
    <t>85°6'38.20"O</t>
  </si>
  <si>
    <t>Bajo Cabuya</t>
  </si>
  <si>
    <t>9°35'12.00"N</t>
  </si>
  <si>
    <t>85°4'36.90"O</t>
  </si>
  <si>
    <t>Samara-Carrillo</t>
  </si>
  <si>
    <t>El Muñeco</t>
  </si>
  <si>
    <t>9°51'17.80"N</t>
  </si>
  <si>
    <t>85°27'32.30"O</t>
  </si>
  <si>
    <t>Punta Carrillo</t>
  </si>
  <si>
    <t xml:space="preserve">  9°51'39.60"N</t>
  </si>
  <si>
    <t>85°29'12.60"O</t>
  </si>
  <si>
    <t>9°51'53.00"N</t>
  </si>
  <si>
    <t>85°29'51.30"O</t>
  </si>
  <si>
    <t>Bajo Los Castillo</t>
  </si>
  <si>
    <t>9°52'13.10"N</t>
  </si>
  <si>
    <t>85°31'37.00"O</t>
  </si>
  <si>
    <t>Isla Chora 1</t>
  </si>
  <si>
    <t>9°51'47.90"N</t>
  </si>
  <si>
    <t>85°30'57.10"O</t>
  </si>
  <si>
    <t>2s</t>
  </si>
  <si>
    <t>Isla Chora 2</t>
  </si>
  <si>
    <t>9°51'52.00"N</t>
  </si>
  <si>
    <t>85°30'49.00"O</t>
  </si>
  <si>
    <t>El Cambute</t>
  </si>
  <si>
    <t>9°45'55.44"N</t>
  </si>
  <si>
    <t>85°16'30.25"O</t>
  </si>
  <si>
    <t>Punta Bejuco</t>
  </si>
  <si>
    <t>9°48'51.98"N</t>
  </si>
  <si>
    <t>85°19'57.43"O</t>
  </si>
  <si>
    <t>9°50'45.06"N</t>
  </si>
  <si>
    <t>85°24'10.12"O</t>
  </si>
  <si>
    <t>2s, 3p</t>
  </si>
  <si>
    <t>El Santuario</t>
  </si>
  <si>
    <t>10° 3'28.87"N</t>
  </si>
  <si>
    <t>85°45'55.80"O</t>
  </si>
  <si>
    <t>Punta Pleito</t>
  </si>
  <si>
    <t>10° 1'52.72"N</t>
  </si>
  <si>
    <t>85°44'38.15"O</t>
  </si>
  <si>
    <t>Isla Manuelita Adentro</t>
  </si>
  <si>
    <t xml:space="preserve">  5°33'42.70"N</t>
  </si>
  <si>
    <t>87°2'48.90"O</t>
  </si>
  <si>
    <t>5°33'14.80"N</t>
  </si>
  <si>
    <t>87°3'14.70"O</t>
  </si>
  <si>
    <t>Bahía Weston</t>
  </si>
  <si>
    <t>5°33'8.20"N</t>
  </si>
  <si>
    <t>87°3'3.20"O</t>
  </si>
  <si>
    <t>Bahía Yglesias</t>
  </si>
  <si>
    <t>5°30'20.80"N</t>
  </si>
  <si>
    <t>87°4'3.90"O</t>
  </si>
  <si>
    <t>5°30'17.50"N</t>
  </si>
  <si>
    <t>87°3'19.60"O</t>
  </si>
  <si>
    <t>1s, 3p</t>
  </si>
  <si>
    <t>5°32'45.30"N</t>
  </si>
  <si>
    <t>87°1'44.70"O</t>
  </si>
  <si>
    <t>Isla Ulloa</t>
  </si>
  <si>
    <t>5°33'5.20"N</t>
  </si>
  <si>
    <t>87°1'56.80"O</t>
  </si>
  <si>
    <t>Dos Amigos pequeño</t>
  </si>
  <si>
    <t>5°30'30.80"N</t>
  </si>
  <si>
    <t>87°6'4.40"O</t>
  </si>
  <si>
    <t>3p</t>
  </si>
  <si>
    <t>5°31'9.50"N</t>
  </si>
  <si>
    <t>87°5'44.90"O</t>
  </si>
  <si>
    <t>5°32'7.30"N</t>
  </si>
  <si>
    <t>87°5'12.50"O</t>
  </si>
  <si>
    <t>5°32'36.10"N</t>
  </si>
  <si>
    <t>87°4'18.30"O</t>
  </si>
  <si>
    <t>Isla Vikinga o Cáscara</t>
  </si>
  <si>
    <t>5°32'58.40"N</t>
  </si>
  <si>
    <t>87°3'52.20"O</t>
  </si>
  <si>
    <t>Bahía Wafer</t>
  </si>
  <si>
    <t>5°32'45.40"N</t>
  </si>
  <si>
    <t>87°3'44.30"O</t>
  </si>
  <si>
    <t>5°32'53.60"N</t>
  </si>
  <si>
    <t>87°4'54.10"O</t>
  </si>
  <si>
    <t>5°32'59.80"N</t>
  </si>
  <si>
    <t>87°3'37.40"O</t>
  </si>
  <si>
    <t>Isla Manuelita Afuera</t>
  </si>
  <si>
    <t>5°33'39.40"N</t>
  </si>
  <si>
    <t>87°2'54.60"O</t>
  </si>
  <si>
    <t>Bahía Chatham</t>
  </si>
  <si>
    <t>5°33'9.20"N</t>
  </si>
  <si>
    <t>87°2'27.50"O</t>
  </si>
  <si>
    <t>Bahia Curú</t>
  </si>
  <si>
    <t>Bahia Yglesias</t>
  </si>
  <si>
    <t>Bahia Weston</t>
  </si>
  <si>
    <t>Isla Vikinga</t>
  </si>
  <si>
    <t>Bahia Wafer</t>
  </si>
  <si>
    <t>Año</t>
  </si>
  <si>
    <t>Roca Campanario</t>
  </si>
  <si>
    <t>hgu</t>
  </si>
  <si>
    <t>Península de Osa</t>
  </si>
  <si>
    <t>Piedra Llorona</t>
  </si>
  <si>
    <t>ene</t>
  </si>
  <si>
    <t>Tortuga</t>
  </si>
  <si>
    <t>epu</t>
  </si>
  <si>
    <t>dlo</t>
  </si>
  <si>
    <t>ssp</t>
  </si>
  <si>
    <t>ksp</t>
  </si>
  <si>
    <t>Juan Carlos Azofeifa</t>
  </si>
  <si>
    <t>hme</t>
  </si>
  <si>
    <t>hsc</t>
  </si>
  <si>
    <t>Isla Ballena NE</t>
  </si>
  <si>
    <t/>
  </si>
  <si>
    <t>Mortero</t>
  </si>
  <si>
    <t>sqe</t>
  </si>
  <si>
    <t>Sphyraena qenie</t>
  </si>
  <si>
    <t>Juan Sebastián Vargas</t>
  </si>
  <si>
    <t>edo</t>
  </si>
  <si>
    <t>amu</t>
  </si>
  <si>
    <t>Alphestes multiguttatus</t>
  </si>
  <si>
    <t>Grupo funcional Según Stevenson et al, 2007</t>
  </si>
  <si>
    <t>Eucinostomus sp,</t>
  </si>
  <si>
    <t>Scorpaena sp.</t>
  </si>
  <si>
    <t>Kiphosus sp.</t>
  </si>
  <si>
    <t>El Arbolito #2</t>
  </si>
  <si>
    <t>9°13'22.6''N</t>
  </si>
  <si>
    <t>83°50'45.8''W</t>
  </si>
  <si>
    <t>3S</t>
  </si>
  <si>
    <t>8°30'34.8''N</t>
  </si>
  <si>
    <t>83°40'00.1''W</t>
  </si>
  <si>
    <t>6S</t>
  </si>
  <si>
    <t>8°36'48.9''N</t>
  </si>
  <si>
    <t>83°44'17.5''W</t>
  </si>
  <si>
    <t>9°06'14.6''N</t>
  </si>
  <si>
    <t>83°43'18.6''W</t>
  </si>
  <si>
    <t>Biomasa (g/m2)</t>
  </si>
  <si>
    <t>Biomasa (Kg/Ha)</t>
  </si>
  <si>
    <t>Biomasa (tn/ha)</t>
  </si>
  <si>
    <t>Andrés Beita</t>
  </si>
  <si>
    <t>tst</t>
  </si>
  <si>
    <t>Trachinotus stilbe</t>
  </si>
  <si>
    <t>cch</t>
  </si>
  <si>
    <t>sban</t>
  </si>
  <si>
    <t>Stenojoulis bandanensis</t>
  </si>
  <si>
    <t>aatra</t>
  </si>
  <si>
    <t>Acanthemblemaria atrata</t>
  </si>
  <si>
    <t>C. Sanchez</t>
  </si>
  <si>
    <t>Jeancarlo Cunningham</t>
  </si>
  <si>
    <t>mlei</t>
  </si>
  <si>
    <t>eim</t>
  </si>
  <si>
    <t>Isla Pajara</t>
  </si>
  <si>
    <t>A.G.Guzman</t>
  </si>
  <si>
    <t>Bahia Gissler</t>
  </si>
  <si>
    <t>amo</t>
  </si>
  <si>
    <t>A. Bocos</t>
  </si>
  <si>
    <t>Punta Presidia</t>
  </si>
  <si>
    <t>sbe</t>
  </si>
  <si>
    <t>bma</t>
  </si>
  <si>
    <t>Eretmochelys imbricata</t>
  </si>
  <si>
    <t>Stegastes beebei</t>
  </si>
  <si>
    <t>0.82299999999999995</t>
  </si>
  <si>
    <t>0.39750000000000002</t>
  </si>
  <si>
    <t>0.28499999999999998</t>
  </si>
  <si>
    <t>0.10299999999999999</t>
  </si>
  <si>
    <t>0.10100000000000001</t>
  </si>
  <si>
    <t>0.19800000000000001</t>
  </si>
  <si>
    <t>0.12970000000000001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</si>
</sst>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0"/>
    <numFmt numFmtId="165" formatCode="0.00000"/>
    <numFmt numFmtId="166" formatCode="0.0"/>
    <numFmt numFmtId="167" formatCode="dd/mm/yyyy;@"/>
  </numFmts>
  <fonts count="14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sz val="11"/>
      <name val="Times New Roman"/>
      <family val="1"/>
    </font>
    <font>
      <u/>
      <sz val="10"/>
      <color theme="10"/>
      <name val="Arial"/>
      <family val="2"/>
    </font>
    <font>
      <sz val="11"/>
      <name val="Arial"/>
      <family val="2"/>
    </font>
    <font>
      <sz val="11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333333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3"/>
      <color rgb="FF000000"/>
      <name val="Times New Roman"/>
      <family val="1"/>
    </font>
    <font>
      <sz val="9"/>
      <color rgb="FF000000"/>
      <name val="Verdana"/>
      <family val="2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2" fillId="0" borderId="0"/>
    <xf numFmtId="0" fontId="4" fillId="0" borderId="0" applyNumberFormat="0" applyFill="0" applyBorder="0" applyAlignment="0" applyProtection="0">
      <alignment vertical="top"/>
      <protection locked="0"/>
    </xf>
  </cellStyleXfs>
  <cellXfs count="71">
    <xf numFmtId="0" fontId="0" fillId="0" borderId="0" xfId="0"/>
    <xf numFmtId="14" fontId="0" fillId="0" borderId="0" xfId="0" applyNumberFormat="1"/>
    <xf numFmtId="0" fontId="0" fillId="0" borderId="0" xfId="0" applyFill="1"/>
    <xf numFmtId="0" fontId="1" fillId="0" borderId="0" xfId="0" applyFont="1"/>
    <xf numFmtId="0" fontId="6" fillId="0" borderId="0" xfId="0" applyFont="1"/>
    <xf numFmtId="14" fontId="0" fillId="0" borderId="0" xfId="0" applyNumberFormat="1" applyFill="1"/>
    <xf numFmtId="0" fontId="0" fillId="0" borderId="0" xfId="0" applyFill="1" applyAlignment="1">
      <alignment horizontal="center"/>
    </xf>
    <xf numFmtId="164" fontId="1" fillId="0" borderId="0" xfId="0" applyNumberFormat="1" applyFont="1" applyFill="1" applyBorder="1" applyAlignment="1" applyProtection="1">
      <alignment horizontal="right"/>
      <protection locked="0"/>
    </xf>
    <xf numFmtId="164" fontId="3" fillId="0" borderId="0" xfId="1" applyNumberFormat="1" applyFont="1" applyAlignment="1">
      <alignment horizontal="right"/>
    </xf>
    <xf numFmtId="164" fontId="3" fillId="0" borderId="0" xfId="1" applyNumberFormat="1" applyFont="1"/>
    <xf numFmtId="164" fontId="1" fillId="0" borderId="0" xfId="0" applyNumberFormat="1" applyFont="1"/>
    <xf numFmtId="164" fontId="1" fillId="0" borderId="0" xfId="1" applyNumberFormat="1" applyFont="1"/>
    <xf numFmtId="164" fontId="1" fillId="0" borderId="0" xfId="0" applyNumberFormat="1" applyFont="1" applyFill="1" applyBorder="1"/>
    <xf numFmtId="164" fontId="3" fillId="0" borderId="0" xfId="1" applyNumberFormat="1" applyFont="1" applyBorder="1"/>
    <xf numFmtId="164" fontId="5" fillId="0" borderId="0" xfId="0" applyNumberFormat="1" applyFont="1"/>
    <xf numFmtId="164" fontId="3" fillId="0" borderId="0" xfId="0" applyNumberFormat="1" applyFont="1"/>
    <xf numFmtId="164" fontId="3" fillId="0" borderId="0" xfId="2" applyNumberFormat="1" applyFont="1" applyAlignment="1" applyProtection="1"/>
    <xf numFmtId="164" fontId="5" fillId="0" borderId="0" xfId="2" applyNumberFormat="1" applyFont="1" applyAlignment="1" applyProtection="1"/>
    <xf numFmtId="164" fontId="3" fillId="0" borderId="0" xfId="2" applyNumberFormat="1" applyFont="1" applyBorder="1" applyAlignment="1" applyProtection="1"/>
    <xf numFmtId="0" fontId="7" fillId="0" borderId="0" xfId="0" applyFont="1"/>
    <xf numFmtId="0" fontId="1" fillId="0" borderId="0" xfId="0" applyFont="1" applyAlignment="1">
      <alignment horizontal="right"/>
    </xf>
    <xf numFmtId="0" fontId="1" fillId="0" borderId="0" xfId="0" applyFont="1" applyFill="1"/>
    <xf numFmtId="0" fontId="8" fillId="0" borderId="0" xfId="0" applyFont="1"/>
    <xf numFmtId="0" fontId="0" fillId="0" borderId="0" xfId="0" applyFill="1" applyAlignment="1">
      <alignment horizontal="right"/>
    </xf>
    <xf numFmtId="0" fontId="0" fillId="0" borderId="0" xfId="0" applyAlignment="1">
      <alignment horizontal="right"/>
    </xf>
    <xf numFmtId="0" fontId="3" fillId="0" borderId="0" xfId="1" applyFont="1"/>
    <xf numFmtId="0" fontId="0" fillId="0" borderId="0" xfId="0" applyFill="1" applyBorder="1"/>
    <xf numFmtId="0" fontId="1" fillId="0" borderId="0" xfId="0" applyFont="1" applyFill="1" applyBorder="1"/>
    <xf numFmtId="0" fontId="1" fillId="0" borderId="0" xfId="0" applyFont="1" applyFill="1" applyBorder="1" applyProtection="1">
      <protection locked="0"/>
    </xf>
    <xf numFmtId="0" fontId="3" fillId="0" borderId="0" xfId="1" applyFont="1" applyFill="1"/>
    <xf numFmtId="165" fontId="3" fillId="0" borderId="0" xfId="1" applyNumberFormat="1" applyFont="1" applyFill="1" applyBorder="1"/>
    <xf numFmtId="0" fontId="3" fillId="0" borderId="0" xfId="0" applyFont="1"/>
    <xf numFmtId="49" fontId="0" fillId="0" borderId="0" xfId="0" applyNumberFormat="1" applyBorder="1"/>
    <xf numFmtId="0" fontId="9" fillId="0" borderId="1" xfId="0" applyFont="1" applyBorder="1"/>
    <xf numFmtId="0" fontId="9" fillId="0" borderId="2" xfId="0" applyFont="1" applyBorder="1"/>
    <xf numFmtId="166" fontId="0" fillId="0" borderId="0" xfId="0" applyNumberFormat="1" applyFill="1"/>
    <xf numFmtId="166" fontId="0" fillId="0" borderId="0" xfId="0" applyNumberFormat="1"/>
    <xf numFmtId="0" fontId="0" fillId="0" borderId="0" xfId="0" applyFont="1"/>
    <xf numFmtId="0" fontId="10" fillId="0" borderId="0" xfId="0" applyFont="1"/>
    <xf numFmtId="0" fontId="11" fillId="0" borderId="0" xfId="0" applyFont="1"/>
    <xf numFmtId="0" fontId="1" fillId="0" borderId="0" xfId="0" applyFont="1" applyProtection="1">
      <protection locked="0"/>
    </xf>
    <xf numFmtId="0" fontId="0" fillId="0" borderId="0" xfId="0" applyProtection="1">
      <protection locked="0"/>
    </xf>
    <xf numFmtId="1" fontId="0" fillId="0" borderId="0" xfId="0" applyNumberFormat="1"/>
    <xf numFmtId="0" fontId="9" fillId="0" borderId="0" xfId="0" applyFont="1" applyBorder="1"/>
    <xf numFmtId="0" fontId="0" fillId="0" borderId="0" xfId="0" applyBorder="1"/>
    <xf numFmtId="0" fontId="12" fillId="2" borderId="0" xfId="0" applyFont="1" applyFill="1" applyAlignment="1">
      <alignment vertical="center"/>
    </xf>
    <xf numFmtId="0" fontId="12" fillId="2" borderId="0" xfId="0" applyFont="1" applyFill="1" applyAlignment="1">
      <alignment horizontal="left" vertical="center"/>
    </xf>
    <xf numFmtId="0" fontId="12" fillId="2" borderId="0" xfId="0" applyFont="1" applyFill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Fill="1" applyAlignment="1">
      <alignment vertical="center"/>
    </xf>
    <xf numFmtId="0" fontId="0" fillId="0" borderId="0" xfId="0" applyFont="1" applyFill="1" applyBorder="1" applyAlignment="1">
      <alignment vertical="center"/>
    </xf>
    <xf numFmtId="14" fontId="0" fillId="0" borderId="0" xfId="0" applyNumberFormat="1" applyFont="1" applyFill="1" applyBorder="1" applyAlignment="1">
      <alignment horizontal="center" vertical="center"/>
    </xf>
    <xf numFmtId="0" fontId="0" fillId="0" borderId="0" xfId="0" applyFill="1" applyAlignment="1">
      <alignment horizontal="left" vertical="center"/>
    </xf>
    <xf numFmtId="0" fontId="0" fillId="0" borderId="0" xfId="0" applyFill="1" applyAlignment="1">
      <alignment horizontal="center" vertical="center"/>
    </xf>
    <xf numFmtId="0" fontId="0" fillId="0" borderId="0" xfId="0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Fill="1" applyBorder="1" applyAlignment="1">
      <alignment vertical="center"/>
    </xf>
    <xf numFmtId="0" fontId="0" fillId="0" borderId="0" xfId="0" applyFont="1" applyFill="1" applyBorder="1" applyAlignment="1">
      <alignment horizontal="center" vertical="center"/>
    </xf>
    <xf numFmtId="0" fontId="1" fillId="0" borderId="0" xfId="0" applyFont="1" applyBorder="1"/>
    <xf numFmtId="0" fontId="0" fillId="0" borderId="0" xfId="0" applyAlignment="1">
      <alignment horizontal="center" vertical="center"/>
    </xf>
    <xf numFmtId="0" fontId="0" fillId="0" borderId="0" xfId="0" applyNumberFormat="1" applyFill="1"/>
    <xf numFmtId="0" fontId="13" fillId="0" borderId="0" xfId="0" applyFont="1" applyFill="1"/>
    <xf numFmtId="0" fontId="13" fillId="0" borderId="0" xfId="0" applyFont="1"/>
    <xf numFmtId="0" fontId="0" fillId="3" borderId="0" xfId="0" applyFill="1"/>
    <xf numFmtId="1" fontId="13" fillId="0" borderId="0" xfId="0" applyNumberFormat="1" applyFont="1"/>
    <xf numFmtId="1" fontId="1" fillId="0" borderId="0" xfId="0" applyNumberFormat="1" applyFont="1"/>
    <xf numFmtId="0" fontId="0" fillId="0" borderId="0" xfId="0" quotePrefix="1"/>
    <xf numFmtId="14" fontId="0" fillId="0" borderId="0" xfId="0" applyNumberFormat="1" applyAlignment="1">
      <alignment vertical="center"/>
    </xf>
    <xf numFmtId="167" fontId="0" fillId="0" borderId="0" xfId="0" applyNumberFormat="1"/>
    <xf numFmtId="0" fontId="0" fillId="3" borderId="0" xfId="0" applyFont="1" applyFill="1"/>
  </cellXfs>
  <cellStyles count="3">
    <cellStyle name="Hipervínculo" xfId="2" builtinId="8"/>
    <cellStyle name="Normal" xfId="0" builtinId="0"/>
    <cellStyle name="Normal 2" xfId="1" xr:uid="{00000000-0005-0000-0000-000002000000}"/>
  </cellStyles>
  <dxfs count="3"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399</xdr:row>
      <xdr:rowOff>0</xdr:rowOff>
    </xdr:from>
    <xdr:to>
      <xdr:col>6</xdr:col>
      <xdr:colOff>482600</xdr:colOff>
      <xdr:row>417</xdr:row>
      <xdr:rowOff>161925</xdr:rowOff>
    </xdr:to>
    <xdr:pic>
      <xdr:nvPicPr>
        <xdr:cNvPr id="1025" name="Picture 1" descr="Structure">
          <a:extLst>
            <a:ext uri="{FF2B5EF4-FFF2-40B4-BE49-F238E27FC236}">
              <a16:creationId xmlns:a16="http://schemas.microsoft.com/office/drawing/2014/main" id="{00000000-0008-0000-00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04900" y="76028550"/>
          <a:ext cx="4791075" cy="3590925"/>
        </a:xfrm>
        <a:prstGeom prst="rect">
          <a:avLst/>
        </a:prstGeom>
        <a:noFill/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REVDA/Desktop/Base%20Datos%20RUGOSIDAD%20monitoreo%20ACOSA_ACT_ACMIC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REVDA/Desktop/Peces_CI-CIMAR-19febrero2014%20jean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ugosidad"/>
      <sheetName val="Sitios"/>
      <sheetName val="metadata"/>
      <sheetName val="tabla dinamica"/>
      <sheetName val="Hoja1"/>
    </sheetNames>
    <sheetDataSet>
      <sheetData sheetId="0"/>
      <sheetData sheetId="1">
        <row r="1">
          <cell r="A1" t="str">
            <v>#</v>
          </cell>
          <cell r="B1" t="str">
            <v>Pais</v>
          </cell>
          <cell r="C1" t="str">
            <v>Costa</v>
          </cell>
          <cell r="D1" t="str">
            <v>Area de Conservacion</v>
          </cell>
          <cell r="E1" t="str">
            <v>Localidad</v>
          </cell>
          <cell r="F1" t="str">
            <v>Sitio</v>
          </cell>
          <cell r="G1" t="str">
            <v>Fecha</v>
          </cell>
        </row>
        <row r="2">
          <cell r="A2">
            <v>1</v>
          </cell>
          <cell r="B2" t="str">
            <v>Costa Rica</v>
          </cell>
          <cell r="C2" t="str">
            <v>Pacífico</v>
          </cell>
          <cell r="D2" t="str">
            <v>ACOSA</v>
          </cell>
          <cell r="E2" t="str">
            <v>Dominical</v>
          </cell>
          <cell r="F2" t="str">
            <v>El Arbolito</v>
          </cell>
          <cell r="G2">
            <v>41331</v>
          </cell>
        </row>
        <row r="3">
          <cell r="A3">
            <v>2</v>
          </cell>
          <cell r="B3" t="str">
            <v>Costa Rica</v>
          </cell>
          <cell r="C3" t="str">
            <v>Pacífico</v>
          </cell>
          <cell r="D3" t="str">
            <v>ACOSA</v>
          </cell>
          <cell r="E3" t="str">
            <v>Dominical</v>
          </cell>
          <cell r="F3" t="str">
            <v>Cambutal</v>
          </cell>
          <cell r="G3">
            <v>41331</v>
          </cell>
        </row>
        <row r="4">
          <cell r="A4">
            <v>3</v>
          </cell>
          <cell r="B4" t="str">
            <v>Costa Rica</v>
          </cell>
          <cell r="C4" t="str">
            <v>Pacífico</v>
          </cell>
          <cell r="D4" t="str">
            <v>ACOSA</v>
          </cell>
          <cell r="E4" t="str">
            <v>PNMarino Ballena</v>
          </cell>
          <cell r="F4" t="str">
            <v>La Viuda</v>
          </cell>
          <cell r="G4">
            <v>41331</v>
          </cell>
        </row>
        <row r="5">
          <cell r="A5">
            <v>4</v>
          </cell>
          <cell r="B5" t="str">
            <v>Costa Rica</v>
          </cell>
          <cell r="C5" t="str">
            <v>Pacífico</v>
          </cell>
          <cell r="D5" t="str">
            <v>ACOSA</v>
          </cell>
          <cell r="E5" t="str">
            <v>PNMarino Ballena</v>
          </cell>
          <cell r="F5" t="str">
            <v>Tómbolo sur</v>
          </cell>
          <cell r="G5">
            <v>41332</v>
          </cell>
        </row>
        <row r="6">
          <cell r="A6">
            <v>5</v>
          </cell>
          <cell r="B6" t="str">
            <v>Costa Rica</v>
          </cell>
          <cell r="C6" t="str">
            <v>Pacífico</v>
          </cell>
          <cell r="D6" t="str">
            <v>ACOSA</v>
          </cell>
          <cell r="E6" t="str">
            <v>PNMarino Ballena</v>
          </cell>
          <cell r="F6" t="str">
            <v>Bajo Mauren</v>
          </cell>
          <cell r="G6">
            <v>41332</v>
          </cell>
        </row>
        <row r="7">
          <cell r="A7">
            <v>6</v>
          </cell>
          <cell r="B7" t="str">
            <v>Costa Rica</v>
          </cell>
          <cell r="C7" t="str">
            <v>Pacífico</v>
          </cell>
          <cell r="D7" t="str">
            <v>ACOSA</v>
          </cell>
          <cell r="E7" t="str">
            <v>PNMarino Ballena</v>
          </cell>
          <cell r="F7" t="str">
            <v>Bajo Tres Hermanas</v>
          </cell>
          <cell r="G7">
            <v>41332</v>
          </cell>
        </row>
        <row r="8">
          <cell r="A8">
            <v>7</v>
          </cell>
          <cell r="B8" t="str">
            <v>Costa Rica</v>
          </cell>
          <cell r="C8" t="str">
            <v>Pacífico</v>
          </cell>
          <cell r="D8" t="str">
            <v>ACOSA</v>
          </cell>
          <cell r="E8" t="str">
            <v>Peninsula de Osa</v>
          </cell>
          <cell r="F8" t="str">
            <v>Roca Campanario</v>
          </cell>
          <cell r="G8">
            <v>41333</v>
          </cell>
        </row>
        <row r="9">
          <cell r="A9">
            <v>8</v>
          </cell>
          <cell r="B9" t="str">
            <v>Costa Rica</v>
          </cell>
          <cell r="C9" t="str">
            <v>Pacífico</v>
          </cell>
          <cell r="D9" t="str">
            <v>ACOSA</v>
          </cell>
          <cell r="E9" t="str">
            <v>Peninsula de Osa</v>
          </cell>
          <cell r="F9" t="str">
            <v>San Jocesito</v>
          </cell>
          <cell r="G9">
            <v>41333</v>
          </cell>
        </row>
        <row r="10">
          <cell r="A10">
            <v>9</v>
          </cell>
          <cell r="B10" t="str">
            <v>Costa Rica</v>
          </cell>
          <cell r="C10" t="str">
            <v>Pacífico</v>
          </cell>
          <cell r="D10" t="str">
            <v>ACOSA</v>
          </cell>
          <cell r="E10" t="str">
            <v>Isla del Caño</v>
          </cell>
          <cell r="F10" t="str">
            <v>Isla del Caño sur</v>
          </cell>
          <cell r="G10">
            <v>41333</v>
          </cell>
        </row>
        <row r="11">
          <cell r="A11">
            <v>10</v>
          </cell>
          <cell r="B11" t="str">
            <v>Costa Rica</v>
          </cell>
          <cell r="C11" t="str">
            <v>Pacífico</v>
          </cell>
          <cell r="D11" t="str">
            <v>ACOSA</v>
          </cell>
          <cell r="E11" t="str">
            <v>PNMarino Ballena</v>
          </cell>
          <cell r="F11" t="str">
            <v>Isla Ballena</v>
          </cell>
          <cell r="G11">
            <v>41334</v>
          </cell>
        </row>
        <row r="12">
          <cell r="A12">
            <v>11</v>
          </cell>
          <cell r="B12" t="str">
            <v>Costa Rica</v>
          </cell>
          <cell r="C12" t="str">
            <v>Pacífico</v>
          </cell>
          <cell r="D12" t="str">
            <v>ACOSA</v>
          </cell>
          <cell r="E12" t="str">
            <v>PNMarino Ballena</v>
          </cell>
          <cell r="F12" t="str">
            <v>Tómbolo noreste 1</v>
          </cell>
          <cell r="G12">
            <v>41334</v>
          </cell>
        </row>
        <row r="13">
          <cell r="A13">
            <v>12</v>
          </cell>
          <cell r="B13" t="str">
            <v>Costa Rica</v>
          </cell>
          <cell r="C13" t="str">
            <v>Pacífico</v>
          </cell>
          <cell r="D13" t="str">
            <v>ACOSA</v>
          </cell>
          <cell r="E13" t="str">
            <v>PNMarino Ballena</v>
          </cell>
          <cell r="F13" t="str">
            <v>Tómbolo noreste 2</v>
          </cell>
          <cell r="G13">
            <v>41334</v>
          </cell>
        </row>
        <row r="14">
          <cell r="A14">
            <v>13</v>
          </cell>
          <cell r="B14" t="str">
            <v>Costa Rica</v>
          </cell>
          <cell r="C14" t="str">
            <v>Pacífico</v>
          </cell>
          <cell r="D14" t="str">
            <v>ACOSA</v>
          </cell>
          <cell r="E14" t="str">
            <v>PNMarino Ballena</v>
          </cell>
          <cell r="F14" t="str">
            <v>Tres Hermanas</v>
          </cell>
          <cell r="G14">
            <v>41334</v>
          </cell>
        </row>
        <row r="15">
          <cell r="A15">
            <v>14</v>
          </cell>
          <cell r="B15" t="str">
            <v>Costa Rica</v>
          </cell>
          <cell r="C15" t="str">
            <v>Pacífico</v>
          </cell>
          <cell r="D15" t="str">
            <v>ACOSA</v>
          </cell>
          <cell r="E15" t="str">
            <v>Isla del Caño</v>
          </cell>
          <cell r="F15" t="str">
            <v>Cueva del Tiburón</v>
          </cell>
          <cell r="G15">
            <v>41335</v>
          </cell>
        </row>
        <row r="16">
          <cell r="A16">
            <v>15</v>
          </cell>
          <cell r="B16" t="str">
            <v>Costa Rica</v>
          </cell>
          <cell r="C16" t="str">
            <v>Pacífico</v>
          </cell>
          <cell r="D16" t="str">
            <v>ACOSA</v>
          </cell>
          <cell r="E16" t="str">
            <v>Isla del Caño</v>
          </cell>
          <cell r="F16" t="str">
            <v>El Jardín</v>
          </cell>
          <cell r="G16">
            <v>41335</v>
          </cell>
        </row>
        <row r="17">
          <cell r="A17">
            <v>16</v>
          </cell>
          <cell r="B17" t="str">
            <v>Costa Rica</v>
          </cell>
          <cell r="C17" t="str">
            <v>Pacífico</v>
          </cell>
          <cell r="D17" t="str">
            <v>ACOSA</v>
          </cell>
          <cell r="E17" t="str">
            <v>Isla del Caño</v>
          </cell>
          <cell r="F17" t="str">
            <v>La Catarata</v>
          </cell>
          <cell r="G17">
            <v>41335</v>
          </cell>
        </row>
        <row r="18">
          <cell r="A18">
            <v>17</v>
          </cell>
          <cell r="B18" t="str">
            <v>Costa Rica</v>
          </cell>
          <cell r="C18" t="str">
            <v>Pacífico</v>
          </cell>
          <cell r="D18" t="str">
            <v>ACOSA</v>
          </cell>
          <cell r="E18" t="str">
            <v>Golfo Dulce</v>
          </cell>
          <cell r="F18" t="str">
            <v>Punta Adela</v>
          </cell>
          <cell r="G18">
            <v>41337</v>
          </cell>
        </row>
        <row r="19">
          <cell r="A19">
            <v>18</v>
          </cell>
          <cell r="B19" t="str">
            <v>Costa Rica</v>
          </cell>
          <cell r="C19" t="str">
            <v>Pacífico</v>
          </cell>
          <cell r="D19" t="str">
            <v>ACOSA</v>
          </cell>
          <cell r="E19" t="str">
            <v>Golfo Dulce</v>
          </cell>
          <cell r="F19" t="str">
            <v>Nicuesa</v>
          </cell>
          <cell r="G19">
            <v>41337</v>
          </cell>
        </row>
        <row r="20">
          <cell r="A20">
            <v>19</v>
          </cell>
          <cell r="B20" t="str">
            <v>Costa Rica</v>
          </cell>
          <cell r="C20" t="str">
            <v>Pacífico</v>
          </cell>
          <cell r="D20" t="str">
            <v>ACOSA</v>
          </cell>
          <cell r="E20" t="str">
            <v>Golfo Dulce</v>
          </cell>
          <cell r="F20" t="str">
            <v>Punta Gallardo</v>
          </cell>
          <cell r="G20">
            <v>41337</v>
          </cell>
        </row>
        <row r="21">
          <cell r="A21">
            <v>20</v>
          </cell>
          <cell r="B21" t="str">
            <v>Costa Rica</v>
          </cell>
          <cell r="C21" t="str">
            <v>Pacífico</v>
          </cell>
          <cell r="D21" t="str">
            <v>ACOSA</v>
          </cell>
          <cell r="E21" t="str">
            <v>Golfo Dulce</v>
          </cell>
          <cell r="F21" t="str">
            <v>Islotes</v>
          </cell>
          <cell r="G21">
            <v>41338</v>
          </cell>
        </row>
        <row r="22">
          <cell r="A22">
            <v>21</v>
          </cell>
          <cell r="B22" t="str">
            <v>Costa Rica</v>
          </cell>
          <cell r="C22" t="str">
            <v>Pacífico</v>
          </cell>
          <cell r="D22" t="str">
            <v>ACOSA</v>
          </cell>
          <cell r="E22" t="str">
            <v>Golfo Dulce</v>
          </cell>
          <cell r="F22" t="str">
            <v>Mogos</v>
          </cell>
          <cell r="G22">
            <v>41338</v>
          </cell>
        </row>
        <row r="23">
          <cell r="A23">
            <v>22</v>
          </cell>
          <cell r="B23" t="str">
            <v>Costa Rica</v>
          </cell>
          <cell r="C23" t="str">
            <v>Pacífico</v>
          </cell>
          <cell r="D23" t="str">
            <v>ACOSA</v>
          </cell>
          <cell r="E23" t="str">
            <v>Golfo Dulce</v>
          </cell>
          <cell r="F23" t="str">
            <v>Sándalo 1</v>
          </cell>
          <cell r="G23">
            <v>41339</v>
          </cell>
        </row>
        <row r="24">
          <cell r="A24">
            <v>23</v>
          </cell>
          <cell r="B24" t="str">
            <v>Costa Rica</v>
          </cell>
          <cell r="C24" t="str">
            <v>Pacífico</v>
          </cell>
          <cell r="D24" t="str">
            <v>ACOSA</v>
          </cell>
          <cell r="E24" t="str">
            <v>Golfo Dulce</v>
          </cell>
          <cell r="F24" t="str">
            <v>Sándalo 2</v>
          </cell>
          <cell r="G24">
            <v>41339</v>
          </cell>
        </row>
        <row r="25">
          <cell r="A25">
            <v>24</v>
          </cell>
          <cell r="B25" t="str">
            <v>Costa Rica</v>
          </cell>
          <cell r="C25" t="str">
            <v>Pacífico</v>
          </cell>
          <cell r="D25" t="str">
            <v>ACT</v>
          </cell>
          <cell r="E25" t="str">
            <v>Islas Tortuga</v>
          </cell>
          <cell r="F25" t="str">
            <v>El Reloj</v>
          </cell>
          <cell r="G25">
            <v>41373</v>
          </cell>
        </row>
        <row r="26">
          <cell r="A26">
            <v>25</v>
          </cell>
          <cell r="B26" t="str">
            <v>Costa Rica</v>
          </cell>
          <cell r="C26" t="str">
            <v>Pacífico</v>
          </cell>
          <cell r="D26" t="str">
            <v>ACT</v>
          </cell>
          <cell r="E26" t="str">
            <v>Islas Tortuga</v>
          </cell>
          <cell r="F26" t="str">
            <v>Tiburón</v>
          </cell>
          <cell r="G26">
            <v>41373</v>
          </cell>
        </row>
        <row r="27">
          <cell r="A27">
            <v>26</v>
          </cell>
          <cell r="B27" t="str">
            <v>Costa Rica</v>
          </cell>
          <cell r="C27" t="str">
            <v>Pacífico</v>
          </cell>
          <cell r="D27" t="str">
            <v>ACT</v>
          </cell>
          <cell r="E27" t="str">
            <v>Islas Tortuga</v>
          </cell>
          <cell r="F27" t="str">
            <v>El Cirial</v>
          </cell>
          <cell r="G27">
            <v>41373</v>
          </cell>
        </row>
        <row r="28">
          <cell r="A28">
            <v>27</v>
          </cell>
          <cell r="B28" t="str">
            <v>Costa Rica</v>
          </cell>
          <cell r="C28" t="str">
            <v>Pacífico</v>
          </cell>
          <cell r="D28" t="str">
            <v>ACT</v>
          </cell>
          <cell r="E28" t="str">
            <v>Islas Tortuga</v>
          </cell>
          <cell r="F28" t="str">
            <v>Bahía Curú</v>
          </cell>
          <cell r="G28">
            <v>41373</v>
          </cell>
        </row>
        <row r="29">
          <cell r="A29">
            <v>28</v>
          </cell>
          <cell r="B29" t="str">
            <v>Costa Rica</v>
          </cell>
          <cell r="C29" t="str">
            <v>Pacífico</v>
          </cell>
          <cell r="D29" t="str">
            <v>ACT</v>
          </cell>
          <cell r="E29" t="str">
            <v>Cabo Blanco</v>
          </cell>
          <cell r="F29" t="str">
            <v>Isla Cabo Blanco</v>
          </cell>
          <cell r="G29">
            <v>41374</v>
          </cell>
        </row>
        <row r="30">
          <cell r="A30">
            <v>29</v>
          </cell>
          <cell r="B30" t="str">
            <v>Costa Rica</v>
          </cell>
          <cell r="C30" t="str">
            <v>Pacífico</v>
          </cell>
          <cell r="D30" t="str">
            <v>ACT</v>
          </cell>
          <cell r="E30" t="str">
            <v>Cabo Blanco</v>
          </cell>
          <cell r="F30" t="str">
            <v>Bajo Cabuya</v>
          </cell>
          <cell r="G30">
            <v>41374</v>
          </cell>
        </row>
        <row r="31">
          <cell r="A31">
            <v>30</v>
          </cell>
          <cell r="B31" t="str">
            <v>Costa Rica</v>
          </cell>
          <cell r="C31" t="str">
            <v>Pacífico</v>
          </cell>
          <cell r="D31" t="str">
            <v>ACT</v>
          </cell>
          <cell r="E31" t="str">
            <v>Samara-Carrillo</v>
          </cell>
          <cell r="F31" t="str">
            <v>El Muñeco</v>
          </cell>
          <cell r="G31">
            <v>41429</v>
          </cell>
        </row>
        <row r="32">
          <cell r="A32">
            <v>31</v>
          </cell>
          <cell r="B32" t="str">
            <v>Costa Rica</v>
          </cell>
          <cell r="C32" t="str">
            <v>Pacífico</v>
          </cell>
          <cell r="D32" t="str">
            <v>ACT</v>
          </cell>
          <cell r="E32" t="str">
            <v>Samara-Carrillo</v>
          </cell>
          <cell r="F32" t="str">
            <v>Punta Carrillo</v>
          </cell>
          <cell r="G32">
            <v>41429</v>
          </cell>
        </row>
        <row r="33">
          <cell r="A33">
            <v>32</v>
          </cell>
          <cell r="B33" t="str">
            <v>Costa Rica</v>
          </cell>
          <cell r="C33" t="str">
            <v>Pacífico</v>
          </cell>
          <cell r="D33" t="str">
            <v>ACT</v>
          </cell>
          <cell r="E33" t="str">
            <v>Samara-Carrillo</v>
          </cell>
          <cell r="F33" t="str">
            <v>Punta El Indio</v>
          </cell>
          <cell r="G33">
            <v>41429</v>
          </cell>
        </row>
        <row r="34">
          <cell r="A34">
            <v>33</v>
          </cell>
          <cell r="B34" t="str">
            <v>Costa Rica</v>
          </cell>
          <cell r="C34" t="str">
            <v>Pacífico</v>
          </cell>
          <cell r="D34" t="str">
            <v>ACT</v>
          </cell>
          <cell r="E34" t="str">
            <v>Samara-Carrillo</v>
          </cell>
          <cell r="F34" t="str">
            <v>Bajo Los Castillo</v>
          </cell>
          <cell r="G34">
            <v>41430</v>
          </cell>
        </row>
        <row r="35">
          <cell r="A35">
            <v>34</v>
          </cell>
          <cell r="B35" t="str">
            <v>Costa Rica</v>
          </cell>
          <cell r="C35" t="str">
            <v>Pacífico</v>
          </cell>
          <cell r="D35" t="str">
            <v>ACT</v>
          </cell>
          <cell r="E35" t="str">
            <v>Samara-Carrillo</v>
          </cell>
          <cell r="F35" t="str">
            <v>Isla Chora 1</v>
          </cell>
          <cell r="G35">
            <v>41430</v>
          </cell>
        </row>
        <row r="36">
          <cell r="A36">
            <v>35</v>
          </cell>
          <cell r="B36" t="str">
            <v>Costa Rica</v>
          </cell>
          <cell r="C36" t="str">
            <v>Pacífico</v>
          </cell>
          <cell r="D36" t="str">
            <v>ACT</v>
          </cell>
          <cell r="E36" t="str">
            <v>Samara-Carrillo</v>
          </cell>
          <cell r="F36" t="str">
            <v>Isla Chora 2</v>
          </cell>
          <cell r="G36">
            <v>41430</v>
          </cell>
        </row>
        <row r="37">
          <cell r="A37">
            <v>36</v>
          </cell>
          <cell r="B37" t="str">
            <v>Costa Rica</v>
          </cell>
          <cell r="C37" t="str">
            <v>Pacífico</v>
          </cell>
          <cell r="D37" t="str">
            <v>ACT</v>
          </cell>
          <cell r="E37" t="str">
            <v>Coyote</v>
          </cell>
          <cell r="F37" t="str">
            <v>El Cambute</v>
          </cell>
          <cell r="G37">
            <v>41471</v>
          </cell>
        </row>
        <row r="38">
          <cell r="A38">
            <v>37</v>
          </cell>
          <cell r="B38" t="str">
            <v>Costa Rica</v>
          </cell>
          <cell r="C38" t="str">
            <v>Pacífico</v>
          </cell>
          <cell r="D38" t="str">
            <v>ACT</v>
          </cell>
          <cell r="E38" t="str">
            <v>Coyote</v>
          </cell>
          <cell r="F38" t="str">
            <v>Punta Bejuco</v>
          </cell>
          <cell r="G38">
            <v>41471</v>
          </cell>
        </row>
        <row r="39">
          <cell r="A39">
            <v>38</v>
          </cell>
          <cell r="B39" t="str">
            <v>Costa Rica</v>
          </cell>
          <cell r="C39" t="str">
            <v>Pacífico</v>
          </cell>
          <cell r="D39" t="str">
            <v>ACT</v>
          </cell>
          <cell r="E39" t="str">
            <v>Coyote</v>
          </cell>
          <cell r="F39" t="str">
            <v>Punta Islita</v>
          </cell>
          <cell r="G39">
            <v>41472</v>
          </cell>
        </row>
        <row r="40">
          <cell r="A40">
            <v>39</v>
          </cell>
          <cell r="B40" t="str">
            <v>Costa Rica</v>
          </cell>
          <cell r="C40" t="str">
            <v>Pacífico</v>
          </cell>
          <cell r="D40" t="str">
            <v>ACT</v>
          </cell>
          <cell r="E40" t="str">
            <v>San Juanillo</v>
          </cell>
          <cell r="F40" t="str">
            <v>El Santuario</v>
          </cell>
          <cell r="G40">
            <v>41473</v>
          </cell>
        </row>
        <row r="41">
          <cell r="A41">
            <v>40</v>
          </cell>
          <cell r="B41" t="str">
            <v>Costa Rica</v>
          </cell>
          <cell r="C41" t="str">
            <v>Pacífico</v>
          </cell>
          <cell r="D41" t="str">
            <v>ACT</v>
          </cell>
          <cell r="E41" t="str">
            <v>San Juanillo</v>
          </cell>
          <cell r="F41" t="str">
            <v>Punta Pleito</v>
          </cell>
          <cell r="G41">
            <v>41473</v>
          </cell>
        </row>
        <row r="42">
          <cell r="A42">
            <v>41</v>
          </cell>
          <cell r="B42" t="str">
            <v>Costa Rica</v>
          </cell>
          <cell r="C42" t="str">
            <v>Pacífico</v>
          </cell>
          <cell r="D42" t="str">
            <v>ACMIC</v>
          </cell>
          <cell r="E42" t="str">
            <v>Isla del Coco</v>
          </cell>
          <cell r="F42" t="str">
            <v>Isla Manuelita Adentro</v>
          </cell>
          <cell r="G42">
            <v>41469</v>
          </cell>
        </row>
        <row r="43">
          <cell r="A43">
            <v>42</v>
          </cell>
          <cell r="B43" t="str">
            <v>Costa Rica</v>
          </cell>
          <cell r="C43" t="str">
            <v>Pacífico</v>
          </cell>
          <cell r="D43" t="str">
            <v>ACMIC</v>
          </cell>
          <cell r="E43" t="str">
            <v>Isla del Coco</v>
          </cell>
          <cell r="F43" t="str">
            <v>Isla Pájara</v>
          </cell>
          <cell r="G43">
            <v>41469</v>
          </cell>
        </row>
        <row r="44">
          <cell r="A44">
            <v>43</v>
          </cell>
          <cell r="B44" t="str">
            <v>Costa Rica</v>
          </cell>
          <cell r="C44" t="str">
            <v>Pacífico</v>
          </cell>
          <cell r="D44" t="str">
            <v>ACMIC</v>
          </cell>
          <cell r="E44" t="str">
            <v>Isla del Coco</v>
          </cell>
          <cell r="F44" t="str">
            <v>Bahía Weston</v>
          </cell>
          <cell r="G44">
            <v>41469</v>
          </cell>
        </row>
        <row r="45">
          <cell r="A45">
            <v>44</v>
          </cell>
          <cell r="B45" t="str">
            <v>Costa Rica</v>
          </cell>
          <cell r="C45" t="str">
            <v>Pacífico</v>
          </cell>
          <cell r="D45" t="str">
            <v>ACMIC</v>
          </cell>
          <cell r="E45" t="str">
            <v>Isla del Coco</v>
          </cell>
          <cell r="F45" t="str">
            <v>Bahía Yglesias</v>
          </cell>
          <cell r="G45">
            <v>41470</v>
          </cell>
        </row>
        <row r="46">
          <cell r="A46">
            <v>45</v>
          </cell>
          <cell r="B46" t="str">
            <v>Costa Rica</v>
          </cell>
          <cell r="C46" t="str">
            <v>Pacífico</v>
          </cell>
          <cell r="D46" t="str">
            <v>ACMIC</v>
          </cell>
          <cell r="E46" t="str">
            <v>Isla del Coco</v>
          </cell>
          <cell r="F46" t="str">
            <v>Roca Sumergida</v>
          </cell>
          <cell r="G46">
            <v>41470</v>
          </cell>
        </row>
        <row r="47">
          <cell r="A47">
            <v>46</v>
          </cell>
          <cell r="B47" t="str">
            <v>Costa Rica</v>
          </cell>
          <cell r="C47" t="str">
            <v>Pacífico</v>
          </cell>
          <cell r="D47" t="str">
            <v>ACMIC</v>
          </cell>
          <cell r="E47" t="str">
            <v>Isla del Coco</v>
          </cell>
          <cell r="F47" t="str">
            <v>Rodolitos</v>
          </cell>
          <cell r="G47">
            <v>41470</v>
          </cell>
        </row>
        <row r="48">
          <cell r="A48">
            <v>47</v>
          </cell>
          <cell r="B48" t="str">
            <v>Costa Rica</v>
          </cell>
          <cell r="C48" t="str">
            <v>Pacífico</v>
          </cell>
          <cell r="D48" t="str">
            <v>ACMIC</v>
          </cell>
          <cell r="E48" t="str">
            <v>Isla del Coco</v>
          </cell>
          <cell r="F48" t="str">
            <v>Isla Ulloa</v>
          </cell>
          <cell r="G48">
            <v>41470</v>
          </cell>
        </row>
        <row r="49">
          <cell r="A49">
            <v>48</v>
          </cell>
          <cell r="B49" t="str">
            <v>Costa Rica</v>
          </cell>
          <cell r="C49" t="str">
            <v>Pacífico</v>
          </cell>
          <cell r="D49" t="str">
            <v>ACMIC</v>
          </cell>
          <cell r="E49" t="str">
            <v>Isla del Coco</v>
          </cell>
          <cell r="F49" t="str">
            <v>Dos Amigos pequeño</v>
          </cell>
          <cell r="G49">
            <v>41471</v>
          </cell>
        </row>
        <row r="50">
          <cell r="A50">
            <v>49</v>
          </cell>
          <cell r="B50" t="str">
            <v>Costa Rica</v>
          </cell>
          <cell r="C50" t="str">
            <v>Pacífico</v>
          </cell>
          <cell r="D50" t="str">
            <v>ACMIC</v>
          </cell>
          <cell r="E50" t="str">
            <v>Isla del Coco</v>
          </cell>
          <cell r="F50" t="str">
            <v>Punta Leonel</v>
          </cell>
          <cell r="G50">
            <v>41471</v>
          </cell>
        </row>
        <row r="51">
          <cell r="A51">
            <v>50</v>
          </cell>
          <cell r="B51" t="str">
            <v>Costa Rica</v>
          </cell>
          <cell r="C51" t="str">
            <v>Pacífico</v>
          </cell>
          <cell r="D51" t="str">
            <v>ACMIC</v>
          </cell>
          <cell r="E51" t="str">
            <v>Isla del Coco</v>
          </cell>
          <cell r="F51" t="str">
            <v>Punta María</v>
          </cell>
          <cell r="G51">
            <v>41471</v>
          </cell>
        </row>
        <row r="52">
          <cell r="A52">
            <v>51</v>
          </cell>
          <cell r="B52" t="str">
            <v>Costa Rica</v>
          </cell>
          <cell r="C52" t="str">
            <v>Pacífico</v>
          </cell>
          <cell r="D52" t="str">
            <v>ACMIC</v>
          </cell>
          <cell r="E52" t="str">
            <v>Isla del Coco</v>
          </cell>
          <cell r="F52" t="str">
            <v>Punta Gissler</v>
          </cell>
          <cell r="G52">
            <v>41471</v>
          </cell>
        </row>
        <row r="53">
          <cell r="A53">
            <v>52</v>
          </cell>
          <cell r="B53" t="str">
            <v>Costa Rica</v>
          </cell>
          <cell r="C53" t="str">
            <v>Pacífico</v>
          </cell>
          <cell r="D53" t="str">
            <v>ACMIC</v>
          </cell>
          <cell r="E53" t="str">
            <v>Isla del Coco</v>
          </cell>
          <cell r="F53" t="str">
            <v>Isla Vikinga o Cáscara</v>
          </cell>
          <cell r="G53">
            <v>41472</v>
          </cell>
        </row>
        <row r="54">
          <cell r="A54">
            <v>53</v>
          </cell>
          <cell r="B54" t="str">
            <v>Costa Rica</v>
          </cell>
          <cell r="C54" t="str">
            <v>Pacífico</v>
          </cell>
          <cell r="D54" t="str">
            <v>ACMIC</v>
          </cell>
          <cell r="E54" t="str">
            <v>Isla del Coco</v>
          </cell>
          <cell r="F54" t="str">
            <v>Bahía Wafer</v>
          </cell>
          <cell r="G54">
            <v>41472</v>
          </cell>
        </row>
        <row r="55">
          <cell r="A55">
            <v>54</v>
          </cell>
          <cell r="B55" t="str">
            <v>Costa Rica</v>
          </cell>
          <cell r="C55" t="str">
            <v>Pacífico</v>
          </cell>
          <cell r="D55" t="str">
            <v>ACMIC</v>
          </cell>
          <cell r="E55" t="str">
            <v>Isla del Coco</v>
          </cell>
          <cell r="F55" t="str">
            <v>Roca Sucia</v>
          </cell>
          <cell r="G55">
            <v>41473</v>
          </cell>
        </row>
        <row r="56">
          <cell r="A56">
            <v>55</v>
          </cell>
          <cell r="B56" t="str">
            <v>Costa Rica</v>
          </cell>
          <cell r="C56" t="str">
            <v>Pacífico</v>
          </cell>
          <cell r="D56" t="str">
            <v>ACMIC</v>
          </cell>
          <cell r="E56" t="str">
            <v>Isla del Coco</v>
          </cell>
          <cell r="F56" t="str">
            <v>Punta Presidio</v>
          </cell>
          <cell r="G56">
            <v>41473</v>
          </cell>
        </row>
        <row r="57">
          <cell r="A57">
            <v>56</v>
          </cell>
          <cell r="B57" t="str">
            <v>Costa Rica</v>
          </cell>
          <cell r="C57" t="str">
            <v>Pacífico</v>
          </cell>
          <cell r="D57" t="str">
            <v>ACMIC</v>
          </cell>
          <cell r="E57" t="str">
            <v>Isla del Coco</v>
          </cell>
          <cell r="F57" t="str">
            <v>Isla Manuelita Afuera</v>
          </cell>
          <cell r="G57">
            <v>41473</v>
          </cell>
        </row>
        <row r="58">
          <cell r="A58">
            <v>57</v>
          </cell>
          <cell r="B58" t="str">
            <v>Costa Rica</v>
          </cell>
          <cell r="C58" t="str">
            <v>Pacífico</v>
          </cell>
          <cell r="D58" t="str">
            <v>ACMIC</v>
          </cell>
          <cell r="E58" t="str">
            <v>Isla del Coco</v>
          </cell>
          <cell r="F58" t="str">
            <v>Bahía Chatham</v>
          </cell>
          <cell r="G58">
            <v>41473</v>
          </cell>
        </row>
        <row r="59">
          <cell r="A59">
            <v>58</v>
          </cell>
          <cell r="B59" t="str">
            <v>Costa Rica</v>
          </cell>
          <cell r="C59" t="str">
            <v>Pacífico</v>
          </cell>
          <cell r="D59" t="str">
            <v>ACOSA</v>
          </cell>
          <cell r="E59" t="str">
            <v>Dominical</v>
          </cell>
          <cell r="F59" t="str">
            <v>El Arbolito #2</v>
          </cell>
          <cell r="G59">
            <v>41653</v>
          </cell>
        </row>
        <row r="60">
          <cell r="A60">
            <v>59</v>
          </cell>
          <cell r="B60" t="str">
            <v>Costa Rica</v>
          </cell>
          <cell r="C60" t="str">
            <v>Pacífico</v>
          </cell>
          <cell r="D60" t="str">
            <v>ACOSA</v>
          </cell>
          <cell r="E60" t="str">
            <v>Peninsula de Osa</v>
          </cell>
          <cell r="F60" t="str">
            <v>Piedra Llorona</v>
          </cell>
          <cell r="G60">
            <v>41655</v>
          </cell>
        </row>
        <row r="61">
          <cell r="A61">
            <v>60</v>
          </cell>
          <cell r="B61" t="str">
            <v>Costa Rica</v>
          </cell>
          <cell r="C61" t="str">
            <v>Pacífico</v>
          </cell>
          <cell r="D61" t="str">
            <v>ACOSA</v>
          </cell>
          <cell r="E61" t="str">
            <v>Peninsula de Osa</v>
          </cell>
          <cell r="F61" t="str">
            <v>San Pedrillo</v>
          </cell>
          <cell r="G61">
            <v>41655</v>
          </cell>
        </row>
        <row r="62">
          <cell r="A62">
            <v>61</v>
          </cell>
          <cell r="B62" t="str">
            <v>Costa Rica</v>
          </cell>
          <cell r="C62" t="str">
            <v>Pacífico</v>
          </cell>
          <cell r="D62" t="str">
            <v>ACOSA</v>
          </cell>
          <cell r="E62" t="str">
            <v>PNMarino Ballena</v>
          </cell>
          <cell r="F62" t="str">
            <v>Isla Ballena NE</v>
          </cell>
          <cell r="G62">
            <v>41656</v>
          </cell>
        </row>
      </sheetData>
      <sheetData sheetId="2"/>
      <sheetData sheetId="3"/>
      <sheetData sheetId="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pp"/>
      <sheetName val="Peces"/>
      <sheetName val="Sitios"/>
    </sheetNames>
    <sheetDataSet>
      <sheetData sheetId="0">
        <row r="1">
          <cell r="A1" t="str">
            <v>Codigo</v>
          </cell>
          <cell r="B1" t="str">
            <v>Nombre cientifico</v>
          </cell>
        </row>
        <row r="2">
          <cell r="A2" t="str">
            <v>Ahí</v>
          </cell>
          <cell r="B2" t="str">
            <v>Ablennes hians</v>
          </cell>
        </row>
        <row r="3">
          <cell r="A3" t="str">
            <v>Aco</v>
          </cell>
          <cell r="B3" t="str">
            <v>Abudefduf concolor</v>
          </cell>
        </row>
        <row r="4">
          <cell r="A4" t="str">
            <v>Ade</v>
          </cell>
          <cell r="B4" t="str">
            <v>Abudefduf declivifrons</v>
          </cell>
        </row>
        <row r="5">
          <cell r="A5" t="str">
            <v>Atr</v>
          </cell>
          <cell r="B5" t="str">
            <v>Abudefduf troschelii</v>
          </cell>
        </row>
        <row r="6">
          <cell r="A6" t="str">
            <v>Apl</v>
          </cell>
          <cell r="B6" t="str">
            <v>Acanthaster plancii</v>
          </cell>
        </row>
        <row r="7">
          <cell r="A7" t="str">
            <v>Aba</v>
          </cell>
          <cell r="B7" t="str">
            <v>Acanthemblemaria balanorum</v>
          </cell>
        </row>
        <row r="8">
          <cell r="A8" t="str">
            <v>Acr</v>
          </cell>
          <cell r="B8" t="str">
            <v>Acanthemblemaria crockeri</v>
          </cell>
        </row>
        <row r="9">
          <cell r="A9" t="str">
            <v>Aha</v>
          </cell>
          <cell r="B9" t="str">
            <v>Acanthemblemaria hancocki</v>
          </cell>
        </row>
        <row r="10">
          <cell r="A10" t="str">
            <v>Ama</v>
          </cell>
          <cell r="B10" t="str">
            <v>Acanthemblemaria macrospilus</v>
          </cell>
        </row>
        <row r="11">
          <cell r="A11" t="str">
            <v>Aso</v>
          </cell>
          <cell r="B11" t="str">
            <v>Acanthocybium solandri</v>
          </cell>
        </row>
        <row r="12">
          <cell r="A12" t="str">
            <v>Aac</v>
          </cell>
          <cell r="B12" t="str">
            <v>Acanthurus achilles</v>
          </cell>
        </row>
        <row r="13">
          <cell r="A13" t="str">
            <v>Ani</v>
          </cell>
          <cell r="B13" t="str">
            <v>Acanthurus nigricans</v>
          </cell>
        </row>
        <row r="14">
          <cell r="A14" t="str">
            <v>Atri</v>
          </cell>
          <cell r="B14" t="str">
            <v>Acanthurus triostegus</v>
          </cell>
        </row>
        <row r="15">
          <cell r="A15" t="str">
            <v>Axa</v>
          </cell>
          <cell r="B15" t="str">
            <v>Acanthurus xanthopterus</v>
          </cell>
        </row>
        <row r="16">
          <cell r="A16" t="str">
            <v>Ana</v>
          </cell>
          <cell r="B16" t="str">
            <v>Aetobatus narinari</v>
          </cell>
        </row>
        <row r="17">
          <cell r="A17" t="str">
            <v>Aim</v>
          </cell>
          <cell r="B17" t="str">
            <v>Alphestes immaculatus</v>
          </cell>
        </row>
        <row r="18">
          <cell r="A18" t="str">
            <v>Amo</v>
          </cell>
          <cell r="B18" t="str">
            <v>Aluterus monocerus</v>
          </cell>
        </row>
        <row r="19">
          <cell r="A19" t="str">
            <v>Asc</v>
          </cell>
          <cell r="B19" t="str">
            <v>Aluterus scriptus</v>
          </cell>
        </row>
        <row r="20">
          <cell r="A20" t="str">
            <v>Aca</v>
          </cell>
          <cell r="B20" t="str">
            <v>Anisotremus caesius</v>
          </cell>
        </row>
        <row r="21">
          <cell r="A21" t="str">
            <v>Ada</v>
          </cell>
          <cell r="B21" t="str">
            <v>Anisotremus davidsonii</v>
          </cell>
        </row>
        <row r="22">
          <cell r="A22" t="str">
            <v>Ain</v>
          </cell>
          <cell r="B22" t="str">
            <v>Anisotremus interruptus</v>
          </cell>
        </row>
        <row r="23">
          <cell r="A23" t="str">
            <v>Ata</v>
          </cell>
          <cell r="B23" t="str">
            <v>Anisotremus taeniatus</v>
          </cell>
        </row>
        <row r="24">
          <cell r="A24" t="str">
            <v>Aat</v>
          </cell>
          <cell r="B24" t="str">
            <v>Apogon atradorsatus</v>
          </cell>
        </row>
        <row r="25">
          <cell r="A25" t="str">
            <v>Aatr</v>
          </cell>
          <cell r="B25" t="str">
            <v>Apogon atricaudus</v>
          </cell>
        </row>
        <row r="26">
          <cell r="A26" t="str">
            <v>Ado</v>
          </cell>
          <cell r="B26" t="str">
            <v>Apogon dovii</v>
          </cell>
        </row>
        <row r="27">
          <cell r="A27" t="str">
            <v>Agu</v>
          </cell>
          <cell r="B27" t="str">
            <v>Apogon guadalupensis</v>
          </cell>
        </row>
        <row r="28">
          <cell r="A28" t="str">
            <v>Apa</v>
          </cell>
          <cell r="B28" t="str">
            <v>Apogon pacificus</v>
          </cell>
        </row>
        <row r="29">
          <cell r="A29" t="str">
            <v>Are</v>
          </cell>
          <cell r="B29" t="str">
            <v>Apogon retrosella</v>
          </cell>
        </row>
        <row r="30">
          <cell r="A30" t="str">
            <v>Ainc</v>
          </cell>
          <cell r="B30" t="str">
            <v>Arbacia incisa</v>
          </cell>
        </row>
        <row r="31">
          <cell r="A31" t="str">
            <v>Ahis</v>
          </cell>
          <cell r="B31" t="str">
            <v>Arothron hispidus</v>
          </cell>
        </row>
        <row r="32">
          <cell r="A32" t="str">
            <v>Ame</v>
          </cell>
          <cell r="B32" t="str">
            <v>Arothron meleagris</v>
          </cell>
        </row>
        <row r="33">
          <cell r="A33" t="str">
            <v>Acar</v>
          </cell>
          <cell r="B33" t="str">
            <v>Asteropsis carinifera</v>
          </cell>
        </row>
        <row r="34">
          <cell r="A34" t="str">
            <v>Amau</v>
          </cell>
          <cell r="B34" t="str">
            <v>Atrina maura</v>
          </cell>
        </row>
        <row r="35">
          <cell r="A35" t="str">
            <v>Apu</v>
          </cell>
          <cell r="B35" t="str">
            <v>Astropyga pulvinata</v>
          </cell>
        </row>
        <row r="36">
          <cell r="A36" t="str">
            <v>Ach</v>
          </cell>
          <cell r="B36" t="str">
            <v>Aulostomus chinensis</v>
          </cell>
        </row>
        <row r="37">
          <cell r="A37" t="str">
            <v>Ahir</v>
          </cell>
          <cell r="B37" t="str">
            <v>Azurina hirundo</v>
          </cell>
        </row>
        <row r="38">
          <cell r="A38" t="str">
            <v>Bpo</v>
          </cell>
          <cell r="B38" t="str">
            <v>Balistes polylepis</v>
          </cell>
        </row>
        <row r="39">
          <cell r="A39" t="str">
            <v>Bmi</v>
          </cell>
          <cell r="B39" t="str">
            <v>Baptodoris mimetica</v>
          </cell>
        </row>
        <row r="40">
          <cell r="A40" t="str">
            <v>Bru</v>
          </cell>
          <cell r="B40" t="str">
            <v>Bispira rugosa</v>
          </cell>
        </row>
        <row r="41">
          <cell r="A41" t="str">
            <v>Bdi</v>
          </cell>
          <cell r="B41" t="str">
            <v>Bodianus diplotaenia</v>
          </cell>
        </row>
        <row r="42">
          <cell r="A42" t="str">
            <v>Bma</v>
          </cell>
          <cell r="B42" t="str">
            <v>Bothus mancus</v>
          </cell>
        </row>
        <row r="43">
          <cell r="A43" t="str">
            <v>Cbr</v>
          </cell>
          <cell r="B43" t="str">
            <v>Calamus brachysomus</v>
          </cell>
        </row>
        <row r="44">
          <cell r="A44" t="str">
            <v>Cca</v>
          </cell>
          <cell r="B44" t="str">
            <v>Calotomus carolinus</v>
          </cell>
        </row>
        <row r="45">
          <cell r="A45" t="str">
            <v>Cdu</v>
          </cell>
          <cell r="B45" t="str">
            <v>Cantherhines dumerilii</v>
          </cell>
        </row>
        <row r="46">
          <cell r="A46" t="str">
            <v>Cpu</v>
          </cell>
          <cell r="B46" t="str">
            <v>Canthigaster punctatissima</v>
          </cell>
        </row>
        <row r="47">
          <cell r="A47" t="str">
            <v>Ccab</v>
          </cell>
          <cell r="B47" t="str">
            <v>Caranx caballus</v>
          </cell>
        </row>
        <row r="48">
          <cell r="A48" t="str">
            <v>Ccan</v>
          </cell>
          <cell r="B48" t="str">
            <v>Caranx caninus</v>
          </cell>
        </row>
        <row r="49">
          <cell r="A49" t="str">
            <v>Clu</v>
          </cell>
          <cell r="B49" t="str">
            <v>Caranx lugubris</v>
          </cell>
        </row>
        <row r="50">
          <cell r="A50" t="str">
            <v>Cme</v>
          </cell>
          <cell r="B50" t="str">
            <v>Caranx melampygus</v>
          </cell>
        </row>
        <row r="51">
          <cell r="A51" t="str">
            <v>Cse</v>
          </cell>
          <cell r="B51" t="str">
            <v>Caranx sexfasciatus</v>
          </cell>
        </row>
        <row r="52">
          <cell r="A52" t="str">
            <v>Cal</v>
          </cell>
          <cell r="B52" t="str">
            <v>Carcharhinus albimarginatus</v>
          </cell>
        </row>
        <row r="53">
          <cell r="A53" t="str">
            <v>Cfa</v>
          </cell>
          <cell r="B53" t="str">
            <v>Carcharhinus falciformis</v>
          </cell>
        </row>
        <row r="54">
          <cell r="A54" t="str">
            <v>Cga</v>
          </cell>
          <cell r="B54" t="str">
            <v>Carcharhinus galapagensis</v>
          </cell>
        </row>
        <row r="55">
          <cell r="A55" t="str">
            <v>Cle</v>
          </cell>
          <cell r="B55" t="str">
            <v>Carcharhinus leucas</v>
          </cell>
        </row>
        <row r="56">
          <cell r="A56" t="str">
            <v>Cli</v>
          </cell>
          <cell r="B56" t="str">
            <v>Carcharhinus limbatus</v>
          </cell>
        </row>
        <row r="57">
          <cell r="A57" t="str">
            <v>Clo</v>
          </cell>
          <cell r="B57" t="str">
            <v>Carcharhinus longimanus</v>
          </cell>
        </row>
        <row r="58">
          <cell r="A58" t="str">
            <v>Ccar</v>
          </cell>
          <cell r="B58" t="str">
            <v>Carcharodon carcharias</v>
          </cell>
        </row>
        <row r="59">
          <cell r="A59" t="str">
            <v>Cpr</v>
          </cell>
          <cell r="B59" t="str">
            <v>Caulolatilus princeps</v>
          </cell>
        </row>
        <row r="60">
          <cell r="A60" t="str">
            <v>Cco</v>
          </cell>
          <cell r="B60" t="str">
            <v>Centrostephaunus coronatus</v>
          </cell>
        </row>
        <row r="61">
          <cell r="A61" t="str">
            <v>Cpa</v>
          </cell>
          <cell r="B61" t="str">
            <v>Cephalopholis panamensis</v>
          </cell>
        </row>
        <row r="62">
          <cell r="A62" t="str">
            <v>Cale</v>
          </cell>
          <cell r="B62" t="str">
            <v>Chaenopsis alepidota</v>
          </cell>
        </row>
        <row r="63">
          <cell r="A63" t="str">
            <v>Czo</v>
          </cell>
          <cell r="B63" t="str">
            <v>Chaetodipterus zonatus</v>
          </cell>
        </row>
        <row r="64">
          <cell r="A64" t="str">
            <v>Chu</v>
          </cell>
          <cell r="B64" t="str">
            <v>Chaetodon humeralis</v>
          </cell>
        </row>
        <row r="65">
          <cell r="A65" t="str">
            <v>Cch</v>
          </cell>
          <cell r="B65" t="str">
            <v>Chanos chanos</v>
          </cell>
        </row>
        <row r="66">
          <cell r="A66" t="str">
            <v>Cre</v>
          </cell>
          <cell r="B66" t="str">
            <v>Chilomycterus reticulatus</v>
          </cell>
        </row>
        <row r="67">
          <cell r="A67" t="str">
            <v>Cat</v>
          </cell>
          <cell r="B67" t="str">
            <v>Chromis atrilobata</v>
          </cell>
        </row>
        <row r="68">
          <cell r="A68" t="str">
            <v>Clim</v>
          </cell>
          <cell r="B68" t="str">
            <v>Chromis limbaughi</v>
          </cell>
        </row>
        <row r="69">
          <cell r="A69" t="str">
            <v>Chr</v>
          </cell>
          <cell r="B69" t="str">
            <v>Chromodoris sp</v>
          </cell>
        </row>
        <row r="70">
          <cell r="A70" t="str">
            <v>Cox</v>
          </cell>
          <cell r="B70" t="str">
            <v>Cirrhitichthys oxycephalus</v>
          </cell>
        </row>
        <row r="71">
          <cell r="A71" t="str">
            <v>Cri</v>
          </cell>
          <cell r="B71" t="str">
            <v>Cirrhitus rivulatus</v>
          </cell>
        </row>
        <row r="72">
          <cell r="A72" t="str">
            <v>Con</v>
          </cell>
          <cell r="B72" t="str">
            <v>Conus sp</v>
          </cell>
        </row>
        <row r="73">
          <cell r="A73" t="str">
            <v>Chi</v>
          </cell>
          <cell r="B73" t="str">
            <v>Coryphaena hippurus</v>
          </cell>
        </row>
        <row r="74">
          <cell r="A74" t="str">
            <v>Cma</v>
          </cell>
          <cell r="B74" t="str">
            <v>Ctenochaetus marginatus</v>
          </cell>
        </row>
        <row r="75">
          <cell r="A75" t="str">
            <v>Cgr</v>
          </cell>
          <cell r="B75" t="str">
            <v>Crocodilichthys gracilis</v>
          </cell>
        </row>
        <row r="76">
          <cell r="A76" t="str">
            <v>Cfl</v>
          </cell>
          <cell r="B76" t="str">
            <v>Cucumaria flamma</v>
          </cell>
        </row>
        <row r="77">
          <cell r="A77" t="str">
            <v>Cuc</v>
          </cell>
          <cell r="B77" t="str">
            <v>Cucumaria sp</v>
          </cell>
        </row>
        <row r="78">
          <cell r="A78" t="str">
            <v>Ddi</v>
          </cell>
          <cell r="B78" t="str">
            <v>Dasyatis dipterura</v>
          </cell>
        </row>
        <row r="79">
          <cell r="A79" t="str">
            <v>Dlo</v>
          </cell>
          <cell r="B79" t="str">
            <v>Dasyatis longa</v>
          </cell>
        </row>
        <row r="80">
          <cell r="A80" t="str">
            <v>Dma</v>
          </cell>
          <cell r="B80" t="str">
            <v>Decapterus macarellus</v>
          </cell>
        </row>
        <row r="81">
          <cell r="A81" t="str">
            <v>Dde</v>
          </cell>
          <cell r="B81" t="str">
            <v>Dermatolepis dermatolepis</v>
          </cell>
        </row>
        <row r="82">
          <cell r="A82" t="str">
            <v>Dme</v>
          </cell>
          <cell r="B82" t="str">
            <v>Diadema mexicanum</v>
          </cell>
        </row>
        <row r="83">
          <cell r="A83" t="str">
            <v>Dho</v>
          </cell>
          <cell r="B83" t="str">
            <v>Diodon holocanthus</v>
          </cell>
        </row>
        <row r="84">
          <cell r="A84" t="str">
            <v>Dhy</v>
          </cell>
          <cell r="B84" t="str">
            <v>Diodon hystrix</v>
          </cell>
        </row>
        <row r="85">
          <cell r="A85" t="str">
            <v>Dom</v>
          </cell>
          <cell r="B85" t="str">
            <v>Diplobatis ommata</v>
          </cell>
        </row>
        <row r="86">
          <cell r="A86" t="str">
            <v>Dex</v>
          </cell>
          <cell r="B86" t="str">
            <v>Doryrhamphus excisus</v>
          </cell>
        </row>
        <row r="87">
          <cell r="A87" t="str">
            <v>Ena</v>
          </cell>
          <cell r="B87" t="str">
            <v>Echeneis naucrates</v>
          </cell>
        </row>
        <row r="88">
          <cell r="A88" t="str">
            <v>Ene</v>
          </cell>
          <cell r="B88" t="str">
            <v>Echidna nebulosa</v>
          </cell>
        </row>
        <row r="89">
          <cell r="A89" t="str">
            <v>Eno</v>
          </cell>
          <cell r="B89" t="str">
            <v>Echidna nocturna</v>
          </cell>
        </row>
        <row r="90">
          <cell r="A90" t="str">
            <v>Ete</v>
          </cell>
          <cell r="B90" t="str">
            <v>Echinaster tenuispina</v>
          </cell>
        </row>
        <row r="91">
          <cell r="A91" t="str">
            <v>Eva</v>
          </cell>
          <cell r="B91" t="str">
            <v>Echinometra vambrunti</v>
          </cell>
        </row>
        <row r="92">
          <cell r="A92" t="str">
            <v>Epu</v>
          </cell>
          <cell r="B92" t="str">
            <v>Elacatinus punticulatus</v>
          </cell>
        </row>
        <row r="93">
          <cell r="A93" t="str">
            <v>Ebi</v>
          </cell>
          <cell r="B93" t="str">
            <v>Elagatis bipinnulata</v>
          </cell>
        </row>
        <row r="94">
          <cell r="A94" t="str">
            <v>Eaf</v>
          </cell>
          <cell r="B94" t="str">
            <v>Elops affinis</v>
          </cell>
        </row>
        <row r="95">
          <cell r="A95" t="str">
            <v>Edi</v>
          </cell>
          <cell r="B95" t="str">
            <v>Elysia diomedea</v>
          </cell>
        </row>
        <row r="96">
          <cell r="A96" t="str">
            <v>Eit</v>
          </cell>
          <cell r="B96" t="str">
            <v>Epinephelus quinquefasciatus</v>
          </cell>
        </row>
        <row r="97">
          <cell r="A97" t="str">
            <v>Ecl</v>
          </cell>
          <cell r="B97" t="str">
            <v>Epinephelus clippertonensis</v>
          </cell>
        </row>
        <row r="98">
          <cell r="A98" t="str">
            <v>Ela</v>
          </cell>
          <cell r="B98" t="str">
            <v>Epinephelus labriformis</v>
          </cell>
        </row>
        <row r="99">
          <cell r="A99" t="str">
            <v>Ego</v>
          </cell>
          <cell r="B99" t="str">
            <v>Euapta godeoffroyi</v>
          </cell>
        </row>
        <row r="100">
          <cell r="A100" t="str">
            <v>Eth</v>
          </cell>
          <cell r="B100" t="str">
            <v>Eucidaris thouarsi</v>
          </cell>
        </row>
        <row r="101">
          <cell r="A101" t="str">
            <v>Euc</v>
          </cell>
          <cell r="B101" t="str">
            <v>Eucinostomus sp,</v>
          </cell>
        </row>
        <row r="102">
          <cell r="A102" t="str">
            <v>Evi</v>
          </cell>
          <cell r="B102" t="str">
            <v>Euleptorhamphus viridis</v>
          </cell>
        </row>
        <row r="103">
          <cell r="A103" t="str">
            <v>Eco</v>
          </cell>
          <cell r="B103" t="str">
            <v>Eurythoe complanata</v>
          </cell>
        </row>
        <row r="104">
          <cell r="A104" t="str">
            <v>Fma</v>
          </cell>
          <cell r="B104" t="str">
            <v>Felimida marislae</v>
          </cell>
        </row>
        <row r="105">
          <cell r="A105" t="str">
            <v>Eli</v>
          </cell>
          <cell r="B105" t="str">
            <v>Euthynnus lineatus</v>
          </cell>
        </row>
        <row r="106">
          <cell r="A106" t="str">
            <v>Fco</v>
          </cell>
          <cell r="B106" t="str">
            <v>Fistularia commersonii</v>
          </cell>
        </row>
        <row r="107">
          <cell r="A107" t="str">
            <v>Ffl</v>
          </cell>
          <cell r="B107" t="str">
            <v>Forcipiger flavissimus</v>
          </cell>
        </row>
        <row r="108">
          <cell r="A108" t="str">
            <v>Gcu</v>
          </cell>
          <cell r="B108" t="str">
            <v>Galeocerdo cuvier</v>
          </cell>
        </row>
        <row r="109">
          <cell r="A109" t="str">
            <v>Gni</v>
          </cell>
          <cell r="B109" t="str">
            <v>Girella nigricans</v>
          </cell>
        </row>
        <row r="110">
          <cell r="A110" t="str">
            <v>Gsi</v>
          </cell>
          <cell r="B110" t="str">
            <v>Girella simplicidens</v>
          </cell>
        </row>
        <row r="111">
          <cell r="A111" t="str">
            <v>Gse</v>
          </cell>
          <cell r="B111" t="str">
            <v>Glossodoris sedna</v>
          </cell>
        </row>
        <row r="112">
          <cell r="A112" t="str">
            <v>Gsp</v>
          </cell>
          <cell r="B112" t="str">
            <v>Gnathanodon speciosus</v>
          </cell>
        </row>
        <row r="113">
          <cell r="A113" t="str">
            <v>Gor</v>
          </cell>
          <cell r="B113" t="str">
            <v>Gorgonido</v>
          </cell>
        </row>
        <row r="114">
          <cell r="A114" t="str">
            <v>Gze</v>
          </cell>
          <cell r="B114" t="str">
            <v>Gymnomuraena zebra</v>
          </cell>
        </row>
        <row r="115">
          <cell r="A115" t="str">
            <v>Gca</v>
          </cell>
          <cell r="B115" t="str">
            <v>Gymnothorax castaneus</v>
          </cell>
        </row>
        <row r="116">
          <cell r="A116" t="str">
            <v>Gdo</v>
          </cell>
          <cell r="B116" t="str">
            <v>Gymnothorax dovii</v>
          </cell>
        </row>
        <row r="117">
          <cell r="A117" t="str">
            <v>Gfl</v>
          </cell>
          <cell r="B117" t="str">
            <v>Gymnothorax flavimarginatus</v>
          </cell>
        </row>
        <row r="118">
          <cell r="A118" t="str">
            <v>Gpa</v>
          </cell>
          <cell r="B118" t="str">
            <v>Gymnothorax panamensis</v>
          </cell>
        </row>
        <row r="119">
          <cell r="A119" t="str">
            <v>Gun</v>
          </cell>
          <cell r="B119" t="str">
            <v>Gymnothorax undulatus</v>
          </cell>
        </row>
        <row r="120">
          <cell r="A120" t="str">
            <v>Gma</v>
          </cell>
          <cell r="B120" t="str">
            <v>Gymnura marmorata</v>
          </cell>
        </row>
        <row r="121">
          <cell r="A121" t="str">
            <v>Hfl</v>
          </cell>
          <cell r="B121" t="str">
            <v>Haemulon flaviguttatum</v>
          </cell>
        </row>
        <row r="122">
          <cell r="A122" t="str">
            <v>Hma</v>
          </cell>
          <cell r="B122" t="str">
            <v>Haemulon maculicauda</v>
          </cell>
        </row>
        <row r="123">
          <cell r="A123" t="str">
            <v>Hsc</v>
          </cell>
          <cell r="B123" t="str">
            <v>Haemulon scudderi</v>
          </cell>
        </row>
        <row r="124">
          <cell r="A124" t="str">
            <v>Hse</v>
          </cell>
          <cell r="B124" t="str">
            <v>Haemulon sexfasciatum</v>
          </cell>
        </row>
        <row r="125">
          <cell r="A125" t="str">
            <v>Hst</v>
          </cell>
          <cell r="B125" t="str">
            <v>Haemulon steindachneri</v>
          </cell>
        </row>
        <row r="126">
          <cell r="A126" t="str">
            <v>Had</v>
          </cell>
          <cell r="B126" t="str">
            <v>Halichoeres adustus</v>
          </cell>
        </row>
        <row r="127">
          <cell r="A127" t="str">
            <v>Hch</v>
          </cell>
          <cell r="B127" t="str">
            <v>Halichoeres chierchiae</v>
          </cell>
        </row>
        <row r="128">
          <cell r="A128" t="str">
            <v>Hdi</v>
          </cell>
          <cell r="B128" t="str">
            <v>Halichoeres dispilus</v>
          </cell>
        </row>
        <row r="129">
          <cell r="A129" t="str">
            <v>Hins</v>
          </cell>
          <cell r="B129" t="str">
            <v>Halichoeres insularis</v>
          </cell>
        </row>
        <row r="130">
          <cell r="A130" t="str">
            <v>Hme</v>
          </cell>
          <cell r="B130" t="str">
            <v>Halichoeres melanotis</v>
          </cell>
        </row>
        <row r="131">
          <cell r="A131" t="str">
            <v>Hni</v>
          </cell>
          <cell r="B131" t="str">
            <v>Halichoeres nicholsi</v>
          </cell>
        </row>
        <row r="132">
          <cell r="A132" t="str">
            <v>Hno</v>
          </cell>
          <cell r="B132" t="str">
            <v>Halichoeres notospilus</v>
          </cell>
        </row>
        <row r="133">
          <cell r="A133" t="str">
            <v>Hsem</v>
          </cell>
          <cell r="B133" t="str">
            <v>Halichoeres semicinctus</v>
          </cell>
        </row>
        <row r="134">
          <cell r="A134" t="str">
            <v>Hku</v>
          </cell>
          <cell r="B134" t="str">
            <v>Heliaster kubiniji</v>
          </cell>
        </row>
        <row r="135">
          <cell r="A135" t="str">
            <v>Hal</v>
          </cell>
          <cell r="B135" t="str">
            <v>Halichoeres sp</v>
          </cell>
        </row>
        <row r="136">
          <cell r="A136" t="str">
            <v>Haz</v>
          </cell>
          <cell r="B136" t="str">
            <v>Hermosilla azurea</v>
          </cell>
        </row>
        <row r="137">
          <cell r="A137" t="str">
            <v>Has</v>
          </cell>
          <cell r="B137" t="str">
            <v>Hesperocidaris asteriscus</v>
          </cell>
        </row>
        <row r="138">
          <cell r="A138" t="str">
            <v>Hfr</v>
          </cell>
          <cell r="B138" t="str">
            <v>Heterodontus francisci</v>
          </cell>
        </row>
        <row r="139">
          <cell r="A139" t="str">
            <v>Hmex</v>
          </cell>
          <cell r="B139" t="str">
            <v>Heterodontus mexicanus</v>
          </cell>
        </row>
        <row r="140">
          <cell r="A140" t="str">
            <v>Hcr</v>
          </cell>
          <cell r="B140" t="str">
            <v>Heteropriacanthus cruentatus</v>
          </cell>
        </row>
        <row r="141">
          <cell r="A141" t="str">
            <v>Hpr</v>
          </cell>
          <cell r="B141" t="str">
            <v>Hexaplex princeps</v>
          </cell>
        </row>
        <row r="142">
          <cell r="A142" t="str">
            <v>Hin</v>
          </cell>
          <cell r="B142" t="str">
            <v>Hippocampus ingens</v>
          </cell>
        </row>
        <row r="143">
          <cell r="A143" t="str">
            <v>Hli</v>
          </cell>
          <cell r="B143" t="str">
            <v>Holacanthus limbaughi</v>
          </cell>
        </row>
        <row r="144">
          <cell r="A144" t="str">
            <v>Hcl</v>
          </cell>
          <cell r="B144" t="str">
            <v>Holacanthus clarionensis</v>
          </cell>
        </row>
        <row r="145">
          <cell r="A145" t="str">
            <v>Hpa</v>
          </cell>
          <cell r="B145" t="str">
            <v>Holacanthus passer</v>
          </cell>
        </row>
        <row r="146">
          <cell r="A146" t="str">
            <v>Hol</v>
          </cell>
          <cell r="B146" t="str">
            <v>Holothuria sp</v>
          </cell>
        </row>
        <row r="147">
          <cell r="A147" t="str">
            <v>Hgu</v>
          </cell>
          <cell r="B147" t="str">
            <v>Hoplopagrus guentherii</v>
          </cell>
        </row>
        <row r="148">
          <cell r="A148" t="str">
            <v>Hhy</v>
          </cell>
          <cell r="B148" t="str">
            <v>Hyotissa hyotis</v>
          </cell>
        </row>
        <row r="149">
          <cell r="A149" t="str">
            <v>Hag</v>
          </cell>
          <cell r="B149" t="str">
            <v>Hypselodoris agassizii</v>
          </cell>
        </row>
        <row r="150">
          <cell r="A150" t="str">
            <v>Hca</v>
          </cell>
          <cell r="B150" t="str">
            <v>Hypselodoris californiensis</v>
          </cell>
        </row>
        <row r="151">
          <cell r="A151" t="str">
            <v>Hgh</v>
          </cell>
          <cell r="B151" t="str">
            <v>Hypselodoris ghiselini</v>
          </cell>
        </row>
        <row r="152">
          <cell r="A152" t="str">
            <v>Hyp</v>
          </cell>
          <cell r="B152" t="str">
            <v>Hypselodoris sp</v>
          </cell>
        </row>
        <row r="153">
          <cell r="A153" t="str">
            <v>Hbr</v>
          </cell>
          <cell r="B153" t="str">
            <v>Hypsoblennius brevipinnis</v>
          </cell>
        </row>
        <row r="154">
          <cell r="A154" t="str">
            <v>Hru</v>
          </cell>
          <cell r="B154" t="str">
            <v>Hypsypops rubicundus</v>
          </cell>
        </row>
        <row r="155">
          <cell r="A155" t="str">
            <v>Ifu</v>
          </cell>
          <cell r="B155" t="str">
            <v>Isostichopus fuscus</v>
          </cell>
        </row>
        <row r="156">
          <cell r="A156" t="str">
            <v>Iso</v>
          </cell>
          <cell r="B156" t="str">
            <v>Isostichopus sp</v>
          </cell>
        </row>
        <row r="157">
          <cell r="A157" t="str">
            <v>Jni</v>
          </cell>
          <cell r="B157" t="str">
            <v>Johnrandallia nigrirostris</v>
          </cell>
        </row>
        <row r="158">
          <cell r="A158" t="str">
            <v>Kmu</v>
          </cell>
          <cell r="B158" t="str">
            <v xml:space="preserve">Kuhlia mugil </v>
          </cell>
        </row>
        <row r="159">
          <cell r="A159" t="str">
            <v>Kan</v>
          </cell>
          <cell r="B159" t="str">
            <v>Kyphosus analogus</v>
          </cell>
        </row>
        <row r="160">
          <cell r="A160" t="str">
            <v>Kel</v>
          </cell>
          <cell r="B160" t="str">
            <v>Kyphosus elegans</v>
          </cell>
        </row>
        <row r="161">
          <cell r="A161" t="str">
            <v>Klu</v>
          </cell>
          <cell r="B161" t="str">
            <v>Kyphosus lutescens</v>
          </cell>
        </row>
        <row r="162">
          <cell r="A162" t="str">
            <v>Lte</v>
          </cell>
          <cell r="B162" t="str">
            <v>Leiaster teres</v>
          </cell>
        </row>
        <row r="163">
          <cell r="A163" t="str">
            <v>Lar</v>
          </cell>
          <cell r="B163" t="str">
            <v>Lutjanus argentiventris</v>
          </cell>
        </row>
        <row r="164">
          <cell r="A164" t="str">
            <v>Lgu</v>
          </cell>
          <cell r="B164" t="str">
            <v>Lutjanus guttatus</v>
          </cell>
        </row>
        <row r="165">
          <cell r="A165" t="str">
            <v>Lin</v>
          </cell>
          <cell r="B165" t="str">
            <v>Lutjanus inermis</v>
          </cell>
        </row>
        <row r="166">
          <cell r="A166" t="str">
            <v>Lno</v>
          </cell>
          <cell r="B166" t="str">
            <v>Lutjanus novemfasciatus</v>
          </cell>
        </row>
        <row r="167">
          <cell r="A167" t="str">
            <v>Lvi</v>
          </cell>
          <cell r="B167" t="str">
            <v>Lutjanus viridis</v>
          </cell>
        </row>
        <row r="168">
          <cell r="A168" t="str">
            <v>Lda</v>
          </cell>
          <cell r="B168" t="str">
            <v>Lythrypnus dalli</v>
          </cell>
        </row>
        <row r="169">
          <cell r="A169" t="str">
            <v>Meb</v>
          </cell>
          <cell r="B169" t="str">
            <v>Malacoctenus ebisui</v>
          </cell>
        </row>
        <row r="170">
          <cell r="A170" t="str">
            <v>Mzo</v>
          </cell>
          <cell r="B170" t="str">
            <v>Malacoctenus zonifer</v>
          </cell>
        </row>
        <row r="171">
          <cell r="A171" t="str">
            <v>Mbi</v>
          </cell>
          <cell r="B171" t="str">
            <v>Manta birostris</v>
          </cell>
        </row>
        <row r="172">
          <cell r="A172" t="str">
            <v>Mni</v>
          </cell>
          <cell r="B172" t="str">
            <v>Melichthys niger</v>
          </cell>
        </row>
        <row r="173">
          <cell r="A173" t="str">
            <v>Micr</v>
          </cell>
          <cell r="B173" t="str">
            <v>Micropogonias sp</v>
          </cell>
        </row>
        <row r="174">
          <cell r="A174" t="str">
            <v>Mba</v>
          </cell>
          <cell r="B174" t="str">
            <v>Microspathodon bairdii</v>
          </cell>
        </row>
        <row r="175">
          <cell r="A175" t="str">
            <v>Mdo</v>
          </cell>
          <cell r="B175" t="str">
            <v>Microspathodon dorsalis</v>
          </cell>
        </row>
        <row r="176">
          <cell r="A176" t="str">
            <v>Mbr</v>
          </cell>
          <cell r="B176" t="str">
            <v>Mithrodia bradleyi</v>
          </cell>
        </row>
        <row r="177">
          <cell r="A177" t="str">
            <v>Mde</v>
          </cell>
          <cell r="B177" t="str">
            <v>Mulloidichthys dentatus</v>
          </cell>
        </row>
        <row r="178">
          <cell r="A178" t="str">
            <v>Mva</v>
          </cell>
          <cell r="B178" t="str">
            <v>Mulloidichthys vanicolensis</v>
          </cell>
        </row>
        <row r="179">
          <cell r="A179" t="str">
            <v>Mcl</v>
          </cell>
          <cell r="B179" t="str">
            <v>Muraena clepsydra</v>
          </cell>
        </row>
        <row r="180">
          <cell r="A180" t="str">
            <v>Mle</v>
          </cell>
          <cell r="B180" t="str">
            <v>Muraena lentiginosa</v>
          </cell>
        </row>
        <row r="181">
          <cell r="A181" t="str">
            <v>Mur</v>
          </cell>
          <cell r="B181" t="str">
            <v>Muricidae sp</v>
          </cell>
        </row>
        <row r="182">
          <cell r="A182" t="str">
            <v>Mjo</v>
          </cell>
          <cell r="B182" t="str">
            <v>Mycteroperca jordani</v>
          </cell>
        </row>
        <row r="183">
          <cell r="A183" t="str">
            <v>Mro</v>
          </cell>
          <cell r="B183" t="str">
            <v>Mycteroperca rosacea</v>
          </cell>
        </row>
        <row r="184">
          <cell r="A184" t="str">
            <v>Mxe</v>
          </cell>
          <cell r="B184" t="str">
            <v>Mycteroperca xenarcha</v>
          </cell>
        </row>
        <row r="185">
          <cell r="A185" t="str">
            <v>Mti</v>
          </cell>
          <cell r="B185" t="str">
            <v>Myrichthys tigrinus</v>
          </cell>
        </row>
        <row r="186">
          <cell r="A186" t="str">
            <v>Mlei</v>
          </cell>
          <cell r="B186" t="str">
            <v>Myripristis leiognathus</v>
          </cell>
        </row>
        <row r="187">
          <cell r="A187" t="str">
            <v>Nmu</v>
          </cell>
          <cell r="B187" t="str">
            <v>Neorapana muricata</v>
          </cell>
        </row>
        <row r="188">
          <cell r="A188" t="str">
            <v>Nde</v>
          </cell>
          <cell r="B188" t="str">
            <v>Nicholsina denticulata</v>
          </cell>
        </row>
        <row r="189">
          <cell r="A189" t="str">
            <v>Nar</v>
          </cell>
          <cell r="B189" t="str">
            <v>Nidorellia armata</v>
          </cell>
        </row>
        <row r="190">
          <cell r="A190" t="str">
            <v>Nta</v>
          </cell>
          <cell r="B190" t="str">
            <v>Novaculichthys taeniourus</v>
          </cell>
        </row>
        <row r="191">
          <cell r="A191" t="str">
            <v>Oct</v>
          </cell>
          <cell r="B191" t="str">
            <v>Octopus sp</v>
          </cell>
        </row>
        <row r="192">
          <cell r="A192" t="str">
            <v>Ost</v>
          </cell>
          <cell r="B192" t="str">
            <v>Ophioblennius steindachneri</v>
          </cell>
        </row>
        <row r="193">
          <cell r="A193" t="str">
            <v>Oro</v>
          </cell>
          <cell r="B193" t="str">
            <v>Opistognathus rosenblatti</v>
          </cell>
        </row>
        <row r="194">
          <cell r="A194" t="str">
            <v>Ome</v>
          </cell>
          <cell r="B194" t="str">
            <v>Ostracion meleagris</v>
          </cell>
        </row>
        <row r="195">
          <cell r="A195" t="str">
            <v>Ostr</v>
          </cell>
          <cell r="B195" t="str">
            <v>Ostrea sp</v>
          </cell>
        </row>
        <row r="196">
          <cell r="A196" t="str">
            <v>ppe</v>
          </cell>
          <cell r="B196" t="str">
            <v>Panulirus penicillatus</v>
          </cell>
        </row>
        <row r="197">
          <cell r="A197" t="str">
            <v>Pan</v>
          </cell>
          <cell r="B197" t="str">
            <v>Panulirus sp</v>
          </cell>
        </row>
        <row r="198">
          <cell r="A198" t="str">
            <v>Pco</v>
          </cell>
          <cell r="B198" t="str">
            <v>Paranthias colonus</v>
          </cell>
        </row>
        <row r="199">
          <cell r="A199" t="str">
            <v>Ppa</v>
          </cell>
          <cell r="B199" t="str">
            <v>Parastichopus parvimensis</v>
          </cell>
        </row>
        <row r="200">
          <cell r="A200" t="str">
            <v>Par</v>
          </cell>
          <cell r="B200" t="str">
            <v>Pareques sp</v>
          </cell>
        </row>
        <row r="201">
          <cell r="A201" t="str">
            <v>pcl</v>
          </cell>
          <cell r="B201" t="str">
            <v>Pavona clavus</v>
          </cell>
        </row>
        <row r="202">
          <cell r="A202" t="str">
            <v>Pgi</v>
          </cell>
          <cell r="B202" t="str">
            <v>Pavona gigantea</v>
          </cell>
        </row>
        <row r="203">
          <cell r="A203" t="str">
            <v>Pmi</v>
          </cell>
          <cell r="B203" t="str">
            <v>Pavona minuta</v>
          </cell>
        </row>
        <row r="204">
          <cell r="A204" t="str">
            <v>pcu</v>
          </cell>
          <cell r="B204" t="str">
            <v>Pentaceraster cummingii</v>
          </cell>
        </row>
        <row r="205">
          <cell r="A205" t="str">
            <v>Pet</v>
          </cell>
          <cell r="B205" t="str">
            <v>Petrolisthes sp</v>
          </cell>
        </row>
        <row r="206">
          <cell r="A206" t="str">
            <v>Ppy</v>
          </cell>
          <cell r="B206" t="str">
            <v>Pharia pyramidata</v>
          </cell>
        </row>
        <row r="207">
          <cell r="A207" t="str">
            <v>Pun</v>
          </cell>
          <cell r="B207" t="str">
            <v>Phataria unifascialis</v>
          </cell>
        </row>
        <row r="208">
          <cell r="A208" t="str">
            <v>Pma</v>
          </cell>
          <cell r="B208" t="str">
            <v>Pinctada mazatlanica</v>
          </cell>
        </row>
        <row r="209">
          <cell r="A209" t="str">
            <v>Paz</v>
          </cell>
          <cell r="B209" t="str">
            <v>Plagiotremus azaleus</v>
          </cell>
        </row>
        <row r="210">
          <cell r="A210" t="str">
            <v>Pca</v>
          </cell>
          <cell r="B210" t="str">
            <v>Pocillopora capitata</v>
          </cell>
        </row>
        <row r="211">
          <cell r="A211" t="str">
            <v>Pda</v>
          </cell>
          <cell r="B211" t="str">
            <v>Pocillopora damicornis</v>
          </cell>
        </row>
        <row r="212">
          <cell r="A212" t="str">
            <v>Pey</v>
          </cell>
          <cell r="B212" t="str">
            <v>Pocillopora eydouxi</v>
          </cell>
        </row>
        <row r="213">
          <cell r="A213" t="str">
            <v>Pin</v>
          </cell>
          <cell r="B213" t="str">
            <v>Pocillopora inflata</v>
          </cell>
        </row>
        <row r="214">
          <cell r="A214" t="str">
            <v>Pme</v>
          </cell>
          <cell r="B214" t="str">
            <v>Pocillopora meandrina</v>
          </cell>
        </row>
        <row r="215">
          <cell r="A215" t="str">
            <v>Pve</v>
          </cell>
          <cell r="B215" t="str">
            <v>Pocillopora verrucosa</v>
          </cell>
        </row>
        <row r="216">
          <cell r="A216" t="str">
            <v>Pzo</v>
          </cell>
          <cell r="B216" t="str">
            <v>Pomacanthus zonipectus</v>
          </cell>
        </row>
        <row r="217">
          <cell r="A217" t="str">
            <v>Ppan</v>
          </cell>
          <cell r="B217" t="str">
            <v>Porites panamensis</v>
          </cell>
        </row>
        <row r="218">
          <cell r="A218" t="str">
            <v>Pla</v>
          </cell>
          <cell r="B218" t="str">
            <v>Prionurus laticlavius</v>
          </cell>
        </row>
        <row r="219">
          <cell r="A219" t="str">
            <v>Ppu</v>
          </cell>
          <cell r="B219" t="str">
            <v>Prionurus punctatus</v>
          </cell>
        </row>
        <row r="220">
          <cell r="A220" t="str">
            <v>Pfa</v>
          </cell>
          <cell r="B220" t="str">
            <v>Prognathodes falcifer</v>
          </cell>
        </row>
        <row r="221">
          <cell r="A221" t="str">
            <v>Pst</v>
          </cell>
          <cell r="B221" t="str">
            <v>Psamocora stellata</v>
          </cell>
        </row>
        <row r="222">
          <cell r="A222" t="str">
            <v>Pna</v>
          </cell>
          <cell r="B222" t="str">
            <v>Pseudobalistes naufragium</v>
          </cell>
        </row>
        <row r="223">
          <cell r="A223" t="str">
            <v>Pgr</v>
          </cell>
          <cell r="B223" t="str">
            <v>Pseudupeneus grandisquamis</v>
          </cell>
        </row>
        <row r="224">
          <cell r="A224" t="str">
            <v>Pte</v>
          </cell>
          <cell r="B224" t="str">
            <v>Pteria sp</v>
          </cell>
        </row>
        <row r="225">
          <cell r="A225" t="str">
            <v>Rre</v>
          </cell>
          <cell r="B225" t="str">
            <v>Remora remora</v>
          </cell>
        </row>
        <row r="226">
          <cell r="A226" t="str">
            <v>Rbi</v>
          </cell>
          <cell r="B226" t="str">
            <v>Rypticus bicolor</v>
          </cell>
        </row>
        <row r="227">
          <cell r="A227" t="str">
            <v>Rni</v>
          </cell>
          <cell r="B227" t="str">
            <v>Rypticus nigripinnis</v>
          </cell>
        </row>
        <row r="228">
          <cell r="A228" t="str">
            <v>Ssu</v>
          </cell>
          <cell r="B228" t="str">
            <v>Sargocentron suborbitalis</v>
          </cell>
        </row>
        <row r="229">
          <cell r="A229" t="str">
            <v>Sco</v>
          </cell>
          <cell r="B229" t="str">
            <v>Scarus compressus</v>
          </cell>
        </row>
        <row r="230">
          <cell r="A230" t="str">
            <v>Sgh</v>
          </cell>
          <cell r="B230" t="str">
            <v>Scarus ghobban</v>
          </cell>
        </row>
        <row r="231">
          <cell r="A231" t="str">
            <v>Spe</v>
          </cell>
          <cell r="B231" t="str">
            <v>Scarus perrico</v>
          </cell>
        </row>
        <row r="232">
          <cell r="A232" t="str">
            <v>Sru</v>
          </cell>
          <cell r="B232" t="str">
            <v>Scarus rubroviolaceus</v>
          </cell>
        </row>
        <row r="233">
          <cell r="A233" t="str">
            <v>Smy</v>
          </cell>
          <cell r="B233" t="str">
            <v>Scorpaena mystes</v>
          </cell>
        </row>
        <row r="234">
          <cell r="A234" t="str">
            <v>Sti</v>
          </cell>
          <cell r="B234" t="str">
            <v>Scuticaria tigrina</v>
          </cell>
        </row>
        <row r="235">
          <cell r="A235" t="str">
            <v>Soc</v>
          </cell>
          <cell r="B235" t="str">
            <v>Sectator ocyurus</v>
          </cell>
        </row>
        <row r="236">
          <cell r="A236" t="str">
            <v>Sla</v>
          </cell>
          <cell r="B236" t="str">
            <v>Seriola lalandi</v>
          </cell>
        </row>
        <row r="237">
          <cell r="A237" t="str">
            <v>Sps</v>
          </cell>
          <cell r="B237" t="str">
            <v>Serranus psittacinus</v>
          </cell>
        </row>
        <row r="238">
          <cell r="A238" t="str">
            <v>Slo</v>
          </cell>
          <cell r="B238" t="str">
            <v>Sphoeroides lobatus</v>
          </cell>
        </row>
        <row r="239">
          <cell r="A239" t="str">
            <v>Sca</v>
          </cell>
          <cell r="B239" t="str">
            <v>Spondylus calcifer</v>
          </cell>
        </row>
        <row r="240">
          <cell r="A240" t="str">
            <v>Sac</v>
          </cell>
          <cell r="B240" t="str">
            <v>Stegastes acapulcoensis</v>
          </cell>
        </row>
        <row r="241">
          <cell r="A241" t="str">
            <v>Sba</v>
          </cell>
          <cell r="B241" t="str">
            <v>Stegastes baldwini</v>
          </cell>
        </row>
        <row r="242">
          <cell r="A242" t="str">
            <v>Sfl</v>
          </cell>
          <cell r="B242" t="str">
            <v>Stegastes flavilatus</v>
          </cell>
        </row>
        <row r="243">
          <cell r="A243" t="str">
            <v>Sle</v>
          </cell>
          <cell r="B243" t="str">
            <v>Stegastes leucorus</v>
          </cell>
        </row>
        <row r="244">
          <cell r="A244" t="str">
            <v>Ser</v>
          </cell>
          <cell r="B244" t="str">
            <v>Stegastes rectrifaenum</v>
          </cell>
        </row>
        <row r="245">
          <cell r="A245" t="str">
            <v>Sde</v>
          </cell>
          <cell r="B245" t="str">
            <v>Stenorynchus debilis</v>
          </cell>
        </row>
        <row r="246">
          <cell r="A246" t="str">
            <v>Sga</v>
          </cell>
          <cell r="B246" t="str">
            <v>Strombus galeatus</v>
          </cell>
        </row>
        <row r="247">
          <cell r="A247" t="str">
            <v>Slac</v>
          </cell>
          <cell r="B247" t="str">
            <v>Synodus lacertinus</v>
          </cell>
        </row>
        <row r="248">
          <cell r="A248" t="str">
            <v>Sve</v>
          </cell>
          <cell r="B248" t="str">
            <v>Sufflamen verres</v>
          </cell>
        </row>
        <row r="249">
          <cell r="A249" t="str">
            <v>Tgr</v>
          </cell>
          <cell r="B249" t="str">
            <v>Thalassoma grammaticum</v>
          </cell>
        </row>
        <row r="250">
          <cell r="A250" t="str">
            <v>Tlu</v>
          </cell>
          <cell r="B250" t="str">
            <v>Thalassoma lucasanum</v>
          </cell>
        </row>
        <row r="251">
          <cell r="A251" t="str">
            <v>Tro</v>
          </cell>
          <cell r="B251" t="str">
            <v xml:space="preserve">Toxopneustes roseus </v>
          </cell>
        </row>
        <row r="252">
          <cell r="A252" t="str">
            <v>Trob</v>
          </cell>
          <cell r="B252" t="str">
            <v>Thalassoma robertsoni</v>
          </cell>
        </row>
        <row r="253">
          <cell r="A253" t="str">
            <v>Trh</v>
          </cell>
          <cell r="B253" t="str">
            <v>Trachinotus rhodopus</v>
          </cell>
        </row>
        <row r="254">
          <cell r="A254" t="str">
            <v>Tra</v>
          </cell>
          <cell r="B254" t="str">
            <v>Trapezia sp</v>
          </cell>
        </row>
        <row r="255">
          <cell r="A255" t="str">
            <v>Tob</v>
          </cell>
          <cell r="B255" t="str">
            <v>Triaenodon obesus</v>
          </cell>
        </row>
        <row r="256">
          <cell r="A256" t="str">
            <v>Tde</v>
          </cell>
          <cell r="B256" t="str">
            <v>Tripneustes depressus</v>
          </cell>
        </row>
        <row r="257">
          <cell r="A257" t="str">
            <v>Uhe</v>
          </cell>
          <cell r="B257" t="str">
            <v>Uraspis helvola</v>
          </cell>
        </row>
        <row r="258">
          <cell r="A258" t="str">
            <v>Uco</v>
          </cell>
          <cell r="B258" t="str">
            <v>Urobatis concentricus</v>
          </cell>
        </row>
        <row r="259">
          <cell r="A259" t="str">
            <v>Uha</v>
          </cell>
          <cell r="B259" t="str">
            <v>Urolophus halleri</v>
          </cell>
        </row>
        <row r="260">
          <cell r="A260" t="str">
            <v>Xme</v>
          </cell>
          <cell r="B260" t="str">
            <v>Xanthichthys mento</v>
          </cell>
        </row>
        <row r="261">
          <cell r="A261" t="str">
            <v>Zco</v>
          </cell>
          <cell r="B261" t="str">
            <v>Zanclus cornutus</v>
          </cell>
        </row>
        <row r="262">
          <cell r="A262" t="str">
            <v>Rpr</v>
          </cell>
          <cell r="B262" t="str">
            <v>Rhinobatos productus</v>
          </cell>
        </row>
        <row r="263">
          <cell r="A263" t="str">
            <v>Mbe</v>
          </cell>
          <cell r="B263" t="str">
            <v>Myripristis berndti</v>
          </cell>
        </row>
        <row r="264">
          <cell r="A264" t="str">
            <v>Plo</v>
          </cell>
          <cell r="B264" t="str">
            <v>Porites lobata</v>
          </cell>
        </row>
        <row r="265">
          <cell r="A265" t="str">
            <v>Mcu</v>
          </cell>
          <cell r="B265" t="str">
            <v>Mugil curema</v>
          </cell>
        </row>
        <row r="266">
          <cell r="A266" t="str">
            <v>oxa</v>
          </cell>
          <cell r="B266" t="str">
            <v>Odontoscion xanthops</v>
          </cell>
        </row>
        <row r="267">
          <cell r="A267" t="str">
            <v>Sar</v>
          </cell>
          <cell r="B267" t="str">
            <v>Stegastes arcifrons</v>
          </cell>
        </row>
        <row r="268">
          <cell r="A268" t="str">
            <v>Mvi</v>
          </cell>
          <cell r="B268" t="str">
            <v>Melichthys vidua</v>
          </cell>
        </row>
        <row r="269">
          <cell r="A269" t="str">
            <v>hdis</v>
          </cell>
          <cell r="B269" t="str">
            <v>Halichoeres discolor</v>
          </cell>
        </row>
        <row r="270">
          <cell r="A270" t="str">
            <v>pcar</v>
          </cell>
          <cell r="B270" t="str">
            <v>Prognathodes carlhubbsi</v>
          </cell>
        </row>
        <row r="271">
          <cell r="A271" t="str">
            <v>cma</v>
          </cell>
          <cell r="B271" t="str">
            <v>Ctenochaetus marginatus</v>
          </cell>
        </row>
        <row r="272">
          <cell r="A272" t="str">
            <v>cmac</v>
          </cell>
          <cell r="B272" t="str">
            <v>Canthidermis maculata</v>
          </cell>
        </row>
        <row r="273">
          <cell r="A273" t="str">
            <v>rty</v>
          </cell>
          <cell r="B273" t="str">
            <v>Rhincodon typus</v>
          </cell>
        </row>
        <row r="274">
          <cell r="A274" t="str">
            <v>slew</v>
          </cell>
          <cell r="B274" t="str">
            <v>Shyrna lewinii</v>
          </cell>
        </row>
        <row r="275">
          <cell r="A275" t="str">
            <v>stic</v>
          </cell>
          <cell r="B275" t="str">
            <v>Serranus tico</v>
          </cell>
        </row>
        <row r="276">
          <cell r="A276" t="str">
            <v>sri</v>
          </cell>
          <cell r="B276" t="str">
            <v>Seriola rivoliana</v>
          </cell>
        </row>
        <row r="277">
          <cell r="A277" t="str">
            <v>sid</v>
          </cell>
          <cell r="B277" t="str">
            <v>Sphyraena idiastes</v>
          </cell>
        </row>
        <row r="278">
          <cell r="A278" t="str">
            <v>mol</v>
          </cell>
          <cell r="B278" t="str">
            <v>Mycteroperca olfax</v>
          </cell>
        </row>
        <row r="279">
          <cell r="A279" t="str">
            <v>acoc</v>
          </cell>
          <cell r="B279" t="str">
            <v>Axoclinus cocoensis</v>
          </cell>
        </row>
        <row r="280">
          <cell r="A280" t="str">
            <v>lara</v>
          </cell>
          <cell r="B280" t="str">
            <v>Lutjanus aratus</v>
          </cell>
        </row>
        <row r="281">
          <cell r="A281" t="str">
            <v>tal</v>
          </cell>
          <cell r="B281" t="str">
            <v>Thunnus albacares</v>
          </cell>
        </row>
        <row r="282">
          <cell r="A282" t="str">
            <v>mbre</v>
          </cell>
          <cell r="B282" t="str">
            <v>Malacanthus brevirostris</v>
          </cell>
        </row>
        <row r="283">
          <cell r="A283" t="str">
            <v>tme</v>
          </cell>
          <cell r="B283" t="str">
            <v>Taeniura meyeni</v>
          </cell>
        </row>
        <row r="284">
          <cell r="A284" t="str">
            <v>sba</v>
          </cell>
          <cell r="B284" t="str">
            <v>Stethojulis bandanensis</v>
          </cell>
        </row>
        <row r="285">
          <cell r="A285" t="str">
            <v>ljo</v>
          </cell>
          <cell r="B285" t="str">
            <v>Lutjanus jordani</v>
          </cell>
        </row>
        <row r="286">
          <cell r="A286" t="str">
            <v>aci</v>
          </cell>
          <cell r="B286" t="str">
            <v>Alectis ciliaris</v>
          </cell>
        </row>
        <row r="287">
          <cell r="A287" t="str">
            <v>ssp</v>
          </cell>
          <cell r="B287" t="str">
            <v>Scorpaena sp.</v>
          </cell>
        </row>
        <row r="288">
          <cell r="A288" t="str">
            <v>ksp</v>
          </cell>
          <cell r="B288" t="str">
            <v>Kiphosus sp.</v>
          </cell>
        </row>
        <row r="289">
          <cell r="A289" t="str">
            <v>sqe</v>
          </cell>
          <cell r="B289" t="str">
            <v>Sphyraena qenie</v>
          </cell>
        </row>
        <row r="290">
          <cell r="A290" t="str">
            <v>amu</v>
          </cell>
          <cell r="B290" t="str">
            <v>Alphestes multiguttatus</v>
          </cell>
        </row>
        <row r="291">
          <cell r="A291" t="str">
            <v>eim</v>
          </cell>
          <cell r="B291" t="str">
            <v>Eretmochelys imbricata</v>
          </cell>
        </row>
        <row r="292">
          <cell r="A292" t="str">
            <v>hnig</v>
          </cell>
          <cell r="B292" t="str">
            <v>Helichthys niger</v>
          </cell>
        </row>
        <row r="293">
          <cell r="A293" t="str">
            <v>amos</v>
          </cell>
          <cell r="B293" t="str">
            <v>Acanthurus mostegus</v>
          </cell>
        </row>
        <row r="294">
          <cell r="A294" t="str">
            <v>hber</v>
          </cell>
          <cell r="B294" t="str">
            <v>Hyripristis berdnti</v>
          </cell>
        </row>
        <row r="295">
          <cell r="A295" t="str">
            <v>sbe</v>
          </cell>
          <cell r="B295" t="str">
            <v>Stegastes beebei</v>
          </cell>
        </row>
      </sheetData>
      <sheetData sheetId="1"/>
      <sheetData sheetId="2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400"/>
  <sheetViews>
    <sheetView zoomScale="75" zoomScaleNormal="7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14" sqref="C14"/>
    </sheetView>
  </sheetViews>
  <sheetFormatPr baseColWidth="10" defaultColWidth="11.44140625" defaultRowHeight="14.4" x14ac:dyDescent="0.3"/>
  <cols>
    <col min="1" max="1" width="16.5546875" style="3" customWidth="1"/>
    <col min="2" max="2" width="29.109375" style="3" customWidth="1"/>
    <col min="3" max="3" width="10.44140625" style="3" customWidth="1"/>
    <col min="4" max="4" width="7.33203125" style="3" customWidth="1"/>
    <col min="5" max="5" width="9.6640625" style="3" customWidth="1"/>
    <col min="6" max="6" width="8.109375" style="3" customWidth="1"/>
    <col min="7" max="7" width="8" style="3" customWidth="1"/>
    <col min="8" max="8" width="11.44140625" style="20"/>
    <col min="9" max="9" width="24.6640625" bestFit="1" customWidth="1"/>
    <col min="10" max="10" width="16.88671875" bestFit="1" customWidth="1"/>
    <col min="11" max="11" width="9.6640625" customWidth="1"/>
    <col min="12" max="16384" width="11.44140625" style="3"/>
  </cols>
  <sheetData>
    <row r="1" spans="1:14" x14ac:dyDescent="0.3">
      <c r="A1" s="3" t="s">
        <v>0</v>
      </c>
      <c r="B1" s="3" t="s">
        <v>1</v>
      </c>
      <c r="C1" s="3" t="s">
        <v>36</v>
      </c>
      <c r="D1" s="3" t="s">
        <v>37</v>
      </c>
      <c r="E1" s="3" t="s">
        <v>3</v>
      </c>
      <c r="F1" s="3" t="s">
        <v>4</v>
      </c>
      <c r="G1" s="3" t="s">
        <v>627</v>
      </c>
      <c r="H1" s="20" t="s">
        <v>884</v>
      </c>
      <c r="I1" s="20" t="s">
        <v>1095</v>
      </c>
      <c r="J1" s="20" t="s">
        <v>905</v>
      </c>
      <c r="K1" s="20" t="s">
        <v>1406</v>
      </c>
      <c r="L1" s="3" t="s">
        <v>1087</v>
      </c>
      <c r="M1" s="3" t="s">
        <v>1088</v>
      </c>
      <c r="N1" s="3" t="s">
        <v>1090</v>
      </c>
    </row>
    <row r="2" spans="1:14" x14ac:dyDescent="0.3">
      <c r="A2" s="3" t="s">
        <v>7</v>
      </c>
      <c r="B2" s="3" t="s">
        <v>2</v>
      </c>
      <c r="C2" s="10">
        <v>4</v>
      </c>
      <c r="D2" s="10">
        <v>3</v>
      </c>
      <c r="E2" s="3" t="s">
        <v>6</v>
      </c>
      <c r="F2" s="3" t="s">
        <v>5</v>
      </c>
      <c r="I2" t="str">
        <f>IF(AND(H2&gt;=2,H2&lt;3),"Consumidor Primario",IF(AND(H2&gt;=3,H2&lt;4),"Consumidor Secundario",IF(H2&gt;=4,"Depredador Tope","")))</f>
        <v/>
      </c>
      <c r="L2" s="3" t="s">
        <v>1089</v>
      </c>
      <c r="N2" s="3" t="s">
        <v>1091</v>
      </c>
    </row>
    <row r="3" spans="1:14" x14ac:dyDescent="0.3">
      <c r="A3" s="3" t="s">
        <v>9</v>
      </c>
      <c r="B3" s="3" t="s">
        <v>8</v>
      </c>
      <c r="C3" s="7">
        <v>1.6E-2</v>
      </c>
      <c r="D3" s="7">
        <v>3</v>
      </c>
      <c r="E3" s="3" t="s">
        <v>10</v>
      </c>
      <c r="F3" s="3" t="s">
        <v>11</v>
      </c>
      <c r="H3" s="20">
        <v>2.7</v>
      </c>
      <c r="I3" t="str">
        <f>IF(AND(H3&gt;=2,H3&lt;3),"Consumidor Primario",IF(AND(H3&gt;=3,H3&lt;4),"Consumidor Secundario",IF(H3&gt;=4,"Depredador Tope","")))</f>
        <v>Consumidor Primario</v>
      </c>
      <c r="J3" t="s">
        <v>1104</v>
      </c>
      <c r="K3" t="s">
        <v>1104</v>
      </c>
      <c r="L3" s="3" t="s">
        <v>1092</v>
      </c>
      <c r="N3" s="3" t="s">
        <v>1091</v>
      </c>
    </row>
    <row r="4" spans="1:14" x14ac:dyDescent="0.3">
      <c r="A4" s="3" t="s">
        <v>12</v>
      </c>
      <c r="B4" s="3" t="s">
        <v>13</v>
      </c>
      <c r="C4" s="7">
        <v>1.6E-2</v>
      </c>
      <c r="D4" s="7">
        <v>3</v>
      </c>
      <c r="E4" s="3" t="s">
        <v>580</v>
      </c>
      <c r="F4" s="3" t="s">
        <v>14</v>
      </c>
      <c r="I4" t="str">
        <f t="shared" ref="I4:I67" si="0">IF(AND(H4&gt;=2,H4&lt;3),"Consumidor Primario",IF(AND(H4&gt;=3,H4&lt;4),"Consumidor Secundario",IF(H4&gt;=4,"Depredador Tope","")))</f>
        <v/>
      </c>
      <c r="L4" s="3" t="s">
        <v>1092</v>
      </c>
      <c r="N4" s="3" t="s">
        <v>1091</v>
      </c>
    </row>
    <row r="5" spans="1:14" x14ac:dyDescent="0.3">
      <c r="A5" s="3" t="s">
        <v>16</v>
      </c>
      <c r="B5" s="3" t="s">
        <v>15</v>
      </c>
      <c r="C5" s="7">
        <v>1.6E-2</v>
      </c>
      <c r="D5" s="7">
        <v>3</v>
      </c>
      <c r="E5" s="3" t="s">
        <v>17</v>
      </c>
      <c r="F5" s="3" t="s">
        <v>18</v>
      </c>
      <c r="H5" s="20">
        <v>3</v>
      </c>
      <c r="I5" t="str">
        <f t="shared" si="0"/>
        <v>Consumidor Secundario</v>
      </c>
      <c r="J5" t="s">
        <v>1098</v>
      </c>
      <c r="K5" t="s">
        <v>1106</v>
      </c>
      <c r="L5" s="3" t="s">
        <v>1092</v>
      </c>
      <c r="N5" s="3" t="s">
        <v>1091</v>
      </c>
    </row>
    <row r="6" spans="1:14" x14ac:dyDescent="0.3">
      <c r="A6" s="3" t="s">
        <v>361</v>
      </c>
      <c r="B6" s="3" t="s">
        <v>362</v>
      </c>
      <c r="C6" s="10"/>
      <c r="D6" s="10"/>
      <c r="E6" s="3" t="s">
        <v>579</v>
      </c>
      <c r="F6" s="3" t="s">
        <v>581</v>
      </c>
      <c r="H6" s="20">
        <v>2.9</v>
      </c>
      <c r="I6" t="str">
        <f t="shared" si="0"/>
        <v>Consumidor Primario</v>
      </c>
      <c r="J6" t="s">
        <v>1104</v>
      </c>
      <c r="K6" t="s">
        <v>1104</v>
      </c>
      <c r="L6" s="3" t="s">
        <v>1089</v>
      </c>
      <c r="N6" s="3" t="s">
        <v>1091</v>
      </c>
    </row>
    <row r="7" spans="1:14" x14ac:dyDescent="0.3">
      <c r="A7" s="3" t="s">
        <v>20</v>
      </c>
      <c r="B7" s="3" t="s">
        <v>19</v>
      </c>
      <c r="C7" s="10">
        <v>6.3E-3</v>
      </c>
      <c r="D7" s="10">
        <v>3</v>
      </c>
      <c r="E7" s="3" t="s">
        <v>578</v>
      </c>
      <c r="F7" s="3" t="s">
        <v>21</v>
      </c>
      <c r="I7" t="str">
        <f t="shared" si="0"/>
        <v/>
      </c>
      <c r="L7" s="3" t="s">
        <v>1092</v>
      </c>
      <c r="N7" s="3" t="s">
        <v>1091</v>
      </c>
    </row>
    <row r="8" spans="1:14" x14ac:dyDescent="0.3">
      <c r="A8" s="3" t="s">
        <v>28</v>
      </c>
      <c r="B8" s="3" t="s">
        <v>27</v>
      </c>
      <c r="C8" s="10">
        <v>9</v>
      </c>
      <c r="D8" s="10">
        <v>2</v>
      </c>
      <c r="E8" s="3" t="s">
        <v>582</v>
      </c>
      <c r="F8" s="3" t="s">
        <v>29</v>
      </c>
      <c r="H8" s="20">
        <v>3.4</v>
      </c>
      <c r="I8" t="str">
        <f t="shared" si="0"/>
        <v>Consumidor Secundario</v>
      </c>
      <c r="J8" t="s">
        <v>1110</v>
      </c>
      <c r="K8" t="s">
        <v>1106</v>
      </c>
      <c r="L8" s="3" t="s">
        <v>1092</v>
      </c>
      <c r="N8" s="3" t="s">
        <v>1091</v>
      </c>
    </row>
    <row r="9" spans="1:14" x14ac:dyDescent="0.3">
      <c r="A9" s="3" t="s">
        <v>31</v>
      </c>
      <c r="B9" s="3" t="s">
        <v>30</v>
      </c>
      <c r="C9" s="10">
        <v>6.3E-3</v>
      </c>
      <c r="D9" s="10">
        <v>3</v>
      </c>
      <c r="E9" s="3" t="s">
        <v>583</v>
      </c>
      <c r="F9" s="3" t="s">
        <v>32</v>
      </c>
      <c r="H9" s="39">
        <v>3.4</v>
      </c>
      <c r="I9" t="str">
        <f t="shared" si="0"/>
        <v>Consumidor Secundario</v>
      </c>
      <c r="J9" t="s">
        <v>1110</v>
      </c>
      <c r="K9" t="s">
        <v>1106</v>
      </c>
      <c r="L9" s="3" t="s">
        <v>1092</v>
      </c>
      <c r="N9" s="3" t="s">
        <v>1091</v>
      </c>
    </row>
    <row r="10" spans="1:14" x14ac:dyDescent="0.3">
      <c r="A10" s="3" t="s">
        <v>34</v>
      </c>
      <c r="B10" s="3" t="s">
        <v>33</v>
      </c>
      <c r="C10" s="7">
        <v>7</v>
      </c>
      <c r="D10" s="7">
        <v>2</v>
      </c>
      <c r="E10" s="3" t="s">
        <v>588</v>
      </c>
      <c r="F10" s="3" t="s">
        <v>35</v>
      </c>
      <c r="H10" s="39">
        <v>3.4</v>
      </c>
      <c r="I10" t="str">
        <f t="shared" si="0"/>
        <v>Consumidor Secundario</v>
      </c>
      <c r="J10" t="s">
        <v>1110</v>
      </c>
      <c r="K10" t="s">
        <v>1106</v>
      </c>
      <c r="L10" s="3" t="s">
        <v>1092</v>
      </c>
      <c r="N10" s="3" t="s">
        <v>1091</v>
      </c>
    </row>
    <row r="11" spans="1:14" x14ac:dyDescent="0.3">
      <c r="A11" s="3" t="s">
        <v>39</v>
      </c>
      <c r="B11" s="3" t="s">
        <v>38</v>
      </c>
      <c r="C11" s="7">
        <v>3</v>
      </c>
      <c r="D11" s="7">
        <v>3.181</v>
      </c>
      <c r="E11" s="3" t="s">
        <v>40</v>
      </c>
      <c r="F11" s="3" t="s">
        <v>40</v>
      </c>
      <c r="H11" s="39">
        <v>4.42</v>
      </c>
      <c r="I11" t="str">
        <f t="shared" si="0"/>
        <v>Depredador Tope</v>
      </c>
      <c r="J11" t="s">
        <v>1105</v>
      </c>
      <c r="K11" t="s">
        <v>1097</v>
      </c>
      <c r="L11" s="3" t="s">
        <v>1092</v>
      </c>
      <c r="N11" s="3" t="s">
        <v>1093</v>
      </c>
    </row>
    <row r="12" spans="1:14" x14ac:dyDescent="0.3">
      <c r="A12" s="3" t="s">
        <v>42</v>
      </c>
      <c r="B12" s="3" t="s">
        <v>41</v>
      </c>
      <c r="C12" s="7">
        <v>4</v>
      </c>
      <c r="D12" s="7">
        <v>3</v>
      </c>
      <c r="E12" s="3" t="s">
        <v>584</v>
      </c>
      <c r="F12" s="3" t="s">
        <v>43</v>
      </c>
      <c r="H12" s="20">
        <v>2</v>
      </c>
      <c r="I12" t="str">
        <f t="shared" si="0"/>
        <v>Consumidor Primario</v>
      </c>
      <c r="J12" t="s">
        <v>1104</v>
      </c>
      <c r="K12" t="s">
        <v>1104</v>
      </c>
      <c r="L12" s="3" t="s">
        <v>1092</v>
      </c>
      <c r="N12" s="3" t="s">
        <v>1093</v>
      </c>
    </row>
    <row r="13" spans="1:14" x14ac:dyDescent="0.3">
      <c r="A13" s="3" t="s">
        <v>45</v>
      </c>
      <c r="B13" s="3" t="s">
        <v>44</v>
      </c>
      <c r="C13" s="7">
        <v>6</v>
      </c>
      <c r="D13" s="7">
        <v>2.669</v>
      </c>
      <c r="E13" s="3" t="s">
        <v>585</v>
      </c>
      <c r="F13" s="3" t="s">
        <v>46</v>
      </c>
      <c r="H13" s="20">
        <v>2</v>
      </c>
      <c r="I13" t="str">
        <f t="shared" si="0"/>
        <v>Consumidor Primario</v>
      </c>
      <c r="J13" t="s">
        <v>1104</v>
      </c>
      <c r="K13" t="s">
        <v>1104</v>
      </c>
      <c r="L13" s="3" t="s">
        <v>1092</v>
      </c>
      <c r="N13" s="3" t="s">
        <v>1093</v>
      </c>
    </row>
    <row r="14" spans="1:14" x14ac:dyDescent="0.3">
      <c r="A14" s="3" t="s">
        <v>105</v>
      </c>
      <c r="B14" s="3" t="s">
        <v>47</v>
      </c>
      <c r="C14" s="7">
        <v>8</v>
      </c>
      <c r="D14" s="7">
        <v>2.57</v>
      </c>
      <c r="E14" s="3" t="s">
        <v>586</v>
      </c>
      <c r="F14" s="3" t="s">
        <v>48</v>
      </c>
      <c r="H14" s="20">
        <v>2.8</v>
      </c>
      <c r="I14" t="str">
        <f t="shared" si="0"/>
        <v>Consumidor Primario</v>
      </c>
      <c r="J14" t="s">
        <v>1104</v>
      </c>
      <c r="K14" t="s">
        <v>1104</v>
      </c>
      <c r="L14" s="3" t="s">
        <v>1092</v>
      </c>
      <c r="N14" s="3" t="s">
        <v>1093</v>
      </c>
    </row>
    <row r="15" spans="1:14" x14ac:dyDescent="0.3">
      <c r="A15" s="3" t="s">
        <v>50</v>
      </c>
      <c r="B15" s="3" t="s">
        <v>49</v>
      </c>
      <c r="C15" s="7">
        <v>2.673E-2</v>
      </c>
      <c r="D15" s="7">
        <v>2</v>
      </c>
      <c r="E15" s="3" t="s">
        <v>587</v>
      </c>
      <c r="F15" s="3" t="s">
        <v>51</v>
      </c>
      <c r="H15" s="20">
        <v>2.9</v>
      </c>
      <c r="I15" t="str">
        <f t="shared" si="0"/>
        <v>Consumidor Primario</v>
      </c>
      <c r="J15" t="s">
        <v>1104</v>
      </c>
      <c r="K15" t="s">
        <v>1104</v>
      </c>
      <c r="L15" s="3" t="s">
        <v>1092</v>
      </c>
      <c r="N15" s="3" t="s">
        <v>1093</v>
      </c>
    </row>
    <row r="16" spans="1:14" x14ac:dyDescent="0.3">
      <c r="A16" s="3" t="s">
        <v>53</v>
      </c>
      <c r="B16" s="3" t="s">
        <v>52</v>
      </c>
      <c r="C16" s="7">
        <v>5</v>
      </c>
      <c r="D16" s="7">
        <v>3.13</v>
      </c>
      <c r="E16" s="3" t="s">
        <v>589</v>
      </c>
      <c r="F16" s="3" t="s">
        <v>54</v>
      </c>
      <c r="H16" s="20">
        <v>3.2</v>
      </c>
      <c r="I16" t="str">
        <f t="shared" si="0"/>
        <v>Consumidor Secundario</v>
      </c>
      <c r="J16" t="s">
        <v>1110</v>
      </c>
      <c r="K16" t="s">
        <v>1106</v>
      </c>
      <c r="L16" s="3" t="s">
        <v>906</v>
      </c>
      <c r="N16" s="3" t="s">
        <v>1094</v>
      </c>
    </row>
    <row r="17" spans="1:14" x14ac:dyDescent="0.3">
      <c r="A17" s="3" t="s">
        <v>104</v>
      </c>
      <c r="B17" s="3" t="s">
        <v>55</v>
      </c>
      <c r="C17" s="7">
        <v>1</v>
      </c>
      <c r="D17" s="7">
        <v>3.0038</v>
      </c>
      <c r="E17" s="3" t="s">
        <v>590</v>
      </c>
      <c r="F17" s="3" t="s">
        <v>57</v>
      </c>
      <c r="H17" s="20">
        <v>3.5</v>
      </c>
      <c r="I17" t="str">
        <f t="shared" si="0"/>
        <v>Consumidor Secundario</v>
      </c>
      <c r="J17" t="s">
        <v>1110</v>
      </c>
      <c r="K17" t="s">
        <v>1106</v>
      </c>
      <c r="L17" s="3" t="s">
        <v>1092</v>
      </c>
      <c r="N17" s="3" t="s">
        <v>1091</v>
      </c>
    </row>
    <row r="18" spans="1:14" x14ac:dyDescent="0.3">
      <c r="A18" s="3" t="s">
        <v>59</v>
      </c>
      <c r="B18" s="3" t="s">
        <v>58</v>
      </c>
      <c r="C18" s="12">
        <v>1</v>
      </c>
      <c r="D18" s="12">
        <v>2.96</v>
      </c>
      <c r="E18" s="3" t="s">
        <v>592</v>
      </c>
      <c r="F18" s="3" t="s">
        <v>591</v>
      </c>
      <c r="H18" s="20">
        <v>2.93</v>
      </c>
      <c r="I18" t="str">
        <f t="shared" si="0"/>
        <v>Consumidor Primario</v>
      </c>
      <c r="J18" t="s">
        <v>1104</v>
      </c>
      <c r="K18" t="s">
        <v>1104</v>
      </c>
      <c r="L18" s="3" t="s">
        <v>1089</v>
      </c>
      <c r="N18" s="3" t="s">
        <v>1091</v>
      </c>
    </row>
    <row r="19" spans="1:14" x14ac:dyDescent="0.3">
      <c r="A19" s="3" t="s">
        <v>61</v>
      </c>
      <c r="B19" s="3" t="s">
        <v>60</v>
      </c>
      <c r="C19" s="7" t="s">
        <v>1446</v>
      </c>
      <c r="D19" s="7">
        <v>1</v>
      </c>
      <c r="E19" s="3" t="s">
        <v>593</v>
      </c>
      <c r="F19" s="3" t="s">
        <v>62</v>
      </c>
      <c r="H19" s="20">
        <v>2.8</v>
      </c>
      <c r="I19" t="str">
        <f t="shared" si="0"/>
        <v>Consumidor Primario</v>
      </c>
      <c r="J19" t="s">
        <v>1104</v>
      </c>
      <c r="K19" t="s">
        <v>1104</v>
      </c>
      <c r="L19" s="3" t="s">
        <v>1089</v>
      </c>
      <c r="N19" s="3" t="s">
        <v>1091</v>
      </c>
    </row>
    <row r="20" spans="1:14" x14ac:dyDescent="0.3">
      <c r="A20" s="3" t="s">
        <v>64</v>
      </c>
      <c r="B20" s="3" t="s">
        <v>63</v>
      </c>
      <c r="C20" s="9">
        <v>1</v>
      </c>
      <c r="D20" s="9">
        <v>2</v>
      </c>
      <c r="E20" s="3" t="s">
        <v>594</v>
      </c>
      <c r="F20" s="3" t="s">
        <v>65</v>
      </c>
      <c r="H20" s="20">
        <v>3.4</v>
      </c>
      <c r="I20" t="str">
        <f t="shared" si="0"/>
        <v>Consumidor Secundario</v>
      </c>
      <c r="J20" t="s">
        <v>1110</v>
      </c>
      <c r="K20" t="s">
        <v>1106</v>
      </c>
      <c r="L20" s="3" t="s">
        <v>1092</v>
      </c>
      <c r="N20" s="3" t="s">
        <v>1091</v>
      </c>
    </row>
    <row r="21" spans="1:14" x14ac:dyDescent="0.3">
      <c r="A21" s="3" t="s">
        <v>67</v>
      </c>
      <c r="B21" s="3" t="s">
        <v>66</v>
      </c>
      <c r="C21" s="9">
        <v>1</v>
      </c>
      <c r="D21" s="9">
        <v>2</v>
      </c>
      <c r="E21" s="3" t="s">
        <v>68</v>
      </c>
      <c r="F21" s="3" t="s">
        <v>68</v>
      </c>
      <c r="I21" t="str">
        <f t="shared" si="0"/>
        <v/>
      </c>
      <c r="L21" s="3" t="s">
        <v>1092</v>
      </c>
      <c r="N21" s="3" t="s">
        <v>1091</v>
      </c>
    </row>
    <row r="22" spans="1:14" x14ac:dyDescent="0.3">
      <c r="A22" s="3" t="s">
        <v>56</v>
      </c>
      <c r="B22" s="3" t="s">
        <v>69</v>
      </c>
      <c r="C22" s="7">
        <v>5</v>
      </c>
      <c r="D22" s="7">
        <v>2.91</v>
      </c>
      <c r="E22" s="3" t="s">
        <v>595</v>
      </c>
      <c r="F22" s="3" t="s">
        <v>70</v>
      </c>
      <c r="H22" s="20">
        <v>3.5</v>
      </c>
      <c r="I22" t="str">
        <f t="shared" si="0"/>
        <v>Consumidor Secundario</v>
      </c>
      <c r="J22" t="s">
        <v>1110</v>
      </c>
      <c r="K22" t="s">
        <v>1106</v>
      </c>
      <c r="L22" s="3" t="s">
        <v>1092</v>
      </c>
      <c r="N22" s="3" t="s">
        <v>1091</v>
      </c>
    </row>
    <row r="23" spans="1:14" x14ac:dyDescent="0.3">
      <c r="A23" s="3" t="s">
        <v>72</v>
      </c>
      <c r="B23" s="3" t="s">
        <v>71</v>
      </c>
      <c r="C23" s="9">
        <v>1</v>
      </c>
      <c r="D23" s="9">
        <v>2</v>
      </c>
      <c r="E23" s="3" t="s">
        <v>596</v>
      </c>
      <c r="F23" s="3" t="s">
        <v>73</v>
      </c>
      <c r="H23" s="20">
        <v>4.2</v>
      </c>
      <c r="I23" t="str">
        <f t="shared" si="0"/>
        <v>Depredador Tope</v>
      </c>
      <c r="J23" t="s">
        <v>1105</v>
      </c>
      <c r="K23" t="s">
        <v>1096</v>
      </c>
      <c r="L23" s="3" t="s">
        <v>1092</v>
      </c>
      <c r="N23" s="3" t="s">
        <v>1091</v>
      </c>
    </row>
    <row r="24" spans="1:14" x14ac:dyDescent="0.3">
      <c r="A24" s="3" t="s">
        <v>75</v>
      </c>
      <c r="B24" s="3" t="s">
        <v>74</v>
      </c>
      <c r="C24" s="8">
        <v>1.41E-2</v>
      </c>
      <c r="D24" s="9">
        <v>3.1286</v>
      </c>
      <c r="E24" s="3" t="s">
        <v>597</v>
      </c>
      <c r="F24" s="3" t="s">
        <v>76</v>
      </c>
      <c r="I24" t="str">
        <f t="shared" si="0"/>
        <v/>
      </c>
      <c r="L24" s="3" t="s">
        <v>1092</v>
      </c>
      <c r="N24" s="3" t="s">
        <v>1091</v>
      </c>
    </row>
    <row r="25" spans="1:14" x14ac:dyDescent="0.3">
      <c r="A25" s="3" t="s">
        <v>78</v>
      </c>
      <c r="B25" s="3" t="s">
        <v>77</v>
      </c>
      <c r="C25" s="8">
        <v>1.41E-2</v>
      </c>
      <c r="D25" s="9">
        <v>3.1286</v>
      </c>
      <c r="E25" s="3" t="s">
        <v>598</v>
      </c>
      <c r="F25" s="3" t="s">
        <v>79</v>
      </c>
      <c r="H25" s="20">
        <v>3.5</v>
      </c>
      <c r="I25" t="str">
        <f t="shared" si="0"/>
        <v>Consumidor Secundario</v>
      </c>
      <c r="J25" t="s">
        <v>1110</v>
      </c>
      <c r="K25" t="s">
        <v>1106</v>
      </c>
      <c r="L25" s="3" t="s">
        <v>1092</v>
      </c>
      <c r="N25" s="3" t="s">
        <v>1091</v>
      </c>
    </row>
    <row r="26" spans="1:14" x14ac:dyDescent="0.3">
      <c r="A26" s="3" t="s">
        <v>81</v>
      </c>
      <c r="B26" s="3" t="s">
        <v>80</v>
      </c>
      <c r="C26" s="8">
        <v>1.41E-2</v>
      </c>
      <c r="D26" s="9">
        <v>3.1286</v>
      </c>
      <c r="E26" s="3" t="s">
        <v>599</v>
      </c>
      <c r="F26" s="3" t="s">
        <v>82</v>
      </c>
      <c r="H26" s="20">
        <v>3.4</v>
      </c>
      <c r="I26" t="str">
        <f t="shared" si="0"/>
        <v>Consumidor Secundario</v>
      </c>
      <c r="J26" t="s">
        <v>1098</v>
      </c>
      <c r="K26" t="s">
        <v>1106</v>
      </c>
      <c r="L26" s="3" t="s">
        <v>1092</v>
      </c>
      <c r="N26" s="3" t="s">
        <v>1091</v>
      </c>
    </row>
    <row r="27" spans="1:14" x14ac:dyDescent="0.3">
      <c r="A27" s="3" t="s">
        <v>84</v>
      </c>
      <c r="B27" s="3" t="s">
        <v>83</v>
      </c>
      <c r="C27" s="8">
        <v>1.41E-2</v>
      </c>
      <c r="D27" s="9">
        <v>3.1286</v>
      </c>
      <c r="E27" s="3" t="s">
        <v>600</v>
      </c>
      <c r="F27" s="3" t="s">
        <v>85</v>
      </c>
      <c r="H27" s="20">
        <v>3.4</v>
      </c>
      <c r="I27" t="str">
        <f t="shared" si="0"/>
        <v>Consumidor Secundario</v>
      </c>
      <c r="J27" t="s">
        <v>1098</v>
      </c>
      <c r="K27" t="s">
        <v>1106</v>
      </c>
      <c r="L27" s="3" t="s">
        <v>1092</v>
      </c>
      <c r="N27" s="3" t="s">
        <v>1091</v>
      </c>
    </row>
    <row r="28" spans="1:14" x14ac:dyDescent="0.3">
      <c r="A28" s="3" t="s">
        <v>87</v>
      </c>
      <c r="B28" s="3" t="s">
        <v>86</v>
      </c>
      <c r="C28" s="8">
        <v>1.41E-2</v>
      </c>
      <c r="D28" s="9">
        <v>3.1286</v>
      </c>
      <c r="E28" s="3" t="s">
        <v>601</v>
      </c>
      <c r="F28" s="3" t="s">
        <v>88</v>
      </c>
      <c r="H28" s="20">
        <v>3.4</v>
      </c>
      <c r="I28" t="str">
        <f t="shared" si="0"/>
        <v>Consumidor Secundario</v>
      </c>
      <c r="J28" t="s">
        <v>1098</v>
      </c>
      <c r="K28" t="s">
        <v>1106</v>
      </c>
      <c r="L28" s="3" t="s">
        <v>1092</v>
      </c>
      <c r="N28" s="3" t="s">
        <v>1091</v>
      </c>
    </row>
    <row r="29" spans="1:14" x14ac:dyDescent="0.3">
      <c r="A29" s="3" t="s">
        <v>90</v>
      </c>
      <c r="B29" s="3" t="s">
        <v>89</v>
      </c>
      <c r="C29" s="8">
        <v>1.41E-2</v>
      </c>
      <c r="D29" s="9">
        <v>3.1286</v>
      </c>
      <c r="E29" s="3" t="s">
        <v>602</v>
      </c>
      <c r="F29" s="3" t="s">
        <v>91</v>
      </c>
      <c r="H29" s="20">
        <v>3.4</v>
      </c>
      <c r="I29" t="str">
        <f t="shared" si="0"/>
        <v>Consumidor Secundario</v>
      </c>
      <c r="J29" t="s">
        <v>1110</v>
      </c>
      <c r="K29" t="s">
        <v>1106</v>
      </c>
      <c r="L29" s="3" t="s">
        <v>1092</v>
      </c>
      <c r="N29" s="3" t="s">
        <v>1091</v>
      </c>
    </row>
    <row r="30" spans="1:14" x14ac:dyDescent="0.3">
      <c r="A30" s="3" t="s">
        <v>502</v>
      </c>
      <c r="B30" s="3" t="s">
        <v>503</v>
      </c>
      <c r="C30" s="10"/>
      <c r="D30" s="10"/>
      <c r="H30" s="20">
        <v>2</v>
      </c>
      <c r="I30" t="str">
        <f t="shared" si="0"/>
        <v>Consumidor Primario</v>
      </c>
      <c r="J30" t="s">
        <v>1104</v>
      </c>
      <c r="K30" t="s">
        <v>1104</v>
      </c>
      <c r="L30" s="3" t="s">
        <v>1089</v>
      </c>
      <c r="N30" s="3" t="s">
        <v>1091</v>
      </c>
    </row>
    <row r="31" spans="1:14" x14ac:dyDescent="0.3">
      <c r="A31" s="3" t="s">
        <v>93</v>
      </c>
      <c r="B31" s="3" t="s">
        <v>92</v>
      </c>
      <c r="C31" s="10">
        <v>5</v>
      </c>
      <c r="D31" s="10">
        <v>2</v>
      </c>
      <c r="E31" s="3" t="s">
        <v>604</v>
      </c>
      <c r="F31" s="3" t="s">
        <v>94</v>
      </c>
      <c r="H31" s="20">
        <v>3.1</v>
      </c>
      <c r="I31" t="str">
        <f t="shared" si="0"/>
        <v>Consumidor Secundario</v>
      </c>
      <c r="J31" t="s">
        <v>1110</v>
      </c>
      <c r="K31" t="s">
        <v>1106</v>
      </c>
      <c r="L31" s="3" t="s">
        <v>1089</v>
      </c>
      <c r="N31" s="3" t="s">
        <v>1091</v>
      </c>
    </row>
    <row r="32" spans="1:14" x14ac:dyDescent="0.3">
      <c r="A32" s="3" t="s">
        <v>96</v>
      </c>
      <c r="B32" s="3" t="s">
        <v>95</v>
      </c>
      <c r="C32" s="11">
        <v>3</v>
      </c>
      <c r="D32" s="11">
        <v>2</v>
      </c>
      <c r="E32" s="3" t="s">
        <v>603</v>
      </c>
      <c r="F32" s="3" t="s">
        <v>97</v>
      </c>
      <c r="H32" s="20">
        <v>3.4</v>
      </c>
      <c r="I32" t="str">
        <f t="shared" si="0"/>
        <v>Consumidor Secundario</v>
      </c>
      <c r="J32" t="s">
        <v>1110</v>
      </c>
      <c r="K32" t="s">
        <v>1106</v>
      </c>
      <c r="L32" s="3" t="s">
        <v>1089</v>
      </c>
      <c r="N32" s="3" t="s">
        <v>1091</v>
      </c>
    </row>
    <row r="33" spans="1:14" x14ac:dyDescent="0.3">
      <c r="A33" s="21" t="s">
        <v>908</v>
      </c>
      <c r="B33" s="21" t="s">
        <v>909</v>
      </c>
      <c r="C33" s="11"/>
      <c r="D33" s="11"/>
      <c r="H33" s="20">
        <v>2</v>
      </c>
      <c r="I33" t="str">
        <f t="shared" si="0"/>
        <v>Consumidor Primario</v>
      </c>
      <c r="J33" t="s">
        <v>1104</v>
      </c>
      <c r="K33" t="s">
        <v>1104</v>
      </c>
      <c r="L33" s="3" t="s">
        <v>1089</v>
      </c>
      <c r="N33" s="3" t="s">
        <v>1091</v>
      </c>
    </row>
    <row r="34" spans="1:14" x14ac:dyDescent="0.3">
      <c r="A34" s="3" t="s">
        <v>910</v>
      </c>
      <c r="B34" s="3" t="s">
        <v>911</v>
      </c>
      <c r="C34" s="11"/>
      <c r="D34" s="11"/>
      <c r="H34" s="20">
        <v>2</v>
      </c>
      <c r="I34" t="str">
        <f t="shared" si="0"/>
        <v>Consumidor Primario</v>
      </c>
      <c r="J34" t="s">
        <v>1104</v>
      </c>
      <c r="K34" t="s">
        <v>1104</v>
      </c>
      <c r="L34" s="3" t="s">
        <v>1089</v>
      </c>
      <c r="N34" s="3" t="s">
        <v>1091</v>
      </c>
    </row>
    <row r="35" spans="1:14" x14ac:dyDescent="0.3">
      <c r="A35" s="3" t="s">
        <v>536</v>
      </c>
      <c r="B35" s="3" t="s">
        <v>537</v>
      </c>
      <c r="C35" s="10"/>
      <c r="D35" s="10"/>
      <c r="H35" s="20">
        <v>2</v>
      </c>
      <c r="I35" t="str">
        <f t="shared" si="0"/>
        <v>Consumidor Primario</v>
      </c>
      <c r="J35" t="s">
        <v>1104</v>
      </c>
      <c r="K35" t="s">
        <v>1104</v>
      </c>
      <c r="L35" s="3" t="s">
        <v>1089</v>
      </c>
      <c r="N35" s="3" t="s">
        <v>1091</v>
      </c>
    </row>
    <row r="36" spans="1:14" x14ac:dyDescent="0.3">
      <c r="A36" s="3" t="s">
        <v>99</v>
      </c>
      <c r="B36" s="3" t="s">
        <v>98</v>
      </c>
      <c r="C36" s="11">
        <v>2</v>
      </c>
      <c r="D36" s="11">
        <v>3</v>
      </c>
      <c r="E36" s="3" t="s">
        <v>605</v>
      </c>
      <c r="F36" s="3" t="s">
        <v>100</v>
      </c>
      <c r="H36" s="20">
        <v>3.9</v>
      </c>
      <c r="I36" t="str">
        <f t="shared" si="0"/>
        <v>Consumidor Secundario</v>
      </c>
      <c r="J36" t="s">
        <v>1110</v>
      </c>
      <c r="K36" t="s">
        <v>1106</v>
      </c>
      <c r="L36" s="3" t="s">
        <v>1089</v>
      </c>
      <c r="N36" s="3" t="s">
        <v>1091</v>
      </c>
    </row>
    <row r="37" spans="1:14" x14ac:dyDescent="0.3">
      <c r="A37" s="3" t="s">
        <v>102</v>
      </c>
      <c r="B37" s="3" t="s">
        <v>101</v>
      </c>
      <c r="C37" s="10"/>
      <c r="D37" s="10"/>
      <c r="E37" s="3" t="s">
        <v>902</v>
      </c>
      <c r="F37" s="3" t="s">
        <v>103</v>
      </c>
      <c r="H37" s="20">
        <v>2.7</v>
      </c>
      <c r="I37" t="str">
        <f t="shared" si="0"/>
        <v>Consumidor Primario</v>
      </c>
      <c r="J37" t="s">
        <v>1104</v>
      </c>
      <c r="K37" t="s">
        <v>1104</v>
      </c>
      <c r="L37" s="3" t="s">
        <v>906</v>
      </c>
      <c r="N37" s="3" t="s">
        <v>1091</v>
      </c>
    </row>
    <row r="38" spans="1:14" x14ac:dyDescent="0.3">
      <c r="A38" s="3" t="s">
        <v>107</v>
      </c>
      <c r="B38" s="3" t="s">
        <v>106</v>
      </c>
      <c r="C38" s="9">
        <v>2</v>
      </c>
      <c r="D38" s="9">
        <v>2</v>
      </c>
      <c r="E38" s="3" t="s">
        <v>606</v>
      </c>
      <c r="F38" s="3" t="s">
        <v>108</v>
      </c>
      <c r="H38" s="20">
        <v>3.3</v>
      </c>
      <c r="I38" t="str">
        <f t="shared" si="0"/>
        <v>Consumidor Secundario</v>
      </c>
      <c r="J38" t="s">
        <v>1110</v>
      </c>
      <c r="K38" t="s">
        <v>1106</v>
      </c>
      <c r="L38" s="3" t="s">
        <v>1092</v>
      </c>
      <c r="N38" s="3" t="s">
        <v>1091</v>
      </c>
    </row>
    <row r="39" spans="1:14" x14ac:dyDescent="0.3">
      <c r="A39" s="21" t="s">
        <v>912</v>
      </c>
      <c r="B39" s="21" t="s">
        <v>913</v>
      </c>
      <c r="C39" s="9"/>
      <c r="D39" s="9"/>
      <c r="H39" s="20">
        <v>2</v>
      </c>
      <c r="I39" t="str">
        <f t="shared" si="0"/>
        <v>Consumidor Primario</v>
      </c>
      <c r="J39" t="s">
        <v>1104</v>
      </c>
      <c r="K39" t="s">
        <v>1104</v>
      </c>
      <c r="L39" s="3" t="s">
        <v>1089</v>
      </c>
      <c r="N39" s="3" t="s">
        <v>1091</v>
      </c>
    </row>
    <row r="40" spans="1:14" x14ac:dyDescent="0.3">
      <c r="A40" s="21" t="s">
        <v>914</v>
      </c>
      <c r="B40" s="21" t="s">
        <v>915</v>
      </c>
      <c r="C40" s="9"/>
      <c r="D40" s="9"/>
      <c r="H40" s="20">
        <v>2</v>
      </c>
      <c r="I40" t="str">
        <f t="shared" si="0"/>
        <v>Consumidor Primario</v>
      </c>
      <c r="J40" t="s">
        <v>1104</v>
      </c>
      <c r="K40" t="s">
        <v>1104</v>
      </c>
      <c r="L40" s="3" t="s">
        <v>1089</v>
      </c>
      <c r="N40" s="3" t="s">
        <v>1091</v>
      </c>
    </row>
    <row r="41" spans="1:14" x14ac:dyDescent="0.3">
      <c r="A41" s="40" t="s">
        <v>110</v>
      </c>
      <c r="B41" s="3" t="s">
        <v>109</v>
      </c>
      <c r="C41" s="9">
        <v>2.01E-2</v>
      </c>
      <c r="D41" s="9">
        <v>2</v>
      </c>
      <c r="E41" s="3" t="s">
        <v>608</v>
      </c>
      <c r="F41" s="3" t="s">
        <v>111</v>
      </c>
      <c r="H41" s="20">
        <v>3.4</v>
      </c>
      <c r="I41" t="str">
        <f t="shared" si="0"/>
        <v>Consumidor Secundario</v>
      </c>
      <c r="J41" t="s">
        <v>1110</v>
      </c>
      <c r="K41" t="s">
        <v>1106</v>
      </c>
      <c r="L41" s="3" t="s">
        <v>1092</v>
      </c>
      <c r="N41" s="3" t="s">
        <v>1093</v>
      </c>
    </row>
    <row r="42" spans="1:14" x14ac:dyDescent="0.3">
      <c r="A42" s="3" t="s">
        <v>113</v>
      </c>
      <c r="B42" s="3" t="s">
        <v>112</v>
      </c>
      <c r="C42" s="10">
        <v>9</v>
      </c>
      <c r="D42" s="10">
        <v>3</v>
      </c>
      <c r="E42" s="3" t="s">
        <v>607</v>
      </c>
      <c r="F42" s="3" t="s">
        <v>114</v>
      </c>
      <c r="I42" t="str">
        <f t="shared" si="0"/>
        <v/>
      </c>
      <c r="L42" s="3" t="s">
        <v>1092</v>
      </c>
      <c r="N42" s="3" t="s">
        <v>1093</v>
      </c>
    </row>
    <row r="43" spans="1:14" x14ac:dyDescent="0.3">
      <c r="A43" s="3" t="s">
        <v>116</v>
      </c>
      <c r="B43" s="3" t="s">
        <v>115</v>
      </c>
      <c r="C43" s="9" t="s">
        <v>1447</v>
      </c>
      <c r="D43" s="9">
        <v>2</v>
      </c>
      <c r="E43" s="3" t="s">
        <v>610</v>
      </c>
      <c r="F43" s="3" t="s">
        <v>117</v>
      </c>
      <c r="H43" s="20">
        <v>3.5</v>
      </c>
      <c r="I43" t="str">
        <f t="shared" si="0"/>
        <v>Consumidor Secundario</v>
      </c>
      <c r="J43" t="s">
        <v>1110</v>
      </c>
      <c r="K43" t="s">
        <v>1106</v>
      </c>
      <c r="L43" s="3" t="s">
        <v>1089</v>
      </c>
      <c r="N43" s="3" t="s">
        <v>1091</v>
      </c>
    </row>
    <row r="44" spans="1:14" x14ac:dyDescent="0.3">
      <c r="A44" s="3" t="s">
        <v>119</v>
      </c>
      <c r="B44" s="3" t="s">
        <v>118</v>
      </c>
      <c r="C44" s="10">
        <v>1</v>
      </c>
      <c r="D44" s="10">
        <v>3</v>
      </c>
      <c r="E44" s="3" t="s">
        <v>609</v>
      </c>
      <c r="F44" s="3" t="s">
        <v>120</v>
      </c>
      <c r="H44" s="20">
        <v>2</v>
      </c>
      <c r="I44" t="str">
        <f t="shared" si="0"/>
        <v>Consumidor Primario</v>
      </c>
      <c r="J44" t="s">
        <v>1104</v>
      </c>
      <c r="K44" t="s">
        <v>1104</v>
      </c>
      <c r="L44" s="3" t="s">
        <v>1092</v>
      </c>
      <c r="N44" s="3" t="s">
        <v>1091</v>
      </c>
    </row>
    <row r="45" spans="1:14" x14ac:dyDescent="0.3">
      <c r="A45" s="3" t="s">
        <v>122</v>
      </c>
      <c r="B45" s="3" t="s">
        <v>121</v>
      </c>
      <c r="C45" s="14">
        <v>4</v>
      </c>
      <c r="D45" s="14">
        <v>2</v>
      </c>
      <c r="E45" s="3" t="s">
        <v>611</v>
      </c>
      <c r="F45" s="3" t="s">
        <v>123</v>
      </c>
      <c r="H45" s="20">
        <v>3.1</v>
      </c>
      <c r="I45" t="str">
        <f t="shared" si="0"/>
        <v>Consumidor Secundario</v>
      </c>
      <c r="J45" t="s">
        <v>1110</v>
      </c>
      <c r="K45" t="s">
        <v>1106</v>
      </c>
      <c r="L45" s="3" t="s">
        <v>1089</v>
      </c>
      <c r="N45" s="3" t="s">
        <v>1091</v>
      </c>
    </row>
    <row r="46" spans="1:14" x14ac:dyDescent="0.3">
      <c r="A46" s="3" t="s">
        <v>125</v>
      </c>
      <c r="B46" s="3" t="s">
        <v>124</v>
      </c>
      <c r="C46" s="9">
        <v>1</v>
      </c>
      <c r="D46" s="9">
        <v>2</v>
      </c>
      <c r="E46" s="3" t="s">
        <v>612</v>
      </c>
      <c r="F46" s="3" t="s">
        <v>126</v>
      </c>
      <c r="H46" s="20">
        <v>3</v>
      </c>
      <c r="I46" t="str">
        <f t="shared" si="0"/>
        <v>Consumidor Secundario</v>
      </c>
      <c r="J46" t="s">
        <v>1110</v>
      </c>
      <c r="K46" t="s">
        <v>1106</v>
      </c>
      <c r="L46" s="3" t="s">
        <v>1092</v>
      </c>
      <c r="N46" s="3" t="s">
        <v>1091</v>
      </c>
    </row>
    <row r="47" spans="1:14" x14ac:dyDescent="0.3">
      <c r="A47" s="3" t="s">
        <v>127</v>
      </c>
      <c r="B47" s="3" t="s">
        <v>128</v>
      </c>
      <c r="C47" s="10">
        <v>2</v>
      </c>
      <c r="D47" s="10">
        <v>3</v>
      </c>
      <c r="E47" s="3" t="s">
        <v>613</v>
      </c>
      <c r="F47" s="3" t="s">
        <v>129</v>
      </c>
      <c r="H47" s="20">
        <v>4</v>
      </c>
      <c r="I47" t="str">
        <f t="shared" si="0"/>
        <v>Depredador Tope</v>
      </c>
      <c r="J47" t="s">
        <v>1105</v>
      </c>
      <c r="K47" t="s">
        <v>1097</v>
      </c>
      <c r="L47" s="3" t="s">
        <v>1092</v>
      </c>
      <c r="N47" s="3" t="s">
        <v>1091</v>
      </c>
    </row>
    <row r="48" spans="1:14" x14ac:dyDescent="0.3">
      <c r="A48" s="3" t="s">
        <v>131</v>
      </c>
      <c r="B48" s="3" t="s">
        <v>130</v>
      </c>
      <c r="C48" s="10">
        <v>1.61E-2</v>
      </c>
      <c r="D48" s="10">
        <v>3</v>
      </c>
      <c r="E48" s="3" t="s">
        <v>614</v>
      </c>
      <c r="F48" s="3" t="s">
        <v>132</v>
      </c>
      <c r="H48" s="20">
        <v>3.9</v>
      </c>
      <c r="I48" t="str">
        <f t="shared" si="0"/>
        <v>Consumidor Secundario</v>
      </c>
      <c r="J48" t="s">
        <v>1110</v>
      </c>
      <c r="K48" t="s">
        <v>1106</v>
      </c>
      <c r="L48" s="3" t="s">
        <v>1092</v>
      </c>
      <c r="N48" s="3" t="s">
        <v>1091</v>
      </c>
    </row>
    <row r="49" spans="1:14" x14ac:dyDescent="0.3">
      <c r="A49" s="3" t="s">
        <v>134</v>
      </c>
      <c r="B49" s="3" t="s">
        <v>133</v>
      </c>
      <c r="C49" s="10">
        <v>1</v>
      </c>
      <c r="D49" s="10">
        <v>2.9</v>
      </c>
      <c r="E49" s="3" t="s">
        <v>615</v>
      </c>
      <c r="F49" s="3" t="s">
        <v>135</v>
      </c>
      <c r="H49" s="20">
        <v>4.5</v>
      </c>
      <c r="I49" t="str">
        <f t="shared" si="0"/>
        <v>Depredador Tope</v>
      </c>
      <c r="J49" t="s">
        <v>1105</v>
      </c>
      <c r="K49" t="s">
        <v>1097</v>
      </c>
      <c r="L49" s="3" t="s">
        <v>1089</v>
      </c>
      <c r="N49" s="3" t="s">
        <v>1091</v>
      </c>
    </row>
    <row r="50" spans="1:14" x14ac:dyDescent="0.3">
      <c r="A50" s="3" t="s">
        <v>137</v>
      </c>
      <c r="B50" s="3" t="s">
        <v>136</v>
      </c>
      <c r="C50" s="10">
        <v>2</v>
      </c>
      <c r="D50" s="10">
        <v>2</v>
      </c>
      <c r="E50" s="3" t="s">
        <v>616</v>
      </c>
      <c r="F50" s="3" t="s">
        <v>138</v>
      </c>
      <c r="H50" s="20">
        <v>4.5</v>
      </c>
      <c r="I50" t="str">
        <f t="shared" si="0"/>
        <v>Depredador Tope</v>
      </c>
      <c r="J50" t="s">
        <v>1105</v>
      </c>
      <c r="K50" t="s">
        <v>1097</v>
      </c>
      <c r="L50" s="3" t="s">
        <v>1089</v>
      </c>
      <c r="N50" s="3" t="s">
        <v>1091</v>
      </c>
    </row>
    <row r="51" spans="1:14" x14ac:dyDescent="0.3">
      <c r="A51" s="3" t="s">
        <v>140</v>
      </c>
      <c r="B51" s="3" t="s">
        <v>139</v>
      </c>
      <c r="C51" s="16">
        <v>2</v>
      </c>
      <c r="D51" s="9">
        <v>3</v>
      </c>
      <c r="E51" s="3" t="s">
        <v>617</v>
      </c>
      <c r="F51" s="3" t="s">
        <v>141</v>
      </c>
      <c r="H51" s="20">
        <v>4.5</v>
      </c>
      <c r="I51" t="str">
        <f t="shared" si="0"/>
        <v>Depredador Tope</v>
      </c>
      <c r="J51" t="s">
        <v>1105</v>
      </c>
      <c r="K51" t="s">
        <v>1097</v>
      </c>
      <c r="L51" s="3" t="s">
        <v>1092</v>
      </c>
      <c r="N51" s="3" t="s">
        <v>1094</v>
      </c>
    </row>
    <row r="52" spans="1:14" x14ac:dyDescent="0.3">
      <c r="A52" s="3" t="s">
        <v>143</v>
      </c>
      <c r="B52" s="3" t="s">
        <v>142</v>
      </c>
      <c r="C52" s="10">
        <v>1E-4</v>
      </c>
      <c r="D52" s="10">
        <v>4</v>
      </c>
      <c r="E52" s="3" t="s">
        <v>618</v>
      </c>
      <c r="F52" s="3" t="s">
        <v>144</v>
      </c>
      <c r="H52" s="39">
        <v>4</v>
      </c>
      <c r="I52" t="str">
        <f t="shared" si="0"/>
        <v>Depredador Tope</v>
      </c>
      <c r="J52" t="s">
        <v>1105</v>
      </c>
      <c r="K52" t="s">
        <v>1097</v>
      </c>
      <c r="L52" s="3" t="s">
        <v>906</v>
      </c>
      <c r="N52" s="3" t="s">
        <v>1091</v>
      </c>
    </row>
    <row r="53" spans="1:14" x14ac:dyDescent="0.3">
      <c r="A53" s="3" t="s">
        <v>146</v>
      </c>
      <c r="B53" s="3" t="s">
        <v>145</v>
      </c>
      <c r="C53" s="10">
        <v>1.01E-2</v>
      </c>
      <c r="D53" s="10">
        <v>3.06</v>
      </c>
      <c r="E53" s="3" t="s">
        <v>619</v>
      </c>
      <c r="F53" s="3" t="s">
        <v>147</v>
      </c>
      <c r="H53" s="20">
        <v>4.5</v>
      </c>
      <c r="I53" t="str">
        <f t="shared" si="0"/>
        <v>Depredador Tope</v>
      </c>
      <c r="J53" t="s">
        <v>1105</v>
      </c>
      <c r="K53" t="s">
        <v>1097</v>
      </c>
      <c r="L53" s="3" t="s">
        <v>906</v>
      </c>
      <c r="N53" s="3" t="s">
        <v>1094</v>
      </c>
    </row>
    <row r="54" spans="1:14" x14ac:dyDescent="0.3">
      <c r="A54" s="3" t="s">
        <v>149</v>
      </c>
      <c r="B54" s="3" t="s">
        <v>148</v>
      </c>
      <c r="C54" s="10">
        <v>1</v>
      </c>
      <c r="D54" s="10">
        <v>3</v>
      </c>
      <c r="E54" s="3" t="s">
        <v>620</v>
      </c>
      <c r="F54" s="3" t="s">
        <v>150</v>
      </c>
      <c r="H54" s="20">
        <v>4.2</v>
      </c>
      <c r="I54" t="str">
        <f t="shared" si="0"/>
        <v>Depredador Tope</v>
      </c>
      <c r="J54" t="s">
        <v>1105</v>
      </c>
      <c r="K54" t="s">
        <v>1097</v>
      </c>
      <c r="L54" s="3" t="s">
        <v>906</v>
      </c>
      <c r="N54" s="3" t="s">
        <v>1091</v>
      </c>
    </row>
    <row r="55" spans="1:14" x14ac:dyDescent="0.3">
      <c r="A55" s="3" t="s">
        <v>152</v>
      </c>
      <c r="B55" s="3" t="s">
        <v>151</v>
      </c>
      <c r="C55" s="10">
        <v>1.11E-2</v>
      </c>
      <c r="D55" s="10">
        <v>2.923</v>
      </c>
      <c r="E55" s="3" t="s">
        <v>621</v>
      </c>
      <c r="F55" s="3" t="s">
        <v>153</v>
      </c>
      <c r="H55" s="20">
        <v>4.3</v>
      </c>
      <c r="I55" t="str">
        <f t="shared" si="0"/>
        <v>Depredador Tope</v>
      </c>
      <c r="J55" t="s">
        <v>1105</v>
      </c>
      <c r="K55" t="s">
        <v>1097</v>
      </c>
      <c r="L55" s="3" t="s">
        <v>906</v>
      </c>
      <c r="N55" s="3" t="s">
        <v>1091</v>
      </c>
    </row>
    <row r="56" spans="1:14" x14ac:dyDescent="0.3">
      <c r="A56" s="3" t="s">
        <v>155</v>
      </c>
      <c r="B56" s="3" t="s">
        <v>154</v>
      </c>
      <c r="C56" s="10">
        <v>6</v>
      </c>
      <c r="D56" s="10">
        <v>3.01</v>
      </c>
      <c r="E56" s="3" t="s">
        <v>622</v>
      </c>
      <c r="F56" s="3" t="s">
        <v>156</v>
      </c>
      <c r="H56" s="20">
        <v>4</v>
      </c>
      <c r="I56" t="str">
        <f t="shared" si="0"/>
        <v>Depredador Tope</v>
      </c>
      <c r="J56" t="s">
        <v>1105</v>
      </c>
      <c r="K56" t="s">
        <v>1097</v>
      </c>
      <c r="L56" s="3" t="s">
        <v>906</v>
      </c>
      <c r="N56" s="3" t="s">
        <v>1091</v>
      </c>
    </row>
    <row r="57" spans="1:14" x14ac:dyDescent="0.3">
      <c r="A57" s="3" t="s">
        <v>158</v>
      </c>
      <c r="B57" s="3" t="s">
        <v>157</v>
      </c>
      <c r="C57" s="10">
        <v>1</v>
      </c>
      <c r="D57" s="10">
        <v>2.98</v>
      </c>
      <c r="E57" s="3" t="s">
        <v>623</v>
      </c>
      <c r="F57" s="3" t="s">
        <v>159</v>
      </c>
      <c r="H57" s="20">
        <v>4.2</v>
      </c>
      <c r="I57" t="str">
        <f t="shared" si="0"/>
        <v>Depredador Tope</v>
      </c>
      <c r="J57" t="s">
        <v>1105</v>
      </c>
      <c r="K57" t="s">
        <v>1097</v>
      </c>
      <c r="L57" s="3" t="s">
        <v>1100</v>
      </c>
      <c r="N57" s="3" t="s">
        <v>1094</v>
      </c>
    </row>
    <row r="58" spans="1:14" x14ac:dyDescent="0.3">
      <c r="A58" s="3" t="s">
        <v>200</v>
      </c>
      <c r="B58" s="3" t="s">
        <v>160</v>
      </c>
      <c r="C58" s="10">
        <v>7</v>
      </c>
      <c r="D58" s="10">
        <v>3</v>
      </c>
      <c r="E58" s="3" t="s">
        <v>624</v>
      </c>
      <c r="F58" s="3" t="s">
        <v>161</v>
      </c>
      <c r="H58" s="20">
        <v>4.5</v>
      </c>
      <c r="I58" t="str">
        <f t="shared" si="0"/>
        <v>Depredador Tope</v>
      </c>
      <c r="J58" t="s">
        <v>1105</v>
      </c>
      <c r="K58" t="s">
        <v>1097</v>
      </c>
      <c r="L58" s="3" t="s">
        <v>1100</v>
      </c>
      <c r="N58" s="3" t="s">
        <v>1091</v>
      </c>
    </row>
    <row r="59" spans="1:14" x14ac:dyDescent="0.3">
      <c r="A59" s="3" t="s">
        <v>163</v>
      </c>
      <c r="B59" s="3" t="s">
        <v>162</v>
      </c>
      <c r="C59" s="10">
        <v>2</v>
      </c>
      <c r="D59" s="10">
        <v>3</v>
      </c>
      <c r="E59" s="3" t="s">
        <v>625</v>
      </c>
      <c r="F59" s="3" t="s">
        <v>164</v>
      </c>
      <c r="I59" t="str">
        <f t="shared" si="0"/>
        <v/>
      </c>
      <c r="L59" s="3" t="s">
        <v>1092</v>
      </c>
      <c r="N59" s="3" t="s">
        <v>1091</v>
      </c>
    </row>
    <row r="60" spans="1:14" x14ac:dyDescent="0.3">
      <c r="A60" s="3" t="s">
        <v>363</v>
      </c>
      <c r="B60" s="3" t="s">
        <v>364</v>
      </c>
      <c r="C60" s="10"/>
      <c r="D60" s="10"/>
      <c r="E60" s="3" t="s">
        <v>628</v>
      </c>
      <c r="I60" t="str">
        <f t="shared" si="0"/>
        <v/>
      </c>
      <c r="L60" s="3" t="s">
        <v>1089</v>
      </c>
      <c r="N60" s="3" t="s">
        <v>1091</v>
      </c>
    </row>
    <row r="61" spans="1:14" x14ac:dyDescent="0.3">
      <c r="A61" s="3" t="s">
        <v>166</v>
      </c>
      <c r="B61" s="3" t="s">
        <v>165</v>
      </c>
      <c r="C61" s="9">
        <v>2</v>
      </c>
      <c r="D61" s="9">
        <v>3</v>
      </c>
      <c r="E61" s="3" t="s">
        <v>654</v>
      </c>
      <c r="F61" s="3" t="s">
        <v>167</v>
      </c>
      <c r="H61" s="20">
        <v>4</v>
      </c>
      <c r="I61" t="str">
        <f t="shared" si="0"/>
        <v>Depredador Tope</v>
      </c>
      <c r="J61" t="s">
        <v>1105</v>
      </c>
      <c r="K61" t="s">
        <v>1096</v>
      </c>
      <c r="L61" s="3" t="s">
        <v>1092</v>
      </c>
      <c r="N61" s="3" t="s">
        <v>1093</v>
      </c>
    </row>
    <row r="62" spans="1:14" x14ac:dyDescent="0.3">
      <c r="A62" s="3" t="s">
        <v>199</v>
      </c>
      <c r="B62" s="3" t="s">
        <v>168</v>
      </c>
      <c r="C62" s="10"/>
      <c r="D62" s="10"/>
      <c r="E62" s="3" t="s">
        <v>655</v>
      </c>
      <c r="F62" s="3" t="s">
        <v>169</v>
      </c>
      <c r="I62" t="str">
        <f t="shared" si="0"/>
        <v/>
      </c>
      <c r="L62" s="3" t="s">
        <v>1092</v>
      </c>
      <c r="N62" s="3" t="s">
        <v>1093</v>
      </c>
    </row>
    <row r="63" spans="1:14" x14ac:dyDescent="0.3">
      <c r="A63" s="3" t="s">
        <v>171</v>
      </c>
      <c r="B63" s="3" t="s">
        <v>170</v>
      </c>
      <c r="C63" s="9">
        <v>6</v>
      </c>
      <c r="D63" s="9">
        <v>2</v>
      </c>
      <c r="E63" s="3" t="s">
        <v>656</v>
      </c>
      <c r="F63" s="3" t="s">
        <v>172</v>
      </c>
      <c r="H63" s="20">
        <v>3.3</v>
      </c>
      <c r="I63" t="str">
        <f t="shared" si="0"/>
        <v>Consumidor Secundario</v>
      </c>
      <c r="J63" t="s">
        <v>1110</v>
      </c>
      <c r="K63" t="s">
        <v>1106</v>
      </c>
      <c r="L63" s="3" t="s">
        <v>1092</v>
      </c>
      <c r="N63" s="3" t="s">
        <v>1091</v>
      </c>
    </row>
    <row r="64" spans="1:14" x14ac:dyDescent="0.3">
      <c r="A64" s="3" t="s">
        <v>174</v>
      </c>
      <c r="B64" s="3" t="s">
        <v>173</v>
      </c>
      <c r="C64" s="9">
        <v>2</v>
      </c>
      <c r="D64" s="9">
        <v>2.9895</v>
      </c>
      <c r="E64" s="3" t="s">
        <v>657</v>
      </c>
      <c r="F64" s="3" t="s">
        <v>175</v>
      </c>
      <c r="H64" s="20">
        <v>2.7</v>
      </c>
      <c r="I64" t="str">
        <f t="shared" si="0"/>
        <v>Consumidor Primario</v>
      </c>
      <c r="J64" t="s">
        <v>1104</v>
      </c>
      <c r="K64" t="s">
        <v>1104</v>
      </c>
      <c r="L64" s="3" t="s">
        <v>1092</v>
      </c>
      <c r="N64" s="3" t="s">
        <v>1093</v>
      </c>
    </row>
    <row r="65" spans="1:14" x14ac:dyDescent="0.3">
      <c r="A65" s="3" t="s">
        <v>177</v>
      </c>
      <c r="B65" s="3" t="s">
        <v>176</v>
      </c>
      <c r="C65" s="10">
        <v>6</v>
      </c>
      <c r="D65" s="10">
        <v>3</v>
      </c>
      <c r="E65" s="3" t="s">
        <v>658</v>
      </c>
      <c r="F65" s="3" t="s">
        <v>178</v>
      </c>
      <c r="H65" s="20">
        <v>2</v>
      </c>
      <c r="I65" t="str">
        <f t="shared" si="0"/>
        <v>Consumidor Primario</v>
      </c>
      <c r="J65" t="s">
        <v>1104</v>
      </c>
      <c r="K65" t="s">
        <v>1104</v>
      </c>
      <c r="L65" s="3" t="s">
        <v>1089</v>
      </c>
      <c r="N65" s="3" t="s">
        <v>1091</v>
      </c>
    </row>
    <row r="66" spans="1:14" x14ac:dyDescent="0.3">
      <c r="A66" s="3" t="s">
        <v>180</v>
      </c>
      <c r="B66" s="3" t="s">
        <v>179</v>
      </c>
      <c r="C66" s="10" t="s">
        <v>1448</v>
      </c>
      <c r="D66" s="10">
        <v>2</v>
      </c>
      <c r="E66" s="3" t="s">
        <v>629</v>
      </c>
      <c r="F66" s="3" t="s">
        <v>181</v>
      </c>
      <c r="H66" s="20">
        <v>3.5</v>
      </c>
      <c r="I66" t="str">
        <f t="shared" si="0"/>
        <v>Consumidor Secundario</v>
      </c>
      <c r="J66" t="s">
        <v>1110</v>
      </c>
      <c r="K66" t="s">
        <v>1106</v>
      </c>
      <c r="L66" s="3" t="s">
        <v>1089</v>
      </c>
      <c r="N66" s="3" t="s">
        <v>1091</v>
      </c>
    </row>
    <row r="67" spans="1:14" x14ac:dyDescent="0.3">
      <c r="A67" s="3" t="s">
        <v>183</v>
      </c>
      <c r="B67" s="3" t="s">
        <v>182</v>
      </c>
      <c r="C67" s="13">
        <v>5</v>
      </c>
      <c r="D67" s="9">
        <v>3.41655</v>
      </c>
      <c r="E67" s="3" t="s">
        <v>630</v>
      </c>
      <c r="F67" s="3" t="s">
        <v>184</v>
      </c>
      <c r="H67" s="20">
        <v>3.4</v>
      </c>
      <c r="I67" t="str">
        <f t="shared" si="0"/>
        <v>Consumidor Secundario</v>
      </c>
      <c r="J67" t="s">
        <v>1098</v>
      </c>
      <c r="K67" t="s">
        <v>1106</v>
      </c>
      <c r="L67" s="3" t="s">
        <v>1092</v>
      </c>
      <c r="N67" s="3" t="s">
        <v>1091</v>
      </c>
    </row>
    <row r="68" spans="1:14" x14ac:dyDescent="0.3">
      <c r="A68" s="3" t="s">
        <v>201</v>
      </c>
      <c r="B68" s="3" t="s">
        <v>185</v>
      </c>
      <c r="C68" s="13">
        <v>1</v>
      </c>
      <c r="D68" s="9">
        <v>3</v>
      </c>
      <c r="E68" s="3" t="s">
        <v>631</v>
      </c>
      <c r="F68" s="3" t="s">
        <v>186</v>
      </c>
      <c r="H68" s="20">
        <v>3.4</v>
      </c>
      <c r="I68" t="str">
        <f t="shared" ref="I68:I131" si="1">IF(AND(H68&gt;=2,H68&lt;3),"Consumidor Primario",IF(AND(H68&gt;=3,H68&lt;4),"Consumidor Secundario",IF(H68&gt;=4,"Depredador Tope","")))</f>
        <v>Consumidor Secundario</v>
      </c>
      <c r="J68" t="s">
        <v>1110</v>
      </c>
      <c r="K68" t="s">
        <v>1106</v>
      </c>
      <c r="L68" s="3" t="s">
        <v>1092</v>
      </c>
      <c r="N68" s="3" t="s">
        <v>1091</v>
      </c>
    </row>
    <row r="69" spans="1:14" x14ac:dyDescent="0.3">
      <c r="A69" s="3" t="s">
        <v>560</v>
      </c>
      <c r="B69" s="3" t="s">
        <v>561</v>
      </c>
      <c r="C69" s="10"/>
      <c r="D69" s="10"/>
      <c r="I69" t="str">
        <f t="shared" si="1"/>
        <v/>
      </c>
    </row>
    <row r="70" spans="1:14" x14ac:dyDescent="0.3">
      <c r="A70" s="3" t="s">
        <v>188</v>
      </c>
      <c r="B70" s="3" t="s">
        <v>187</v>
      </c>
      <c r="C70" s="9">
        <v>3.32E-2</v>
      </c>
      <c r="D70" s="9">
        <v>3</v>
      </c>
      <c r="E70" s="3" t="s">
        <v>632</v>
      </c>
      <c r="F70" s="3" t="s">
        <v>192</v>
      </c>
      <c r="H70" s="20">
        <v>3.9</v>
      </c>
      <c r="I70" t="str">
        <f t="shared" si="1"/>
        <v>Consumidor Secundario</v>
      </c>
      <c r="J70" t="s">
        <v>1110</v>
      </c>
      <c r="K70" t="s">
        <v>1106</v>
      </c>
      <c r="L70" s="3" t="s">
        <v>1089</v>
      </c>
      <c r="N70" s="3" t="s">
        <v>1091</v>
      </c>
    </row>
    <row r="71" spans="1:14" x14ac:dyDescent="0.3">
      <c r="A71" s="3" t="s">
        <v>190</v>
      </c>
      <c r="B71" s="3" t="s">
        <v>189</v>
      </c>
      <c r="C71" s="9">
        <v>2.76E-2</v>
      </c>
      <c r="D71" s="9">
        <v>3</v>
      </c>
      <c r="E71" s="3" t="s">
        <v>633</v>
      </c>
      <c r="F71" s="3" t="s">
        <v>191</v>
      </c>
      <c r="H71" s="20">
        <v>4</v>
      </c>
      <c r="I71" t="str">
        <f t="shared" si="1"/>
        <v>Depredador Tope</v>
      </c>
      <c r="J71" t="s">
        <v>1105</v>
      </c>
      <c r="K71" t="s">
        <v>1097</v>
      </c>
      <c r="L71" s="3" t="s">
        <v>1092</v>
      </c>
      <c r="N71" s="3" t="s">
        <v>1093</v>
      </c>
    </row>
    <row r="72" spans="1:14" x14ac:dyDescent="0.3">
      <c r="A72" s="3" t="s">
        <v>365</v>
      </c>
      <c r="B72" s="3" t="s">
        <v>366</v>
      </c>
      <c r="C72" s="10"/>
      <c r="D72" s="10"/>
      <c r="E72" s="3" t="s">
        <v>659</v>
      </c>
      <c r="H72" s="20">
        <v>2.25</v>
      </c>
      <c r="I72" t="str">
        <f t="shared" si="1"/>
        <v>Consumidor Primario</v>
      </c>
      <c r="J72" t="s">
        <v>1104</v>
      </c>
      <c r="K72" t="s">
        <v>1104</v>
      </c>
    </row>
    <row r="73" spans="1:14" x14ac:dyDescent="0.3">
      <c r="A73" s="3" t="s">
        <v>194</v>
      </c>
      <c r="B73" s="3" t="s">
        <v>193</v>
      </c>
      <c r="C73" s="10">
        <v>2.29E-2</v>
      </c>
      <c r="D73" s="10">
        <v>2.78</v>
      </c>
      <c r="E73" s="3" t="s">
        <v>634</v>
      </c>
      <c r="F73" s="3" t="s">
        <v>195</v>
      </c>
      <c r="I73" t="str">
        <f t="shared" si="1"/>
        <v/>
      </c>
      <c r="L73" s="3" t="s">
        <v>1092</v>
      </c>
      <c r="N73" s="3" t="s">
        <v>1093</v>
      </c>
    </row>
    <row r="74" spans="1:14" x14ac:dyDescent="0.3">
      <c r="A74" s="21" t="s">
        <v>916</v>
      </c>
      <c r="B74" s="21" t="s">
        <v>917</v>
      </c>
      <c r="C74" s="22">
        <v>0.297619048</v>
      </c>
      <c r="D74" s="22">
        <v>3</v>
      </c>
      <c r="E74" s="3" t="s">
        <v>919</v>
      </c>
      <c r="F74" s="3" t="s">
        <v>918</v>
      </c>
      <c r="H74" s="23">
        <v>2</v>
      </c>
      <c r="I74" t="str">
        <f t="shared" si="1"/>
        <v>Consumidor Primario</v>
      </c>
      <c r="J74" t="s">
        <v>1104</v>
      </c>
      <c r="K74" t="s">
        <v>1104</v>
      </c>
      <c r="L74" s="3" t="s">
        <v>1092</v>
      </c>
      <c r="N74" s="3" t="s">
        <v>1091</v>
      </c>
    </row>
    <row r="75" spans="1:14" x14ac:dyDescent="0.3">
      <c r="A75" s="3" t="s">
        <v>197</v>
      </c>
      <c r="B75" s="3" t="s">
        <v>196</v>
      </c>
      <c r="C75" s="15">
        <v>6.6E-3</v>
      </c>
      <c r="D75" s="15">
        <v>3</v>
      </c>
      <c r="E75" s="3" t="s">
        <v>635</v>
      </c>
      <c r="F75" s="3" t="s">
        <v>198</v>
      </c>
      <c r="H75" s="20">
        <v>2.7</v>
      </c>
      <c r="I75" t="str">
        <f t="shared" si="1"/>
        <v>Consumidor Primario</v>
      </c>
      <c r="J75" t="s">
        <v>1104</v>
      </c>
      <c r="K75" t="s">
        <v>1104</v>
      </c>
      <c r="L75" s="3" t="s">
        <v>1092</v>
      </c>
      <c r="N75" s="3" t="s">
        <v>1093</v>
      </c>
    </row>
    <row r="76" spans="1:14" x14ac:dyDescent="0.3">
      <c r="A76" s="3" t="s">
        <v>519</v>
      </c>
      <c r="B76" s="3" t="s">
        <v>520</v>
      </c>
      <c r="C76" s="10"/>
      <c r="D76" s="10"/>
      <c r="H76" s="20">
        <v>2</v>
      </c>
      <c r="I76" t="str">
        <f t="shared" si="1"/>
        <v>Consumidor Primario</v>
      </c>
      <c r="J76" t="s">
        <v>1104</v>
      </c>
      <c r="K76" t="s">
        <v>1104</v>
      </c>
      <c r="L76" s="3" t="s">
        <v>1089</v>
      </c>
      <c r="N76" s="3" t="s">
        <v>1091</v>
      </c>
    </row>
    <row r="77" spans="1:14" x14ac:dyDescent="0.3">
      <c r="A77" s="3" t="s">
        <v>521</v>
      </c>
      <c r="B77" s="3" t="s">
        <v>522</v>
      </c>
      <c r="C77" s="10"/>
      <c r="D77" s="10"/>
      <c r="H77" s="20">
        <v>2</v>
      </c>
      <c r="I77" t="str">
        <f t="shared" si="1"/>
        <v>Consumidor Primario</v>
      </c>
      <c r="J77" t="s">
        <v>1104</v>
      </c>
      <c r="K77" t="s">
        <v>1104</v>
      </c>
    </row>
    <row r="78" spans="1:14" x14ac:dyDescent="0.3">
      <c r="A78" s="3" t="s">
        <v>206</v>
      </c>
      <c r="B78" s="3" t="s">
        <v>202</v>
      </c>
      <c r="C78" s="10">
        <v>7</v>
      </c>
      <c r="D78" s="10">
        <v>3</v>
      </c>
      <c r="E78" s="3" t="s">
        <v>636</v>
      </c>
      <c r="F78" s="3" t="s">
        <v>203</v>
      </c>
      <c r="I78" t="str">
        <f t="shared" si="1"/>
        <v/>
      </c>
      <c r="L78" s="3" t="s">
        <v>1101</v>
      </c>
      <c r="N78" s="3" t="s">
        <v>1091</v>
      </c>
    </row>
    <row r="79" spans="1:14" x14ac:dyDescent="0.3">
      <c r="A79" s="3" t="s">
        <v>207</v>
      </c>
      <c r="B79" s="3" t="s">
        <v>204</v>
      </c>
      <c r="C79" s="10">
        <v>7</v>
      </c>
      <c r="D79" s="10">
        <v>3</v>
      </c>
      <c r="E79" s="3" t="s">
        <v>637</v>
      </c>
      <c r="F79" s="3" t="s">
        <v>205</v>
      </c>
      <c r="H79" s="20">
        <v>3.5</v>
      </c>
      <c r="I79" t="str">
        <f t="shared" si="1"/>
        <v>Consumidor Secundario</v>
      </c>
      <c r="J79" t="s">
        <v>1110</v>
      </c>
      <c r="K79" t="s">
        <v>1106</v>
      </c>
      <c r="L79" s="3" t="s">
        <v>1101</v>
      </c>
      <c r="N79" s="3" t="s">
        <v>1091</v>
      </c>
    </row>
    <row r="80" spans="1:14" x14ac:dyDescent="0.3">
      <c r="A80" s="3" t="s">
        <v>209</v>
      </c>
      <c r="B80" s="3" t="s">
        <v>208</v>
      </c>
      <c r="C80" s="10">
        <v>0.01</v>
      </c>
      <c r="D80" s="10">
        <v>3.15</v>
      </c>
      <c r="E80" s="3" t="s">
        <v>638</v>
      </c>
      <c r="F80" s="3" t="s">
        <v>210</v>
      </c>
      <c r="I80" t="str">
        <f t="shared" si="1"/>
        <v/>
      </c>
      <c r="L80" s="3" t="s">
        <v>1089</v>
      </c>
      <c r="N80" s="3" t="s">
        <v>1091</v>
      </c>
    </row>
    <row r="81" spans="1:14" x14ac:dyDescent="0.3">
      <c r="A81" s="3" t="s">
        <v>212</v>
      </c>
      <c r="B81" s="3" t="s">
        <v>211</v>
      </c>
      <c r="C81" s="10">
        <v>1</v>
      </c>
      <c r="D81" s="10">
        <v>3</v>
      </c>
      <c r="E81" s="3" t="s">
        <v>639</v>
      </c>
      <c r="F81" s="3" t="s">
        <v>213</v>
      </c>
      <c r="H81" s="20">
        <v>4.5</v>
      </c>
      <c r="I81" t="str">
        <f t="shared" si="1"/>
        <v>Depredador Tope</v>
      </c>
      <c r="J81" t="s">
        <v>1105</v>
      </c>
      <c r="K81" t="s">
        <v>1097</v>
      </c>
      <c r="L81" s="3" t="s">
        <v>1092</v>
      </c>
      <c r="N81" s="3" t="s">
        <v>1091</v>
      </c>
    </row>
    <row r="82" spans="1:14" x14ac:dyDescent="0.3">
      <c r="A82" s="3" t="s">
        <v>367</v>
      </c>
      <c r="B82" s="3" t="s">
        <v>368</v>
      </c>
      <c r="C82" s="10"/>
      <c r="D82" s="10"/>
      <c r="E82" s="3" t="s">
        <v>640</v>
      </c>
      <c r="F82" s="3" t="s">
        <v>641</v>
      </c>
      <c r="I82" t="str">
        <f t="shared" si="1"/>
        <v/>
      </c>
      <c r="L82" s="3" t="s">
        <v>1089</v>
      </c>
      <c r="N82" s="3" t="s">
        <v>1091</v>
      </c>
    </row>
    <row r="83" spans="1:14" x14ac:dyDescent="0.3">
      <c r="A83" s="3" t="s">
        <v>215</v>
      </c>
      <c r="B83" s="3" t="s">
        <v>214</v>
      </c>
      <c r="C83" s="16">
        <v>2</v>
      </c>
      <c r="D83" s="9">
        <v>3</v>
      </c>
      <c r="E83" s="3" t="s">
        <v>642</v>
      </c>
      <c r="F83" s="3" t="s">
        <v>216</v>
      </c>
      <c r="H83" s="20">
        <v>3.3</v>
      </c>
      <c r="I83" t="str">
        <f t="shared" si="1"/>
        <v>Consumidor Secundario</v>
      </c>
      <c r="J83" t="s">
        <v>1110</v>
      </c>
      <c r="K83" t="s">
        <v>1106</v>
      </c>
      <c r="L83" s="3" t="s">
        <v>1089</v>
      </c>
      <c r="N83" s="3" t="s">
        <v>1091</v>
      </c>
    </row>
    <row r="84" spans="1:14" x14ac:dyDescent="0.3">
      <c r="A84" s="3" t="s">
        <v>369</v>
      </c>
      <c r="B84" s="3" t="s">
        <v>217</v>
      </c>
      <c r="C84" s="16" t="s">
        <v>1448</v>
      </c>
      <c r="D84" s="9">
        <v>2</v>
      </c>
      <c r="E84" s="3" t="s">
        <v>643</v>
      </c>
      <c r="F84" s="3" t="s">
        <v>218</v>
      </c>
      <c r="H84" s="20">
        <v>3.3</v>
      </c>
      <c r="I84" t="str">
        <f t="shared" si="1"/>
        <v>Consumidor Secundario</v>
      </c>
      <c r="J84" t="s">
        <v>1110</v>
      </c>
      <c r="K84" t="s">
        <v>1106</v>
      </c>
      <c r="L84" s="3" t="s">
        <v>1089</v>
      </c>
      <c r="N84" s="3" t="s">
        <v>1091</v>
      </c>
    </row>
    <row r="85" spans="1:14" x14ac:dyDescent="0.3">
      <c r="A85" s="3" t="s">
        <v>220</v>
      </c>
      <c r="B85" s="3" t="s">
        <v>219</v>
      </c>
      <c r="C85" s="9">
        <v>2</v>
      </c>
      <c r="D85" s="9">
        <v>2.72</v>
      </c>
      <c r="E85" s="3" t="s">
        <v>644</v>
      </c>
      <c r="F85" s="3" t="s">
        <v>221</v>
      </c>
      <c r="H85" s="20">
        <v>3.3</v>
      </c>
      <c r="I85" t="str">
        <f t="shared" si="1"/>
        <v>Consumidor Secundario</v>
      </c>
      <c r="J85" t="s">
        <v>1110</v>
      </c>
      <c r="K85" t="s">
        <v>1106</v>
      </c>
      <c r="L85" s="3" t="s">
        <v>1100</v>
      </c>
      <c r="N85" s="3" t="s">
        <v>1091</v>
      </c>
    </row>
    <row r="86" spans="1:14" x14ac:dyDescent="0.3">
      <c r="A86" s="3" t="s">
        <v>223</v>
      </c>
      <c r="B86" s="3" t="s">
        <v>222</v>
      </c>
      <c r="C86" s="10">
        <v>1</v>
      </c>
      <c r="D86" s="10">
        <v>3</v>
      </c>
      <c r="E86" s="3" t="s">
        <v>645</v>
      </c>
      <c r="F86" s="3" t="s">
        <v>224</v>
      </c>
      <c r="I86" t="str">
        <f t="shared" si="1"/>
        <v/>
      </c>
      <c r="L86" s="3" t="s">
        <v>1089</v>
      </c>
      <c r="N86" s="3" t="s">
        <v>1091</v>
      </c>
    </row>
    <row r="87" spans="1:14" x14ac:dyDescent="0.3">
      <c r="A87" s="3" t="s">
        <v>226</v>
      </c>
      <c r="B87" s="3" t="s">
        <v>225</v>
      </c>
      <c r="C87" s="10">
        <v>1E-3</v>
      </c>
      <c r="D87" s="10">
        <v>3.29</v>
      </c>
      <c r="E87" s="3" t="s">
        <v>646</v>
      </c>
      <c r="F87" s="3" t="s">
        <v>227</v>
      </c>
      <c r="I87" t="str">
        <f t="shared" si="1"/>
        <v/>
      </c>
      <c r="L87" s="3" t="s">
        <v>1089</v>
      </c>
      <c r="N87" s="3" t="s">
        <v>1091</v>
      </c>
    </row>
    <row r="88" spans="1:14" x14ac:dyDescent="0.3">
      <c r="A88" s="3" t="s">
        <v>229</v>
      </c>
      <c r="B88" s="3" t="s">
        <v>228</v>
      </c>
      <c r="C88" s="9">
        <v>1</v>
      </c>
      <c r="D88" s="9">
        <v>3</v>
      </c>
      <c r="E88" s="3" t="s">
        <v>647</v>
      </c>
      <c r="F88" s="3" t="s">
        <v>230</v>
      </c>
      <c r="H88" s="20">
        <v>4</v>
      </c>
      <c r="I88" t="str">
        <f t="shared" si="1"/>
        <v>Depredador Tope</v>
      </c>
      <c r="J88" t="s">
        <v>1105</v>
      </c>
      <c r="K88" t="s">
        <v>1097</v>
      </c>
      <c r="L88" s="3" t="s">
        <v>1089</v>
      </c>
      <c r="N88" s="3" t="s">
        <v>1091</v>
      </c>
    </row>
    <row r="89" spans="1:14" x14ac:dyDescent="0.3">
      <c r="A89" s="3" t="s">
        <v>232</v>
      </c>
      <c r="B89" s="3" t="s">
        <v>231</v>
      </c>
      <c r="C89" s="9">
        <v>1</v>
      </c>
      <c r="D89" s="9">
        <v>3</v>
      </c>
      <c r="E89" s="3" t="s">
        <v>648</v>
      </c>
      <c r="F89" s="3" t="s">
        <v>233</v>
      </c>
      <c r="I89" t="str">
        <f t="shared" si="1"/>
        <v/>
      </c>
      <c r="L89" s="3" t="s">
        <v>1092</v>
      </c>
      <c r="N89" s="3" t="s">
        <v>1091</v>
      </c>
    </row>
    <row r="90" spans="1:14" x14ac:dyDescent="0.3">
      <c r="A90" s="21" t="s">
        <v>920</v>
      </c>
      <c r="B90" s="21" t="s">
        <v>921</v>
      </c>
      <c r="C90" s="9"/>
      <c r="D90" s="9"/>
      <c r="E90" s="3" t="s">
        <v>756</v>
      </c>
      <c r="H90" s="20">
        <v>2.9</v>
      </c>
      <c r="I90" t="str">
        <f t="shared" si="1"/>
        <v>Consumidor Primario</v>
      </c>
      <c r="J90" t="s">
        <v>1104</v>
      </c>
      <c r="K90" t="s">
        <v>1104</v>
      </c>
      <c r="L90" s="3" t="s">
        <v>1089</v>
      </c>
      <c r="N90" s="3" t="s">
        <v>1091</v>
      </c>
    </row>
    <row r="91" spans="1:14" x14ac:dyDescent="0.3">
      <c r="A91" s="3" t="s">
        <v>525</v>
      </c>
      <c r="B91" s="3" t="s">
        <v>526</v>
      </c>
      <c r="C91" s="10"/>
      <c r="D91" s="10"/>
      <c r="E91" s="3" t="s">
        <v>649</v>
      </c>
      <c r="F91" s="3" t="s">
        <v>650</v>
      </c>
      <c r="H91" s="20">
        <v>2</v>
      </c>
      <c r="I91" t="str">
        <f t="shared" si="1"/>
        <v>Consumidor Primario</v>
      </c>
      <c r="J91" t="s">
        <v>1104</v>
      </c>
      <c r="K91" t="s">
        <v>1104</v>
      </c>
      <c r="L91" s="3" t="s">
        <v>1089</v>
      </c>
      <c r="N91" s="3" t="s">
        <v>1091</v>
      </c>
    </row>
    <row r="92" spans="1:14" x14ac:dyDescent="0.3">
      <c r="A92" s="3" t="s">
        <v>235</v>
      </c>
      <c r="B92" s="3" t="s">
        <v>234</v>
      </c>
      <c r="C92" s="15">
        <v>8</v>
      </c>
      <c r="D92" s="15">
        <v>3.137</v>
      </c>
      <c r="E92" s="3" t="s">
        <v>651</v>
      </c>
      <c r="F92" s="3" t="s">
        <v>236</v>
      </c>
      <c r="H92" s="20">
        <v>3.5</v>
      </c>
      <c r="I92" t="str">
        <f t="shared" si="1"/>
        <v>Consumidor Secundario</v>
      </c>
      <c r="J92" t="s">
        <v>1110</v>
      </c>
      <c r="K92" t="s">
        <v>1106</v>
      </c>
      <c r="L92" s="3" t="s">
        <v>1092</v>
      </c>
      <c r="N92" s="3" t="s">
        <v>1091</v>
      </c>
    </row>
    <row r="93" spans="1:14" x14ac:dyDescent="0.3">
      <c r="A93" s="3" t="s">
        <v>238</v>
      </c>
      <c r="B93" s="3" t="s">
        <v>237</v>
      </c>
      <c r="C93" s="10">
        <v>1.35E-2</v>
      </c>
      <c r="D93" s="10">
        <v>2.92</v>
      </c>
      <c r="E93" s="3" t="s">
        <v>652</v>
      </c>
      <c r="F93" s="3" t="s">
        <v>239</v>
      </c>
      <c r="H93" s="20">
        <v>3.6</v>
      </c>
      <c r="I93" t="str">
        <f t="shared" si="1"/>
        <v>Consumidor Secundario</v>
      </c>
      <c r="J93" t="s">
        <v>1110</v>
      </c>
      <c r="K93" t="s">
        <v>1106</v>
      </c>
      <c r="L93" s="3" t="s">
        <v>1089</v>
      </c>
      <c r="N93" s="3" t="s">
        <v>1091</v>
      </c>
    </row>
    <row r="94" spans="1:14" x14ac:dyDescent="0.3">
      <c r="A94" s="3" t="s">
        <v>241</v>
      </c>
      <c r="B94" s="3" t="s">
        <v>240</v>
      </c>
      <c r="C94" s="10">
        <v>6</v>
      </c>
      <c r="D94" s="10">
        <v>3</v>
      </c>
      <c r="E94" s="3" t="s">
        <v>653</v>
      </c>
      <c r="F94" s="3" t="s">
        <v>242</v>
      </c>
      <c r="H94" s="20">
        <v>4</v>
      </c>
      <c r="I94" t="str">
        <f t="shared" si="1"/>
        <v>Depredador Tope</v>
      </c>
      <c r="J94" t="s">
        <v>1105</v>
      </c>
      <c r="K94" t="s">
        <v>1099</v>
      </c>
      <c r="L94" s="3" t="s">
        <v>1101</v>
      </c>
      <c r="N94" s="3" t="s">
        <v>1091</v>
      </c>
    </row>
    <row r="95" spans="1:14" x14ac:dyDescent="0.3">
      <c r="A95" s="21" t="s">
        <v>923</v>
      </c>
      <c r="B95" s="21" t="s">
        <v>924</v>
      </c>
      <c r="C95" s="10"/>
      <c r="D95" s="10"/>
      <c r="E95" s="3" t="s">
        <v>925</v>
      </c>
      <c r="H95" s="20">
        <v>2</v>
      </c>
      <c r="I95" t="str">
        <f t="shared" si="1"/>
        <v>Consumidor Primario</v>
      </c>
      <c r="J95" t="s">
        <v>1104</v>
      </c>
      <c r="K95" t="s">
        <v>1104</v>
      </c>
      <c r="L95" s="3" t="s">
        <v>1089</v>
      </c>
      <c r="N95" s="3" t="s">
        <v>1091</v>
      </c>
    </row>
    <row r="96" spans="1:14" x14ac:dyDescent="0.3">
      <c r="A96" s="3" t="s">
        <v>243</v>
      </c>
      <c r="B96" s="3" t="s">
        <v>922</v>
      </c>
      <c r="C96" s="10">
        <v>1</v>
      </c>
      <c r="D96" s="10">
        <v>3.056</v>
      </c>
      <c r="E96" s="3" t="s">
        <v>660</v>
      </c>
      <c r="F96" s="3" t="s">
        <v>244</v>
      </c>
      <c r="I96" t="str">
        <f t="shared" si="1"/>
        <v/>
      </c>
      <c r="L96" s="3" t="s">
        <v>1101</v>
      </c>
      <c r="N96" s="3" t="s">
        <v>1091</v>
      </c>
    </row>
    <row r="97" spans="1:14" x14ac:dyDescent="0.3">
      <c r="A97" s="3" t="s">
        <v>829</v>
      </c>
      <c r="B97" s="3" t="s">
        <v>830</v>
      </c>
      <c r="C97" s="9">
        <v>3</v>
      </c>
      <c r="D97" s="9">
        <v>2.9</v>
      </c>
      <c r="E97" s="3" t="s">
        <v>661</v>
      </c>
      <c r="F97" s="3" t="s">
        <v>247</v>
      </c>
      <c r="H97" s="20">
        <v>3.9</v>
      </c>
      <c r="I97" t="str">
        <f t="shared" si="1"/>
        <v>Consumidor Secundario</v>
      </c>
      <c r="J97" t="s">
        <v>1110</v>
      </c>
      <c r="K97" t="s">
        <v>1106</v>
      </c>
      <c r="L97" s="3" t="s">
        <v>1092</v>
      </c>
      <c r="N97" s="3" t="s">
        <v>1093</v>
      </c>
    </row>
    <row r="98" spans="1:14" x14ac:dyDescent="0.3">
      <c r="A98" s="3" t="s">
        <v>246</v>
      </c>
      <c r="B98" s="3" t="s">
        <v>245</v>
      </c>
      <c r="C98" s="9">
        <v>3</v>
      </c>
      <c r="D98" s="9">
        <v>2.9</v>
      </c>
      <c r="E98" s="3" t="s">
        <v>661</v>
      </c>
      <c r="F98" s="3" t="s">
        <v>247</v>
      </c>
      <c r="H98" s="20">
        <v>4</v>
      </c>
      <c r="I98" t="str">
        <f t="shared" si="1"/>
        <v>Depredador Tope</v>
      </c>
      <c r="J98" t="s">
        <v>1105</v>
      </c>
      <c r="K98" t="s">
        <v>1097</v>
      </c>
      <c r="L98" s="3" t="s">
        <v>1092</v>
      </c>
      <c r="N98" s="3" t="s">
        <v>1094</v>
      </c>
    </row>
    <row r="99" spans="1:14" x14ac:dyDescent="0.3">
      <c r="A99" s="3" t="s">
        <v>500</v>
      </c>
      <c r="B99" s="3" t="s">
        <v>501</v>
      </c>
      <c r="C99" s="10"/>
      <c r="D99" s="10"/>
      <c r="H99" s="20">
        <v>2</v>
      </c>
      <c r="I99" t="str">
        <f t="shared" si="1"/>
        <v>Consumidor Primario</v>
      </c>
      <c r="J99" t="s">
        <v>1104</v>
      </c>
      <c r="K99" t="s">
        <v>1104</v>
      </c>
      <c r="L99" s="3" t="s">
        <v>1089</v>
      </c>
      <c r="N99" s="3" t="s">
        <v>1091</v>
      </c>
    </row>
    <row r="100" spans="1:14" x14ac:dyDescent="0.3">
      <c r="A100" s="3" t="s">
        <v>370</v>
      </c>
      <c r="B100" s="3" t="s">
        <v>371</v>
      </c>
      <c r="C100" s="10"/>
      <c r="D100" s="10"/>
      <c r="H100" s="20">
        <v>2</v>
      </c>
      <c r="I100" t="str">
        <f t="shared" si="1"/>
        <v>Consumidor Primario</v>
      </c>
      <c r="J100" t="s">
        <v>1104</v>
      </c>
      <c r="K100" t="s">
        <v>1104</v>
      </c>
      <c r="L100" s="3" t="s">
        <v>1089</v>
      </c>
      <c r="N100" s="3" t="s">
        <v>1091</v>
      </c>
    </row>
    <row r="101" spans="1:14" x14ac:dyDescent="0.3">
      <c r="A101" s="21" t="s">
        <v>926</v>
      </c>
      <c r="B101" s="21" t="s">
        <v>1407</v>
      </c>
      <c r="C101" s="29">
        <v>2</v>
      </c>
      <c r="D101" s="29">
        <v>2</v>
      </c>
      <c r="E101" s="3" t="s">
        <v>933</v>
      </c>
      <c r="F101" s="3" t="s">
        <v>934</v>
      </c>
      <c r="H101" s="26">
        <v>3.2</v>
      </c>
      <c r="I101" t="str">
        <f t="shared" si="1"/>
        <v>Consumidor Secundario</v>
      </c>
      <c r="J101" t="s">
        <v>1110</v>
      </c>
      <c r="K101" t="s">
        <v>1106</v>
      </c>
    </row>
    <row r="102" spans="1:14" x14ac:dyDescent="0.3">
      <c r="A102" s="27" t="s">
        <v>927</v>
      </c>
      <c r="B102" s="28" t="s">
        <v>928</v>
      </c>
      <c r="C102" s="21"/>
      <c r="D102" s="21"/>
      <c r="H102" s="23">
        <v>3.4</v>
      </c>
      <c r="I102" t="str">
        <f t="shared" si="1"/>
        <v>Consumidor Secundario</v>
      </c>
      <c r="J102" t="s">
        <v>1098</v>
      </c>
      <c r="K102" t="s">
        <v>1106</v>
      </c>
      <c r="L102" s="3" t="s">
        <v>1089</v>
      </c>
      <c r="N102" s="3" t="s">
        <v>1091</v>
      </c>
    </row>
    <row r="103" spans="1:14" x14ac:dyDescent="0.3">
      <c r="A103" s="21" t="s">
        <v>929</v>
      </c>
      <c r="B103" s="21" t="s">
        <v>930</v>
      </c>
      <c r="C103" s="21"/>
      <c r="D103" s="21"/>
      <c r="E103" s="6"/>
      <c r="H103" s="23">
        <v>2.9</v>
      </c>
      <c r="I103" t="str">
        <f t="shared" si="1"/>
        <v>Consumidor Primario</v>
      </c>
      <c r="J103" t="s">
        <v>1104</v>
      </c>
      <c r="K103" t="s">
        <v>1104</v>
      </c>
      <c r="L103" s="3" t="s">
        <v>1089</v>
      </c>
      <c r="N103" s="3" t="s">
        <v>1091</v>
      </c>
    </row>
    <row r="104" spans="1:14" x14ac:dyDescent="0.3">
      <c r="A104" s="21" t="s">
        <v>931</v>
      </c>
      <c r="B104" s="21" t="s">
        <v>932</v>
      </c>
      <c r="C104" s="21"/>
      <c r="D104" s="21"/>
      <c r="E104" s="6"/>
      <c r="H104" s="23">
        <v>2</v>
      </c>
      <c r="I104" t="str">
        <f t="shared" si="1"/>
        <v>Consumidor Primario</v>
      </c>
      <c r="J104" t="s">
        <v>1104</v>
      </c>
      <c r="K104" t="s">
        <v>1104</v>
      </c>
      <c r="L104" s="3" t="s">
        <v>1089</v>
      </c>
      <c r="N104" s="3" t="s">
        <v>1091</v>
      </c>
    </row>
    <row r="105" spans="1:14" x14ac:dyDescent="0.3">
      <c r="A105" s="3" t="s">
        <v>249</v>
      </c>
      <c r="B105" s="3" t="s">
        <v>248</v>
      </c>
      <c r="C105" s="10">
        <v>2</v>
      </c>
      <c r="D105" s="10">
        <v>3</v>
      </c>
      <c r="E105" s="3" t="s">
        <v>662</v>
      </c>
      <c r="F105" s="3" t="s">
        <v>250</v>
      </c>
      <c r="I105" t="str">
        <f t="shared" si="1"/>
        <v/>
      </c>
      <c r="L105" s="3" t="s">
        <v>1092</v>
      </c>
      <c r="N105" s="3" t="s">
        <v>1093</v>
      </c>
    </row>
    <row r="106" spans="1:14" x14ac:dyDescent="0.3">
      <c r="A106" s="3" t="s">
        <v>252</v>
      </c>
      <c r="B106" s="3" t="s">
        <v>251</v>
      </c>
      <c r="C106" s="16">
        <v>5</v>
      </c>
      <c r="D106" s="9">
        <v>3</v>
      </c>
      <c r="E106" s="3" t="s">
        <v>663</v>
      </c>
      <c r="F106" s="3" t="s">
        <v>253</v>
      </c>
      <c r="H106" s="20">
        <v>4.3</v>
      </c>
      <c r="I106" t="str">
        <f t="shared" si="1"/>
        <v>Depredador Tope</v>
      </c>
      <c r="J106" t="s">
        <v>1105</v>
      </c>
      <c r="K106" t="s">
        <v>1097</v>
      </c>
      <c r="L106" s="3" t="s">
        <v>1089</v>
      </c>
      <c r="N106" s="3" t="s">
        <v>1091</v>
      </c>
    </row>
    <row r="107" spans="1:14" x14ac:dyDescent="0.3">
      <c r="A107" s="3" t="s">
        <v>255</v>
      </c>
      <c r="B107" s="3" t="s">
        <v>254</v>
      </c>
      <c r="C107" s="16">
        <v>1</v>
      </c>
      <c r="D107" s="9">
        <v>3</v>
      </c>
      <c r="E107" s="3" t="s">
        <v>664</v>
      </c>
      <c r="F107" s="3" t="s">
        <v>256</v>
      </c>
      <c r="H107" s="20">
        <v>3.1</v>
      </c>
      <c r="I107" t="str">
        <f t="shared" si="1"/>
        <v>Consumidor Secundario</v>
      </c>
      <c r="J107" t="s">
        <v>1110</v>
      </c>
      <c r="K107" t="s">
        <v>1106</v>
      </c>
      <c r="L107" s="3" t="s">
        <v>1092</v>
      </c>
      <c r="N107" s="3" t="s">
        <v>1093</v>
      </c>
    </row>
    <row r="108" spans="1:14" ht="16.8" x14ac:dyDescent="0.3">
      <c r="A108" s="3" t="s">
        <v>258</v>
      </c>
      <c r="B108" s="3" t="s">
        <v>257</v>
      </c>
      <c r="C108" s="10">
        <v>1.4E-3</v>
      </c>
      <c r="D108" s="10">
        <v>3.24</v>
      </c>
      <c r="E108" s="3" t="s">
        <v>665</v>
      </c>
      <c r="F108" s="3" t="s">
        <v>259</v>
      </c>
      <c r="H108" s="38">
        <v>4.5</v>
      </c>
      <c r="I108" t="str">
        <f t="shared" si="1"/>
        <v>Depredador Tope</v>
      </c>
      <c r="J108" t="s">
        <v>1105</v>
      </c>
      <c r="K108" t="s">
        <v>1097</v>
      </c>
      <c r="L108" s="3" t="s">
        <v>906</v>
      </c>
      <c r="N108" s="3" t="s">
        <v>1091</v>
      </c>
    </row>
    <row r="109" spans="1:14" x14ac:dyDescent="0.3">
      <c r="A109" s="3" t="s">
        <v>264</v>
      </c>
      <c r="B109" s="3" t="s">
        <v>260</v>
      </c>
      <c r="C109" s="9">
        <v>1</v>
      </c>
      <c r="D109" s="9">
        <v>3.0063</v>
      </c>
      <c r="E109" s="3" t="s">
        <v>666</v>
      </c>
      <c r="F109" s="3" t="s">
        <v>262</v>
      </c>
      <c r="H109" s="20">
        <v>2.8</v>
      </c>
      <c r="I109" t="str">
        <f t="shared" si="1"/>
        <v>Consumidor Primario</v>
      </c>
      <c r="J109" t="s">
        <v>1104</v>
      </c>
      <c r="K109" t="s">
        <v>1104</v>
      </c>
      <c r="L109" s="3" t="s">
        <v>1092</v>
      </c>
      <c r="N109" s="3" t="s">
        <v>1093</v>
      </c>
    </row>
    <row r="110" spans="1:14" x14ac:dyDescent="0.3">
      <c r="A110" s="3" t="s">
        <v>265</v>
      </c>
      <c r="B110" s="3" t="s">
        <v>261</v>
      </c>
      <c r="C110" s="9">
        <v>1</v>
      </c>
      <c r="D110" s="9">
        <v>3.0063</v>
      </c>
      <c r="E110" s="3" t="s">
        <v>667</v>
      </c>
      <c r="F110" s="3" t="s">
        <v>263</v>
      </c>
      <c r="H110" s="20">
        <v>2.8</v>
      </c>
      <c r="I110" t="str">
        <f t="shared" si="1"/>
        <v>Consumidor Primario</v>
      </c>
      <c r="J110" t="s">
        <v>1104</v>
      </c>
      <c r="K110" t="s">
        <v>1104</v>
      </c>
      <c r="L110" s="3" t="s">
        <v>1092</v>
      </c>
      <c r="N110" s="3" t="s">
        <v>1093</v>
      </c>
    </row>
    <row r="111" spans="1:14" x14ac:dyDescent="0.3">
      <c r="A111" s="21" t="s">
        <v>935</v>
      </c>
      <c r="B111" s="21" t="s">
        <v>936</v>
      </c>
      <c r="C111" s="9"/>
      <c r="D111" s="9"/>
      <c r="E111" s="3" t="s">
        <v>700</v>
      </c>
      <c r="H111" s="20">
        <v>2</v>
      </c>
      <c r="I111" t="str">
        <f t="shared" si="1"/>
        <v>Consumidor Primario</v>
      </c>
      <c r="J111" t="s">
        <v>1104</v>
      </c>
      <c r="K111" t="s">
        <v>1104</v>
      </c>
      <c r="L111" s="3" t="s">
        <v>1089</v>
      </c>
      <c r="N111" s="3" t="s">
        <v>1091</v>
      </c>
    </row>
    <row r="112" spans="1:14" x14ac:dyDescent="0.3">
      <c r="A112" s="3" t="s">
        <v>267</v>
      </c>
      <c r="B112" s="3" t="s">
        <v>266</v>
      </c>
      <c r="C112" s="17">
        <v>3.9E-2</v>
      </c>
      <c r="D112" s="14">
        <v>2.84</v>
      </c>
      <c r="E112" s="3" t="s">
        <v>668</v>
      </c>
      <c r="F112" s="3" t="s">
        <v>268</v>
      </c>
      <c r="H112" s="20">
        <v>3.8</v>
      </c>
      <c r="I112" t="str">
        <f t="shared" si="1"/>
        <v>Consumidor Secundario</v>
      </c>
      <c r="J112" t="s">
        <v>1110</v>
      </c>
      <c r="K112" t="s">
        <v>1106</v>
      </c>
      <c r="L112" s="3" t="s">
        <v>1089</v>
      </c>
      <c r="N112" s="3" t="s">
        <v>1091</v>
      </c>
    </row>
    <row r="113" spans="1:14" x14ac:dyDescent="0.3">
      <c r="A113" s="3" t="s">
        <v>494</v>
      </c>
      <c r="B113" s="3" t="s">
        <v>495</v>
      </c>
      <c r="C113" s="10"/>
      <c r="D113" s="10"/>
      <c r="I113" t="str">
        <f t="shared" si="1"/>
        <v/>
      </c>
      <c r="L113" s="3" t="s">
        <v>1089</v>
      </c>
      <c r="N113" s="3" t="s">
        <v>1091</v>
      </c>
    </row>
    <row r="114" spans="1:14" x14ac:dyDescent="0.3">
      <c r="A114" s="3" t="s">
        <v>270</v>
      </c>
      <c r="B114" s="3" t="s">
        <v>269</v>
      </c>
      <c r="C114" s="9">
        <v>1</v>
      </c>
      <c r="D114" s="9">
        <v>2</v>
      </c>
      <c r="E114" s="3" t="s">
        <v>669</v>
      </c>
      <c r="F114" s="3" t="s">
        <v>271</v>
      </c>
      <c r="H114" s="20">
        <v>3.4</v>
      </c>
      <c r="I114" t="str">
        <f t="shared" si="1"/>
        <v>Consumidor Secundario</v>
      </c>
      <c r="J114" t="s">
        <v>1110</v>
      </c>
      <c r="K114" t="s">
        <v>1106</v>
      </c>
      <c r="L114" s="3" t="s">
        <v>1089</v>
      </c>
      <c r="N114" s="3" t="s">
        <v>1091</v>
      </c>
    </row>
    <row r="115" spans="1:14" x14ac:dyDescent="0.3">
      <c r="A115" s="3" t="s">
        <v>273</v>
      </c>
      <c r="B115" s="3" t="s">
        <v>272</v>
      </c>
      <c r="C115" s="9">
        <v>1.4E-3</v>
      </c>
      <c r="D115" s="9">
        <v>3.0122</v>
      </c>
      <c r="E115" s="3" t="s">
        <v>670</v>
      </c>
      <c r="F115" s="3" t="s">
        <v>274</v>
      </c>
      <c r="H115" s="20">
        <v>4</v>
      </c>
      <c r="I115" t="str">
        <f t="shared" si="1"/>
        <v>Depredador Tope</v>
      </c>
      <c r="J115" t="s">
        <v>1105</v>
      </c>
      <c r="K115" t="s">
        <v>1097</v>
      </c>
      <c r="L115" s="3" t="s">
        <v>1092</v>
      </c>
      <c r="N115" s="3" t="s">
        <v>1091</v>
      </c>
    </row>
    <row r="116" spans="1:14" x14ac:dyDescent="0.3">
      <c r="A116" s="3" t="s">
        <v>276</v>
      </c>
      <c r="B116" s="3" t="s">
        <v>275</v>
      </c>
      <c r="C116" s="9">
        <v>1.4E-3</v>
      </c>
      <c r="D116" s="9">
        <v>3.0122</v>
      </c>
      <c r="E116" s="3" t="s">
        <v>671</v>
      </c>
      <c r="F116" s="3" t="s">
        <v>277</v>
      </c>
      <c r="H116" s="20">
        <v>4.3</v>
      </c>
      <c r="I116" t="str">
        <f t="shared" si="1"/>
        <v>Depredador Tope</v>
      </c>
      <c r="J116" t="s">
        <v>1105</v>
      </c>
      <c r="K116" t="s">
        <v>1097</v>
      </c>
      <c r="L116" s="3" t="s">
        <v>1092</v>
      </c>
      <c r="N116" s="3" t="s">
        <v>1091</v>
      </c>
    </row>
    <row r="117" spans="1:14" x14ac:dyDescent="0.3">
      <c r="A117" s="3" t="s">
        <v>279</v>
      </c>
      <c r="B117" s="3" t="s">
        <v>278</v>
      </c>
      <c r="C117" s="10">
        <v>4</v>
      </c>
      <c r="D117" s="10">
        <v>3.35</v>
      </c>
      <c r="E117" s="3" t="s">
        <v>672</v>
      </c>
      <c r="F117" s="3" t="s">
        <v>280</v>
      </c>
      <c r="H117" s="20">
        <v>4.2</v>
      </c>
      <c r="I117" t="str">
        <f t="shared" si="1"/>
        <v>Depredador Tope</v>
      </c>
      <c r="J117" t="s">
        <v>1105</v>
      </c>
      <c r="K117" t="s">
        <v>1097</v>
      </c>
      <c r="L117" s="3" t="s">
        <v>1089</v>
      </c>
      <c r="N117" s="3" t="s">
        <v>1091</v>
      </c>
    </row>
    <row r="118" spans="1:14" x14ac:dyDescent="0.3">
      <c r="A118" s="3" t="s">
        <v>282</v>
      </c>
      <c r="B118" s="3" t="s">
        <v>281</v>
      </c>
      <c r="C118" s="10">
        <v>6</v>
      </c>
      <c r="D118" s="10">
        <v>3.218</v>
      </c>
      <c r="E118" s="3" t="s">
        <v>673</v>
      </c>
      <c r="F118" s="3" t="s">
        <v>283</v>
      </c>
      <c r="H118" s="20">
        <v>4</v>
      </c>
      <c r="I118" t="str">
        <f t="shared" si="1"/>
        <v>Depredador Tope</v>
      </c>
      <c r="J118" t="s">
        <v>1105</v>
      </c>
      <c r="K118" t="s">
        <v>1097</v>
      </c>
      <c r="L118" s="3" t="s">
        <v>1092</v>
      </c>
      <c r="N118" s="3" t="s">
        <v>1091</v>
      </c>
    </row>
    <row r="119" spans="1:14" x14ac:dyDescent="0.3">
      <c r="A119" s="3" t="s">
        <v>285</v>
      </c>
      <c r="B119" s="3" t="s">
        <v>284</v>
      </c>
      <c r="C119" s="10">
        <v>1</v>
      </c>
      <c r="D119" s="10">
        <v>3</v>
      </c>
      <c r="E119" s="3" t="s">
        <v>674</v>
      </c>
      <c r="F119" s="3" t="s">
        <v>286</v>
      </c>
      <c r="H119" s="20">
        <v>3.6</v>
      </c>
      <c r="I119" t="str">
        <f t="shared" si="1"/>
        <v>Consumidor Secundario</v>
      </c>
      <c r="J119" t="s">
        <v>1110</v>
      </c>
      <c r="K119" t="s">
        <v>1106</v>
      </c>
      <c r="L119" s="3" t="s">
        <v>1089</v>
      </c>
      <c r="N119" s="3" t="s">
        <v>1091</v>
      </c>
    </row>
    <row r="120" spans="1:14" x14ac:dyDescent="0.3">
      <c r="A120" s="3" t="s">
        <v>288</v>
      </c>
      <c r="B120" s="3" t="s">
        <v>287</v>
      </c>
      <c r="C120" s="10">
        <v>3</v>
      </c>
      <c r="D120" s="10">
        <v>3</v>
      </c>
      <c r="E120" s="3" t="s">
        <v>675</v>
      </c>
      <c r="F120" s="3" t="s">
        <v>289</v>
      </c>
      <c r="H120" s="20">
        <v>4</v>
      </c>
      <c r="I120" t="str">
        <f t="shared" si="1"/>
        <v>Depredador Tope</v>
      </c>
      <c r="J120" t="s">
        <v>1105</v>
      </c>
      <c r="K120" t="s">
        <v>1097</v>
      </c>
      <c r="L120" s="3" t="s">
        <v>1092</v>
      </c>
      <c r="N120" s="3" t="s">
        <v>1091</v>
      </c>
    </row>
    <row r="121" spans="1:14" x14ac:dyDescent="0.3">
      <c r="A121" s="3" t="s">
        <v>291</v>
      </c>
      <c r="B121" s="3" t="s">
        <v>290</v>
      </c>
      <c r="C121" s="10" t="s">
        <v>1449</v>
      </c>
      <c r="D121" s="10">
        <v>2.6</v>
      </c>
      <c r="E121" s="3" t="s">
        <v>676</v>
      </c>
      <c r="F121" s="3" t="s">
        <v>301</v>
      </c>
      <c r="H121" s="20">
        <v>4.2</v>
      </c>
      <c r="I121" t="str">
        <f t="shared" si="1"/>
        <v>Depredador Tope</v>
      </c>
      <c r="J121" t="s">
        <v>1105</v>
      </c>
      <c r="K121" t="s">
        <v>1096</v>
      </c>
      <c r="L121" s="3" t="s">
        <v>1092</v>
      </c>
      <c r="N121" s="3" t="s">
        <v>1091</v>
      </c>
    </row>
    <row r="122" spans="1:14" x14ac:dyDescent="0.3">
      <c r="A122" s="3" t="s">
        <v>293</v>
      </c>
      <c r="B122" s="3" t="s">
        <v>292</v>
      </c>
      <c r="C122" s="9">
        <v>8</v>
      </c>
      <c r="D122" s="9">
        <v>3.16</v>
      </c>
      <c r="E122" s="3" t="s">
        <v>677</v>
      </c>
      <c r="F122" s="3" t="s">
        <v>294</v>
      </c>
      <c r="H122" s="20">
        <v>4.2</v>
      </c>
      <c r="I122" t="str">
        <f t="shared" si="1"/>
        <v>Depredador Tope</v>
      </c>
      <c r="J122" t="s">
        <v>1105</v>
      </c>
      <c r="K122" t="s">
        <v>1096</v>
      </c>
      <c r="L122" s="3" t="s">
        <v>1092</v>
      </c>
      <c r="N122" s="3" t="s">
        <v>1091</v>
      </c>
    </row>
    <row r="123" spans="1:14" x14ac:dyDescent="0.3">
      <c r="A123" s="3" t="s">
        <v>296</v>
      </c>
      <c r="B123" s="3" t="s">
        <v>295</v>
      </c>
      <c r="C123" s="9">
        <v>8</v>
      </c>
      <c r="D123" s="9">
        <v>2.71</v>
      </c>
      <c r="E123" s="3" t="s">
        <v>678</v>
      </c>
      <c r="F123" s="3" t="s">
        <v>297</v>
      </c>
      <c r="H123" s="20">
        <v>4.2</v>
      </c>
      <c r="I123" t="str">
        <f t="shared" si="1"/>
        <v>Depredador Tope</v>
      </c>
      <c r="J123" t="s">
        <v>1105</v>
      </c>
      <c r="K123" t="s">
        <v>1096</v>
      </c>
      <c r="L123" s="3" t="s">
        <v>1092</v>
      </c>
      <c r="N123" s="3" t="s">
        <v>1091</v>
      </c>
    </row>
    <row r="124" spans="1:14" x14ac:dyDescent="0.3">
      <c r="A124" s="3" t="s">
        <v>299</v>
      </c>
      <c r="B124" s="3" t="s">
        <v>298</v>
      </c>
      <c r="C124" s="9">
        <v>8</v>
      </c>
      <c r="D124" s="9">
        <v>2.71</v>
      </c>
      <c r="E124" s="3" t="s">
        <v>680</v>
      </c>
      <c r="F124" s="3" t="s">
        <v>300</v>
      </c>
      <c r="H124" s="20">
        <v>4.2</v>
      </c>
      <c r="I124" t="str">
        <f t="shared" si="1"/>
        <v>Depredador Tope</v>
      </c>
      <c r="J124" t="s">
        <v>1105</v>
      </c>
      <c r="K124" t="s">
        <v>1096</v>
      </c>
      <c r="L124" s="3" t="s">
        <v>1092</v>
      </c>
      <c r="N124" s="3" t="s">
        <v>1091</v>
      </c>
    </row>
    <row r="125" spans="1:14" x14ac:dyDescent="0.3">
      <c r="A125" s="3" t="s">
        <v>303</v>
      </c>
      <c r="B125" s="3" t="s">
        <v>302</v>
      </c>
      <c r="C125" s="10">
        <v>9</v>
      </c>
      <c r="D125" s="10">
        <v>3</v>
      </c>
      <c r="E125" s="3" t="s">
        <v>679</v>
      </c>
      <c r="F125" s="3" t="s">
        <v>304</v>
      </c>
      <c r="H125" s="20">
        <v>3.5</v>
      </c>
      <c r="I125" t="str">
        <f t="shared" si="1"/>
        <v>Consumidor Secundario</v>
      </c>
      <c r="J125" t="s">
        <v>1110</v>
      </c>
      <c r="K125" t="s">
        <v>1106</v>
      </c>
      <c r="L125" s="3" t="s">
        <v>1092</v>
      </c>
      <c r="N125" s="3" t="s">
        <v>1091</v>
      </c>
    </row>
    <row r="126" spans="1:14" x14ac:dyDescent="0.3">
      <c r="A126" s="3" t="s">
        <v>306</v>
      </c>
      <c r="B126" s="3" t="s">
        <v>305</v>
      </c>
      <c r="C126" s="9">
        <v>1.26E-2</v>
      </c>
      <c r="D126" s="9">
        <v>3</v>
      </c>
      <c r="E126" s="3" t="s">
        <v>681</v>
      </c>
      <c r="F126" s="3" t="s">
        <v>307</v>
      </c>
      <c r="H126" s="23">
        <v>3.4</v>
      </c>
      <c r="I126" t="str">
        <f t="shared" si="1"/>
        <v>Consumidor Secundario</v>
      </c>
      <c r="J126" t="s">
        <v>1110</v>
      </c>
      <c r="K126" t="s">
        <v>1106</v>
      </c>
      <c r="L126" s="3" t="s">
        <v>1100</v>
      </c>
      <c r="N126" s="3" t="s">
        <v>1091</v>
      </c>
    </row>
    <row r="127" spans="1:14" x14ac:dyDescent="0.3">
      <c r="A127" s="3" t="s">
        <v>309</v>
      </c>
      <c r="B127" s="3" t="s">
        <v>308</v>
      </c>
      <c r="C127" s="9">
        <v>1.26E-2</v>
      </c>
      <c r="D127" s="9">
        <v>3</v>
      </c>
      <c r="E127" s="3" t="s">
        <v>682</v>
      </c>
      <c r="F127" s="3" t="s">
        <v>310</v>
      </c>
      <c r="H127" s="23">
        <v>3.5</v>
      </c>
      <c r="I127" t="str">
        <f t="shared" si="1"/>
        <v>Consumidor Secundario</v>
      </c>
      <c r="J127" t="s">
        <v>1110</v>
      </c>
      <c r="K127" t="s">
        <v>1106</v>
      </c>
      <c r="L127" s="3" t="s">
        <v>1092</v>
      </c>
      <c r="N127" s="3" t="s">
        <v>1093</v>
      </c>
    </row>
    <row r="128" spans="1:14" x14ac:dyDescent="0.3">
      <c r="A128" s="3" t="s">
        <v>312</v>
      </c>
      <c r="B128" s="3" t="s">
        <v>311</v>
      </c>
      <c r="C128" s="9">
        <v>1.26E-2</v>
      </c>
      <c r="D128" s="9">
        <v>3</v>
      </c>
      <c r="E128" s="3" t="s">
        <v>683</v>
      </c>
      <c r="F128" s="3" t="s">
        <v>313</v>
      </c>
      <c r="H128" s="23">
        <v>3.9</v>
      </c>
      <c r="I128" t="str">
        <f t="shared" si="1"/>
        <v>Consumidor Secundario</v>
      </c>
      <c r="J128" t="s">
        <v>1110</v>
      </c>
      <c r="K128" t="s">
        <v>1106</v>
      </c>
      <c r="L128" s="3" t="s">
        <v>1092</v>
      </c>
      <c r="N128" s="3" t="s">
        <v>1093</v>
      </c>
    </row>
    <row r="129" spans="1:14" x14ac:dyDescent="0.3">
      <c r="A129" s="3" t="s">
        <v>866</v>
      </c>
      <c r="B129" s="3" t="s">
        <v>855</v>
      </c>
      <c r="C129" s="15">
        <v>1.26E-2</v>
      </c>
      <c r="D129" s="15">
        <v>3</v>
      </c>
      <c r="E129" s="3" t="s">
        <v>856</v>
      </c>
      <c r="F129" s="3" t="s">
        <v>857</v>
      </c>
      <c r="H129" s="23">
        <v>3.3</v>
      </c>
      <c r="I129" t="str">
        <f t="shared" si="1"/>
        <v>Consumidor Secundario</v>
      </c>
      <c r="J129" t="s">
        <v>1110</v>
      </c>
      <c r="K129" t="s">
        <v>1106</v>
      </c>
      <c r="L129" s="3" t="s">
        <v>1100</v>
      </c>
      <c r="N129" s="3" t="s">
        <v>1091</v>
      </c>
    </row>
    <row r="130" spans="1:14" x14ac:dyDescent="0.3">
      <c r="A130" s="3" t="s">
        <v>315</v>
      </c>
      <c r="B130" s="3" t="s">
        <v>314</v>
      </c>
      <c r="C130" s="15">
        <v>1.26E-2</v>
      </c>
      <c r="D130" s="15">
        <v>3</v>
      </c>
      <c r="E130" s="3" t="s">
        <v>684</v>
      </c>
      <c r="F130" s="3" t="s">
        <v>316</v>
      </c>
      <c r="H130" s="23">
        <v>3.5</v>
      </c>
      <c r="I130" t="str">
        <f t="shared" si="1"/>
        <v>Consumidor Secundario</v>
      </c>
      <c r="J130" t="s">
        <v>1110</v>
      </c>
      <c r="K130" t="s">
        <v>1106</v>
      </c>
      <c r="L130" s="3" t="s">
        <v>1092</v>
      </c>
      <c r="N130" s="3" t="s">
        <v>1093</v>
      </c>
    </row>
    <row r="131" spans="1:14" x14ac:dyDescent="0.3">
      <c r="A131" s="3" t="s">
        <v>318</v>
      </c>
      <c r="B131" s="3" t="s">
        <v>317</v>
      </c>
      <c r="C131" s="9">
        <v>1.26E-2</v>
      </c>
      <c r="D131" s="9">
        <v>3</v>
      </c>
      <c r="E131" s="3" t="s">
        <v>685</v>
      </c>
      <c r="F131" s="3" t="s">
        <v>319</v>
      </c>
      <c r="H131" s="23">
        <v>4</v>
      </c>
      <c r="I131" t="str">
        <f t="shared" si="1"/>
        <v>Depredador Tope</v>
      </c>
      <c r="J131" t="s">
        <v>1105</v>
      </c>
      <c r="K131" t="s">
        <v>1096</v>
      </c>
      <c r="L131" s="3" t="s">
        <v>1092</v>
      </c>
      <c r="N131" s="3" t="s">
        <v>1093</v>
      </c>
    </row>
    <row r="132" spans="1:14" x14ac:dyDescent="0.3">
      <c r="A132" s="3" t="s">
        <v>321</v>
      </c>
      <c r="B132" s="3" t="s">
        <v>320</v>
      </c>
      <c r="C132" s="9">
        <v>1.26E-2</v>
      </c>
      <c r="D132" s="9">
        <v>3</v>
      </c>
      <c r="E132" s="3" t="s">
        <v>686</v>
      </c>
      <c r="F132" s="3" t="s">
        <v>322</v>
      </c>
      <c r="H132" s="23">
        <v>3.5</v>
      </c>
      <c r="I132" t="str">
        <f t="shared" ref="I132:I195" si="2">IF(AND(H132&gt;=2,H132&lt;3),"Consumidor Primario",IF(AND(H132&gt;=3,H132&lt;4),"Consumidor Secundario",IF(H132&gt;=4,"Depredador Tope","")))</f>
        <v>Consumidor Secundario</v>
      </c>
      <c r="J132" t="s">
        <v>1110</v>
      </c>
      <c r="K132" t="s">
        <v>1106</v>
      </c>
      <c r="L132" s="3" t="s">
        <v>1092</v>
      </c>
      <c r="N132" s="3" t="s">
        <v>1093</v>
      </c>
    </row>
    <row r="133" spans="1:14" x14ac:dyDescent="0.3">
      <c r="A133" s="3" t="s">
        <v>355</v>
      </c>
      <c r="B133" s="3" t="s">
        <v>323</v>
      </c>
      <c r="C133" s="9">
        <v>1.26E-2</v>
      </c>
      <c r="D133" s="9">
        <v>3</v>
      </c>
      <c r="E133" s="3" t="s">
        <v>687</v>
      </c>
      <c r="F133" s="3" t="s">
        <v>324</v>
      </c>
      <c r="I133" t="str">
        <f t="shared" si="2"/>
        <v/>
      </c>
      <c r="L133" s="3" t="s">
        <v>1092</v>
      </c>
      <c r="N133" s="3" t="s">
        <v>1093</v>
      </c>
    </row>
    <row r="134" spans="1:14" x14ac:dyDescent="0.3">
      <c r="A134" s="21" t="s">
        <v>937</v>
      </c>
      <c r="B134" s="21" t="s">
        <v>938</v>
      </c>
      <c r="C134" s="9"/>
      <c r="D134" s="9"/>
      <c r="E134" s="3" t="s">
        <v>939</v>
      </c>
      <c r="H134" s="20">
        <v>2.9</v>
      </c>
      <c r="I134" t="str">
        <f t="shared" si="2"/>
        <v>Consumidor Primario</v>
      </c>
      <c r="J134" t="s">
        <v>1104</v>
      </c>
      <c r="K134" t="s">
        <v>1104</v>
      </c>
      <c r="L134" s="3" t="s">
        <v>1089</v>
      </c>
      <c r="N134" s="3" t="s">
        <v>1091</v>
      </c>
    </row>
    <row r="135" spans="1:14" x14ac:dyDescent="0.3">
      <c r="A135" s="3" t="s">
        <v>568</v>
      </c>
      <c r="B135" s="3" t="s">
        <v>569</v>
      </c>
      <c r="C135" s="9">
        <v>1.26E-2</v>
      </c>
      <c r="D135" s="9">
        <v>3</v>
      </c>
      <c r="I135" t="str">
        <f t="shared" si="2"/>
        <v/>
      </c>
    </row>
    <row r="136" spans="1:14" x14ac:dyDescent="0.3">
      <c r="A136" s="3" t="s">
        <v>326</v>
      </c>
      <c r="B136" s="3" t="s">
        <v>325</v>
      </c>
      <c r="C136" s="9">
        <v>2</v>
      </c>
      <c r="D136" s="9">
        <v>3</v>
      </c>
      <c r="E136" s="3" t="s">
        <v>688</v>
      </c>
      <c r="F136" s="3" t="s">
        <v>327</v>
      </c>
      <c r="I136" t="str">
        <f t="shared" si="2"/>
        <v/>
      </c>
      <c r="L136" s="3" t="s">
        <v>1092</v>
      </c>
      <c r="N136" s="3" t="s">
        <v>1102</v>
      </c>
    </row>
    <row r="137" spans="1:14" x14ac:dyDescent="0.3">
      <c r="A137" s="3" t="s">
        <v>523</v>
      </c>
      <c r="B137" s="3" t="s">
        <v>524</v>
      </c>
      <c r="C137" s="10"/>
      <c r="D137" s="10"/>
      <c r="E137" s="3" t="s">
        <v>693</v>
      </c>
      <c r="I137" t="str">
        <f t="shared" si="2"/>
        <v/>
      </c>
      <c r="L137" s="3" t="s">
        <v>1089</v>
      </c>
      <c r="N137" s="3" t="s">
        <v>1091</v>
      </c>
    </row>
    <row r="138" spans="1:14" x14ac:dyDescent="0.3">
      <c r="A138" s="3" t="s">
        <v>330</v>
      </c>
      <c r="B138" s="3" t="s">
        <v>328</v>
      </c>
      <c r="C138" s="10"/>
      <c r="D138" s="10"/>
      <c r="E138" s="3" t="s">
        <v>689</v>
      </c>
      <c r="F138" s="3" t="s">
        <v>329</v>
      </c>
      <c r="I138" t="str">
        <f t="shared" si="2"/>
        <v/>
      </c>
      <c r="L138" s="3" t="s">
        <v>1101</v>
      </c>
      <c r="N138" s="3" t="s">
        <v>1093</v>
      </c>
    </row>
    <row r="139" spans="1:14" x14ac:dyDescent="0.3">
      <c r="A139" s="3" t="s">
        <v>332</v>
      </c>
      <c r="B139" s="3" t="s">
        <v>331</v>
      </c>
      <c r="C139" s="10"/>
      <c r="D139" s="10"/>
      <c r="E139" s="3" t="s">
        <v>690</v>
      </c>
      <c r="F139" s="3" t="s">
        <v>333</v>
      </c>
      <c r="I139" t="str">
        <f t="shared" si="2"/>
        <v/>
      </c>
      <c r="L139" s="3" t="s">
        <v>1101</v>
      </c>
      <c r="N139" s="3" t="s">
        <v>1091</v>
      </c>
    </row>
    <row r="140" spans="1:14" x14ac:dyDescent="0.3">
      <c r="A140" s="3" t="s">
        <v>335</v>
      </c>
      <c r="B140" s="3" t="s">
        <v>334</v>
      </c>
      <c r="C140" s="10">
        <v>1.52E-2</v>
      </c>
      <c r="D140" s="10">
        <v>3</v>
      </c>
      <c r="E140" s="3" t="s">
        <v>691</v>
      </c>
      <c r="F140" s="3" t="s">
        <v>336</v>
      </c>
      <c r="H140" s="20">
        <v>3.8</v>
      </c>
      <c r="I140" t="str">
        <f t="shared" si="2"/>
        <v>Consumidor Secundario</v>
      </c>
      <c r="J140" t="s">
        <v>1110</v>
      </c>
      <c r="K140" t="s">
        <v>1106</v>
      </c>
      <c r="L140" s="3" t="s">
        <v>1089</v>
      </c>
      <c r="N140" s="3" t="s">
        <v>1091</v>
      </c>
    </row>
    <row r="141" spans="1:14" x14ac:dyDescent="0.3">
      <c r="A141" s="3" t="s">
        <v>372</v>
      </c>
      <c r="B141" s="3" t="s">
        <v>373</v>
      </c>
      <c r="C141" s="10"/>
      <c r="D141" s="10"/>
      <c r="E141" s="3" t="s">
        <v>692</v>
      </c>
      <c r="H141" s="20">
        <v>2.25</v>
      </c>
      <c r="I141" t="str">
        <f t="shared" si="2"/>
        <v>Consumidor Primario</v>
      </c>
      <c r="J141" t="s">
        <v>1104</v>
      </c>
      <c r="K141" t="s">
        <v>1104</v>
      </c>
      <c r="L141" s="3" t="s">
        <v>1089</v>
      </c>
      <c r="N141" s="3" t="s">
        <v>1091</v>
      </c>
    </row>
    <row r="142" spans="1:14" x14ac:dyDescent="0.3">
      <c r="A142" s="3" t="s">
        <v>338</v>
      </c>
      <c r="B142" s="3" t="s">
        <v>337</v>
      </c>
      <c r="C142" s="10">
        <v>4</v>
      </c>
      <c r="D142" s="10">
        <v>2</v>
      </c>
      <c r="E142" s="3" t="s">
        <v>694</v>
      </c>
      <c r="F142" s="3" t="s">
        <v>339</v>
      </c>
      <c r="H142" s="20">
        <v>3.3</v>
      </c>
      <c r="I142" t="str">
        <f t="shared" si="2"/>
        <v>Consumidor Secundario</v>
      </c>
      <c r="J142" t="s">
        <v>1098</v>
      </c>
      <c r="K142" t="s">
        <v>1106</v>
      </c>
      <c r="L142" s="3" t="s">
        <v>1100</v>
      </c>
      <c r="M142" s="3">
        <v>2</v>
      </c>
      <c r="N142" s="3" t="s">
        <v>1094</v>
      </c>
    </row>
    <row r="143" spans="1:14" x14ac:dyDescent="0.3">
      <c r="A143" s="21" t="s">
        <v>940</v>
      </c>
      <c r="B143" s="21" t="s">
        <v>941</v>
      </c>
      <c r="C143" s="30">
        <v>2</v>
      </c>
      <c r="D143" s="10">
        <v>3.08</v>
      </c>
      <c r="E143" s="3" t="s">
        <v>942</v>
      </c>
      <c r="F143" s="3" t="s">
        <v>943</v>
      </c>
      <c r="H143" s="23">
        <v>3</v>
      </c>
      <c r="I143" t="str">
        <f t="shared" si="2"/>
        <v>Consumidor Secundario</v>
      </c>
      <c r="J143" t="s">
        <v>1110</v>
      </c>
      <c r="K143" t="s">
        <v>1106</v>
      </c>
      <c r="L143" s="3" t="s">
        <v>906</v>
      </c>
      <c r="N143" s="3" t="s">
        <v>1093</v>
      </c>
    </row>
    <row r="144" spans="1:14" x14ac:dyDescent="0.3">
      <c r="A144" s="3" t="s">
        <v>341</v>
      </c>
      <c r="B144" s="3" t="s">
        <v>340</v>
      </c>
      <c r="C144" s="13">
        <v>2</v>
      </c>
      <c r="D144" s="9">
        <v>3</v>
      </c>
      <c r="E144" s="3" t="s">
        <v>695</v>
      </c>
      <c r="F144" s="3" t="s">
        <v>342</v>
      </c>
      <c r="H144" s="20">
        <v>2.6</v>
      </c>
      <c r="I144" t="str">
        <f t="shared" si="2"/>
        <v>Consumidor Primario</v>
      </c>
      <c r="J144" t="s">
        <v>1104</v>
      </c>
      <c r="K144" t="s">
        <v>1104</v>
      </c>
      <c r="L144" s="3" t="s">
        <v>1100</v>
      </c>
      <c r="N144" s="3" t="s">
        <v>1093</v>
      </c>
    </row>
    <row r="145" spans="1:14" x14ac:dyDescent="0.3">
      <c r="A145" s="3" t="s">
        <v>344</v>
      </c>
      <c r="B145" s="3" t="s">
        <v>343</v>
      </c>
      <c r="C145" s="13">
        <v>2</v>
      </c>
      <c r="D145" s="9">
        <v>3</v>
      </c>
      <c r="E145" s="3" t="s">
        <v>696</v>
      </c>
      <c r="F145" s="3" t="s">
        <v>345</v>
      </c>
      <c r="H145" s="20">
        <v>2.6</v>
      </c>
      <c r="I145" t="str">
        <f t="shared" si="2"/>
        <v>Consumidor Primario</v>
      </c>
      <c r="J145" t="s">
        <v>1104</v>
      </c>
      <c r="K145" t="s">
        <v>1104</v>
      </c>
      <c r="L145" s="3" t="s">
        <v>1092</v>
      </c>
      <c r="N145" s="3" t="s">
        <v>1093</v>
      </c>
    </row>
    <row r="146" spans="1:14" x14ac:dyDescent="0.3">
      <c r="A146" s="3" t="s">
        <v>374</v>
      </c>
      <c r="B146" s="3" t="s">
        <v>375</v>
      </c>
      <c r="C146" s="10"/>
      <c r="D146" s="10"/>
      <c r="E146" s="3" t="s">
        <v>697</v>
      </c>
      <c r="H146" s="20">
        <v>2</v>
      </c>
      <c r="I146" t="str">
        <f t="shared" si="2"/>
        <v>Consumidor Primario</v>
      </c>
      <c r="J146" t="s">
        <v>1104</v>
      </c>
      <c r="K146" t="s">
        <v>1104</v>
      </c>
    </row>
    <row r="147" spans="1:14" x14ac:dyDescent="0.3">
      <c r="A147" s="3" t="s">
        <v>347</v>
      </c>
      <c r="B147" s="3" t="s">
        <v>346</v>
      </c>
      <c r="C147" s="9">
        <v>2</v>
      </c>
      <c r="D147" s="9">
        <v>3</v>
      </c>
      <c r="E147" s="3" t="s">
        <v>698</v>
      </c>
      <c r="F147" s="3" t="s">
        <v>348</v>
      </c>
      <c r="H147" s="20">
        <v>3.8</v>
      </c>
      <c r="I147" t="str">
        <f t="shared" si="2"/>
        <v>Consumidor Secundario</v>
      </c>
      <c r="J147" t="s">
        <v>1110</v>
      </c>
      <c r="K147" t="s">
        <v>1106</v>
      </c>
      <c r="L147" s="3" t="s">
        <v>1092</v>
      </c>
      <c r="N147" s="3" t="s">
        <v>1091</v>
      </c>
    </row>
    <row r="148" spans="1:14" x14ac:dyDescent="0.3">
      <c r="A148" s="3" t="s">
        <v>376</v>
      </c>
      <c r="B148" s="3" t="s">
        <v>377</v>
      </c>
      <c r="C148" s="10"/>
      <c r="D148" s="10"/>
      <c r="E148" s="3" t="s">
        <v>699</v>
      </c>
      <c r="H148" s="20">
        <v>2</v>
      </c>
      <c r="I148" t="str">
        <f t="shared" si="2"/>
        <v>Consumidor Primario</v>
      </c>
      <c r="J148" t="s">
        <v>1104</v>
      </c>
      <c r="K148" t="s">
        <v>1104</v>
      </c>
      <c r="L148" s="3" t="s">
        <v>1089</v>
      </c>
      <c r="N148" s="3" t="s">
        <v>1091</v>
      </c>
    </row>
    <row r="149" spans="1:14" x14ac:dyDescent="0.3">
      <c r="A149" s="3" t="s">
        <v>558</v>
      </c>
      <c r="B149" s="3" t="s">
        <v>559</v>
      </c>
      <c r="C149" s="10"/>
      <c r="D149" s="10"/>
      <c r="E149" s="3" t="s">
        <v>700</v>
      </c>
      <c r="H149" s="20">
        <v>2</v>
      </c>
      <c r="I149" t="str">
        <f t="shared" si="2"/>
        <v>Consumidor Primario</v>
      </c>
      <c r="J149" t="s">
        <v>1104</v>
      </c>
      <c r="K149" t="s">
        <v>1104</v>
      </c>
      <c r="L149" s="3" t="s">
        <v>1089</v>
      </c>
      <c r="N149" s="3" t="s">
        <v>1091</v>
      </c>
    </row>
    <row r="150" spans="1:14" x14ac:dyDescent="0.3">
      <c r="A150" s="3" t="s">
        <v>378</v>
      </c>
      <c r="B150" s="3" t="s">
        <v>379</v>
      </c>
      <c r="C150" s="10"/>
      <c r="D150" s="10"/>
      <c r="E150" s="3" t="s">
        <v>700</v>
      </c>
      <c r="H150" s="20">
        <v>2</v>
      </c>
      <c r="I150" t="str">
        <f t="shared" si="2"/>
        <v>Consumidor Primario</v>
      </c>
      <c r="J150" t="s">
        <v>1104</v>
      </c>
      <c r="K150" t="s">
        <v>1104</v>
      </c>
      <c r="L150" s="3" t="s">
        <v>1089</v>
      </c>
      <c r="N150" s="3" t="s">
        <v>1091</v>
      </c>
    </row>
    <row r="151" spans="1:14" x14ac:dyDescent="0.3">
      <c r="A151" s="3" t="s">
        <v>380</v>
      </c>
      <c r="B151" s="3" t="s">
        <v>381</v>
      </c>
      <c r="C151" s="10"/>
      <c r="D151" s="10"/>
      <c r="E151" s="3" t="s">
        <v>700</v>
      </c>
      <c r="H151" s="20">
        <v>2</v>
      </c>
      <c r="I151" t="str">
        <f t="shared" si="2"/>
        <v>Consumidor Primario</v>
      </c>
      <c r="J151" t="s">
        <v>1104</v>
      </c>
      <c r="K151" t="s">
        <v>1104</v>
      </c>
      <c r="L151" s="3" t="s">
        <v>1089</v>
      </c>
      <c r="N151" s="3" t="s">
        <v>1091</v>
      </c>
    </row>
    <row r="152" spans="1:14" x14ac:dyDescent="0.3">
      <c r="A152" s="3" t="s">
        <v>542</v>
      </c>
      <c r="B152" s="3" t="s">
        <v>543</v>
      </c>
      <c r="C152" s="10"/>
      <c r="D152" s="10"/>
      <c r="E152" s="3" t="s">
        <v>700</v>
      </c>
      <c r="H152" s="20">
        <v>2</v>
      </c>
      <c r="I152" t="str">
        <f t="shared" si="2"/>
        <v>Consumidor Primario</v>
      </c>
      <c r="J152" t="s">
        <v>1104</v>
      </c>
      <c r="K152" t="s">
        <v>1104</v>
      </c>
    </row>
    <row r="153" spans="1:14" x14ac:dyDescent="0.3">
      <c r="A153" s="3" t="s">
        <v>350</v>
      </c>
      <c r="B153" s="3" t="s">
        <v>349</v>
      </c>
      <c r="C153" s="10">
        <v>1.12E-2</v>
      </c>
      <c r="D153" s="10">
        <v>2</v>
      </c>
      <c r="E153" s="3" t="s">
        <v>701</v>
      </c>
      <c r="F153" s="3" t="s">
        <v>351</v>
      </c>
      <c r="I153" t="str">
        <f t="shared" si="2"/>
        <v/>
      </c>
      <c r="L153" s="3" t="s">
        <v>1092</v>
      </c>
      <c r="N153" s="3" t="s">
        <v>1091</v>
      </c>
    </row>
    <row r="154" spans="1:14" x14ac:dyDescent="0.3">
      <c r="A154" s="3" t="s">
        <v>353</v>
      </c>
      <c r="B154" s="3" t="s">
        <v>352</v>
      </c>
      <c r="C154" s="9">
        <v>2</v>
      </c>
      <c r="D154" s="9">
        <v>3</v>
      </c>
      <c r="E154" s="3" t="s">
        <v>354</v>
      </c>
      <c r="F154" s="3" t="s">
        <v>354</v>
      </c>
      <c r="I154" t="str">
        <f t="shared" si="2"/>
        <v/>
      </c>
      <c r="L154" s="3" t="s">
        <v>1092</v>
      </c>
      <c r="N154" s="3" t="s">
        <v>1091</v>
      </c>
    </row>
    <row r="155" spans="1:14" x14ac:dyDescent="0.3">
      <c r="A155" s="3" t="s">
        <v>382</v>
      </c>
      <c r="B155" s="3" t="s">
        <v>383</v>
      </c>
      <c r="C155" s="10"/>
      <c r="D155" s="10"/>
      <c r="H155" s="20">
        <v>2</v>
      </c>
      <c r="I155" t="str">
        <f t="shared" si="2"/>
        <v>Consumidor Primario</v>
      </c>
      <c r="J155" t="s">
        <v>1104</v>
      </c>
      <c r="K155" t="s">
        <v>1104</v>
      </c>
      <c r="L155" s="3" t="s">
        <v>1103</v>
      </c>
      <c r="N155" s="3" t="s">
        <v>1091</v>
      </c>
    </row>
    <row r="156" spans="1:14" x14ac:dyDescent="0.3">
      <c r="A156" s="3" t="s">
        <v>540</v>
      </c>
      <c r="B156" s="3" t="s">
        <v>541</v>
      </c>
      <c r="C156" s="10"/>
      <c r="D156" s="10"/>
      <c r="H156" s="20">
        <v>2</v>
      </c>
      <c r="I156" t="str">
        <f t="shared" si="2"/>
        <v>Consumidor Primario</v>
      </c>
      <c r="J156" t="s">
        <v>1104</v>
      </c>
      <c r="K156" t="s">
        <v>1104</v>
      </c>
    </row>
    <row r="157" spans="1:14" x14ac:dyDescent="0.3">
      <c r="A157" s="3" t="s">
        <v>384</v>
      </c>
      <c r="B157" s="3" t="s">
        <v>385</v>
      </c>
      <c r="C157" s="9">
        <v>2</v>
      </c>
      <c r="D157" s="9">
        <v>3</v>
      </c>
      <c r="E157" s="3" t="s">
        <v>703</v>
      </c>
      <c r="F157" s="3" t="s">
        <v>702</v>
      </c>
      <c r="H157" s="20">
        <v>3</v>
      </c>
      <c r="I157" t="str">
        <f t="shared" si="2"/>
        <v>Consumidor Secundario</v>
      </c>
      <c r="J157" t="s">
        <v>1110</v>
      </c>
      <c r="K157" t="s">
        <v>1106</v>
      </c>
      <c r="L157" s="3" t="s">
        <v>1092</v>
      </c>
      <c r="N157" s="3" t="s">
        <v>1093</v>
      </c>
    </row>
    <row r="158" spans="1:14" x14ac:dyDescent="0.3">
      <c r="A158" s="3" t="s">
        <v>944</v>
      </c>
      <c r="B158" s="3" t="s">
        <v>945</v>
      </c>
      <c r="C158" s="3">
        <v>1</v>
      </c>
      <c r="D158" s="3">
        <v>3</v>
      </c>
      <c r="H158" s="24">
        <v>3.8</v>
      </c>
      <c r="I158" t="str">
        <f t="shared" si="2"/>
        <v>Consumidor Secundario</v>
      </c>
      <c r="J158" t="s">
        <v>1098</v>
      </c>
      <c r="K158" t="s">
        <v>1106</v>
      </c>
      <c r="L158" s="3" t="s">
        <v>1092</v>
      </c>
      <c r="N158" s="3" t="s">
        <v>1093</v>
      </c>
    </row>
    <row r="159" spans="1:14" x14ac:dyDescent="0.3">
      <c r="A159" s="3" t="s">
        <v>386</v>
      </c>
      <c r="B159" s="3" t="s">
        <v>387</v>
      </c>
      <c r="C159" s="9">
        <v>2.18E-2</v>
      </c>
      <c r="D159" s="9">
        <v>3</v>
      </c>
      <c r="E159" s="3" t="s">
        <v>704</v>
      </c>
      <c r="F159" s="3" t="s">
        <v>706</v>
      </c>
      <c r="H159" s="20">
        <v>2</v>
      </c>
      <c r="I159" t="str">
        <f t="shared" si="2"/>
        <v>Consumidor Primario</v>
      </c>
      <c r="J159" t="s">
        <v>1104</v>
      </c>
      <c r="K159" t="s">
        <v>1104</v>
      </c>
      <c r="L159" s="3" t="s">
        <v>1092</v>
      </c>
      <c r="N159" s="3" t="s">
        <v>1093</v>
      </c>
    </row>
    <row r="160" spans="1:14" x14ac:dyDescent="0.3">
      <c r="A160" s="3" t="s">
        <v>388</v>
      </c>
      <c r="B160" s="3" t="s">
        <v>389</v>
      </c>
      <c r="C160" s="9">
        <v>2.18E-2</v>
      </c>
      <c r="D160" s="9">
        <v>3</v>
      </c>
      <c r="E160" s="3" t="s">
        <v>707</v>
      </c>
      <c r="F160" s="3" t="s">
        <v>705</v>
      </c>
      <c r="H160" s="20">
        <v>2.9</v>
      </c>
      <c r="I160" t="str">
        <f t="shared" si="2"/>
        <v>Consumidor Primario</v>
      </c>
      <c r="J160" t="s">
        <v>1104</v>
      </c>
      <c r="K160" t="s">
        <v>1104</v>
      </c>
      <c r="L160" s="3" t="s">
        <v>1092</v>
      </c>
      <c r="N160" s="3" t="s">
        <v>1093</v>
      </c>
    </row>
    <row r="161" spans="1:14" x14ac:dyDescent="0.3">
      <c r="A161" s="3" t="s">
        <v>825</v>
      </c>
      <c r="B161" s="3" t="s">
        <v>826</v>
      </c>
      <c r="C161" s="9">
        <v>2.18E-2</v>
      </c>
      <c r="D161" s="9">
        <v>3</v>
      </c>
      <c r="E161" s="3" t="s">
        <v>827</v>
      </c>
      <c r="F161" s="3" t="s">
        <v>828</v>
      </c>
      <c r="H161" s="20">
        <v>2</v>
      </c>
      <c r="I161" t="str">
        <f t="shared" si="2"/>
        <v>Consumidor Primario</v>
      </c>
      <c r="J161" t="s">
        <v>1104</v>
      </c>
      <c r="K161" t="s">
        <v>1104</v>
      </c>
      <c r="L161" s="3" t="s">
        <v>1092</v>
      </c>
      <c r="N161" s="3" t="s">
        <v>1091</v>
      </c>
    </row>
    <row r="162" spans="1:14" x14ac:dyDescent="0.3">
      <c r="A162" s="21" t="s">
        <v>946</v>
      </c>
      <c r="B162" s="21" t="s">
        <v>947</v>
      </c>
      <c r="C162" s="9"/>
      <c r="D162" s="9"/>
      <c r="E162" s="3" t="s">
        <v>948</v>
      </c>
      <c r="H162" s="20">
        <v>2</v>
      </c>
      <c r="I162" t="str">
        <f t="shared" si="2"/>
        <v>Consumidor Primario</v>
      </c>
      <c r="J162" t="s">
        <v>1104</v>
      </c>
      <c r="K162" t="s">
        <v>1104</v>
      </c>
      <c r="L162" s="3" t="s">
        <v>1089</v>
      </c>
      <c r="N162" s="3" t="s">
        <v>1091</v>
      </c>
    </row>
    <row r="163" spans="1:14" x14ac:dyDescent="0.3">
      <c r="A163" s="3" t="s">
        <v>390</v>
      </c>
      <c r="B163" s="3" t="s">
        <v>391</v>
      </c>
      <c r="C163" s="9">
        <v>1</v>
      </c>
      <c r="D163" s="9">
        <v>3</v>
      </c>
      <c r="E163" s="3" t="s">
        <v>708</v>
      </c>
      <c r="F163" s="3" t="s">
        <v>709</v>
      </c>
      <c r="H163" s="24">
        <v>4</v>
      </c>
      <c r="I163" t="str">
        <f t="shared" si="2"/>
        <v>Depredador Tope</v>
      </c>
      <c r="J163" t="s">
        <v>1105</v>
      </c>
      <c r="K163" t="s">
        <v>1097</v>
      </c>
      <c r="L163" s="3" t="s">
        <v>1092</v>
      </c>
      <c r="N163" s="3" t="s">
        <v>1091</v>
      </c>
    </row>
    <row r="164" spans="1:14" x14ac:dyDescent="0.3">
      <c r="A164" s="3" t="s">
        <v>496</v>
      </c>
      <c r="B164" s="3" t="s">
        <v>497</v>
      </c>
      <c r="C164" s="9">
        <v>1.43E-2</v>
      </c>
      <c r="D164" s="9">
        <v>3</v>
      </c>
      <c r="E164" s="3" t="s">
        <v>710</v>
      </c>
      <c r="F164" s="3" t="s">
        <v>711</v>
      </c>
      <c r="H164" s="24">
        <v>3.9</v>
      </c>
      <c r="I164" t="str">
        <f t="shared" si="2"/>
        <v>Consumidor Secundario</v>
      </c>
      <c r="J164" t="s">
        <v>1110</v>
      </c>
      <c r="K164" t="s">
        <v>1106</v>
      </c>
      <c r="L164" s="3" t="s">
        <v>1092</v>
      </c>
      <c r="N164" s="3" t="s">
        <v>1091</v>
      </c>
    </row>
    <row r="165" spans="1:14" x14ac:dyDescent="0.3">
      <c r="A165" s="3" t="s">
        <v>564</v>
      </c>
      <c r="B165" s="3" t="s">
        <v>565</v>
      </c>
      <c r="C165" s="9">
        <v>1.67E-2</v>
      </c>
      <c r="D165" s="9">
        <v>2</v>
      </c>
      <c r="E165" s="3" t="s">
        <v>713</v>
      </c>
      <c r="F165" s="3" t="s">
        <v>712</v>
      </c>
      <c r="H165" s="24">
        <v>3.8</v>
      </c>
      <c r="I165" t="str">
        <f t="shared" si="2"/>
        <v>Consumidor Secundario</v>
      </c>
      <c r="J165" t="s">
        <v>1110</v>
      </c>
      <c r="K165" t="s">
        <v>1106</v>
      </c>
      <c r="L165" s="3" t="s">
        <v>1092</v>
      </c>
      <c r="N165" s="3" t="s">
        <v>1091</v>
      </c>
    </row>
    <row r="166" spans="1:14" x14ac:dyDescent="0.3">
      <c r="A166" s="3" t="s">
        <v>392</v>
      </c>
      <c r="B166" s="3" t="s">
        <v>393</v>
      </c>
      <c r="C166" s="10">
        <v>1</v>
      </c>
      <c r="D166" s="10">
        <v>3</v>
      </c>
      <c r="E166" s="3" t="s">
        <v>714</v>
      </c>
      <c r="F166" s="3" t="s">
        <v>715</v>
      </c>
      <c r="H166" s="24">
        <v>4</v>
      </c>
      <c r="I166" t="str">
        <f t="shared" si="2"/>
        <v>Depredador Tope</v>
      </c>
      <c r="J166" t="s">
        <v>1105</v>
      </c>
      <c r="K166" t="s">
        <v>1097</v>
      </c>
      <c r="L166" s="3" t="s">
        <v>1092</v>
      </c>
      <c r="N166" s="3" t="s">
        <v>1091</v>
      </c>
    </row>
    <row r="167" spans="1:14" x14ac:dyDescent="0.3">
      <c r="A167" s="3" t="s">
        <v>394</v>
      </c>
      <c r="B167" s="3" t="s">
        <v>395</v>
      </c>
      <c r="C167" s="9">
        <v>1.67E-2</v>
      </c>
      <c r="D167" s="9">
        <v>2</v>
      </c>
      <c r="E167" s="3" t="s">
        <v>716</v>
      </c>
      <c r="F167" s="3" t="s">
        <v>717</v>
      </c>
      <c r="H167" s="24">
        <v>4.2</v>
      </c>
      <c r="I167" t="str">
        <f t="shared" si="2"/>
        <v>Depredador Tope</v>
      </c>
      <c r="J167" t="s">
        <v>1105</v>
      </c>
      <c r="K167" t="s">
        <v>1096</v>
      </c>
      <c r="L167" s="3" t="s">
        <v>1092</v>
      </c>
      <c r="N167" s="3" t="s">
        <v>1091</v>
      </c>
    </row>
    <row r="168" spans="1:14" x14ac:dyDescent="0.3">
      <c r="A168" s="3" t="s">
        <v>949</v>
      </c>
      <c r="B168" s="3" t="s">
        <v>950</v>
      </c>
      <c r="C168" s="31">
        <v>1.2E-2</v>
      </c>
      <c r="D168" s="31">
        <v>2</v>
      </c>
      <c r="E168" s="3" t="s">
        <v>951</v>
      </c>
      <c r="F168" s="3" t="s">
        <v>952</v>
      </c>
      <c r="H168" s="23">
        <v>3.2</v>
      </c>
      <c r="I168" t="str">
        <f t="shared" si="2"/>
        <v>Consumidor Secundario</v>
      </c>
      <c r="J168" t="s">
        <v>1098</v>
      </c>
      <c r="K168" t="s">
        <v>1106</v>
      </c>
      <c r="L168" s="3" t="s">
        <v>1092</v>
      </c>
      <c r="N168" s="3" t="s">
        <v>1093</v>
      </c>
    </row>
    <row r="169" spans="1:14" x14ac:dyDescent="0.3">
      <c r="A169" s="3" t="s">
        <v>546</v>
      </c>
      <c r="B169" s="3" t="s">
        <v>547</v>
      </c>
      <c r="C169" s="10">
        <v>8</v>
      </c>
      <c r="D169" s="10">
        <v>3</v>
      </c>
      <c r="E169" s="3" t="s">
        <v>720</v>
      </c>
      <c r="F169" s="3" t="s">
        <v>721</v>
      </c>
      <c r="H169" s="23">
        <v>3.5</v>
      </c>
      <c r="I169" t="str">
        <f t="shared" si="2"/>
        <v>Consumidor Secundario</v>
      </c>
      <c r="J169" t="s">
        <v>1110</v>
      </c>
      <c r="K169" t="s">
        <v>1106</v>
      </c>
      <c r="L169" s="3" t="s">
        <v>1092</v>
      </c>
      <c r="N169" s="3" t="s">
        <v>1091</v>
      </c>
    </row>
    <row r="170" spans="1:14" x14ac:dyDescent="0.3">
      <c r="A170" s="3" t="s">
        <v>504</v>
      </c>
      <c r="B170" s="3" t="s">
        <v>505</v>
      </c>
      <c r="C170" s="10">
        <v>8</v>
      </c>
      <c r="D170" s="10">
        <v>3</v>
      </c>
      <c r="E170" s="3" t="s">
        <v>719</v>
      </c>
      <c r="F170" s="3" t="s">
        <v>718</v>
      </c>
      <c r="H170" s="23">
        <v>3.5</v>
      </c>
      <c r="I170" t="str">
        <f t="shared" si="2"/>
        <v>Consumidor Secundario</v>
      </c>
      <c r="J170" t="s">
        <v>1110</v>
      </c>
      <c r="K170" t="s">
        <v>1106</v>
      </c>
      <c r="L170" s="3" t="s">
        <v>1092</v>
      </c>
      <c r="N170" s="3" t="s">
        <v>1091</v>
      </c>
    </row>
    <row r="171" spans="1:14" x14ac:dyDescent="0.3">
      <c r="A171" s="3" t="s">
        <v>839</v>
      </c>
      <c r="B171" s="3" t="s">
        <v>840</v>
      </c>
      <c r="C171" s="10">
        <v>1</v>
      </c>
      <c r="D171" s="10">
        <v>3</v>
      </c>
      <c r="E171" s="3" t="s">
        <v>842</v>
      </c>
      <c r="F171" s="3" t="s">
        <v>841</v>
      </c>
      <c r="H171" s="24">
        <v>3.5</v>
      </c>
      <c r="I171" t="str">
        <f t="shared" si="2"/>
        <v>Consumidor Secundario</v>
      </c>
      <c r="J171" t="s">
        <v>1098</v>
      </c>
      <c r="K171" t="s">
        <v>1106</v>
      </c>
      <c r="L171" s="3" t="s">
        <v>1100</v>
      </c>
      <c r="M171" s="3">
        <v>2</v>
      </c>
      <c r="N171" s="3" t="s">
        <v>1094</v>
      </c>
    </row>
    <row r="172" spans="1:14" x14ac:dyDescent="0.3">
      <c r="A172" s="3" t="s">
        <v>863</v>
      </c>
      <c r="B172" s="3" t="s">
        <v>862</v>
      </c>
      <c r="C172" s="10">
        <v>5</v>
      </c>
      <c r="D172" s="10">
        <v>3</v>
      </c>
      <c r="E172" s="3" t="s">
        <v>864</v>
      </c>
      <c r="F172" s="3" t="s">
        <v>865</v>
      </c>
      <c r="H172" s="20">
        <v>2.4</v>
      </c>
      <c r="I172" t="str">
        <f t="shared" si="2"/>
        <v>Consumidor Primario</v>
      </c>
      <c r="J172" t="s">
        <v>1104</v>
      </c>
      <c r="K172" t="s">
        <v>1104</v>
      </c>
      <c r="L172" s="3" t="s">
        <v>1089</v>
      </c>
      <c r="N172" s="3" t="s">
        <v>1091</v>
      </c>
    </row>
    <row r="173" spans="1:14" x14ac:dyDescent="0.3">
      <c r="A173" s="3" t="s">
        <v>572</v>
      </c>
      <c r="B173" s="3" t="s">
        <v>573</v>
      </c>
      <c r="C173" s="10"/>
      <c r="D173" s="10"/>
      <c r="I173" t="str">
        <f t="shared" si="2"/>
        <v/>
      </c>
    </row>
    <row r="174" spans="1:14" x14ac:dyDescent="0.3">
      <c r="A174" s="3" t="s">
        <v>556</v>
      </c>
      <c r="B174" s="3" t="s">
        <v>557</v>
      </c>
      <c r="C174" s="9">
        <v>2</v>
      </c>
      <c r="D174" s="9">
        <v>3</v>
      </c>
      <c r="E174" s="3" t="s">
        <v>723</v>
      </c>
      <c r="F174" s="3" t="s">
        <v>722</v>
      </c>
      <c r="H174" s="20">
        <v>2.5</v>
      </c>
      <c r="I174" t="str">
        <f t="shared" si="2"/>
        <v>Consumidor Primario</v>
      </c>
      <c r="J174" t="s">
        <v>1104</v>
      </c>
      <c r="K174" t="s">
        <v>1104</v>
      </c>
      <c r="L174" s="3" t="s">
        <v>1092</v>
      </c>
      <c r="N174" s="3" t="s">
        <v>1091</v>
      </c>
    </row>
    <row r="175" spans="1:14" x14ac:dyDescent="0.3">
      <c r="A175" s="3" t="s">
        <v>396</v>
      </c>
      <c r="B175" s="3" t="s">
        <v>397</v>
      </c>
      <c r="C175" s="9">
        <v>2</v>
      </c>
      <c r="D175" s="9">
        <v>3</v>
      </c>
      <c r="E175" s="3" t="s">
        <v>724</v>
      </c>
      <c r="H175" s="20">
        <v>2.1</v>
      </c>
      <c r="I175" t="str">
        <f t="shared" si="2"/>
        <v>Consumidor Primario</v>
      </c>
      <c r="J175" t="s">
        <v>1104</v>
      </c>
      <c r="K175" t="s">
        <v>1104</v>
      </c>
      <c r="L175" s="3" t="s">
        <v>1092</v>
      </c>
      <c r="N175" s="3" t="s">
        <v>1091</v>
      </c>
    </row>
    <row r="176" spans="1:14" x14ac:dyDescent="0.3">
      <c r="A176" s="3" t="s">
        <v>527</v>
      </c>
      <c r="B176" s="3" t="s">
        <v>528</v>
      </c>
      <c r="C176" s="10"/>
      <c r="D176" s="10"/>
      <c r="H176" s="20">
        <v>2</v>
      </c>
      <c r="I176" t="str">
        <f t="shared" si="2"/>
        <v>Consumidor Primario</v>
      </c>
      <c r="J176" t="s">
        <v>1104</v>
      </c>
      <c r="K176" t="s">
        <v>1104</v>
      </c>
      <c r="L176" s="3" t="s">
        <v>1089</v>
      </c>
      <c r="N176" s="3" t="s">
        <v>1091</v>
      </c>
    </row>
    <row r="177" spans="1:14" x14ac:dyDescent="0.3">
      <c r="A177" s="3" t="s">
        <v>398</v>
      </c>
      <c r="B177" s="3" t="s">
        <v>399</v>
      </c>
      <c r="C177" s="9">
        <v>1.26E-2</v>
      </c>
      <c r="D177" s="9">
        <v>3</v>
      </c>
      <c r="E177" s="3" t="s">
        <v>725</v>
      </c>
      <c r="F177" s="3" t="s">
        <v>726</v>
      </c>
      <c r="H177" s="20">
        <v>3.7</v>
      </c>
      <c r="I177" t="str">
        <f t="shared" si="2"/>
        <v>Consumidor Secundario</v>
      </c>
      <c r="J177" t="s">
        <v>1110</v>
      </c>
      <c r="K177" t="s">
        <v>1106</v>
      </c>
      <c r="L177" s="3" t="s">
        <v>1092</v>
      </c>
      <c r="N177" s="3" t="s">
        <v>1093</v>
      </c>
    </row>
    <row r="178" spans="1:14" x14ac:dyDescent="0.3">
      <c r="A178" s="3" t="s">
        <v>562</v>
      </c>
      <c r="B178" s="3" t="s">
        <v>563</v>
      </c>
      <c r="C178" s="9">
        <v>1.26E-2</v>
      </c>
      <c r="D178" s="9">
        <v>3</v>
      </c>
      <c r="E178" s="3" t="s">
        <v>727</v>
      </c>
      <c r="F178" s="3" t="s">
        <v>728</v>
      </c>
      <c r="I178" t="str">
        <f t="shared" si="2"/>
        <v/>
      </c>
      <c r="L178" s="3" t="s">
        <v>1089</v>
      </c>
      <c r="N178" s="3" t="s">
        <v>1091</v>
      </c>
    </row>
    <row r="179" spans="1:14" x14ac:dyDescent="0.3">
      <c r="A179" s="3" t="s">
        <v>517</v>
      </c>
      <c r="B179" s="3" t="s">
        <v>518</v>
      </c>
      <c r="C179" s="9">
        <v>1</v>
      </c>
      <c r="D179" s="9">
        <v>2</v>
      </c>
      <c r="E179" s="3" t="s">
        <v>730</v>
      </c>
      <c r="F179" s="3" t="s">
        <v>729</v>
      </c>
      <c r="I179" t="str">
        <f t="shared" si="2"/>
        <v/>
      </c>
      <c r="L179" s="3" t="s">
        <v>1092</v>
      </c>
      <c r="N179" s="3" t="s">
        <v>1091</v>
      </c>
    </row>
    <row r="180" spans="1:14" x14ac:dyDescent="0.3">
      <c r="A180" s="3" t="s">
        <v>400</v>
      </c>
      <c r="B180" s="3" t="s">
        <v>360</v>
      </c>
      <c r="C180" s="9">
        <v>1</v>
      </c>
      <c r="D180" s="9">
        <v>2</v>
      </c>
      <c r="E180" s="3" t="s">
        <v>671</v>
      </c>
      <c r="F180" s="3" t="s">
        <v>871</v>
      </c>
      <c r="H180" s="20">
        <v>3.9</v>
      </c>
      <c r="I180" t="str">
        <f t="shared" si="2"/>
        <v>Consumidor Secundario</v>
      </c>
      <c r="J180" t="s">
        <v>1110</v>
      </c>
      <c r="K180" t="s">
        <v>1106</v>
      </c>
      <c r="L180" s="3" t="s">
        <v>1092</v>
      </c>
      <c r="N180" s="3" t="s">
        <v>1091</v>
      </c>
    </row>
    <row r="181" spans="1:14" x14ac:dyDescent="0.3">
      <c r="A181" s="3" t="s">
        <v>534</v>
      </c>
      <c r="B181" s="3" t="s">
        <v>535</v>
      </c>
      <c r="C181" s="10"/>
      <c r="D181" s="10"/>
      <c r="I181" t="str">
        <f t="shared" si="2"/>
        <v/>
      </c>
    </row>
    <row r="182" spans="1:14" x14ac:dyDescent="0.3">
      <c r="A182" s="3" t="s">
        <v>401</v>
      </c>
      <c r="B182" s="3" t="s">
        <v>402</v>
      </c>
      <c r="C182" s="9">
        <v>1</v>
      </c>
      <c r="D182" s="9">
        <v>3</v>
      </c>
      <c r="E182" s="3" t="s">
        <v>731</v>
      </c>
      <c r="F182" s="3" t="s">
        <v>732</v>
      </c>
      <c r="H182" s="20">
        <v>4.5</v>
      </c>
      <c r="I182" t="str">
        <f t="shared" si="2"/>
        <v>Depredador Tope</v>
      </c>
      <c r="J182" t="s">
        <v>1105</v>
      </c>
      <c r="K182" t="s">
        <v>1097</v>
      </c>
      <c r="L182" s="3" t="s">
        <v>1103</v>
      </c>
      <c r="N182" s="3" t="s">
        <v>1094</v>
      </c>
    </row>
    <row r="183" spans="1:14" x14ac:dyDescent="0.3">
      <c r="A183" s="3" t="s">
        <v>403</v>
      </c>
      <c r="B183" s="3" t="s">
        <v>404</v>
      </c>
      <c r="C183" s="16">
        <v>1</v>
      </c>
      <c r="D183" s="9">
        <v>2.97</v>
      </c>
      <c r="E183" s="3" t="s">
        <v>733</v>
      </c>
      <c r="F183" s="3" t="s">
        <v>734</v>
      </c>
      <c r="H183" s="20">
        <v>4.5</v>
      </c>
      <c r="I183" t="str">
        <f t="shared" si="2"/>
        <v>Depredador Tope</v>
      </c>
      <c r="J183" t="s">
        <v>1105</v>
      </c>
      <c r="K183" t="s">
        <v>1097</v>
      </c>
      <c r="L183" s="3" t="s">
        <v>1100</v>
      </c>
      <c r="N183" s="3" t="s">
        <v>1094</v>
      </c>
    </row>
    <row r="184" spans="1:14" x14ac:dyDescent="0.3">
      <c r="A184" s="3" t="s">
        <v>405</v>
      </c>
      <c r="B184" s="3" t="s">
        <v>406</v>
      </c>
      <c r="C184" s="9">
        <v>1.84E-2</v>
      </c>
      <c r="D184" s="9">
        <v>3</v>
      </c>
      <c r="E184" s="3" t="s">
        <v>736</v>
      </c>
      <c r="F184" s="3" t="s">
        <v>735</v>
      </c>
      <c r="I184" t="str">
        <f t="shared" si="2"/>
        <v/>
      </c>
      <c r="L184" s="3" t="s">
        <v>1092</v>
      </c>
      <c r="N184" s="3" t="s">
        <v>1091</v>
      </c>
    </row>
    <row r="185" spans="1:14" x14ac:dyDescent="0.3">
      <c r="A185" s="27" t="s">
        <v>953</v>
      </c>
      <c r="B185" s="28" t="s">
        <v>954</v>
      </c>
      <c r="C185" s="2"/>
      <c r="D185" s="2"/>
      <c r="H185" s="23">
        <v>3.5</v>
      </c>
      <c r="I185" t="str">
        <f t="shared" si="2"/>
        <v>Consumidor Secundario</v>
      </c>
      <c r="J185" t="s">
        <v>1110</v>
      </c>
      <c r="K185" t="s">
        <v>1106</v>
      </c>
      <c r="L185" s="3" t="s">
        <v>1092</v>
      </c>
      <c r="N185" s="3" t="s">
        <v>1091</v>
      </c>
    </row>
    <row r="186" spans="1:14" x14ac:dyDescent="0.3">
      <c r="A186" s="3" t="s">
        <v>359</v>
      </c>
      <c r="B186" s="3" t="s">
        <v>1107</v>
      </c>
      <c r="C186" s="9">
        <v>2</v>
      </c>
      <c r="D186" s="9">
        <v>3</v>
      </c>
      <c r="E186" s="3" t="s">
        <v>737</v>
      </c>
      <c r="F186" s="3" t="s">
        <v>738</v>
      </c>
      <c r="H186" s="20">
        <v>3.1</v>
      </c>
      <c r="I186" t="str">
        <f t="shared" si="2"/>
        <v>Consumidor Secundario</v>
      </c>
      <c r="J186" t="s">
        <v>1098</v>
      </c>
      <c r="K186" t="s">
        <v>1106</v>
      </c>
      <c r="L186" s="3" t="s">
        <v>1092</v>
      </c>
      <c r="N186" s="3" t="s">
        <v>1093</v>
      </c>
    </row>
    <row r="187" spans="1:14" x14ac:dyDescent="0.3">
      <c r="A187" s="3" t="s">
        <v>538</v>
      </c>
      <c r="B187" s="3" t="s">
        <v>539</v>
      </c>
      <c r="C187" s="10"/>
      <c r="D187" s="10"/>
      <c r="I187" t="str">
        <f t="shared" si="2"/>
        <v/>
      </c>
      <c r="L187" s="3" t="s">
        <v>1089</v>
      </c>
      <c r="N187" s="3" t="s">
        <v>1091</v>
      </c>
    </row>
    <row r="188" spans="1:14" x14ac:dyDescent="0.3">
      <c r="A188" s="3" t="s">
        <v>898</v>
      </c>
      <c r="B188" s="3" t="s">
        <v>899</v>
      </c>
      <c r="C188" s="10">
        <v>1</v>
      </c>
      <c r="D188" s="10">
        <v>3</v>
      </c>
      <c r="E188" s="3" t="s">
        <v>900</v>
      </c>
      <c r="F188" s="3" t="s">
        <v>901</v>
      </c>
      <c r="H188" s="24">
        <v>2</v>
      </c>
      <c r="I188" t="str">
        <f t="shared" si="2"/>
        <v>Consumidor Primario</v>
      </c>
      <c r="J188" t="s">
        <v>1104</v>
      </c>
      <c r="K188" t="s">
        <v>1104</v>
      </c>
      <c r="L188" s="3" t="s">
        <v>1092</v>
      </c>
      <c r="N188" s="3" t="s">
        <v>1091</v>
      </c>
    </row>
    <row r="189" spans="1:14" x14ac:dyDescent="0.3">
      <c r="A189" s="3" t="s">
        <v>955</v>
      </c>
      <c r="B189" s="3" t="s">
        <v>956</v>
      </c>
      <c r="C189" s="25"/>
      <c r="D189" s="25"/>
      <c r="H189" s="24">
        <v>2</v>
      </c>
      <c r="I189" t="str">
        <f t="shared" si="2"/>
        <v>Consumidor Primario</v>
      </c>
      <c r="J189" t="s">
        <v>1104</v>
      </c>
      <c r="K189" t="s">
        <v>1104</v>
      </c>
      <c r="L189" s="3" t="s">
        <v>1089</v>
      </c>
      <c r="N189" s="3" t="s">
        <v>1091</v>
      </c>
    </row>
    <row r="190" spans="1:14" x14ac:dyDescent="0.3">
      <c r="A190" s="3" t="s">
        <v>407</v>
      </c>
      <c r="B190" s="3" t="s">
        <v>408</v>
      </c>
      <c r="C190" s="10">
        <v>1</v>
      </c>
      <c r="D190" s="10">
        <v>2.91</v>
      </c>
      <c r="E190" s="3" t="s">
        <v>739</v>
      </c>
      <c r="F190" s="3" t="s">
        <v>740</v>
      </c>
      <c r="H190" s="20">
        <v>3.3</v>
      </c>
      <c r="I190" t="str">
        <f t="shared" si="2"/>
        <v>Consumidor Secundario</v>
      </c>
      <c r="J190" t="s">
        <v>1110</v>
      </c>
      <c r="K190" t="s">
        <v>1106</v>
      </c>
      <c r="L190" s="3" t="s">
        <v>1092</v>
      </c>
      <c r="N190" s="3" t="s">
        <v>1091</v>
      </c>
    </row>
    <row r="191" spans="1:14" x14ac:dyDescent="0.3">
      <c r="A191" s="3" t="s">
        <v>552</v>
      </c>
      <c r="B191" s="3" t="s">
        <v>553</v>
      </c>
      <c r="C191" s="10"/>
      <c r="D191" s="10"/>
      <c r="E191" s="3" t="s">
        <v>746</v>
      </c>
      <c r="F191" s="3" t="s">
        <v>747</v>
      </c>
      <c r="H191" s="20">
        <v>3.6</v>
      </c>
      <c r="I191" t="str">
        <f t="shared" si="2"/>
        <v>Consumidor Secundario</v>
      </c>
      <c r="J191" t="s">
        <v>1110</v>
      </c>
      <c r="K191" t="s">
        <v>1106</v>
      </c>
    </row>
    <row r="192" spans="1:14" x14ac:dyDescent="0.3">
      <c r="A192" s="3" t="s">
        <v>409</v>
      </c>
      <c r="B192" s="3" t="s">
        <v>410</v>
      </c>
      <c r="C192" s="9">
        <v>3</v>
      </c>
      <c r="D192" s="9">
        <v>2.379</v>
      </c>
      <c r="E192" s="3" t="s">
        <v>741</v>
      </c>
      <c r="F192" s="3" t="s">
        <v>742</v>
      </c>
      <c r="H192" s="20">
        <v>2.7</v>
      </c>
      <c r="I192" t="str">
        <f t="shared" si="2"/>
        <v>Consumidor Primario</v>
      </c>
      <c r="J192" t="s">
        <v>1104</v>
      </c>
      <c r="K192" t="s">
        <v>1104</v>
      </c>
      <c r="L192" s="3" t="s">
        <v>1092</v>
      </c>
      <c r="N192" s="3" t="s">
        <v>1093</v>
      </c>
    </row>
    <row r="193" spans="1:14" x14ac:dyDescent="0.3">
      <c r="A193" s="3" t="s">
        <v>885</v>
      </c>
      <c r="B193" s="3" t="s">
        <v>886</v>
      </c>
      <c r="C193" s="19">
        <v>1</v>
      </c>
      <c r="D193" s="19">
        <v>2</v>
      </c>
      <c r="E193" s="3" t="s">
        <v>887</v>
      </c>
      <c r="F193" s="3" t="s">
        <v>888</v>
      </c>
      <c r="G193" s="3" t="s">
        <v>889</v>
      </c>
      <c r="H193" s="20">
        <v>3.5</v>
      </c>
      <c r="I193" t="str">
        <f t="shared" si="2"/>
        <v>Consumidor Secundario</v>
      </c>
      <c r="J193" s="3" t="s">
        <v>1098</v>
      </c>
      <c r="K193" t="s">
        <v>1106</v>
      </c>
      <c r="L193" s="3" t="s">
        <v>1092</v>
      </c>
      <c r="N193" s="3" t="s">
        <v>1091</v>
      </c>
    </row>
    <row r="194" spans="1:14" x14ac:dyDescent="0.3">
      <c r="A194" s="3" t="s">
        <v>843</v>
      </c>
      <c r="B194" s="3" t="s">
        <v>844</v>
      </c>
      <c r="C194" s="10" t="s">
        <v>1450</v>
      </c>
      <c r="D194" s="10">
        <v>2</v>
      </c>
      <c r="E194" s="3" t="s">
        <v>846</v>
      </c>
      <c r="F194" s="3" t="s">
        <v>845</v>
      </c>
      <c r="H194" s="20">
        <v>2.9</v>
      </c>
      <c r="I194" t="str">
        <f t="shared" si="2"/>
        <v>Consumidor Primario</v>
      </c>
      <c r="J194" t="s">
        <v>1104</v>
      </c>
      <c r="K194" t="s">
        <v>1104</v>
      </c>
      <c r="L194" s="3" t="s">
        <v>1089</v>
      </c>
      <c r="N194" s="3" t="s">
        <v>1091</v>
      </c>
    </row>
    <row r="195" spans="1:14" x14ac:dyDescent="0.3">
      <c r="A195" s="3" t="s">
        <v>411</v>
      </c>
      <c r="B195" s="3" t="s">
        <v>412</v>
      </c>
      <c r="C195" s="10"/>
      <c r="D195" s="10"/>
      <c r="E195" s="3" t="s">
        <v>743</v>
      </c>
      <c r="F195" s="3" t="s">
        <v>748</v>
      </c>
      <c r="H195" s="20">
        <v>2</v>
      </c>
      <c r="I195" t="str">
        <f t="shared" si="2"/>
        <v>Consumidor Primario</v>
      </c>
      <c r="J195" t="s">
        <v>1104</v>
      </c>
      <c r="K195" t="s">
        <v>1104</v>
      </c>
    </row>
    <row r="196" spans="1:14" x14ac:dyDescent="0.3">
      <c r="A196" s="3" t="s">
        <v>529</v>
      </c>
      <c r="B196" s="3" t="s">
        <v>530</v>
      </c>
      <c r="C196" s="10"/>
      <c r="D196" s="10"/>
      <c r="E196" s="3" t="s">
        <v>744</v>
      </c>
      <c r="F196" s="3" t="s">
        <v>745</v>
      </c>
      <c r="I196" t="str">
        <f t="shared" ref="I196:I259" si="3">IF(AND(H196&gt;=2,H196&lt;3),"Consumidor Primario",IF(AND(H196&gt;=3,H196&lt;4),"Consumidor Secundario",IF(H196&gt;=4,"Depredador Tope","")))</f>
        <v/>
      </c>
      <c r="L196" s="3" t="s">
        <v>1092</v>
      </c>
      <c r="N196" s="3" t="s">
        <v>1091</v>
      </c>
    </row>
    <row r="197" spans="1:14" x14ac:dyDescent="0.3">
      <c r="A197" s="3" t="s">
        <v>413</v>
      </c>
      <c r="B197" s="3" t="s">
        <v>414</v>
      </c>
      <c r="C197" s="10"/>
      <c r="D197" s="10"/>
      <c r="E197" s="3" t="s">
        <v>744</v>
      </c>
      <c r="F197" s="3" t="s">
        <v>745</v>
      </c>
      <c r="I197" t="str">
        <f t="shared" si="3"/>
        <v/>
      </c>
    </row>
    <row r="198" spans="1:14" x14ac:dyDescent="0.3">
      <c r="A198" s="3" t="s">
        <v>415</v>
      </c>
      <c r="B198" s="3" t="s">
        <v>416</v>
      </c>
      <c r="C198" s="13">
        <v>1.485E-2</v>
      </c>
      <c r="D198" s="9">
        <v>2</v>
      </c>
      <c r="E198" s="3" t="s">
        <v>749</v>
      </c>
      <c r="F198" s="3" t="s">
        <v>750</v>
      </c>
      <c r="H198" s="20">
        <v>3.8</v>
      </c>
      <c r="I198" t="str">
        <f t="shared" si="3"/>
        <v>Consumidor Secundario</v>
      </c>
      <c r="J198" t="s">
        <v>1098</v>
      </c>
      <c r="K198" t="s">
        <v>1106</v>
      </c>
      <c r="L198" s="3" t="s">
        <v>1092</v>
      </c>
      <c r="N198" s="3" t="s">
        <v>1093</v>
      </c>
    </row>
    <row r="199" spans="1:14" x14ac:dyDescent="0.3">
      <c r="A199" s="3" t="s">
        <v>417</v>
      </c>
      <c r="B199" s="3" t="s">
        <v>418</v>
      </c>
      <c r="C199" s="10"/>
      <c r="D199" s="10"/>
      <c r="E199" s="3" t="s">
        <v>751</v>
      </c>
      <c r="F199" s="3" t="s">
        <v>752</v>
      </c>
      <c r="H199" s="20">
        <v>2</v>
      </c>
      <c r="I199" t="str">
        <f t="shared" si="3"/>
        <v>Consumidor Primario</v>
      </c>
      <c r="J199" t="s">
        <v>1104</v>
      </c>
      <c r="K199" t="s">
        <v>1104</v>
      </c>
      <c r="L199" s="3" t="s">
        <v>1100</v>
      </c>
      <c r="N199" s="3" t="s">
        <v>1093</v>
      </c>
    </row>
    <row r="200" spans="1:14" x14ac:dyDescent="0.3">
      <c r="A200" s="3" t="s">
        <v>544</v>
      </c>
      <c r="B200" s="3" t="s">
        <v>545</v>
      </c>
      <c r="C200" s="9">
        <v>8</v>
      </c>
      <c r="D200" s="9">
        <v>3.202</v>
      </c>
      <c r="E200" s="3" t="s">
        <v>754</v>
      </c>
      <c r="F200" s="3" t="s">
        <v>753</v>
      </c>
      <c r="H200" s="20">
        <v>3.5</v>
      </c>
      <c r="I200" t="str">
        <f t="shared" si="3"/>
        <v>Consumidor Secundario</v>
      </c>
      <c r="J200" t="s">
        <v>1110</v>
      </c>
      <c r="K200" t="s">
        <v>1106</v>
      </c>
    </row>
    <row r="201" spans="1:14" x14ac:dyDescent="0.3">
      <c r="A201" s="3" t="s">
        <v>419</v>
      </c>
      <c r="B201" s="3" t="s">
        <v>420</v>
      </c>
      <c r="C201" s="10"/>
      <c r="D201" s="10"/>
      <c r="E201" s="3" t="s">
        <v>755</v>
      </c>
      <c r="F201" s="3" t="s">
        <v>755</v>
      </c>
      <c r="I201" t="str">
        <f t="shared" si="3"/>
        <v/>
      </c>
      <c r="L201" s="3" t="s">
        <v>1092</v>
      </c>
      <c r="N201" s="3" t="s">
        <v>1091</v>
      </c>
    </row>
    <row r="202" spans="1:14" x14ac:dyDescent="0.3">
      <c r="A202" s="3" t="s">
        <v>421</v>
      </c>
      <c r="B202" s="3" t="s">
        <v>422</v>
      </c>
      <c r="C202" s="10"/>
      <c r="D202" s="10"/>
      <c r="E202" s="3" t="s">
        <v>755</v>
      </c>
      <c r="F202" s="3" t="s">
        <v>755</v>
      </c>
      <c r="I202" t="str">
        <f t="shared" si="3"/>
        <v/>
      </c>
      <c r="L202" s="3" t="s">
        <v>1092</v>
      </c>
      <c r="N202" s="3" t="s">
        <v>1102</v>
      </c>
    </row>
    <row r="203" spans="1:14" x14ac:dyDescent="0.3">
      <c r="A203" s="3" t="s">
        <v>423</v>
      </c>
      <c r="B203" s="3" t="s">
        <v>424</v>
      </c>
      <c r="C203" s="10"/>
      <c r="D203" s="10"/>
      <c r="E203" s="3" t="s">
        <v>755</v>
      </c>
      <c r="F203" s="3" t="s">
        <v>755</v>
      </c>
      <c r="I203" t="str">
        <f t="shared" si="3"/>
        <v/>
      </c>
      <c r="L203" s="3" t="s">
        <v>906</v>
      </c>
      <c r="N203" s="3" t="s">
        <v>1091</v>
      </c>
    </row>
    <row r="204" spans="1:14" x14ac:dyDescent="0.3">
      <c r="A204" s="3" t="s">
        <v>531</v>
      </c>
      <c r="B204" s="3" t="s">
        <v>532</v>
      </c>
      <c r="C204" s="10"/>
      <c r="D204" s="10"/>
      <c r="E204" s="3" t="s">
        <v>756</v>
      </c>
      <c r="H204" s="20">
        <v>2</v>
      </c>
      <c r="I204" t="str">
        <f t="shared" si="3"/>
        <v>Consumidor Primario</v>
      </c>
      <c r="J204" t="s">
        <v>1104</v>
      </c>
      <c r="K204" t="s">
        <v>1104</v>
      </c>
      <c r="L204" s="3" t="s">
        <v>1089</v>
      </c>
      <c r="N204" s="3" t="s">
        <v>1091</v>
      </c>
    </row>
    <row r="205" spans="1:14" x14ac:dyDescent="0.3">
      <c r="A205" s="3" t="s">
        <v>498</v>
      </c>
      <c r="B205" s="3" t="s">
        <v>499</v>
      </c>
      <c r="C205" s="10"/>
      <c r="D205" s="10"/>
      <c r="E205" s="3" t="s">
        <v>757</v>
      </c>
      <c r="I205" t="str">
        <f t="shared" si="3"/>
        <v/>
      </c>
    </row>
    <row r="206" spans="1:14" x14ac:dyDescent="0.3">
      <c r="A206" s="3" t="s">
        <v>425</v>
      </c>
      <c r="B206" s="3" t="s">
        <v>426</v>
      </c>
      <c r="C206" s="10"/>
      <c r="D206" s="10"/>
      <c r="E206" s="3" t="s">
        <v>758</v>
      </c>
      <c r="H206" s="20">
        <v>2</v>
      </c>
      <c r="I206" t="str">
        <f t="shared" si="3"/>
        <v>Consumidor Primario</v>
      </c>
      <c r="J206" t="s">
        <v>1104</v>
      </c>
      <c r="K206" t="s">
        <v>1104</v>
      </c>
      <c r="L206" s="3" t="s">
        <v>1089</v>
      </c>
      <c r="N206" s="3" t="s">
        <v>1091</v>
      </c>
    </row>
    <row r="207" spans="1:14" x14ac:dyDescent="0.3">
      <c r="A207" s="3" t="s">
        <v>427</v>
      </c>
      <c r="B207" s="3" t="s">
        <v>428</v>
      </c>
      <c r="C207" s="10"/>
      <c r="D207" s="10"/>
      <c r="E207" s="3" t="s">
        <v>759</v>
      </c>
      <c r="H207" s="20">
        <v>2</v>
      </c>
      <c r="I207" t="str">
        <f t="shared" si="3"/>
        <v>Consumidor Primario</v>
      </c>
      <c r="J207" t="s">
        <v>1104</v>
      </c>
      <c r="K207" t="s">
        <v>1104</v>
      </c>
      <c r="L207" s="3" t="s">
        <v>1089</v>
      </c>
      <c r="N207" s="3" t="s">
        <v>1091</v>
      </c>
    </row>
    <row r="208" spans="1:14" x14ac:dyDescent="0.3">
      <c r="A208" s="3" t="s">
        <v>429</v>
      </c>
      <c r="B208" s="3" t="s">
        <v>430</v>
      </c>
      <c r="C208" s="10"/>
      <c r="D208" s="10"/>
      <c r="E208" s="3" t="s">
        <v>760</v>
      </c>
      <c r="H208" s="20">
        <v>2</v>
      </c>
      <c r="I208" t="str">
        <f t="shared" si="3"/>
        <v>Consumidor Primario</v>
      </c>
      <c r="J208" t="s">
        <v>1104</v>
      </c>
      <c r="K208" t="s">
        <v>1104</v>
      </c>
      <c r="L208" s="3" t="s">
        <v>1089</v>
      </c>
      <c r="N208" s="3" t="s">
        <v>1091</v>
      </c>
    </row>
    <row r="209" spans="1:14" x14ac:dyDescent="0.3">
      <c r="A209" s="3" t="s">
        <v>431</v>
      </c>
      <c r="B209" s="3" t="s">
        <v>432</v>
      </c>
      <c r="C209" s="9">
        <v>4</v>
      </c>
      <c r="D209" s="9">
        <v>3</v>
      </c>
      <c r="E209" s="3" t="s">
        <v>761</v>
      </c>
      <c r="F209" s="3" t="s">
        <v>762</v>
      </c>
      <c r="H209" s="20">
        <v>4</v>
      </c>
      <c r="I209" t="str">
        <f t="shared" si="3"/>
        <v>Depredador Tope</v>
      </c>
      <c r="J209" t="s">
        <v>1105</v>
      </c>
      <c r="K209" t="s">
        <v>1096</v>
      </c>
      <c r="L209" s="3" t="s">
        <v>1092</v>
      </c>
      <c r="N209" s="3" t="s">
        <v>1093</v>
      </c>
    </row>
    <row r="210" spans="1:14" x14ac:dyDescent="0.3">
      <c r="A210" s="3" t="s">
        <v>433</v>
      </c>
      <c r="B210" s="3" t="s">
        <v>434</v>
      </c>
      <c r="C210" s="10"/>
      <c r="D210" s="10"/>
      <c r="E210" s="3" t="s">
        <v>755</v>
      </c>
      <c r="I210" t="str">
        <f t="shared" si="3"/>
        <v/>
      </c>
      <c r="L210" s="3" t="s">
        <v>1092</v>
      </c>
      <c r="N210" s="3" t="s">
        <v>1091</v>
      </c>
    </row>
    <row r="211" spans="1:14" x14ac:dyDescent="0.3">
      <c r="A211" s="3" t="s">
        <v>435</v>
      </c>
      <c r="B211" s="3" t="s">
        <v>436</v>
      </c>
      <c r="C211" s="10"/>
      <c r="D211" s="10"/>
      <c r="E211" s="3" t="s">
        <v>755</v>
      </c>
      <c r="I211" t="str">
        <f t="shared" si="3"/>
        <v/>
      </c>
      <c r="L211" s="3" t="s">
        <v>1092</v>
      </c>
      <c r="N211" s="3" t="s">
        <v>1091</v>
      </c>
    </row>
    <row r="212" spans="1:14" x14ac:dyDescent="0.3">
      <c r="A212" s="3" t="s">
        <v>437</v>
      </c>
      <c r="B212" s="3" t="s">
        <v>438</v>
      </c>
      <c r="C212" s="10"/>
      <c r="D212" s="10"/>
      <c r="E212" s="3" t="s">
        <v>755</v>
      </c>
      <c r="I212" t="str">
        <f t="shared" si="3"/>
        <v/>
      </c>
      <c r="L212" s="3" t="s">
        <v>906</v>
      </c>
      <c r="N212" s="3" t="s">
        <v>1091</v>
      </c>
    </row>
    <row r="213" spans="1:14" x14ac:dyDescent="0.3">
      <c r="A213" s="3" t="s">
        <v>439</v>
      </c>
      <c r="B213" s="3" t="s">
        <v>440</v>
      </c>
      <c r="C213" s="10"/>
      <c r="D213" s="10"/>
      <c r="E213" s="3" t="s">
        <v>755</v>
      </c>
      <c r="I213" t="str">
        <f t="shared" si="3"/>
        <v/>
      </c>
      <c r="L213" s="3" t="s">
        <v>1100</v>
      </c>
      <c r="N213" s="3" t="s">
        <v>1091</v>
      </c>
    </row>
    <row r="214" spans="1:14" x14ac:dyDescent="0.3">
      <c r="A214" s="3" t="s">
        <v>441</v>
      </c>
      <c r="B214" s="3" t="s">
        <v>442</v>
      </c>
      <c r="C214" s="10"/>
      <c r="D214" s="10"/>
      <c r="E214" s="3" t="s">
        <v>755</v>
      </c>
      <c r="I214" t="str">
        <f t="shared" si="3"/>
        <v/>
      </c>
      <c r="L214" s="3" t="s">
        <v>1092</v>
      </c>
      <c r="N214" s="3" t="s">
        <v>1091</v>
      </c>
    </row>
    <row r="215" spans="1:14" x14ac:dyDescent="0.3">
      <c r="A215" s="3" t="s">
        <v>443</v>
      </c>
      <c r="B215" s="3" t="s">
        <v>444</v>
      </c>
      <c r="C215" s="10"/>
      <c r="D215" s="10"/>
      <c r="E215" s="3" t="s">
        <v>755</v>
      </c>
      <c r="I215" t="str">
        <f t="shared" si="3"/>
        <v/>
      </c>
      <c r="L215" s="3" t="s">
        <v>1092</v>
      </c>
      <c r="N215" s="3" t="s">
        <v>1091</v>
      </c>
    </row>
    <row r="216" spans="1:14" x14ac:dyDescent="0.3">
      <c r="A216" s="3" t="s">
        <v>445</v>
      </c>
      <c r="B216" s="3" t="s">
        <v>446</v>
      </c>
      <c r="C216" s="9">
        <v>1</v>
      </c>
      <c r="D216" s="9">
        <v>2</v>
      </c>
      <c r="E216" s="3" t="s">
        <v>763</v>
      </c>
      <c r="F216" s="3" t="s">
        <v>764</v>
      </c>
      <c r="H216" s="20">
        <v>3.1</v>
      </c>
      <c r="I216" t="str">
        <f t="shared" si="3"/>
        <v>Consumidor Secundario</v>
      </c>
      <c r="J216" t="s">
        <v>1110</v>
      </c>
      <c r="K216" t="s">
        <v>1106</v>
      </c>
      <c r="L216" s="3" t="s">
        <v>1092</v>
      </c>
      <c r="N216" s="3" t="s">
        <v>1093</v>
      </c>
    </row>
    <row r="217" spans="1:14" x14ac:dyDescent="0.3">
      <c r="A217" s="3" t="s">
        <v>447</v>
      </c>
      <c r="B217" s="3" t="s">
        <v>448</v>
      </c>
      <c r="C217" s="10"/>
      <c r="D217" s="10"/>
      <c r="E217" s="3" t="s">
        <v>755</v>
      </c>
      <c r="I217" t="str">
        <f t="shared" si="3"/>
        <v/>
      </c>
      <c r="L217" s="3" t="s">
        <v>1092</v>
      </c>
      <c r="N217" s="3" t="s">
        <v>1093</v>
      </c>
    </row>
    <row r="218" spans="1:14" x14ac:dyDescent="0.3">
      <c r="A218" s="3" t="s">
        <v>449</v>
      </c>
      <c r="B218" s="3" t="s">
        <v>450</v>
      </c>
      <c r="C218" s="9" t="s">
        <v>1451</v>
      </c>
      <c r="D218" s="9">
        <v>2.504</v>
      </c>
      <c r="E218" s="3" t="s">
        <v>767</v>
      </c>
      <c r="F218" s="3" t="s">
        <v>765</v>
      </c>
      <c r="H218" s="20">
        <v>2.7</v>
      </c>
      <c r="I218" t="str">
        <f t="shared" si="3"/>
        <v>Consumidor Primario</v>
      </c>
      <c r="J218" t="s">
        <v>1104</v>
      </c>
      <c r="K218" t="s">
        <v>1104</v>
      </c>
      <c r="L218" s="3" t="s">
        <v>1092</v>
      </c>
      <c r="N218" s="3" t="s">
        <v>1093</v>
      </c>
    </row>
    <row r="219" spans="1:14" x14ac:dyDescent="0.3">
      <c r="A219" s="3" t="s">
        <v>451</v>
      </c>
      <c r="B219" s="3" t="s">
        <v>452</v>
      </c>
      <c r="C219" s="9" t="s">
        <v>1451</v>
      </c>
      <c r="D219" s="9">
        <v>2.504</v>
      </c>
      <c r="E219" s="3" t="s">
        <v>768</v>
      </c>
      <c r="F219" s="3" t="s">
        <v>766</v>
      </c>
      <c r="H219" s="20">
        <v>2</v>
      </c>
      <c r="I219" t="str">
        <f t="shared" si="3"/>
        <v>Consumidor Primario</v>
      </c>
      <c r="J219" t="s">
        <v>1104</v>
      </c>
      <c r="K219" t="s">
        <v>1104</v>
      </c>
      <c r="L219" s="3" t="s">
        <v>1092</v>
      </c>
      <c r="N219" s="3" t="s">
        <v>1093</v>
      </c>
    </row>
    <row r="220" spans="1:14" x14ac:dyDescent="0.3">
      <c r="A220" s="3" t="s">
        <v>872</v>
      </c>
      <c r="B220" s="3" t="s">
        <v>873</v>
      </c>
      <c r="C220" s="10">
        <v>1.89E-2</v>
      </c>
      <c r="D220" s="10">
        <v>3</v>
      </c>
      <c r="E220" s="3" t="s">
        <v>874</v>
      </c>
      <c r="F220" s="4" t="s">
        <v>875</v>
      </c>
      <c r="I220" t="str">
        <f t="shared" si="3"/>
        <v/>
      </c>
      <c r="L220" s="3" t="s">
        <v>1092</v>
      </c>
      <c r="N220" s="3" t="s">
        <v>1091</v>
      </c>
    </row>
    <row r="221" spans="1:14" x14ac:dyDescent="0.3">
      <c r="A221" s="3" t="s">
        <v>453</v>
      </c>
      <c r="B221" s="3" t="s">
        <v>454</v>
      </c>
      <c r="C221" s="10"/>
      <c r="D221" s="10"/>
      <c r="E221" s="3" t="s">
        <v>755</v>
      </c>
      <c r="I221" t="str">
        <f t="shared" si="3"/>
        <v/>
      </c>
      <c r="L221" s="3" t="s">
        <v>1089</v>
      </c>
      <c r="N221" s="3" t="s">
        <v>1091</v>
      </c>
    </row>
    <row r="222" spans="1:14" x14ac:dyDescent="0.3">
      <c r="A222" s="3" t="s">
        <v>455</v>
      </c>
      <c r="B222" s="3" t="s">
        <v>456</v>
      </c>
      <c r="C222" s="9" t="s">
        <v>1452</v>
      </c>
      <c r="D222" s="9">
        <v>2</v>
      </c>
      <c r="E222" s="3" t="s">
        <v>769</v>
      </c>
      <c r="F222" s="3" t="s">
        <v>770</v>
      </c>
      <c r="H222" s="20">
        <v>3.8</v>
      </c>
      <c r="I222" t="str">
        <f t="shared" si="3"/>
        <v>Consumidor Secundario</v>
      </c>
      <c r="J222" t="s">
        <v>1110</v>
      </c>
      <c r="K222" t="s">
        <v>1106</v>
      </c>
      <c r="L222" s="3" t="s">
        <v>1092</v>
      </c>
      <c r="N222" s="3" t="s">
        <v>1091</v>
      </c>
    </row>
    <row r="223" spans="1:14" x14ac:dyDescent="0.3">
      <c r="A223" s="3" t="s">
        <v>570</v>
      </c>
      <c r="B223" s="3" t="s">
        <v>571</v>
      </c>
      <c r="C223" s="10">
        <v>8</v>
      </c>
      <c r="D223" s="10">
        <v>3.18</v>
      </c>
      <c r="E223" s="3" t="s">
        <v>771</v>
      </c>
      <c r="F223" s="3" t="s">
        <v>772</v>
      </c>
      <c r="H223" s="20">
        <v>3.3</v>
      </c>
      <c r="I223" t="str">
        <f t="shared" si="3"/>
        <v>Consumidor Secundario</v>
      </c>
      <c r="J223" t="s">
        <v>1110</v>
      </c>
      <c r="K223" t="s">
        <v>1106</v>
      </c>
      <c r="L223" s="3" t="s">
        <v>1092</v>
      </c>
      <c r="N223" s="3" t="s">
        <v>1091</v>
      </c>
    </row>
    <row r="224" spans="1:14" x14ac:dyDescent="0.3">
      <c r="A224" s="3" t="s">
        <v>554</v>
      </c>
      <c r="B224" s="3" t="s">
        <v>555</v>
      </c>
      <c r="C224" s="10"/>
      <c r="D224" s="10"/>
      <c r="E224" s="3" t="s">
        <v>773</v>
      </c>
      <c r="H224" s="20">
        <v>2</v>
      </c>
      <c r="I224" t="str">
        <f t="shared" si="3"/>
        <v>Consumidor Primario</v>
      </c>
      <c r="J224" t="s">
        <v>1104</v>
      </c>
      <c r="K224" t="s">
        <v>1104</v>
      </c>
    </row>
    <row r="225" spans="1:14" x14ac:dyDescent="0.3">
      <c r="A225" s="3" t="s">
        <v>851</v>
      </c>
      <c r="B225" s="3" t="s">
        <v>852</v>
      </c>
      <c r="C225" s="10">
        <v>4</v>
      </c>
      <c r="D225" s="10">
        <v>3</v>
      </c>
      <c r="E225" s="3" t="s">
        <v>853</v>
      </c>
      <c r="F225" s="3" t="s">
        <v>854</v>
      </c>
      <c r="H225" s="20">
        <v>3.1</v>
      </c>
      <c r="I225" t="str">
        <f t="shared" si="3"/>
        <v>Consumidor Secundario</v>
      </c>
      <c r="J225" t="s">
        <v>1110</v>
      </c>
      <c r="K225" t="s">
        <v>1106</v>
      </c>
      <c r="L225" s="3" t="s">
        <v>1089</v>
      </c>
      <c r="N225" s="3" t="s">
        <v>1091</v>
      </c>
    </row>
    <row r="226" spans="1:14" x14ac:dyDescent="0.3">
      <c r="A226" s="3" t="s">
        <v>457</v>
      </c>
      <c r="B226" s="3" t="s">
        <v>458</v>
      </c>
      <c r="C226" s="15">
        <v>1.52E-2</v>
      </c>
      <c r="D226" s="15">
        <v>3.0063</v>
      </c>
      <c r="E226" s="3" t="s">
        <v>774</v>
      </c>
      <c r="F226" s="3" t="s">
        <v>776</v>
      </c>
      <c r="H226" s="20">
        <v>4</v>
      </c>
      <c r="I226" t="str">
        <f t="shared" si="3"/>
        <v>Depredador Tope</v>
      </c>
      <c r="J226" t="s">
        <v>1105</v>
      </c>
      <c r="K226" t="s">
        <v>1096</v>
      </c>
      <c r="L226" s="3" t="s">
        <v>1092</v>
      </c>
      <c r="N226" s="3" t="s">
        <v>1091</v>
      </c>
    </row>
    <row r="227" spans="1:14" x14ac:dyDescent="0.3">
      <c r="A227" s="3" t="s">
        <v>515</v>
      </c>
      <c r="B227" s="3" t="s">
        <v>516</v>
      </c>
      <c r="C227" s="15">
        <v>1.52E-2</v>
      </c>
      <c r="D227" s="15">
        <v>3.0063</v>
      </c>
      <c r="E227" s="3" t="s">
        <v>777</v>
      </c>
      <c r="F227" s="3" t="s">
        <v>775</v>
      </c>
      <c r="H227" s="20">
        <v>3.9</v>
      </c>
      <c r="I227" t="str">
        <f t="shared" si="3"/>
        <v>Consumidor Secundario</v>
      </c>
      <c r="J227" t="s">
        <v>1110</v>
      </c>
      <c r="K227" t="s">
        <v>1106</v>
      </c>
      <c r="L227" s="3" t="s">
        <v>1092</v>
      </c>
      <c r="N227" s="3" t="s">
        <v>1091</v>
      </c>
    </row>
    <row r="228" spans="1:14" x14ac:dyDescent="0.3">
      <c r="A228" s="3" t="s">
        <v>511</v>
      </c>
      <c r="B228" s="3" t="s">
        <v>512</v>
      </c>
      <c r="C228" s="9">
        <v>2</v>
      </c>
      <c r="D228" s="9">
        <v>2.9554</v>
      </c>
      <c r="E228" s="3" t="s">
        <v>778</v>
      </c>
      <c r="F228" s="3" t="s">
        <v>779</v>
      </c>
      <c r="H228" s="20">
        <v>3.5</v>
      </c>
      <c r="I228" t="str">
        <f t="shared" si="3"/>
        <v>Consumidor Secundario</v>
      </c>
      <c r="J228" t="s">
        <v>1110</v>
      </c>
      <c r="K228" t="s">
        <v>1106</v>
      </c>
      <c r="L228" s="3" t="s">
        <v>1092</v>
      </c>
      <c r="N228" s="3" t="s">
        <v>1093</v>
      </c>
    </row>
    <row r="229" spans="1:14" x14ac:dyDescent="0.3">
      <c r="A229" s="3" t="s">
        <v>459</v>
      </c>
      <c r="B229" s="3" t="s">
        <v>460</v>
      </c>
      <c r="C229" s="9">
        <v>1</v>
      </c>
      <c r="D229" s="9">
        <v>3</v>
      </c>
      <c r="E229" s="3" t="s">
        <v>781</v>
      </c>
      <c r="F229" s="3" t="s">
        <v>780</v>
      </c>
      <c r="H229" s="20">
        <v>2</v>
      </c>
      <c r="I229" t="str">
        <f t="shared" si="3"/>
        <v>Consumidor Primario</v>
      </c>
      <c r="J229" t="s">
        <v>1104</v>
      </c>
      <c r="K229" t="s">
        <v>1104</v>
      </c>
      <c r="L229" s="3" t="s">
        <v>1092</v>
      </c>
      <c r="N229" s="3" t="s">
        <v>1093</v>
      </c>
    </row>
    <row r="230" spans="1:14" x14ac:dyDescent="0.3">
      <c r="A230" s="3" t="s">
        <v>461</v>
      </c>
      <c r="B230" s="3" t="s">
        <v>462</v>
      </c>
      <c r="C230" s="16">
        <v>2</v>
      </c>
      <c r="D230" s="9">
        <v>2.919</v>
      </c>
      <c r="E230" s="3" t="s">
        <v>782</v>
      </c>
      <c r="F230" s="3" t="s">
        <v>783</v>
      </c>
      <c r="H230" s="20">
        <v>2</v>
      </c>
      <c r="I230" t="str">
        <f t="shared" si="3"/>
        <v>Consumidor Primario</v>
      </c>
      <c r="J230" t="s">
        <v>1104</v>
      </c>
      <c r="K230" t="s">
        <v>1104</v>
      </c>
      <c r="L230" s="3" t="s">
        <v>1092</v>
      </c>
      <c r="N230" s="3" t="s">
        <v>1091</v>
      </c>
    </row>
    <row r="231" spans="1:14" x14ac:dyDescent="0.3">
      <c r="A231" s="3" t="s">
        <v>463</v>
      </c>
      <c r="B231" s="3" t="s">
        <v>464</v>
      </c>
      <c r="C231" s="9">
        <v>1</v>
      </c>
      <c r="D231" s="9">
        <v>3</v>
      </c>
      <c r="E231" s="3" t="s">
        <v>784</v>
      </c>
      <c r="F231" s="3" t="s">
        <v>785</v>
      </c>
      <c r="H231" s="20">
        <v>2</v>
      </c>
      <c r="I231" t="str">
        <f t="shared" si="3"/>
        <v>Consumidor Primario</v>
      </c>
      <c r="J231" t="s">
        <v>1104</v>
      </c>
      <c r="K231" t="s">
        <v>1104</v>
      </c>
      <c r="L231" s="3" t="s">
        <v>1092</v>
      </c>
      <c r="N231" s="3" t="s">
        <v>1093</v>
      </c>
    </row>
    <row r="232" spans="1:14" x14ac:dyDescent="0.3">
      <c r="A232" s="3" t="s">
        <v>465</v>
      </c>
      <c r="B232" s="3" t="s">
        <v>466</v>
      </c>
      <c r="C232" s="9">
        <v>1</v>
      </c>
      <c r="D232" s="9">
        <v>3.109</v>
      </c>
      <c r="E232" s="3" t="s">
        <v>786</v>
      </c>
      <c r="F232" s="3" t="s">
        <v>787</v>
      </c>
      <c r="H232" s="20">
        <v>2</v>
      </c>
      <c r="I232" t="str">
        <f t="shared" si="3"/>
        <v>Consumidor Primario</v>
      </c>
      <c r="J232" t="s">
        <v>1104</v>
      </c>
      <c r="K232" t="s">
        <v>1104</v>
      </c>
      <c r="L232" s="3" t="s">
        <v>1092</v>
      </c>
      <c r="N232" s="3" t="s">
        <v>1091</v>
      </c>
    </row>
    <row r="233" spans="1:14" x14ac:dyDescent="0.3">
      <c r="A233" s="3" t="s">
        <v>506</v>
      </c>
      <c r="B233" s="3" t="s">
        <v>507</v>
      </c>
      <c r="C233" s="9">
        <v>1.95E-2</v>
      </c>
      <c r="D233" s="9">
        <v>3</v>
      </c>
      <c r="E233" s="3" t="s">
        <v>788</v>
      </c>
      <c r="F233" s="3" t="s">
        <v>789</v>
      </c>
      <c r="H233" s="20">
        <v>3.8</v>
      </c>
      <c r="I233" t="str">
        <f t="shared" si="3"/>
        <v>Consumidor Secundario</v>
      </c>
      <c r="J233" t="s">
        <v>1110</v>
      </c>
      <c r="K233" t="s">
        <v>1106</v>
      </c>
      <c r="L233" s="3" t="s">
        <v>1092</v>
      </c>
      <c r="N233" s="3" t="s">
        <v>1091</v>
      </c>
    </row>
    <row r="234" spans="1:14" x14ac:dyDescent="0.3">
      <c r="A234" s="3" t="s">
        <v>867</v>
      </c>
      <c r="B234" s="3" t="s">
        <v>870</v>
      </c>
      <c r="C234" s="9">
        <v>1</v>
      </c>
      <c r="D234" s="9">
        <v>2</v>
      </c>
      <c r="E234" s="3" t="s">
        <v>868</v>
      </c>
      <c r="F234" s="3" t="s">
        <v>869</v>
      </c>
      <c r="H234" s="20">
        <v>3.8</v>
      </c>
      <c r="I234" t="str">
        <f t="shared" si="3"/>
        <v>Consumidor Secundario</v>
      </c>
      <c r="J234" t="s">
        <v>1110</v>
      </c>
      <c r="K234" t="s">
        <v>1106</v>
      </c>
      <c r="L234" s="3" t="s">
        <v>1089</v>
      </c>
      <c r="N234" s="3" t="s">
        <v>1091</v>
      </c>
    </row>
    <row r="235" spans="1:14" x14ac:dyDescent="0.3">
      <c r="A235" s="3" t="s">
        <v>566</v>
      </c>
      <c r="B235" s="3" t="s">
        <v>567</v>
      </c>
      <c r="C235" s="10"/>
      <c r="D235" s="10"/>
      <c r="E235" s="3" t="s">
        <v>791</v>
      </c>
      <c r="F235" s="3" t="s">
        <v>790</v>
      </c>
      <c r="H235" s="20">
        <v>3.5</v>
      </c>
      <c r="I235" t="str">
        <f t="shared" si="3"/>
        <v>Consumidor Secundario</v>
      </c>
      <c r="J235" t="s">
        <v>1110</v>
      </c>
      <c r="K235" t="s">
        <v>1106</v>
      </c>
      <c r="L235" s="3" t="s">
        <v>1089</v>
      </c>
      <c r="N235" s="3" t="s">
        <v>1091</v>
      </c>
    </row>
    <row r="236" spans="1:14" x14ac:dyDescent="0.3">
      <c r="A236" s="3" t="s">
        <v>467</v>
      </c>
      <c r="B236" s="3" t="s">
        <v>468</v>
      </c>
      <c r="C236" s="9">
        <v>2.46E-2</v>
      </c>
      <c r="D236" s="8">
        <v>2</v>
      </c>
      <c r="E236" s="3" t="s">
        <v>792</v>
      </c>
      <c r="F236" s="3" t="s">
        <v>793</v>
      </c>
      <c r="H236" s="20">
        <v>4</v>
      </c>
      <c r="I236" t="str">
        <f t="shared" si="3"/>
        <v>Depredador Tope</v>
      </c>
      <c r="J236" t="s">
        <v>1105</v>
      </c>
      <c r="K236" t="s">
        <v>1097</v>
      </c>
      <c r="L236" s="3" t="s">
        <v>1089</v>
      </c>
      <c r="N236" s="3" t="s">
        <v>1091</v>
      </c>
    </row>
    <row r="237" spans="1:14" x14ac:dyDescent="0.3">
      <c r="A237" s="3" t="s">
        <v>469</v>
      </c>
      <c r="B237" s="3" t="s">
        <v>1108</v>
      </c>
      <c r="C237" s="9">
        <v>1</v>
      </c>
      <c r="D237" s="9">
        <v>2</v>
      </c>
      <c r="E237" s="3" t="s">
        <v>795</v>
      </c>
      <c r="F237" s="3" t="s">
        <v>794</v>
      </c>
      <c r="H237" s="20">
        <v>3.6</v>
      </c>
      <c r="I237" t="str">
        <f t="shared" si="3"/>
        <v>Consumidor Secundario</v>
      </c>
      <c r="J237" t="s">
        <v>1110</v>
      </c>
      <c r="K237" t="s">
        <v>1106</v>
      </c>
      <c r="L237" s="3" t="s">
        <v>1092</v>
      </c>
      <c r="N237" s="3" t="s">
        <v>1091</v>
      </c>
    </row>
    <row r="238" spans="1:14" x14ac:dyDescent="0.3">
      <c r="A238" s="3" t="s">
        <v>548</v>
      </c>
      <c r="B238" s="3" t="s">
        <v>549</v>
      </c>
      <c r="C238" s="18">
        <v>3</v>
      </c>
      <c r="D238" s="9">
        <v>2.77</v>
      </c>
      <c r="E238" s="3" t="s">
        <v>796</v>
      </c>
      <c r="F238" s="3" t="s">
        <v>797</v>
      </c>
      <c r="H238" s="20">
        <v>3.1</v>
      </c>
      <c r="I238" t="str">
        <f t="shared" si="3"/>
        <v>Consumidor Secundario</v>
      </c>
      <c r="J238" t="s">
        <v>1110</v>
      </c>
      <c r="K238" t="s">
        <v>1106</v>
      </c>
      <c r="L238" s="3" t="s">
        <v>1092</v>
      </c>
      <c r="N238" s="3" t="s">
        <v>1091</v>
      </c>
    </row>
    <row r="239" spans="1:14" x14ac:dyDescent="0.3">
      <c r="A239" s="3" t="s">
        <v>470</v>
      </c>
      <c r="B239" s="3" t="s">
        <v>471</v>
      </c>
      <c r="C239" s="10"/>
      <c r="D239" s="10"/>
      <c r="E239" s="3" t="s">
        <v>798</v>
      </c>
      <c r="H239" s="20">
        <v>2</v>
      </c>
      <c r="I239" t="str">
        <f t="shared" si="3"/>
        <v>Consumidor Primario</v>
      </c>
      <c r="J239" t="s">
        <v>1104</v>
      </c>
      <c r="K239" t="s">
        <v>1104</v>
      </c>
      <c r="L239" s="3" t="s">
        <v>1089</v>
      </c>
      <c r="N239" s="3" t="s">
        <v>1091</v>
      </c>
    </row>
    <row r="240" spans="1:14" x14ac:dyDescent="0.3">
      <c r="A240" s="3" t="s">
        <v>513</v>
      </c>
      <c r="B240" s="3" t="s">
        <v>514</v>
      </c>
      <c r="C240" s="9">
        <v>3.49E-2</v>
      </c>
      <c r="D240" s="9">
        <v>2</v>
      </c>
      <c r="E240" s="3" t="s">
        <v>799</v>
      </c>
      <c r="F240" s="3" t="s">
        <v>800</v>
      </c>
      <c r="H240" s="20">
        <v>2</v>
      </c>
      <c r="I240" t="str">
        <f t="shared" si="3"/>
        <v>Consumidor Primario</v>
      </c>
      <c r="J240" t="s">
        <v>1104</v>
      </c>
      <c r="K240" t="s">
        <v>1104</v>
      </c>
      <c r="L240" s="3" t="s">
        <v>1092</v>
      </c>
      <c r="N240" s="3" t="s">
        <v>1091</v>
      </c>
    </row>
    <row r="241" spans="1:14" x14ac:dyDescent="0.3">
      <c r="A241" s="3" t="s">
        <v>957</v>
      </c>
      <c r="B241" s="3" t="s">
        <v>958</v>
      </c>
      <c r="C241" s="29">
        <v>3.49E-2</v>
      </c>
      <c r="D241" s="29">
        <v>2</v>
      </c>
      <c r="E241" s="3" t="s">
        <v>959</v>
      </c>
      <c r="F241" s="3" t="s">
        <v>960</v>
      </c>
      <c r="H241" s="23">
        <v>2</v>
      </c>
      <c r="I241" t="str">
        <f t="shared" si="3"/>
        <v>Consumidor Primario</v>
      </c>
      <c r="J241" t="s">
        <v>1104</v>
      </c>
      <c r="K241" t="s">
        <v>1104</v>
      </c>
      <c r="L241" s="3" t="s">
        <v>906</v>
      </c>
      <c r="N241" s="3" t="s">
        <v>1091</v>
      </c>
    </row>
    <row r="242" spans="1:14" x14ac:dyDescent="0.3">
      <c r="A242" s="3" t="s">
        <v>472</v>
      </c>
      <c r="B242" s="3" t="s">
        <v>473</v>
      </c>
      <c r="C242" s="9">
        <v>3.49E-2</v>
      </c>
      <c r="D242" s="9">
        <v>2</v>
      </c>
      <c r="E242" s="3" t="s">
        <v>801</v>
      </c>
      <c r="F242" s="3" t="s">
        <v>802</v>
      </c>
      <c r="H242" s="20">
        <v>2</v>
      </c>
      <c r="I242" t="str">
        <f t="shared" si="3"/>
        <v>Consumidor Primario</v>
      </c>
      <c r="J242" t="s">
        <v>1104</v>
      </c>
      <c r="K242" t="s">
        <v>1104</v>
      </c>
      <c r="L242" s="3" t="s">
        <v>1092</v>
      </c>
      <c r="N242" s="3" t="s">
        <v>1091</v>
      </c>
    </row>
    <row r="243" spans="1:14" x14ac:dyDescent="0.3">
      <c r="A243" s="3" t="s">
        <v>835</v>
      </c>
      <c r="B243" s="3" t="s">
        <v>836</v>
      </c>
      <c r="C243" s="9">
        <v>3.49E-2</v>
      </c>
      <c r="D243" s="9">
        <v>2</v>
      </c>
      <c r="E243" s="3" t="s">
        <v>837</v>
      </c>
      <c r="F243" s="3" t="s">
        <v>838</v>
      </c>
      <c r="H243" s="20">
        <v>2</v>
      </c>
      <c r="I243" t="str">
        <f t="shared" si="3"/>
        <v>Consumidor Primario</v>
      </c>
      <c r="J243" t="s">
        <v>1104</v>
      </c>
      <c r="K243" t="s">
        <v>1104</v>
      </c>
      <c r="L243" s="3" t="s">
        <v>1100</v>
      </c>
      <c r="N243" s="3" t="s">
        <v>1091</v>
      </c>
    </row>
    <row r="244" spans="1:14" x14ac:dyDescent="0.3">
      <c r="A244" s="3" t="s">
        <v>474</v>
      </c>
      <c r="B244" s="3" t="s">
        <v>475</v>
      </c>
      <c r="C244" s="13">
        <v>1.813E-2</v>
      </c>
      <c r="D244" s="9">
        <v>3.07552</v>
      </c>
      <c r="E244" s="3" t="s">
        <v>803</v>
      </c>
      <c r="F244" s="3" t="s">
        <v>804</v>
      </c>
      <c r="H244" s="20">
        <v>2</v>
      </c>
      <c r="I244" t="str">
        <f t="shared" si="3"/>
        <v>Consumidor Primario</v>
      </c>
      <c r="J244" t="s">
        <v>1104</v>
      </c>
      <c r="K244" t="s">
        <v>1104</v>
      </c>
      <c r="L244" s="3" t="s">
        <v>1089</v>
      </c>
      <c r="N244" s="3" t="s">
        <v>1091</v>
      </c>
    </row>
    <row r="245" spans="1:14" x14ac:dyDescent="0.3">
      <c r="A245" s="3" t="s">
        <v>550</v>
      </c>
      <c r="B245" s="3" t="s">
        <v>551</v>
      </c>
      <c r="C245" s="10"/>
      <c r="D245" s="10"/>
      <c r="E245" s="3" t="s">
        <v>805</v>
      </c>
      <c r="F245" s="3" t="s">
        <v>806</v>
      </c>
      <c r="H245" s="20">
        <v>2</v>
      </c>
      <c r="I245" t="str">
        <f t="shared" si="3"/>
        <v>Consumidor Primario</v>
      </c>
      <c r="J245" t="s">
        <v>1104</v>
      </c>
      <c r="K245" t="s">
        <v>1104</v>
      </c>
      <c r="L245" s="3" t="s">
        <v>1089</v>
      </c>
      <c r="N245" s="3" t="s">
        <v>1091</v>
      </c>
    </row>
    <row r="246" spans="1:14" x14ac:dyDescent="0.3">
      <c r="A246" s="3" t="s">
        <v>476</v>
      </c>
      <c r="B246" s="3" t="s">
        <v>477</v>
      </c>
      <c r="C246" s="10"/>
      <c r="D246" s="10"/>
      <c r="E246" s="3" t="s">
        <v>807</v>
      </c>
      <c r="H246" s="20">
        <v>2</v>
      </c>
      <c r="I246" t="str">
        <f t="shared" si="3"/>
        <v>Consumidor Primario</v>
      </c>
      <c r="J246" t="s">
        <v>1104</v>
      </c>
      <c r="K246" t="s">
        <v>1104</v>
      </c>
      <c r="L246" s="3" t="s">
        <v>1089</v>
      </c>
      <c r="N246" s="3" t="s">
        <v>1091</v>
      </c>
    </row>
    <row r="247" spans="1:14" x14ac:dyDescent="0.3">
      <c r="A247" s="21" t="s">
        <v>961</v>
      </c>
      <c r="B247" s="21" t="s">
        <v>962</v>
      </c>
      <c r="C247" s="21">
        <v>6</v>
      </c>
      <c r="D247" s="21">
        <v>2.99</v>
      </c>
      <c r="H247" s="24">
        <v>4.2</v>
      </c>
      <c r="I247" t="str">
        <f t="shared" si="3"/>
        <v>Depredador Tope</v>
      </c>
      <c r="J247" t="s">
        <v>1105</v>
      </c>
      <c r="K247" t="s">
        <v>1096</v>
      </c>
      <c r="L247" s="3" t="s">
        <v>1092</v>
      </c>
      <c r="N247" s="3" t="s">
        <v>1091</v>
      </c>
    </row>
    <row r="248" spans="1:14" x14ac:dyDescent="0.3">
      <c r="A248" s="3" t="s">
        <v>478</v>
      </c>
      <c r="B248" s="3" t="s">
        <v>479</v>
      </c>
      <c r="C248" s="9">
        <v>2</v>
      </c>
      <c r="D248" s="9">
        <v>3</v>
      </c>
      <c r="E248" s="3" t="s">
        <v>808</v>
      </c>
      <c r="F248" s="3" t="s">
        <v>809</v>
      </c>
      <c r="H248" s="20">
        <v>3.3</v>
      </c>
      <c r="I248" t="str">
        <f t="shared" si="3"/>
        <v>Consumidor Secundario</v>
      </c>
      <c r="J248" t="s">
        <v>1110</v>
      </c>
      <c r="K248" t="s">
        <v>1106</v>
      </c>
      <c r="L248" s="3" t="s">
        <v>1092</v>
      </c>
      <c r="N248" s="3" t="s">
        <v>1093</v>
      </c>
    </row>
    <row r="249" spans="1:14" x14ac:dyDescent="0.3">
      <c r="A249" s="3" t="s">
        <v>480</v>
      </c>
      <c r="B249" s="3" t="s">
        <v>481</v>
      </c>
      <c r="C249" s="9">
        <v>1</v>
      </c>
      <c r="D249" s="9">
        <v>2.9718</v>
      </c>
      <c r="E249" s="3" t="s">
        <v>813</v>
      </c>
      <c r="F249" s="3" t="s">
        <v>812</v>
      </c>
      <c r="H249" s="20">
        <v>3.5</v>
      </c>
      <c r="I249" t="str">
        <f t="shared" si="3"/>
        <v>Consumidor Secundario</v>
      </c>
      <c r="J249" t="s">
        <v>1110</v>
      </c>
      <c r="K249" t="s">
        <v>1106</v>
      </c>
      <c r="L249" s="3" t="s">
        <v>1092</v>
      </c>
      <c r="N249" s="3" t="s">
        <v>1093</v>
      </c>
    </row>
    <row r="250" spans="1:14" x14ac:dyDescent="0.3">
      <c r="A250" s="3" t="s">
        <v>482</v>
      </c>
      <c r="B250" s="3" t="s">
        <v>483</v>
      </c>
      <c r="C250" s="13">
        <v>1.261E-2</v>
      </c>
      <c r="D250" s="9">
        <v>2</v>
      </c>
      <c r="E250" s="3" t="s">
        <v>810</v>
      </c>
      <c r="F250" s="3" t="s">
        <v>811</v>
      </c>
      <c r="H250" s="20">
        <v>3.5</v>
      </c>
      <c r="I250" t="str">
        <f t="shared" si="3"/>
        <v>Consumidor Secundario</v>
      </c>
      <c r="J250" t="s">
        <v>1110</v>
      </c>
      <c r="K250" t="s">
        <v>1106</v>
      </c>
      <c r="L250" s="3" t="s">
        <v>1092</v>
      </c>
      <c r="N250" s="3" t="s">
        <v>1093</v>
      </c>
    </row>
    <row r="251" spans="1:14" x14ac:dyDescent="0.3">
      <c r="A251" s="3" t="s">
        <v>484</v>
      </c>
      <c r="B251" s="3" t="s">
        <v>485</v>
      </c>
      <c r="C251" s="10"/>
      <c r="D251" s="10"/>
      <c r="E251" s="3" t="s">
        <v>814</v>
      </c>
      <c r="H251" s="20">
        <v>2</v>
      </c>
      <c r="I251" t="str">
        <f t="shared" si="3"/>
        <v>Consumidor Primario</v>
      </c>
      <c r="J251" t="s">
        <v>1104</v>
      </c>
      <c r="K251" t="s">
        <v>1104</v>
      </c>
      <c r="L251" s="3" t="s">
        <v>1089</v>
      </c>
      <c r="N251" s="3" t="s">
        <v>1091</v>
      </c>
    </row>
    <row r="252" spans="1:14" x14ac:dyDescent="0.3">
      <c r="A252" s="21" t="s">
        <v>963</v>
      </c>
      <c r="B252" s="21" t="s">
        <v>964</v>
      </c>
      <c r="C252" s="29">
        <v>1</v>
      </c>
      <c r="D252" s="29">
        <v>2.9718</v>
      </c>
      <c r="H252" s="23">
        <v>3.3</v>
      </c>
      <c r="I252" t="str">
        <f t="shared" si="3"/>
        <v>Consumidor Secundario</v>
      </c>
      <c r="J252" t="s">
        <v>1110</v>
      </c>
      <c r="K252" t="s">
        <v>1106</v>
      </c>
      <c r="L252" s="3" t="s">
        <v>1100</v>
      </c>
      <c r="N252" s="3" t="s">
        <v>1093</v>
      </c>
    </row>
    <row r="253" spans="1:14" x14ac:dyDescent="0.3">
      <c r="A253" s="3" t="s">
        <v>508</v>
      </c>
      <c r="B253" s="3" t="s">
        <v>509</v>
      </c>
      <c r="C253" s="9">
        <v>2.53E-2</v>
      </c>
      <c r="D253" s="9">
        <v>3</v>
      </c>
      <c r="E253" s="3" t="s">
        <v>815</v>
      </c>
      <c r="F253" s="3" t="s">
        <v>816</v>
      </c>
      <c r="H253" s="20">
        <v>4</v>
      </c>
      <c r="I253" t="str">
        <f t="shared" si="3"/>
        <v>Depredador Tope</v>
      </c>
      <c r="J253" t="s">
        <v>1105</v>
      </c>
      <c r="K253" t="s">
        <v>1097</v>
      </c>
      <c r="L253" s="3" t="s">
        <v>1092</v>
      </c>
      <c r="N253" s="3" t="s">
        <v>1093</v>
      </c>
    </row>
    <row r="254" spans="1:14" x14ac:dyDescent="0.3">
      <c r="A254" s="3" t="s">
        <v>486</v>
      </c>
      <c r="B254" s="3" t="s">
        <v>487</v>
      </c>
      <c r="C254" s="10"/>
      <c r="D254" s="10"/>
      <c r="E254" s="3" t="s">
        <v>817</v>
      </c>
      <c r="I254" t="str">
        <f t="shared" si="3"/>
        <v/>
      </c>
    </row>
    <row r="255" spans="1:14" x14ac:dyDescent="0.3">
      <c r="A255" s="3" t="s">
        <v>847</v>
      </c>
      <c r="B255" s="3" t="s">
        <v>848</v>
      </c>
      <c r="C255" s="10">
        <v>1.5E-3</v>
      </c>
      <c r="D255" s="10">
        <v>3</v>
      </c>
      <c r="E255" s="3" t="s">
        <v>849</v>
      </c>
      <c r="F255" s="3" t="s">
        <v>850</v>
      </c>
      <c r="H255" s="20">
        <v>4.2</v>
      </c>
      <c r="I255" t="str">
        <f t="shared" si="3"/>
        <v>Depredador Tope</v>
      </c>
      <c r="J255" t="s">
        <v>1105</v>
      </c>
      <c r="K255" t="s">
        <v>1097</v>
      </c>
      <c r="L255" s="3" t="s">
        <v>906</v>
      </c>
      <c r="N255" s="3" t="s">
        <v>1091</v>
      </c>
    </row>
    <row r="256" spans="1:14" x14ac:dyDescent="0.3">
      <c r="A256" s="3" t="s">
        <v>488</v>
      </c>
      <c r="B256" s="3" t="s">
        <v>489</v>
      </c>
      <c r="C256" s="10">
        <v>1.5E-3</v>
      </c>
      <c r="D256" s="10">
        <v>3</v>
      </c>
      <c r="E256" s="3" t="s">
        <v>818</v>
      </c>
      <c r="I256" t="str">
        <f t="shared" si="3"/>
        <v/>
      </c>
      <c r="L256" s="3" t="s">
        <v>1089</v>
      </c>
      <c r="N256" s="3" t="s">
        <v>1091</v>
      </c>
    </row>
    <row r="257" spans="1:14" x14ac:dyDescent="0.3">
      <c r="A257" s="3" t="s">
        <v>859</v>
      </c>
      <c r="B257" s="3" t="s">
        <v>858</v>
      </c>
      <c r="C257" s="10">
        <v>2</v>
      </c>
      <c r="D257" s="10">
        <v>3</v>
      </c>
      <c r="E257" s="3" t="s">
        <v>860</v>
      </c>
      <c r="F257" s="3" t="s">
        <v>861</v>
      </c>
      <c r="H257" s="20">
        <v>3.8</v>
      </c>
      <c r="I257" t="str">
        <f t="shared" si="3"/>
        <v>Consumidor Secundario</v>
      </c>
      <c r="J257" t="s">
        <v>1110</v>
      </c>
      <c r="K257" t="s">
        <v>1106</v>
      </c>
      <c r="L257" s="3" t="s">
        <v>1089</v>
      </c>
      <c r="N257" s="3" t="s">
        <v>1091</v>
      </c>
    </row>
    <row r="258" spans="1:14" x14ac:dyDescent="0.3">
      <c r="A258" s="3" t="s">
        <v>490</v>
      </c>
      <c r="B258" s="3" t="s">
        <v>491</v>
      </c>
      <c r="C258" s="10">
        <v>7</v>
      </c>
      <c r="D258" s="10">
        <v>3</v>
      </c>
      <c r="E258" s="3" t="s">
        <v>819</v>
      </c>
      <c r="F258" s="3" t="s">
        <v>820</v>
      </c>
      <c r="H258" s="20">
        <v>2.6</v>
      </c>
      <c r="I258" t="str">
        <f t="shared" si="3"/>
        <v>Consumidor Primario</v>
      </c>
      <c r="J258" t="s">
        <v>1104</v>
      </c>
      <c r="K258" t="s">
        <v>1104</v>
      </c>
      <c r="L258" s="3" t="s">
        <v>1101</v>
      </c>
      <c r="N258" s="3" t="s">
        <v>1091</v>
      </c>
    </row>
    <row r="259" spans="1:14" x14ac:dyDescent="0.3">
      <c r="A259" s="3" t="s">
        <v>510</v>
      </c>
      <c r="B259" s="3" t="s">
        <v>1109</v>
      </c>
      <c r="C259" s="10">
        <v>7</v>
      </c>
      <c r="D259" s="10">
        <v>3</v>
      </c>
      <c r="E259" s="3" t="s">
        <v>822</v>
      </c>
      <c r="F259" s="3" t="s">
        <v>821</v>
      </c>
      <c r="H259" s="20">
        <v>3.2</v>
      </c>
      <c r="I259" t="str">
        <f t="shared" si="3"/>
        <v>Consumidor Secundario</v>
      </c>
      <c r="J259" t="s">
        <v>1110</v>
      </c>
      <c r="K259" t="s">
        <v>1106</v>
      </c>
      <c r="L259" s="3" t="s">
        <v>1092</v>
      </c>
      <c r="N259" s="3" t="s">
        <v>1091</v>
      </c>
    </row>
    <row r="260" spans="1:14" x14ac:dyDescent="0.3">
      <c r="A260" s="3" t="s">
        <v>831</v>
      </c>
      <c r="B260" s="3" t="s">
        <v>832</v>
      </c>
      <c r="C260" s="9">
        <v>2</v>
      </c>
      <c r="D260" s="9">
        <v>3</v>
      </c>
      <c r="E260" s="3" t="s">
        <v>833</v>
      </c>
      <c r="F260" s="3" t="s">
        <v>834</v>
      </c>
      <c r="H260" s="20">
        <v>4</v>
      </c>
      <c r="I260" t="str">
        <f t="shared" ref="I260:I290" si="4">IF(AND(H260&gt;=2,H260&lt;3),"Consumidor Primario",IF(AND(H260&gt;=3,H260&lt;4),"Consumidor Secundario",IF(H260&gt;=4,"Depredador Tope","")))</f>
        <v>Depredador Tope</v>
      </c>
      <c r="J260" t="s">
        <v>1105</v>
      </c>
      <c r="K260" t="s">
        <v>1096</v>
      </c>
      <c r="L260" s="3" t="s">
        <v>1092</v>
      </c>
      <c r="N260" s="3" t="s">
        <v>1091</v>
      </c>
    </row>
    <row r="261" spans="1:14" x14ac:dyDescent="0.3">
      <c r="A261" s="3" t="s">
        <v>492</v>
      </c>
      <c r="B261" s="3" t="s">
        <v>493</v>
      </c>
      <c r="C261" s="9">
        <v>1.47E-2</v>
      </c>
      <c r="D261" s="9">
        <v>3</v>
      </c>
      <c r="E261" s="3" t="s">
        <v>823</v>
      </c>
      <c r="F261" s="3" t="s">
        <v>824</v>
      </c>
      <c r="H261" s="20">
        <v>2.9</v>
      </c>
      <c r="I261" t="str">
        <f t="shared" si="4"/>
        <v>Consumidor Primario</v>
      </c>
      <c r="J261" t="s">
        <v>1104</v>
      </c>
      <c r="K261" t="s">
        <v>1104</v>
      </c>
      <c r="L261" s="3" t="s">
        <v>1089</v>
      </c>
      <c r="N261" s="3" t="s">
        <v>1091</v>
      </c>
    </row>
    <row r="262" spans="1:14" x14ac:dyDescent="0.3">
      <c r="A262" s="3" t="s">
        <v>891</v>
      </c>
      <c r="B262" s="3" t="s">
        <v>890</v>
      </c>
      <c r="C262" s="10">
        <v>3.96E-3</v>
      </c>
      <c r="D262" s="10">
        <v>3</v>
      </c>
      <c r="E262" s="3" t="s">
        <v>893</v>
      </c>
      <c r="F262" s="3" t="s">
        <v>892</v>
      </c>
      <c r="I262" t="str">
        <f t="shared" si="4"/>
        <v/>
      </c>
      <c r="L262" s="3" t="s">
        <v>906</v>
      </c>
      <c r="N262" s="3" t="s">
        <v>1091</v>
      </c>
    </row>
    <row r="263" spans="1:14" x14ac:dyDescent="0.3">
      <c r="A263" s="3" t="s">
        <v>894</v>
      </c>
      <c r="B263" s="3" t="s">
        <v>895</v>
      </c>
      <c r="C263" s="3">
        <v>2.4E-2</v>
      </c>
      <c r="D263" s="3">
        <v>3.02</v>
      </c>
      <c r="E263" s="3" t="s">
        <v>896</v>
      </c>
      <c r="F263" s="3" t="s">
        <v>897</v>
      </c>
      <c r="H263" s="20">
        <v>3.7</v>
      </c>
      <c r="I263" t="str">
        <f t="shared" si="4"/>
        <v>Consumidor Secundario</v>
      </c>
      <c r="J263" t="s">
        <v>1098</v>
      </c>
      <c r="K263" t="s">
        <v>1106</v>
      </c>
      <c r="L263" s="3" t="s">
        <v>1089</v>
      </c>
      <c r="N263" s="3" t="s">
        <v>1091</v>
      </c>
    </row>
    <row r="264" spans="1:14" x14ac:dyDescent="0.3">
      <c r="A264" s="3" t="s">
        <v>903</v>
      </c>
      <c r="B264" s="3" t="s">
        <v>904</v>
      </c>
      <c r="I264" t="str">
        <f t="shared" si="4"/>
        <v/>
      </c>
      <c r="L264" s="3" t="s">
        <v>906</v>
      </c>
      <c r="N264" s="3" t="s">
        <v>1091</v>
      </c>
    </row>
    <row r="265" spans="1:14" x14ac:dyDescent="0.3">
      <c r="A265" s="21" t="s">
        <v>1111</v>
      </c>
      <c r="B265" s="21" t="s">
        <v>1112</v>
      </c>
      <c r="C265" s="9">
        <v>1.17E-2</v>
      </c>
      <c r="D265" s="9">
        <v>2.95</v>
      </c>
      <c r="H265" s="20">
        <v>2.42</v>
      </c>
      <c r="I265" t="str">
        <f t="shared" si="4"/>
        <v>Consumidor Primario</v>
      </c>
      <c r="J265" t="s">
        <v>1104</v>
      </c>
      <c r="K265" t="s">
        <v>1104</v>
      </c>
      <c r="L265" s="3" t="s">
        <v>1089</v>
      </c>
      <c r="N265" s="3" t="s">
        <v>1091</v>
      </c>
    </row>
    <row r="266" spans="1:14" ht="16.8" x14ac:dyDescent="0.3">
      <c r="A266" s="21" t="s">
        <v>1132</v>
      </c>
      <c r="B266" s="21" t="s">
        <v>1136</v>
      </c>
      <c r="C266" s="38">
        <v>9</v>
      </c>
      <c r="D266" s="9">
        <v>3.09</v>
      </c>
      <c r="H266" s="20">
        <v>3.7</v>
      </c>
      <c r="I266" t="str">
        <f t="shared" si="4"/>
        <v>Consumidor Secundario</v>
      </c>
      <c r="J266" t="s">
        <v>1098</v>
      </c>
      <c r="K266" t="s">
        <v>1106</v>
      </c>
      <c r="L266" s="3" t="s">
        <v>1092</v>
      </c>
      <c r="N266" s="3" t="s">
        <v>1091</v>
      </c>
    </row>
    <row r="267" spans="1:14" x14ac:dyDescent="0.3">
      <c r="A267" s="21" t="s">
        <v>1137</v>
      </c>
      <c r="B267" s="21" t="s">
        <v>1138</v>
      </c>
      <c r="C267" s="9">
        <v>3.49E-2</v>
      </c>
      <c r="D267" s="9">
        <v>2</v>
      </c>
      <c r="H267" s="20">
        <v>2.97</v>
      </c>
      <c r="I267" t="str">
        <f t="shared" si="4"/>
        <v>Consumidor Primario</v>
      </c>
      <c r="J267" t="s">
        <v>1104</v>
      </c>
      <c r="K267" t="s">
        <v>1104</v>
      </c>
      <c r="L267" s="3" t="s">
        <v>1092</v>
      </c>
      <c r="N267" s="3" t="s">
        <v>1091</v>
      </c>
    </row>
    <row r="268" spans="1:14" ht="16.8" x14ac:dyDescent="0.3">
      <c r="A268" s="21" t="s">
        <v>1139</v>
      </c>
      <c r="B268" s="21" t="s">
        <v>1140</v>
      </c>
      <c r="C268" s="38">
        <v>2.69E-2</v>
      </c>
      <c r="D268" s="9">
        <v>3.07</v>
      </c>
      <c r="H268" s="20">
        <v>3.4</v>
      </c>
      <c r="I268" t="str">
        <f t="shared" si="4"/>
        <v>Consumidor Secundario</v>
      </c>
      <c r="J268" t="s">
        <v>1110</v>
      </c>
      <c r="K268" t="s">
        <v>1106</v>
      </c>
      <c r="L268" s="3" t="s">
        <v>1089</v>
      </c>
      <c r="N268" s="3" t="s">
        <v>1091</v>
      </c>
    </row>
    <row r="269" spans="1:14" x14ac:dyDescent="0.3">
      <c r="A269" s="21" t="s">
        <v>1141</v>
      </c>
      <c r="B269" s="21" t="s">
        <v>1142</v>
      </c>
      <c r="C269" s="9">
        <v>0.01</v>
      </c>
      <c r="D269" s="9">
        <v>3.04</v>
      </c>
      <c r="H269" s="20">
        <v>3.4</v>
      </c>
      <c r="I269" t="str">
        <f t="shared" si="4"/>
        <v>Consumidor Secundario</v>
      </c>
      <c r="J269" t="s">
        <v>1110</v>
      </c>
      <c r="K269" t="s">
        <v>1106</v>
      </c>
      <c r="L269" s="3" t="s">
        <v>1100</v>
      </c>
      <c r="N269" s="3" t="s">
        <v>1091</v>
      </c>
    </row>
    <row r="270" spans="1:14" x14ac:dyDescent="0.3">
      <c r="A270" s="21" t="s">
        <v>1143</v>
      </c>
      <c r="B270" s="21" t="s">
        <v>1144</v>
      </c>
      <c r="C270" s="9">
        <v>0.01</v>
      </c>
      <c r="D270" s="9">
        <v>3.04</v>
      </c>
      <c r="H270" s="20">
        <v>3</v>
      </c>
      <c r="I270" t="str">
        <f t="shared" si="4"/>
        <v>Consumidor Secundario</v>
      </c>
      <c r="J270" t="s">
        <v>1110</v>
      </c>
      <c r="K270" t="s">
        <v>1106</v>
      </c>
      <c r="L270" s="3" t="s">
        <v>906</v>
      </c>
      <c r="N270" s="3" t="s">
        <v>1093</v>
      </c>
    </row>
    <row r="271" spans="1:14" ht="16.8" x14ac:dyDescent="0.3">
      <c r="A271" s="21" t="s">
        <v>1145</v>
      </c>
      <c r="B271" s="21" t="s">
        <v>917</v>
      </c>
      <c r="C271" s="38">
        <v>2</v>
      </c>
      <c r="D271" s="9">
        <v>2.97</v>
      </c>
      <c r="H271" s="20">
        <v>2</v>
      </c>
      <c r="I271" t="str">
        <f t="shared" si="4"/>
        <v>Consumidor Primario</v>
      </c>
      <c r="J271" t="s">
        <v>1104</v>
      </c>
      <c r="K271" t="s">
        <v>1104</v>
      </c>
      <c r="L271" s="3" t="s">
        <v>1092</v>
      </c>
      <c r="N271" s="3" t="s">
        <v>1091</v>
      </c>
    </row>
    <row r="272" spans="1:14" x14ac:dyDescent="0.3">
      <c r="A272" s="21" t="s">
        <v>1146</v>
      </c>
      <c r="B272" s="21" t="s">
        <v>1147</v>
      </c>
      <c r="C272" s="9">
        <v>2.29E-2</v>
      </c>
      <c r="D272" s="9">
        <v>2.96</v>
      </c>
      <c r="H272" s="20">
        <v>3.5</v>
      </c>
      <c r="I272" t="str">
        <f t="shared" si="4"/>
        <v>Consumidor Secundario</v>
      </c>
      <c r="J272" t="s">
        <v>1110</v>
      </c>
      <c r="K272" t="s">
        <v>1106</v>
      </c>
      <c r="L272" s="3" t="s">
        <v>1089</v>
      </c>
      <c r="N272" s="3" t="s">
        <v>1091</v>
      </c>
    </row>
    <row r="273" spans="1:14" x14ac:dyDescent="0.3">
      <c r="A273" s="21" t="s">
        <v>1148</v>
      </c>
      <c r="B273" s="21" t="s">
        <v>1149</v>
      </c>
      <c r="C273" s="9">
        <v>4</v>
      </c>
      <c r="D273" s="9">
        <v>3</v>
      </c>
      <c r="H273" s="20">
        <v>3.6</v>
      </c>
      <c r="I273" t="str">
        <f t="shared" si="4"/>
        <v>Consumidor Secundario</v>
      </c>
      <c r="J273" t="s">
        <v>1098</v>
      </c>
      <c r="K273" t="s">
        <v>1106</v>
      </c>
      <c r="L273" s="3" t="s">
        <v>1100</v>
      </c>
      <c r="M273" s="3">
        <v>2</v>
      </c>
      <c r="N273" s="3" t="s">
        <v>1094</v>
      </c>
    </row>
    <row r="274" spans="1:14" x14ac:dyDescent="0.3">
      <c r="A274" s="21" t="s">
        <v>1150</v>
      </c>
      <c r="B274" s="21" t="s">
        <v>1151</v>
      </c>
      <c r="C274" s="9">
        <v>3.47E-3</v>
      </c>
      <c r="D274" s="9">
        <v>3.15</v>
      </c>
      <c r="H274" s="20">
        <v>4</v>
      </c>
      <c r="I274" t="str">
        <f t="shared" si="4"/>
        <v>Depredador Tope</v>
      </c>
      <c r="J274" t="s">
        <v>1105</v>
      </c>
      <c r="K274" t="s">
        <v>1097</v>
      </c>
      <c r="L274" s="3" t="s">
        <v>1103</v>
      </c>
      <c r="M274" s="3">
        <v>2</v>
      </c>
      <c r="N274" s="3" t="s">
        <v>1091</v>
      </c>
    </row>
    <row r="275" spans="1:14" x14ac:dyDescent="0.3">
      <c r="A275" s="21" t="s">
        <v>1152</v>
      </c>
      <c r="B275" s="21" t="s">
        <v>1153</v>
      </c>
      <c r="C275" s="9">
        <v>1.12E-2</v>
      </c>
      <c r="D275" s="9">
        <v>3.05</v>
      </c>
      <c r="H275" s="20">
        <v>3.6</v>
      </c>
      <c r="I275" t="str">
        <f t="shared" si="4"/>
        <v>Consumidor Secundario</v>
      </c>
      <c r="J275" t="s">
        <v>1110</v>
      </c>
      <c r="K275" t="s">
        <v>1106</v>
      </c>
      <c r="L275" s="3" t="s">
        <v>1092</v>
      </c>
      <c r="N275" s="3" t="s">
        <v>1091</v>
      </c>
    </row>
    <row r="276" spans="1:14" ht="16.8" x14ac:dyDescent="0.3">
      <c r="A276" s="21" t="s">
        <v>1154</v>
      </c>
      <c r="B276" s="21" t="s">
        <v>1155</v>
      </c>
      <c r="C276" s="38">
        <v>0.02</v>
      </c>
      <c r="D276" s="9">
        <v>2.98</v>
      </c>
      <c r="H276" s="20">
        <v>4.5</v>
      </c>
      <c r="I276" t="str">
        <f t="shared" si="4"/>
        <v>Depredador Tope</v>
      </c>
      <c r="J276" t="s">
        <v>1105</v>
      </c>
      <c r="K276" t="s">
        <v>1097</v>
      </c>
      <c r="L276" s="3" t="s">
        <v>1089</v>
      </c>
      <c r="N276" s="3" t="s">
        <v>1091</v>
      </c>
    </row>
    <row r="277" spans="1:14" ht="16.8" x14ac:dyDescent="0.3">
      <c r="A277" s="21" t="s">
        <v>1156</v>
      </c>
      <c r="B277" s="21" t="s">
        <v>1175</v>
      </c>
      <c r="C277" s="38">
        <v>9</v>
      </c>
      <c r="D277" s="9">
        <v>2.97</v>
      </c>
      <c r="H277" s="20">
        <v>4.5</v>
      </c>
      <c r="I277" t="str">
        <f t="shared" si="4"/>
        <v>Depredador Tope</v>
      </c>
      <c r="J277" t="s">
        <v>1105</v>
      </c>
      <c r="K277" t="s">
        <v>1097</v>
      </c>
      <c r="L277" s="3" t="s">
        <v>1092</v>
      </c>
      <c r="N277" s="3" t="s">
        <v>1091</v>
      </c>
    </row>
    <row r="278" spans="1:14" ht="16.8" x14ac:dyDescent="0.3">
      <c r="A278" s="21" t="s">
        <v>1157</v>
      </c>
      <c r="B278" s="21" t="s">
        <v>1158</v>
      </c>
      <c r="C278" s="38">
        <v>1</v>
      </c>
      <c r="D278" s="9">
        <v>3.06</v>
      </c>
      <c r="H278" s="20">
        <v>4.5</v>
      </c>
      <c r="I278" t="str">
        <f t="shared" si="4"/>
        <v>Depredador Tope</v>
      </c>
      <c r="J278" t="s">
        <v>1105</v>
      </c>
      <c r="K278" t="s">
        <v>1097</v>
      </c>
      <c r="L278" s="3" t="s">
        <v>1100</v>
      </c>
      <c r="N278" s="3" t="s">
        <v>1091</v>
      </c>
    </row>
    <row r="279" spans="1:14" ht="16.8" x14ac:dyDescent="0.3">
      <c r="A279" s="21" t="s">
        <v>1159</v>
      </c>
      <c r="B279" s="21" t="s">
        <v>1160</v>
      </c>
      <c r="C279" s="38">
        <v>1.23E-2</v>
      </c>
      <c r="D279" s="9">
        <v>3.01</v>
      </c>
      <c r="H279" s="20">
        <v>2.8</v>
      </c>
      <c r="I279" t="str">
        <f t="shared" si="4"/>
        <v>Consumidor Primario</v>
      </c>
      <c r="J279" t="s">
        <v>1104</v>
      </c>
      <c r="K279" t="s">
        <v>1104</v>
      </c>
      <c r="L279" s="3" t="s">
        <v>1100</v>
      </c>
      <c r="N279" s="3" t="s">
        <v>1091</v>
      </c>
    </row>
    <row r="280" spans="1:14" x14ac:dyDescent="0.3">
      <c r="A280" s="21" t="s">
        <v>1161</v>
      </c>
      <c r="B280" s="21" t="s">
        <v>1162</v>
      </c>
      <c r="C280" s="9">
        <v>1.26E-2</v>
      </c>
      <c r="D280" s="9">
        <v>3</v>
      </c>
      <c r="H280" s="20">
        <v>4</v>
      </c>
      <c r="I280" t="str">
        <f t="shared" si="4"/>
        <v>Depredador Tope</v>
      </c>
      <c r="J280" t="s">
        <v>1105</v>
      </c>
      <c r="K280" t="s">
        <v>1097</v>
      </c>
      <c r="L280" s="3" t="s">
        <v>1092</v>
      </c>
      <c r="N280" s="3" t="s">
        <v>1091</v>
      </c>
    </row>
    <row r="281" spans="1:14" ht="16.8" x14ac:dyDescent="0.3">
      <c r="A281" s="21" t="s">
        <v>1163</v>
      </c>
      <c r="B281" s="21" t="s">
        <v>1164</v>
      </c>
      <c r="C281" s="38">
        <v>1.78E-2</v>
      </c>
      <c r="D281" s="9">
        <v>3.02</v>
      </c>
      <c r="H281" s="20">
        <v>4.3</v>
      </c>
      <c r="I281" t="str">
        <f t="shared" si="4"/>
        <v>Depredador Tope</v>
      </c>
      <c r="J281" t="s">
        <v>1105</v>
      </c>
      <c r="K281" t="s">
        <v>1097</v>
      </c>
      <c r="L281" s="3" t="s">
        <v>906</v>
      </c>
      <c r="N281" s="3" t="s">
        <v>1094</v>
      </c>
    </row>
    <row r="282" spans="1:14" x14ac:dyDescent="0.3">
      <c r="A282" s="21" t="s">
        <v>1165</v>
      </c>
      <c r="B282" s="21" t="s">
        <v>1166</v>
      </c>
      <c r="C282" s="9">
        <v>4</v>
      </c>
      <c r="D282" s="9">
        <v>3</v>
      </c>
      <c r="H282" s="20">
        <v>3.5</v>
      </c>
      <c r="I282" t="str">
        <f t="shared" si="4"/>
        <v>Consumidor Secundario</v>
      </c>
      <c r="J282" t="s">
        <v>1098</v>
      </c>
      <c r="K282" t="s">
        <v>1106</v>
      </c>
      <c r="L282" s="3" t="s">
        <v>1089</v>
      </c>
      <c r="N282" s="3" t="s">
        <v>1091</v>
      </c>
    </row>
    <row r="283" spans="1:14" x14ac:dyDescent="0.3">
      <c r="A283" s="21" t="s">
        <v>1167</v>
      </c>
      <c r="B283" s="21" t="s">
        <v>1168</v>
      </c>
      <c r="C283" s="9">
        <v>8</v>
      </c>
      <c r="D283" s="9">
        <v>3.1</v>
      </c>
      <c r="H283" s="20">
        <v>4.2</v>
      </c>
      <c r="I283" t="str">
        <f t="shared" si="4"/>
        <v>Depredador Tope</v>
      </c>
      <c r="J283" t="s">
        <v>1105</v>
      </c>
      <c r="K283" t="s">
        <v>1097</v>
      </c>
      <c r="L283" s="3" t="s">
        <v>1100</v>
      </c>
      <c r="N283" s="3" t="s">
        <v>1091</v>
      </c>
    </row>
    <row r="284" spans="1:14" x14ac:dyDescent="0.3">
      <c r="A284" s="21" t="s">
        <v>1169</v>
      </c>
      <c r="B284" s="21" t="s">
        <v>1170</v>
      </c>
      <c r="C284" s="9">
        <v>1.15E-2</v>
      </c>
      <c r="D284" s="9">
        <v>2.98</v>
      </c>
      <c r="H284" s="20">
        <v>3.2</v>
      </c>
      <c r="I284" t="str">
        <f t="shared" si="4"/>
        <v>Consumidor Secundario</v>
      </c>
      <c r="J284" t="s">
        <v>1110</v>
      </c>
      <c r="K284" t="s">
        <v>1106</v>
      </c>
      <c r="L284" s="3" t="s">
        <v>1092</v>
      </c>
      <c r="N284" s="3" t="s">
        <v>1091</v>
      </c>
    </row>
    <row r="285" spans="1:14" x14ac:dyDescent="0.3">
      <c r="A285" s="21" t="s">
        <v>1171</v>
      </c>
      <c r="B285" s="21" t="s">
        <v>1172</v>
      </c>
      <c r="C285" s="9">
        <v>1.41E-2</v>
      </c>
      <c r="D285" s="9">
        <v>2.98</v>
      </c>
      <c r="H285" s="20">
        <v>4.5</v>
      </c>
      <c r="I285" t="str">
        <f t="shared" si="4"/>
        <v>Depredador Tope</v>
      </c>
      <c r="J285" t="s">
        <v>1105</v>
      </c>
      <c r="K285" t="s">
        <v>1097</v>
      </c>
      <c r="L285" s="3" t="s">
        <v>1092</v>
      </c>
      <c r="N285" s="3" t="s">
        <v>1091</v>
      </c>
    </row>
    <row r="286" spans="1:14" x14ac:dyDescent="0.3">
      <c r="A286" s="21" t="s">
        <v>1173</v>
      </c>
      <c r="B286" s="21" t="s">
        <v>1174</v>
      </c>
      <c r="C286" s="9">
        <v>3.09E-2</v>
      </c>
      <c r="D286" s="9">
        <v>2.9</v>
      </c>
      <c r="H286" s="20">
        <v>3.5</v>
      </c>
      <c r="I286" t="str">
        <f t="shared" si="4"/>
        <v>Consumidor Secundario</v>
      </c>
      <c r="J286" t="s">
        <v>1110</v>
      </c>
      <c r="K286" t="s">
        <v>1106</v>
      </c>
      <c r="L286" s="3" t="s">
        <v>1092</v>
      </c>
      <c r="N286" s="3" t="s">
        <v>1091</v>
      </c>
    </row>
    <row r="287" spans="1:14" x14ac:dyDescent="0.3">
      <c r="A287" s="3" t="s">
        <v>1392</v>
      </c>
      <c r="B287" s="3" t="s">
        <v>1408</v>
      </c>
      <c r="C287" s="9">
        <v>1.95E-2</v>
      </c>
      <c r="D287" s="9">
        <v>3</v>
      </c>
      <c r="E287" s="3" t="s">
        <v>788</v>
      </c>
      <c r="F287" s="3" t="s">
        <v>789</v>
      </c>
      <c r="H287" s="20">
        <v>3.8</v>
      </c>
      <c r="I287" t="str">
        <f t="shared" si="4"/>
        <v>Consumidor Secundario</v>
      </c>
      <c r="J287" t="s">
        <v>1110</v>
      </c>
      <c r="K287" t="s">
        <v>1106</v>
      </c>
      <c r="L287" s="3" t="s">
        <v>1092</v>
      </c>
      <c r="N287" s="3" t="s">
        <v>1091</v>
      </c>
    </row>
    <row r="288" spans="1:14" x14ac:dyDescent="0.3">
      <c r="A288" s="3" t="s">
        <v>1393</v>
      </c>
      <c r="B288" s="3" t="s">
        <v>1409</v>
      </c>
      <c r="C288" s="9">
        <v>2.18E-2</v>
      </c>
      <c r="D288" s="9">
        <v>3</v>
      </c>
      <c r="E288" s="3" t="s">
        <v>707</v>
      </c>
      <c r="F288" s="3" t="s">
        <v>705</v>
      </c>
      <c r="H288" s="20">
        <v>2.9</v>
      </c>
      <c r="I288" t="str">
        <f t="shared" si="4"/>
        <v>Consumidor Primario</v>
      </c>
      <c r="J288" t="s">
        <v>1104</v>
      </c>
      <c r="K288" t="s">
        <v>1104</v>
      </c>
      <c r="L288" s="3" t="s">
        <v>1092</v>
      </c>
      <c r="N288" s="3" t="s">
        <v>1093</v>
      </c>
    </row>
    <row r="289" spans="1:14" x14ac:dyDescent="0.3">
      <c r="A289" s="3" t="s">
        <v>1400</v>
      </c>
      <c r="B289" s="3" t="s">
        <v>1401</v>
      </c>
      <c r="C289" s="3">
        <v>5</v>
      </c>
      <c r="D289" s="3">
        <v>3</v>
      </c>
      <c r="H289" s="20">
        <v>4.5</v>
      </c>
      <c r="I289" t="str">
        <f t="shared" si="4"/>
        <v>Depredador Tope</v>
      </c>
      <c r="J289" t="s">
        <v>1105</v>
      </c>
      <c r="K289" t="s">
        <v>1097</v>
      </c>
      <c r="L289" s="3" t="s">
        <v>1089</v>
      </c>
      <c r="N289" s="3" t="s">
        <v>1091</v>
      </c>
    </row>
    <row r="290" spans="1:14" x14ac:dyDescent="0.3">
      <c r="A290" s="3" t="s">
        <v>1404</v>
      </c>
      <c r="B290" s="3" t="s">
        <v>1405</v>
      </c>
      <c r="C290" s="3">
        <v>1</v>
      </c>
      <c r="D290" s="3">
        <v>3.05</v>
      </c>
      <c r="H290" s="20">
        <v>3.5</v>
      </c>
      <c r="I290" t="str">
        <f t="shared" si="4"/>
        <v>Consumidor Secundario</v>
      </c>
      <c r="J290" t="s">
        <v>1110</v>
      </c>
      <c r="K290" t="s">
        <v>1106</v>
      </c>
      <c r="L290" s="3" t="s">
        <v>1092</v>
      </c>
      <c r="N290" s="3" t="s">
        <v>1091</v>
      </c>
    </row>
    <row r="291" spans="1:14" x14ac:dyDescent="0.3">
      <c r="A291" s="3" t="s">
        <v>1425</v>
      </c>
      <c r="B291" s="3" t="s">
        <v>1426</v>
      </c>
    </row>
    <row r="292" spans="1:14" x14ac:dyDescent="0.3">
      <c r="A292" s="3" t="s">
        <v>1428</v>
      </c>
      <c r="B292" s="3" t="s">
        <v>1429</v>
      </c>
    </row>
    <row r="293" spans="1:14" x14ac:dyDescent="0.3">
      <c r="A293" s="3" t="s">
        <v>1430</v>
      </c>
      <c r="B293" s="3" t="s">
        <v>1431</v>
      </c>
    </row>
    <row r="294" spans="1:14" x14ac:dyDescent="0.3">
      <c r="A294" s="3" t="s">
        <v>1435</v>
      </c>
      <c r="B294" s="3" t="s">
        <v>1444</v>
      </c>
    </row>
    <row r="295" spans="1:14" x14ac:dyDescent="0.3">
      <c r="A295" s="3" t="s">
        <v>1442</v>
      </c>
      <c r="B295" s="3" t="s">
        <v>1445</v>
      </c>
    </row>
    <row r="400" spans="2:2" x14ac:dyDescent="0.3">
      <c r="B400"/>
    </row>
  </sheetData>
  <autoFilter ref="A1:N295" xr:uid="{00000000-0009-0000-0000-000000000000}"/>
  <sortState xmlns:xlrd2="http://schemas.microsoft.com/office/spreadsheetml/2017/richdata2" ref="A3:I239">
    <sortCondition ref="B3"/>
  </sortState>
  <conditionalFormatting sqref="I1:K1048576">
    <cfRule type="cellIs" dxfId="2" priority="1" operator="equal">
      <formula>"Depredador Tope"</formula>
    </cfRule>
    <cfRule type="cellIs" dxfId="1" priority="2" operator="equal">
      <formula>"Consumidor Secundario"</formula>
    </cfRule>
    <cfRule type="cellIs" dxfId="0" priority="3" operator="equal">
      <formula>"Consumidor Primario"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S5788"/>
  <sheetViews>
    <sheetView tabSelected="1" zoomScale="75" zoomScaleNormal="75" workbookViewId="0">
      <selection activeCell="S3" sqref="S3"/>
    </sheetView>
  </sheetViews>
  <sheetFormatPr baseColWidth="10" defaultColWidth="5.6640625" defaultRowHeight="14.4" x14ac:dyDescent="0.3"/>
  <cols>
    <col min="1" max="1" width="10.5546875" customWidth="1"/>
    <col min="2" max="2" width="10.44140625" customWidth="1"/>
    <col min="3" max="3" width="16.33203125" customWidth="1"/>
    <col min="4" max="4" width="21.5546875" customWidth="1"/>
    <col min="5" max="5" width="11.5546875" customWidth="1"/>
    <col min="6" max="6" width="7" customWidth="1"/>
    <col min="7" max="7" width="13" customWidth="1"/>
    <col min="8" max="8" width="8.33203125" customWidth="1"/>
    <col min="9" max="9" width="15.6640625" customWidth="1"/>
    <col min="10" max="10" width="15" customWidth="1"/>
    <col min="11" max="11" width="7" customWidth="1"/>
    <col min="12" max="12" width="10.109375" customWidth="1"/>
    <col min="13" max="13" width="9.6640625" customWidth="1"/>
    <col min="14" max="14" width="18.6640625" customWidth="1"/>
    <col min="15" max="15" width="8.88671875" bestFit="1" customWidth="1"/>
    <col min="16" max="33" width="5.6640625" customWidth="1"/>
    <col min="34" max="34" width="5.6640625" style="44" customWidth="1"/>
    <col min="35" max="35" width="5.6640625" customWidth="1"/>
    <col min="36" max="38" width="12.6640625" customWidth="1"/>
    <col min="39" max="39" width="18.33203125" bestFit="1" customWidth="1"/>
    <col min="40" max="40" width="19" bestFit="1" customWidth="1"/>
    <col min="41" max="41" width="18.5546875" customWidth="1"/>
    <col min="42" max="42" width="12.88671875" customWidth="1"/>
    <col min="43" max="43" width="6.5546875" bestFit="1" customWidth="1"/>
    <col min="44" max="44" width="17.33203125" customWidth="1"/>
    <col min="45" max="45" width="5.6640625" customWidth="1"/>
  </cols>
  <sheetData>
    <row r="1" spans="1:45" ht="20.25" customHeight="1" x14ac:dyDescent="0.3">
      <c r="A1" s="64" t="s">
        <v>576</v>
      </c>
      <c r="B1" s="70"/>
      <c r="C1" s="70">
        <v>50</v>
      </c>
      <c r="O1" t="s">
        <v>626</v>
      </c>
      <c r="P1" s="32" t="s">
        <v>965</v>
      </c>
      <c r="Q1" s="32" t="s">
        <v>966</v>
      </c>
      <c r="R1" s="32" t="s">
        <v>967</v>
      </c>
      <c r="S1" s="32" t="s">
        <v>876</v>
      </c>
      <c r="T1" s="32" t="s">
        <v>968</v>
      </c>
      <c r="U1" s="32" t="s">
        <v>969</v>
      </c>
      <c r="V1" s="32" t="s">
        <v>877</v>
      </c>
      <c r="W1" s="32" t="s">
        <v>878</v>
      </c>
      <c r="X1" s="32" t="s">
        <v>879</v>
      </c>
      <c r="Y1" s="32" t="s">
        <v>880</v>
      </c>
      <c r="Z1" s="32" t="s">
        <v>881</v>
      </c>
      <c r="AA1" s="32" t="s">
        <v>882</v>
      </c>
      <c r="AB1" s="32" t="s">
        <v>970</v>
      </c>
      <c r="AC1" s="32" t="s">
        <v>971</v>
      </c>
      <c r="AD1" s="32" t="s">
        <v>972</v>
      </c>
      <c r="AE1" s="32" t="s">
        <v>973</v>
      </c>
      <c r="AF1" s="32" t="s">
        <v>883</v>
      </c>
      <c r="AG1" s="32" t="s">
        <v>974</v>
      </c>
      <c r="AH1" s="32" t="s">
        <v>975</v>
      </c>
      <c r="AI1" s="32" t="s">
        <v>1217</v>
      </c>
      <c r="AJ1" t="s">
        <v>577</v>
      </c>
    </row>
    <row r="2" spans="1:45" x14ac:dyDescent="0.3">
      <c r="A2" s="34" t="s">
        <v>976</v>
      </c>
      <c r="B2" s="33" t="s">
        <v>977</v>
      </c>
      <c r="C2" s="33" t="s">
        <v>978</v>
      </c>
      <c r="D2" s="33" t="s">
        <v>23</v>
      </c>
      <c r="E2" s="33" t="s">
        <v>22</v>
      </c>
      <c r="F2" s="33" t="s">
        <v>356</v>
      </c>
      <c r="G2" s="33" t="s">
        <v>24</v>
      </c>
      <c r="H2" s="33" t="s">
        <v>1383</v>
      </c>
      <c r="I2" s="33" t="s">
        <v>979</v>
      </c>
      <c r="J2" s="33" t="s">
        <v>980</v>
      </c>
      <c r="K2" s="33" t="s">
        <v>981</v>
      </c>
      <c r="L2" s="33" t="s">
        <v>982</v>
      </c>
      <c r="M2" t="s">
        <v>0</v>
      </c>
      <c r="N2" t="s">
        <v>25</v>
      </c>
      <c r="O2" t="s">
        <v>26</v>
      </c>
      <c r="P2" s="33">
        <v>2.5</v>
      </c>
      <c r="Q2" s="33">
        <v>7.5</v>
      </c>
      <c r="R2" s="33">
        <v>12.5</v>
      </c>
      <c r="S2" s="33">
        <v>17.5</v>
      </c>
      <c r="T2" s="33">
        <v>25</v>
      </c>
      <c r="U2" s="33">
        <v>35</v>
      </c>
      <c r="V2" s="33">
        <v>45</v>
      </c>
      <c r="W2" s="33">
        <v>55</v>
      </c>
      <c r="X2" s="33">
        <v>65</v>
      </c>
      <c r="Y2" s="33">
        <v>75</v>
      </c>
      <c r="Z2" s="33">
        <v>85</v>
      </c>
      <c r="AA2" s="33">
        <v>95</v>
      </c>
      <c r="AB2" s="33">
        <v>112.5</v>
      </c>
      <c r="AC2" s="33">
        <v>137.5</v>
      </c>
      <c r="AD2" s="33">
        <v>162.5</v>
      </c>
      <c r="AE2" s="33">
        <v>187.5</v>
      </c>
      <c r="AF2" s="33">
        <v>225</v>
      </c>
      <c r="AG2" s="33">
        <v>275</v>
      </c>
      <c r="AH2" s="43">
        <v>325</v>
      </c>
      <c r="AI2" s="43">
        <v>700</v>
      </c>
      <c r="AJ2" t="s">
        <v>36</v>
      </c>
      <c r="AK2" t="s">
        <v>37</v>
      </c>
      <c r="AL2" t="s">
        <v>574</v>
      </c>
      <c r="AM2" t="s">
        <v>1421</v>
      </c>
      <c r="AN2" t="s">
        <v>1422</v>
      </c>
      <c r="AO2" t="s">
        <v>1423</v>
      </c>
      <c r="AP2" t="s">
        <v>575</v>
      </c>
      <c r="AQ2" t="s">
        <v>906</v>
      </c>
      <c r="AR2" t="s">
        <v>907</v>
      </c>
      <c r="AS2" t="s">
        <v>1087</v>
      </c>
    </row>
    <row r="3" spans="1:45" x14ac:dyDescent="0.3">
      <c r="A3" s="2">
        <v>1</v>
      </c>
      <c r="B3" s="2" t="s">
        <v>983</v>
      </c>
      <c r="C3" s="2" t="s">
        <v>984</v>
      </c>
      <c r="D3" s="50" t="s">
        <v>1224</v>
      </c>
      <c r="E3" s="2" t="s">
        <v>985</v>
      </c>
      <c r="F3">
        <v>1</v>
      </c>
      <c r="G3" s="5">
        <v>41331</v>
      </c>
      <c r="H3" s="61">
        <v>2013</v>
      </c>
      <c r="I3" s="5" t="s">
        <v>986</v>
      </c>
      <c r="J3" s="5"/>
      <c r="K3" s="35">
        <v>6</v>
      </c>
      <c r="L3" t="str">
        <f>IF(K3&gt;6,"Profundo","Somero")</f>
        <v>Somero</v>
      </c>
      <c r="M3" s="2" t="s">
        <v>1017</v>
      </c>
      <c r="N3" t="str">
        <f>VLOOKUP(M3,spp!A:B,2,FALSE)</f>
        <v>Halichoeres dispilus</v>
      </c>
      <c r="O3">
        <f t="shared" ref="O3:O34" si="0">+SUM(P3:AF3)</f>
        <v>19</v>
      </c>
      <c r="Q3">
        <v>5</v>
      </c>
      <c r="R3">
        <v>12</v>
      </c>
      <c r="S3">
        <v>2</v>
      </c>
      <c r="AI3" s="44"/>
      <c r="AJ3">
        <f>VLOOKUP(M3,spp!A:C,3,FALSE)</f>
        <v>1.26E-2</v>
      </c>
      <c r="AK3">
        <f>VLOOKUP(M3,spp!A:D,4,FALSE)</f>
        <v>3</v>
      </c>
      <c r="AL3">
        <f>((AJ3*$P$2^AK3)*P3)+((AJ3*$Q$2^AK3)*Q3)+((AJ3*$R$2^AK3)*R3)+((AJ3*$S$2^AK3)*S3)+((AJ3*$T$2^AK3)*T3)+((AJ3*$U$2^AK3)*U3)+((AJ3*$V$2^AK3)*V3)+((AJ3*$W$2^AK3)*W3)+((AJ3*$X$2^AK3)*X3)+((AJ3*$Y$2^AK3)*Y3)+((AJ3*$Z$2^AK3)*Z3)+((AJ3*$AA$2^AK3)*AA3)+((AJ3*$AB$2^AK3)*AB3)+ ((AJ3*$AC$2^AK3)*AC3)+((AJ3*$AD$2^AK3)*AD3)+((AJ3*$AE$2^AK3)*AE3)+((AJ3*$AF$2^AK3)*AF3)+((AJ3*$AG$2^AK3)*AG3)+((AJ3*$AH$2^AK3)*AH3)</f>
        <v>456.94687499999998</v>
      </c>
      <c r="AM3">
        <f>AL3/40</f>
        <v>11.423671875</v>
      </c>
      <c r="AN3">
        <f>AM3*10</f>
        <v>114.23671874999999</v>
      </c>
      <c r="AO3">
        <f>AN3/1000</f>
        <v>0.11423671874999999</v>
      </c>
      <c r="AP3">
        <f>O3/$C$1</f>
        <v>0.38</v>
      </c>
      <c r="AQ3">
        <f>VLOOKUP(M3,spp!A:H,8,FALSE)</f>
        <v>3.9</v>
      </c>
      <c r="AR3" t="str">
        <f>VLOOKUP(M3,spp!A:K,10,FALSE)</f>
        <v>Depredador</v>
      </c>
      <c r="AS3" t="str">
        <f>VLOOKUP(M3,spp!A:L,12,FALSE)</f>
        <v>LC</v>
      </c>
    </row>
    <row r="4" spans="1:45" x14ac:dyDescent="0.3">
      <c r="A4" s="2">
        <v>1</v>
      </c>
      <c r="B4" s="2" t="s">
        <v>983</v>
      </c>
      <c r="C4" s="2" t="s">
        <v>984</v>
      </c>
      <c r="D4" s="50" t="s">
        <v>1224</v>
      </c>
      <c r="E4" s="2" t="s">
        <v>985</v>
      </c>
      <c r="F4">
        <v>1</v>
      </c>
      <c r="G4" s="5">
        <v>41331</v>
      </c>
      <c r="H4" s="61">
        <v>2013</v>
      </c>
      <c r="I4" s="5" t="s">
        <v>986</v>
      </c>
      <c r="J4" s="5"/>
      <c r="K4" s="35">
        <v>6</v>
      </c>
      <c r="L4" t="str">
        <f t="shared" ref="L4:L67" si="1">IF(K4&gt;6,"Profundo","Somero")</f>
        <v>Somero</v>
      </c>
      <c r="M4" s="2" t="s">
        <v>1018</v>
      </c>
      <c r="N4" t="str">
        <f>VLOOKUP(M4,spp!A:B,2,FALSE)</f>
        <v>Pseudobalistes naufragium</v>
      </c>
      <c r="O4">
        <f t="shared" si="0"/>
        <v>1</v>
      </c>
      <c r="U4">
        <v>1</v>
      </c>
      <c r="AI4" s="44"/>
      <c r="AJ4" t="str">
        <f>VLOOKUP(M4,spp!A:C,3,FALSE)</f>
        <v>0.12970000000000001</v>
      </c>
      <c r="AK4">
        <f>VLOOKUP(M4,spp!A:D,4,FALSE)</f>
        <v>2</v>
      </c>
      <c r="AL4">
        <f t="shared" ref="AL4:AL67" si="2">((AJ4*$P$2^AK4)*P4)+((AJ4*$Q$2^AK4)*Q4)+((AJ4*$R$2^AK4)*R4)+((AJ4*$S$2^AK4)*S4)+((AJ4*$T$2^AK4)*T4)+((AJ4*$U$2^AK4)*U4)+((AJ4*$V$2^AK4)*V4)+((AJ4*$W$2^AK4)*W4)+((AJ4*$X$2^AK4)*X4)+((AJ4*$Y$2^AK4)*Y4)+((AJ4*$Z$2^AK4)*Z4)+((AJ4*$AA$2^AK4)*AA4)+((AJ4*$AB$2^AK4)*AB4)+ ((AJ4*$AC$2^AK4)*AC4)+((AJ4*$AD$2^AK4)*AD4)+((AJ4*$AE$2^AK4)*AE4)+((AJ4*$AF$2^AK4)*AF4)+((AJ4*$AG$2^AK4)*AG4)+((AJ4*$AH$2^AK4)*AH4)</f>
        <v>158.88250000000002</v>
      </c>
      <c r="AM4">
        <f t="shared" ref="AM4:AM67" si="3">AL4/40</f>
        <v>3.9720625000000007</v>
      </c>
      <c r="AN4">
        <f t="shared" ref="AN4:AN67" si="4">AM4*10</f>
        <v>39.720625000000005</v>
      </c>
      <c r="AO4">
        <f t="shared" ref="AO4:AO67" si="5">AN4/1000</f>
        <v>3.9720625000000002E-2</v>
      </c>
      <c r="AP4">
        <f t="shared" ref="AP4:AP67" si="6">O4/$C$1</f>
        <v>0.02</v>
      </c>
      <c r="AQ4">
        <f>VLOOKUP(M4,spp!A:H,8,FALSE)</f>
        <v>3.8</v>
      </c>
      <c r="AR4" t="str">
        <f>VLOOKUP(M4,spp!A:K,10,FALSE)</f>
        <v>Depredador</v>
      </c>
      <c r="AS4" t="str">
        <f>VLOOKUP(M4,spp!A:L,12,FALSE)</f>
        <v>LC</v>
      </c>
    </row>
    <row r="5" spans="1:45" x14ac:dyDescent="0.3">
      <c r="A5" s="2">
        <v>1</v>
      </c>
      <c r="B5" s="2" t="s">
        <v>983</v>
      </c>
      <c r="C5" s="2" t="s">
        <v>984</v>
      </c>
      <c r="D5" s="50" t="s">
        <v>1224</v>
      </c>
      <c r="E5" s="2" t="s">
        <v>985</v>
      </c>
      <c r="F5">
        <v>1</v>
      </c>
      <c r="G5" s="5">
        <v>41331</v>
      </c>
      <c r="H5" s="61">
        <v>2013</v>
      </c>
      <c r="I5" s="5" t="s">
        <v>986</v>
      </c>
      <c r="J5" s="5"/>
      <c r="K5" s="35">
        <v>6</v>
      </c>
      <c r="L5" t="str">
        <f t="shared" si="1"/>
        <v>Somero</v>
      </c>
      <c r="M5" s="2" t="s">
        <v>1019</v>
      </c>
      <c r="N5" t="str">
        <f>VLOOKUP(M5,spp!A:B,2,FALSE)</f>
        <v>Stegastes acapulcoensis</v>
      </c>
      <c r="O5">
        <f t="shared" si="0"/>
        <v>1</v>
      </c>
      <c r="P5">
        <v>1</v>
      </c>
      <c r="AI5" s="44"/>
      <c r="AJ5">
        <f>VLOOKUP(M5,spp!A:C,3,FALSE)</f>
        <v>3.49E-2</v>
      </c>
      <c r="AK5">
        <f>VLOOKUP(M5,spp!A:D,4,FALSE)</f>
        <v>2</v>
      </c>
      <c r="AL5">
        <f t="shared" si="2"/>
        <v>0.21812500000000001</v>
      </c>
      <c r="AM5">
        <f t="shared" si="3"/>
        <v>5.4531250000000005E-3</v>
      </c>
      <c r="AN5">
        <f t="shared" si="4"/>
        <v>5.4531250000000003E-2</v>
      </c>
      <c r="AO5">
        <f t="shared" si="5"/>
        <v>5.4531250000000001E-5</v>
      </c>
      <c r="AP5">
        <f t="shared" si="6"/>
        <v>0.02</v>
      </c>
      <c r="AQ5">
        <f>VLOOKUP(M5,spp!A:H,8,FALSE)</f>
        <v>2</v>
      </c>
      <c r="AR5" t="str">
        <f>VLOOKUP(M5,spp!A:K,10,FALSE)</f>
        <v>Herbívoro</v>
      </c>
      <c r="AS5" t="str">
        <f>VLOOKUP(M5,spp!A:L,12,FALSE)</f>
        <v>LC</v>
      </c>
    </row>
    <row r="6" spans="1:45" x14ac:dyDescent="0.3">
      <c r="A6" s="2">
        <v>1</v>
      </c>
      <c r="B6" s="2" t="s">
        <v>983</v>
      </c>
      <c r="C6" s="2" t="s">
        <v>984</v>
      </c>
      <c r="D6" s="50" t="s">
        <v>1224</v>
      </c>
      <c r="E6" s="2" t="s">
        <v>985</v>
      </c>
      <c r="F6">
        <v>1</v>
      </c>
      <c r="G6" s="5">
        <v>41331</v>
      </c>
      <c r="H6" s="61">
        <v>2013</v>
      </c>
      <c r="I6" s="5" t="s">
        <v>986</v>
      </c>
      <c r="J6" s="5"/>
      <c r="K6" s="35">
        <v>6</v>
      </c>
      <c r="L6" t="str">
        <f t="shared" si="1"/>
        <v>Somero</v>
      </c>
      <c r="M6" s="2" t="s">
        <v>1020</v>
      </c>
      <c r="N6" t="str">
        <f>VLOOKUP(M6,spp!A:B,2,FALSE)</f>
        <v>Plagiotremus azaleus</v>
      </c>
      <c r="O6">
        <f t="shared" si="0"/>
        <v>1</v>
      </c>
      <c r="R6">
        <v>1</v>
      </c>
      <c r="AI6" s="44"/>
      <c r="AJ6">
        <f>VLOOKUP(M6,spp!A:C,3,FALSE)</f>
        <v>4</v>
      </c>
      <c r="AK6">
        <f>VLOOKUP(M6,spp!A:D,4,FALSE)</f>
        <v>3</v>
      </c>
      <c r="AL6">
        <f t="shared" si="2"/>
        <v>7812.5</v>
      </c>
      <c r="AM6">
        <f t="shared" si="3"/>
        <v>195.3125</v>
      </c>
      <c r="AN6">
        <f t="shared" si="4"/>
        <v>1953.125</v>
      </c>
      <c r="AO6">
        <f t="shared" si="5"/>
        <v>1.953125</v>
      </c>
      <c r="AP6">
        <f t="shared" si="6"/>
        <v>0.02</v>
      </c>
      <c r="AQ6">
        <f>VLOOKUP(M6,spp!A:H,8,FALSE)</f>
        <v>4</v>
      </c>
      <c r="AR6" t="str">
        <f>VLOOKUP(M6,spp!A:K,10,FALSE)</f>
        <v>Depredador Tope</v>
      </c>
      <c r="AS6" t="str">
        <f>VLOOKUP(M6,spp!A:L,12,FALSE)</f>
        <v>LC</v>
      </c>
    </row>
    <row r="7" spans="1:45" x14ac:dyDescent="0.3">
      <c r="A7" s="2">
        <v>1</v>
      </c>
      <c r="B7" s="2" t="s">
        <v>983</v>
      </c>
      <c r="C7" s="2" t="s">
        <v>984</v>
      </c>
      <c r="D7" s="50" t="s">
        <v>1224</v>
      </c>
      <c r="E7" s="2" t="s">
        <v>985</v>
      </c>
      <c r="F7">
        <v>2</v>
      </c>
      <c r="G7" s="5">
        <v>41331</v>
      </c>
      <c r="H7" s="61">
        <v>2013</v>
      </c>
      <c r="I7" s="5" t="s">
        <v>986</v>
      </c>
      <c r="J7" s="5"/>
      <c r="K7" s="35">
        <v>3.048</v>
      </c>
      <c r="L7" t="str">
        <f t="shared" si="1"/>
        <v>Somero</v>
      </c>
      <c r="M7" s="2" t="s">
        <v>1021</v>
      </c>
      <c r="N7" t="str">
        <f>VLOOKUP(M7,spp!A:B,2,FALSE)</f>
        <v>Johnrandallia nigrirostris</v>
      </c>
      <c r="O7">
        <f t="shared" si="0"/>
        <v>1</v>
      </c>
      <c r="R7">
        <v>1</v>
      </c>
      <c r="AI7" s="44"/>
      <c r="AJ7">
        <f>VLOOKUP(M7,spp!A:C,3,FALSE)</f>
        <v>2</v>
      </c>
      <c r="AK7">
        <f>VLOOKUP(M7,spp!A:D,4,FALSE)</f>
        <v>3</v>
      </c>
      <c r="AL7">
        <f t="shared" si="2"/>
        <v>3906.25</v>
      </c>
      <c r="AM7">
        <f t="shared" si="3"/>
        <v>97.65625</v>
      </c>
      <c r="AN7">
        <f t="shared" si="4"/>
        <v>976.5625</v>
      </c>
      <c r="AO7">
        <f t="shared" si="5"/>
        <v>0.9765625</v>
      </c>
      <c r="AP7">
        <f t="shared" si="6"/>
        <v>0.02</v>
      </c>
      <c r="AQ7">
        <f>VLOOKUP(M7,spp!A:H,8,FALSE)</f>
        <v>3</v>
      </c>
      <c r="AR7" t="str">
        <f>VLOOKUP(M7,spp!A:K,10,FALSE)</f>
        <v>Depredador</v>
      </c>
      <c r="AS7" t="str">
        <f>VLOOKUP(M7,spp!A:L,12,FALSE)</f>
        <v>LC</v>
      </c>
    </row>
    <row r="8" spans="1:45" x14ac:dyDescent="0.3">
      <c r="A8" s="2">
        <v>1</v>
      </c>
      <c r="B8" s="2" t="s">
        <v>983</v>
      </c>
      <c r="C8" s="2" t="s">
        <v>984</v>
      </c>
      <c r="D8" s="50" t="s">
        <v>1224</v>
      </c>
      <c r="E8" s="2" t="s">
        <v>985</v>
      </c>
      <c r="F8">
        <v>2</v>
      </c>
      <c r="G8" s="5">
        <v>41331</v>
      </c>
      <c r="H8" s="61">
        <v>2013</v>
      </c>
      <c r="I8" s="5" t="s">
        <v>986</v>
      </c>
      <c r="J8" s="5"/>
      <c r="K8" s="35">
        <v>3.048</v>
      </c>
      <c r="L8" t="str">
        <f t="shared" si="1"/>
        <v>Somero</v>
      </c>
      <c r="M8" s="2" t="s">
        <v>1022</v>
      </c>
      <c r="N8" t="str">
        <f>VLOOKUP(M8,spp!A:B,2,FALSE)</f>
        <v>Epinephelus labriformis</v>
      </c>
      <c r="O8">
        <f t="shared" si="0"/>
        <v>2</v>
      </c>
      <c r="S8">
        <v>2</v>
      </c>
      <c r="AI8" s="44"/>
      <c r="AJ8">
        <f>VLOOKUP(M8,spp!A:C,3,FALSE)</f>
        <v>3</v>
      </c>
      <c r="AK8">
        <f>VLOOKUP(M8,spp!A:D,4,FALSE)</f>
        <v>2.9</v>
      </c>
      <c r="AL8">
        <f t="shared" si="2"/>
        <v>24152.472237486432</v>
      </c>
      <c r="AM8">
        <f t="shared" si="3"/>
        <v>603.81180593716078</v>
      </c>
      <c r="AN8">
        <f t="shared" si="4"/>
        <v>6038.1180593716081</v>
      </c>
      <c r="AO8">
        <f t="shared" si="5"/>
        <v>6.0381180593716079</v>
      </c>
      <c r="AP8">
        <f t="shared" si="6"/>
        <v>0.04</v>
      </c>
      <c r="AQ8">
        <f>VLOOKUP(M8,spp!A:H,8,FALSE)</f>
        <v>4</v>
      </c>
      <c r="AR8" t="str">
        <f>VLOOKUP(M8,spp!A:K,10,FALSE)</f>
        <v>Depredador Tope</v>
      </c>
      <c r="AS8" t="str">
        <f>VLOOKUP(M8,spp!A:L,12,FALSE)</f>
        <v>LC</v>
      </c>
    </row>
    <row r="9" spans="1:45" x14ac:dyDescent="0.3">
      <c r="A9" s="2">
        <v>1</v>
      </c>
      <c r="B9" s="2" t="s">
        <v>983</v>
      </c>
      <c r="C9" s="2" t="s">
        <v>984</v>
      </c>
      <c r="D9" s="50" t="s">
        <v>1224</v>
      </c>
      <c r="E9" s="2" t="s">
        <v>985</v>
      </c>
      <c r="F9">
        <v>2</v>
      </c>
      <c r="G9" s="5">
        <v>41331</v>
      </c>
      <c r="H9" s="61">
        <v>2013</v>
      </c>
      <c r="I9" s="5" t="s">
        <v>986</v>
      </c>
      <c r="J9" s="5"/>
      <c r="K9" s="35">
        <v>3.048</v>
      </c>
      <c r="L9" t="str">
        <f t="shared" si="1"/>
        <v>Somero</v>
      </c>
      <c r="M9" s="2" t="s">
        <v>1023</v>
      </c>
      <c r="N9" t="str">
        <f>VLOOKUP(M9,spp!A:B,2,FALSE)</f>
        <v>Anisotremus caesius</v>
      </c>
      <c r="O9">
        <f t="shared" si="0"/>
        <v>1</v>
      </c>
      <c r="R9">
        <v>1</v>
      </c>
      <c r="AI9" s="44"/>
      <c r="AJ9">
        <f>VLOOKUP(M9,spp!A:C,3,FALSE)</f>
        <v>1</v>
      </c>
      <c r="AK9">
        <f>VLOOKUP(M9,spp!A:D,4,FALSE)</f>
        <v>2</v>
      </c>
      <c r="AL9">
        <f t="shared" si="2"/>
        <v>156.25</v>
      </c>
      <c r="AM9">
        <f t="shared" si="3"/>
        <v>3.90625</v>
      </c>
      <c r="AN9">
        <f t="shared" si="4"/>
        <v>39.0625</v>
      </c>
      <c r="AO9">
        <f t="shared" si="5"/>
        <v>3.90625E-2</v>
      </c>
      <c r="AP9">
        <f t="shared" si="6"/>
        <v>0.02</v>
      </c>
      <c r="AQ9">
        <f>VLOOKUP(M9,spp!A:H,8,FALSE)</f>
        <v>3.4</v>
      </c>
      <c r="AR9" t="str">
        <f>VLOOKUP(M9,spp!A:K,10,FALSE)</f>
        <v>Depredador</v>
      </c>
      <c r="AS9" t="str">
        <f>VLOOKUP(M9,spp!A:L,12,FALSE)</f>
        <v>LC</v>
      </c>
    </row>
    <row r="10" spans="1:45" x14ac:dyDescent="0.3">
      <c r="A10" s="2">
        <v>1</v>
      </c>
      <c r="B10" s="2" t="s">
        <v>983</v>
      </c>
      <c r="C10" s="2" t="s">
        <v>984</v>
      </c>
      <c r="D10" s="50" t="s">
        <v>1224</v>
      </c>
      <c r="E10" s="2" t="s">
        <v>985</v>
      </c>
      <c r="F10">
        <v>2</v>
      </c>
      <c r="G10" s="5">
        <v>41331</v>
      </c>
      <c r="H10" s="61">
        <v>2013</v>
      </c>
      <c r="I10" s="5" t="s">
        <v>986</v>
      </c>
      <c r="J10" s="5"/>
      <c r="K10" s="35">
        <v>3.048</v>
      </c>
      <c r="L10" t="str">
        <f t="shared" si="1"/>
        <v>Somero</v>
      </c>
      <c r="M10" s="2" t="s">
        <v>1024</v>
      </c>
      <c r="N10" t="str">
        <f>VLOOKUP(M10,spp!A:B,2,FALSE)</f>
        <v>Sargocentron suborbitalis</v>
      </c>
      <c r="O10">
        <f t="shared" si="0"/>
        <v>6</v>
      </c>
      <c r="R10">
        <v>5</v>
      </c>
      <c r="S10">
        <v>1</v>
      </c>
      <c r="AI10" s="44"/>
      <c r="AJ10">
        <f>VLOOKUP(M10,spp!A:C,3,FALSE)</f>
        <v>2</v>
      </c>
      <c r="AK10">
        <f>VLOOKUP(M10,spp!A:D,4,FALSE)</f>
        <v>2.9554</v>
      </c>
      <c r="AL10">
        <f t="shared" si="2"/>
        <v>26884.689661011304</v>
      </c>
      <c r="AM10">
        <f t="shared" si="3"/>
        <v>672.11724152528257</v>
      </c>
      <c r="AN10">
        <f t="shared" si="4"/>
        <v>6721.1724152528259</v>
      </c>
      <c r="AO10">
        <f t="shared" si="5"/>
        <v>6.721172415252826</v>
      </c>
      <c r="AP10">
        <f t="shared" si="6"/>
        <v>0.12</v>
      </c>
      <c r="AQ10">
        <f>VLOOKUP(M10,spp!A:H,8,FALSE)</f>
        <v>3.5</v>
      </c>
      <c r="AR10" t="str">
        <f>VLOOKUP(M10,spp!A:K,10,FALSE)</f>
        <v>Depredador</v>
      </c>
      <c r="AS10" t="str">
        <f>VLOOKUP(M10,spp!A:L,12,FALSE)</f>
        <v>LC</v>
      </c>
    </row>
    <row r="11" spans="1:45" x14ac:dyDescent="0.3">
      <c r="A11" s="2">
        <v>1</v>
      </c>
      <c r="B11" s="2" t="s">
        <v>983</v>
      </c>
      <c r="C11" s="2" t="s">
        <v>984</v>
      </c>
      <c r="D11" s="50" t="s">
        <v>1224</v>
      </c>
      <c r="E11" s="2" t="s">
        <v>985</v>
      </c>
      <c r="F11">
        <v>2</v>
      </c>
      <c r="G11" s="5">
        <v>41331</v>
      </c>
      <c r="H11" s="61">
        <v>2013</v>
      </c>
      <c r="I11" s="5" t="s">
        <v>986</v>
      </c>
      <c r="J11" s="5"/>
      <c r="K11" s="35">
        <v>3.048</v>
      </c>
      <c r="L11" t="str">
        <f t="shared" si="1"/>
        <v>Somero</v>
      </c>
      <c r="M11" s="2" t="s">
        <v>1019</v>
      </c>
      <c r="N11" t="str">
        <f>VLOOKUP(M11,spp!A:B,2,FALSE)</f>
        <v>Stegastes acapulcoensis</v>
      </c>
      <c r="O11">
        <f t="shared" si="0"/>
        <v>19</v>
      </c>
      <c r="R11">
        <v>4</v>
      </c>
      <c r="S11">
        <v>10</v>
      </c>
      <c r="T11">
        <v>5</v>
      </c>
      <c r="AI11" s="44"/>
      <c r="AJ11">
        <f>VLOOKUP(M11,spp!A:C,3,FALSE)</f>
        <v>3.49E-2</v>
      </c>
      <c r="AK11">
        <f>VLOOKUP(M11,spp!A:D,4,FALSE)</f>
        <v>2</v>
      </c>
      <c r="AL11">
        <f t="shared" si="2"/>
        <v>237.75624999999999</v>
      </c>
      <c r="AM11">
        <f t="shared" si="3"/>
        <v>5.9439062499999995</v>
      </c>
      <c r="AN11">
        <f t="shared" si="4"/>
        <v>59.439062499999991</v>
      </c>
      <c r="AO11">
        <f t="shared" si="5"/>
        <v>5.9439062499999994E-2</v>
      </c>
      <c r="AP11">
        <f t="shared" si="6"/>
        <v>0.38</v>
      </c>
      <c r="AQ11">
        <f>VLOOKUP(M11,spp!A:H,8,FALSE)</f>
        <v>2</v>
      </c>
      <c r="AR11" t="str">
        <f>VLOOKUP(M11,spp!A:K,10,FALSE)</f>
        <v>Herbívoro</v>
      </c>
      <c r="AS11" t="str">
        <f>VLOOKUP(M11,spp!A:L,12,FALSE)</f>
        <v>LC</v>
      </c>
    </row>
    <row r="12" spans="1:45" x14ac:dyDescent="0.3">
      <c r="A12" s="2">
        <v>1</v>
      </c>
      <c r="B12" s="2" t="s">
        <v>983</v>
      </c>
      <c r="C12" s="2" t="s">
        <v>984</v>
      </c>
      <c r="D12" s="50" t="s">
        <v>1224</v>
      </c>
      <c r="E12" s="2" t="s">
        <v>985</v>
      </c>
      <c r="F12">
        <v>2</v>
      </c>
      <c r="G12" s="5">
        <v>41331</v>
      </c>
      <c r="H12" s="61">
        <v>2013</v>
      </c>
      <c r="I12" s="5" t="s">
        <v>986</v>
      </c>
      <c r="J12" s="5"/>
      <c r="K12" s="35">
        <v>3.048</v>
      </c>
      <c r="L12" t="str">
        <f t="shared" si="1"/>
        <v>Somero</v>
      </c>
      <c r="M12" s="2" t="s">
        <v>1025</v>
      </c>
      <c r="N12" t="str">
        <f>VLOOKUP(M12,spp!A:B,2,FALSE)</f>
        <v>Abudefduf troschelii</v>
      </c>
      <c r="O12">
        <f t="shared" si="0"/>
        <v>1</v>
      </c>
      <c r="R12">
        <v>1</v>
      </c>
      <c r="AI12" s="44"/>
      <c r="AJ12">
        <f>VLOOKUP(M12,spp!A:C,3,FALSE)</f>
        <v>1.6E-2</v>
      </c>
      <c r="AK12">
        <f>VLOOKUP(M12,spp!A:D,4,FALSE)</f>
        <v>3</v>
      </c>
      <c r="AL12">
        <f t="shared" si="2"/>
        <v>31.25</v>
      </c>
      <c r="AM12">
        <f t="shared" si="3"/>
        <v>0.78125</v>
      </c>
      <c r="AN12">
        <f t="shared" si="4"/>
        <v>7.8125</v>
      </c>
      <c r="AO12">
        <f t="shared" si="5"/>
        <v>7.8125E-3</v>
      </c>
      <c r="AP12">
        <f t="shared" si="6"/>
        <v>0.02</v>
      </c>
      <c r="AQ12">
        <f>VLOOKUP(M12,spp!A:H,8,FALSE)</f>
        <v>3</v>
      </c>
      <c r="AR12" t="str">
        <f>VLOOKUP(M12,spp!A:K,10,FALSE)</f>
        <v>Planctívoro</v>
      </c>
      <c r="AS12" t="str">
        <f>VLOOKUP(M12,spp!A:L,12,FALSE)</f>
        <v>LC</v>
      </c>
    </row>
    <row r="13" spans="1:45" x14ac:dyDescent="0.3">
      <c r="A13" s="2">
        <v>1</v>
      </c>
      <c r="B13" s="2" t="s">
        <v>983</v>
      </c>
      <c r="C13" s="2" t="s">
        <v>984</v>
      </c>
      <c r="D13" s="50" t="s">
        <v>1224</v>
      </c>
      <c r="E13" s="2" t="s">
        <v>985</v>
      </c>
      <c r="F13">
        <v>2</v>
      </c>
      <c r="G13" s="5">
        <v>41331</v>
      </c>
      <c r="H13" s="61">
        <v>2013</v>
      </c>
      <c r="I13" s="5" t="s">
        <v>986</v>
      </c>
      <c r="J13" s="5"/>
      <c r="K13" s="35">
        <v>3.048</v>
      </c>
      <c r="L13" t="str">
        <f t="shared" si="1"/>
        <v>Somero</v>
      </c>
      <c r="M13" s="2" t="s">
        <v>1026</v>
      </c>
      <c r="N13" t="str">
        <f>VLOOKUP(M13,spp!A:B,2,FALSE)</f>
        <v>Microspathodon dorsalis</v>
      </c>
      <c r="O13">
        <f t="shared" si="0"/>
        <v>3</v>
      </c>
      <c r="T13">
        <v>3</v>
      </c>
      <c r="AI13" s="44"/>
      <c r="AJ13">
        <f>VLOOKUP(M13,spp!A:C,3,FALSE)</f>
        <v>2</v>
      </c>
      <c r="AK13">
        <f>VLOOKUP(M13,spp!A:D,4,FALSE)</f>
        <v>3</v>
      </c>
      <c r="AL13">
        <f t="shared" si="2"/>
        <v>93750</v>
      </c>
      <c r="AM13">
        <f t="shared" si="3"/>
        <v>2343.75</v>
      </c>
      <c r="AN13">
        <f t="shared" si="4"/>
        <v>23437.5</v>
      </c>
      <c r="AO13">
        <f t="shared" si="5"/>
        <v>23.4375</v>
      </c>
      <c r="AP13">
        <f t="shared" si="6"/>
        <v>0.06</v>
      </c>
      <c r="AQ13">
        <f>VLOOKUP(M13,spp!A:H,8,FALSE)</f>
        <v>2.1</v>
      </c>
      <c r="AR13" t="str">
        <f>VLOOKUP(M13,spp!A:K,10,FALSE)</f>
        <v>Herbívoro</v>
      </c>
      <c r="AS13" t="str">
        <f>VLOOKUP(M13,spp!A:L,12,FALSE)</f>
        <v>LC</v>
      </c>
    </row>
    <row r="14" spans="1:45" x14ac:dyDescent="0.3">
      <c r="A14" s="2">
        <v>1</v>
      </c>
      <c r="B14" s="2" t="s">
        <v>983</v>
      </c>
      <c r="C14" s="2" t="s">
        <v>984</v>
      </c>
      <c r="D14" s="50" t="s">
        <v>1224</v>
      </c>
      <c r="E14" s="2" t="s">
        <v>985</v>
      </c>
      <c r="F14">
        <v>2</v>
      </c>
      <c r="G14" s="5">
        <v>41331</v>
      </c>
      <c r="H14" s="61">
        <v>2013</v>
      </c>
      <c r="I14" s="5" t="s">
        <v>986</v>
      </c>
      <c r="J14" s="5"/>
      <c r="K14" s="35">
        <v>3.048</v>
      </c>
      <c r="L14" t="str">
        <f t="shared" si="1"/>
        <v>Somero</v>
      </c>
      <c r="M14" s="2" t="s">
        <v>1027</v>
      </c>
      <c r="N14" t="str">
        <f>VLOOKUP(M14,spp!A:B,2,FALSE)</f>
        <v>Halichoeres notospilus</v>
      </c>
      <c r="O14">
        <f t="shared" si="0"/>
        <v>3</v>
      </c>
      <c r="R14">
        <v>2</v>
      </c>
      <c r="S14">
        <v>1</v>
      </c>
      <c r="AI14" s="44"/>
      <c r="AJ14">
        <f>VLOOKUP(M14,spp!A:C,3,FALSE)</f>
        <v>1.26E-2</v>
      </c>
      <c r="AK14">
        <f>VLOOKUP(M14,spp!A:D,4,FALSE)</f>
        <v>3</v>
      </c>
      <c r="AL14">
        <f t="shared" si="2"/>
        <v>116.746875</v>
      </c>
      <c r="AM14">
        <f t="shared" si="3"/>
        <v>2.9186718750000002</v>
      </c>
      <c r="AN14">
        <f t="shared" si="4"/>
        <v>29.186718750000004</v>
      </c>
      <c r="AO14">
        <f t="shared" si="5"/>
        <v>2.9186718750000003E-2</v>
      </c>
      <c r="AP14">
        <f t="shared" si="6"/>
        <v>0.06</v>
      </c>
      <c r="AQ14">
        <f>VLOOKUP(M14,spp!A:H,8,FALSE)</f>
        <v>3.5</v>
      </c>
      <c r="AR14" t="str">
        <f>VLOOKUP(M14,spp!A:K,10,FALSE)</f>
        <v>Depredador</v>
      </c>
      <c r="AS14" t="str">
        <f>VLOOKUP(M14,spp!A:L,12,FALSE)</f>
        <v>LC</v>
      </c>
    </row>
    <row r="15" spans="1:45" x14ac:dyDescent="0.3">
      <c r="A15" s="2">
        <v>1</v>
      </c>
      <c r="B15" s="2" t="s">
        <v>983</v>
      </c>
      <c r="C15" s="2" t="s">
        <v>984</v>
      </c>
      <c r="D15" s="50" t="s">
        <v>1224</v>
      </c>
      <c r="E15" s="2" t="s">
        <v>985</v>
      </c>
      <c r="F15">
        <v>2</v>
      </c>
      <c r="G15" s="5">
        <v>41331</v>
      </c>
      <c r="H15" s="61">
        <v>2013</v>
      </c>
      <c r="I15" s="5" t="s">
        <v>986</v>
      </c>
      <c r="J15" s="5"/>
      <c r="K15" s="35">
        <v>3.048</v>
      </c>
      <c r="L15" t="str">
        <f t="shared" si="1"/>
        <v>Somero</v>
      </c>
      <c r="M15" s="2" t="s">
        <v>1028</v>
      </c>
      <c r="N15" t="str">
        <f>VLOOKUP(M15,spp!A:B,2,FALSE)</f>
        <v>Thalassoma lucasanum</v>
      </c>
      <c r="O15">
        <f t="shared" si="0"/>
        <v>1</v>
      </c>
      <c r="S15">
        <v>1</v>
      </c>
      <c r="AI15" s="44"/>
      <c r="AJ15">
        <f>VLOOKUP(M15,spp!A:C,3,FALSE)</f>
        <v>1.261E-2</v>
      </c>
      <c r="AK15">
        <f>VLOOKUP(M15,spp!A:D,4,FALSE)</f>
        <v>2</v>
      </c>
      <c r="AL15">
        <f t="shared" si="2"/>
        <v>3.8618125000000001</v>
      </c>
      <c r="AM15">
        <f t="shared" si="3"/>
        <v>9.6545312500000008E-2</v>
      </c>
      <c r="AN15">
        <f t="shared" si="4"/>
        <v>0.96545312500000002</v>
      </c>
      <c r="AO15">
        <f t="shared" si="5"/>
        <v>9.6545312500000006E-4</v>
      </c>
      <c r="AP15">
        <f t="shared" si="6"/>
        <v>0.02</v>
      </c>
      <c r="AQ15">
        <f>VLOOKUP(M15,spp!A:H,8,FALSE)</f>
        <v>3.5</v>
      </c>
      <c r="AR15" t="str">
        <f>VLOOKUP(M15,spp!A:K,10,FALSE)</f>
        <v>Depredador</v>
      </c>
      <c r="AS15" t="str">
        <f>VLOOKUP(M15,spp!A:L,12,FALSE)</f>
        <v>LC</v>
      </c>
    </row>
    <row r="16" spans="1:45" x14ac:dyDescent="0.3">
      <c r="A16" s="2">
        <v>1</v>
      </c>
      <c r="B16" s="2" t="s">
        <v>983</v>
      </c>
      <c r="C16" s="2" t="s">
        <v>984</v>
      </c>
      <c r="D16" s="50" t="s">
        <v>1224</v>
      </c>
      <c r="E16" s="2" t="s">
        <v>985</v>
      </c>
      <c r="F16">
        <v>3</v>
      </c>
      <c r="G16" s="5">
        <v>41331</v>
      </c>
      <c r="H16" s="61">
        <v>2013</v>
      </c>
      <c r="I16" s="5" t="s">
        <v>986</v>
      </c>
      <c r="J16" s="5"/>
      <c r="K16" s="35">
        <v>3.048</v>
      </c>
      <c r="L16" t="str">
        <f t="shared" si="1"/>
        <v>Somero</v>
      </c>
      <c r="M16" s="2" t="s">
        <v>1024</v>
      </c>
      <c r="N16" t="str">
        <f>VLOOKUP(M16,spp!A:B,2,FALSE)</f>
        <v>Sargocentron suborbitalis</v>
      </c>
      <c r="O16">
        <f t="shared" si="0"/>
        <v>1</v>
      </c>
      <c r="S16">
        <v>1</v>
      </c>
      <c r="AI16" s="44"/>
      <c r="AJ16">
        <f>VLOOKUP(M16,spp!A:C,3,FALSE)</f>
        <v>2</v>
      </c>
      <c r="AK16">
        <f>VLOOKUP(M16,spp!A:D,4,FALSE)</f>
        <v>2.9554</v>
      </c>
      <c r="AL16">
        <f t="shared" si="2"/>
        <v>9434.1905707501701</v>
      </c>
      <c r="AM16">
        <f t="shared" si="3"/>
        <v>235.85476426875425</v>
      </c>
      <c r="AN16">
        <f t="shared" si="4"/>
        <v>2358.5476426875425</v>
      </c>
      <c r="AO16">
        <f t="shared" si="5"/>
        <v>2.3585476426875425</v>
      </c>
      <c r="AP16">
        <f t="shared" si="6"/>
        <v>0.02</v>
      </c>
      <c r="AQ16">
        <f>VLOOKUP(M16,spp!A:H,8,FALSE)</f>
        <v>3.5</v>
      </c>
      <c r="AR16" t="str">
        <f>VLOOKUP(M16,spp!A:K,10,FALSE)</f>
        <v>Depredador</v>
      </c>
      <c r="AS16" t="str">
        <f>VLOOKUP(M16,spp!A:L,12,FALSE)</f>
        <v>LC</v>
      </c>
    </row>
    <row r="17" spans="1:45" x14ac:dyDescent="0.3">
      <c r="A17" s="2">
        <v>1</v>
      </c>
      <c r="B17" s="2" t="s">
        <v>983</v>
      </c>
      <c r="C17" s="2" t="s">
        <v>984</v>
      </c>
      <c r="D17" s="50" t="s">
        <v>1224</v>
      </c>
      <c r="E17" s="2" t="s">
        <v>985</v>
      </c>
      <c r="F17">
        <v>3</v>
      </c>
      <c r="G17" s="5">
        <v>41331</v>
      </c>
      <c r="H17" s="61">
        <v>2013</v>
      </c>
      <c r="I17" s="5" t="s">
        <v>986</v>
      </c>
      <c r="J17" s="5"/>
      <c r="K17" s="35">
        <v>3.048</v>
      </c>
      <c r="L17" t="str">
        <f t="shared" si="1"/>
        <v>Somero</v>
      </c>
      <c r="M17" s="2" t="s">
        <v>1019</v>
      </c>
      <c r="N17" t="str">
        <f>VLOOKUP(M17,spp!A:B,2,FALSE)</f>
        <v>Stegastes acapulcoensis</v>
      </c>
      <c r="O17">
        <f t="shared" si="0"/>
        <v>18</v>
      </c>
      <c r="Q17">
        <v>3</v>
      </c>
      <c r="S17">
        <v>15</v>
      </c>
      <c r="AI17" s="44"/>
      <c r="AJ17">
        <f>VLOOKUP(M17,spp!A:C,3,FALSE)</f>
        <v>3.49E-2</v>
      </c>
      <c r="AK17">
        <f>VLOOKUP(M17,spp!A:D,4,FALSE)</f>
        <v>2</v>
      </c>
      <c r="AL17">
        <f t="shared" si="2"/>
        <v>166.21124999999998</v>
      </c>
      <c r="AM17">
        <f t="shared" si="3"/>
        <v>4.1552812499999998</v>
      </c>
      <c r="AN17">
        <f t="shared" si="4"/>
        <v>41.552812500000002</v>
      </c>
      <c r="AO17">
        <f t="shared" si="5"/>
        <v>4.1552812500000001E-2</v>
      </c>
      <c r="AP17">
        <f t="shared" si="6"/>
        <v>0.36</v>
      </c>
      <c r="AQ17">
        <f>VLOOKUP(M17,spp!A:H,8,FALSE)</f>
        <v>2</v>
      </c>
      <c r="AR17" t="str">
        <f>VLOOKUP(M17,spp!A:K,10,FALSE)</f>
        <v>Herbívoro</v>
      </c>
      <c r="AS17" t="str">
        <f>VLOOKUP(M17,spp!A:L,12,FALSE)</f>
        <v>LC</v>
      </c>
    </row>
    <row r="18" spans="1:45" x14ac:dyDescent="0.3">
      <c r="A18" s="2">
        <v>1</v>
      </c>
      <c r="B18" s="2" t="s">
        <v>983</v>
      </c>
      <c r="C18" s="2" t="s">
        <v>984</v>
      </c>
      <c r="D18" s="50" t="s">
        <v>1224</v>
      </c>
      <c r="E18" s="2" t="s">
        <v>985</v>
      </c>
      <c r="F18">
        <v>3</v>
      </c>
      <c r="G18" s="5">
        <v>41331</v>
      </c>
      <c r="H18" s="61">
        <v>2013</v>
      </c>
      <c r="I18" s="5" t="s">
        <v>986</v>
      </c>
      <c r="J18" s="5"/>
      <c r="K18" s="35">
        <v>3.048</v>
      </c>
      <c r="L18" t="str">
        <f t="shared" si="1"/>
        <v>Somero</v>
      </c>
      <c r="M18" s="2" t="s">
        <v>1026</v>
      </c>
      <c r="N18" t="str">
        <f>VLOOKUP(M18,spp!A:B,2,FALSE)</f>
        <v>Microspathodon dorsalis</v>
      </c>
      <c r="O18">
        <f t="shared" si="0"/>
        <v>18</v>
      </c>
      <c r="Q18">
        <v>3</v>
      </c>
      <c r="T18">
        <v>13</v>
      </c>
      <c r="U18">
        <v>2</v>
      </c>
      <c r="AI18" s="44"/>
      <c r="AJ18">
        <f>VLOOKUP(M18,spp!A:C,3,FALSE)</f>
        <v>2</v>
      </c>
      <c r="AK18">
        <f>VLOOKUP(M18,spp!A:D,4,FALSE)</f>
        <v>3</v>
      </c>
      <c r="AL18">
        <f t="shared" si="2"/>
        <v>580281.25</v>
      </c>
      <c r="AM18">
        <f t="shared" si="3"/>
        <v>14507.03125</v>
      </c>
      <c r="AN18">
        <f t="shared" si="4"/>
        <v>145070.3125</v>
      </c>
      <c r="AO18">
        <f t="shared" si="5"/>
        <v>145.0703125</v>
      </c>
      <c r="AP18">
        <f t="shared" si="6"/>
        <v>0.36</v>
      </c>
      <c r="AQ18">
        <f>VLOOKUP(M18,spp!A:H,8,FALSE)</f>
        <v>2.1</v>
      </c>
      <c r="AR18" t="str">
        <f>VLOOKUP(M18,spp!A:K,10,FALSE)</f>
        <v>Herbívoro</v>
      </c>
      <c r="AS18" t="str">
        <f>VLOOKUP(M18,spp!A:L,12,FALSE)</f>
        <v>LC</v>
      </c>
    </row>
    <row r="19" spans="1:45" x14ac:dyDescent="0.3">
      <c r="A19" s="2">
        <v>1</v>
      </c>
      <c r="B19" s="2" t="s">
        <v>983</v>
      </c>
      <c r="C19" s="2" t="s">
        <v>984</v>
      </c>
      <c r="D19" s="50" t="s">
        <v>1224</v>
      </c>
      <c r="E19" s="2" t="s">
        <v>985</v>
      </c>
      <c r="F19">
        <v>3</v>
      </c>
      <c r="G19" s="5">
        <v>41331</v>
      </c>
      <c r="H19" s="61">
        <v>2013</v>
      </c>
      <c r="I19" s="5" t="s">
        <v>986</v>
      </c>
      <c r="J19" s="5"/>
      <c r="K19" s="35">
        <v>3.048</v>
      </c>
      <c r="L19" t="str">
        <f t="shared" si="1"/>
        <v>Somero</v>
      </c>
      <c r="M19" s="2" t="s">
        <v>1027</v>
      </c>
      <c r="N19" t="str">
        <f>VLOOKUP(M19,spp!A:B,2,FALSE)</f>
        <v>Halichoeres notospilus</v>
      </c>
      <c r="O19">
        <f t="shared" si="0"/>
        <v>8</v>
      </c>
      <c r="R19">
        <v>7</v>
      </c>
      <c r="S19">
        <v>1</v>
      </c>
      <c r="AI19" s="44"/>
      <c r="AJ19">
        <f>VLOOKUP(M19,spp!A:C,3,FALSE)</f>
        <v>1.26E-2</v>
      </c>
      <c r="AK19">
        <f>VLOOKUP(M19,spp!A:D,4,FALSE)</f>
        <v>3</v>
      </c>
      <c r="AL19">
        <f t="shared" si="2"/>
        <v>239.79374999999999</v>
      </c>
      <c r="AM19">
        <f t="shared" si="3"/>
        <v>5.9948437499999994</v>
      </c>
      <c r="AN19">
        <f t="shared" si="4"/>
        <v>59.948437499999997</v>
      </c>
      <c r="AO19">
        <f t="shared" si="5"/>
        <v>5.99484375E-2</v>
      </c>
      <c r="AP19">
        <f t="shared" si="6"/>
        <v>0.16</v>
      </c>
      <c r="AQ19">
        <f>VLOOKUP(M19,spp!A:H,8,FALSE)</f>
        <v>3.5</v>
      </c>
      <c r="AR19" t="str">
        <f>VLOOKUP(M19,spp!A:K,10,FALSE)</f>
        <v>Depredador</v>
      </c>
      <c r="AS19" t="str">
        <f>VLOOKUP(M19,spp!A:L,12,FALSE)</f>
        <v>LC</v>
      </c>
    </row>
    <row r="20" spans="1:45" x14ac:dyDescent="0.3">
      <c r="A20" s="2">
        <v>1</v>
      </c>
      <c r="B20" s="2" t="s">
        <v>983</v>
      </c>
      <c r="C20" s="2" t="s">
        <v>984</v>
      </c>
      <c r="D20" s="50" t="s">
        <v>1224</v>
      </c>
      <c r="E20" s="2" t="s">
        <v>985</v>
      </c>
      <c r="F20">
        <v>3</v>
      </c>
      <c r="G20" s="5">
        <v>41331</v>
      </c>
      <c r="H20" s="61">
        <v>2013</v>
      </c>
      <c r="I20" s="5" t="s">
        <v>986</v>
      </c>
      <c r="J20" s="5"/>
      <c r="K20" s="35">
        <v>3.048</v>
      </c>
      <c r="L20" t="str">
        <f t="shared" si="1"/>
        <v>Somero</v>
      </c>
      <c r="M20" s="2" t="s">
        <v>1028</v>
      </c>
      <c r="N20" t="str">
        <f>VLOOKUP(M20,spp!A:B,2,FALSE)</f>
        <v>Thalassoma lucasanum</v>
      </c>
      <c r="O20">
        <f t="shared" si="0"/>
        <v>8</v>
      </c>
      <c r="Q20">
        <v>7</v>
      </c>
      <c r="T20">
        <v>1</v>
      </c>
      <c r="AI20" s="44"/>
      <c r="AJ20">
        <f>VLOOKUP(M20,spp!A:C,3,FALSE)</f>
        <v>1.261E-2</v>
      </c>
      <c r="AK20">
        <f>VLOOKUP(M20,spp!A:D,4,FALSE)</f>
        <v>2</v>
      </c>
      <c r="AL20">
        <f t="shared" si="2"/>
        <v>12.8464375</v>
      </c>
      <c r="AM20">
        <f t="shared" si="3"/>
        <v>0.32116093750000002</v>
      </c>
      <c r="AN20">
        <f t="shared" si="4"/>
        <v>3.2116093750000001</v>
      </c>
      <c r="AO20">
        <f t="shared" si="5"/>
        <v>3.2116093750000001E-3</v>
      </c>
      <c r="AP20">
        <f t="shared" si="6"/>
        <v>0.16</v>
      </c>
      <c r="AQ20">
        <f>VLOOKUP(M20,spp!A:H,8,FALSE)</f>
        <v>3.5</v>
      </c>
      <c r="AR20" t="str">
        <f>VLOOKUP(M20,spp!A:K,10,FALSE)</f>
        <v>Depredador</v>
      </c>
      <c r="AS20" t="str">
        <f>VLOOKUP(M20,spp!A:L,12,FALSE)</f>
        <v>LC</v>
      </c>
    </row>
    <row r="21" spans="1:45" x14ac:dyDescent="0.3">
      <c r="A21" s="2">
        <v>1</v>
      </c>
      <c r="B21" s="2" t="s">
        <v>983</v>
      </c>
      <c r="C21" s="2" t="s">
        <v>984</v>
      </c>
      <c r="D21" s="50" t="s">
        <v>1224</v>
      </c>
      <c r="E21" s="2" t="s">
        <v>985</v>
      </c>
      <c r="F21">
        <v>3</v>
      </c>
      <c r="G21" s="5">
        <v>41331</v>
      </c>
      <c r="H21" s="61">
        <v>2013</v>
      </c>
      <c r="I21" s="5" t="s">
        <v>986</v>
      </c>
      <c r="J21" s="5"/>
      <c r="K21" s="35">
        <v>3.048</v>
      </c>
      <c r="L21" t="str">
        <f t="shared" si="1"/>
        <v>Somero</v>
      </c>
      <c r="M21" s="2" t="s">
        <v>1029</v>
      </c>
      <c r="N21" t="str">
        <f>VLOOKUP(M21,spp!A:B,2,FALSE)</f>
        <v>Cirrhitus rivulatus</v>
      </c>
      <c r="O21">
        <f t="shared" si="0"/>
        <v>4</v>
      </c>
      <c r="S21">
        <v>1</v>
      </c>
      <c r="T21">
        <v>3</v>
      </c>
      <c r="AI21" s="44"/>
      <c r="AJ21">
        <f>VLOOKUP(M21,spp!A:C,3,FALSE)</f>
        <v>2.76E-2</v>
      </c>
      <c r="AK21">
        <f>VLOOKUP(M21,spp!A:D,4,FALSE)</f>
        <v>3</v>
      </c>
      <c r="AL21">
        <f t="shared" si="2"/>
        <v>1441.66875</v>
      </c>
      <c r="AM21">
        <f t="shared" si="3"/>
        <v>36.041718750000001</v>
      </c>
      <c r="AN21">
        <f t="shared" si="4"/>
        <v>360.41718750000001</v>
      </c>
      <c r="AO21">
        <f t="shared" si="5"/>
        <v>0.36041718750000001</v>
      </c>
      <c r="AP21">
        <f t="shared" si="6"/>
        <v>0.08</v>
      </c>
      <c r="AQ21">
        <f>VLOOKUP(M21,spp!A:H,8,FALSE)</f>
        <v>4</v>
      </c>
      <c r="AR21" t="str">
        <f>VLOOKUP(M21,spp!A:K,10,FALSE)</f>
        <v>Depredador Tope</v>
      </c>
      <c r="AS21" t="str">
        <f>VLOOKUP(M21,spp!A:L,12,FALSE)</f>
        <v>LC</v>
      </c>
    </row>
    <row r="22" spans="1:45" x14ac:dyDescent="0.3">
      <c r="A22" s="2">
        <v>1</v>
      </c>
      <c r="B22" s="2" t="s">
        <v>983</v>
      </c>
      <c r="C22" s="2" t="s">
        <v>984</v>
      </c>
      <c r="D22" s="50" t="s">
        <v>1224</v>
      </c>
      <c r="E22" s="2" t="s">
        <v>985</v>
      </c>
      <c r="F22">
        <v>3</v>
      </c>
      <c r="G22" s="5">
        <v>41331</v>
      </c>
      <c r="H22" s="61">
        <v>2013</v>
      </c>
      <c r="I22" s="5" t="s">
        <v>986</v>
      </c>
      <c r="J22" s="5"/>
      <c r="K22" s="35">
        <v>3.048</v>
      </c>
      <c r="L22" t="str">
        <f t="shared" si="1"/>
        <v>Somero</v>
      </c>
      <c r="M22" s="2" t="s">
        <v>1393</v>
      </c>
      <c r="N22" t="str">
        <f>VLOOKUP(M22,spp!A:B,2,FALSE)</f>
        <v>Kiphosus sp.</v>
      </c>
      <c r="O22">
        <f t="shared" si="0"/>
        <v>2</v>
      </c>
      <c r="T22">
        <v>2</v>
      </c>
      <c r="AI22" s="44"/>
      <c r="AJ22">
        <f>VLOOKUP(M22,spp!A:C,3,FALSE)</f>
        <v>2.18E-2</v>
      </c>
      <c r="AK22">
        <f>VLOOKUP(M22,spp!A:D,4,FALSE)</f>
        <v>3</v>
      </c>
      <c r="AL22">
        <f t="shared" si="2"/>
        <v>681.25</v>
      </c>
      <c r="AM22">
        <f t="shared" si="3"/>
        <v>17.03125</v>
      </c>
      <c r="AN22">
        <f t="shared" si="4"/>
        <v>170.3125</v>
      </c>
      <c r="AO22">
        <f t="shared" si="5"/>
        <v>0.17031250000000001</v>
      </c>
      <c r="AP22">
        <f t="shared" si="6"/>
        <v>0.04</v>
      </c>
      <c r="AQ22">
        <f>VLOOKUP(M22,spp!A:H,8,FALSE)</f>
        <v>2.9</v>
      </c>
      <c r="AR22" t="str">
        <f>VLOOKUP(M22,spp!A:K,10,FALSE)</f>
        <v>Herbívoro</v>
      </c>
      <c r="AS22" t="str">
        <f>VLOOKUP(M22,spp!A:L,12,FALSE)</f>
        <v>LC</v>
      </c>
    </row>
    <row r="23" spans="1:45" x14ac:dyDescent="0.3">
      <c r="A23">
        <v>2</v>
      </c>
      <c r="B23" s="2" t="s">
        <v>983</v>
      </c>
      <c r="C23" s="2" t="s">
        <v>984</v>
      </c>
      <c r="D23" t="s">
        <v>987</v>
      </c>
      <c r="E23" t="s">
        <v>988</v>
      </c>
      <c r="F23">
        <v>1</v>
      </c>
      <c r="G23" s="1" t="s">
        <v>989</v>
      </c>
      <c r="H23" s="61">
        <v>2013</v>
      </c>
      <c r="I23" s="5" t="s">
        <v>986</v>
      </c>
      <c r="J23" s="1"/>
      <c r="K23" s="36">
        <v>8</v>
      </c>
      <c r="L23" t="str">
        <f t="shared" si="1"/>
        <v>Profundo</v>
      </c>
      <c r="M23" s="2" t="s">
        <v>1026</v>
      </c>
      <c r="N23" t="str">
        <f>VLOOKUP(M23,spp!A:B,2,FALSE)</f>
        <v>Microspathodon dorsalis</v>
      </c>
      <c r="O23">
        <f t="shared" si="0"/>
        <v>5</v>
      </c>
      <c r="Q23">
        <v>4</v>
      </c>
      <c r="R23">
        <v>1</v>
      </c>
      <c r="AI23" s="44"/>
      <c r="AJ23">
        <f>VLOOKUP(M23,spp!A:C,3,FALSE)</f>
        <v>2</v>
      </c>
      <c r="AK23">
        <f>VLOOKUP(M23,spp!A:D,4,FALSE)</f>
        <v>3</v>
      </c>
      <c r="AL23">
        <f t="shared" si="2"/>
        <v>7281.25</v>
      </c>
      <c r="AM23">
        <f t="shared" si="3"/>
        <v>182.03125</v>
      </c>
      <c r="AN23">
        <f t="shared" si="4"/>
        <v>1820.3125</v>
      </c>
      <c r="AO23">
        <f t="shared" si="5"/>
        <v>1.8203125</v>
      </c>
      <c r="AP23">
        <f t="shared" si="6"/>
        <v>0.1</v>
      </c>
      <c r="AQ23">
        <f>VLOOKUP(M23,spp!A:H,8,FALSE)</f>
        <v>2.1</v>
      </c>
      <c r="AR23" t="str">
        <f>VLOOKUP(M23,spp!A:K,10,FALSE)</f>
        <v>Herbívoro</v>
      </c>
      <c r="AS23" t="str">
        <f>VLOOKUP(M23,spp!A:L,12,FALSE)</f>
        <v>LC</v>
      </c>
    </row>
    <row r="24" spans="1:45" x14ac:dyDescent="0.3">
      <c r="A24">
        <v>2</v>
      </c>
      <c r="B24" s="2" t="s">
        <v>983</v>
      </c>
      <c r="C24" s="2" t="s">
        <v>984</v>
      </c>
      <c r="D24" t="s">
        <v>987</v>
      </c>
      <c r="E24" t="s">
        <v>988</v>
      </c>
      <c r="F24">
        <v>1</v>
      </c>
      <c r="G24" s="1" t="s">
        <v>989</v>
      </c>
      <c r="H24" s="61">
        <v>2013</v>
      </c>
      <c r="I24" s="5" t="s">
        <v>986</v>
      </c>
      <c r="J24" s="1"/>
      <c r="K24" s="36">
        <v>8</v>
      </c>
      <c r="L24" t="str">
        <f t="shared" si="1"/>
        <v>Profundo</v>
      </c>
      <c r="M24" s="2" t="s">
        <v>1025</v>
      </c>
      <c r="N24" t="str">
        <f>VLOOKUP(M24,spp!A:B,2,FALSE)</f>
        <v>Abudefduf troschelii</v>
      </c>
      <c r="O24">
        <f t="shared" si="0"/>
        <v>1</v>
      </c>
      <c r="R24">
        <v>1</v>
      </c>
      <c r="AI24" s="44"/>
      <c r="AJ24">
        <f>VLOOKUP(M24,spp!A:C,3,FALSE)</f>
        <v>1.6E-2</v>
      </c>
      <c r="AK24">
        <f>VLOOKUP(M24,spp!A:D,4,FALSE)</f>
        <v>3</v>
      </c>
      <c r="AL24">
        <f t="shared" si="2"/>
        <v>31.25</v>
      </c>
      <c r="AM24">
        <f t="shared" si="3"/>
        <v>0.78125</v>
      </c>
      <c r="AN24">
        <f t="shared" si="4"/>
        <v>7.8125</v>
      </c>
      <c r="AO24">
        <f t="shared" si="5"/>
        <v>7.8125E-3</v>
      </c>
      <c r="AP24">
        <f t="shared" si="6"/>
        <v>0.02</v>
      </c>
      <c r="AQ24">
        <f>VLOOKUP(M24,spp!A:H,8,FALSE)</f>
        <v>3</v>
      </c>
      <c r="AR24" t="str">
        <f>VLOOKUP(M24,spp!A:K,10,FALSE)</f>
        <v>Planctívoro</v>
      </c>
      <c r="AS24" t="str">
        <f>VLOOKUP(M24,spp!A:L,12,FALSE)</f>
        <v>LC</v>
      </c>
    </row>
    <row r="25" spans="1:45" x14ac:dyDescent="0.3">
      <c r="A25">
        <v>2</v>
      </c>
      <c r="B25" s="2" t="s">
        <v>983</v>
      </c>
      <c r="C25" s="2" t="s">
        <v>984</v>
      </c>
      <c r="D25" t="s">
        <v>987</v>
      </c>
      <c r="E25" t="s">
        <v>988</v>
      </c>
      <c r="F25">
        <v>1</v>
      </c>
      <c r="G25" s="1" t="s">
        <v>989</v>
      </c>
      <c r="H25" s="61">
        <v>2013</v>
      </c>
      <c r="I25" s="5" t="s">
        <v>986</v>
      </c>
      <c r="J25" s="1"/>
      <c r="K25" s="36">
        <v>8</v>
      </c>
      <c r="L25" t="str">
        <f t="shared" si="1"/>
        <v>Profundo</v>
      </c>
      <c r="M25" s="2" t="s">
        <v>1027</v>
      </c>
      <c r="N25" t="str">
        <f>VLOOKUP(M25,spp!A:B,2,FALSE)</f>
        <v>Halichoeres notospilus</v>
      </c>
      <c r="O25">
        <f t="shared" si="0"/>
        <v>4</v>
      </c>
      <c r="Q25">
        <v>3</v>
      </c>
      <c r="R25">
        <v>1</v>
      </c>
      <c r="AI25" s="44"/>
      <c r="AJ25">
        <f>VLOOKUP(M25,spp!A:C,3,FALSE)</f>
        <v>1.26E-2</v>
      </c>
      <c r="AK25">
        <f>VLOOKUP(M25,spp!A:D,4,FALSE)</f>
        <v>3</v>
      </c>
      <c r="AL25">
        <f t="shared" si="2"/>
        <v>40.556249999999999</v>
      </c>
      <c r="AM25">
        <f t="shared" si="3"/>
        <v>1.01390625</v>
      </c>
      <c r="AN25">
        <f t="shared" si="4"/>
        <v>10.1390625</v>
      </c>
      <c r="AO25">
        <f t="shared" si="5"/>
        <v>1.0139062500000001E-2</v>
      </c>
      <c r="AP25">
        <f t="shared" si="6"/>
        <v>0.08</v>
      </c>
      <c r="AQ25">
        <f>VLOOKUP(M25,spp!A:H,8,FALSE)</f>
        <v>3.5</v>
      </c>
      <c r="AR25" t="str">
        <f>VLOOKUP(M25,spp!A:K,10,FALSE)</f>
        <v>Depredador</v>
      </c>
      <c r="AS25" t="str">
        <f>VLOOKUP(M25,spp!A:L,12,FALSE)</f>
        <v>LC</v>
      </c>
    </row>
    <row r="26" spans="1:45" x14ac:dyDescent="0.3">
      <c r="A26">
        <v>2</v>
      </c>
      <c r="B26" s="2" t="s">
        <v>983</v>
      </c>
      <c r="C26" s="2" t="s">
        <v>984</v>
      </c>
      <c r="D26" t="s">
        <v>987</v>
      </c>
      <c r="E26" t="s">
        <v>988</v>
      </c>
      <c r="F26">
        <v>1</v>
      </c>
      <c r="G26" s="1" t="s">
        <v>989</v>
      </c>
      <c r="H26" s="61">
        <v>2013</v>
      </c>
      <c r="I26" s="5" t="s">
        <v>986</v>
      </c>
      <c r="J26" s="1"/>
      <c r="K26" s="36">
        <v>8</v>
      </c>
      <c r="L26" t="str">
        <f t="shared" si="1"/>
        <v>Profundo</v>
      </c>
      <c r="M26" s="2" t="s">
        <v>1031</v>
      </c>
      <c r="N26" t="str">
        <f>VLOOKUP(M26,spp!A:B,2,FALSE)</f>
        <v>Ophioblennius steindachneri</v>
      </c>
      <c r="O26">
        <f t="shared" si="0"/>
        <v>1</v>
      </c>
      <c r="R26">
        <v>1</v>
      </c>
      <c r="AI26" s="44"/>
      <c r="AJ26">
        <f>VLOOKUP(M26,spp!A:C,3,FALSE)</f>
        <v>3</v>
      </c>
      <c r="AK26">
        <f>VLOOKUP(M26,spp!A:D,4,FALSE)</f>
        <v>2.379</v>
      </c>
      <c r="AL26">
        <f t="shared" si="2"/>
        <v>1220.8721183841133</v>
      </c>
      <c r="AM26">
        <f t="shared" si="3"/>
        <v>30.52180295960283</v>
      </c>
      <c r="AN26">
        <f t="shared" si="4"/>
        <v>305.21802959602832</v>
      </c>
      <c r="AO26">
        <f t="shared" si="5"/>
        <v>0.30521802959602834</v>
      </c>
      <c r="AP26">
        <f t="shared" si="6"/>
        <v>0.02</v>
      </c>
      <c r="AQ26">
        <f>VLOOKUP(M26,spp!A:H,8,FALSE)</f>
        <v>2.7</v>
      </c>
      <c r="AR26" t="str">
        <f>VLOOKUP(M26,spp!A:K,10,FALSE)</f>
        <v>Herbívoro</v>
      </c>
      <c r="AS26" t="str">
        <f>VLOOKUP(M26,spp!A:L,12,FALSE)</f>
        <v>LC</v>
      </c>
    </row>
    <row r="27" spans="1:45" x14ac:dyDescent="0.3">
      <c r="A27">
        <v>2</v>
      </c>
      <c r="B27" s="2" t="s">
        <v>983</v>
      </c>
      <c r="C27" s="2" t="s">
        <v>984</v>
      </c>
      <c r="D27" t="s">
        <v>987</v>
      </c>
      <c r="E27" t="s">
        <v>988</v>
      </c>
      <c r="F27">
        <v>1</v>
      </c>
      <c r="G27" s="1" t="s">
        <v>989</v>
      </c>
      <c r="H27" s="61">
        <v>2013</v>
      </c>
      <c r="I27" s="5" t="s">
        <v>986</v>
      </c>
      <c r="J27" s="1"/>
      <c r="K27" s="36">
        <v>8</v>
      </c>
      <c r="L27" t="str">
        <f t="shared" si="1"/>
        <v>Profundo</v>
      </c>
      <c r="M27" s="2" t="s">
        <v>1024</v>
      </c>
      <c r="N27" t="str">
        <f>VLOOKUP(M27,spp!A:B,2,FALSE)</f>
        <v>Sargocentron suborbitalis</v>
      </c>
      <c r="O27">
        <f t="shared" si="0"/>
        <v>1</v>
      </c>
      <c r="Q27">
        <v>1</v>
      </c>
      <c r="AI27" s="44"/>
      <c r="AJ27">
        <f>VLOOKUP(M27,spp!A:C,3,FALSE)</f>
        <v>2</v>
      </c>
      <c r="AK27">
        <f>VLOOKUP(M27,spp!A:D,4,FALSE)</f>
        <v>2.9554</v>
      </c>
      <c r="AL27">
        <f t="shared" si="2"/>
        <v>771.23379794373523</v>
      </c>
      <c r="AM27">
        <f t="shared" si="3"/>
        <v>19.28084494859338</v>
      </c>
      <c r="AN27">
        <f t="shared" si="4"/>
        <v>192.80844948593381</v>
      </c>
      <c r="AO27">
        <f t="shared" si="5"/>
        <v>0.19280844948593381</v>
      </c>
      <c r="AP27">
        <f t="shared" si="6"/>
        <v>0.02</v>
      </c>
      <c r="AQ27">
        <f>VLOOKUP(M27,spp!A:H,8,FALSE)</f>
        <v>3.5</v>
      </c>
      <c r="AR27" t="str">
        <f>VLOOKUP(M27,spp!A:K,10,FALSE)</f>
        <v>Depredador</v>
      </c>
      <c r="AS27" t="str">
        <f>VLOOKUP(M27,spp!A:L,12,FALSE)</f>
        <v>LC</v>
      </c>
    </row>
    <row r="28" spans="1:45" x14ac:dyDescent="0.3">
      <c r="A28">
        <v>2</v>
      </c>
      <c r="B28" s="2" t="s">
        <v>983</v>
      </c>
      <c r="C28" s="2" t="s">
        <v>984</v>
      </c>
      <c r="D28" t="s">
        <v>987</v>
      </c>
      <c r="E28" t="s">
        <v>988</v>
      </c>
      <c r="F28">
        <v>1</v>
      </c>
      <c r="G28" s="1" t="s">
        <v>989</v>
      </c>
      <c r="H28" s="61">
        <v>2013</v>
      </c>
      <c r="I28" s="5" t="s">
        <v>986</v>
      </c>
      <c r="J28" s="1"/>
      <c r="K28" s="36">
        <v>8</v>
      </c>
      <c r="L28" t="str">
        <f t="shared" si="1"/>
        <v>Profundo</v>
      </c>
      <c r="M28" s="2" t="s">
        <v>1028</v>
      </c>
      <c r="N28" t="str">
        <f>VLOOKUP(M28,spp!A:B,2,FALSE)</f>
        <v>Thalassoma lucasanum</v>
      </c>
      <c r="O28">
        <f t="shared" si="0"/>
        <v>35</v>
      </c>
      <c r="P28">
        <v>35</v>
      </c>
      <c r="AI28" s="44"/>
      <c r="AJ28">
        <f>VLOOKUP(M28,spp!A:C,3,FALSE)</f>
        <v>1.261E-2</v>
      </c>
      <c r="AK28">
        <f>VLOOKUP(M28,spp!A:D,4,FALSE)</f>
        <v>2</v>
      </c>
      <c r="AL28">
        <f t="shared" si="2"/>
        <v>2.7584374999999999</v>
      </c>
      <c r="AM28">
        <f t="shared" si="3"/>
        <v>6.89609375E-2</v>
      </c>
      <c r="AN28">
        <f t="shared" si="4"/>
        <v>0.68960937499999997</v>
      </c>
      <c r="AO28">
        <f t="shared" si="5"/>
        <v>6.8960937500000001E-4</v>
      </c>
      <c r="AP28">
        <f t="shared" si="6"/>
        <v>0.7</v>
      </c>
      <c r="AQ28">
        <f>VLOOKUP(M28,spp!A:H,8,FALSE)</f>
        <v>3.5</v>
      </c>
      <c r="AR28" t="str">
        <f>VLOOKUP(M28,spp!A:K,10,FALSE)</f>
        <v>Depredador</v>
      </c>
      <c r="AS28" t="str">
        <f>VLOOKUP(M28,spp!A:L,12,FALSE)</f>
        <v>LC</v>
      </c>
    </row>
    <row r="29" spans="1:45" x14ac:dyDescent="0.3">
      <c r="A29">
        <v>2</v>
      </c>
      <c r="B29" s="2" t="s">
        <v>983</v>
      </c>
      <c r="C29" s="2" t="s">
        <v>984</v>
      </c>
      <c r="D29" t="s">
        <v>987</v>
      </c>
      <c r="E29" t="s">
        <v>988</v>
      </c>
      <c r="F29">
        <v>1</v>
      </c>
      <c r="G29" s="1" t="s">
        <v>989</v>
      </c>
      <c r="H29" s="61">
        <v>2013</v>
      </c>
      <c r="I29" s="5" t="s">
        <v>986</v>
      </c>
      <c r="J29" s="1"/>
      <c r="K29" s="36">
        <v>8</v>
      </c>
      <c r="L29" t="str">
        <f t="shared" si="1"/>
        <v>Profundo</v>
      </c>
      <c r="M29" s="2" t="s">
        <v>1032</v>
      </c>
      <c r="N29" t="str">
        <f>VLOOKUP(M29,spp!A:B,2,FALSE)</f>
        <v>Lutjanus argentiventris</v>
      </c>
      <c r="O29">
        <f t="shared" si="0"/>
        <v>1</v>
      </c>
      <c r="S29">
        <v>1</v>
      </c>
      <c r="AI29" s="44"/>
      <c r="AJ29">
        <f>VLOOKUP(M29,spp!A:C,3,FALSE)</f>
        <v>1</v>
      </c>
      <c r="AK29">
        <f>VLOOKUP(M29,spp!A:D,4,FALSE)</f>
        <v>3</v>
      </c>
      <c r="AL29">
        <f t="shared" si="2"/>
        <v>5359.375</v>
      </c>
      <c r="AM29">
        <f t="shared" si="3"/>
        <v>133.984375</v>
      </c>
      <c r="AN29">
        <f t="shared" si="4"/>
        <v>1339.84375</v>
      </c>
      <c r="AO29">
        <f t="shared" si="5"/>
        <v>1.33984375</v>
      </c>
      <c r="AP29">
        <f t="shared" si="6"/>
        <v>0.02</v>
      </c>
      <c r="AQ29">
        <f>VLOOKUP(M29,spp!A:H,8,FALSE)</f>
        <v>4</v>
      </c>
      <c r="AR29" t="str">
        <f>VLOOKUP(M29,spp!A:K,10,FALSE)</f>
        <v>Depredador Tope</v>
      </c>
      <c r="AS29" t="str">
        <f>VLOOKUP(M29,spp!A:L,12,FALSE)</f>
        <v>LC</v>
      </c>
    </row>
    <row r="30" spans="1:45" x14ac:dyDescent="0.3">
      <c r="A30">
        <v>2</v>
      </c>
      <c r="B30" s="2" t="s">
        <v>983</v>
      </c>
      <c r="C30" s="2" t="s">
        <v>984</v>
      </c>
      <c r="D30" t="s">
        <v>987</v>
      </c>
      <c r="E30" t="s">
        <v>988</v>
      </c>
      <c r="F30">
        <v>1</v>
      </c>
      <c r="G30" s="1" t="s">
        <v>989</v>
      </c>
      <c r="H30" s="61">
        <v>2013</v>
      </c>
      <c r="I30" s="5" t="s">
        <v>986</v>
      </c>
      <c r="J30" s="1"/>
      <c r="K30" s="36">
        <v>8</v>
      </c>
      <c r="L30" t="str">
        <f t="shared" si="1"/>
        <v>Profundo</v>
      </c>
      <c r="M30" s="2" t="s">
        <v>1033</v>
      </c>
      <c r="N30" t="str">
        <f>VLOOKUP(M30,spp!A:B,2,FALSE)</f>
        <v>Cephalopholis panamensis</v>
      </c>
      <c r="O30">
        <f t="shared" si="0"/>
        <v>1</v>
      </c>
      <c r="S30">
        <v>1</v>
      </c>
      <c r="AI30" s="44"/>
      <c r="AJ30">
        <f>VLOOKUP(M30,spp!A:C,3,FALSE)</f>
        <v>2</v>
      </c>
      <c r="AK30">
        <f>VLOOKUP(M30,spp!A:D,4,FALSE)</f>
        <v>3</v>
      </c>
      <c r="AL30">
        <f t="shared" si="2"/>
        <v>10718.75</v>
      </c>
      <c r="AM30">
        <f t="shared" si="3"/>
        <v>267.96875</v>
      </c>
      <c r="AN30">
        <f t="shared" si="4"/>
        <v>2679.6875</v>
      </c>
      <c r="AO30">
        <f t="shared" si="5"/>
        <v>2.6796875</v>
      </c>
      <c r="AP30">
        <f t="shared" si="6"/>
        <v>0.02</v>
      </c>
      <c r="AQ30">
        <f>VLOOKUP(M30,spp!A:H,8,FALSE)</f>
        <v>4</v>
      </c>
      <c r="AR30" t="str">
        <f>VLOOKUP(M30,spp!A:K,10,FALSE)</f>
        <v>Depredador Tope</v>
      </c>
      <c r="AS30" t="str">
        <f>VLOOKUP(M30,spp!A:L,12,FALSE)</f>
        <v>LC</v>
      </c>
    </row>
    <row r="31" spans="1:45" x14ac:dyDescent="0.3">
      <c r="A31">
        <v>2</v>
      </c>
      <c r="B31" s="2" t="s">
        <v>983</v>
      </c>
      <c r="C31" s="2" t="s">
        <v>984</v>
      </c>
      <c r="D31" t="s">
        <v>987</v>
      </c>
      <c r="E31" t="s">
        <v>988</v>
      </c>
      <c r="F31">
        <v>2</v>
      </c>
      <c r="G31" s="1" t="s">
        <v>989</v>
      </c>
      <c r="H31" s="61">
        <v>2013</v>
      </c>
      <c r="I31" s="5" t="s">
        <v>986</v>
      </c>
      <c r="J31" s="1"/>
      <c r="K31" s="36">
        <v>6.6</v>
      </c>
      <c r="L31" t="str">
        <f t="shared" si="1"/>
        <v>Profundo</v>
      </c>
      <c r="M31" s="2" t="s">
        <v>1026</v>
      </c>
      <c r="N31" t="str">
        <f>VLOOKUP(M31,spp!A:B,2,FALSE)</f>
        <v>Microspathodon dorsalis</v>
      </c>
      <c r="O31">
        <f t="shared" si="0"/>
        <v>9</v>
      </c>
      <c r="Q31">
        <v>4</v>
      </c>
      <c r="R31">
        <v>1</v>
      </c>
      <c r="S31">
        <v>4</v>
      </c>
      <c r="AI31" s="44"/>
      <c r="AJ31">
        <f>VLOOKUP(M31,spp!A:C,3,FALSE)</f>
        <v>2</v>
      </c>
      <c r="AK31">
        <f>VLOOKUP(M31,spp!A:D,4,FALSE)</f>
        <v>3</v>
      </c>
      <c r="AL31">
        <f t="shared" si="2"/>
        <v>50156.25</v>
      </c>
      <c r="AM31">
        <f t="shared" si="3"/>
        <v>1253.90625</v>
      </c>
      <c r="AN31">
        <f t="shared" si="4"/>
        <v>12539.0625</v>
      </c>
      <c r="AO31">
        <f t="shared" si="5"/>
        <v>12.5390625</v>
      </c>
      <c r="AP31">
        <f t="shared" si="6"/>
        <v>0.18</v>
      </c>
      <c r="AQ31">
        <f>VLOOKUP(M31,spp!A:H,8,FALSE)</f>
        <v>2.1</v>
      </c>
      <c r="AR31" t="str">
        <f>VLOOKUP(M31,spp!A:K,10,FALSE)</f>
        <v>Herbívoro</v>
      </c>
      <c r="AS31" t="str">
        <f>VLOOKUP(M31,spp!A:L,12,FALSE)</f>
        <v>LC</v>
      </c>
    </row>
    <row r="32" spans="1:45" x14ac:dyDescent="0.3">
      <c r="A32">
        <v>2</v>
      </c>
      <c r="B32" s="2" t="s">
        <v>983</v>
      </c>
      <c r="C32" s="2" t="s">
        <v>984</v>
      </c>
      <c r="D32" t="s">
        <v>987</v>
      </c>
      <c r="E32" t="s">
        <v>988</v>
      </c>
      <c r="F32">
        <v>2</v>
      </c>
      <c r="G32" s="1" t="s">
        <v>989</v>
      </c>
      <c r="H32" s="61">
        <v>2013</v>
      </c>
      <c r="I32" s="5" t="s">
        <v>986</v>
      </c>
      <c r="J32" s="1"/>
      <c r="K32" s="36">
        <v>6.6</v>
      </c>
      <c r="L32" t="str">
        <f t="shared" si="1"/>
        <v>Profundo</v>
      </c>
      <c r="M32" s="2" t="s">
        <v>1034</v>
      </c>
      <c r="N32" t="str">
        <f>VLOOKUP(M32,spp!A:B,2,FALSE)</f>
        <v>Acanthurus nigricans</v>
      </c>
      <c r="O32">
        <f t="shared" si="0"/>
        <v>3</v>
      </c>
      <c r="S32">
        <v>3</v>
      </c>
      <c r="AI32" s="44"/>
      <c r="AJ32">
        <f>VLOOKUP(M32,spp!A:C,3,FALSE)</f>
        <v>6</v>
      </c>
      <c r="AK32">
        <f>VLOOKUP(M32,spp!A:D,4,FALSE)</f>
        <v>2.669</v>
      </c>
      <c r="AL32">
        <f t="shared" si="2"/>
        <v>37405.981699267504</v>
      </c>
      <c r="AM32">
        <f t="shared" si="3"/>
        <v>935.1495424816876</v>
      </c>
      <c r="AN32">
        <f t="shared" si="4"/>
        <v>9351.495424816876</v>
      </c>
      <c r="AO32">
        <f t="shared" si="5"/>
        <v>9.3514954248168767</v>
      </c>
      <c r="AP32">
        <f t="shared" si="6"/>
        <v>0.06</v>
      </c>
      <c r="AQ32">
        <f>VLOOKUP(M32,spp!A:H,8,FALSE)</f>
        <v>2</v>
      </c>
      <c r="AR32" t="str">
        <f>VLOOKUP(M32,spp!A:K,10,FALSE)</f>
        <v>Herbívoro</v>
      </c>
      <c r="AS32" t="str">
        <f>VLOOKUP(M32,spp!A:L,12,FALSE)</f>
        <v>LC</v>
      </c>
    </row>
    <row r="33" spans="1:45" x14ac:dyDescent="0.3">
      <c r="A33">
        <v>2</v>
      </c>
      <c r="B33" s="2" t="s">
        <v>983</v>
      </c>
      <c r="C33" s="2" t="s">
        <v>984</v>
      </c>
      <c r="D33" t="s">
        <v>987</v>
      </c>
      <c r="E33" t="s">
        <v>988</v>
      </c>
      <c r="F33">
        <v>2</v>
      </c>
      <c r="G33" s="1" t="s">
        <v>989</v>
      </c>
      <c r="H33" s="61">
        <v>2013</v>
      </c>
      <c r="I33" s="5" t="s">
        <v>986</v>
      </c>
      <c r="J33" s="1"/>
      <c r="K33" s="36">
        <v>6.6</v>
      </c>
      <c r="L33" t="str">
        <f t="shared" si="1"/>
        <v>Profundo</v>
      </c>
      <c r="M33" s="2" t="s">
        <v>1019</v>
      </c>
      <c r="N33" t="str">
        <f>VLOOKUP(M33,spp!A:B,2,FALSE)</f>
        <v>Stegastes acapulcoensis</v>
      </c>
      <c r="O33">
        <f t="shared" si="0"/>
        <v>1</v>
      </c>
      <c r="Q33">
        <v>1</v>
      </c>
      <c r="AI33" s="44"/>
      <c r="AJ33">
        <f>VLOOKUP(M33,spp!A:C,3,FALSE)</f>
        <v>3.49E-2</v>
      </c>
      <c r="AK33">
        <f>VLOOKUP(M33,spp!A:D,4,FALSE)</f>
        <v>2</v>
      </c>
      <c r="AL33">
        <f t="shared" si="2"/>
        <v>1.963125</v>
      </c>
      <c r="AM33">
        <f t="shared" si="3"/>
        <v>4.9078125E-2</v>
      </c>
      <c r="AN33">
        <f t="shared" si="4"/>
        <v>0.49078125</v>
      </c>
      <c r="AO33">
        <f t="shared" si="5"/>
        <v>4.9078125000000001E-4</v>
      </c>
      <c r="AP33">
        <f t="shared" si="6"/>
        <v>0.02</v>
      </c>
      <c r="AQ33">
        <f>VLOOKUP(M33,spp!A:H,8,FALSE)</f>
        <v>2</v>
      </c>
      <c r="AR33" t="str">
        <f>VLOOKUP(M33,spp!A:K,10,FALSE)</f>
        <v>Herbívoro</v>
      </c>
      <c r="AS33" t="str">
        <f>VLOOKUP(M33,spp!A:L,12,FALSE)</f>
        <v>LC</v>
      </c>
    </row>
    <row r="34" spans="1:45" x14ac:dyDescent="0.3">
      <c r="A34">
        <v>2</v>
      </c>
      <c r="B34" s="2" t="s">
        <v>983</v>
      </c>
      <c r="C34" s="2" t="s">
        <v>984</v>
      </c>
      <c r="D34" t="s">
        <v>987</v>
      </c>
      <c r="E34" t="s">
        <v>988</v>
      </c>
      <c r="F34">
        <v>2</v>
      </c>
      <c r="G34" s="1" t="s">
        <v>989</v>
      </c>
      <c r="H34" s="61">
        <v>2013</v>
      </c>
      <c r="I34" s="5" t="s">
        <v>986</v>
      </c>
      <c r="J34" s="1"/>
      <c r="K34" s="36">
        <v>6.6</v>
      </c>
      <c r="L34" t="str">
        <f t="shared" si="1"/>
        <v>Profundo</v>
      </c>
      <c r="M34" s="2" t="s">
        <v>1035</v>
      </c>
      <c r="N34" t="str">
        <f>VLOOKUP(M34,spp!A:B,2,FALSE)</f>
        <v>Balistes polylepis</v>
      </c>
      <c r="O34">
        <f t="shared" si="0"/>
        <v>1</v>
      </c>
      <c r="S34">
        <v>1</v>
      </c>
      <c r="AI34" s="44"/>
      <c r="AJ34">
        <f>VLOOKUP(M34,spp!A:C,3,FALSE)</f>
        <v>2</v>
      </c>
      <c r="AK34">
        <f>VLOOKUP(M34,spp!A:D,4,FALSE)</f>
        <v>2</v>
      </c>
      <c r="AL34">
        <f t="shared" si="2"/>
        <v>612.5</v>
      </c>
      <c r="AM34">
        <f t="shared" si="3"/>
        <v>15.3125</v>
      </c>
      <c r="AN34">
        <f t="shared" si="4"/>
        <v>153.125</v>
      </c>
      <c r="AO34">
        <f t="shared" si="5"/>
        <v>0.15312500000000001</v>
      </c>
      <c r="AP34">
        <f t="shared" si="6"/>
        <v>0.02</v>
      </c>
      <c r="AQ34">
        <f>VLOOKUP(M34,spp!A:H,8,FALSE)</f>
        <v>3.3</v>
      </c>
      <c r="AR34" t="str">
        <f>VLOOKUP(M34,spp!A:K,10,FALSE)</f>
        <v>Depredador</v>
      </c>
      <c r="AS34" t="str">
        <f>VLOOKUP(M34,spp!A:L,12,FALSE)</f>
        <v>LC</v>
      </c>
    </row>
    <row r="35" spans="1:45" x14ac:dyDescent="0.3">
      <c r="A35">
        <v>2</v>
      </c>
      <c r="B35" s="2" t="s">
        <v>983</v>
      </c>
      <c r="C35" s="2" t="s">
        <v>984</v>
      </c>
      <c r="D35" t="s">
        <v>987</v>
      </c>
      <c r="E35" t="s">
        <v>988</v>
      </c>
      <c r="F35">
        <v>2</v>
      </c>
      <c r="G35" s="1" t="s">
        <v>989</v>
      </c>
      <c r="H35" s="61">
        <v>2013</v>
      </c>
      <c r="I35" s="5" t="s">
        <v>986</v>
      </c>
      <c r="J35" s="1"/>
      <c r="K35" s="36">
        <v>6.6</v>
      </c>
      <c r="L35" t="str">
        <f t="shared" si="1"/>
        <v>Profundo</v>
      </c>
      <c r="M35" s="2" t="s">
        <v>1018</v>
      </c>
      <c r="N35" t="str">
        <f>VLOOKUP(M35,spp!A:B,2,FALSE)</f>
        <v>Pseudobalistes naufragium</v>
      </c>
      <c r="O35">
        <f t="shared" ref="O35:O66" si="7">+SUM(P35:AF35)</f>
        <v>1</v>
      </c>
      <c r="T35">
        <v>1</v>
      </c>
      <c r="AI35" s="44"/>
      <c r="AJ35" t="str">
        <f>VLOOKUP(M35,spp!A:C,3,FALSE)</f>
        <v>0.12970000000000001</v>
      </c>
      <c r="AK35">
        <f>VLOOKUP(M35,spp!A:D,4,FALSE)</f>
        <v>2</v>
      </c>
      <c r="AL35">
        <f t="shared" si="2"/>
        <v>81.0625</v>
      </c>
      <c r="AM35">
        <f t="shared" si="3"/>
        <v>2.0265624999999998</v>
      </c>
      <c r="AN35">
        <f t="shared" si="4"/>
        <v>20.265625</v>
      </c>
      <c r="AO35">
        <f t="shared" si="5"/>
        <v>2.0265624999999999E-2</v>
      </c>
      <c r="AP35">
        <f t="shared" si="6"/>
        <v>0.02</v>
      </c>
      <c r="AQ35">
        <f>VLOOKUP(M35,spp!A:H,8,FALSE)</f>
        <v>3.8</v>
      </c>
      <c r="AR35" t="str">
        <f>VLOOKUP(M35,spp!A:K,10,FALSE)</f>
        <v>Depredador</v>
      </c>
      <c r="AS35" t="str">
        <f>VLOOKUP(M35,spp!A:L,12,FALSE)</f>
        <v>LC</v>
      </c>
    </row>
    <row r="36" spans="1:45" x14ac:dyDescent="0.3">
      <c r="A36">
        <v>2</v>
      </c>
      <c r="B36" s="2" t="s">
        <v>983</v>
      </c>
      <c r="C36" s="2" t="s">
        <v>984</v>
      </c>
      <c r="D36" t="s">
        <v>987</v>
      </c>
      <c r="E36" t="s">
        <v>988</v>
      </c>
      <c r="F36">
        <v>2</v>
      </c>
      <c r="G36" s="1" t="s">
        <v>989</v>
      </c>
      <c r="H36" s="61">
        <v>2013</v>
      </c>
      <c r="I36" s="5" t="s">
        <v>986</v>
      </c>
      <c r="J36" s="1"/>
      <c r="K36" s="36">
        <v>6.6</v>
      </c>
      <c r="L36" t="str">
        <f t="shared" si="1"/>
        <v>Profundo</v>
      </c>
      <c r="M36" s="2" t="s">
        <v>1021</v>
      </c>
      <c r="N36" t="str">
        <f>VLOOKUP(M36,spp!A:B,2,FALSE)</f>
        <v>Johnrandallia nigrirostris</v>
      </c>
      <c r="O36">
        <f t="shared" si="7"/>
        <v>2</v>
      </c>
      <c r="R36">
        <v>2</v>
      </c>
      <c r="AI36" s="44"/>
      <c r="AJ36">
        <f>VLOOKUP(M36,spp!A:C,3,FALSE)</f>
        <v>2</v>
      </c>
      <c r="AK36">
        <f>VLOOKUP(M36,spp!A:D,4,FALSE)</f>
        <v>3</v>
      </c>
      <c r="AL36">
        <f t="shared" si="2"/>
        <v>7812.5</v>
      </c>
      <c r="AM36">
        <f t="shared" si="3"/>
        <v>195.3125</v>
      </c>
      <c r="AN36">
        <f t="shared" si="4"/>
        <v>1953.125</v>
      </c>
      <c r="AO36">
        <f t="shared" si="5"/>
        <v>1.953125</v>
      </c>
      <c r="AP36">
        <f t="shared" si="6"/>
        <v>0.04</v>
      </c>
      <c r="AQ36">
        <f>VLOOKUP(M36,spp!A:H,8,FALSE)</f>
        <v>3</v>
      </c>
      <c r="AR36" t="str">
        <f>VLOOKUP(M36,spp!A:K,10,FALSE)</f>
        <v>Depredador</v>
      </c>
      <c r="AS36" t="str">
        <f>VLOOKUP(M36,spp!A:L,12,FALSE)</f>
        <v>LC</v>
      </c>
    </row>
    <row r="37" spans="1:45" x14ac:dyDescent="0.3">
      <c r="A37">
        <v>2</v>
      </c>
      <c r="B37" s="2" t="s">
        <v>983</v>
      </c>
      <c r="C37" s="2" t="s">
        <v>984</v>
      </c>
      <c r="D37" t="s">
        <v>987</v>
      </c>
      <c r="E37" t="s">
        <v>988</v>
      </c>
      <c r="F37">
        <v>2</v>
      </c>
      <c r="G37" s="1" t="s">
        <v>989</v>
      </c>
      <c r="H37" s="61">
        <v>2013</v>
      </c>
      <c r="I37" s="5" t="s">
        <v>986</v>
      </c>
      <c r="J37" s="1"/>
      <c r="K37" s="36">
        <v>6.6</v>
      </c>
      <c r="L37" t="str">
        <f t="shared" si="1"/>
        <v>Profundo</v>
      </c>
      <c r="M37" s="2" t="s">
        <v>1025</v>
      </c>
      <c r="N37" t="str">
        <f>VLOOKUP(M37,spp!A:B,2,FALSE)</f>
        <v>Abudefduf troschelii</v>
      </c>
      <c r="O37">
        <f t="shared" si="7"/>
        <v>12</v>
      </c>
      <c r="R37">
        <v>12</v>
      </c>
      <c r="AI37" s="44"/>
      <c r="AJ37">
        <f>VLOOKUP(M37,spp!A:C,3,FALSE)</f>
        <v>1.6E-2</v>
      </c>
      <c r="AK37">
        <f>VLOOKUP(M37,spp!A:D,4,FALSE)</f>
        <v>3</v>
      </c>
      <c r="AL37">
        <f t="shared" si="2"/>
        <v>375</v>
      </c>
      <c r="AM37">
        <f t="shared" si="3"/>
        <v>9.375</v>
      </c>
      <c r="AN37">
        <f t="shared" si="4"/>
        <v>93.75</v>
      </c>
      <c r="AO37">
        <f t="shared" si="5"/>
        <v>9.375E-2</v>
      </c>
      <c r="AP37">
        <f t="shared" si="6"/>
        <v>0.24</v>
      </c>
      <c r="AQ37">
        <f>VLOOKUP(M37,spp!A:H,8,FALSE)</f>
        <v>3</v>
      </c>
      <c r="AR37" t="str">
        <f>VLOOKUP(M37,spp!A:K,10,FALSE)</f>
        <v>Planctívoro</v>
      </c>
      <c r="AS37" t="str">
        <f>VLOOKUP(M37,spp!A:L,12,FALSE)</f>
        <v>LC</v>
      </c>
    </row>
    <row r="38" spans="1:45" x14ac:dyDescent="0.3">
      <c r="A38">
        <v>2</v>
      </c>
      <c r="B38" s="2" t="s">
        <v>983</v>
      </c>
      <c r="C38" s="2" t="s">
        <v>984</v>
      </c>
      <c r="D38" t="s">
        <v>987</v>
      </c>
      <c r="E38" t="s">
        <v>988</v>
      </c>
      <c r="F38">
        <v>2</v>
      </c>
      <c r="G38" s="1" t="s">
        <v>989</v>
      </c>
      <c r="H38" s="61">
        <v>2013</v>
      </c>
      <c r="I38" s="5" t="s">
        <v>986</v>
      </c>
      <c r="J38" s="1"/>
      <c r="K38" s="36">
        <v>6.6</v>
      </c>
      <c r="L38" t="str">
        <f t="shared" si="1"/>
        <v>Profundo</v>
      </c>
      <c r="M38" s="2" t="s">
        <v>1023</v>
      </c>
      <c r="N38" t="str">
        <f>VLOOKUP(M38,spp!A:B,2,FALSE)</f>
        <v>Anisotremus caesius</v>
      </c>
      <c r="O38">
        <f t="shared" si="7"/>
        <v>2</v>
      </c>
      <c r="R38">
        <v>2</v>
      </c>
      <c r="AI38" s="44"/>
      <c r="AJ38">
        <f>VLOOKUP(M38,spp!A:C,3,FALSE)</f>
        <v>1</v>
      </c>
      <c r="AK38">
        <f>VLOOKUP(M38,spp!A:D,4,FALSE)</f>
        <v>2</v>
      </c>
      <c r="AL38">
        <f t="shared" si="2"/>
        <v>312.5</v>
      </c>
      <c r="AM38">
        <f t="shared" si="3"/>
        <v>7.8125</v>
      </c>
      <c r="AN38">
        <f t="shared" si="4"/>
        <v>78.125</v>
      </c>
      <c r="AO38">
        <f t="shared" si="5"/>
        <v>7.8125E-2</v>
      </c>
      <c r="AP38">
        <f t="shared" si="6"/>
        <v>0.04</v>
      </c>
      <c r="AQ38">
        <f>VLOOKUP(M38,spp!A:H,8,FALSE)</f>
        <v>3.4</v>
      </c>
      <c r="AR38" t="str">
        <f>VLOOKUP(M38,spp!A:K,10,FALSE)</f>
        <v>Depredador</v>
      </c>
      <c r="AS38" t="str">
        <f>VLOOKUP(M38,spp!A:L,12,FALSE)</f>
        <v>LC</v>
      </c>
    </row>
    <row r="39" spans="1:45" x14ac:dyDescent="0.3">
      <c r="A39">
        <v>2</v>
      </c>
      <c r="B39" s="2" t="s">
        <v>983</v>
      </c>
      <c r="C39" s="2" t="s">
        <v>984</v>
      </c>
      <c r="D39" t="s">
        <v>987</v>
      </c>
      <c r="E39" t="s">
        <v>988</v>
      </c>
      <c r="F39">
        <v>2</v>
      </c>
      <c r="G39" s="1" t="s">
        <v>989</v>
      </c>
      <c r="H39" s="61">
        <v>2013</v>
      </c>
      <c r="I39" s="5" t="s">
        <v>986</v>
      </c>
      <c r="J39" s="1"/>
      <c r="K39" s="36">
        <v>6.6</v>
      </c>
      <c r="L39" t="str">
        <f t="shared" si="1"/>
        <v>Profundo</v>
      </c>
      <c r="M39" s="2" t="s">
        <v>1032</v>
      </c>
      <c r="N39" t="str">
        <f>VLOOKUP(M39,spp!A:B,2,FALSE)</f>
        <v>Lutjanus argentiventris</v>
      </c>
      <c r="O39">
        <f t="shared" si="7"/>
        <v>4</v>
      </c>
      <c r="R39">
        <v>1</v>
      </c>
      <c r="S39">
        <v>3</v>
      </c>
      <c r="AI39" s="44"/>
      <c r="AJ39">
        <f>VLOOKUP(M39,spp!A:C,3,FALSE)</f>
        <v>1</v>
      </c>
      <c r="AK39">
        <f>VLOOKUP(M39,spp!A:D,4,FALSE)</f>
        <v>3</v>
      </c>
      <c r="AL39">
        <f t="shared" si="2"/>
        <v>18031.25</v>
      </c>
      <c r="AM39">
        <f t="shared" si="3"/>
        <v>450.78125</v>
      </c>
      <c r="AN39">
        <f t="shared" si="4"/>
        <v>4507.8125</v>
      </c>
      <c r="AO39">
        <f t="shared" si="5"/>
        <v>4.5078125</v>
      </c>
      <c r="AP39">
        <f t="shared" si="6"/>
        <v>0.08</v>
      </c>
      <c r="AQ39">
        <f>VLOOKUP(M39,spp!A:H,8,FALSE)</f>
        <v>4</v>
      </c>
      <c r="AR39" t="str">
        <f>VLOOKUP(M39,spp!A:K,10,FALSE)</f>
        <v>Depredador Tope</v>
      </c>
      <c r="AS39" t="str">
        <f>VLOOKUP(M39,spp!A:L,12,FALSE)</f>
        <v>LC</v>
      </c>
    </row>
    <row r="40" spans="1:45" x14ac:dyDescent="0.3">
      <c r="A40">
        <v>2</v>
      </c>
      <c r="B40" s="2" t="s">
        <v>983</v>
      </c>
      <c r="C40" s="2" t="s">
        <v>984</v>
      </c>
      <c r="D40" t="s">
        <v>987</v>
      </c>
      <c r="E40" t="s">
        <v>988</v>
      </c>
      <c r="F40">
        <v>2</v>
      </c>
      <c r="G40" s="1" t="s">
        <v>989</v>
      </c>
      <c r="H40" s="61">
        <v>2013</v>
      </c>
      <c r="I40" s="5" t="s">
        <v>986</v>
      </c>
      <c r="J40" s="1"/>
      <c r="K40" s="36">
        <v>6.6</v>
      </c>
      <c r="L40" t="str">
        <f t="shared" si="1"/>
        <v>Profundo</v>
      </c>
      <c r="M40" s="2" t="s">
        <v>1036</v>
      </c>
      <c r="N40" t="str">
        <f>VLOOKUP(M40,spp!A:B,2,FALSE)</f>
        <v>Chaetodon humeralis</v>
      </c>
      <c r="O40">
        <f t="shared" si="7"/>
        <v>3</v>
      </c>
      <c r="Q40">
        <v>2</v>
      </c>
      <c r="R40">
        <v>1</v>
      </c>
      <c r="AI40" s="44"/>
      <c r="AJ40">
        <f>VLOOKUP(M40,spp!A:C,3,FALSE)</f>
        <v>2</v>
      </c>
      <c r="AK40">
        <f>VLOOKUP(M40,spp!A:D,4,FALSE)</f>
        <v>2.9895</v>
      </c>
      <c r="AL40">
        <f t="shared" si="2"/>
        <v>5456.1907141475604</v>
      </c>
      <c r="AM40">
        <f t="shared" si="3"/>
        <v>136.40476785368901</v>
      </c>
      <c r="AN40">
        <f t="shared" si="4"/>
        <v>1364.0476785368901</v>
      </c>
      <c r="AO40">
        <f t="shared" si="5"/>
        <v>1.36404767853689</v>
      </c>
      <c r="AP40">
        <f t="shared" si="6"/>
        <v>0.06</v>
      </c>
      <c r="AQ40">
        <f>VLOOKUP(M40,spp!A:H,8,FALSE)</f>
        <v>2.7</v>
      </c>
      <c r="AR40" t="str">
        <f>VLOOKUP(M40,spp!A:K,10,FALSE)</f>
        <v>Herbívoro</v>
      </c>
      <c r="AS40" t="str">
        <f>VLOOKUP(M40,spp!A:L,12,FALSE)</f>
        <v>LC</v>
      </c>
    </row>
    <row r="41" spans="1:45" x14ac:dyDescent="0.3">
      <c r="A41">
        <v>2</v>
      </c>
      <c r="B41" s="2" t="s">
        <v>983</v>
      </c>
      <c r="C41" s="2" t="s">
        <v>984</v>
      </c>
      <c r="D41" t="s">
        <v>987</v>
      </c>
      <c r="E41" t="s">
        <v>988</v>
      </c>
      <c r="F41">
        <v>3</v>
      </c>
      <c r="G41" s="1" t="s">
        <v>989</v>
      </c>
      <c r="H41" s="61">
        <v>2013</v>
      </c>
      <c r="I41" s="5" t="s">
        <v>986</v>
      </c>
      <c r="J41" s="1"/>
      <c r="K41" s="36">
        <v>6.5</v>
      </c>
      <c r="L41" t="str">
        <f t="shared" si="1"/>
        <v>Profundo</v>
      </c>
      <c r="M41" s="2" t="s">
        <v>1025</v>
      </c>
      <c r="N41" t="str">
        <f>VLOOKUP(M41,spp!A:B,2,FALSE)</f>
        <v>Abudefduf troschelii</v>
      </c>
      <c r="O41">
        <f t="shared" si="7"/>
        <v>26</v>
      </c>
      <c r="Q41">
        <v>1</v>
      </c>
      <c r="R41">
        <v>25</v>
      </c>
      <c r="AI41" s="44"/>
      <c r="AJ41">
        <f>VLOOKUP(M41,spp!A:C,3,FALSE)</f>
        <v>1.6E-2</v>
      </c>
      <c r="AK41">
        <f>VLOOKUP(M41,spp!A:D,4,FALSE)</f>
        <v>3</v>
      </c>
      <c r="AL41">
        <f t="shared" si="2"/>
        <v>788</v>
      </c>
      <c r="AM41">
        <f t="shared" si="3"/>
        <v>19.7</v>
      </c>
      <c r="AN41">
        <f t="shared" si="4"/>
        <v>197</v>
      </c>
      <c r="AO41">
        <f t="shared" si="5"/>
        <v>0.19700000000000001</v>
      </c>
      <c r="AP41">
        <f t="shared" si="6"/>
        <v>0.52</v>
      </c>
      <c r="AQ41">
        <f>VLOOKUP(M41,spp!A:H,8,FALSE)</f>
        <v>3</v>
      </c>
      <c r="AR41" t="str">
        <f>VLOOKUP(M41,spp!A:K,10,FALSE)</f>
        <v>Planctívoro</v>
      </c>
      <c r="AS41" t="str">
        <f>VLOOKUP(M41,spp!A:L,12,FALSE)</f>
        <v>LC</v>
      </c>
    </row>
    <row r="42" spans="1:45" x14ac:dyDescent="0.3">
      <c r="A42">
        <v>2</v>
      </c>
      <c r="B42" s="2" t="s">
        <v>983</v>
      </c>
      <c r="C42" s="2" t="s">
        <v>984</v>
      </c>
      <c r="D42" t="s">
        <v>987</v>
      </c>
      <c r="E42" t="s">
        <v>988</v>
      </c>
      <c r="F42">
        <v>3</v>
      </c>
      <c r="G42" s="1" t="s">
        <v>989</v>
      </c>
      <c r="H42" s="61">
        <v>2013</v>
      </c>
      <c r="I42" s="5" t="s">
        <v>986</v>
      </c>
      <c r="J42" s="1"/>
      <c r="K42" s="36">
        <v>6.5</v>
      </c>
      <c r="L42" t="str">
        <f t="shared" si="1"/>
        <v>Profundo</v>
      </c>
      <c r="M42" s="2" t="s">
        <v>1017</v>
      </c>
      <c r="N42" t="str">
        <f>VLOOKUP(M42,spp!A:B,2,FALSE)</f>
        <v>Halichoeres dispilus</v>
      </c>
      <c r="O42">
        <f t="shared" si="7"/>
        <v>2</v>
      </c>
      <c r="Q42">
        <v>2</v>
      </c>
      <c r="AI42" s="44"/>
      <c r="AJ42">
        <f>VLOOKUP(M42,spp!A:C,3,FALSE)</f>
        <v>1.26E-2</v>
      </c>
      <c r="AK42">
        <f>VLOOKUP(M42,spp!A:D,4,FALSE)</f>
        <v>3</v>
      </c>
      <c r="AL42">
        <f t="shared" si="2"/>
        <v>10.63125</v>
      </c>
      <c r="AM42">
        <f t="shared" si="3"/>
        <v>0.26578124999999997</v>
      </c>
      <c r="AN42">
        <f t="shared" si="4"/>
        <v>2.6578124999999995</v>
      </c>
      <c r="AO42">
        <f t="shared" si="5"/>
        <v>2.6578124999999996E-3</v>
      </c>
      <c r="AP42">
        <f t="shared" si="6"/>
        <v>0.04</v>
      </c>
      <c r="AQ42">
        <f>VLOOKUP(M42,spp!A:H,8,FALSE)</f>
        <v>3.9</v>
      </c>
      <c r="AR42" t="str">
        <f>VLOOKUP(M42,spp!A:K,10,FALSE)</f>
        <v>Depredador</v>
      </c>
      <c r="AS42" t="str">
        <f>VLOOKUP(M42,spp!A:L,12,FALSE)</f>
        <v>LC</v>
      </c>
    </row>
    <row r="43" spans="1:45" x14ac:dyDescent="0.3">
      <c r="A43">
        <v>2</v>
      </c>
      <c r="B43" s="2" t="s">
        <v>983</v>
      </c>
      <c r="C43" s="2" t="s">
        <v>984</v>
      </c>
      <c r="D43" t="s">
        <v>987</v>
      </c>
      <c r="E43" t="s">
        <v>988</v>
      </c>
      <c r="F43">
        <v>3</v>
      </c>
      <c r="G43" s="1" t="s">
        <v>989</v>
      </c>
      <c r="H43" s="61">
        <v>2013</v>
      </c>
      <c r="I43" s="5" t="s">
        <v>986</v>
      </c>
      <c r="J43" s="1"/>
      <c r="K43" s="36">
        <v>6.5</v>
      </c>
      <c r="L43" t="str">
        <f t="shared" si="1"/>
        <v>Profundo</v>
      </c>
      <c r="M43" s="2" t="s">
        <v>1036</v>
      </c>
      <c r="N43" t="str">
        <f>VLOOKUP(M43,spp!A:B,2,FALSE)</f>
        <v>Chaetodon humeralis</v>
      </c>
      <c r="O43">
        <f t="shared" si="7"/>
        <v>1</v>
      </c>
      <c r="R43">
        <v>1</v>
      </c>
      <c r="AI43" s="44"/>
      <c r="AJ43">
        <f>VLOOKUP(M43,spp!A:C,3,FALSE)</f>
        <v>2</v>
      </c>
      <c r="AK43">
        <f>VLOOKUP(M43,spp!A:D,4,FALSE)</f>
        <v>2.9895</v>
      </c>
      <c r="AL43">
        <f t="shared" si="2"/>
        <v>3804.0172666013441</v>
      </c>
      <c r="AM43">
        <f t="shared" si="3"/>
        <v>95.100431665033597</v>
      </c>
      <c r="AN43">
        <f t="shared" si="4"/>
        <v>951.00431665033602</v>
      </c>
      <c r="AO43">
        <f t="shared" si="5"/>
        <v>0.95100431665033602</v>
      </c>
      <c r="AP43">
        <f t="shared" si="6"/>
        <v>0.02</v>
      </c>
      <c r="AQ43">
        <f>VLOOKUP(M43,spp!A:H,8,FALSE)</f>
        <v>2.7</v>
      </c>
      <c r="AR43" t="str">
        <f>VLOOKUP(M43,spp!A:K,10,FALSE)</f>
        <v>Herbívoro</v>
      </c>
      <c r="AS43" t="str">
        <f>VLOOKUP(M43,spp!A:L,12,FALSE)</f>
        <v>LC</v>
      </c>
    </row>
    <row r="44" spans="1:45" x14ac:dyDescent="0.3">
      <c r="A44">
        <v>2</v>
      </c>
      <c r="B44" s="2" t="s">
        <v>983</v>
      </c>
      <c r="C44" s="2" t="s">
        <v>984</v>
      </c>
      <c r="D44" t="s">
        <v>987</v>
      </c>
      <c r="E44" t="s">
        <v>988</v>
      </c>
      <c r="F44">
        <v>3</v>
      </c>
      <c r="G44" s="1" t="s">
        <v>989</v>
      </c>
      <c r="H44" s="61">
        <v>2013</v>
      </c>
      <c r="I44" s="5" t="s">
        <v>986</v>
      </c>
      <c r="J44" s="1"/>
      <c r="K44" s="36">
        <v>6.5</v>
      </c>
      <c r="L44" t="str">
        <f t="shared" si="1"/>
        <v>Profundo</v>
      </c>
      <c r="M44" s="2" t="s">
        <v>1026</v>
      </c>
      <c r="N44" t="str">
        <f>VLOOKUP(M44,spp!A:B,2,FALSE)</f>
        <v>Microspathodon dorsalis</v>
      </c>
      <c r="O44">
        <f t="shared" si="7"/>
        <v>7</v>
      </c>
      <c r="Q44">
        <v>1</v>
      </c>
      <c r="R44">
        <v>1</v>
      </c>
      <c r="T44">
        <v>5</v>
      </c>
      <c r="AI44" s="44"/>
      <c r="AJ44">
        <f>VLOOKUP(M44,spp!A:C,3,FALSE)</f>
        <v>2</v>
      </c>
      <c r="AK44">
        <f>VLOOKUP(M44,spp!A:D,4,FALSE)</f>
        <v>3</v>
      </c>
      <c r="AL44">
        <f t="shared" si="2"/>
        <v>161000</v>
      </c>
      <c r="AM44">
        <f t="shared" si="3"/>
        <v>4025</v>
      </c>
      <c r="AN44">
        <f t="shared" si="4"/>
        <v>40250</v>
      </c>
      <c r="AO44">
        <f t="shared" si="5"/>
        <v>40.25</v>
      </c>
      <c r="AP44">
        <f t="shared" si="6"/>
        <v>0.14000000000000001</v>
      </c>
      <c r="AQ44">
        <f>VLOOKUP(M44,spp!A:H,8,FALSE)</f>
        <v>2.1</v>
      </c>
      <c r="AR44" t="str">
        <f>VLOOKUP(M44,spp!A:K,10,FALSE)</f>
        <v>Herbívoro</v>
      </c>
      <c r="AS44" t="str">
        <f>VLOOKUP(M44,spp!A:L,12,FALSE)</f>
        <v>LC</v>
      </c>
    </row>
    <row r="45" spans="1:45" x14ac:dyDescent="0.3">
      <c r="A45">
        <v>2</v>
      </c>
      <c r="B45" s="2" t="s">
        <v>983</v>
      </c>
      <c r="C45" s="2" t="s">
        <v>984</v>
      </c>
      <c r="D45" t="s">
        <v>987</v>
      </c>
      <c r="E45" t="s">
        <v>988</v>
      </c>
      <c r="F45">
        <v>3</v>
      </c>
      <c r="G45" s="1" t="s">
        <v>989</v>
      </c>
      <c r="H45" s="61">
        <v>2013</v>
      </c>
      <c r="I45" s="5" t="s">
        <v>986</v>
      </c>
      <c r="J45" s="1"/>
      <c r="K45" s="36">
        <v>6.5</v>
      </c>
      <c r="L45" t="str">
        <f t="shared" si="1"/>
        <v>Profundo</v>
      </c>
      <c r="M45" s="2" t="s">
        <v>1028</v>
      </c>
      <c r="N45" t="str">
        <f>VLOOKUP(M45,spp!A:B,2,FALSE)</f>
        <v>Thalassoma lucasanum</v>
      </c>
      <c r="O45">
        <f t="shared" si="7"/>
        <v>15</v>
      </c>
      <c r="Q45">
        <v>15</v>
      </c>
      <c r="AI45" s="44"/>
      <c r="AJ45">
        <f>VLOOKUP(M45,spp!A:C,3,FALSE)</f>
        <v>1.261E-2</v>
      </c>
      <c r="AK45">
        <f>VLOOKUP(M45,spp!A:D,4,FALSE)</f>
        <v>2</v>
      </c>
      <c r="AL45">
        <f t="shared" si="2"/>
        <v>10.639687500000001</v>
      </c>
      <c r="AM45">
        <f t="shared" si="3"/>
        <v>0.26599218750000003</v>
      </c>
      <c r="AN45">
        <f t="shared" si="4"/>
        <v>2.6599218750000002</v>
      </c>
      <c r="AO45">
        <f t="shared" si="5"/>
        <v>2.6599218750000004E-3</v>
      </c>
      <c r="AP45">
        <f t="shared" si="6"/>
        <v>0.3</v>
      </c>
      <c r="AQ45">
        <f>VLOOKUP(M45,spp!A:H,8,FALSE)</f>
        <v>3.5</v>
      </c>
      <c r="AR45" t="str">
        <f>VLOOKUP(M45,spp!A:K,10,FALSE)</f>
        <v>Depredador</v>
      </c>
      <c r="AS45" t="str">
        <f>VLOOKUP(M45,spp!A:L,12,FALSE)</f>
        <v>LC</v>
      </c>
    </row>
    <row r="46" spans="1:45" x14ac:dyDescent="0.3">
      <c r="A46">
        <v>2</v>
      </c>
      <c r="B46" s="2" t="s">
        <v>983</v>
      </c>
      <c r="C46" s="2" t="s">
        <v>984</v>
      </c>
      <c r="D46" t="s">
        <v>987</v>
      </c>
      <c r="E46" t="s">
        <v>988</v>
      </c>
      <c r="F46">
        <v>3</v>
      </c>
      <c r="G46" s="1" t="s">
        <v>989</v>
      </c>
      <c r="H46" s="61">
        <v>2013</v>
      </c>
      <c r="I46" s="5" t="s">
        <v>986</v>
      </c>
      <c r="J46" s="1"/>
      <c r="K46" s="36">
        <v>6.5</v>
      </c>
      <c r="L46" t="str">
        <f t="shared" si="1"/>
        <v>Profundo</v>
      </c>
      <c r="M46" s="2" t="s">
        <v>1034</v>
      </c>
      <c r="N46" t="str">
        <f>VLOOKUP(M46,spp!A:B,2,FALSE)</f>
        <v>Acanthurus nigricans</v>
      </c>
      <c r="O46">
        <f t="shared" si="7"/>
        <v>2</v>
      </c>
      <c r="T46">
        <v>2</v>
      </c>
      <c r="AI46" s="44"/>
      <c r="AJ46">
        <f>VLOOKUP(M46,spp!A:C,3,FALSE)</f>
        <v>6</v>
      </c>
      <c r="AK46">
        <f>VLOOKUP(M46,spp!A:D,4,FALSE)</f>
        <v>2.669</v>
      </c>
      <c r="AL46">
        <f t="shared" si="2"/>
        <v>64607.528702424628</v>
      </c>
      <c r="AM46">
        <f t="shared" si="3"/>
        <v>1615.1882175606156</v>
      </c>
      <c r="AN46">
        <f t="shared" si="4"/>
        <v>16151.882175606155</v>
      </c>
      <c r="AO46">
        <f t="shared" si="5"/>
        <v>16.151882175606154</v>
      </c>
      <c r="AP46">
        <f t="shared" si="6"/>
        <v>0.04</v>
      </c>
      <c r="AQ46">
        <f>VLOOKUP(M46,spp!A:H,8,FALSE)</f>
        <v>2</v>
      </c>
      <c r="AR46" t="str">
        <f>VLOOKUP(M46,spp!A:K,10,FALSE)</f>
        <v>Herbívoro</v>
      </c>
      <c r="AS46" t="str">
        <f>VLOOKUP(M46,spp!A:L,12,FALSE)</f>
        <v>LC</v>
      </c>
    </row>
    <row r="47" spans="1:45" x14ac:dyDescent="0.3">
      <c r="A47">
        <v>2</v>
      </c>
      <c r="B47" s="2" t="s">
        <v>983</v>
      </c>
      <c r="C47" s="2" t="s">
        <v>984</v>
      </c>
      <c r="D47" t="s">
        <v>987</v>
      </c>
      <c r="E47" t="s">
        <v>988</v>
      </c>
      <c r="F47">
        <v>3</v>
      </c>
      <c r="G47" s="1" t="s">
        <v>989</v>
      </c>
      <c r="H47" s="61">
        <v>2013</v>
      </c>
      <c r="I47" s="5" t="s">
        <v>986</v>
      </c>
      <c r="J47" s="1"/>
      <c r="K47" s="36">
        <v>6.5</v>
      </c>
      <c r="L47" t="str">
        <f t="shared" si="1"/>
        <v>Profundo</v>
      </c>
      <c r="M47" s="2" t="s">
        <v>1033</v>
      </c>
      <c r="N47" t="str">
        <f>VLOOKUP(M47,spp!A:B,2,FALSE)</f>
        <v>Cephalopholis panamensis</v>
      </c>
      <c r="O47">
        <f t="shared" si="7"/>
        <v>1</v>
      </c>
      <c r="S47">
        <v>1</v>
      </c>
      <c r="AI47" s="44"/>
      <c r="AJ47">
        <f>VLOOKUP(M47,spp!A:C,3,FALSE)</f>
        <v>2</v>
      </c>
      <c r="AK47">
        <f>VLOOKUP(M47,spp!A:D,4,FALSE)</f>
        <v>3</v>
      </c>
      <c r="AL47">
        <f t="shared" si="2"/>
        <v>10718.75</v>
      </c>
      <c r="AM47">
        <f t="shared" si="3"/>
        <v>267.96875</v>
      </c>
      <c r="AN47">
        <f t="shared" si="4"/>
        <v>2679.6875</v>
      </c>
      <c r="AO47">
        <f t="shared" si="5"/>
        <v>2.6796875</v>
      </c>
      <c r="AP47">
        <f t="shared" si="6"/>
        <v>0.02</v>
      </c>
      <c r="AQ47">
        <f>VLOOKUP(M47,spp!A:H,8,FALSE)</f>
        <v>4</v>
      </c>
      <c r="AR47" t="str">
        <f>VLOOKUP(M47,spp!A:K,10,FALSE)</f>
        <v>Depredador Tope</v>
      </c>
      <c r="AS47" t="str">
        <f>VLOOKUP(M47,spp!A:L,12,FALSE)</f>
        <v>LC</v>
      </c>
    </row>
    <row r="48" spans="1:45" x14ac:dyDescent="0.3">
      <c r="A48" s="2">
        <v>3</v>
      </c>
      <c r="B48" s="2" t="s">
        <v>983</v>
      </c>
      <c r="C48" s="2" t="s">
        <v>990</v>
      </c>
      <c r="D48" s="2" t="s">
        <v>991</v>
      </c>
      <c r="E48" s="2" t="s">
        <v>985</v>
      </c>
      <c r="F48" s="2">
        <v>1</v>
      </c>
      <c r="G48" s="5">
        <v>41331</v>
      </c>
      <c r="H48" s="61">
        <v>2013</v>
      </c>
      <c r="I48" s="5" t="s">
        <v>986</v>
      </c>
      <c r="J48" s="5"/>
      <c r="K48" s="35">
        <v>6</v>
      </c>
      <c r="L48" t="str">
        <f t="shared" si="1"/>
        <v>Somero</v>
      </c>
      <c r="M48" s="2" t="s">
        <v>1019</v>
      </c>
      <c r="N48" t="str">
        <f>VLOOKUP(M48,spp!A:B,2,FALSE)</f>
        <v>Stegastes acapulcoensis</v>
      </c>
      <c r="O48">
        <f t="shared" si="7"/>
        <v>2</v>
      </c>
      <c r="P48" s="2">
        <v>1</v>
      </c>
      <c r="Q48" s="2">
        <v>1</v>
      </c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6"/>
      <c r="AI48" s="26"/>
      <c r="AJ48">
        <f>VLOOKUP(M48,spp!A:C,3,FALSE)</f>
        <v>3.49E-2</v>
      </c>
      <c r="AK48">
        <f>VLOOKUP(M48,spp!A:D,4,FALSE)</f>
        <v>2</v>
      </c>
      <c r="AL48">
        <f t="shared" si="2"/>
        <v>2.1812499999999999</v>
      </c>
      <c r="AM48">
        <f t="shared" si="3"/>
        <v>5.4531249999999996E-2</v>
      </c>
      <c r="AN48">
        <f t="shared" si="4"/>
        <v>0.54531249999999998</v>
      </c>
      <c r="AO48">
        <f t="shared" si="5"/>
        <v>5.4531250000000001E-4</v>
      </c>
      <c r="AP48">
        <f t="shared" si="6"/>
        <v>0.04</v>
      </c>
      <c r="AQ48">
        <f>VLOOKUP(M48,spp!A:H,8,FALSE)</f>
        <v>2</v>
      </c>
      <c r="AR48" t="str">
        <f>VLOOKUP(M48,spp!A:K,10,FALSE)</f>
        <v>Herbívoro</v>
      </c>
      <c r="AS48" t="str">
        <f>VLOOKUP(M48,spp!A:L,12,FALSE)</f>
        <v>LC</v>
      </c>
    </row>
    <row r="49" spans="1:45" x14ac:dyDescent="0.3">
      <c r="A49" s="2">
        <v>3</v>
      </c>
      <c r="B49" s="2" t="s">
        <v>983</v>
      </c>
      <c r="C49" s="2" t="s">
        <v>990</v>
      </c>
      <c r="D49" s="2" t="s">
        <v>991</v>
      </c>
      <c r="E49" s="2" t="s">
        <v>985</v>
      </c>
      <c r="F49" s="2">
        <v>1</v>
      </c>
      <c r="G49" s="5">
        <v>41331</v>
      </c>
      <c r="H49" s="61">
        <v>2013</v>
      </c>
      <c r="I49" s="5" t="s">
        <v>986</v>
      </c>
      <c r="J49" s="5"/>
      <c r="K49" s="35">
        <v>6</v>
      </c>
      <c r="L49" t="str">
        <f t="shared" si="1"/>
        <v>Somero</v>
      </c>
      <c r="M49" s="2" t="s">
        <v>1017</v>
      </c>
      <c r="N49" t="str">
        <f>VLOOKUP(M49,spp!A:B,2,FALSE)</f>
        <v>Halichoeres dispilus</v>
      </c>
      <c r="O49">
        <f t="shared" si="7"/>
        <v>12</v>
      </c>
      <c r="Q49">
        <v>10</v>
      </c>
      <c r="R49">
        <v>2</v>
      </c>
      <c r="AI49" s="44"/>
      <c r="AJ49">
        <f>VLOOKUP(M49,spp!A:C,3,FALSE)</f>
        <v>1.26E-2</v>
      </c>
      <c r="AK49">
        <f>VLOOKUP(M49,spp!A:D,4,FALSE)</f>
        <v>3</v>
      </c>
      <c r="AL49">
        <f t="shared" si="2"/>
        <v>102.375</v>
      </c>
      <c r="AM49">
        <f t="shared" si="3"/>
        <v>2.5593750000000002</v>
      </c>
      <c r="AN49">
        <f t="shared" si="4"/>
        <v>25.59375</v>
      </c>
      <c r="AO49">
        <f t="shared" si="5"/>
        <v>2.5593749999999998E-2</v>
      </c>
      <c r="AP49">
        <f t="shared" si="6"/>
        <v>0.24</v>
      </c>
      <c r="AQ49">
        <f>VLOOKUP(M49,spp!A:H,8,FALSE)</f>
        <v>3.9</v>
      </c>
      <c r="AR49" t="str">
        <f>VLOOKUP(M49,spp!A:K,10,FALSE)</f>
        <v>Depredador</v>
      </c>
      <c r="AS49" t="str">
        <f>VLOOKUP(M49,spp!A:L,12,FALSE)</f>
        <v>LC</v>
      </c>
    </row>
    <row r="50" spans="1:45" x14ac:dyDescent="0.3">
      <c r="A50" s="2">
        <v>3</v>
      </c>
      <c r="B50" s="2" t="s">
        <v>983</v>
      </c>
      <c r="C50" s="2" t="s">
        <v>990</v>
      </c>
      <c r="D50" s="2" t="s">
        <v>991</v>
      </c>
      <c r="E50" s="2" t="s">
        <v>985</v>
      </c>
      <c r="F50" s="2">
        <v>1</v>
      </c>
      <c r="G50" s="5">
        <v>41331</v>
      </c>
      <c r="H50" s="61">
        <v>2013</v>
      </c>
      <c r="I50" s="5" t="s">
        <v>986</v>
      </c>
      <c r="J50" s="5"/>
      <c r="K50" s="35">
        <v>6</v>
      </c>
      <c r="L50" t="str">
        <f t="shared" si="1"/>
        <v>Somero</v>
      </c>
      <c r="M50" s="2" t="s">
        <v>1028</v>
      </c>
      <c r="N50" t="str">
        <f>VLOOKUP(M50,spp!A:B,2,FALSE)</f>
        <v>Thalassoma lucasanum</v>
      </c>
      <c r="O50">
        <f t="shared" si="7"/>
        <v>10</v>
      </c>
      <c r="Q50">
        <v>10</v>
      </c>
      <c r="AI50" s="44"/>
      <c r="AJ50">
        <f>VLOOKUP(M50,spp!A:C,3,FALSE)</f>
        <v>1.261E-2</v>
      </c>
      <c r="AK50">
        <f>VLOOKUP(M50,spp!A:D,4,FALSE)</f>
        <v>2</v>
      </c>
      <c r="AL50">
        <f t="shared" si="2"/>
        <v>7.0931250000000006</v>
      </c>
      <c r="AM50">
        <f t="shared" si="3"/>
        <v>0.177328125</v>
      </c>
      <c r="AN50">
        <f t="shared" si="4"/>
        <v>1.7732812500000001</v>
      </c>
      <c r="AO50">
        <f t="shared" si="5"/>
        <v>1.7732812500000001E-3</v>
      </c>
      <c r="AP50">
        <f t="shared" si="6"/>
        <v>0.2</v>
      </c>
      <c r="AQ50">
        <f>VLOOKUP(M50,spp!A:H,8,FALSE)</f>
        <v>3.5</v>
      </c>
      <c r="AR50" t="str">
        <f>VLOOKUP(M50,spp!A:K,10,FALSE)</f>
        <v>Depredador</v>
      </c>
      <c r="AS50" t="str">
        <f>VLOOKUP(M50,spp!A:L,12,FALSE)</f>
        <v>LC</v>
      </c>
    </row>
    <row r="51" spans="1:45" x14ac:dyDescent="0.3">
      <c r="A51" s="2">
        <v>3</v>
      </c>
      <c r="B51" s="2" t="s">
        <v>983</v>
      </c>
      <c r="C51" s="2" t="s">
        <v>990</v>
      </c>
      <c r="D51" s="2" t="s">
        <v>991</v>
      </c>
      <c r="E51" s="2" t="s">
        <v>985</v>
      </c>
      <c r="F51" s="2">
        <v>1</v>
      </c>
      <c r="G51" s="5">
        <v>41331</v>
      </c>
      <c r="H51" s="61">
        <v>2013</v>
      </c>
      <c r="I51" s="5" t="s">
        <v>986</v>
      </c>
      <c r="J51" s="5"/>
      <c r="K51" s="35">
        <v>6</v>
      </c>
      <c r="L51" t="str">
        <f t="shared" si="1"/>
        <v>Somero</v>
      </c>
      <c r="M51" s="2" t="s">
        <v>1037</v>
      </c>
      <c r="N51" t="str">
        <f>VLOOKUP(M51,spp!A:B,2,FALSE)</f>
        <v>Prionurus laticlavius</v>
      </c>
      <c r="O51">
        <f t="shared" si="7"/>
        <v>25</v>
      </c>
      <c r="T51">
        <v>25</v>
      </c>
      <c r="AI51" s="44"/>
      <c r="AJ51" t="str">
        <f>VLOOKUP(M51,spp!A:C,3,FALSE)</f>
        <v>0.19800000000000001</v>
      </c>
      <c r="AK51">
        <f>VLOOKUP(M51,spp!A:D,4,FALSE)</f>
        <v>2.504</v>
      </c>
      <c r="AL51">
        <f t="shared" si="2"/>
        <v>15669.205656131064</v>
      </c>
      <c r="AM51">
        <f t="shared" si="3"/>
        <v>391.7301414032766</v>
      </c>
      <c r="AN51">
        <f t="shared" si="4"/>
        <v>3917.3014140327659</v>
      </c>
      <c r="AO51">
        <f t="shared" si="5"/>
        <v>3.917301414032766</v>
      </c>
      <c r="AP51">
        <f t="shared" si="6"/>
        <v>0.5</v>
      </c>
      <c r="AQ51">
        <f>VLOOKUP(M51,spp!A:H,8,FALSE)</f>
        <v>2.7</v>
      </c>
      <c r="AR51" t="str">
        <f>VLOOKUP(M51,spp!A:K,10,FALSE)</f>
        <v>Herbívoro</v>
      </c>
      <c r="AS51" t="str">
        <f>VLOOKUP(M51,spp!A:L,12,FALSE)</f>
        <v>LC</v>
      </c>
    </row>
    <row r="52" spans="1:45" x14ac:dyDescent="0.3">
      <c r="A52" s="2">
        <v>3</v>
      </c>
      <c r="B52" s="2" t="s">
        <v>983</v>
      </c>
      <c r="C52" s="2" t="s">
        <v>990</v>
      </c>
      <c r="D52" s="2" t="s">
        <v>991</v>
      </c>
      <c r="E52" s="2" t="s">
        <v>985</v>
      </c>
      <c r="F52" s="2">
        <v>1</v>
      </c>
      <c r="G52" s="5">
        <v>41331</v>
      </c>
      <c r="H52" s="61">
        <v>2013</v>
      </c>
      <c r="I52" s="5" t="s">
        <v>986</v>
      </c>
      <c r="J52" s="5"/>
      <c r="K52" s="35">
        <v>6</v>
      </c>
      <c r="L52" t="str">
        <f t="shared" si="1"/>
        <v>Somero</v>
      </c>
      <c r="M52" s="2" t="s">
        <v>1036</v>
      </c>
      <c r="N52" t="str">
        <f>VLOOKUP(M52,spp!A:B,2,FALSE)</f>
        <v>Chaetodon humeralis</v>
      </c>
      <c r="O52">
        <f t="shared" si="7"/>
        <v>4</v>
      </c>
      <c r="R52">
        <v>4</v>
      </c>
      <c r="AI52" s="44"/>
      <c r="AJ52">
        <f>VLOOKUP(M52,spp!A:C,3,FALSE)</f>
        <v>2</v>
      </c>
      <c r="AK52">
        <f>VLOOKUP(M52,spp!A:D,4,FALSE)</f>
        <v>2.9895</v>
      </c>
      <c r="AL52">
        <f t="shared" si="2"/>
        <v>15216.069066405376</v>
      </c>
      <c r="AM52">
        <f t="shared" si="3"/>
        <v>380.40172666013439</v>
      </c>
      <c r="AN52">
        <f t="shared" si="4"/>
        <v>3804.0172666013441</v>
      </c>
      <c r="AO52">
        <f t="shared" si="5"/>
        <v>3.8040172666013441</v>
      </c>
      <c r="AP52">
        <f t="shared" si="6"/>
        <v>0.08</v>
      </c>
      <c r="AQ52">
        <f>VLOOKUP(M52,spp!A:H,8,FALSE)</f>
        <v>2.7</v>
      </c>
      <c r="AR52" t="str">
        <f>VLOOKUP(M52,spp!A:K,10,FALSE)</f>
        <v>Herbívoro</v>
      </c>
      <c r="AS52" t="str">
        <f>VLOOKUP(M52,spp!A:L,12,FALSE)</f>
        <v>LC</v>
      </c>
    </row>
    <row r="53" spans="1:45" x14ac:dyDescent="0.3">
      <c r="A53" s="2">
        <v>3</v>
      </c>
      <c r="B53" s="2" t="s">
        <v>983</v>
      </c>
      <c r="C53" s="2" t="s">
        <v>990</v>
      </c>
      <c r="D53" s="2" t="s">
        <v>991</v>
      </c>
      <c r="E53" s="2" t="s">
        <v>985</v>
      </c>
      <c r="F53" s="2">
        <v>1</v>
      </c>
      <c r="G53" s="5">
        <v>41331</v>
      </c>
      <c r="H53" s="61">
        <v>2013</v>
      </c>
      <c r="I53" s="5" t="s">
        <v>986</v>
      </c>
      <c r="J53" s="5"/>
      <c r="K53" s="35">
        <v>6</v>
      </c>
      <c r="L53" t="str">
        <f t="shared" si="1"/>
        <v>Somero</v>
      </c>
      <c r="M53" s="2" t="s">
        <v>1038</v>
      </c>
      <c r="N53" t="str">
        <f>VLOOKUP(M53,spp!A:B,2,FALSE)</f>
        <v>Holacanthus passer</v>
      </c>
      <c r="O53">
        <f t="shared" si="7"/>
        <v>1</v>
      </c>
      <c r="S53">
        <v>1</v>
      </c>
      <c r="AI53" s="44"/>
      <c r="AJ53">
        <f>VLOOKUP(M53,spp!A:C,3,FALSE)</f>
        <v>2</v>
      </c>
      <c r="AK53">
        <f>VLOOKUP(M53,spp!A:D,4,FALSE)</f>
        <v>3</v>
      </c>
      <c r="AL53">
        <f t="shared" si="2"/>
        <v>10718.75</v>
      </c>
      <c r="AM53">
        <f t="shared" si="3"/>
        <v>267.96875</v>
      </c>
      <c r="AN53">
        <f t="shared" si="4"/>
        <v>2679.6875</v>
      </c>
      <c r="AO53">
        <f t="shared" si="5"/>
        <v>2.6796875</v>
      </c>
      <c r="AP53">
        <f t="shared" si="6"/>
        <v>0.02</v>
      </c>
      <c r="AQ53">
        <f>VLOOKUP(M53,spp!A:H,8,FALSE)</f>
        <v>2.6</v>
      </c>
      <c r="AR53" t="str">
        <f>VLOOKUP(M53,spp!A:K,10,FALSE)</f>
        <v>Herbívoro</v>
      </c>
      <c r="AS53" t="str">
        <f>VLOOKUP(M53,spp!A:L,12,FALSE)</f>
        <v>LC</v>
      </c>
    </row>
    <row r="54" spans="1:45" x14ac:dyDescent="0.3">
      <c r="A54" s="2">
        <v>3</v>
      </c>
      <c r="B54" s="2" t="s">
        <v>983</v>
      </c>
      <c r="C54" s="2" t="s">
        <v>990</v>
      </c>
      <c r="D54" s="2" t="s">
        <v>991</v>
      </c>
      <c r="E54" s="2" t="s">
        <v>985</v>
      </c>
      <c r="F54" s="2">
        <v>1</v>
      </c>
      <c r="G54" s="5">
        <v>41331</v>
      </c>
      <c r="H54" s="61">
        <v>2013</v>
      </c>
      <c r="I54" s="5" t="s">
        <v>986</v>
      </c>
      <c r="J54" s="5"/>
      <c r="K54" s="35">
        <v>6</v>
      </c>
      <c r="L54" t="str">
        <f t="shared" si="1"/>
        <v>Somero</v>
      </c>
      <c r="M54" s="2" t="s">
        <v>1026</v>
      </c>
      <c r="N54" t="str">
        <f>VLOOKUP(M54,spp!A:B,2,FALSE)</f>
        <v>Microspathodon dorsalis</v>
      </c>
      <c r="O54">
        <f t="shared" si="7"/>
        <v>2</v>
      </c>
      <c r="S54">
        <v>1</v>
      </c>
      <c r="T54">
        <v>1</v>
      </c>
      <c r="AI54" s="44"/>
      <c r="AJ54">
        <f>VLOOKUP(M54,spp!A:C,3,FALSE)</f>
        <v>2</v>
      </c>
      <c r="AK54">
        <f>VLOOKUP(M54,spp!A:D,4,FALSE)</f>
        <v>3</v>
      </c>
      <c r="AL54">
        <f t="shared" si="2"/>
        <v>41968.75</v>
      </c>
      <c r="AM54">
        <f t="shared" si="3"/>
        <v>1049.21875</v>
      </c>
      <c r="AN54">
        <f t="shared" si="4"/>
        <v>10492.1875</v>
      </c>
      <c r="AO54">
        <f t="shared" si="5"/>
        <v>10.4921875</v>
      </c>
      <c r="AP54">
        <f t="shared" si="6"/>
        <v>0.04</v>
      </c>
      <c r="AQ54">
        <f>VLOOKUP(M54,spp!A:H,8,FALSE)</f>
        <v>2.1</v>
      </c>
      <c r="AR54" t="str">
        <f>VLOOKUP(M54,spp!A:K,10,FALSE)</f>
        <v>Herbívoro</v>
      </c>
      <c r="AS54" t="str">
        <f>VLOOKUP(M54,spp!A:L,12,FALSE)</f>
        <v>LC</v>
      </c>
    </row>
    <row r="55" spans="1:45" x14ac:dyDescent="0.3">
      <c r="A55" s="2">
        <v>3</v>
      </c>
      <c r="B55" s="2" t="s">
        <v>983</v>
      </c>
      <c r="C55" s="2" t="s">
        <v>990</v>
      </c>
      <c r="D55" s="2" t="s">
        <v>991</v>
      </c>
      <c r="E55" s="2" t="s">
        <v>985</v>
      </c>
      <c r="F55" s="2">
        <v>1</v>
      </c>
      <c r="G55" s="5">
        <v>41331</v>
      </c>
      <c r="H55" s="61">
        <v>2013</v>
      </c>
      <c r="I55" s="5" t="s">
        <v>986</v>
      </c>
      <c r="J55" s="5"/>
      <c r="K55" s="35">
        <v>6</v>
      </c>
      <c r="L55" t="str">
        <f t="shared" si="1"/>
        <v>Somero</v>
      </c>
      <c r="M55" s="2" t="s">
        <v>1039</v>
      </c>
      <c r="N55" t="str">
        <f>VLOOKUP(M55,spp!A:B,2,FALSE)</f>
        <v>Lutjanus guttatus</v>
      </c>
      <c r="O55">
        <f t="shared" si="7"/>
        <v>4</v>
      </c>
      <c r="R55">
        <v>4</v>
      </c>
      <c r="AI55" s="44"/>
      <c r="AJ55">
        <f>VLOOKUP(M55,spp!A:C,3,FALSE)</f>
        <v>1.43E-2</v>
      </c>
      <c r="AK55">
        <f>VLOOKUP(M55,spp!A:D,4,FALSE)</f>
        <v>3</v>
      </c>
      <c r="AL55">
        <f t="shared" si="2"/>
        <v>111.71875</v>
      </c>
      <c r="AM55">
        <f t="shared" si="3"/>
        <v>2.79296875</v>
      </c>
      <c r="AN55">
        <f t="shared" si="4"/>
        <v>27.9296875</v>
      </c>
      <c r="AO55">
        <f t="shared" si="5"/>
        <v>2.7929687500000001E-2</v>
      </c>
      <c r="AP55">
        <f t="shared" si="6"/>
        <v>0.08</v>
      </c>
      <c r="AQ55">
        <f>VLOOKUP(M55,spp!A:H,8,FALSE)</f>
        <v>3.9</v>
      </c>
      <c r="AR55" t="str">
        <f>VLOOKUP(M55,spp!A:K,10,FALSE)</f>
        <v>Depredador</v>
      </c>
      <c r="AS55" t="str">
        <f>VLOOKUP(M55,spp!A:L,12,FALSE)</f>
        <v>LC</v>
      </c>
    </row>
    <row r="56" spans="1:45" x14ac:dyDescent="0.3">
      <c r="A56" s="2">
        <v>3</v>
      </c>
      <c r="B56" s="2" t="s">
        <v>983</v>
      </c>
      <c r="C56" s="2" t="s">
        <v>990</v>
      </c>
      <c r="D56" s="2" t="s">
        <v>991</v>
      </c>
      <c r="E56" s="2" t="s">
        <v>985</v>
      </c>
      <c r="F56" s="2">
        <v>1</v>
      </c>
      <c r="G56" s="5">
        <v>41331</v>
      </c>
      <c r="H56" s="61">
        <v>2013</v>
      </c>
      <c r="I56" s="5" t="s">
        <v>986</v>
      </c>
      <c r="J56" s="5"/>
      <c r="K56" s="35">
        <v>6</v>
      </c>
      <c r="L56" t="str">
        <f t="shared" si="1"/>
        <v>Somero</v>
      </c>
      <c r="M56" s="2" t="s">
        <v>1040</v>
      </c>
      <c r="N56" t="str">
        <f>VLOOKUP(M56,spp!A:B,2,FALSE)</f>
        <v>Sufflamen verres</v>
      </c>
      <c r="O56">
        <f t="shared" si="7"/>
        <v>2</v>
      </c>
      <c r="R56">
        <v>1</v>
      </c>
      <c r="T56">
        <v>1</v>
      </c>
      <c r="AI56" s="44"/>
      <c r="AJ56">
        <f>VLOOKUP(M56,spp!A:C,3,FALSE)</f>
        <v>2</v>
      </c>
      <c r="AK56">
        <f>VLOOKUP(M56,spp!A:D,4,FALSE)</f>
        <v>3</v>
      </c>
      <c r="AL56">
        <f t="shared" si="2"/>
        <v>35156.25</v>
      </c>
      <c r="AM56">
        <f t="shared" si="3"/>
        <v>878.90625</v>
      </c>
      <c r="AN56">
        <f t="shared" si="4"/>
        <v>8789.0625</v>
      </c>
      <c r="AO56">
        <f t="shared" si="5"/>
        <v>8.7890625</v>
      </c>
      <c r="AP56">
        <f t="shared" si="6"/>
        <v>0.04</v>
      </c>
      <c r="AQ56">
        <f>VLOOKUP(M56,spp!A:H,8,FALSE)</f>
        <v>3.3</v>
      </c>
      <c r="AR56" t="str">
        <f>VLOOKUP(M56,spp!A:K,10,FALSE)</f>
        <v>Depredador</v>
      </c>
      <c r="AS56" t="str">
        <f>VLOOKUP(M56,spp!A:L,12,FALSE)</f>
        <v>LC</v>
      </c>
    </row>
    <row r="57" spans="1:45" x14ac:dyDescent="0.3">
      <c r="A57" s="2">
        <v>3</v>
      </c>
      <c r="B57" s="2" t="s">
        <v>983</v>
      </c>
      <c r="C57" s="2" t="s">
        <v>990</v>
      </c>
      <c r="D57" s="2" t="s">
        <v>991</v>
      </c>
      <c r="E57" s="2" t="s">
        <v>985</v>
      </c>
      <c r="F57" s="2">
        <v>1</v>
      </c>
      <c r="G57" s="5">
        <v>41331</v>
      </c>
      <c r="H57" s="61">
        <v>2013</v>
      </c>
      <c r="I57" s="5" t="s">
        <v>986</v>
      </c>
      <c r="J57" s="5"/>
      <c r="K57" s="35">
        <v>6</v>
      </c>
      <c r="L57" t="str">
        <f t="shared" si="1"/>
        <v>Somero</v>
      </c>
      <c r="M57" s="2" t="s">
        <v>1393</v>
      </c>
      <c r="N57" t="str">
        <f>VLOOKUP(M57,spp!A:B,2,FALSE)</f>
        <v>Kiphosus sp.</v>
      </c>
      <c r="O57">
        <f t="shared" si="7"/>
        <v>1</v>
      </c>
      <c r="T57">
        <v>1</v>
      </c>
      <c r="AI57" s="44"/>
      <c r="AJ57">
        <f>VLOOKUP(M57,spp!A:C,3,FALSE)</f>
        <v>2.18E-2</v>
      </c>
      <c r="AK57">
        <f>VLOOKUP(M57,spp!A:D,4,FALSE)</f>
        <v>3</v>
      </c>
      <c r="AL57">
        <f t="shared" si="2"/>
        <v>340.625</v>
      </c>
      <c r="AM57">
        <f t="shared" si="3"/>
        <v>8.515625</v>
      </c>
      <c r="AN57">
        <f t="shared" si="4"/>
        <v>85.15625</v>
      </c>
      <c r="AO57">
        <f t="shared" si="5"/>
        <v>8.5156250000000003E-2</v>
      </c>
      <c r="AP57">
        <f t="shared" si="6"/>
        <v>0.02</v>
      </c>
      <c r="AQ57">
        <f>VLOOKUP(M57,spp!A:H,8,FALSE)</f>
        <v>2.9</v>
      </c>
      <c r="AR57" t="str">
        <f>VLOOKUP(M57,spp!A:K,10,FALSE)</f>
        <v>Herbívoro</v>
      </c>
      <c r="AS57" t="str">
        <f>VLOOKUP(M57,spp!A:L,12,FALSE)</f>
        <v>LC</v>
      </c>
    </row>
    <row r="58" spans="1:45" x14ac:dyDescent="0.3">
      <c r="A58" s="2">
        <v>3</v>
      </c>
      <c r="B58" s="2" t="s">
        <v>983</v>
      </c>
      <c r="C58" s="2" t="s">
        <v>990</v>
      </c>
      <c r="D58" s="2" t="s">
        <v>991</v>
      </c>
      <c r="E58" s="2" t="s">
        <v>985</v>
      </c>
      <c r="F58" s="2">
        <v>2</v>
      </c>
      <c r="G58" s="5">
        <v>41331</v>
      </c>
      <c r="H58" s="61">
        <v>2013</v>
      </c>
      <c r="I58" s="5" t="s">
        <v>986</v>
      </c>
      <c r="J58" s="5"/>
      <c r="K58" s="35">
        <v>6</v>
      </c>
      <c r="L58" t="str">
        <f t="shared" si="1"/>
        <v>Somero</v>
      </c>
      <c r="M58" s="2" t="s">
        <v>1041</v>
      </c>
      <c r="N58" t="str">
        <f>VLOOKUP(M58,spp!A:B,2,FALSE)</f>
        <v>Chromis atrilobata</v>
      </c>
      <c r="O58">
        <f t="shared" si="7"/>
        <v>23</v>
      </c>
      <c r="Q58">
        <v>23</v>
      </c>
      <c r="AI58" s="44"/>
      <c r="AJ58">
        <f>VLOOKUP(M58,spp!A:C,3,FALSE)</f>
        <v>5</v>
      </c>
      <c r="AK58">
        <f>VLOOKUP(M58,spp!A:D,4,FALSE)</f>
        <v>3.41655</v>
      </c>
      <c r="AL58">
        <f t="shared" si="2"/>
        <v>112302.23506966642</v>
      </c>
      <c r="AM58">
        <f t="shared" si="3"/>
        <v>2807.5558767416605</v>
      </c>
      <c r="AN58">
        <f t="shared" si="4"/>
        <v>28075.558767416605</v>
      </c>
      <c r="AO58">
        <f t="shared" si="5"/>
        <v>28.075558767416606</v>
      </c>
      <c r="AP58">
        <f t="shared" si="6"/>
        <v>0.46</v>
      </c>
      <c r="AQ58">
        <f>VLOOKUP(M58,spp!A:H,8,FALSE)</f>
        <v>3.4</v>
      </c>
      <c r="AR58" t="str">
        <f>VLOOKUP(M58,spp!A:K,10,FALSE)</f>
        <v>Planctívoro</v>
      </c>
      <c r="AS58" t="str">
        <f>VLOOKUP(M58,spp!A:L,12,FALSE)</f>
        <v>LC</v>
      </c>
    </row>
    <row r="59" spans="1:45" x14ac:dyDescent="0.3">
      <c r="A59" s="2">
        <v>3</v>
      </c>
      <c r="B59" s="2" t="s">
        <v>983</v>
      </c>
      <c r="C59" s="2" t="s">
        <v>990</v>
      </c>
      <c r="D59" s="2" t="s">
        <v>991</v>
      </c>
      <c r="E59" s="2" t="s">
        <v>985</v>
      </c>
      <c r="F59" s="2">
        <v>2</v>
      </c>
      <c r="G59" s="5">
        <v>41331</v>
      </c>
      <c r="H59" s="61">
        <v>2013</v>
      </c>
      <c r="I59" s="5" t="s">
        <v>986</v>
      </c>
      <c r="J59" s="5"/>
      <c r="K59" s="35">
        <v>6</v>
      </c>
      <c r="L59" t="str">
        <f t="shared" si="1"/>
        <v>Somero</v>
      </c>
      <c r="M59" s="2" t="s">
        <v>1042</v>
      </c>
      <c r="N59" t="str">
        <f>VLOOKUP(M59,spp!A:B,2,FALSE)</f>
        <v>Bodianus diplotaenia</v>
      </c>
      <c r="O59">
        <f t="shared" si="7"/>
        <v>1</v>
      </c>
      <c r="S59">
        <v>1</v>
      </c>
      <c r="AI59" s="44"/>
      <c r="AJ59">
        <f>VLOOKUP(M59,spp!A:C,3,FALSE)</f>
        <v>2.01E-2</v>
      </c>
      <c r="AK59">
        <f>VLOOKUP(M59,spp!A:D,4,FALSE)</f>
        <v>2</v>
      </c>
      <c r="AL59">
        <f t="shared" si="2"/>
        <v>6.1556249999999997</v>
      </c>
      <c r="AM59">
        <f t="shared" si="3"/>
        <v>0.153890625</v>
      </c>
      <c r="AN59">
        <f t="shared" si="4"/>
        <v>1.5389062500000001</v>
      </c>
      <c r="AO59">
        <f t="shared" si="5"/>
        <v>1.5389062500000001E-3</v>
      </c>
      <c r="AP59">
        <f t="shared" si="6"/>
        <v>0.02</v>
      </c>
      <c r="AQ59">
        <f>VLOOKUP(M59,spp!A:H,8,FALSE)</f>
        <v>3.4</v>
      </c>
      <c r="AR59" t="str">
        <f>VLOOKUP(M59,spp!A:K,10,FALSE)</f>
        <v>Depredador</v>
      </c>
      <c r="AS59" t="str">
        <f>VLOOKUP(M59,spp!A:L,12,FALSE)</f>
        <v>LC</v>
      </c>
    </row>
    <row r="60" spans="1:45" x14ac:dyDescent="0.3">
      <c r="A60" s="2">
        <v>3</v>
      </c>
      <c r="B60" s="2" t="s">
        <v>983</v>
      </c>
      <c r="C60" s="2" t="s">
        <v>990</v>
      </c>
      <c r="D60" s="2" t="s">
        <v>991</v>
      </c>
      <c r="E60" s="2" t="s">
        <v>985</v>
      </c>
      <c r="F60" s="2">
        <v>2</v>
      </c>
      <c r="G60" s="5">
        <v>41331</v>
      </c>
      <c r="H60" s="61">
        <v>2013</v>
      </c>
      <c r="I60" s="5" t="s">
        <v>986</v>
      </c>
      <c r="J60" s="5"/>
      <c r="K60" s="35">
        <v>6</v>
      </c>
      <c r="L60" t="str">
        <f t="shared" si="1"/>
        <v>Somero</v>
      </c>
      <c r="M60" s="2" t="s">
        <v>1019</v>
      </c>
      <c r="N60" t="str">
        <f>VLOOKUP(M60,spp!A:B,2,FALSE)</f>
        <v>Stegastes acapulcoensis</v>
      </c>
      <c r="O60">
        <f t="shared" si="7"/>
        <v>4</v>
      </c>
      <c r="R60">
        <v>4</v>
      </c>
      <c r="AI60" s="44"/>
      <c r="AJ60">
        <f>VLOOKUP(M60,spp!A:C,3,FALSE)</f>
        <v>3.49E-2</v>
      </c>
      <c r="AK60">
        <f>VLOOKUP(M60,spp!A:D,4,FALSE)</f>
        <v>2</v>
      </c>
      <c r="AL60">
        <f t="shared" si="2"/>
        <v>21.8125</v>
      </c>
      <c r="AM60">
        <f t="shared" si="3"/>
        <v>0.54531249999999998</v>
      </c>
      <c r="AN60">
        <f t="shared" si="4"/>
        <v>5.453125</v>
      </c>
      <c r="AO60">
        <f t="shared" si="5"/>
        <v>5.4531249999999996E-3</v>
      </c>
      <c r="AP60">
        <f t="shared" si="6"/>
        <v>0.08</v>
      </c>
      <c r="AQ60">
        <f>VLOOKUP(M60,spp!A:H,8,FALSE)</f>
        <v>2</v>
      </c>
      <c r="AR60" t="str">
        <f>VLOOKUP(M60,spp!A:K,10,FALSE)</f>
        <v>Herbívoro</v>
      </c>
      <c r="AS60" t="str">
        <f>VLOOKUP(M60,spp!A:L,12,FALSE)</f>
        <v>LC</v>
      </c>
    </row>
    <row r="61" spans="1:45" x14ac:dyDescent="0.3">
      <c r="A61" s="2">
        <v>3</v>
      </c>
      <c r="B61" s="2" t="s">
        <v>983</v>
      </c>
      <c r="C61" s="2" t="s">
        <v>990</v>
      </c>
      <c r="D61" s="2" t="s">
        <v>991</v>
      </c>
      <c r="E61" s="2" t="s">
        <v>985</v>
      </c>
      <c r="F61" s="2">
        <v>2</v>
      </c>
      <c r="G61" s="5">
        <v>41331</v>
      </c>
      <c r="H61" s="61">
        <v>2013</v>
      </c>
      <c r="I61" s="5" t="s">
        <v>986</v>
      </c>
      <c r="J61" s="5"/>
      <c r="K61" s="35">
        <v>6</v>
      </c>
      <c r="L61" t="str">
        <f t="shared" si="1"/>
        <v>Somero</v>
      </c>
      <c r="M61" s="2" t="s">
        <v>1017</v>
      </c>
      <c r="N61" t="str">
        <f>VLOOKUP(M61,spp!A:B,2,FALSE)</f>
        <v>Halichoeres dispilus</v>
      </c>
      <c r="O61">
        <f t="shared" si="7"/>
        <v>21</v>
      </c>
      <c r="R61">
        <v>20</v>
      </c>
      <c r="S61">
        <v>1</v>
      </c>
      <c r="AI61" s="44"/>
      <c r="AJ61">
        <f>VLOOKUP(M61,spp!A:C,3,FALSE)</f>
        <v>1.26E-2</v>
      </c>
      <c r="AK61">
        <f>VLOOKUP(M61,spp!A:D,4,FALSE)</f>
        <v>3</v>
      </c>
      <c r="AL61">
        <f t="shared" si="2"/>
        <v>559.71562500000005</v>
      </c>
      <c r="AM61">
        <f t="shared" si="3"/>
        <v>13.992890625000001</v>
      </c>
      <c r="AN61">
        <f t="shared" si="4"/>
        <v>139.92890625000001</v>
      </c>
      <c r="AO61">
        <f t="shared" si="5"/>
        <v>0.13992890625000001</v>
      </c>
      <c r="AP61">
        <f t="shared" si="6"/>
        <v>0.42</v>
      </c>
      <c r="AQ61">
        <f>VLOOKUP(M61,spp!A:H,8,FALSE)</f>
        <v>3.9</v>
      </c>
      <c r="AR61" t="str">
        <f>VLOOKUP(M61,spp!A:K,10,FALSE)</f>
        <v>Depredador</v>
      </c>
      <c r="AS61" t="str">
        <f>VLOOKUP(M61,spp!A:L,12,FALSE)</f>
        <v>LC</v>
      </c>
    </row>
    <row r="62" spans="1:45" x14ac:dyDescent="0.3">
      <c r="A62" s="2">
        <v>3</v>
      </c>
      <c r="B62" s="2" t="s">
        <v>983</v>
      </c>
      <c r="C62" s="2" t="s">
        <v>990</v>
      </c>
      <c r="D62" s="2" t="s">
        <v>991</v>
      </c>
      <c r="E62" s="2" t="s">
        <v>985</v>
      </c>
      <c r="F62" s="2">
        <v>2</v>
      </c>
      <c r="G62" s="5">
        <v>41331</v>
      </c>
      <c r="H62" s="61">
        <v>2013</v>
      </c>
      <c r="I62" s="5" t="s">
        <v>986</v>
      </c>
      <c r="J62" s="5"/>
      <c r="K62" s="35">
        <v>6</v>
      </c>
      <c r="L62" t="str">
        <f t="shared" si="1"/>
        <v>Somero</v>
      </c>
      <c r="M62" s="2" t="s">
        <v>1037</v>
      </c>
      <c r="N62" t="str">
        <f>VLOOKUP(M62,spp!A:B,2,FALSE)</f>
        <v>Prionurus laticlavius</v>
      </c>
      <c r="O62">
        <f t="shared" si="7"/>
        <v>1</v>
      </c>
      <c r="T62">
        <v>1</v>
      </c>
      <c r="AI62" s="44"/>
      <c r="AJ62" t="str">
        <f>VLOOKUP(M62,spp!A:C,3,FALSE)</f>
        <v>0.19800000000000001</v>
      </c>
      <c r="AK62">
        <f>VLOOKUP(M62,spp!A:D,4,FALSE)</f>
        <v>2.504</v>
      </c>
      <c r="AL62">
        <f t="shared" si="2"/>
        <v>626.76822624524254</v>
      </c>
      <c r="AM62">
        <f t="shared" si="3"/>
        <v>15.669205656131064</v>
      </c>
      <c r="AN62">
        <f t="shared" si="4"/>
        <v>156.69205656131064</v>
      </c>
      <c r="AO62">
        <f t="shared" si="5"/>
        <v>0.15669205656131063</v>
      </c>
      <c r="AP62">
        <f t="shared" si="6"/>
        <v>0.02</v>
      </c>
      <c r="AQ62">
        <f>VLOOKUP(M62,spp!A:H,8,FALSE)</f>
        <v>2.7</v>
      </c>
      <c r="AR62" t="str">
        <f>VLOOKUP(M62,spp!A:K,10,FALSE)</f>
        <v>Herbívoro</v>
      </c>
      <c r="AS62" t="str">
        <f>VLOOKUP(M62,spp!A:L,12,FALSE)</f>
        <v>LC</v>
      </c>
    </row>
    <row r="63" spans="1:45" x14ac:dyDescent="0.3">
      <c r="A63" s="2">
        <v>3</v>
      </c>
      <c r="B63" s="2" t="s">
        <v>983</v>
      </c>
      <c r="C63" s="2" t="s">
        <v>990</v>
      </c>
      <c r="D63" s="2" t="s">
        <v>991</v>
      </c>
      <c r="E63" s="2" t="s">
        <v>985</v>
      </c>
      <c r="F63" s="2">
        <v>2</v>
      </c>
      <c r="G63" s="5">
        <v>41331</v>
      </c>
      <c r="H63" s="61">
        <v>2013</v>
      </c>
      <c r="I63" s="5" t="s">
        <v>986</v>
      </c>
      <c r="J63" s="5"/>
      <c r="K63" s="35">
        <v>6</v>
      </c>
      <c r="L63" t="str">
        <f t="shared" si="1"/>
        <v>Somero</v>
      </c>
      <c r="M63" s="2" t="s">
        <v>1036</v>
      </c>
      <c r="N63" t="str">
        <f>VLOOKUP(M63,spp!A:B,2,FALSE)</f>
        <v>Chaetodon humeralis</v>
      </c>
      <c r="O63">
        <f t="shared" si="7"/>
        <v>4</v>
      </c>
      <c r="R63">
        <v>4</v>
      </c>
      <c r="AI63" s="44"/>
      <c r="AJ63">
        <f>VLOOKUP(M63,spp!A:C,3,FALSE)</f>
        <v>2</v>
      </c>
      <c r="AK63">
        <f>VLOOKUP(M63,spp!A:D,4,FALSE)</f>
        <v>2.9895</v>
      </c>
      <c r="AL63">
        <f t="shared" si="2"/>
        <v>15216.069066405376</v>
      </c>
      <c r="AM63">
        <f t="shared" si="3"/>
        <v>380.40172666013439</v>
      </c>
      <c r="AN63">
        <f t="shared" si="4"/>
        <v>3804.0172666013441</v>
      </c>
      <c r="AO63">
        <f t="shared" si="5"/>
        <v>3.8040172666013441</v>
      </c>
      <c r="AP63">
        <f t="shared" si="6"/>
        <v>0.08</v>
      </c>
      <c r="AQ63">
        <f>VLOOKUP(M63,spp!A:H,8,FALSE)</f>
        <v>2.7</v>
      </c>
      <c r="AR63" t="str">
        <f>VLOOKUP(M63,spp!A:K,10,FALSE)</f>
        <v>Herbívoro</v>
      </c>
      <c r="AS63" t="str">
        <f>VLOOKUP(M63,spp!A:L,12,FALSE)</f>
        <v>LC</v>
      </c>
    </row>
    <row r="64" spans="1:45" x14ac:dyDescent="0.3">
      <c r="A64" s="2">
        <v>3</v>
      </c>
      <c r="B64" s="2" t="s">
        <v>983</v>
      </c>
      <c r="C64" s="2" t="s">
        <v>990</v>
      </c>
      <c r="D64" s="2" t="s">
        <v>991</v>
      </c>
      <c r="E64" s="2" t="s">
        <v>985</v>
      </c>
      <c r="F64" s="2">
        <v>2</v>
      </c>
      <c r="G64" s="5">
        <v>41331</v>
      </c>
      <c r="H64" s="61">
        <v>2013</v>
      </c>
      <c r="I64" s="5" t="s">
        <v>986</v>
      </c>
      <c r="J64" s="5"/>
      <c r="K64" s="35">
        <v>6</v>
      </c>
      <c r="L64" t="str">
        <f t="shared" si="1"/>
        <v>Somero</v>
      </c>
      <c r="M64" s="2" t="s">
        <v>1038</v>
      </c>
      <c r="N64" t="str">
        <f>VLOOKUP(M64,spp!A:B,2,FALSE)</f>
        <v>Holacanthus passer</v>
      </c>
      <c r="O64">
        <f t="shared" si="7"/>
        <v>2</v>
      </c>
      <c r="T64">
        <v>2</v>
      </c>
      <c r="AI64" s="44"/>
      <c r="AJ64">
        <f>VLOOKUP(M64,spp!A:C,3,FALSE)</f>
        <v>2</v>
      </c>
      <c r="AK64">
        <f>VLOOKUP(M64,spp!A:D,4,FALSE)</f>
        <v>3</v>
      </c>
      <c r="AL64">
        <f t="shared" si="2"/>
        <v>62500</v>
      </c>
      <c r="AM64">
        <f t="shared" si="3"/>
        <v>1562.5</v>
      </c>
      <c r="AN64">
        <f t="shared" si="4"/>
        <v>15625</v>
      </c>
      <c r="AO64">
        <f t="shared" si="5"/>
        <v>15.625</v>
      </c>
      <c r="AP64">
        <f t="shared" si="6"/>
        <v>0.04</v>
      </c>
      <c r="AQ64">
        <f>VLOOKUP(M64,spp!A:H,8,FALSE)</f>
        <v>2.6</v>
      </c>
      <c r="AR64" t="str">
        <f>VLOOKUP(M64,spp!A:K,10,FALSE)</f>
        <v>Herbívoro</v>
      </c>
      <c r="AS64" t="str">
        <f>VLOOKUP(M64,spp!A:L,12,FALSE)</f>
        <v>LC</v>
      </c>
    </row>
    <row r="65" spans="1:45" x14ac:dyDescent="0.3">
      <c r="A65" s="2">
        <v>3</v>
      </c>
      <c r="B65" s="2" t="s">
        <v>983</v>
      </c>
      <c r="C65" s="2" t="s">
        <v>990</v>
      </c>
      <c r="D65" s="2" t="s">
        <v>991</v>
      </c>
      <c r="E65" s="2" t="s">
        <v>985</v>
      </c>
      <c r="F65" s="2">
        <v>2</v>
      </c>
      <c r="G65" s="5">
        <v>41331</v>
      </c>
      <c r="H65" s="61">
        <v>2013</v>
      </c>
      <c r="I65" s="5" t="s">
        <v>986</v>
      </c>
      <c r="J65" s="5"/>
      <c r="K65" s="35">
        <v>6</v>
      </c>
      <c r="L65" t="str">
        <f t="shared" si="1"/>
        <v>Somero</v>
      </c>
      <c r="M65" s="2" t="s">
        <v>1026</v>
      </c>
      <c r="N65" t="str">
        <f>VLOOKUP(M65,spp!A:B,2,FALSE)</f>
        <v>Microspathodon dorsalis</v>
      </c>
      <c r="O65">
        <f t="shared" si="7"/>
        <v>13</v>
      </c>
      <c r="S65">
        <v>12</v>
      </c>
      <c r="T65">
        <v>1</v>
      </c>
      <c r="AI65" s="44"/>
      <c r="AJ65">
        <f>VLOOKUP(M65,spp!A:C,3,FALSE)</f>
        <v>2</v>
      </c>
      <c r="AK65">
        <f>VLOOKUP(M65,spp!A:D,4,FALSE)</f>
        <v>3</v>
      </c>
      <c r="AL65">
        <f t="shared" si="2"/>
        <v>159875</v>
      </c>
      <c r="AM65">
        <f t="shared" si="3"/>
        <v>3996.875</v>
      </c>
      <c r="AN65">
        <f t="shared" si="4"/>
        <v>39968.75</v>
      </c>
      <c r="AO65">
        <f t="shared" si="5"/>
        <v>39.96875</v>
      </c>
      <c r="AP65">
        <f t="shared" si="6"/>
        <v>0.26</v>
      </c>
      <c r="AQ65">
        <f>VLOOKUP(M65,spp!A:H,8,FALSE)</f>
        <v>2.1</v>
      </c>
      <c r="AR65" t="str">
        <f>VLOOKUP(M65,spp!A:K,10,FALSE)</f>
        <v>Herbívoro</v>
      </c>
      <c r="AS65" t="str">
        <f>VLOOKUP(M65,spp!A:L,12,FALSE)</f>
        <v>LC</v>
      </c>
    </row>
    <row r="66" spans="1:45" x14ac:dyDescent="0.3">
      <c r="A66" s="2">
        <v>3</v>
      </c>
      <c r="B66" s="2" t="s">
        <v>983</v>
      </c>
      <c r="C66" s="2" t="s">
        <v>990</v>
      </c>
      <c r="D66" s="2" t="s">
        <v>991</v>
      </c>
      <c r="E66" s="2" t="s">
        <v>985</v>
      </c>
      <c r="F66" s="2">
        <v>2</v>
      </c>
      <c r="G66" s="5">
        <v>41331</v>
      </c>
      <c r="H66" s="61">
        <v>2013</v>
      </c>
      <c r="I66" s="5" t="s">
        <v>986</v>
      </c>
      <c r="J66" s="5"/>
      <c r="K66" s="35">
        <v>6</v>
      </c>
      <c r="L66" t="str">
        <f t="shared" si="1"/>
        <v>Somero</v>
      </c>
      <c r="M66" s="2" t="s">
        <v>1043</v>
      </c>
      <c r="N66" t="str">
        <f>VLOOKUP(M66,spp!A:B,2,FALSE)</f>
        <v>Haemulon maculicauda</v>
      </c>
      <c r="O66">
        <f t="shared" si="7"/>
        <v>1</v>
      </c>
      <c r="S66">
        <v>1</v>
      </c>
      <c r="AI66" s="44"/>
      <c r="AJ66">
        <f>VLOOKUP(M66,spp!A:C,3,FALSE)</f>
        <v>8</v>
      </c>
      <c r="AK66">
        <f>VLOOKUP(M66,spp!A:D,4,FALSE)</f>
        <v>3.16</v>
      </c>
      <c r="AL66">
        <f t="shared" si="2"/>
        <v>67778.229626866858</v>
      </c>
      <c r="AM66">
        <f t="shared" si="3"/>
        <v>1694.4557406716715</v>
      </c>
      <c r="AN66">
        <f t="shared" si="4"/>
        <v>16944.557406716714</v>
      </c>
      <c r="AO66">
        <f t="shared" si="5"/>
        <v>16.944557406716715</v>
      </c>
      <c r="AP66">
        <f t="shared" si="6"/>
        <v>0.02</v>
      </c>
      <c r="AQ66">
        <f>VLOOKUP(M66,spp!A:H,8,FALSE)</f>
        <v>4.2</v>
      </c>
      <c r="AR66" t="str">
        <f>VLOOKUP(M66,spp!A:K,10,FALSE)</f>
        <v>Depredador Tope</v>
      </c>
      <c r="AS66" t="str">
        <f>VLOOKUP(M66,spp!A:L,12,FALSE)</f>
        <v>LC</v>
      </c>
    </row>
    <row r="67" spans="1:45" x14ac:dyDescent="0.3">
      <c r="A67" s="2">
        <v>3</v>
      </c>
      <c r="B67" s="2" t="s">
        <v>983</v>
      </c>
      <c r="C67" s="2" t="s">
        <v>990</v>
      </c>
      <c r="D67" s="2" t="s">
        <v>991</v>
      </c>
      <c r="E67" s="2" t="s">
        <v>985</v>
      </c>
      <c r="F67" s="2">
        <v>2</v>
      </c>
      <c r="G67" s="5">
        <v>41331</v>
      </c>
      <c r="H67" s="61">
        <v>2013</v>
      </c>
      <c r="I67" s="5" t="s">
        <v>986</v>
      </c>
      <c r="J67" s="5"/>
      <c r="K67" s="35">
        <v>6</v>
      </c>
      <c r="L67" t="str">
        <f t="shared" si="1"/>
        <v>Somero</v>
      </c>
      <c r="M67" s="2" t="s">
        <v>1032</v>
      </c>
      <c r="N67" t="str">
        <f>VLOOKUP(M67,spp!A:B,2,FALSE)</f>
        <v>Lutjanus argentiventris</v>
      </c>
      <c r="O67">
        <f t="shared" ref="O67:O98" si="8">+SUM(P67:AF67)</f>
        <v>1</v>
      </c>
      <c r="S67">
        <v>1</v>
      </c>
      <c r="AI67" s="44"/>
      <c r="AJ67">
        <f>VLOOKUP(M67,spp!A:C,3,FALSE)</f>
        <v>1</v>
      </c>
      <c r="AK67">
        <f>VLOOKUP(M67,spp!A:D,4,FALSE)</f>
        <v>3</v>
      </c>
      <c r="AL67">
        <f t="shared" si="2"/>
        <v>5359.375</v>
      </c>
      <c r="AM67">
        <f t="shared" si="3"/>
        <v>133.984375</v>
      </c>
      <c r="AN67">
        <f t="shared" si="4"/>
        <v>1339.84375</v>
      </c>
      <c r="AO67">
        <f t="shared" si="5"/>
        <v>1.33984375</v>
      </c>
      <c r="AP67">
        <f t="shared" si="6"/>
        <v>0.02</v>
      </c>
      <c r="AQ67">
        <f>VLOOKUP(M67,spp!A:H,8,FALSE)</f>
        <v>4</v>
      </c>
      <c r="AR67" t="str">
        <f>VLOOKUP(M67,spp!A:K,10,FALSE)</f>
        <v>Depredador Tope</v>
      </c>
      <c r="AS67" t="str">
        <f>VLOOKUP(M67,spp!A:L,12,FALSE)</f>
        <v>LC</v>
      </c>
    </row>
    <row r="68" spans="1:45" x14ac:dyDescent="0.3">
      <c r="A68" s="2">
        <v>3</v>
      </c>
      <c r="B68" s="2" t="s">
        <v>983</v>
      </c>
      <c r="C68" s="2" t="s">
        <v>990</v>
      </c>
      <c r="D68" s="2" t="s">
        <v>991</v>
      </c>
      <c r="E68" s="2" t="s">
        <v>985</v>
      </c>
      <c r="F68" s="2">
        <v>2</v>
      </c>
      <c r="G68" s="5">
        <v>41331</v>
      </c>
      <c r="H68" s="61">
        <v>2013</v>
      </c>
      <c r="I68" s="5" t="s">
        <v>986</v>
      </c>
      <c r="J68" s="5"/>
      <c r="K68" s="35">
        <v>6</v>
      </c>
      <c r="L68" t="str">
        <f t="shared" ref="L68:L131" si="9">IF(K68&gt;6,"Profundo","Somero")</f>
        <v>Somero</v>
      </c>
      <c r="M68" s="2" t="s">
        <v>1027</v>
      </c>
      <c r="N68" t="str">
        <f>VLOOKUP(M68,spp!A:B,2,FALSE)</f>
        <v>Halichoeres notospilus</v>
      </c>
      <c r="O68">
        <f t="shared" si="8"/>
        <v>2</v>
      </c>
      <c r="R68">
        <v>1</v>
      </c>
      <c r="S68">
        <v>1</v>
      </c>
      <c r="AI68" s="44"/>
      <c r="AJ68">
        <f>VLOOKUP(M68,spp!A:C,3,FALSE)</f>
        <v>1.26E-2</v>
      </c>
      <c r="AK68">
        <f>VLOOKUP(M68,spp!A:D,4,FALSE)</f>
        <v>3</v>
      </c>
      <c r="AL68">
        <f t="shared" ref="AL68:AL131" si="10">((AJ68*$P$2^AK68)*P68)+((AJ68*$Q$2^AK68)*Q68)+((AJ68*$R$2^AK68)*R68)+((AJ68*$S$2^AK68)*S68)+((AJ68*$T$2^AK68)*T68)+((AJ68*$U$2^AK68)*U68)+((AJ68*$V$2^AK68)*V68)+((AJ68*$W$2^AK68)*W68)+((AJ68*$X$2^AK68)*X68)+((AJ68*$Y$2^AK68)*Y68)+((AJ68*$Z$2^AK68)*Z68)+((AJ68*$AA$2^AK68)*AA68)+((AJ68*$AB$2^AK68)*AB68)+ ((AJ68*$AC$2^AK68)*AC68)+((AJ68*$AD$2^AK68)*AD68)+((AJ68*$AE$2^AK68)*AE68)+((AJ68*$AF$2^AK68)*AF68)+((AJ68*$AG$2^AK68)*AG68)+((AJ68*$AH$2^AK68)*AH68)</f>
        <v>92.137500000000003</v>
      </c>
      <c r="AM68">
        <f t="shared" ref="AM68:AM131" si="11">AL68/40</f>
        <v>2.3034375000000002</v>
      </c>
      <c r="AN68">
        <f t="shared" ref="AN68:AN131" si="12">AM68*10</f>
        <v>23.034375000000004</v>
      </c>
      <c r="AO68">
        <f t="shared" ref="AO68:AO131" si="13">AN68/1000</f>
        <v>2.3034375000000003E-2</v>
      </c>
      <c r="AP68">
        <f t="shared" ref="AP68:AP131" si="14">O68/$C$1</f>
        <v>0.04</v>
      </c>
      <c r="AQ68">
        <f>VLOOKUP(M68,spp!A:H,8,FALSE)</f>
        <v>3.5</v>
      </c>
      <c r="AR68" t="str">
        <f>VLOOKUP(M68,spp!A:K,10,FALSE)</f>
        <v>Depredador</v>
      </c>
      <c r="AS68" t="str">
        <f>VLOOKUP(M68,spp!A:L,12,FALSE)</f>
        <v>LC</v>
      </c>
    </row>
    <row r="69" spans="1:45" x14ac:dyDescent="0.3">
      <c r="A69" s="2">
        <v>3</v>
      </c>
      <c r="B69" s="2" t="s">
        <v>983</v>
      </c>
      <c r="C69" s="2" t="s">
        <v>990</v>
      </c>
      <c r="D69" s="2" t="s">
        <v>991</v>
      </c>
      <c r="E69" s="2" t="s">
        <v>985</v>
      </c>
      <c r="F69" s="2">
        <v>2</v>
      </c>
      <c r="G69" s="5">
        <v>41331</v>
      </c>
      <c r="H69" s="61">
        <v>2013</v>
      </c>
      <c r="I69" s="5" t="s">
        <v>986</v>
      </c>
      <c r="J69" s="5"/>
      <c r="K69" s="35">
        <v>6</v>
      </c>
      <c r="L69" t="str">
        <f t="shared" si="9"/>
        <v>Somero</v>
      </c>
      <c r="M69" s="2" t="s">
        <v>1022</v>
      </c>
      <c r="N69" t="str">
        <f>VLOOKUP(M69,spp!A:B,2,FALSE)</f>
        <v>Epinephelus labriformis</v>
      </c>
      <c r="O69">
        <f t="shared" si="8"/>
        <v>2</v>
      </c>
      <c r="R69">
        <v>1</v>
      </c>
      <c r="T69">
        <v>1</v>
      </c>
      <c r="AI69" s="44"/>
      <c r="AJ69">
        <f>VLOOKUP(M69,spp!A:C,3,FALSE)</f>
        <v>3</v>
      </c>
      <c r="AK69">
        <f>VLOOKUP(M69,spp!A:D,4,FALSE)</f>
        <v>2.9</v>
      </c>
      <c r="AL69">
        <f t="shared" si="10"/>
        <v>38525.606948070083</v>
      </c>
      <c r="AM69">
        <f t="shared" si="11"/>
        <v>963.14017370175202</v>
      </c>
      <c r="AN69">
        <f t="shared" si="12"/>
        <v>9631.4017370175206</v>
      </c>
      <c r="AO69">
        <f t="shared" si="13"/>
        <v>9.6314017370175211</v>
      </c>
      <c r="AP69">
        <f t="shared" si="14"/>
        <v>0.04</v>
      </c>
      <c r="AQ69">
        <f>VLOOKUP(M69,spp!A:H,8,FALSE)</f>
        <v>4</v>
      </c>
      <c r="AR69" t="str">
        <f>VLOOKUP(M69,spp!A:K,10,FALSE)</f>
        <v>Depredador Tope</v>
      </c>
      <c r="AS69" t="str">
        <f>VLOOKUP(M69,spp!A:L,12,FALSE)</f>
        <v>LC</v>
      </c>
    </row>
    <row r="70" spans="1:45" x14ac:dyDescent="0.3">
      <c r="A70" s="2">
        <v>3</v>
      </c>
      <c r="B70" s="2" t="s">
        <v>983</v>
      </c>
      <c r="C70" s="2" t="s">
        <v>990</v>
      </c>
      <c r="D70" s="2" t="s">
        <v>991</v>
      </c>
      <c r="E70" s="2" t="s">
        <v>985</v>
      </c>
      <c r="F70" s="2">
        <v>2</v>
      </c>
      <c r="G70" s="5">
        <v>41331</v>
      </c>
      <c r="H70" s="61">
        <v>2013</v>
      </c>
      <c r="I70" s="5" t="s">
        <v>986</v>
      </c>
      <c r="J70" s="5"/>
      <c r="K70" s="35">
        <v>6</v>
      </c>
      <c r="L70" t="str">
        <f t="shared" si="9"/>
        <v>Somero</v>
      </c>
      <c r="M70" s="2" t="s">
        <v>1044</v>
      </c>
      <c r="N70" t="str">
        <f>VLOOKUP(M70,spp!A:B,2,FALSE)</f>
        <v>Scarus perrico</v>
      </c>
      <c r="O70">
        <f t="shared" si="8"/>
        <v>1</v>
      </c>
      <c r="U70">
        <v>1</v>
      </c>
      <c r="AI70" s="44"/>
      <c r="AJ70">
        <f>VLOOKUP(M70,spp!A:C,3,FALSE)</f>
        <v>1</v>
      </c>
      <c r="AK70">
        <f>VLOOKUP(M70,spp!A:D,4,FALSE)</f>
        <v>3</v>
      </c>
      <c r="AL70">
        <f t="shared" si="10"/>
        <v>42875</v>
      </c>
      <c r="AM70">
        <f t="shared" si="11"/>
        <v>1071.875</v>
      </c>
      <c r="AN70">
        <f t="shared" si="12"/>
        <v>10718.75</v>
      </c>
      <c r="AO70">
        <f t="shared" si="13"/>
        <v>10.71875</v>
      </c>
      <c r="AP70">
        <f t="shared" si="14"/>
        <v>0.02</v>
      </c>
      <c r="AQ70">
        <f>VLOOKUP(M70,spp!A:H,8,FALSE)</f>
        <v>2</v>
      </c>
      <c r="AR70" t="str">
        <f>VLOOKUP(M70,spp!A:K,10,FALSE)</f>
        <v>Herbívoro</v>
      </c>
      <c r="AS70" t="str">
        <f>VLOOKUP(M70,spp!A:L,12,FALSE)</f>
        <v>LC</v>
      </c>
    </row>
    <row r="71" spans="1:45" x14ac:dyDescent="0.3">
      <c r="A71" s="2">
        <v>3</v>
      </c>
      <c r="B71" s="2" t="s">
        <v>983</v>
      </c>
      <c r="C71" s="2" t="s">
        <v>990</v>
      </c>
      <c r="D71" s="2" t="s">
        <v>991</v>
      </c>
      <c r="E71" s="2" t="s">
        <v>985</v>
      </c>
      <c r="F71" s="2">
        <v>2</v>
      </c>
      <c r="G71" s="5">
        <v>41331</v>
      </c>
      <c r="H71" s="61">
        <v>2013</v>
      </c>
      <c r="I71" s="5" t="s">
        <v>986</v>
      </c>
      <c r="J71" s="5"/>
      <c r="K71" s="35">
        <v>6</v>
      </c>
      <c r="L71" t="str">
        <f t="shared" si="9"/>
        <v>Somero</v>
      </c>
      <c r="M71" s="2" t="s">
        <v>1024</v>
      </c>
      <c r="N71" t="str">
        <f>VLOOKUP(M71,spp!A:B,2,FALSE)</f>
        <v>Sargocentron suborbitalis</v>
      </c>
      <c r="O71">
        <f t="shared" si="8"/>
        <v>14</v>
      </c>
      <c r="S71">
        <v>14</v>
      </c>
      <c r="AI71" s="44"/>
      <c r="AJ71">
        <f>VLOOKUP(M71,spp!A:C,3,FALSE)</f>
        <v>2</v>
      </c>
      <c r="AK71">
        <f>VLOOKUP(M71,spp!A:D,4,FALSE)</f>
        <v>2.9554</v>
      </c>
      <c r="AL71">
        <f t="shared" si="10"/>
        <v>132078.66799050238</v>
      </c>
      <c r="AM71">
        <f t="shared" si="11"/>
        <v>3301.9666997625595</v>
      </c>
      <c r="AN71">
        <f t="shared" si="12"/>
        <v>33019.666997625594</v>
      </c>
      <c r="AO71">
        <f t="shared" si="13"/>
        <v>33.019666997625592</v>
      </c>
      <c r="AP71">
        <f t="shared" si="14"/>
        <v>0.28000000000000003</v>
      </c>
      <c r="AQ71">
        <f>VLOOKUP(M71,spp!A:H,8,FALSE)</f>
        <v>3.5</v>
      </c>
      <c r="AR71" t="str">
        <f>VLOOKUP(M71,spp!A:K,10,FALSE)</f>
        <v>Depredador</v>
      </c>
      <c r="AS71" t="str">
        <f>VLOOKUP(M71,spp!A:L,12,FALSE)</f>
        <v>LC</v>
      </c>
    </row>
    <row r="72" spans="1:45" x14ac:dyDescent="0.3">
      <c r="A72" s="2">
        <v>3</v>
      </c>
      <c r="B72" s="2" t="s">
        <v>983</v>
      </c>
      <c r="C72" s="2" t="s">
        <v>990</v>
      </c>
      <c r="D72" s="2" t="s">
        <v>991</v>
      </c>
      <c r="E72" s="2" t="s">
        <v>985</v>
      </c>
      <c r="F72" s="2">
        <v>2</v>
      </c>
      <c r="G72" s="5">
        <v>41331</v>
      </c>
      <c r="H72" s="61">
        <v>2013</v>
      </c>
      <c r="I72" s="5" t="s">
        <v>986</v>
      </c>
      <c r="J72" s="5"/>
      <c r="K72" s="35">
        <v>6</v>
      </c>
      <c r="L72" t="str">
        <f t="shared" si="9"/>
        <v>Somero</v>
      </c>
      <c r="M72" s="2" t="s">
        <v>1023</v>
      </c>
      <c r="N72" t="str">
        <f>VLOOKUP(M72,spp!A:B,2,FALSE)</f>
        <v>Anisotremus caesius</v>
      </c>
      <c r="O72">
        <f t="shared" si="8"/>
        <v>6</v>
      </c>
      <c r="S72">
        <v>6</v>
      </c>
      <c r="AI72" s="44"/>
      <c r="AJ72">
        <f>VLOOKUP(M72,spp!A:C,3,FALSE)</f>
        <v>1</v>
      </c>
      <c r="AK72">
        <f>VLOOKUP(M72,spp!A:D,4,FALSE)</f>
        <v>2</v>
      </c>
      <c r="AL72">
        <f t="shared" si="10"/>
        <v>1837.5</v>
      </c>
      <c r="AM72">
        <f t="shared" si="11"/>
        <v>45.9375</v>
      </c>
      <c r="AN72">
        <f t="shared" si="12"/>
        <v>459.375</v>
      </c>
      <c r="AO72">
        <f t="shared" si="13"/>
        <v>0.45937499999999998</v>
      </c>
      <c r="AP72">
        <f t="shared" si="14"/>
        <v>0.12</v>
      </c>
      <c r="AQ72">
        <f>VLOOKUP(M72,spp!A:H,8,FALSE)</f>
        <v>3.4</v>
      </c>
      <c r="AR72" t="str">
        <f>VLOOKUP(M72,spp!A:K,10,FALSE)</f>
        <v>Depredador</v>
      </c>
      <c r="AS72" t="str">
        <f>VLOOKUP(M72,spp!A:L,12,FALSE)</f>
        <v>LC</v>
      </c>
    </row>
    <row r="73" spans="1:45" x14ac:dyDescent="0.3">
      <c r="A73" s="2">
        <v>3</v>
      </c>
      <c r="B73" s="2" t="s">
        <v>983</v>
      </c>
      <c r="C73" s="2" t="s">
        <v>990</v>
      </c>
      <c r="D73" s="2" t="s">
        <v>991</v>
      </c>
      <c r="E73" s="2" t="s">
        <v>985</v>
      </c>
      <c r="F73" s="2">
        <v>2</v>
      </c>
      <c r="G73" s="5">
        <v>41331</v>
      </c>
      <c r="H73" s="61">
        <v>2013</v>
      </c>
      <c r="I73" s="5" t="s">
        <v>986</v>
      </c>
      <c r="J73" s="5"/>
      <c r="K73" s="35">
        <v>6</v>
      </c>
      <c r="L73" t="str">
        <f t="shared" si="9"/>
        <v>Somero</v>
      </c>
      <c r="M73" s="2" t="s">
        <v>1018</v>
      </c>
      <c r="N73" t="str">
        <f>VLOOKUP(M73,spp!A:B,2,FALSE)</f>
        <v>Pseudobalistes naufragium</v>
      </c>
      <c r="O73">
        <f t="shared" si="8"/>
        <v>1</v>
      </c>
      <c r="U73">
        <v>1</v>
      </c>
      <c r="AI73" s="44"/>
      <c r="AJ73" t="str">
        <f>VLOOKUP(M73,spp!A:C,3,FALSE)</f>
        <v>0.12970000000000001</v>
      </c>
      <c r="AK73">
        <f>VLOOKUP(M73,spp!A:D,4,FALSE)</f>
        <v>2</v>
      </c>
      <c r="AL73">
        <f t="shared" si="10"/>
        <v>158.88250000000002</v>
      </c>
      <c r="AM73">
        <f t="shared" si="11"/>
        <v>3.9720625000000007</v>
      </c>
      <c r="AN73">
        <f t="shared" si="12"/>
        <v>39.720625000000005</v>
      </c>
      <c r="AO73">
        <f t="shared" si="13"/>
        <v>3.9720625000000002E-2</v>
      </c>
      <c r="AP73">
        <f t="shared" si="14"/>
        <v>0.02</v>
      </c>
      <c r="AQ73">
        <f>VLOOKUP(M73,spp!A:H,8,FALSE)</f>
        <v>3.8</v>
      </c>
      <c r="AR73" t="str">
        <f>VLOOKUP(M73,spp!A:K,10,FALSE)</f>
        <v>Depredador</v>
      </c>
      <c r="AS73" t="str">
        <f>VLOOKUP(M73,spp!A:L,12,FALSE)</f>
        <v>LC</v>
      </c>
    </row>
    <row r="74" spans="1:45" x14ac:dyDescent="0.3">
      <c r="A74" s="2">
        <v>3</v>
      </c>
      <c r="B74" s="2" t="s">
        <v>983</v>
      </c>
      <c r="C74" s="2" t="s">
        <v>990</v>
      </c>
      <c r="D74" s="2" t="s">
        <v>991</v>
      </c>
      <c r="E74" s="2" t="s">
        <v>985</v>
      </c>
      <c r="F74" s="2">
        <v>2</v>
      </c>
      <c r="G74" s="5">
        <v>41331</v>
      </c>
      <c r="H74" s="61">
        <v>2013</v>
      </c>
      <c r="I74" s="5" t="s">
        <v>986</v>
      </c>
      <c r="J74" s="5"/>
      <c r="K74" s="35">
        <v>6</v>
      </c>
      <c r="L74" t="str">
        <f t="shared" si="9"/>
        <v>Somero</v>
      </c>
      <c r="M74" s="2" t="s">
        <v>1045</v>
      </c>
      <c r="N74" t="str">
        <f>VLOOKUP(M74,spp!A:B,2,FALSE)</f>
        <v>Lutjanus inermis</v>
      </c>
      <c r="O74">
        <f t="shared" si="8"/>
        <v>1</v>
      </c>
      <c r="S74">
        <v>1</v>
      </c>
      <c r="AI74" s="44"/>
      <c r="AJ74">
        <f>VLOOKUP(M74,spp!A:C,3,FALSE)</f>
        <v>1.67E-2</v>
      </c>
      <c r="AK74">
        <f>VLOOKUP(M74,spp!A:D,4,FALSE)</f>
        <v>2</v>
      </c>
      <c r="AL74">
        <f t="shared" si="10"/>
        <v>5.1143749999999999</v>
      </c>
      <c r="AM74">
        <f t="shared" si="11"/>
        <v>0.127859375</v>
      </c>
      <c r="AN74">
        <f t="shared" si="12"/>
        <v>1.27859375</v>
      </c>
      <c r="AO74">
        <f t="shared" si="13"/>
        <v>1.27859375E-3</v>
      </c>
      <c r="AP74">
        <f t="shared" si="14"/>
        <v>0.02</v>
      </c>
      <c r="AQ74">
        <f>VLOOKUP(M74,spp!A:H,8,FALSE)</f>
        <v>3.8</v>
      </c>
      <c r="AR74" t="str">
        <f>VLOOKUP(M74,spp!A:K,10,FALSE)</f>
        <v>Depredador</v>
      </c>
      <c r="AS74" t="str">
        <f>VLOOKUP(M74,spp!A:L,12,FALSE)</f>
        <v>LC</v>
      </c>
    </row>
    <row r="75" spans="1:45" x14ac:dyDescent="0.3">
      <c r="A75" s="2">
        <v>3</v>
      </c>
      <c r="B75" s="2" t="s">
        <v>983</v>
      </c>
      <c r="C75" s="2" t="s">
        <v>990</v>
      </c>
      <c r="D75" s="2" t="s">
        <v>991</v>
      </c>
      <c r="E75" s="2" t="s">
        <v>985</v>
      </c>
      <c r="F75" s="2">
        <v>2</v>
      </c>
      <c r="G75" s="5">
        <v>41331</v>
      </c>
      <c r="H75" s="61">
        <v>2013</v>
      </c>
      <c r="I75" s="5" t="s">
        <v>986</v>
      </c>
      <c r="J75" s="5"/>
      <c r="K75" s="35">
        <v>6</v>
      </c>
      <c r="L75" t="str">
        <f t="shared" si="9"/>
        <v>Somero</v>
      </c>
      <c r="M75" s="2" t="s">
        <v>1046</v>
      </c>
      <c r="N75" t="str">
        <f>VLOOKUP(M75,spp!A:B,2,FALSE)</f>
        <v>Arothron meleagris</v>
      </c>
      <c r="O75">
        <f t="shared" si="8"/>
        <v>1</v>
      </c>
      <c r="S75">
        <v>1</v>
      </c>
      <c r="AI75" s="44"/>
      <c r="AJ75">
        <f>VLOOKUP(M75,spp!A:C,3,FALSE)</f>
        <v>3</v>
      </c>
      <c r="AK75">
        <f>VLOOKUP(M75,spp!A:D,4,FALSE)</f>
        <v>2</v>
      </c>
      <c r="AL75">
        <f t="shared" si="10"/>
        <v>918.75</v>
      </c>
      <c r="AM75">
        <f t="shared" si="11"/>
        <v>22.96875</v>
      </c>
      <c r="AN75">
        <f t="shared" si="12"/>
        <v>229.6875</v>
      </c>
      <c r="AO75">
        <f t="shared" si="13"/>
        <v>0.22968749999999999</v>
      </c>
      <c r="AP75">
        <f t="shared" si="14"/>
        <v>0.02</v>
      </c>
      <c r="AQ75">
        <f>VLOOKUP(M75,spp!A:H,8,FALSE)</f>
        <v>3.4</v>
      </c>
      <c r="AR75" t="str">
        <f>VLOOKUP(M75,spp!A:K,10,FALSE)</f>
        <v>Depredador</v>
      </c>
      <c r="AS75" t="str">
        <f>VLOOKUP(M75,spp!A:L,12,FALSE)</f>
        <v>NE</v>
      </c>
    </row>
    <row r="76" spans="1:45" x14ac:dyDescent="0.3">
      <c r="A76" s="2">
        <v>3</v>
      </c>
      <c r="B76" s="2" t="s">
        <v>983</v>
      </c>
      <c r="C76" s="2" t="s">
        <v>990</v>
      </c>
      <c r="D76" s="2" t="s">
        <v>991</v>
      </c>
      <c r="E76" s="2" t="s">
        <v>985</v>
      </c>
      <c r="F76" s="2">
        <v>2</v>
      </c>
      <c r="G76" s="5">
        <v>41331</v>
      </c>
      <c r="H76" s="61">
        <v>2013</v>
      </c>
      <c r="I76" s="5" t="s">
        <v>986</v>
      </c>
      <c r="J76" s="5"/>
      <c r="K76" s="35">
        <v>6</v>
      </c>
      <c r="L76" t="str">
        <f t="shared" si="9"/>
        <v>Somero</v>
      </c>
      <c r="M76" s="2" t="s">
        <v>1043</v>
      </c>
      <c r="N76" t="str">
        <f>VLOOKUP(M76,spp!A:B,2,FALSE)</f>
        <v>Haemulon maculicauda</v>
      </c>
      <c r="O76">
        <f t="shared" si="8"/>
        <v>4</v>
      </c>
      <c r="S76">
        <v>4</v>
      </c>
      <c r="AI76" s="44"/>
      <c r="AJ76">
        <f>VLOOKUP(M76,spp!A:C,3,FALSE)</f>
        <v>8</v>
      </c>
      <c r="AK76">
        <f>VLOOKUP(M76,spp!A:D,4,FALSE)</f>
        <v>3.16</v>
      </c>
      <c r="AL76">
        <f t="shared" si="10"/>
        <v>271112.91850746743</v>
      </c>
      <c r="AM76">
        <f t="shared" si="11"/>
        <v>6777.822962686686</v>
      </c>
      <c r="AN76">
        <f t="shared" si="12"/>
        <v>67778.229626866858</v>
      </c>
      <c r="AO76">
        <f t="shared" si="13"/>
        <v>67.77822962686686</v>
      </c>
      <c r="AP76">
        <f t="shared" si="14"/>
        <v>0.08</v>
      </c>
      <c r="AQ76">
        <f>VLOOKUP(M76,spp!A:H,8,FALSE)</f>
        <v>4.2</v>
      </c>
      <c r="AR76" t="str">
        <f>VLOOKUP(M76,spp!A:K,10,FALSE)</f>
        <v>Depredador Tope</v>
      </c>
      <c r="AS76" t="str">
        <f>VLOOKUP(M76,spp!A:L,12,FALSE)</f>
        <v>LC</v>
      </c>
    </row>
    <row r="77" spans="1:45" x14ac:dyDescent="0.3">
      <c r="A77" s="2">
        <v>3</v>
      </c>
      <c r="B77" s="2" t="s">
        <v>983</v>
      </c>
      <c r="C77" s="2" t="s">
        <v>990</v>
      </c>
      <c r="D77" s="2" t="s">
        <v>991</v>
      </c>
      <c r="E77" s="2" t="s">
        <v>985</v>
      </c>
      <c r="F77" s="2">
        <v>2</v>
      </c>
      <c r="G77" s="5">
        <v>41331</v>
      </c>
      <c r="H77" s="61">
        <v>2013</v>
      </c>
      <c r="I77" s="5" t="s">
        <v>986</v>
      </c>
      <c r="J77" s="5"/>
      <c r="K77" s="35">
        <v>6</v>
      </c>
      <c r="L77" t="str">
        <f t="shared" si="9"/>
        <v>Somero</v>
      </c>
      <c r="M77" s="2" t="s">
        <v>1021</v>
      </c>
      <c r="N77" t="str">
        <f>VLOOKUP(M77,spp!A:B,2,FALSE)</f>
        <v>Johnrandallia nigrirostris</v>
      </c>
      <c r="O77">
        <f t="shared" si="8"/>
        <v>4</v>
      </c>
      <c r="R77">
        <v>4</v>
      </c>
      <c r="AI77" s="44"/>
      <c r="AJ77">
        <f>VLOOKUP(M77,spp!A:C,3,FALSE)</f>
        <v>2</v>
      </c>
      <c r="AK77">
        <f>VLOOKUP(M77,spp!A:D,4,FALSE)</f>
        <v>3</v>
      </c>
      <c r="AL77">
        <f t="shared" si="10"/>
        <v>15625</v>
      </c>
      <c r="AM77">
        <f t="shared" si="11"/>
        <v>390.625</v>
      </c>
      <c r="AN77">
        <f t="shared" si="12"/>
        <v>3906.25</v>
      </c>
      <c r="AO77">
        <f t="shared" si="13"/>
        <v>3.90625</v>
      </c>
      <c r="AP77">
        <f t="shared" si="14"/>
        <v>0.08</v>
      </c>
      <c r="AQ77">
        <f>VLOOKUP(M77,spp!A:H,8,FALSE)</f>
        <v>3</v>
      </c>
      <c r="AR77" t="str">
        <f>VLOOKUP(M77,spp!A:K,10,FALSE)</f>
        <v>Depredador</v>
      </c>
      <c r="AS77" t="str">
        <f>VLOOKUP(M77,spp!A:L,12,FALSE)</f>
        <v>LC</v>
      </c>
    </row>
    <row r="78" spans="1:45" x14ac:dyDescent="0.3">
      <c r="A78" s="2">
        <v>3</v>
      </c>
      <c r="B78" s="2" t="s">
        <v>983</v>
      </c>
      <c r="C78" s="2" t="s">
        <v>990</v>
      </c>
      <c r="D78" s="2" t="s">
        <v>991</v>
      </c>
      <c r="E78" s="2" t="s">
        <v>985</v>
      </c>
      <c r="F78">
        <v>3</v>
      </c>
      <c r="G78" s="5">
        <v>41331</v>
      </c>
      <c r="H78" s="61">
        <v>2013</v>
      </c>
      <c r="I78" s="5" t="s">
        <v>986</v>
      </c>
      <c r="J78" s="5"/>
      <c r="K78" s="35">
        <v>4</v>
      </c>
      <c r="L78" t="str">
        <f t="shared" si="9"/>
        <v>Somero</v>
      </c>
      <c r="M78" s="2" t="s">
        <v>1019</v>
      </c>
      <c r="N78" t="str">
        <f>VLOOKUP(M78,spp!A:B,2,FALSE)</f>
        <v>Stegastes acapulcoensis</v>
      </c>
      <c r="O78">
        <f t="shared" si="8"/>
        <v>45</v>
      </c>
      <c r="R78">
        <v>11</v>
      </c>
      <c r="S78">
        <v>34</v>
      </c>
      <c r="AI78" s="44"/>
      <c r="AJ78">
        <f>VLOOKUP(M78,spp!A:C,3,FALSE)</f>
        <v>3.49E-2</v>
      </c>
      <c r="AK78">
        <f>VLOOKUP(M78,spp!A:D,4,FALSE)</f>
        <v>2</v>
      </c>
      <c r="AL78">
        <f t="shared" si="10"/>
        <v>423.38062500000001</v>
      </c>
      <c r="AM78">
        <f t="shared" si="11"/>
        <v>10.584515625</v>
      </c>
      <c r="AN78">
        <f t="shared" si="12"/>
        <v>105.84515625</v>
      </c>
      <c r="AO78">
        <f t="shared" si="13"/>
        <v>0.10584515625</v>
      </c>
      <c r="AP78">
        <f t="shared" si="14"/>
        <v>0.9</v>
      </c>
      <c r="AQ78">
        <f>VLOOKUP(M78,spp!A:H,8,FALSE)</f>
        <v>2</v>
      </c>
      <c r="AR78" t="str">
        <f>VLOOKUP(M78,spp!A:K,10,FALSE)</f>
        <v>Herbívoro</v>
      </c>
      <c r="AS78" t="str">
        <f>VLOOKUP(M78,spp!A:L,12,FALSE)</f>
        <v>LC</v>
      </c>
    </row>
    <row r="79" spans="1:45" x14ac:dyDescent="0.3">
      <c r="A79" s="2">
        <v>3</v>
      </c>
      <c r="B79" s="2" t="s">
        <v>983</v>
      </c>
      <c r="C79" s="2" t="s">
        <v>990</v>
      </c>
      <c r="D79" s="2" t="s">
        <v>991</v>
      </c>
      <c r="E79" s="2" t="s">
        <v>985</v>
      </c>
      <c r="F79">
        <v>3</v>
      </c>
      <c r="G79" s="5">
        <v>41331</v>
      </c>
      <c r="H79" s="61">
        <v>2013</v>
      </c>
      <c r="I79" s="5" t="s">
        <v>986</v>
      </c>
      <c r="J79" s="5"/>
      <c r="K79" s="35">
        <v>4</v>
      </c>
      <c r="L79" t="str">
        <f t="shared" si="9"/>
        <v>Somero</v>
      </c>
      <c r="M79" s="2" t="s">
        <v>1017</v>
      </c>
      <c r="N79" t="str">
        <f>VLOOKUP(M79,spp!A:B,2,FALSE)</f>
        <v>Halichoeres dispilus</v>
      </c>
      <c r="O79">
        <f t="shared" si="8"/>
        <v>1</v>
      </c>
      <c r="S79">
        <v>1</v>
      </c>
      <c r="AI79" s="44"/>
      <c r="AJ79">
        <f>VLOOKUP(M79,spp!A:C,3,FALSE)</f>
        <v>1.26E-2</v>
      </c>
      <c r="AK79">
        <f>VLOOKUP(M79,spp!A:D,4,FALSE)</f>
        <v>3</v>
      </c>
      <c r="AL79">
        <f t="shared" si="10"/>
        <v>67.528125000000003</v>
      </c>
      <c r="AM79">
        <f t="shared" si="11"/>
        <v>1.688203125</v>
      </c>
      <c r="AN79">
        <f t="shared" si="12"/>
        <v>16.882031250000001</v>
      </c>
      <c r="AO79">
        <f t="shared" si="13"/>
        <v>1.6882031250000002E-2</v>
      </c>
      <c r="AP79">
        <f t="shared" si="14"/>
        <v>0.02</v>
      </c>
      <c r="AQ79">
        <f>VLOOKUP(M79,spp!A:H,8,FALSE)</f>
        <v>3.9</v>
      </c>
      <c r="AR79" t="str">
        <f>VLOOKUP(M79,spp!A:K,10,FALSE)</f>
        <v>Depredador</v>
      </c>
      <c r="AS79" t="str">
        <f>VLOOKUP(M79,spp!A:L,12,FALSE)</f>
        <v>LC</v>
      </c>
    </row>
    <row r="80" spans="1:45" x14ac:dyDescent="0.3">
      <c r="A80" s="2">
        <v>3</v>
      </c>
      <c r="B80" s="2" t="s">
        <v>983</v>
      </c>
      <c r="C80" s="2" t="s">
        <v>990</v>
      </c>
      <c r="D80" s="2" t="s">
        <v>991</v>
      </c>
      <c r="E80" s="2" t="s">
        <v>985</v>
      </c>
      <c r="F80">
        <v>3</v>
      </c>
      <c r="G80" s="5">
        <v>41331</v>
      </c>
      <c r="H80" s="61">
        <v>2013</v>
      </c>
      <c r="I80" s="5" t="s">
        <v>986</v>
      </c>
      <c r="J80" s="5"/>
      <c r="K80" s="35">
        <v>4</v>
      </c>
      <c r="L80" t="str">
        <f t="shared" si="9"/>
        <v>Somero</v>
      </c>
      <c r="M80" s="2" t="s">
        <v>1028</v>
      </c>
      <c r="N80" t="str">
        <f>VLOOKUP(M80,spp!A:B,2,FALSE)</f>
        <v>Thalassoma lucasanum</v>
      </c>
      <c r="O80">
        <f t="shared" si="8"/>
        <v>41</v>
      </c>
      <c r="Q80">
        <v>40</v>
      </c>
      <c r="S80">
        <v>1</v>
      </c>
      <c r="AI80" s="44"/>
      <c r="AJ80">
        <f>VLOOKUP(M80,spp!A:C,3,FALSE)</f>
        <v>1.261E-2</v>
      </c>
      <c r="AK80">
        <f>VLOOKUP(M80,spp!A:D,4,FALSE)</f>
        <v>2</v>
      </c>
      <c r="AL80">
        <f t="shared" si="10"/>
        <v>32.234312500000001</v>
      </c>
      <c r="AM80">
        <f t="shared" si="11"/>
        <v>0.80585781249999999</v>
      </c>
      <c r="AN80">
        <f t="shared" si="12"/>
        <v>8.0585781250000004</v>
      </c>
      <c r="AO80">
        <f t="shared" si="13"/>
        <v>8.0585781250000002E-3</v>
      </c>
      <c r="AP80">
        <f t="shared" si="14"/>
        <v>0.82</v>
      </c>
      <c r="AQ80">
        <f>VLOOKUP(M80,spp!A:H,8,FALSE)</f>
        <v>3.5</v>
      </c>
      <c r="AR80" t="str">
        <f>VLOOKUP(M80,spp!A:K,10,FALSE)</f>
        <v>Depredador</v>
      </c>
      <c r="AS80" t="str">
        <f>VLOOKUP(M80,spp!A:L,12,FALSE)</f>
        <v>LC</v>
      </c>
    </row>
    <row r="81" spans="1:45" x14ac:dyDescent="0.3">
      <c r="A81" s="2">
        <v>3</v>
      </c>
      <c r="B81" s="2" t="s">
        <v>983</v>
      </c>
      <c r="C81" s="2" t="s">
        <v>990</v>
      </c>
      <c r="D81" s="2" t="s">
        <v>991</v>
      </c>
      <c r="E81" s="2" t="s">
        <v>985</v>
      </c>
      <c r="F81">
        <v>3</v>
      </c>
      <c r="G81" s="5">
        <v>41331</v>
      </c>
      <c r="H81" s="61">
        <v>2013</v>
      </c>
      <c r="I81" s="5" t="s">
        <v>986</v>
      </c>
      <c r="J81" s="5"/>
      <c r="K81" s="35">
        <v>4</v>
      </c>
      <c r="L81" t="str">
        <f t="shared" si="9"/>
        <v>Somero</v>
      </c>
      <c r="M81" s="2" t="s">
        <v>1026</v>
      </c>
      <c r="N81" t="str">
        <f>VLOOKUP(M81,spp!A:B,2,FALSE)</f>
        <v>Microspathodon dorsalis</v>
      </c>
      <c r="O81">
        <f t="shared" si="8"/>
        <v>10</v>
      </c>
      <c r="S81">
        <v>10</v>
      </c>
      <c r="AI81" s="44"/>
      <c r="AJ81">
        <f>VLOOKUP(M81,spp!A:C,3,FALSE)</f>
        <v>2</v>
      </c>
      <c r="AK81">
        <f>VLOOKUP(M81,spp!A:D,4,FALSE)</f>
        <v>3</v>
      </c>
      <c r="AL81">
        <f t="shared" si="10"/>
        <v>107187.5</v>
      </c>
      <c r="AM81">
        <f t="shared" si="11"/>
        <v>2679.6875</v>
      </c>
      <c r="AN81">
        <f t="shared" si="12"/>
        <v>26796.875</v>
      </c>
      <c r="AO81">
        <f t="shared" si="13"/>
        <v>26.796875</v>
      </c>
      <c r="AP81">
        <f t="shared" si="14"/>
        <v>0.2</v>
      </c>
      <c r="AQ81">
        <f>VLOOKUP(M81,spp!A:H,8,FALSE)</f>
        <v>2.1</v>
      </c>
      <c r="AR81" t="str">
        <f>VLOOKUP(M81,spp!A:K,10,FALSE)</f>
        <v>Herbívoro</v>
      </c>
      <c r="AS81" t="str">
        <f>VLOOKUP(M81,spp!A:L,12,FALSE)</f>
        <v>LC</v>
      </c>
    </row>
    <row r="82" spans="1:45" x14ac:dyDescent="0.3">
      <c r="A82" s="2">
        <v>3</v>
      </c>
      <c r="B82" s="2" t="s">
        <v>983</v>
      </c>
      <c r="C82" s="2" t="s">
        <v>990</v>
      </c>
      <c r="D82" s="2" t="s">
        <v>991</v>
      </c>
      <c r="E82" s="2" t="s">
        <v>985</v>
      </c>
      <c r="F82">
        <v>3</v>
      </c>
      <c r="G82" s="5">
        <v>41331</v>
      </c>
      <c r="H82" s="61">
        <v>2013</v>
      </c>
      <c r="I82" s="5" t="s">
        <v>986</v>
      </c>
      <c r="J82" s="5"/>
      <c r="K82" s="35">
        <v>4</v>
      </c>
      <c r="L82" t="str">
        <f t="shared" si="9"/>
        <v>Somero</v>
      </c>
      <c r="M82" s="2" t="s">
        <v>1042</v>
      </c>
      <c r="N82" t="str">
        <f>VLOOKUP(M82,spp!A:B,2,FALSE)</f>
        <v>Bodianus diplotaenia</v>
      </c>
      <c r="O82">
        <f t="shared" si="8"/>
        <v>4</v>
      </c>
      <c r="S82">
        <v>4</v>
      </c>
      <c r="AI82" s="44"/>
      <c r="AJ82">
        <f>VLOOKUP(M82,spp!A:C,3,FALSE)</f>
        <v>2.01E-2</v>
      </c>
      <c r="AK82">
        <f>VLOOKUP(M82,spp!A:D,4,FALSE)</f>
        <v>2</v>
      </c>
      <c r="AL82">
        <f t="shared" si="10"/>
        <v>24.622499999999999</v>
      </c>
      <c r="AM82">
        <f t="shared" si="11"/>
        <v>0.61556250000000001</v>
      </c>
      <c r="AN82">
        <f t="shared" si="12"/>
        <v>6.1556250000000006</v>
      </c>
      <c r="AO82">
        <f t="shared" si="13"/>
        <v>6.1556250000000005E-3</v>
      </c>
      <c r="AP82">
        <f t="shared" si="14"/>
        <v>0.08</v>
      </c>
      <c r="AQ82">
        <f>VLOOKUP(M82,spp!A:H,8,FALSE)</f>
        <v>3.4</v>
      </c>
      <c r="AR82" t="str">
        <f>VLOOKUP(M82,spp!A:K,10,FALSE)</f>
        <v>Depredador</v>
      </c>
      <c r="AS82" t="str">
        <f>VLOOKUP(M82,spp!A:L,12,FALSE)</f>
        <v>LC</v>
      </c>
    </row>
    <row r="83" spans="1:45" x14ac:dyDescent="0.3">
      <c r="A83" s="2">
        <v>3</v>
      </c>
      <c r="B83" s="2" t="s">
        <v>983</v>
      </c>
      <c r="C83" s="2" t="s">
        <v>990</v>
      </c>
      <c r="D83" s="2" t="s">
        <v>991</v>
      </c>
      <c r="E83" s="2" t="s">
        <v>985</v>
      </c>
      <c r="F83">
        <v>3</v>
      </c>
      <c r="G83" s="5">
        <v>41331</v>
      </c>
      <c r="H83" s="61">
        <v>2013</v>
      </c>
      <c r="I83" s="5" t="s">
        <v>986</v>
      </c>
      <c r="J83" s="5"/>
      <c r="K83" s="35">
        <v>4</v>
      </c>
      <c r="L83" t="str">
        <f t="shared" si="9"/>
        <v>Somero</v>
      </c>
      <c r="M83" s="2" t="s">
        <v>1027</v>
      </c>
      <c r="N83" t="str">
        <f>VLOOKUP(M83,spp!A:B,2,FALSE)</f>
        <v>Halichoeres notospilus</v>
      </c>
      <c r="O83">
        <f t="shared" si="8"/>
        <v>5</v>
      </c>
      <c r="R83">
        <v>2</v>
      </c>
      <c r="S83">
        <v>3</v>
      </c>
      <c r="AI83" s="44"/>
      <c r="AJ83">
        <f>VLOOKUP(M83,spp!A:C,3,FALSE)</f>
        <v>1.26E-2</v>
      </c>
      <c r="AK83">
        <f>VLOOKUP(M83,spp!A:D,4,FALSE)</f>
        <v>3</v>
      </c>
      <c r="AL83">
        <f t="shared" si="10"/>
        <v>251.80312500000002</v>
      </c>
      <c r="AM83">
        <f t="shared" si="11"/>
        <v>6.2950781250000007</v>
      </c>
      <c r="AN83">
        <f t="shared" si="12"/>
        <v>62.950781250000006</v>
      </c>
      <c r="AO83">
        <f t="shared" si="13"/>
        <v>6.2950781250000004E-2</v>
      </c>
      <c r="AP83">
        <f t="shared" si="14"/>
        <v>0.1</v>
      </c>
      <c r="AQ83">
        <f>VLOOKUP(M83,spp!A:H,8,FALSE)</f>
        <v>3.5</v>
      </c>
      <c r="AR83" t="str">
        <f>VLOOKUP(M83,spp!A:K,10,FALSE)</f>
        <v>Depredador</v>
      </c>
      <c r="AS83" t="str">
        <f>VLOOKUP(M83,spp!A:L,12,FALSE)</f>
        <v>LC</v>
      </c>
    </row>
    <row r="84" spans="1:45" x14ac:dyDescent="0.3">
      <c r="A84" s="2">
        <v>3</v>
      </c>
      <c r="B84" s="2" t="s">
        <v>983</v>
      </c>
      <c r="C84" s="2" t="s">
        <v>990</v>
      </c>
      <c r="D84" s="2" t="s">
        <v>991</v>
      </c>
      <c r="E84" s="2" t="s">
        <v>985</v>
      </c>
      <c r="F84">
        <v>3</v>
      </c>
      <c r="G84" s="5">
        <v>41331</v>
      </c>
      <c r="H84" s="61">
        <v>2013</v>
      </c>
      <c r="I84" s="5" t="s">
        <v>986</v>
      </c>
      <c r="J84" s="5"/>
      <c r="K84" s="35">
        <v>4</v>
      </c>
      <c r="L84" t="str">
        <f t="shared" si="9"/>
        <v>Somero</v>
      </c>
      <c r="M84" s="2" t="s">
        <v>1023</v>
      </c>
      <c r="N84" t="str">
        <f>VLOOKUP(M84,spp!A:B,2,FALSE)</f>
        <v>Anisotremus caesius</v>
      </c>
      <c r="O84">
        <f t="shared" si="8"/>
        <v>2</v>
      </c>
      <c r="R84">
        <v>2</v>
      </c>
      <c r="AI84" s="44"/>
      <c r="AJ84">
        <f>VLOOKUP(M84,spp!A:C,3,FALSE)</f>
        <v>1</v>
      </c>
      <c r="AK84">
        <f>VLOOKUP(M84,spp!A:D,4,FALSE)</f>
        <v>2</v>
      </c>
      <c r="AL84">
        <f t="shared" si="10"/>
        <v>312.5</v>
      </c>
      <c r="AM84">
        <f t="shared" si="11"/>
        <v>7.8125</v>
      </c>
      <c r="AN84">
        <f t="shared" si="12"/>
        <v>78.125</v>
      </c>
      <c r="AO84">
        <f t="shared" si="13"/>
        <v>7.8125E-2</v>
      </c>
      <c r="AP84">
        <f t="shared" si="14"/>
        <v>0.04</v>
      </c>
      <c r="AQ84">
        <f>VLOOKUP(M84,spp!A:H,8,FALSE)</f>
        <v>3.4</v>
      </c>
      <c r="AR84" t="str">
        <f>VLOOKUP(M84,spp!A:K,10,FALSE)</f>
        <v>Depredador</v>
      </c>
      <c r="AS84" t="str">
        <f>VLOOKUP(M84,spp!A:L,12,FALSE)</f>
        <v>LC</v>
      </c>
    </row>
    <row r="85" spans="1:45" x14ac:dyDescent="0.3">
      <c r="A85" s="2">
        <v>3</v>
      </c>
      <c r="B85" s="2" t="s">
        <v>983</v>
      </c>
      <c r="C85" s="2" t="s">
        <v>990</v>
      </c>
      <c r="D85" s="2" t="s">
        <v>991</v>
      </c>
      <c r="E85" s="2" t="s">
        <v>985</v>
      </c>
      <c r="F85">
        <v>3</v>
      </c>
      <c r="G85" s="5">
        <v>41331</v>
      </c>
      <c r="H85" s="61">
        <v>2013</v>
      </c>
      <c r="I85" s="5" t="s">
        <v>986</v>
      </c>
      <c r="J85" s="5"/>
      <c r="K85" s="35">
        <v>4</v>
      </c>
      <c r="L85" t="str">
        <f t="shared" si="9"/>
        <v>Somero</v>
      </c>
      <c r="M85" s="2" t="s">
        <v>1018</v>
      </c>
      <c r="N85" t="str">
        <f>VLOOKUP(M85,spp!A:B,2,FALSE)</f>
        <v>Pseudobalistes naufragium</v>
      </c>
      <c r="O85">
        <f t="shared" si="8"/>
        <v>1</v>
      </c>
      <c r="U85">
        <v>1</v>
      </c>
      <c r="AI85" s="44"/>
      <c r="AJ85" t="str">
        <f>VLOOKUP(M85,spp!A:C,3,FALSE)</f>
        <v>0.12970000000000001</v>
      </c>
      <c r="AK85">
        <f>VLOOKUP(M85,spp!A:D,4,FALSE)</f>
        <v>2</v>
      </c>
      <c r="AL85">
        <f t="shared" si="10"/>
        <v>158.88250000000002</v>
      </c>
      <c r="AM85">
        <f t="shared" si="11"/>
        <v>3.9720625000000007</v>
      </c>
      <c r="AN85">
        <f t="shared" si="12"/>
        <v>39.720625000000005</v>
      </c>
      <c r="AO85">
        <f t="shared" si="13"/>
        <v>3.9720625000000002E-2</v>
      </c>
      <c r="AP85">
        <f t="shared" si="14"/>
        <v>0.02</v>
      </c>
      <c r="AQ85">
        <f>VLOOKUP(M85,spp!A:H,8,FALSE)</f>
        <v>3.8</v>
      </c>
      <c r="AR85" t="str">
        <f>VLOOKUP(M85,spp!A:K,10,FALSE)</f>
        <v>Depredador</v>
      </c>
      <c r="AS85" t="str">
        <f>VLOOKUP(M85,spp!A:L,12,FALSE)</f>
        <v>LC</v>
      </c>
    </row>
    <row r="86" spans="1:45" x14ac:dyDescent="0.3">
      <c r="A86" s="2">
        <v>3</v>
      </c>
      <c r="B86" s="2" t="s">
        <v>983</v>
      </c>
      <c r="C86" s="2" t="s">
        <v>990</v>
      </c>
      <c r="D86" s="2" t="s">
        <v>991</v>
      </c>
      <c r="E86" s="2" t="s">
        <v>985</v>
      </c>
      <c r="F86">
        <v>3</v>
      </c>
      <c r="G86" s="5">
        <v>41331</v>
      </c>
      <c r="H86" s="61">
        <v>2013</v>
      </c>
      <c r="I86" s="5" t="s">
        <v>986</v>
      </c>
      <c r="J86" s="5"/>
      <c r="K86" s="35">
        <v>4</v>
      </c>
      <c r="L86" t="str">
        <f t="shared" si="9"/>
        <v>Somero</v>
      </c>
      <c r="M86" s="2" t="s">
        <v>1029</v>
      </c>
      <c r="N86" t="str">
        <f>VLOOKUP(M86,spp!A:B,2,FALSE)</f>
        <v>Cirrhitus rivulatus</v>
      </c>
      <c r="O86">
        <f t="shared" si="8"/>
        <v>1</v>
      </c>
      <c r="T86">
        <v>1</v>
      </c>
      <c r="AI86" s="44"/>
      <c r="AJ86">
        <f>VLOOKUP(M86,spp!A:C,3,FALSE)</f>
        <v>2.76E-2</v>
      </c>
      <c r="AK86">
        <f>VLOOKUP(M86,spp!A:D,4,FALSE)</f>
        <v>3</v>
      </c>
      <c r="AL86">
        <f t="shared" si="10"/>
        <v>431.25</v>
      </c>
      <c r="AM86">
        <f t="shared" si="11"/>
        <v>10.78125</v>
      </c>
      <c r="AN86">
        <f t="shared" si="12"/>
        <v>107.8125</v>
      </c>
      <c r="AO86">
        <f t="shared" si="13"/>
        <v>0.10781250000000001</v>
      </c>
      <c r="AP86">
        <f t="shared" si="14"/>
        <v>0.02</v>
      </c>
      <c r="AQ86">
        <f>VLOOKUP(M86,spp!A:H,8,FALSE)</f>
        <v>4</v>
      </c>
      <c r="AR86" t="str">
        <f>VLOOKUP(M86,spp!A:K,10,FALSE)</f>
        <v>Depredador Tope</v>
      </c>
      <c r="AS86" t="str">
        <f>VLOOKUP(M86,spp!A:L,12,FALSE)</f>
        <v>LC</v>
      </c>
    </row>
    <row r="87" spans="1:45" x14ac:dyDescent="0.3">
      <c r="A87" s="2">
        <v>3</v>
      </c>
      <c r="B87" s="2" t="s">
        <v>983</v>
      </c>
      <c r="C87" s="2" t="s">
        <v>990</v>
      </c>
      <c r="D87" s="2" t="s">
        <v>991</v>
      </c>
      <c r="E87" s="2" t="s">
        <v>985</v>
      </c>
      <c r="F87">
        <v>3</v>
      </c>
      <c r="G87" s="5">
        <v>41331</v>
      </c>
      <c r="H87" s="61">
        <v>2013</v>
      </c>
      <c r="I87" s="5" t="s">
        <v>986</v>
      </c>
      <c r="J87" s="5"/>
      <c r="K87" s="35">
        <v>4</v>
      </c>
      <c r="L87" t="str">
        <f t="shared" si="9"/>
        <v>Somero</v>
      </c>
      <c r="M87" s="2" t="s">
        <v>1047</v>
      </c>
      <c r="N87" t="str">
        <f>VLOOKUP(M87,spp!A:B,2,FALSE)</f>
        <v>Scarus rubroviolaceus</v>
      </c>
      <c r="O87">
        <f t="shared" si="8"/>
        <v>1</v>
      </c>
      <c r="U87">
        <v>1</v>
      </c>
      <c r="AI87" s="44"/>
      <c r="AJ87">
        <f>VLOOKUP(M87,spp!A:C,3,FALSE)</f>
        <v>1</v>
      </c>
      <c r="AK87">
        <f>VLOOKUP(M87,spp!A:D,4,FALSE)</f>
        <v>3.109</v>
      </c>
      <c r="AL87">
        <f t="shared" si="10"/>
        <v>63169.516074034844</v>
      </c>
      <c r="AM87">
        <f t="shared" si="11"/>
        <v>1579.2379018508711</v>
      </c>
      <c r="AN87">
        <f t="shared" si="12"/>
        <v>15792.379018508711</v>
      </c>
      <c r="AO87">
        <f t="shared" si="13"/>
        <v>15.792379018508711</v>
      </c>
      <c r="AP87">
        <f t="shared" si="14"/>
        <v>0.02</v>
      </c>
      <c r="AQ87">
        <f>VLOOKUP(M87,spp!A:H,8,FALSE)</f>
        <v>2</v>
      </c>
      <c r="AR87" t="str">
        <f>VLOOKUP(M87,spp!A:K,10,FALSE)</f>
        <v>Herbívoro</v>
      </c>
      <c r="AS87" t="str">
        <f>VLOOKUP(M87,spp!A:L,12,FALSE)</f>
        <v>LC</v>
      </c>
    </row>
    <row r="88" spans="1:45" x14ac:dyDescent="0.3">
      <c r="A88" s="2">
        <v>3</v>
      </c>
      <c r="B88" s="2" t="s">
        <v>983</v>
      </c>
      <c r="C88" s="2" t="s">
        <v>990</v>
      </c>
      <c r="D88" s="2" t="s">
        <v>991</v>
      </c>
      <c r="E88" s="2" t="s">
        <v>985</v>
      </c>
      <c r="F88">
        <v>3</v>
      </c>
      <c r="G88" s="5">
        <v>41331</v>
      </c>
      <c r="H88" s="61">
        <v>2013</v>
      </c>
      <c r="I88" s="5" t="s">
        <v>986</v>
      </c>
      <c r="J88" s="5"/>
      <c r="K88" s="35">
        <v>4</v>
      </c>
      <c r="L88" t="str">
        <f t="shared" si="9"/>
        <v>Somero</v>
      </c>
      <c r="M88" s="2" t="s">
        <v>1033</v>
      </c>
      <c r="N88" t="str">
        <f>VLOOKUP(M88,spp!A:B,2,FALSE)</f>
        <v>Cephalopholis panamensis</v>
      </c>
      <c r="O88">
        <f t="shared" si="8"/>
        <v>2</v>
      </c>
      <c r="T88">
        <v>2</v>
      </c>
      <c r="AI88" s="44"/>
      <c r="AJ88">
        <f>VLOOKUP(M88,spp!A:C,3,FALSE)</f>
        <v>2</v>
      </c>
      <c r="AK88">
        <f>VLOOKUP(M88,spp!A:D,4,FALSE)</f>
        <v>3</v>
      </c>
      <c r="AL88">
        <f t="shared" si="10"/>
        <v>62500</v>
      </c>
      <c r="AM88">
        <f t="shared" si="11"/>
        <v>1562.5</v>
      </c>
      <c r="AN88">
        <f t="shared" si="12"/>
        <v>15625</v>
      </c>
      <c r="AO88">
        <f t="shared" si="13"/>
        <v>15.625</v>
      </c>
      <c r="AP88">
        <f t="shared" si="14"/>
        <v>0.04</v>
      </c>
      <c r="AQ88">
        <f>VLOOKUP(M88,spp!A:H,8,FALSE)</f>
        <v>4</v>
      </c>
      <c r="AR88" t="str">
        <f>VLOOKUP(M88,spp!A:K,10,FALSE)</f>
        <v>Depredador Tope</v>
      </c>
      <c r="AS88" t="str">
        <f>VLOOKUP(M88,spp!A:L,12,FALSE)</f>
        <v>LC</v>
      </c>
    </row>
    <row r="89" spans="1:45" x14ac:dyDescent="0.3">
      <c r="A89" s="2">
        <v>3</v>
      </c>
      <c r="B89" s="2" t="s">
        <v>983</v>
      </c>
      <c r="C89" s="2" t="s">
        <v>990</v>
      </c>
      <c r="D89" s="2" t="s">
        <v>991</v>
      </c>
      <c r="E89" s="2" t="s">
        <v>985</v>
      </c>
      <c r="F89">
        <v>3</v>
      </c>
      <c r="G89" s="5">
        <v>41331</v>
      </c>
      <c r="H89" s="61">
        <v>2013</v>
      </c>
      <c r="I89" s="5" t="s">
        <v>986</v>
      </c>
      <c r="J89" s="5"/>
      <c r="K89" s="35">
        <v>4</v>
      </c>
      <c r="L89" t="str">
        <f t="shared" si="9"/>
        <v>Somero</v>
      </c>
      <c r="M89" s="2" t="s">
        <v>1025</v>
      </c>
      <c r="N89" t="str">
        <f>VLOOKUP(M89,spp!A:B,2,FALSE)</f>
        <v>Abudefduf troschelii</v>
      </c>
      <c r="O89">
        <f t="shared" si="8"/>
        <v>10</v>
      </c>
      <c r="R89">
        <v>10</v>
      </c>
      <c r="AI89" s="44"/>
      <c r="AJ89">
        <f>VLOOKUP(M89,spp!A:C,3,FALSE)</f>
        <v>1.6E-2</v>
      </c>
      <c r="AK89">
        <f>VLOOKUP(M89,spp!A:D,4,FALSE)</f>
        <v>3</v>
      </c>
      <c r="AL89">
        <f t="shared" si="10"/>
        <v>312.5</v>
      </c>
      <c r="AM89">
        <f t="shared" si="11"/>
        <v>7.8125</v>
      </c>
      <c r="AN89">
        <f t="shared" si="12"/>
        <v>78.125</v>
      </c>
      <c r="AO89">
        <f t="shared" si="13"/>
        <v>7.8125E-2</v>
      </c>
      <c r="AP89">
        <f t="shared" si="14"/>
        <v>0.2</v>
      </c>
      <c r="AQ89">
        <f>VLOOKUP(M89,spp!A:H,8,FALSE)</f>
        <v>3</v>
      </c>
      <c r="AR89" t="str">
        <f>VLOOKUP(M89,spp!A:K,10,FALSE)</f>
        <v>Planctívoro</v>
      </c>
      <c r="AS89" t="str">
        <f>VLOOKUP(M89,spp!A:L,12,FALSE)</f>
        <v>LC</v>
      </c>
    </row>
    <row r="90" spans="1:45" x14ac:dyDescent="0.3">
      <c r="A90" s="2">
        <v>3</v>
      </c>
      <c r="B90" s="2" t="s">
        <v>983</v>
      </c>
      <c r="C90" s="2" t="s">
        <v>990</v>
      </c>
      <c r="D90" t="s">
        <v>991</v>
      </c>
      <c r="E90" t="s">
        <v>992</v>
      </c>
      <c r="F90">
        <v>1</v>
      </c>
      <c r="G90" s="1" t="s">
        <v>989</v>
      </c>
      <c r="H90" s="61">
        <v>2013</v>
      </c>
      <c r="I90" s="5" t="s">
        <v>986</v>
      </c>
      <c r="J90" s="1"/>
      <c r="K90" s="35">
        <v>12.192</v>
      </c>
      <c r="L90" t="str">
        <f t="shared" si="9"/>
        <v>Profundo</v>
      </c>
      <c r="M90" s="2" t="s">
        <v>1032</v>
      </c>
      <c r="N90" t="str">
        <f>VLOOKUP(M90,spp!A:B,2,FALSE)</f>
        <v>Lutjanus argentiventris</v>
      </c>
      <c r="O90">
        <f t="shared" si="8"/>
        <v>6</v>
      </c>
      <c r="T90">
        <v>6</v>
      </c>
      <c r="AI90" s="44"/>
      <c r="AJ90">
        <f>VLOOKUP(M90,spp!A:C,3,FALSE)</f>
        <v>1</v>
      </c>
      <c r="AK90">
        <f>VLOOKUP(M90,spp!A:D,4,FALSE)</f>
        <v>3</v>
      </c>
      <c r="AL90">
        <f t="shared" si="10"/>
        <v>93750</v>
      </c>
      <c r="AM90">
        <f t="shared" si="11"/>
        <v>2343.75</v>
      </c>
      <c r="AN90">
        <f t="shared" si="12"/>
        <v>23437.5</v>
      </c>
      <c r="AO90">
        <f t="shared" si="13"/>
        <v>23.4375</v>
      </c>
      <c r="AP90">
        <f t="shared" si="14"/>
        <v>0.12</v>
      </c>
      <c r="AQ90">
        <f>VLOOKUP(M90,spp!A:H,8,FALSE)</f>
        <v>4</v>
      </c>
      <c r="AR90" t="str">
        <f>VLOOKUP(M90,spp!A:K,10,FALSE)</f>
        <v>Depredador Tope</v>
      </c>
      <c r="AS90" t="str">
        <f>VLOOKUP(M90,spp!A:L,12,FALSE)</f>
        <v>LC</v>
      </c>
    </row>
    <row r="91" spans="1:45" x14ac:dyDescent="0.3">
      <c r="A91" s="2">
        <v>3</v>
      </c>
      <c r="B91" s="2" t="s">
        <v>983</v>
      </c>
      <c r="C91" s="2" t="s">
        <v>990</v>
      </c>
      <c r="D91" t="s">
        <v>991</v>
      </c>
      <c r="E91" t="s">
        <v>992</v>
      </c>
      <c r="F91">
        <v>1</v>
      </c>
      <c r="G91" s="1" t="s">
        <v>989</v>
      </c>
      <c r="H91" s="61">
        <v>2013</v>
      </c>
      <c r="I91" s="5" t="s">
        <v>986</v>
      </c>
      <c r="J91" s="1"/>
      <c r="K91" s="35">
        <v>12.192</v>
      </c>
      <c r="L91" t="str">
        <f t="shared" si="9"/>
        <v>Profundo</v>
      </c>
      <c r="M91" s="2" t="s">
        <v>1017</v>
      </c>
      <c r="N91" t="str">
        <f>VLOOKUP(M91,spp!A:B,2,FALSE)</f>
        <v>Halichoeres dispilus</v>
      </c>
      <c r="O91">
        <f t="shared" si="8"/>
        <v>8</v>
      </c>
      <c r="Q91">
        <v>8</v>
      </c>
      <c r="AI91" s="44"/>
      <c r="AJ91">
        <f>VLOOKUP(M91,spp!A:C,3,FALSE)</f>
        <v>1.26E-2</v>
      </c>
      <c r="AK91">
        <f>VLOOKUP(M91,spp!A:D,4,FALSE)</f>
        <v>3</v>
      </c>
      <c r="AL91">
        <f t="shared" si="10"/>
        <v>42.524999999999999</v>
      </c>
      <c r="AM91">
        <f t="shared" si="11"/>
        <v>1.0631249999999999</v>
      </c>
      <c r="AN91">
        <f t="shared" si="12"/>
        <v>10.631249999999998</v>
      </c>
      <c r="AO91">
        <f t="shared" si="13"/>
        <v>1.0631249999999998E-2</v>
      </c>
      <c r="AP91">
        <f t="shared" si="14"/>
        <v>0.16</v>
      </c>
      <c r="AQ91">
        <f>VLOOKUP(M91,spp!A:H,8,FALSE)</f>
        <v>3.9</v>
      </c>
      <c r="AR91" t="str">
        <f>VLOOKUP(M91,spp!A:K,10,FALSE)</f>
        <v>Depredador</v>
      </c>
      <c r="AS91" t="str">
        <f>VLOOKUP(M91,spp!A:L,12,FALSE)</f>
        <v>LC</v>
      </c>
    </row>
    <row r="92" spans="1:45" x14ac:dyDescent="0.3">
      <c r="A92" s="2">
        <v>3</v>
      </c>
      <c r="B92" s="2" t="s">
        <v>983</v>
      </c>
      <c r="C92" s="2" t="s">
        <v>990</v>
      </c>
      <c r="D92" t="s">
        <v>991</v>
      </c>
      <c r="E92" t="s">
        <v>992</v>
      </c>
      <c r="F92">
        <v>1</v>
      </c>
      <c r="G92" s="1" t="s">
        <v>989</v>
      </c>
      <c r="H92" s="61">
        <v>2013</v>
      </c>
      <c r="I92" s="5" t="s">
        <v>986</v>
      </c>
      <c r="J92" s="1"/>
      <c r="K92" s="35">
        <v>12.192</v>
      </c>
      <c r="L92" t="str">
        <f t="shared" si="9"/>
        <v>Profundo</v>
      </c>
      <c r="M92" s="2" t="s">
        <v>1025</v>
      </c>
      <c r="N92" t="str">
        <f>VLOOKUP(M92,spp!A:B,2,FALSE)</f>
        <v>Abudefduf troschelii</v>
      </c>
      <c r="O92">
        <f t="shared" si="8"/>
        <v>1</v>
      </c>
      <c r="R92">
        <v>1</v>
      </c>
      <c r="AI92" s="44"/>
      <c r="AJ92">
        <f>VLOOKUP(M92,spp!A:C,3,FALSE)</f>
        <v>1.6E-2</v>
      </c>
      <c r="AK92">
        <f>VLOOKUP(M92,spp!A:D,4,FALSE)</f>
        <v>3</v>
      </c>
      <c r="AL92">
        <f t="shared" si="10"/>
        <v>31.25</v>
      </c>
      <c r="AM92">
        <f t="shared" si="11"/>
        <v>0.78125</v>
      </c>
      <c r="AN92">
        <f t="shared" si="12"/>
        <v>7.8125</v>
      </c>
      <c r="AO92">
        <f t="shared" si="13"/>
        <v>7.8125E-3</v>
      </c>
      <c r="AP92">
        <f t="shared" si="14"/>
        <v>0.02</v>
      </c>
      <c r="AQ92">
        <f>VLOOKUP(M92,spp!A:H,8,FALSE)</f>
        <v>3</v>
      </c>
      <c r="AR92" t="str">
        <f>VLOOKUP(M92,spp!A:K,10,FALSE)</f>
        <v>Planctívoro</v>
      </c>
      <c r="AS92" t="str">
        <f>VLOOKUP(M92,spp!A:L,12,FALSE)</f>
        <v>LC</v>
      </c>
    </row>
    <row r="93" spans="1:45" x14ac:dyDescent="0.3">
      <c r="A93" s="2">
        <v>3</v>
      </c>
      <c r="B93" s="2" t="s">
        <v>983</v>
      </c>
      <c r="C93" s="2" t="s">
        <v>990</v>
      </c>
      <c r="D93" t="s">
        <v>991</v>
      </c>
      <c r="E93" t="s">
        <v>992</v>
      </c>
      <c r="F93">
        <v>1</v>
      </c>
      <c r="G93" s="1" t="s">
        <v>989</v>
      </c>
      <c r="H93" s="61">
        <v>2013</v>
      </c>
      <c r="I93" s="5" t="s">
        <v>986</v>
      </c>
      <c r="J93" s="1"/>
      <c r="K93" s="35">
        <v>12.192</v>
      </c>
      <c r="L93" t="str">
        <f t="shared" si="9"/>
        <v>Profundo</v>
      </c>
      <c r="M93" s="2" t="s">
        <v>1048</v>
      </c>
      <c r="N93" t="str">
        <f>VLOOKUP(M93,spp!A:B,2,FALSE)</f>
        <v>Scarus ghobban</v>
      </c>
      <c r="O93">
        <f t="shared" si="8"/>
        <v>2</v>
      </c>
      <c r="T93">
        <v>2</v>
      </c>
      <c r="AI93" s="44"/>
      <c r="AJ93">
        <f>VLOOKUP(M93,spp!A:C,3,FALSE)</f>
        <v>2</v>
      </c>
      <c r="AK93">
        <f>VLOOKUP(M93,spp!A:D,4,FALSE)</f>
        <v>2.919</v>
      </c>
      <c r="AL93">
        <f t="shared" si="10"/>
        <v>48155.608678963486</v>
      </c>
      <c r="AM93">
        <f t="shared" si="11"/>
        <v>1203.8902169740873</v>
      </c>
      <c r="AN93">
        <f t="shared" si="12"/>
        <v>12038.902169740872</v>
      </c>
      <c r="AO93">
        <f t="shared" si="13"/>
        <v>12.038902169740872</v>
      </c>
      <c r="AP93">
        <f t="shared" si="14"/>
        <v>0.04</v>
      </c>
      <c r="AQ93">
        <f>VLOOKUP(M93,spp!A:H,8,FALSE)</f>
        <v>2</v>
      </c>
      <c r="AR93" t="str">
        <f>VLOOKUP(M93,spp!A:K,10,FALSE)</f>
        <v>Herbívoro</v>
      </c>
      <c r="AS93" t="str">
        <f>VLOOKUP(M93,spp!A:L,12,FALSE)</f>
        <v>LC</v>
      </c>
    </row>
    <row r="94" spans="1:45" x14ac:dyDescent="0.3">
      <c r="A94" s="2">
        <v>3</v>
      </c>
      <c r="B94" s="2" t="s">
        <v>983</v>
      </c>
      <c r="C94" s="2" t="s">
        <v>990</v>
      </c>
      <c r="D94" t="s">
        <v>991</v>
      </c>
      <c r="E94" t="s">
        <v>992</v>
      </c>
      <c r="F94">
        <v>1</v>
      </c>
      <c r="G94" s="1" t="s">
        <v>989</v>
      </c>
      <c r="H94" s="61">
        <v>2013</v>
      </c>
      <c r="I94" s="5" t="s">
        <v>986</v>
      </c>
      <c r="J94" s="1"/>
      <c r="K94" s="35">
        <v>12.192</v>
      </c>
      <c r="L94" t="str">
        <f t="shared" si="9"/>
        <v>Profundo</v>
      </c>
      <c r="M94" s="2" t="s">
        <v>1049</v>
      </c>
      <c r="N94" t="str">
        <f>VLOOKUP(M94,spp!A:B,2,FALSE)</f>
        <v>Mulloidichthys dentatus</v>
      </c>
      <c r="O94">
        <f t="shared" si="8"/>
        <v>4</v>
      </c>
      <c r="R94">
        <v>4</v>
      </c>
      <c r="AI94" s="44"/>
      <c r="AJ94">
        <f>VLOOKUP(M94,spp!A:C,3,FALSE)</f>
        <v>1.26E-2</v>
      </c>
      <c r="AK94">
        <f>VLOOKUP(M94,spp!A:D,4,FALSE)</f>
        <v>3</v>
      </c>
      <c r="AL94">
        <f t="shared" si="10"/>
        <v>98.4375</v>
      </c>
      <c r="AM94">
        <f t="shared" si="11"/>
        <v>2.4609375</v>
      </c>
      <c r="AN94">
        <f t="shared" si="12"/>
        <v>24.609375</v>
      </c>
      <c r="AO94">
        <f t="shared" si="13"/>
        <v>2.4609374999999999E-2</v>
      </c>
      <c r="AP94">
        <f t="shared" si="14"/>
        <v>0.08</v>
      </c>
      <c r="AQ94">
        <f>VLOOKUP(M94,spp!A:H,8,FALSE)</f>
        <v>3.7</v>
      </c>
      <c r="AR94" t="str">
        <f>VLOOKUP(M94,spp!A:K,10,FALSE)</f>
        <v>Depredador</v>
      </c>
      <c r="AS94" t="str">
        <f>VLOOKUP(M94,spp!A:L,12,FALSE)</f>
        <v>LC</v>
      </c>
    </row>
    <row r="95" spans="1:45" x14ac:dyDescent="0.3">
      <c r="A95" s="2">
        <v>3</v>
      </c>
      <c r="B95" s="2" t="s">
        <v>983</v>
      </c>
      <c r="C95" s="2" t="s">
        <v>990</v>
      </c>
      <c r="D95" t="s">
        <v>991</v>
      </c>
      <c r="E95" t="s">
        <v>992</v>
      </c>
      <c r="F95">
        <v>2</v>
      </c>
      <c r="G95" s="1" t="s">
        <v>989</v>
      </c>
      <c r="H95" s="61">
        <v>2013</v>
      </c>
      <c r="I95" s="5" t="s">
        <v>986</v>
      </c>
      <c r="J95" s="1"/>
      <c r="K95" s="35">
        <v>12.192</v>
      </c>
      <c r="L95" t="str">
        <f t="shared" si="9"/>
        <v>Profundo</v>
      </c>
      <c r="M95" s="2" t="s">
        <v>1017</v>
      </c>
      <c r="N95" t="str">
        <f>VLOOKUP(M95,spp!A:B,2,FALSE)</f>
        <v>Halichoeres dispilus</v>
      </c>
      <c r="O95">
        <f t="shared" si="8"/>
        <v>16</v>
      </c>
      <c r="Q95">
        <v>15</v>
      </c>
      <c r="R95">
        <v>1</v>
      </c>
      <c r="AI95" s="44"/>
      <c r="AJ95">
        <f>VLOOKUP(M95,spp!A:C,3,FALSE)</f>
        <v>1.26E-2</v>
      </c>
      <c r="AK95">
        <f>VLOOKUP(M95,spp!A:D,4,FALSE)</f>
        <v>3</v>
      </c>
      <c r="AL95">
        <f t="shared" si="10"/>
        <v>104.34375</v>
      </c>
      <c r="AM95">
        <f t="shared" si="11"/>
        <v>2.6085937499999998</v>
      </c>
      <c r="AN95">
        <f t="shared" si="12"/>
        <v>26.0859375</v>
      </c>
      <c r="AO95">
        <f t="shared" si="13"/>
        <v>2.60859375E-2</v>
      </c>
      <c r="AP95">
        <f t="shared" si="14"/>
        <v>0.32</v>
      </c>
      <c r="AQ95">
        <f>VLOOKUP(M95,spp!A:H,8,FALSE)</f>
        <v>3.9</v>
      </c>
      <c r="AR95" t="str">
        <f>VLOOKUP(M95,spp!A:K,10,FALSE)</f>
        <v>Depredador</v>
      </c>
      <c r="AS95" t="str">
        <f>VLOOKUP(M95,spp!A:L,12,FALSE)</f>
        <v>LC</v>
      </c>
    </row>
    <row r="96" spans="1:45" x14ac:dyDescent="0.3">
      <c r="A96" s="2">
        <v>3</v>
      </c>
      <c r="B96" s="2" t="s">
        <v>983</v>
      </c>
      <c r="C96" s="2" t="s">
        <v>990</v>
      </c>
      <c r="D96" t="s">
        <v>991</v>
      </c>
      <c r="E96" t="s">
        <v>992</v>
      </c>
      <c r="F96">
        <v>2</v>
      </c>
      <c r="G96" s="1" t="s">
        <v>989</v>
      </c>
      <c r="H96" s="61">
        <v>2013</v>
      </c>
      <c r="I96" s="5" t="s">
        <v>986</v>
      </c>
      <c r="J96" s="1"/>
      <c r="K96" s="35">
        <v>12.192</v>
      </c>
      <c r="L96" t="str">
        <f t="shared" si="9"/>
        <v>Profundo</v>
      </c>
      <c r="M96" s="2" t="s">
        <v>1039</v>
      </c>
      <c r="N96" t="str">
        <f>VLOOKUP(M96,spp!A:B,2,FALSE)</f>
        <v>Lutjanus guttatus</v>
      </c>
      <c r="O96">
        <f t="shared" si="8"/>
        <v>1</v>
      </c>
      <c r="S96">
        <v>1</v>
      </c>
      <c r="AI96" s="44"/>
      <c r="AJ96">
        <f>VLOOKUP(M96,spp!A:C,3,FALSE)</f>
        <v>1.43E-2</v>
      </c>
      <c r="AK96">
        <f>VLOOKUP(M96,spp!A:D,4,FALSE)</f>
        <v>3</v>
      </c>
      <c r="AL96">
        <f t="shared" si="10"/>
        <v>76.639062499999994</v>
      </c>
      <c r="AM96">
        <f t="shared" si="11"/>
        <v>1.9159765624999998</v>
      </c>
      <c r="AN96">
        <f t="shared" si="12"/>
        <v>19.159765624999999</v>
      </c>
      <c r="AO96">
        <f t="shared" si="13"/>
        <v>1.9159765624999998E-2</v>
      </c>
      <c r="AP96">
        <f t="shared" si="14"/>
        <v>0.02</v>
      </c>
      <c r="AQ96">
        <f>VLOOKUP(M96,spp!A:H,8,FALSE)</f>
        <v>3.9</v>
      </c>
      <c r="AR96" t="str">
        <f>VLOOKUP(M96,spp!A:K,10,FALSE)</f>
        <v>Depredador</v>
      </c>
      <c r="AS96" t="str">
        <f>VLOOKUP(M96,spp!A:L,12,FALSE)</f>
        <v>LC</v>
      </c>
    </row>
    <row r="97" spans="1:45" x14ac:dyDescent="0.3">
      <c r="A97" s="2">
        <v>3</v>
      </c>
      <c r="B97" s="2" t="s">
        <v>983</v>
      </c>
      <c r="C97" s="2" t="s">
        <v>990</v>
      </c>
      <c r="D97" t="s">
        <v>991</v>
      </c>
      <c r="E97" t="s">
        <v>992</v>
      </c>
      <c r="F97">
        <v>2</v>
      </c>
      <c r="G97" s="1" t="s">
        <v>989</v>
      </c>
      <c r="H97" s="61">
        <v>2013</v>
      </c>
      <c r="I97" s="5" t="s">
        <v>986</v>
      </c>
      <c r="J97" s="1"/>
      <c r="K97" s="35">
        <v>12.192</v>
      </c>
      <c r="L97" t="str">
        <f t="shared" si="9"/>
        <v>Profundo</v>
      </c>
      <c r="M97" s="2" t="s">
        <v>1050</v>
      </c>
      <c r="N97" t="str">
        <f>VLOOKUP(M97,spp!A:B,2,FALSE)</f>
        <v>Stegastes flavilatus</v>
      </c>
      <c r="O97">
        <f t="shared" si="8"/>
        <v>1</v>
      </c>
      <c r="R97">
        <v>1</v>
      </c>
      <c r="AI97" s="44"/>
      <c r="AJ97">
        <f>VLOOKUP(M97,spp!A:C,3,FALSE)</f>
        <v>3.49E-2</v>
      </c>
      <c r="AK97">
        <f>VLOOKUP(M97,spp!A:D,4,FALSE)</f>
        <v>2</v>
      </c>
      <c r="AL97">
        <f t="shared" si="10"/>
        <v>5.453125</v>
      </c>
      <c r="AM97">
        <f t="shared" si="11"/>
        <v>0.13632812499999999</v>
      </c>
      <c r="AN97">
        <f t="shared" si="12"/>
        <v>1.36328125</v>
      </c>
      <c r="AO97">
        <f t="shared" si="13"/>
        <v>1.3632812499999999E-3</v>
      </c>
      <c r="AP97">
        <f t="shared" si="14"/>
        <v>0.02</v>
      </c>
      <c r="AQ97">
        <f>VLOOKUP(M97,spp!A:H,8,FALSE)</f>
        <v>2</v>
      </c>
      <c r="AR97" t="str">
        <f>VLOOKUP(M97,spp!A:K,10,FALSE)</f>
        <v>Herbívoro</v>
      </c>
      <c r="AS97" t="str">
        <f>VLOOKUP(M97,spp!A:L,12,FALSE)</f>
        <v>LC</v>
      </c>
    </row>
    <row r="98" spans="1:45" x14ac:dyDescent="0.3">
      <c r="A98" s="2">
        <v>3</v>
      </c>
      <c r="B98" s="2" t="s">
        <v>983</v>
      </c>
      <c r="C98" s="2" t="s">
        <v>990</v>
      </c>
      <c r="D98" t="s">
        <v>991</v>
      </c>
      <c r="E98" t="s">
        <v>992</v>
      </c>
      <c r="F98">
        <v>2</v>
      </c>
      <c r="G98" s="1" t="s">
        <v>989</v>
      </c>
      <c r="H98" s="61">
        <v>2013</v>
      </c>
      <c r="I98" s="5" t="s">
        <v>986</v>
      </c>
      <c r="J98" s="1"/>
      <c r="K98" s="35">
        <v>12.192</v>
      </c>
      <c r="L98" t="str">
        <f t="shared" si="9"/>
        <v>Profundo</v>
      </c>
      <c r="M98" s="2" t="s">
        <v>1036</v>
      </c>
      <c r="N98" t="str">
        <f>VLOOKUP(M98,spp!A:B,2,FALSE)</f>
        <v>Chaetodon humeralis</v>
      </c>
      <c r="O98">
        <f t="shared" si="8"/>
        <v>1</v>
      </c>
      <c r="R98">
        <v>1</v>
      </c>
      <c r="AI98" s="44"/>
      <c r="AJ98">
        <f>VLOOKUP(M98,spp!A:C,3,FALSE)</f>
        <v>2</v>
      </c>
      <c r="AK98">
        <f>VLOOKUP(M98,spp!A:D,4,FALSE)</f>
        <v>2.9895</v>
      </c>
      <c r="AL98">
        <f t="shared" si="10"/>
        <v>3804.0172666013441</v>
      </c>
      <c r="AM98">
        <f t="shared" si="11"/>
        <v>95.100431665033597</v>
      </c>
      <c r="AN98">
        <f t="shared" si="12"/>
        <v>951.00431665033602</v>
      </c>
      <c r="AO98">
        <f t="shared" si="13"/>
        <v>0.95100431665033602</v>
      </c>
      <c r="AP98">
        <f t="shared" si="14"/>
        <v>0.02</v>
      </c>
      <c r="AQ98">
        <f>VLOOKUP(M98,spp!A:H,8,FALSE)</f>
        <v>2.7</v>
      </c>
      <c r="AR98" t="str">
        <f>VLOOKUP(M98,spp!A:K,10,FALSE)</f>
        <v>Herbívoro</v>
      </c>
      <c r="AS98" t="str">
        <f>VLOOKUP(M98,spp!A:L,12,FALSE)</f>
        <v>LC</v>
      </c>
    </row>
    <row r="99" spans="1:45" x14ac:dyDescent="0.3">
      <c r="A99" s="2">
        <v>3</v>
      </c>
      <c r="B99" s="2" t="s">
        <v>983</v>
      </c>
      <c r="C99" s="2" t="s">
        <v>990</v>
      </c>
      <c r="D99" t="s">
        <v>991</v>
      </c>
      <c r="E99" t="s">
        <v>992</v>
      </c>
      <c r="F99">
        <v>3</v>
      </c>
      <c r="G99" s="1" t="s">
        <v>989</v>
      </c>
      <c r="H99" s="61">
        <v>2013</v>
      </c>
      <c r="I99" s="5" t="s">
        <v>986</v>
      </c>
      <c r="J99" s="1"/>
      <c r="K99" s="35">
        <v>12.192</v>
      </c>
      <c r="L99" t="str">
        <f t="shared" si="9"/>
        <v>Profundo</v>
      </c>
      <c r="M99" s="2" t="s">
        <v>1017</v>
      </c>
      <c r="N99" t="str">
        <f>VLOOKUP(M99,spp!A:B,2,FALSE)</f>
        <v>Halichoeres dispilus</v>
      </c>
      <c r="O99">
        <f t="shared" ref="O99:O130" si="15">+SUM(P99:AF99)</f>
        <v>7</v>
      </c>
      <c r="Q99">
        <v>3</v>
      </c>
      <c r="R99">
        <v>4</v>
      </c>
      <c r="AI99" s="44"/>
      <c r="AJ99">
        <f>VLOOKUP(M99,spp!A:C,3,FALSE)</f>
        <v>1.26E-2</v>
      </c>
      <c r="AK99">
        <f>VLOOKUP(M99,spp!A:D,4,FALSE)</f>
        <v>3</v>
      </c>
      <c r="AL99">
        <f t="shared" si="10"/>
        <v>114.38437500000001</v>
      </c>
      <c r="AM99">
        <f t="shared" si="11"/>
        <v>2.8596093750000002</v>
      </c>
      <c r="AN99">
        <f t="shared" si="12"/>
        <v>28.596093750000001</v>
      </c>
      <c r="AO99">
        <f t="shared" si="13"/>
        <v>2.8596093750000003E-2</v>
      </c>
      <c r="AP99">
        <f t="shared" si="14"/>
        <v>0.14000000000000001</v>
      </c>
      <c r="AQ99">
        <f>VLOOKUP(M99,spp!A:H,8,FALSE)</f>
        <v>3.9</v>
      </c>
      <c r="AR99" t="str">
        <f>VLOOKUP(M99,spp!A:K,10,FALSE)</f>
        <v>Depredador</v>
      </c>
      <c r="AS99" t="str">
        <f>VLOOKUP(M99,spp!A:L,12,FALSE)</f>
        <v>LC</v>
      </c>
    </row>
    <row r="100" spans="1:45" x14ac:dyDescent="0.3">
      <c r="A100" s="2">
        <v>3</v>
      </c>
      <c r="B100" s="2" t="s">
        <v>983</v>
      </c>
      <c r="C100" s="2" t="s">
        <v>990</v>
      </c>
      <c r="D100" t="s">
        <v>991</v>
      </c>
      <c r="E100" t="s">
        <v>992</v>
      </c>
      <c r="F100">
        <v>3</v>
      </c>
      <c r="G100" s="1" t="s">
        <v>989</v>
      </c>
      <c r="H100" s="61">
        <v>2013</v>
      </c>
      <c r="I100" s="5" t="s">
        <v>986</v>
      </c>
      <c r="J100" s="1"/>
      <c r="K100" s="35">
        <v>12.192</v>
      </c>
      <c r="L100" t="str">
        <f t="shared" si="9"/>
        <v>Profundo</v>
      </c>
      <c r="M100" s="2" t="s">
        <v>1035</v>
      </c>
      <c r="N100" t="str">
        <f>VLOOKUP(M100,spp!A:B,2,FALSE)</f>
        <v>Balistes polylepis</v>
      </c>
      <c r="O100">
        <f t="shared" si="15"/>
        <v>2</v>
      </c>
      <c r="Q100">
        <v>2</v>
      </c>
      <c r="AI100" s="44"/>
      <c r="AJ100">
        <f>VLOOKUP(M100,spp!A:C,3,FALSE)</f>
        <v>2</v>
      </c>
      <c r="AK100">
        <f>VLOOKUP(M100,spp!A:D,4,FALSE)</f>
        <v>2</v>
      </c>
      <c r="AL100">
        <f t="shared" si="10"/>
        <v>225</v>
      </c>
      <c r="AM100">
        <f t="shared" si="11"/>
        <v>5.625</v>
      </c>
      <c r="AN100">
        <f t="shared" si="12"/>
        <v>56.25</v>
      </c>
      <c r="AO100">
        <f t="shared" si="13"/>
        <v>5.6250000000000001E-2</v>
      </c>
      <c r="AP100">
        <f t="shared" si="14"/>
        <v>0.04</v>
      </c>
      <c r="AQ100">
        <f>VLOOKUP(M100,spp!A:H,8,FALSE)</f>
        <v>3.3</v>
      </c>
      <c r="AR100" t="str">
        <f>VLOOKUP(M100,spp!A:K,10,FALSE)</f>
        <v>Depredador</v>
      </c>
      <c r="AS100" t="str">
        <f>VLOOKUP(M100,spp!A:L,12,FALSE)</f>
        <v>LC</v>
      </c>
    </row>
    <row r="101" spans="1:45" x14ac:dyDescent="0.3">
      <c r="A101" s="2">
        <v>3</v>
      </c>
      <c r="B101" s="2" t="s">
        <v>983</v>
      </c>
      <c r="C101" s="2" t="s">
        <v>990</v>
      </c>
      <c r="D101" t="s">
        <v>991</v>
      </c>
      <c r="E101" t="s">
        <v>992</v>
      </c>
      <c r="F101">
        <v>3</v>
      </c>
      <c r="G101" s="1" t="s">
        <v>989</v>
      </c>
      <c r="H101" s="61">
        <v>2013</v>
      </c>
      <c r="I101" s="5" t="s">
        <v>986</v>
      </c>
      <c r="J101" s="1"/>
      <c r="K101" s="35">
        <v>12.192</v>
      </c>
      <c r="L101" t="str">
        <f t="shared" si="9"/>
        <v>Profundo</v>
      </c>
      <c r="M101" s="2" t="s">
        <v>1021</v>
      </c>
      <c r="N101" t="str">
        <f>VLOOKUP(M101,spp!A:B,2,FALSE)</f>
        <v>Johnrandallia nigrirostris</v>
      </c>
      <c r="O101">
        <f t="shared" si="15"/>
        <v>3</v>
      </c>
      <c r="R101">
        <v>3</v>
      </c>
      <c r="AI101" s="44"/>
      <c r="AJ101">
        <f>VLOOKUP(M101,spp!A:C,3,FALSE)</f>
        <v>2</v>
      </c>
      <c r="AK101">
        <f>VLOOKUP(M101,spp!A:D,4,FALSE)</f>
        <v>3</v>
      </c>
      <c r="AL101">
        <f t="shared" si="10"/>
        <v>11718.75</v>
      </c>
      <c r="AM101">
        <f t="shared" si="11"/>
        <v>292.96875</v>
      </c>
      <c r="AN101">
        <f t="shared" si="12"/>
        <v>2929.6875</v>
      </c>
      <c r="AO101">
        <f t="shared" si="13"/>
        <v>2.9296875</v>
      </c>
      <c r="AP101">
        <f t="shared" si="14"/>
        <v>0.06</v>
      </c>
      <c r="AQ101">
        <f>VLOOKUP(M101,spp!A:H,8,FALSE)</f>
        <v>3</v>
      </c>
      <c r="AR101" t="str">
        <f>VLOOKUP(M101,spp!A:K,10,FALSE)</f>
        <v>Depredador</v>
      </c>
      <c r="AS101" t="str">
        <f>VLOOKUP(M101,spp!A:L,12,FALSE)</f>
        <v>LC</v>
      </c>
    </row>
    <row r="102" spans="1:45" x14ac:dyDescent="0.3">
      <c r="A102">
        <v>4</v>
      </c>
      <c r="B102" s="2" t="s">
        <v>983</v>
      </c>
      <c r="C102" s="2" t="s">
        <v>990</v>
      </c>
      <c r="D102" t="s">
        <v>993</v>
      </c>
      <c r="E102" t="s">
        <v>992</v>
      </c>
      <c r="F102">
        <v>1</v>
      </c>
      <c r="G102" s="1" t="s">
        <v>994</v>
      </c>
      <c r="H102" s="61">
        <v>2013</v>
      </c>
      <c r="I102" s="5" t="s">
        <v>986</v>
      </c>
      <c r="J102" s="1"/>
      <c r="K102" s="35">
        <v>5</v>
      </c>
      <c r="L102" t="str">
        <f t="shared" si="9"/>
        <v>Somero</v>
      </c>
      <c r="M102" s="2" t="s">
        <v>1028</v>
      </c>
      <c r="N102" t="str">
        <f>VLOOKUP(M102,spp!A:B,2,FALSE)</f>
        <v>Thalassoma lucasanum</v>
      </c>
      <c r="O102">
        <f t="shared" si="15"/>
        <v>2</v>
      </c>
      <c r="Q102">
        <v>2</v>
      </c>
      <c r="AI102" s="44"/>
      <c r="AJ102">
        <f>VLOOKUP(M102,spp!A:C,3,FALSE)</f>
        <v>1.261E-2</v>
      </c>
      <c r="AK102">
        <f>VLOOKUP(M102,spp!A:D,4,FALSE)</f>
        <v>2</v>
      </c>
      <c r="AL102">
        <f t="shared" si="10"/>
        <v>1.418625</v>
      </c>
      <c r="AM102">
        <f t="shared" si="11"/>
        <v>3.5465625000000001E-2</v>
      </c>
      <c r="AN102">
        <f t="shared" si="12"/>
        <v>0.35465625000000001</v>
      </c>
      <c r="AO102">
        <f t="shared" si="13"/>
        <v>3.5465624999999999E-4</v>
      </c>
      <c r="AP102">
        <f t="shared" si="14"/>
        <v>0.04</v>
      </c>
      <c r="AQ102">
        <f>VLOOKUP(M102,spp!A:H,8,FALSE)</f>
        <v>3.5</v>
      </c>
      <c r="AR102" t="str">
        <f>VLOOKUP(M102,spp!A:K,10,FALSE)</f>
        <v>Depredador</v>
      </c>
      <c r="AS102" t="str">
        <f>VLOOKUP(M102,spp!A:L,12,FALSE)</f>
        <v>LC</v>
      </c>
    </row>
    <row r="103" spans="1:45" x14ac:dyDescent="0.3">
      <c r="A103">
        <v>4</v>
      </c>
      <c r="B103" s="2" t="s">
        <v>983</v>
      </c>
      <c r="C103" s="2" t="s">
        <v>990</v>
      </c>
      <c r="D103" t="s">
        <v>993</v>
      </c>
      <c r="E103" t="s">
        <v>992</v>
      </c>
      <c r="F103">
        <v>1</v>
      </c>
      <c r="G103" s="1" t="s">
        <v>994</v>
      </c>
      <c r="H103" s="61">
        <v>2013</v>
      </c>
      <c r="I103" s="5" t="s">
        <v>986</v>
      </c>
      <c r="J103" s="1"/>
      <c r="K103" s="35">
        <v>5</v>
      </c>
      <c r="L103" t="str">
        <f t="shared" si="9"/>
        <v>Somero</v>
      </c>
      <c r="M103" s="2" t="s">
        <v>1025</v>
      </c>
      <c r="N103" t="str">
        <f>VLOOKUP(M103,spp!A:B,2,FALSE)</f>
        <v>Abudefduf troschelii</v>
      </c>
      <c r="O103">
        <f t="shared" si="15"/>
        <v>1</v>
      </c>
      <c r="R103">
        <v>1</v>
      </c>
      <c r="AI103" s="44"/>
      <c r="AJ103">
        <f>VLOOKUP(M103,spp!A:C,3,FALSE)</f>
        <v>1.6E-2</v>
      </c>
      <c r="AK103">
        <f>VLOOKUP(M103,spp!A:D,4,FALSE)</f>
        <v>3</v>
      </c>
      <c r="AL103">
        <f t="shared" si="10"/>
        <v>31.25</v>
      </c>
      <c r="AM103">
        <f t="shared" si="11"/>
        <v>0.78125</v>
      </c>
      <c r="AN103">
        <f t="shared" si="12"/>
        <v>7.8125</v>
      </c>
      <c r="AO103">
        <f t="shared" si="13"/>
        <v>7.8125E-3</v>
      </c>
      <c r="AP103">
        <f t="shared" si="14"/>
        <v>0.02</v>
      </c>
      <c r="AQ103">
        <f>VLOOKUP(M103,spp!A:H,8,FALSE)</f>
        <v>3</v>
      </c>
      <c r="AR103" t="str">
        <f>VLOOKUP(M103,spp!A:K,10,FALSE)</f>
        <v>Planctívoro</v>
      </c>
      <c r="AS103" t="str">
        <f>VLOOKUP(M103,spp!A:L,12,FALSE)</f>
        <v>LC</v>
      </c>
    </row>
    <row r="104" spans="1:45" x14ac:dyDescent="0.3">
      <c r="A104">
        <v>4</v>
      </c>
      <c r="B104" s="2" t="s">
        <v>983</v>
      </c>
      <c r="C104" s="2" t="s">
        <v>990</v>
      </c>
      <c r="D104" t="s">
        <v>993</v>
      </c>
      <c r="E104" t="s">
        <v>992</v>
      </c>
      <c r="F104">
        <v>1</v>
      </c>
      <c r="G104" s="1" t="s">
        <v>994</v>
      </c>
      <c r="H104" s="61">
        <v>2013</v>
      </c>
      <c r="I104" s="5" t="s">
        <v>986</v>
      </c>
      <c r="J104" s="1"/>
      <c r="K104" s="35">
        <v>5</v>
      </c>
      <c r="L104" t="str">
        <f t="shared" si="9"/>
        <v>Somero</v>
      </c>
      <c r="M104" s="2" t="s">
        <v>1050</v>
      </c>
      <c r="N104" t="str">
        <f>VLOOKUP(M104,spp!A:B,2,FALSE)</f>
        <v>Stegastes flavilatus</v>
      </c>
      <c r="O104">
        <f t="shared" si="15"/>
        <v>15</v>
      </c>
      <c r="Q104">
        <v>15</v>
      </c>
      <c r="AI104" s="44"/>
      <c r="AJ104">
        <f>VLOOKUP(M104,spp!A:C,3,FALSE)</f>
        <v>3.49E-2</v>
      </c>
      <c r="AK104">
        <f>VLOOKUP(M104,spp!A:D,4,FALSE)</f>
        <v>2</v>
      </c>
      <c r="AL104">
        <f t="shared" si="10"/>
        <v>29.446874999999999</v>
      </c>
      <c r="AM104">
        <f t="shared" si="11"/>
        <v>0.73617187499999992</v>
      </c>
      <c r="AN104">
        <f t="shared" si="12"/>
        <v>7.3617187499999996</v>
      </c>
      <c r="AO104">
        <f t="shared" si="13"/>
        <v>7.3617187499999993E-3</v>
      </c>
      <c r="AP104">
        <f t="shared" si="14"/>
        <v>0.3</v>
      </c>
      <c r="AQ104">
        <f>VLOOKUP(M104,spp!A:H,8,FALSE)</f>
        <v>2</v>
      </c>
      <c r="AR104" t="str">
        <f>VLOOKUP(M104,spp!A:K,10,FALSE)</f>
        <v>Herbívoro</v>
      </c>
      <c r="AS104" t="str">
        <f>VLOOKUP(M104,spp!A:L,12,FALSE)</f>
        <v>LC</v>
      </c>
    </row>
    <row r="105" spans="1:45" x14ac:dyDescent="0.3">
      <c r="A105">
        <v>4</v>
      </c>
      <c r="B105" s="2" t="s">
        <v>983</v>
      </c>
      <c r="C105" s="2" t="s">
        <v>990</v>
      </c>
      <c r="D105" t="s">
        <v>993</v>
      </c>
      <c r="E105" t="s">
        <v>992</v>
      </c>
      <c r="F105">
        <v>2</v>
      </c>
      <c r="G105" s="1" t="s">
        <v>994</v>
      </c>
      <c r="H105" s="61">
        <v>2013</v>
      </c>
      <c r="I105" s="5" t="s">
        <v>986</v>
      </c>
      <c r="J105" s="1"/>
      <c r="K105" s="35">
        <v>5</v>
      </c>
      <c r="L105" t="str">
        <f t="shared" si="9"/>
        <v>Somero</v>
      </c>
      <c r="M105" s="2" t="s">
        <v>1050</v>
      </c>
      <c r="N105" t="str">
        <f>VLOOKUP(M105,spp!A:B,2,FALSE)</f>
        <v>Stegastes flavilatus</v>
      </c>
      <c r="O105">
        <f t="shared" si="15"/>
        <v>4</v>
      </c>
      <c r="Q105">
        <v>3</v>
      </c>
      <c r="R105">
        <v>1</v>
      </c>
      <c r="AI105" s="44"/>
      <c r="AJ105">
        <f>VLOOKUP(M105,spp!A:C,3,FALSE)</f>
        <v>3.49E-2</v>
      </c>
      <c r="AK105">
        <f>VLOOKUP(M105,spp!A:D,4,FALSE)</f>
        <v>2</v>
      </c>
      <c r="AL105">
        <f t="shared" si="10"/>
        <v>11.342500000000001</v>
      </c>
      <c r="AM105">
        <f t="shared" si="11"/>
        <v>0.28356250000000005</v>
      </c>
      <c r="AN105">
        <f t="shared" si="12"/>
        <v>2.8356250000000003</v>
      </c>
      <c r="AO105">
        <f t="shared" si="13"/>
        <v>2.8356250000000005E-3</v>
      </c>
      <c r="AP105">
        <f t="shared" si="14"/>
        <v>0.08</v>
      </c>
      <c r="AQ105">
        <f>VLOOKUP(M105,spp!A:H,8,FALSE)</f>
        <v>2</v>
      </c>
      <c r="AR105" t="str">
        <f>VLOOKUP(M105,spp!A:K,10,FALSE)</f>
        <v>Herbívoro</v>
      </c>
      <c r="AS105" t="str">
        <f>VLOOKUP(M105,spp!A:L,12,FALSE)</f>
        <v>LC</v>
      </c>
    </row>
    <row r="106" spans="1:45" x14ac:dyDescent="0.3">
      <c r="A106">
        <v>4</v>
      </c>
      <c r="B106" s="2" t="s">
        <v>983</v>
      </c>
      <c r="C106" s="2" t="s">
        <v>990</v>
      </c>
      <c r="D106" t="s">
        <v>993</v>
      </c>
      <c r="E106" t="s">
        <v>992</v>
      </c>
      <c r="F106">
        <v>2</v>
      </c>
      <c r="G106" s="1" t="s">
        <v>994</v>
      </c>
      <c r="H106" s="61">
        <v>2013</v>
      </c>
      <c r="I106" s="5" t="s">
        <v>986</v>
      </c>
      <c r="J106" s="1"/>
      <c r="K106" s="35">
        <v>5</v>
      </c>
      <c r="L106" t="str">
        <f t="shared" si="9"/>
        <v>Somero</v>
      </c>
      <c r="M106" s="2" t="s">
        <v>1039</v>
      </c>
      <c r="N106" t="str">
        <f>VLOOKUP(M106,spp!A:B,2,FALSE)</f>
        <v>Lutjanus guttatus</v>
      </c>
      <c r="O106">
        <f t="shared" si="15"/>
        <v>2</v>
      </c>
      <c r="T106">
        <v>2</v>
      </c>
      <c r="AI106" s="44"/>
      <c r="AJ106">
        <f>VLOOKUP(M106,spp!A:C,3,FALSE)</f>
        <v>1.43E-2</v>
      </c>
      <c r="AK106">
        <f>VLOOKUP(M106,spp!A:D,4,FALSE)</f>
        <v>3</v>
      </c>
      <c r="AL106">
        <f t="shared" si="10"/>
        <v>446.875</v>
      </c>
      <c r="AM106">
        <f t="shared" si="11"/>
        <v>11.171875</v>
      </c>
      <c r="AN106">
        <f t="shared" si="12"/>
        <v>111.71875</v>
      </c>
      <c r="AO106">
        <f t="shared" si="13"/>
        <v>0.11171875000000001</v>
      </c>
      <c r="AP106">
        <f t="shared" si="14"/>
        <v>0.04</v>
      </c>
      <c r="AQ106">
        <f>VLOOKUP(M106,spp!A:H,8,FALSE)</f>
        <v>3.9</v>
      </c>
      <c r="AR106" t="str">
        <f>VLOOKUP(M106,spp!A:K,10,FALSE)</f>
        <v>Depredador</v>
      </c>
      <c r="AS106" t="str">
        <f>VLOOKUP(M106,spp!A:L,12,FALSE)</f>
        <v>LC</v>
      </c>
    </row>
    <row r="107" spans="1:45" x14ac:dyDescent="0.3">
      <c r="A107">
        <v>4</v>
      </c>
      <c r="B107" s="2" t="s">
        <v>983</v>
      </c>
      <c r="C107" s="2" t="s">
        <v>990</v>
      </c>
      <c r="D107" t="s">
        <v>993</v>
      </c>
      <c r="E107" t="s">
        <v>992</v>
      </c>
      <c r="F107">
        <v>2</v>
      </c>
      <c r="G107" s="1" t="s">
        <v>994</v>
      </c>
      <c r="H107" s="61">
        <v>2013</v>
      </c>
      <c r="I107" s="5" t="s">
        <v>986</v>
      </c>
      <c r="J107" s="1"/>
      <c r="K107" s="35">
        <v>5</v>
      </c>
      <c r="L107" t="str">
        <f t="shared" si="9"/>
        <v>Somero</v>
      </c>
      <c r="M107" s="2" t="s">
        <v>1017</v>
      </c>
      <c r="N107" t="str">
        <f>VLOOKUP(M107,spp!A:B,2,FALSE)</f>
        <v>Halichoeres dispilus</v>
      </c>
      <c r="O107">
        <f t="shared" si="15"/>
        <v>12</v>
      </c>
      <c r="Q107">
        <v>12</v>
      </c>
      <c r="AI107" s="44"/>
      <c r="AJ107">
        <f>VLOOKUP(M107,spp!A:C,3,FALSE)</f>
        <v>1.26E-2</v>
      </c>
      <c r="AK107">
        <f>VLOOKUP(M107,spp!A:D,4,FALSE)</f>
        <v>3</v>
      </c>
      <c r="AL107">
        <f t="shared" si="10"/>
        <v>63.787499999999994</v>
      </c>
      <c r="AM107">
        <f t="shared" si="11"/>
        <v>1.5946874999999998</v>
      </c>
      <c r="AN107">
        <f t="shared" si="12"/>
        <v>15.946874999999999</v>
      </c>
      <c r="AO107">
        <f t="shared" si="13"/>
        <v>1.5946874999999999E-2</v>
      </c>
      <c r="AP107">
        <f t="shared" si="14"/>
        <v>0.24</v>
      </c>
      <c r="AQ107">
        <f>VLOOKUP(M107,spp!A:H,8,FALSE)</f>
        <v>3.9</v>
      </c>
      <c r="AR107" t="str">
        <f>VLOOKUP(M107,spp!A:K,10,FALSE)</f>
        <v>Depredador</v>
      </c>
      <c r="AS107" t="str">
        <f>VLOOKUP(M107,spp!A:L,12,FALSE)</f>
        <v>LC</v>
      </c>
    </row>
    <row r="108" spans="1:45" x14ac:dyDescent="0.3">
      <c r="A108">
        <v>4</v>
      </c>
      <c r="B108" s="2" t="s">
        <v>983</v>
      </c>
      <c r="C108" s="2" t="s">
        <v>990</v>
      </c>
      <c r="D108" t="s">
        <v>993</v>
      </c>
      <c r="E108" t="s">
        <v>992</v>
      </c>
      <c r="F108">
        <v>2</v>
      </c>
      <c r="G108" s="1" t="s">
        <v>994</v>
      </c>
      <c r="H108" s="61">
        <v>2013</v>
      </c>
      <c r="I108" s="5" t="s">
        <v>986</v>
      </c>
      <c r="J108" s="1"/>
      <c r="K108" s="35">
        <v>5</v>
      </c>
      <c r="L108" t="str">
        <f t="shared" si="9"/>
        <v>Somero</v>
      </c>
      <c r="M108" s="2" t="s">
        <v>1051</v>
      </c>
      <c r="N108" t="str">
        <f>VLOOKUP(M108,spp!A:B,2,FALSE)</f>
        <v>Prionurus punctatus</v>
      </c>
      <c r="O108">
        <f t="shared" si="15"/>
        <v>2</v>
      </c>
      <c r="S108">
        <v>2</v>
      </c>
      <c r="AI108" s="44"/>
      <c r="AJ108" t="str">
        <f>VLOOKUP(M108,spp!A:C,3,FALSE)</f>
        <v>0.19800000000000001</v>
      </c>
      <c r="AK108">
        <f>VLOOKUP(M108,spp!A:D,4,FALSE)</f>
        <v>2.504</v>
      </c>
      <c r="AL108">
        <f t="shared" si="10"/>
        <v>513.17141831604908</v>
      </c>
      <c r="AM108">
        <f t="shared" si="11"/>
        <v>12.829285457901227</v>
      </c>
      <c r="AN108">
        <f t="shared" si="12"/>
        <v>128.29285457901227</v>
      </c>
      <c r="AO108">
        <f t="shared" si="13"/>
        <v>0.12829285457901227</v>
      </c>
      <c r="AP108">
        <f t="shared" si="14"/>
        <v>0.04</v>
      </c>
      <c r="AQ108">
        <f>VLOOKUP(M108,spp!A:H,8,FALSE)</f>
        <v>2</v>
      </c>
      <c r="AR108" t="str">
        <f>VLOOKUP(M108,spp!A:K,10,FALSE)</f>
        <v>Herbívoro</v>
      </c>
      <c r="AS108" t="str">
        <f>VLOOKUP(M108,spp!A:L,12,FALSE)</f>
        <v>LC</v>
      </c>
    </row>
    <row r="109" spans="1:45" x14ac:dyDescent="0.3">
      <c r="A109">
        <v>4</v>
      </c>
      <c r="B109" s="2" t="s">
        <v>983</v>
      </c>
      <c r="C109" s="2" t="s">
        <v>990</v>
      </c>
      <c r="D109" t="s">
        <v>993</v>
      </c>
      <c r="E109" t="s">
        <v>992</v>
      </c>
      <c r="F109">
        <v>3</v>
      </c>
      <c r="G109" s="1" t="s">
        <v>994</v>
      </c>
      <c r="H109" s="61">
        <v>2013</v>
      </c>
      <c r="I109" s="5" t="s">
        <v>986</v>
      </c>
      <c r="J109" s="1"/>
      <c r="K109" s="35">
        <v>5</v>
      </c>
      <c r="L109" t="str">
        <f t="shared" si="9"/>
        <v>Somero</v>
      </c>
      <c r="M109" s="2" t="s">
        <v>1021</v>
      </c>
      <c r="N109" t="str">
        <f>VLOOKUP(M109,spp!A:B,2,FALSE)</f>
        <v>Johnrandallia nigrirostris</v>
      </c>
      <c r="O109">
        <f t="shared" si="15"/>
        <v>1</v>
      </c>
      <c r="R109">
        <v>1</v>
      </c>
      <c r="AI109" s="44"/>
      <c r="AJ109">
        <f>VLOOKUP(M109,spp!A:C,3,FALSE)</f>
        <v>2</v>
      </c>
      <c r="AK109">
        <f>VLOOKUP(M109,spp!A:D,4,FALSE)</f>
        <v>3</v>
      </c>
      <c r="AL109">
        <f t="shared" si="10"/>
        <v>3906.25</v>
      </c>
      <c r="AM109">
        <f t="shared" si="11"/>
        <v>97.65625</v>
      </c>
      <c r="AN109">
        <f t="shared" si="12"/>
        <v>976.5625</v>
      </c>
      <c r="AO109">
        <f t="shared" si="13"/>
        <v>0.9765625</v>
      </c>
      <c r="AP109">
        <f t="shared" si="14"/>
        <v>0.02</v>
      </c>
      <c r="AQ109">
        <f>VLOOKUP(M109,spp!A:H,8,FALSE)</f>
        <v>3</v>
      </c>
      <c r="AR109" t="str">
        <f>VLOOKUP(M109,spp!A:K,10,FALSE)</f>
        <v>Depredador</v>
      </c>
      <c r="AS109" t="str">
        <f>VLOOKUP(M109,spp!A:L,12,FALSE)</f>
        <v>LC</v>
      </c>
    </row>
    <row r="110" spans="1:45" x14ac:dyDescent="0.3">
      <c r="A110">
        <v>4</v>
      </c>
      <c r="B110" s="2" t="s">
        <v>983</v>
      </c>
      <c r="C110" s="2" t="s">
        <v>990</v>
      </c>
      <c r="D110" t="s">
        <v>993</v>
      </c>
      <c r="E110" t="s">
        <v>992</v>
      </c>
      <c r="F110">
        <v>3</v>
      </c>
      <c r="G110" s="1" t="s">
        <v>994</v>
      </c>
      <c r="H110" s="61">
        <v>2013</v>
      </c>
      <c r="I110" s="5" t="s">
        <v>986</v>
      </c>
      <c r="J110" s="1"/>
      <c r="K110" s="35">
        <v>5</v>
      </c>
      <c r="L110" t="str">
        <f t="shared" si="9"/>
        <v>Somero</v>
      </c>
      <c r="M110" s="2" t="s">
        <v>1024</v>
      </c>
      <c r="N110" t="str">
        <f>VLOOKUP(M110,spp!A:B,2,FALSE)</f>
        <v>Sargocentron suborbitalis</v>
      </c>
      <c r="O110">
        <f t="shared" si="15"/>
        <v>5</v>
      </c>
      <c r="R110">
        <v>5</v>
      </c>
      <c r="AI110" s="44"/>
      <c r="AJ110">
        <f>VLOOKUP(M110,spp!A:C,3,FALSE)</f>
        <v>2</v>
      </c>
      <c r="AK110">
        <f>VLOOKUP(M110,spp!A:D,4,FALSE)</f>
        <v>2.9554</v>
      </c>
      <c r="AL110">
        <f t="shared" si="10"/>
        <v>17450.499090261132</v>
      </c>
      <c r="AM110">
        <f t="shared" si="11"/>
        <v>436.26247725652831</v>
      </c>
      <c r="AN110">
        <f t="shared" si="12"/>
        <v>4362.6247725652829</v>
      </c>
      <c r="AO110">
        <f t="shared" si="13"/>
        <v>4.3626247725652831</v>
      </c>
      <c r="AP110">
        <f t="shared" si="14"/>
        <v>0.1</v>
      </c>
      <c r="AQ110">
        <f>VLOOKUP(M110,spp!A:H,8,FALSE)</f>
        <v>3.5</v>
      </c>
      <c r="AR110" t="str">
        <f>VLOOKUP(M110,spp!A:K,10,FALSE)</f>
        <v>Depredador</v>
      </c>
      <c r="AS110" t="str">
        <f>VLOOKUP(M110,spp!A:L,12,FALSE)</f>
        <v>LC</v>
      </c>
    </row>
    <row r="111" spans="1:45" x14ac:dyDescent="0.3">
      <c r="A111">
        <v>4</v>
      </c>
      <c r="B111" s="2" t="s">
        <v>983</v>
      </c>
      <c r="C111" s="2" t="s">
        <v>990</v>
      </c>
      <c r="D111" t="s">
        <v>993</v>
      </c>
      <c r="E111" t="s">
        <v>992</v>
      </c>
      <c r="F111">
        <v>3</v>
      </c>
      <c r="G111" s="1" t="s">
        <v>994</v>
      </c>
      <c r="H111" s="61">
        <v>2013</v>
      </c>
      <c r="I111" s="5" t="s">
        <v>986</v>
      </c>
      <c r="J111" s="1"/>
      <c r="K111" s="35">
        <v>5</v>
      </c>
      <c r="L111" t="str">
        <f t="shared" si="9"/>
        <v>Somero</v>
      </c>
      <c r="M111" s="2" t="s">
        <v>1032</v>
      </c>
      <c r="N111" t="str">
        <f>VLOOKUP(M111,spp!A:B,2,FALSE)</f>
        <v>Lutjanus argentiventris</v>
      </c>
      <c r="O111">
        <f t="shared" si="15"/>
        <v>6</v>
      </c>
      <c r="R111">
        <v>3</v>
      </c>
      <c r="S111">
        <v>2</v>
      </c>
      <c r="T111">
        <v>1</v>
      </c>
      <c r="AI111" s="44"/>
      <c r="AJ111">
        <f>VLOOKUP(M111,spp!A:C,3,FALSE)</f>
        <v>1</v>
      </c>
      <c r="AK111">
        <f>VLOOKUP(M111,spp!A:D,4,FALSE)</f>
        <v>3</v>
      </c>
      <c r="AL111">
        <f t="shared" si="10"/>
        <v>32203.125</v>
      </c>
      <c r="AM111">
        <f t="shared" si="11"/>
        <v>805.078125</v>
      </c>
      <c r="AN111">
        <f t="shared" si="12"/>
        <v>8050.78125</v>
      </c>
      <c r="AO111">
        <f t="shared" si="13"/>
        <v>8.05078125</v>
      </c>
      <c r="AP111">
        <f t="shared" si="14"/>
        <v>0.12</v>
      </c>
      <c r="AQ111">
        <f>VLOOKUP(M111,spp!A:H,8,FALSE)</f>
        <v>4</v>
      </c>
      <c r="AR111" t="str">
        <f>VLOOKUP(M111,spp!A:K,10,FALSE)</f>
        <v>Depredador Tope</v>
      </c>
      <c r="AS111" t="str">
        <f>VLOOKUP(M111,spp!A:L,12,FALSE)</f>
        <v>LC</v>
      </c>
    </row>
    <row r="112" spans="1:45" x14ac:dyDescent="0.3">
      <c r="A112">
        <v>4</v>
      </c>
      <c r="B112" s="2" t="s">
        <v>983</v>
      </c>
      <c r="C112" s="2" t="s">
        <v>990</v>
      </c>
      <c r="D112" t="s">
        <v>993</v>
      </c>
      <c r="E112" t="s">
        <v>992</v>
      </c>
      <c r="F112">
        <v>3</v>
      </c>
      <c r="G112" s="1" t="s">
        <v>994</v>
      </c>
      <c r="H112" s="61">
        <v>2013</v>
      </c>
      <c r="I112" s="5" t="s">
        <v>986</v>
      </c>
      <c r="J112" s="1"/>
      <c r="K112" s="35">
        <v>5</v>
      </c>
      <c r="L112" t="str">
        <f t="shared" si="9"/>
        <v>Somero</v>
      </c>
      <c r="M112" s="2" t="s">
        <v>1048</v>
      </c>
      <c r="N112" t="str">
        <f>VLOOKUP(M112,spp!A:B,2,FALSE)</f>
        <v>Scarus ghobban</v>
      </c>
      <c r="O112">
        <f t="shared" si="15"/>
        <v>2</v>
      </c>
      <c r="T112">
        <v>2</v>
      </c>
      <c r="AI112" s="44"/>
      <c r="AJ112">
        <f>VLOOKUP(M112,spp!A:C,3,FALSE)</f>
        <v>2</v>
      </c>
      <c r="AK112">
        <f>VLOOKUP(M112,spp!A:D,4,FALSE)</f>
        <v>2.919</v>
      </c>
      <c r="AL112">
        <f t="shared" si="10"/>
        <v>48155.608678963486</v>
      </c>
      <c r="AM112">
        <f t="shared" si="11"/>
        <v>1203.8902169740873</v>
      </c>
      <c r="AN112">
        <f t="shared" si="12"/>
        <v>12038.902169740872</v>
      </c>
      <c r="AO112">
        <f t="shared" si="13"/>
        <v>12.038902169740872</v>
      </c>
      <c r="AP112">
        <f t="shared" si="14"/>
        <v>0.04</v>
      </c>
      <c r="AQ112">
        <f>VLOOKUP(M112,spp!A:H,8,FALSE)</f>
        <v>2</v>
      </c>
      <c r="AR112" t="str">
        <f>VLOOKUP(M112,spp!A:K,10,FALSE)</f>
        <v>Herbívoro</v>
      </c>
      <c r="AS112" t="str">
        <f>VLOOKUP(M112,spp!A:L,12,FALSE)</f>
        <v>LC</v>
      </c>
    </row>
    <row r="113" spans="1:45" x14ac:dyDescent="0.3">
      <c r="A113">
        <v>4</v>
      </c>
      <c r="B113" s="2" t="s">
        <v>983</v>
      </c>
      <c r="C113" s="2" t="s">
        <v>990</v>
      </c>
      <c r="D113" t="s">
        <v>993</v>
      </c>
      <c r="E113" t="s">
        <v>992</v>
      </c>
      <c r="F113">
        <v>3</v>
      </c>
      <c r="G113" s="1" t="s">
        <v>994</v>
      </c>
      <c r="H113" s="61">
        <v>2013</v>
      </c>
      <c r="I113" s="5" t="s">
        <v>986</v>
      </c>
      <c r="J113" s="1"/>
      <c r="K113" s="35">
        <v>5</v>
      </c>
      <c r="L113" t="str">
        <f t="shared" si="9"/>
        <v>Somero</v>
      </c>
      <c r="M113" s="2" t="s">
        <v>1035</v>
      </c>
      <c r="N113" t="str">
        <f>VLOOKUP(M113,spp!A:B,2,FALSE)</f>
        <v>Balistes polylepis</v>
      </c>
      <c r="O113">
        <f t="shared" si="15"/>
        <v>3</v>
      </c>
      <c r="R113">
        <v>1</v>
      </c>
      <c r="S113">
        <v>2</v>
      </c>
      <c r="AI113" s="44"/>
      <c r="AJ113">
        <f>VLOOKUP(M113,spp!A:C,3,FALSE)</f>
        <v>2</v>
      </c>
      <c r="AK113">
        <f>VLOOKUP(M113,spp!A:D,4,FALSE)</f>
        <v>2</v>
      </c>
      <c r="AL113">
        <f t="shared" si="10"/>
        <v>1537.5</v>
      </c>
      <c r="AM113">
        <f t="shared" si="11"/>
        <v>38.4375</v>
      </c>
      <c r="AN113">
        <f t="shared" si="12"/>
        <v>384.375</v>
      </c>
      <c r="AO113">
        <f t="shared" si="13"/>
        <v>0.38437500000000002</v>
      </c>
      <c r="AP113">
        <f t="shared" si="14"/>
        <v>0.06</v>
      </c>
      <c r="AQ113">
        <f>VLOOKUP(M113,spp!A:H,8,FALSE)</f>
        <v>3.3</v>
      </c>
      <c r="AR113" t="str">
        <f>VLOOKUP(M113,spp!A:K,10,FALSE)</f>
        <v>Depredador</v>
      </c>
      <c r="AS113" t="str">
        <f>VLOOKUP(M113,spp!A:L,12,FALSE)</f>
        <v>LC</v>
      </c>
    </row>
    <row r="114" spans="1:45" x14ac:dyDescent="0.3">
      <c r="A114">
        <v>4</v>
      </c>
      <c r="B114" s="2" t="s">
        <v>983</v>
      </c>
      <c r="C114" s="2" t="s">
        <v>990</v>
      </c>
      <c r="D114" t="s">
        <v>993</v>
      </c>
      <c r="E114" t="s">
        <v>992</v>
      </c>
      <c r="F114">
        <v>3</v>
      </c>
      <c r="G114" s="1" t="s">
        <v>994</v>
      </c>
      <c r="H114" s="61">
        <v>2013</v>
      </c>
      <c r="I114" s="5" t="s">
        <v>986</v>
      </c>
      <c r="J114" s="1"/>
      <c r="K114" s="35">
        <v>5</v>
      </c>
      <c r="L114" t="str">
        <f t="shared" si="9"/>
        <v>Somero</v>
      </c>
      <c r="M114" s="2" t="s">
        <v>1039</v>
      </c>
      <c r="N114" t="str">
        <f>VLOOKUP(M114,spp!A:B,2,FALSE)</f>
        <v>Lutjanus guttatus</v>
      </c>
      <c r="O114">
        <f t="shared" si="15"/>
        <v>3</v>
      </c>
      <c r="S114">
        <v>3</v>
      </c>
      <c r="AI114" s="44"/>
      <c r="AJ114">
        <f>VLOOKUP(M114,spp!A:C,3,FALSE)</f>
        <v>1.43E-2</v>
      </c>
      <c r="AK114">
        <f>VLOOKUP(M114,spp!A:D,4,FALSE)</f>
        <v>3</v>
      </c>
      <c r="AL114">
        <f t="shared" si="10"/>
        <v>229.91718749999998</v>
      </c>
      <c r="AM114">
        <f t="shared" si="11"/>
        <v>5.7479296874999992</v>
      </c>
      <c r="AN114">
        <f t="shared" si="12"/>
        <v>57.479296874999989</v>
      </c>
      <c r="AO114">
        <f t="shared" si="13"/>
        <v>5.7479296874999988E-2</v>
      </c>
      <c r="AP114">
        <f t="shared" si="14"/>
        <v>0.06</v>
      </c>
      <c r="AQ114">
        <f>VLOOKUP(M114,spp!A:H,8,FALSE)</f>
        <v>3.9</v>
      </c>
      <c r="AR114" t="str">
        <f>VLOOKUP(M114,spp!A:K,10,FALSE)</f>
        <v>Depredador</v>
      </c>
      <c r="AS114" t="str">
        <f>VLOOKUP(M114,spp!A:L,12,FALSE)</f>
        <v>LC</v>
      </c>
    </row>
    <row r="115" spans="1:45" x14ac:dyDescent="0.3">
      <c r="A115">
        <v>4</v>
      </c>
      <c r="B115" s="2" t="s">
        <v>983</v>
      </c>
      <c r="C115" s="2" t="s">
        <v>990</v>
      </c>
      <c r="D115" t="s">
        <v>993</v>
      </c>
      <c r="E115" t="s">
        <v>992</v>
      </c>
      <c r="F115">
        <v>3</v>
      </c>
      <c r="G115" s="1" t="s">
        <v>994</v>
      </c>
      <c r="H115" s="61">
        <v>2013</v>
      </c>
      <c r="I115" s="5" t="s">
        <v>986</v>
      </c>
      <c r="J115" s="1"/>
      <c r="K115" s="35">
        <v>5</v>
      </c>
      <c r="L115" t="str">
        <f t="shared" si="9"/>
        <v>Somero</v>
      </c>
      <c r="M115" s="2" t="s">
        <v>1052</v>
      </c>
      <c r="N115" t="str">
        <f>VLOOKUP(M115,spp!A:B,2,FALSE)</f>
        <v>Haemulon sexfasciatum</v>
      </c>
      <c r="O115">
        <f t="shared" si="15"/>
        <v>1</v>
      </c>
      <c r="R115">
        <v>1</v>
      </c>
      <c r="AI115" s="44"/>
      <c r="AJ115">
        <f>VLOOKUP(M115,spp!A:C,3,FALSE)</f>
        <v>8</v>
      </c>
      <c r="AK115">
        <f>VLOOKUP(M115,spp!A:D,4,FALSE)</f>
        <v>2.71</v>
      </c>
      <c r="AL115">
        <f t="shared" si="10"/>
        <v>7511.317542267906</v>
      </c>
      <c r="AM115">
        <f t="shared" si="11"/>
        <v>187.78293855669764</v>
      </c>
      <c r="AN115">
        <f t="shared" si="12"/>
        <v>1877.8293855669765</v>
      </c>
      <c r="AO115">
        <f t="shared" si="13"/>
        <v>1.8778293855669765</v>
      </c>
      <c r="AP115">
        <f t="shared" si="14"/>
        <v>0.02</v>
      </c>
      <c r="AQ115">
        <f>VLOOKUP(M115,spp!A:H,8,FALSE)</f>
        <v>4.2</v>
      </c>
      <c r="AR115" t="str">
        <f>VLOOKUP(M115,spp!A:K,10,FALSE)</f>
        <v>Depredador Tope</v>
      </c>
      <c r="AS115" t="str">
        <f>VLOOKUP(M115,spp!A:L,12,FALSE)</f>
        <v>LC</v>
      </c>
    </row>
    <row r="116" spans="1:45" x14ac:dyDescent="0.3">
      <c r="A116">
        <v>4</v>
      </c>
      <c r="B116" s="2" t="s">
        <v>983</v>
      </c>
      <c r="C116" s="2" t="s">
        <v>990</v>
      </c>
      <c r="D116" t="s">
        <v>993</v>
      </c>
      <c r="E116" t="s">
        <v>992</v>
      </c>
      <c r="F116">
        <v>3</v>
      </c>
      <c r="G116" s="1" t="s">
        <v>994</v>
      </c>
      <c r="H116" s="61">
        <v>2013</v>
      </c>
      <c r="I116" s="5" t="s">
        <v>986</v>
      </c>
      <c r="J116" s="1"/>
      <c r="K116" s="35">
        <v>5</v>
      </c>
      <c r="L116" t="str">
        <f t="shared" si="9"/>
        <v>Somero</v>
      </c>
      <c r="M116" s="2" t="s">
        <v>1053</v>
      </c>
      <c r="N116" t="str">
        <f>VLOOKUP(M116,spp!A:B,2,FALSE)</f>
        <v>Halichoeres chierchiae</v>
      </c>
      <c r="O116">
        <f t="shared" si="15"/>
        <v>2</v>
      </c>
      <c r="Q116">
        <v>2</v>
      </c>
      <c r="AI116" s="44"/>
      <c r="AJ116">
        <f>VLOOKUP(M116,spp!A:C,3,FALSE)</f>
        <v>1.26E-2</v>
      </c>
      <c r="AK116">
        <f>VLOOKUP(M116,spp!A:D,4,FALSE)</f>
        <v>3</v>
      </c>
      <c r="AL116">
        <f t="shared" si="10"/>
        <v>10.63125</v>
      </c>
      <c r="AM116">
        <f t="shared" si="11"/>
        <v>0.26578124999999997</v>
      </c>
      <c r="AN116">
        <f t="shared" si="12"/>
        <v>2.6578124999999995</v>
      </c>
      <c r="AO116">
        <f t="shared" si="13"/>
        <v>2.6578124999999996E-3</v>
      </c>
      <c r="AP116">
        <f t="shared" si="14"/>
        <v>0.04</v>
      </c>
      <c r="AQ116">
        <f>VLOOKUP(M116,spp!A:H,8,FALSE)</f>
        <v>3.5</v>
      </c>
      <c r="AR116" t="str">
        <f>VLOOKUP(M116,spp!A:K,10,FALSE)</f>
        <v>Depredador</v>
      </c>
      <c r="AS116" t="str">
        <f>VLOOKUP(M116,spp!A:L,12,FALSE)</f>
        <v>LC</v>
      </c>
    </row>
    <row r="117" spans="1:45" x14ac:dyDescent="0.3">
      <c r="A117">
        <v>4</v>
      </c>
      <c r="B117" s="2" t="s">
        <v>983</v>
      </c>
      <c r="C117" s="2" t="s">
        <v>990</v>
      </c>
      <c r="D117" t="s">
        <v>993</v>
      </c>
      <c r="E117" t="s">
        <v>992</v>
      </c>
      <c r="F117">
        <v>3</v>
      </c>
      <c r="G117" s="1" t="s">
        <v>994</v>
      </c>
      <c r="H117" s="61">
        <v>2013</v>
      </c>
      <c r="I117" s="5" t="s">
        <v>986</v>
      </c>
      <c r="J117" s="1"/>
      <c r="K117" s="35">
        <v>5</v>
      </c>
      <c r="L117" t="str">
        <f t="shared" si="9"/>
        <v>Somero</v>
      </c>
      <c r="M117" s="2" t="s">
        <v>1017</v>
      </c>
      <c r="N117" t="str">
        <f>VLOOKUP(M117,spp!A:B,2,FALSE)</f>
        <v>Halichoeres dispilus</v>
      </c>
      <c r="O117">
        <f t="shared" si="15"/>
        <v>10</v>
      </c>
      <c r="Q117">
        <v>10</v>
      </c>
      <c r="AI117" s="44"/>
      <c r="AJ117">
        <f>VLOOKUP(M117,spp!A:C,3,FALSE)</f>
        <v>1.26E-2</v>
      </c>
      <c r="AK117">
        <f>VLOOKUP(M117,spp!A:D,4,FALSE)</f>
        <v>3</v>
      </c>
      <c r="AL117">
        <f t="shared" si="10"/>
        <v>53.15625</v>
      </c>
      <c r="AM117">
        <f t="shared" si="11"/>
        <v>1.32890625</v>
      </c>
      <c r="AN117">
        <f t="shared" si="12"/>
        <v>13.2890625</v>
      </c>
      <c r="AO117">
        <f t="shared" si="13"/>
        <v>1.3289062500000001E-2</v>
      </c>
      <c r="AP117">
        <f t="shared" si="14"/>
        <v>0.2</v>
      </c>
      <c r="AQ117">
        <f>VLOOKUP(M117,spp!A:H,8,FALSE)</f>
        <v>3.9</v>
      </c>
      <c r="AR117" t="str">
        <f>VLOOKUP(M117,spp!A:K,10,FALSE)</f>
        <v>Depredador</v>
      </c>
      <c r="AS117" t="str">
        <f>VLOOKUP(M117,spp!A:L,12,FALSE)</f>
        <v>LC</v>
      </c>
    </row>
    <row r="118" spans="1:45" x14ac:dyDescent="0.3">
      <c r="A118">
        <v>4</v>
      </c>
      <c r="B118" s="2" t="s">
        <v>983</v>
      </c>
      <c r="C118" s="2" t="s">
        <v>990</v>
      </c>
      <c r="D118" t="s">
        <v>993</v>
      </c>
      <c r="E118" t="s">
        <v>988</v>
      </c>
      <c r="F118">
        <v>1</v>
      </c>
      <c r="G118" s="1" t="s">
        <v>994</v>
      </c>
      <c r="H118" s="61">
        <v>2013</v>
      </c>
      <c r="I118" s="5" t="s">
        <v>986</v>
      </c>
      <c r="J118" s="1"/>
      <c r="K118">
        <v>4</v>
      </c>
      <c r="L118" t="str">
        <f t="shared" si="9"/>
        <v>Somero</v>
      </c>
      <c r="M118" t="s">
        <v>1028</v>
      </c>
      <c r="N118" t="str">
        <f>VLOOKUP(M118,spp!A:B,2,FALSE)</f>
        <v>Thalassoma lucasanum</v>
      </c>
      <c r="O118">
        <f t="shared" si="15"/>
        <v>6</v>
      </c>
      <c r="Q118">
        <v>5</v>
      </c>
      <c r="R118">
        <v>1</v>
      </c>
      <c r="AI118" s="44"/>
      <c r="AJ118">
        <f>VLOOKUP(M118,spp!A:C,3,FALSE)</f>
        <v>1.261E-2</v>
      </c>
      <c r="AK118">
        <f>VLOOKUP(M118,spp!A:D,4,FALSE)</f>
        <v>2</v>
      </c>
      <c r="AL118">
        <f t="shared" si="10"/>
        <v>5.5168750000000006</v>
      </c>
      <c r="AM118">
        <f t="shared" si="11"/>
        <v>0.13792187500000003</v>
      </c>
      <c r="AN118">
        <f t="shared" si="12"/>
        <v>1.3792187500000002</v>
      </c>
      <c r="AO118">
        <f t="shared" si="13"/>
        <v>1.3792187500000002E-3</v>
      </c>
      <c r="AP118">
        <f t="shared" si="14"/>
        <v>0.12</v>
      </c>
      <c r="AQ118">
        <f>VLOOKUP(M118,spp!A:H,8,FALSE)</f>
        <v>3.5</v>
      </c>
      <c r="AR118" t="str">
        <f>VLOOKUP(M118,spp!A:K,10,FALSE)</f>
        <v>Depredador</v>
      </c>
      <c r="AS118" t="str">
        <f>VLOOKUP(M118,spp!A:L,12,FALSE)</f>
        <v>LC</v>
      </c>
    </row>
    <row r="119" spans="1:45" x14ac:dyDescent="0.3">
      <c r="A119">
        <v>4</v>
      </c>
      <c r="B119" s="2" t="s">
        <v>983</v>
      </c>
      <c r="C119" s="2" t="s">
        <v>990</v>
      </c>
      <c r="D119" t="s">
        <v>993</v>
      </c>
      <c r="E119" t="s">
        <v>988</v>
      </c>
      <c r="F119">
        <v>1</v>
      </c>
      <c r="G119" s="1" t="s">
        <v>994</v>
      </c>
      <c r="H119" s="61">
        <v>2013</v>
      </c>
      <c r="I119" s="5" t="s">
        <v>986</v>
      </c>
      <c r="J119" s="1"/>
      <c r="K119">
        <v>4</v>
      </c>
      <c r="L119" t="str">
        <f t="shared" si="9"/>
        <v>Somero</v>
      </c>
      <c r="M119" t="s">
        <v>1036</v>
      </c>
      <c r="N119" t="str">
        <f>VLOOKUP(M119,spp!A:B,2,FALSE)</f>
        <v>Chaetodon humeralis</v>
      </c>
      <c r="O119">
        <f t="shared" si="15"/>
        <v>1</v>
      </c>
      <c r="R119">
        <v>1</v>
      </c>
      <c r="AI119" s="44"/>
      <c r="AJ119">
        <f>VLOOKUP(M119,spp!A:C,3,FALSE)</f>
        <v>2</v>
      </c>
      <c r="AK119">
        <f>VLOOKUP(M119,spp!A:D,4,FALSE)</f>
        <v>2.9895</v>
      </c>
      <c r="AL119">
        <f t="shared" si="10"/>
        <v>3804.0172666013441</v>
      </c>
      <c r="AM119">
        <f t="shared" si="11"/>
        <v>95.100431665033597</v>
      </c>
      <c r="AN119">
        <f t="shared" si="12"/>
        <v>951.00431665033602</v>
      </c>
      <c r="AO119">
        <f t="shared" si="13"/>
        <v>0.95100431665033602</v>
      </c>
      <c r="AP119">
        <f t="shared" si="14"/>
        <v>0.02</v>
      </c>
      <c r="AQ119">
        <f>VLOOKUP(M119,spp!A:H,8,FALSE)</f>
        <v>2.7</v>
      </c>
      <c r="AR119" t="str">
        <f>VLOOKUP(M119,spp!A:K,10,FALSE)</f>
        <v>Herbívoro</v>
      </c>
      <c r="AS119" t="str">
        <f>VLOOKUP(M119,spp!A:L,12,FALSE)</f>
        <v>LC</v>
      </c>
    </row>
    <row r="120" spans="1:45" x14ac:dyDescent="0.3">
      <c r="A120">
        <v>4</v>
      </c>
      <c r="B120" s="2" t="s">
        <v>983</v>
      </c>
      <c r="C120" s="2" t="s">
        <v>990</v>
      </c>
      <c r="D120" t="s">
        <v>993</v>
      </c>
      <c r="E120" t="s">
        <v>988</v>
      </c>
      <c r="F120">
        <v>1</v>
      </c>
      <c r="G120" s="1" t="s">
        <v>994</v>
      </c>
      <c r="H120" s="61">
        <v>2013</v>
      </c>
      <c r="I120" s="5" t="s">
        <v>986</v>
      </c>
      <c r="J120" s="1"/>
      <c r="K120">
        <v>4</v>
      </c>
      <c r="L120" t="str">
        <f t="shared" si="9"/>
        <v>Somero</v>
      </c>
      <c r="M120" t="s">
        <v>1032</v>
      </c>
      <c r="N120" t="str">
        <f>VLOOKUP(M120,spp!A:B,2,FALSE)</f>
        <v>Lutjanus argentiventris</v>
      </c>
      <c r="O120">
        <f t="shared" si="15"/>
        <v>7</v>
      </c>
      <c r="S120">
        <v>7</v>
      </c>
      <c r="AI120" s="44"/>
      <c r="AJ120">
        <f>VLOOKUP(M120,spp!A:C,3,FALSE)</f>
        <v>1</v>
      </c>
      <c r="AK120">
        <f>VLOOKUP(M120,spp!A:D,4,FALSE)</f>
        <v>3</v>
      </c>
      <c r="AL120">
        <f t="shared" si="10"/>
        <v>37515.625</v>
      </c>
      <c r="AM120">
        <f t="shared" si="11"/>
        <v>937.890625</v>
      </c>
      <c r="AN120">
        <f t="shared" si="12"/>
        <v>9378.90625</v>
      </c>
      <c r="AO120">
        <f t="shared" si="13"/>
        <v>9.37890625</v>
      </c>
      <c r="AP120">
        <f t="shared" si="14"/>
        <v>0.14000000000000001</v>
      </c>
      <c r="AQ120">
        <f>VLOOKUP(M120,spp!A:H,8,FALSE)</f>
        <v>4</v>
      </c>
      <c r="AR120" t="str">
        <f>VLOOKUP(M120,spp!A:K,10,FALSE)</f>
        <v>Depredador Tope</v>
      </c>
      <c r="AS120" t="str">
        <f>VLOOKUP(M120,spp!A:L,12,FALSE)</f>
        <v>LC</v>
      </c>
    </row>
    <row r="121" spans="1:45" x14ac:dyDescent="0.3">
      <c r="A121">
        <v>4</v>
      </c>
      <c r="B121" s="2" t="s">
        <v>983</v>
      </c>
      <c r="C121" s="2" t="s">
        <v>990</v>
      </c>
      <c r="D121" t="s">
        <v>993</v>
      </c>
      <c r="E121" t="s">
        <v>988</v>
      </c>
      <c r="F121">
        <v>1</v>
      </c>
      <c r="G121" s="1" t="s">
        <v>994</v>
      </c>
      <c r="H121" s="61">
        <v>2013</v>
      </c>
      <c r="I121" s="5" t="s">
        <v>986</v>
      </c>
      <c r="J121" s="1"/>
      <c r="K121">
        <v>4</v>
      </c>
      <c r="L121" t="str">
        <f t="shared" si="9"/>
        <v>Somero</v>
      </c>
      <c r="M121" t="s">
        <v>1054</v>
      </c>
      <c r="N121" t="str">
        <f>VLOOKUP(M121,spp!A:B,2,FALSE)</f>
        <v>Halichoeres nicholsi</v>
      </c>
      <c r="O121">
        <f t="shared" si="15"/>
        <v>1</v>
      </c>
      <c r="R121">
        <v>1</v>
      </c>
      <c r="AI121" s="44"/>
      <c r="AJ121">
        <f>VLOOKUP(M121,spp!A:C,3,FALSE)</f>
        <v>1.26E-2</v>
      </c>
      <c r="AK121">
        <f>VLOOKUP(M121,spp!A:D,4,FALSE)</f>
        <v>3</v>
      </c>
      <c r="AL121">
        <f t="shared" si="10"/>
        <v>24.609375</v>
      </c>
      <c r="AM121">
        <f t="shared" si="11"/>
        <v>0.615234375</v>
      </c>
      <c r="AN121">
        <f t="shared" si="12"/>
        <v>6.15234375</v>
      </c>
      <c r="AO121">
        <f t="shared" si="13"/>
        <v>6.1523437499999998E-3</v>
      </c>
      <c r="AP121">
        <f t="shared" si="14"/>
        <v>0.02</v>
      </c>
      <c r="AQ121">
        <f>VLOOKUP(M121,spp!A:H,8,FALSE)</f>
        <v>4</v>
      </c>
      <c r="AR121" t="str">
        <f>VLOOKUP(M121,spp!A:K,10,FALSE)</f>
        <v>Depredador Tope</v>
      </c>
      <c r="AS121" t="str">
        <f>VLOOKUP(M121,spp!A:L,12,FALSE)</f>
        <v>LC</v>
      </c>
    </row>
    <row r="122" spans="1:45" x14ac:dyDescent="0.3">
      <c r="A122">
        <v>4</v>
      </c>
      <c r="B122" s="2" t="s">
        <v>983</v>
      </c>
      <c r="C122" s="2" t="s">
        <v>990</v>
      </c>
      <c r="D122" t="s">
        <v>993</v>
      </c>
      <c r="E122" t="s">
        <v>988</v>
      </c>
      <c r="F122">
        <v>1</v>
      </c>
      <c r="G122" s="1" t="s">
        <v>994</v>
      </c>
      <c r="H122" s="61">
        <v>2013</v>
      </c>
      <c r="I122" s="5" t="s">
        <v>986</v>
      </c>
      <c r="J122" s="1"/>
      <c r="K122">
        <v>4</v>
      </c>
      <c r="L122" t="str">
        <f t="shared" si="9"/>
        <v>Somero</v>
      </c>
      <c r="M122" t="s">
        <v>1027</v>
      </c>
      <c r="N122" t="str">
        <f>VLOOKUP(M122,spp!A:B,2,FALSE)</f>
        <v>Halichoeres notospilus</v>
      </c>
      <c r="O122">
        <f t="shared" si="15"/>
        <v>2</v>
      </c>
      <c r="S122">
        <v>2</v>
      </c>
      <c r="AI122" s="44"/>
      <c r="AJ122">
        <f>VLOOKUP(M122,spp!A:C,3,FALSE)</f>
        <v>1.26E-2</v>
      </c>
      <c r="AK122">
        <f>VLOOKUP(M122,spp!A:D,4,FALSE)</f>
        <v>3</v>
      </c>
      <c r="AL122">
        <f t="shared" si="10"/>
        <v>135.05625000000001</v>
      </c>
      <c r="AM122">
        <f t="shared" si="11"/>
        <v>3.3764062500000001</v>
      </c>
      <c r="AN122">
        <f t="shared" si="12"/>
        <v>33.764062500000001</v>
      </c>
      <c r="AO122">
        <f t="shared" si="13"/>
        <v>3.3764062500000004E-2</v>
      </c>
      <c r="AP122">
        <f t="shared" si="14"/>
        <v>0.04</v>
      </c>
      <c r="AQ122">
        <f>VLOOKUP(M122,spp!A:H,8,FALSE)</f>
        <v>3.5</v>
      </c>
      <c r="AR122" t="str">
        <f>VLOOKUP(M122,spp!A:K,10,FALSE)</f>
        <v>Depredador</v>
      </c>
      <c r="AS122" t="str">
        <f>VLOOKUP(M122,spp!A:L,12,FALSE)</f>
        <v>LC</v>
      </c>
    </row>
    <row r="123" spans="1:45" x14ac:dyDescent="0.3">
      <c r="A123">
        <v>4</v>
      </c>
      <c r="B123" s="2" t="s">
        <v>983</v>
      </c>
      <c r="C123" s="2" t="s">
        <v>990</v>
      </c>
      <c r="D123" t="s">
        <v>993</v>
      </c>
      <c r="E123" t="s">
        <v>988</v>
      </c>
      <c r="F123">
        <v>1</v>
      </c>
      <c r="G123" s="1" t="s">
        <v>994</v>
      </c>
      <c r="H123" s="61">
        <v>2013</v>
      </c>
      <c r="I123" s="5" t="s">
        <v>986</v>
      </c>
      <c r="J123" s="1"/>
      <c r="K123">
        <v>4</v>
      </c>
      <c r="L123" t="str">
        <f t="shared" si="9"/>
        <v>Somero</v>
      </c>
      <c r="M123" t="s">
        <v>1042</v>
      </c>
      <c r="N123" t="str">
        <f>VLOOKUP(M123,spp!A:B,2,FALSE)</f>
        <v>Bodianus diplotaenia</v>
      </c>
      <c r="O123">
        <f t="shared" si="15"/>
        <v>2</v>
      </c>
      <c r="S123">
        <v>2</v>
      </c>
      <c r="AI123" s="44"/>
      <c r="AJ123">
        <f>VLOOKUP(M123,spp!A:C,3,FALSE)</f>
        <v>2.01E-2</v>
      </c>
      <c r="AK123">
        <f>VLOOKUP(M123,spp!A:D,4,FALSE)</f>
        <v>2</v>
      </c>
      <c r="AL123">
        <f t="shared" si="10"/>
        <v>12.311249999999999</v>
      </c>
      <c r="AM123">
        <f t="shared" si="11"/>
        <v>0.30778125000000001</v>
      </c>
      <c r="AN123">
        <f t="shared" si="12"/>
        <v>3.0778125000000003</v>
      </c>
      <c r="AO123">
        <f t="shared" si="13"/>
        <v>3.0778125000000003E-3</v>
      </c>
      <c r="AP123">
        <f t="shared" si="14"/>
        <v>0.04</v>
      </c>
      <c r="AQ123">
        <f>VLOOKUP(M123,spp!A:H,8,FALSE)</f>
        <v>3.4</v>
      </c>
      <c r="AR123" t="str">
        <f>VLOOKUP(M123,spp!A:K,10,FALSE)</f>
        <v>Depredador</v>
      </c>
      <c r="AS123" t="str">
        <f>VLOOKUP(M123,spp!A:L,12,FALSE)</f>
        <v>LC</v>
      </c>
    </row>
    <row r="124" spans="1:45" x14ac:dyDescent="0.3">
      <c r="A124">
        <v>4</v>
      </c>
      <c r="B124" s="2" t="s">
        <v>983</v>
      </c>
      <c r="C124" s="2" t="s">
        <v>990</v>
      </c>
      <c r="D124" t="s">
        <v>993</v>
      </c>
      <c r="E124" t="s">
        <v>988</v>
      </c>
      <c r="F124">
        <v>1</v>
      </c>
      <c r="G124" s="1" t="s">
        <v>994</v>
      </c>
      <c r="H124" s="61">
        <v>2013</v>
      </c>
      <c r="I124" s="5" t="s">
        <v>986</v>
      </c>
      <c r="J124" s="1"/>
      <c r="K124">
        <v>4</v>
      </c>
      <c r="L124" t="str">
        <f t="shared" si="9"/>
        <v>Somero</v>
      </c>
      <c r="M124" t="s">
        <v>1019</v>
      </c>
      <c r="N124" t="str">
        <f>VLOOKUP(M124,spp!A:B,2,FALSE)</f>
        <v>Stegastes acapulcoensis</v>
      </c>
      <c r="O124">
        <f t="shared" si="15"/>
        <v>16</v>
      </c>
      <c r="R124">
        <v>12</v>
      </c>
      <c r="S124">
        <v>4</v>
      </c>
      <c r="AI124" s="44"/>
      <c r="AJ124">
        <f>VLOOKUP(M124,spp!A:C,3,FALSE)</f>
        <v>3.49E-2</v>
      </c>
      <c r="AK124">
        <f>VLOOKUP(M124,spp!A:D,4,FALSE)</f>
        <v>2</v>
      </c>
      <c r="AL124">
        <f t="shared" si="10"/>
        <v>108.19</v>
      </c>
      <c r="AM124">
        <f t="shared" si="11"/>
        <v>2.7047499999999998</v>
      </c>
      <c r="AN124">
        <f t="shared" si="12"/>
        <v>27.047499999999999</v>
      </c>
      <c r="AO124">
        <f t="shared" si="13"/>
        <v>2.7047499999999999E-2</v>
      </c>
      <c r="AP124">
        <f t="shared" si="14"/>
        <v>0.32</v>
      </c>
      <c r="AQ124">
        <f>VLOOKUP(M124,spp!A:H,8,FALSE)</f>
        <v>2</v>
      </c>
      <c r="AR124" t="str">
        <f>VLOOKUP(M124,spp!A:K,10,FALSE)</f>
        <v>Herbívoro</v>
      </c>
      <c r="AS124" t="str">
        <f>VLOOKUP(M124,spp!A:L,12,FALSE)</f>
        <v>LC</v>
      </c>
    </row>
    <row r="125" spans="1:45" x14ac:dyDescent="0.3">
      <c r="A125">
        <v>4</v>
      </c>
      <c r="B125" s="2" t="s">
        <v>983</v>
      </c>
      <c r="C125" s="2" t="s">
        <v>990</v>
      </c>
      <c r="D125" t="s">
        <v>993</v>
      </c>
      <c r="E125" t="s">
        <v>988</v>
      </c>
      <c r="F125">
        <v>1</v>
      </c>
      <c r="G125" s="1" t="s">
        <v>994</v>
      </c>
      <c r="H125" s="61">
        <v>2013</v>
      </c>
      <c r="I125" s="5" t="s">
        <v>986</v>
      </c>
      <c r="J125" s="1"/>
      <c r="K125">
        <v>4</v>
      </c>
      <c r="L125" t="str">
        <f t="shared" si="9"/>
        <v>Somero</v>
      </c>
      <c r="M125" t="s">
        <v>1055</v>
      </c>
      <c r="N125" t="str">
        <f>VLOOKUP(M125,spp!A:B,2,FALSE)</f>
        <v>Pomacanthus zonipectus</v>
      </c>
      <c r="O125">
        <f t="shared" si="15"/>
        <v>1</v>
      </c>
      <c r="Q125">
        <v>1</v>
      </c>
      <c r="AI125" s="44"/>
      <c r="AJ125">
        <f>VLOOKUP(M125,spp!A:C,3,FALSE)</f>
        <v>1</v>
      </c>
      <c r="AK125">
        <f>VLOOKUP(M125,spp!A:D,4,FALSE)</f>
        <v>2</v>
      </c>
      <c r="AL125">
        <f t="shared" si="10"/>
        <v>56.25</v>
      </c>
      <c r="AM125">
        <f t="shared" si="11"/>
        <v>1.40625</v>
      </c>
      <c r="AN125">
        <f t="shared" si="12"/>
        <v>14.0625</v>
      </c>
      <c r="AO125">
        <f t="shared" si="13"/>
        <v>1.40625E-2</v>
      </c>
      <c r="AP125">
        <f t="shared" si="14"/>
        <v>0.02</v>
      </c>
      <c r="AQ125">
        <f>VLOOKUP(M125,spp!A:H,8,FALSE)</f>
        <v>3.1</v>
      </c>
      <c r="AR125" t="str">
        <f>VLOOKUP(M125,spp!A:K,10,FALSE)</f>
        <v>Depredador</v>
      </c>
      <c r="AS125" t="str">
        <f>VLOOKUP(M125,spp!A:L,12,FALSE)</f>
        <v>LC</v>
      </c>
    </row>
    <row r="126" spans="1:45" x14ac:dyDescent="0.3">
      <c r="A126">
        <v>4</v>
      </c>
      <c r="B126" s="2" t="s">
        <v>983</v>
      </c>
      <c r="C126" s="2" t="s">
        <v>990</v>
      </c>
      <c r="D126" t="s">
        <v>993</v>
      </c>
      <c r="E126" t="s">
        <v>988</v>
      </c>
      <c r="F126">
        <v>1</v>
      </c>
      <c r="G126" s="1" t="s">
        <v>994</v>
      </c>
      <c r="H126" s="61">
        <v>2013</v>
      </c>
      <c r="I126" s="5" t="s">
        <v>986</v>
      </c>
      <c r="J126" s="1"/>
      <c r="K126">
        <v>4</v>
      </c>
      <c r="L126" t="str">
        <f t="shared" si="9"/>
        <v>Somero</v>
      </c>
      <c r="M126" t="s">
        <v>1024</v>
      </c>
      <c r="N126" t="str">
        <f>VLOOKUP(M126,spp!A:B,2,FALSE)</f>
        <v>Sargocentron suborbitalis</v>
      </c>
      <c r="O126">
        <f t="shared" si="15"/>
        <v>2</v>
      </c>
      <c r="R126">
        <v>2</v>
      </c>
      <c r="AI126" s="44"/>
      <c r="AJ126">
        <f>VLOOKUP(M126,spp!A:C,3,FALSE)</f>
        <v>2</v>
      </c>
      <c r="AK126">
        <f>VLOOKUP(M126,spp!A:D,4,FALSE)</f>
        <v>2.9554</v>
      </c>
      <c r="AL126">
        <f t="shared" si="10"/>
        <v>6980.199636104453</v>
      </c>
      <c r="AM126">
        <f t="shared" si="11"/>
        <v>174.50499090261133</v>
      </c>
      <c r="AN126">
        <f t="shared" si="12"/>
        <v>1745.0499090261133</v>
      </c>
      <c r="AO126">
        <f t="shared" si="13"/>
        <v>1.7450499090261133</v>
      </c>
      <c r="AP126">
        <f t="shared" si="14"/>
        <v>0.04</v>
      </c>
      <c r="AQ126">
        <f>VLOOKUP(M126,spp!A:H,8,FALSE)</f>
        <v>3.5</v>
      </c>
      <c r="AR126" t="str">
        <f>VLOOKUP(M126,spp!A:K,10,FALSE)</f>
        <v>Depredador</v>
      </c>
      <c r="AS126" t="str">
        <f>VLOOKUP(M126,spp!A:L,12,FALSE)</f>
        <v>LC</v>
      </c>
    </row>
    <row r="127" spans="1:45" x14ac:dyDescent="0.3">
      <c r="A127">
        <v>4</v>
      </c>
      <c r="B127" s="2" t="s">
        <v>983</v>
      </c>
      <c r="C127" s="2" t="s">
        <v>990</v>
      </c>
      <c r="D127" t="s">
        <v>993</v>
      </c>
      <c r="E127" t="s">
        <v>988</v>
      </c>
      <c r="F127">
        <v>1</v>
      </c>
      <c r="G127" s="1" t="s">
        <v>994</v>
      </c>
      <c r="H127" s="61">
        <v>2013</v>
      </c>
      <c r="I127" s="5" t="s">
        <v>986</v>
      </c>
      <c r="J127" s="1"/>
      <c r="K127">
        <v>4</v>
      </c>
      <c r="L127" t="str">
        <f t="shared" si="9"/>
        <v>Somero</v>
      </c>
      <c r="M127" t="s">
        <v>1021</v>
      </c>
      <c r="N127" t="str">
        <f>VLOOKUP(M127,spp!A:B,2,FALSE)</f>
        <v>Johnrandallia nigrirostris</v>
      </c>
      <c r="O127">
        <f t="shared" si="15"/>
        <v>2</v>
      </c>
      <c r="S127">
        <v>2</v>
      </c>
      <c r="AI127" s="44"/>
      <c r="AJ127">
        <f>VLOOKUP(M127,spp!A:C,3,FALSE)</f>
        <v>2</v>
      </c>
      <c r="AK127">
        <f>VLOOKUP(M127,spp!A:D,4,FALSE)</f>
        <v>3</v>
      </c>
      <c r="AL127">
        <f t="shared" si="10"/>
        <v>21437.5</v>
      </c>
      <c r="AM127">
        <f t="shared" si="11"/>
        <v>535.9375</v>
      </c>
      <c r="AN127">
        <f t="shared" si="12"/>
        <v>5359.375</v>
      </c>
      <c r="AO127">
        <f t="shared" si="13"/>
        <v>5.359375</v>
      </c>
      <c r="AP127">
        <f t="shared" si="14"/>
        <v>0.04</v>
      </c>
      <c r="AQ127">
        <f>VLOOKUP(M127,spp!A:H,8,FALSE)</f>
        <v>3</v>
      </c>
      <c r="AR127" t="str">
        <f>VLOOKUP(M127,spp!A:K,10,FALSE)</f>
        <v>Depredador</v>
      </c>
      <c r="AS127" t="str">
        <f>VLOOKUP(M127,spp!A:L,12,FALSE)</f>
        <v>LC</v>
      </c>
    </row>
    <row r="128" spans="1:45" x14ac:dyDescent="0.3">
      <c r="A128">
        <v>4</v>
      </c>
      <c r="B128" s="2" t="s">
        <v>983</v>
      </c>
      <c r="C128" s="2" t="s">
        <v>990</v>
      </c>
      <c r="D128" t="s">
        <v>993</v>
      </c>
      <c r="E128" t="s">
        <v>988</v>
      </c>
      <c r="F128">
        <v>1</v>
      </c>
      <c r="G128" s="1" t="s">
        <v>994</v>
      </c>
      <c r="H128" s="61">
        <v>2013</v>
      </c>
      <c r="I128" s="5" t="s">
        <v>986</v>
      </c>
      <c r="J128" s="1"/>
      <c r="K128">
        <v>4</v>
      </c>
      <c r="L128" t="str">
        <f t="shared" si="9"/>
        <v>Somero</v>
      </c>
      <c r="M128" t="s">
        <v>1033</v>
      </c>
      <c r="N128" t="str">
        <f>VLOOKUP(M128,spp!A:B,2,FALSE)</f>
        <v>Cephalopholis panamensis</v>
      </c>
      <c r="O128">
        <f t="shared" si="15"/>
        <v>1</v>
      </c>
      <c r="S128">
        <v>1</v>
      </c>
      <c r="AI128" s="44"/>
      <c r="AJ128">
        <f>VLOOKUP(M128,spp!A:C,3,FALSE)</f>
        <v>2</v>
      </c>
      <c r="AK128">
        <f>VLOOKUP(M128,spp!A:D,4,FALSE)</f>
        <v>3</v>
      </c>
      <c r="AL128">
        <f t="shared" si="10"/>
        <v>10718.75</v>
      </c>
      <c r="AM128">
        <f t="shared" si="11"/>
        <v>267.96875</v>
      </c>
      <c r="AN128">
        <f t="shared" si="12"/>
        <v>2679.6875</v>
      </c>
      <c r="AO128">
        <f t="shared" si="13"/>
        <v>2.6796875</v>
      </c>
      <c r="AP128">
        <f t="shared" si="14"/>
        <v>0.02</v>
      </c>
      <c r="AQ128">
        <f>VLOOKUP(M128,spp!A:H,8,FALSE)</f>
        <v>4</v>
      </c>
      <c r="AR128" t="str">
        <f>VLOOKUP(M128,spp!A:K,10,FALSE)</f>
        <v>Depredador Tope</v>
      </c>
      <c r="AS128" t="str">
        <f>VLOOKUP(M128,spp!A:L,12,FALSE)</f>
        <v>LC</v>
      </c>
    </row>
    <row r="129" spans="1:45" x14ac:dyDescent="0.3">
      <c r="A129">
        <v>4</v>
      </c>
      <c r="B129" s="2" t="s">
        <v>983</v>
      </c>
      <c r="C129" s="2" t="s">
        <v>990</v>
      </c>
      <c r="D129" t="s">
        <v>993</v>
      </c>
      <c r="E129" t="s">
        <v>988</v>
      </c>
      <c r="F129">
        <v>2</v>
      </c>
      <c r="G129" s="1" t="s">
        <v>994</v>
      </c>
      <c r="H129" s="61">
        <v>2013</v>
      </c>
      <c r="I129" s="5" t="s">
        <v>986</v>
      </c>
      <c r="J129" s="1"/>
      <c r="K129">
        <v>4</v>
      </c>
      <c r="L129" t="str">
        <f t="shared" si="9"/>
        <v>Somero</v>
      </c>
      <c r="M129" t="s">
        <v>1025</v>
      </c>
      <c r="N129" t="str">
        <f>VLOOKUP(M129,spp!A:B,2,FALSE)</f>
        <v>Abudefduf troschelii</v>
      </c>
      <c r="O129">
        <f t="shared" si="15"/>
        <v>4</v>
      </c>
      <c r="Q129">
        <v>4</v>
      </c>
      <c r="AI129" s="44"/>
      <c r="AJ129">
        <f>VLOOKUP(M129,spp!A:C,3,FALSE)</f>
        <v>1.6E-2</v>
      </c>
      <c r="AK129">
        <f>VLOOKUP(M129,spp!A:D,4,FALSE)</f>
        <v>3</v>
      </c>
      <c r="AL129">
        <f t="shared" si="10"/>
        <v>27</v>
      </c>
      <c r="AM129">
        <f t="shared" si="11"/>
        <v>0.67500000000000004</v>
      </c>
      <c r="AN129">
        <f t="shared" si="12"/>
        <v>6.75</v>
      </c>
      <c r="AO129">
        <f t="shared" si="13"/>
        <v>6.7499999999999999E-3</v>
      </c>
      <c r="AP129">
        <f t="shared" si="14"/>
        <v>0.08</v>
      </c>
      <c r="AQ129">
        <f>VLOOKUP(M129,spp!A:H,8,FALSE)</f>
        <v>3</v>
      </c>
      <c r="AR129" t="str">
        <f>VLOOKUP(M129,spp!A:K,10,FALSE)</f>
        <v>Planctívoro</v>
      </c>
      <c r="AS129" t="str">
        <f>VLOOKUP(M129,spp!A:L,12,FALSE)</f>
        <v>LC</v>
      </c>
    </row>
    <row r="130" spans="1:45" x14ac:dyDescent="0.3">
      <c r="A130">
        <v>4</v>
      </c>
      <c r="B130" s="2" t="s">
        <v>983</v>
      </c>
      <c r="C130" s="2" t="s">
        <v>990</v>
      </c>
      <c r="D130" t="s">
        <v>993</v>
      </c>
      <c r="E130" t="s">
        <v>988</v>
      </c>
      <c r="F130">
        <v>2</v>
      </c>
      <c r="G130" s="1" t="s">
        <v>994</v>
      </c>
      <c r="H130" s="61">
        <v>2013</v>
      </c>
      <c r="I130" s="5" t="s">
        <v>986</v>
      </c>
      <c r="J130" s="1"/>
      <c r="K130">
        <v>4</v>
      </c>
      <c r="L130" t="str">
        <f t="shared" si="9"/>
        <v>Somero</v>
      </c>
      <c r="M130" t="s">
        <v>1026</v>
      </c>
      <c r="N130" t="str">
        <f>VLOOKUP(M130,spp!A:B,2,FALSE)</f>
        <v>Microspathodon dorsalis</v>
      </c>
      <c r="O130">
        <f t="shared" si="15"/>
        <v>8</v>
      </c>
      <c r="P130">
        <v>1</v>
      </c>
      <c r="Q130">
        <v>2</v>
      </c>
      <c r="R130">
        <v>4</v>
      </c>
      <c r="T130">
        <v>1</v>
      </c>
      <c r="AI130" s="44"/>
      <c r="AJ130">
        <f>VLOOKUP(M130,spp!A:C,3,FALSE)</f>
        <v>2</v>
      </c>
      <c r="AK130">
        <f>VLOOKUP(M130,spp!A:D,4,FALSE)</f>
        <v>3</v>
      </c>
      <c r="AL130">
        <f t="shared" si="10"/>
        <v>48593.75</v>
      </c>
      <c r="AM130">
        <f t="shared" si="11"/>
        <v>1214.84375</v>
      </c>
      <c r="AN130">
        <f t="shared" si="12"/>
        <v>12148.4375</v>
      </c>
      <c r="AO130">
        <f t="shared" si="13"/>
        <v>12.1484375</v>
      </c>
      <c r="AP130">
        <f t="shared" si="14"/>
        <v>0.16</v>
      </c>
      <c r="AQ130">
        <f>VLOOKUP(M130,spp!A:H,8,FALSE)</f>
        <v>2.1</v>
      </c>
      <c r="AR130" t="str">
        <f>VLOOKUP(M130,spp!A:K,10,FALSE)</f>
        <v>Herbívoro</v>
      </c>
      <c r="AS130" t="str">
        <f>VLOOKUP(M130,spp!A:L,12,FALSE)</f>
        <v>LC</v>
      </c>
    </row>
    <row r="131" spans="1:45" x14ac:dyDescent="0.3">
      <c r="A131">
        <v>4</v>
      </c>
      <c r="B131" s="2" t="s">
        <v>983</v>
      </c>
      <c r="C131" s="2" t="s">
        <v>990</v>
      </c>
      <c r="D131" t="s">
        <v>993</v>
      </c>
      <c r="E131" t="s">
        <v>988</v>
      </c>
      <c r="F131">
        <v>2</v>
      </c>
      <c r="G131" s="1" t="s">
        <v>994</v>
      </c>
      <c r="H131" s="61">
        <v>2013</v>
      </c>
      <c r="I131" s="5" t="s">
        <v>986</v>
      </c>
      <c r="J131" s="1"/>
      <c r="K131">
        <v>4</v>
      </c>
      <c r="L131" t="str">
        <f t="shared" si="9"/>
        <v>Somero</v>
      </c>
      <c r="M131" t="s">
        <v>1019</v>
      </c>
      <c r="N131" t="str">
        <f>VLOOKUP(M131,spp!A:B,2,FALSE)</f>
        <v>Stegastes acapulcoensis</v>
      </c>
      <c r="O131">
        <f t="shared" ref="O131:O145" si="16">+SUM(P131:AF131)</f>
        <v>3</v>
      </c>
      <c r="R131">
        <v>1</v>
      </c>
      <c r="S131">
        <v>2</v>
      </c>
      <c r="AI131" s="44"/>
      <c r="AJ131">
        <f>VLOOKUP(M131,spp!A:C,3,FALSE)</f>
        <v>3.49E-2</v>
      </c>
      <c r="AK131">
        <f>VLOOKUP(M131,spp!A:D,4,FALSE)</f>
        <v>2</v>
      </c>
      <c r="AL131">
        <f t="shared" si="10"/>
        <v>26.829374999999999</v>
      </c>
      <c r="AM131">
        <f t="shared" si="11"/>
        <v>0.67073437499999999</v>
      </c>
      <c r="AN131">
        <f t="shared" si="12"/>
        <v>6.7073437499999997</v>
      </c>
      <c r="AO131">
        <f t="shared" si="13"/>
        <v>6.7073437499999998E-3</v>
      </c>
      <c r="AP131">
        <f t="shared" si="14"/>
        <v>0.06</v>
      </c>
      <c r="AQ131">
        <f>VLOOKUP(M131,spp!A:H,8,FALSE)</f>
        <v>2</v>
      </c>
      <c r="AR131" t="str">
        <f>VLOOKUP(M131,spp!A:K,10,FALSE)</f>
        <v>Herbívoro</v>
      </c>
      <c r="AS131" t="str">
        <f>VLOOKUP(M131,spp!A:L,12,FALSE)</f>
        <v>LC</v>
      </c>
    </row>
    <row r="132" spans="1:45" x14ac:dyDescent="0.3">
      <c r="A132">
        <v>4</v>
      </c>
      <c r="B132" s="2" t="s">
        <v>983</v>
      </c>
      <c r="C132" s="2" t="s">
        <v>990</v>
      </c>
      <c r="D132" t="s">
        <v>993</v>
      </c>
      <c r="E132" t="s">
        <v>988</v>
      </c>
      <c r="F132">
        <v>2</v>
      </c>
      <c r="G132" s="1" t="s">
        <v>994</v>
      </c>
      <c r="H132" s="61">
        <v>2013</v>
      </c>
      <c r="I132" s="5" t="s">
        <v>986</v>
      </c>
      <c r="J132" s="1"/>
      <c r="K132">
        <v>4</v>
      </c>
      <c r="L132" t="str">
        <f t="shared" ref="L132:L195" si="17">IF(K132&gt;6,"Profundo","Somero")</f>
        <v>Somero</v>
      </c>
      <c r="M132" t="s">
        <v>1032</v>
      </c>
      <c r="N132" t="str">
        <f>VLOOKUP(M132,spp!A:B,2,FALSE)</f>
        <v>Lutjanus argentiventris</v>
      </c>
      <c r="O132">
        <f t="shared" si="16"/>
        <v>1</v>
      </c>
      <c r="S132">
        <v>1</v>
      </c>
      <c r="AI132" s="44"/>
      <c r="AJ132">
        <f>VLOOKUP(M132,spp!A:C,3,FALSE)</f>
        <v>1</v>
      </c>
      <c r="AK132">
        <f>VLOOKUP(M132,spp!A:D,4,FALSE)</f>
        <v>3</v>
      </c>
      <c r="AL132">
        <f t="shared" ref="AL132:AL195" si="18">((AJ132*$P$2^AK132)*P132)+((AJ132*$Q$2^AK132)*Q132)+((AJ132*$R$2^AK132)*R132)+((AJ132*$S$2^AK132)*S132)+((AJ132*$T$2^AK132)*T132)+((AJ132*$U$2^AK132)*U132)+((AJ132*$V$2^AK132)*V132)+((AJ132*$W$2^AK132)*W132)+((AJ132*$X$2^AK132)*X132)+((AJ132*$Y$2^AK132)*Y132)+((AJ132*$Z$2^AK132)*Z132)+((AJ132*$AA$2^AK132)*AA132)+((AJ132*$AB$2^AK132)*AB132)+ ((AJ132*$AC$2^AK132)*AC132)+((AJ132*$AD$2^AK132)*AD132)+((AJ132*$AE$2^AK132)*AE132)+((AJ132*$AF$2^AK132)*AF132)+((AJ132*$AG$2^AK132)*AG132)+((AJ132*$AH$2^AK132)*AH132)</f>
        <v>5359.375</v>
      </c>
      <c r="AM132">
        <f t="shared" ref="AM132:AM195" si="19">AL132/40</f>
        <v>133.984375</v>
      </c>
      <c r="AN132">
        <f t="shared" ref="AN132:AN195" si="20">AM132*10</f>
        <v>1339.84375</v>
      </c>
      <c r="AO132">
        <f t="shared" ref="AO132:AO195" si="21">AN132/1000</f>
        <v>1.33984375</v>
      </c>
      <c r="AP132">
        <f t="shared" ref="AP132:AP195" si="22">O132/$C$1</f>
        <v>0.02</v>
      </c>
      <c r="AQ132">
        <f>VLOOKUP(M132,spp!A:H,8,FALSE)</f>
        <v>4</v>
      </c>
      <c r="AR132" t="str">
        <f>VLOOKUP(M132,spp!A:K,10,FALSE)</f>
        <v>Depredador Tope</v>
      </c>
      <c r="AS132" t="str">
        <f>VLOOKUP(M132,spp!A:L,12,FALSE)</f>
        <v>LC</v>
      </c>
    </row>
    <row r="133" spans="1:45" x14ac:dyDescent="0.3">
      <c r="A133">
        <v>4</v>
      </c>
      <c r="B133" s="2" t="s">
        <v>983</v>
      </c>
      <c r="C133" s="2" t="s">
        <v>990</v>
      </c>
      <c r="D133" t="s">
        <v>993</v>
      </c>
      <c r="E133" t="s">
        <v>988</v>
      </c>
      <c r="F133">
        <v>2</v>
      </c>
      <c r="G133" s="1" t="s">
        <v>994</v>
      </c>
      <c r="H133" s="61">
        <v>2013</v>
      </c>
      <c r="I133" s="5" t="s">
        <v>986</v>
      </c>
      <c r="J133" s="1"/>
      <c r="K133">
        <v>4</v>
      </c>
      <c r="L133" t="str">
        <f t="shared" si="17"/>
        <v>Somero</v>
      </c>
      <c r="M133" t="s">
        <v>1027</v>
      </c>
      <c r="N133" t="str">
        <f>VLOOKUP(M133,spp!A:B,2,FALSE)</f>
        <v>Halichoeres notospilus</v>
      </c>
      <c r="O133">
        <f t="shared" si="16"/>
        <v>1</v>
      </c>
      <c r="Q133">
        <v>1</v>
      </c>
      <c r="AI133" s="44"/>
      <c r="AJ133">
        <f>VLOOKUP(M133,spp!A:C,3,FALSE)</f>
        <v>1.26E-2</v>
      </c>
      <c r="AK133">
        <f>VLOOKUP(M133,spp!A:D,4,FALSE)</f>
        <v>3</v>
      </c>
      <c r="AL133">
        <f t="shared" si="18"/>
        <v>5.3156249999999998</v>
      </c>
      <c r="AM133">
        <f t="shared" si="19"/>
        <v>0.13289062499999998</v>
      </c>
      <c r="AN133">
        <f t="shared" si="20"/>
        <v>1.3289062499999997</v>
      </c>
      <c r="AO133">
        <f t="shared" si="21"/>
        <v>1.3289062499999998E-3</v>
      </c>
      <c r="AP133">
        <f t="shared" si="22"/>
        <v>0.02</v>
      </c>
      <c r="AQ133">
        <f>VLOOKUP(M133,spp!A:H,8,FALSE)</f>
        <v>3.5</v>
      </c>
      <c r="AR133" t="str">
        <f>VLOOKUP(M133,spp!A:K,10,FALSE)</f>
        <v>Depredador</v>
      </c>
      <c r="AS133" t="str">
        <f>VLOOKUP(M133,spp!A:L,12,FALSE)</f>
        <v>LC</v>
      </c>
    </row>
    <row r="134" spans="1:45" x14ac:dyDescent="0.3">
      <c r="A134">
        <v>4</v>
      </c>
      <c r="B134" s="2" t="s">
        <v>983</v>
      </c>
      <c r="C134" s="2" t="s">
        <v>990</v>
      </c>
      <c r="D134" t="s">
        <v>993</v>
      </c>
      <c r="E134" t="s">
        <v>988</v>
      </c>
      <c r="F134">
        <v>2</v>
      </c>
      <c r="G134" s="1" t="s">
        <v>994</v>
      </c>
      <c r="H134" s="61">
        <v>2013</v>
      </c>
      <c r="I134" s="5" t="s">
        <v>986</v>
      </c>
      <c r="J134" s="1"/>
      <c r="K134">
        <v>4</v>
      </c>
      <c r="L134" t="str">
        <f t="shared" si="17"/>
        <v>Somero</v>
      </c>
      <c r="M134" t="s">
        <v>1017</v>
      </c>
      <c r="N134" t="str">
        <f>VLOOKUP(M134,spp!A:B,2,FALSE)</f>
        <v>Halichoeres dispilus</v>
      </c>
      <c r="O134">
        <f t="shared" si="16"/>
        <v>1</v>
      </c>
      <c r="R134">
        <v>1</v>
      </c>
      <c r="AI134" s="44"/>
      <c r="AJ134">
        <f>VLOOKUP(M134,spp!A:C,3,FALSE)</f>
        <v>1.26E-2</v>
      </c>
      <c r="AK134">
        <f>VLOOKUP(M134,spp!A:D,4,FALSE)</f>
        <v>3</v>
      </c>
      <c r="AL134">
        <f t="shared" si="18"/>
        <v>24.609375</v>
      </c>
      <c r="AM134">
        <f t="shared" si="19"/>
        <v>0.615234375</v>
      </c>
      <c r="AN134">
        <f t="shared" si="20"/>
        <v>6.15234375</v>
      </c>
      <c r="AO134">
        <f t="shared" si="21"/>
        <v>6.1523437499999998E-3</v>
      </c>
      <c r="AP134">
        <f t="shared" si="22"/>
        <v>0.02</v>
      </c>
      <c r="AQ134">
        <f>VLOOKUP(M134,spp!A:H,8,FALSE)</f>
        <v>3.9</v>
      </c>
      <c r="AR134" t="str">
        <f>VLOOKUP(M134,spp!A:K,10,FALSE)</f>
        <v>Depredador</v>
      </c>
      <c r="AS134" t="str">
        <f>VLOOKUP(M134,spp!A:L,12,FALSE)</f>
        <v>LC</v>
      </c>
    </row>
    <row r="135" spans="1:45" x14ac:dyDescent="0.3">
      <c r="A135">
        <v>4</v>
      </c>
      <c r="B135" s="2" t="s">
        <v>983</v>
      </c>
      <c r="C135" s="2" t="s">
        <v>990</v>
      </c>
      <c r="D135" t="s">
        <v>993</v>
      </c>
      <c r="E135" t="s">
        <v>988</v>
      </c>
      <c r="F135">
        <v>3</v>
      </c>
      <c r="G135" s="1" t="s">
        <v>994</v>
      </c>
      <c r="H135" s="61">
        <v>2013</v>
      </c>
      <c r="I135" s="5" t="s">
        <v>986</v>
      </c>
      <c r="J135" s="1"/>
      <c r="K135">
        <v>4.5</v>
      </c>
      <c r="L135" t="str">
        <f t="shared" si="17"/>
        <v>Somero</v>
      </c>
      <c r="M135" t="s">
        <v>1019</v>
      </c>
      <c r="N135" t="str">
        <f>VLOOKUP(M135,spp!A:B,2,FALSE)</f>
        <v>Stegastes acapulcoensis</v>
      </c>
      <c r="O135">
        <f t="shared" si="16"/>
        <v>6</v>
      </c>
      <c r="Q135">
        <v>1</v>
      </c>
      <c r="R135">
        <v>5</v>
      </c>
      <c r="AI135" s="44"/>
      <c r="AJ135">
        <f>VLOOKUP(M135,spp!A:C,3,FALSE)</f>
        <v>3.49E-2</v>
      </c>
      <c r="AK135">
        <f>VLOOKUP(M135,spp!A:D,4,FALSE)</f>
        <v>2</v>
      </c>
      <c r="AL135">
        <f t="shared" si="18"/>
        <v>29.228750000000002</v>
      </c>
      <c r="AM135">
        <f t="shared" si="19"/>
        <v>0.73071875000000008</v>
      </c>
      <c r="AN135">
        <f t="shared" si="20"/>
        <v>7.3071875000000013</v>
      </c>
      <c r="AO135">
        <f t="shared" si="21"/>
        <v>7.3071875000000012E-3</v>
      </c>
      <c r="AP135">
        <f t="shared" si="22"/>
        <v>0.12</v>
      </c>
      <c r="AQ135">
        <f>VLOOKUP(M135,spp!A:H,8,FALSE)</f>
        <v>2</v>
      </c>
      <c r="AR135" t="str">
        <f>VLOOKUP(M135,spp!A:K,10,FALSE)</f>
        <v>Herbívoro</v>
      </c>
      <c r="AS135" t="str">
        <f>VLOOKUP(M135,spp!A:L,12,FALSE)</f>
        <v>LC</v>
      </c>
    </row>
    <row r="136" spans="1:45" x14ac:dyDescent="0.3">
      <c r="A136">
        <v>4</v>
      </c>
      <c r="B136" s="2" t="s">
        <v>983</v>
      </c>
      <c r="C136" s="2" t="s">
        <v>990</v>
      </c>
      <c r="D136" t="s">
        <v>993</v>
      </c>
      <c r="E136" t="s">
        <v>988</v>
      </c>
      <c r="F136">
        <v>3</v>
      </c>
      <c r="G136" s="1" t="s">
        <v>994</v>
      </c>
      <c r="H136" s="61">
        <v>2013</v>
      </c>
      <c r="I136" s="5" t="s">
        <v>986</v>
      </c>
      <c r="J136" s="1"/>
      <c r="K136">
        <v>4.5</v>
      </c>
      <c r="L136" t="str">
        <f t="shared" si="17"/>
        <v>Somero</v>
      </c>
      <c r="M136" t="s">
        <v>1017</v>
      </c>
      <c r="N136" t="str">
        <f>VLOOKUP(M136,spp!A:B,2,FALSE)</f>
        <v>Halichoeres dispilus</v>
      </c>
      <c r="O136">
        <f t="shared" si="16"/>
        <v>1</v>
      </c>
      <c r="R136">
        <v>1</v>
      </c>
      <c r="AI136" s="44"/>
      <c r="AJ136">
        <f>VLOOKUP(M136,spp!A:C,3,FALSE)</f>
        <v>1.26E-2</v>
      </c>
      <c r="AK136">
        <f>VLOOKUP(M136,spp!A:D,4,FALSE)</f>
        <v>3</v>
      </c>
      <c r="AL136">
        <f t="shared" si="18"/>
        <v>24.609375</v>
      </c>
      <c r="AM136">
        <f t="shared" si="19"/>
        <v>0.615234375</v>
      </c>
      <c r="AN136">
        <f t="shared" si="20"/>
        <v>6.15234375</v>
      </c>
      <c r="AO136">
        <f t="shared" si="21"/>
        <v>6.1523437499999998E-3</v>
      </c>
      <c r="AP136">
        <f t="shared" si="22"/>
        <v>0.02</v>
      </c>
      <c r="AQ136">
        <f>VLOOKUP(M136,spp!A:H,8,FALSE)</f>
        <v>3.9</v>
      </c>
      <c r="AR136" t="str">
        <f>VLOOKUP(M136,spp!A:K,10,FALSE)</f>
        <v>Depredador</v>
      </c>
      <c r="AS136" t="str">
        <f>VLOOKUP(M136,spp!A:L,12,FALSE)</f>
        <v>LC</v>
      </c>
    </row>
    <row r="137" spans="1:45" x14ac:dyDescent="0.3">
      <c r="A137">
        <v>4</v>
      </c>
      <c r="B137" s="2" t="s">
        <v>983</v>
      </c>
      <c r="C137" s="2" t="s">
        <v>990</v>
      </c>
      <c r="D137" t="s">
        <v>993</v>
      </c>
      <c r="E137" t="s">
        <v>988</v>
      </c>
      <c r="F137">
        <v>3</v>
      </c>
      <c r="G137" s="1" t="s">
        <v>994</v>
      </c>
      <c r="H137" s="61">
        <v>2013</v>
      </c>
      <c r="I137" s="5" t="s">
        <v>986</v>
      </c>
      <c r="J137" s="1"/>
      <c r="K137">
        <v>4.5</v>
      </c>
      <c r="L137" t="str">
        <f t="shared" si="17"/>
        <v>Somero</v>
      </c>
      <c r="M137" t="s">
        <v>1027</v>
      </c>
      <c r="N137" t="str">
        <f>VLOOKUP(M137,spp!A:B,2,FALSE)</f>
        <v>Halichoeres notospilus</v>
      </c>
      <c r="O137">
        <f t="shared" si="16"/>
        <v>6</v>
      </c>
      <c r="R137">
        <v>5</v>
      </c>
      <c r="S137">
        <v>1</v>
      </c>
      <c r="AI137" s="44"/>
      <c r="AJ137">
        <f>VLOOKUP(M137,spp!A:C,3,FALSE)</f>
        <v>1.26E-2</v>
      </c>
      <c r="AK137">
        <f>VLOOKUP(M137,spp!A:D,4,FALSE)</f>
        <v>3</v>
      </c>
      <c r="AL137">
        <f t="shared" si="18"/>
        <v>190.57499999999999</v>
      </c>
      <c r="AM137">
        <f t="shared" si="19"/>
        <v>4.7643749999999994</v>
      </c>
      <c r="AN137">
        <f t="shared" si="20"/>
        <v>47.643749999999997</v>
      </c>
      <c r="AO137">
        <f t="shared" si="21"/>
        <v>4.7643749999999999E-2</v>
      </c>
      <c r="AP137">
        <f t="shared" si="22"/>
        <v>0.12</v>
      </c>
      <c r="AQ137">
        <f>VLOOKUP(M137,spp!A:H,8,FALSE)</f>
        <v>3.5</v>
      </c>
      <c r="AR137" t="str">
        <f>VLOOKUP(M137,spp!A:K,10,FALSE)</f>
        <v>Depredador</v>
      </c>
      <c r="AS137" t="str">
        <f>VLOOKUP(M137,spp!A:L,12,FALSE)</f>
        <v>LC</v>
      </c>
    </row>
    <row r="138" spans="1:45" x14ac:dyDescent="0.3">
      <c r="A138">
        <v>4</v>
      </c>
      <c r="B138" s="2" t="s">
        <v>983</v>
      </c>
      <c r="C138" s="2" t="s">
        <v>990</v>
      </c>
      <c r="D138" t="s">
        <v>993</v>
      </c>
      <c r="E138" t="s">
        <v>988</v>
      </c>
      <c r="F138">
        <v>3</v>
      </c>
      <c r="G138" s="1" t="s">
        <v>994</v>
      </c>
      <c r="H138" s="61">
        <v>2013</v>
      </c>
      <c r="I138" s="5" t="s">
        <v>986</v>
      </c>
      <c r="J138" s="1"/>
      <c r="K138">
        <v>4.5</v>
      </c>
      <c r="L138" t="str">
        <f t="shared" si="17"/>
        <v>Somero</v>
      </c>
      <c r="M138" t="s">
        <v>1026</v>
      </c>
      <c r="N138" t="str">
        <f>VLOOKUP(M138,spp!A:B,2,FALSE)</f>
        <v>Microspathodon dorsalis</v>
      </c>
      <c r="O138">
        <f t="shared" si="16"/>
        <v>1</v>
      </c>
      <c r="P138">
        <v>1</v>
      </c>
      <c r="AI138" s="44"/>
      <c r="AJ138">
        <f>VLOOKUP(M138,spp!A:C,3,FALSE)</f>
        <v>2</v>
      </c>
      <c r="AK138">
        <f>VLOOKUP(M138,spp!A:D,4,FALSE)</f>
        <v>3</v>
      </c>
      <c r="AL138">
        <f t="shared" si="18"/>
        <v>31.25</v>
      </c>
      <c r="AM138">
        <f t="shared" si="19"/>
        <v>0.78125</v>
      </c>
      <c r="AN138">
        <f t="shared" si="20"/>
        <v>7.8125</v>
      </c>
      <c r="AO138">
        <f t="shared" si="21"/>
        <v>7.8125E-3</v>
      </c>
      <c r="AP138">
        <f t="shared" si="22"/>
        <v>0.02</v>
      </c>
      <c r="AQ138">
        <f>VLOOKUP(M138,spp!A:H,8,FALSE)</f>
        <v>2.1</v>
      </c>
      <c r="AR138" t="str">
        <f>VLOOKUP(M138,spp!A:K,10,FALSE)</f>
        <v>Herbívoro</v>
      </c>
      <c r="AS138" t="str">
        <f>VLOOKUP(M138,spp!A:L,12,FALSE)</f>
        <v>LC</v>
      </c>
    </row>
    <row r="139" spans="1:45" x14ac:dyDescent="0.3">
      <c r="A139">
        <v>4</v>
      </c>
      <c r="B139" s="2" t="s">
        <v>983</v>
      </c>
      <c r="C139" s="2" t="s">
        <v>990</v>
      </c>
      <c r="D139" t="s">
        <v>993</v>
      </c>
      <c r="E139" t="s">
        <v>988</v>
      </c>
      <c r="F139">
        <v>3</v>
      </c>
      <c r="G139" s="1" t="s">
        <v>994</v>
      </c>
      <c r="H139" s="61">
        <v>2013</v>
      </c>
      <c r="I139" s="5" t="s">
        <v>986</v>
      </c>
      <c r="J139" s="1"/>
      <c r="K139">
        <v>4.5</v>
      </c>
      <c r="L139" t="str">
        <f t="shared" si="17"/>
        <v>Somero</v>
      </c>
      <c r="M139" t="s">
        <v>1028</v>
      </c>
      <c r="N139" t="str">
        <f>VLOOKUP(M139,spp!A:B,2,FALSE)</f>
        <v>Thalassoma lucasanum</v>
      </c>
      <c r="O139">
        <f t="shared" si="16"/>
        <v>4</v>
      </c>
      <c r="Q139">
        <v>1</v>
      </c>
      <c r="R139">
        <v>3</v>
      </c>
      <c r="AI139" s="44"/>
      <c r="AJ139">
        <f>VLOOKUP(M139,spp!A:C,3,FALSE)</f>
        <v>1.261E-2</v>
      </c>
      <c r="AK139">
        <f>VLOOKUP(M139,spp!A:D,4,FALSE)</f>
        <v>2</v>
      </c>
      <c r="AL139">
        <f t="shared" si="18"/>
        <v>6.6202499999999995</v>
      </c>
      <c r="AM139">
        <f t="shared" si="19"/>
        <v>0.16550624999999999</v>
      </c>
      <c r="AN139">
        <f t="shared" si="20"/>
        <v>1.6550624999999999</v>
      </c>
      <c r="AO139">
        <f t="shared" si="21"/>
        <v>1.6550624999999998E-3</v>
      </c>
      <c r="AP139">
        <f t="shared" si="22"/>
        <v>0.08</v>
      </c>
      <c r="AQ139">
        <f>VLOOKUP(M139,spp!A:H,8,FALSE)</f>
        <v>3.5</v>
      </c>
      <c r="AR139" t="str">
        <f>VLOOKUP(M139,spp!A:K,10,FALSE)</f>
        <v>Depredador</v>
      </c>
      <c r="AS139" t="str">
        <f>VLOOKUP(M139,spp!A:L,12,FALSE)</f>
        <v>LC</v>
      </c>
    </row>
    <row r="140" spans="1:45" x14ac:dyDescent="0.3">
      <c r="A140">
        <v>4</v>
      </c>
      <c r="B140" s="2" t="s">
        <v>983</v>
      </c>
      <c r="C140" s="2" t="s">
        <v>990</v>
      </c>
      <c r="D140" t="s">
        <v>993</v>
      </c>
      <c r="E140" t="s">
        <v>988</v>
      </c>
      <c r="F140">
        <v>3</v>
      </c>
      <c r="G140" s="1" t="s">
        <v>994</v>
      </c>
      <c r="H140" s="61">
        <v>2013</v>
      </c>
      <c r="I140" s="5" t="s">
        <v>986</v>
      </c>
      <c r="J140" s="1"/>
      <c r="K140">
        <v>4.5</v>
      </c>
      <c r="L140" t="str">
        <f t="shared" si="17"/>
        <v>Somero</v>
      </c>
      <c r="M140" t="s">
        <v>1039</v>
      </c>
      <c r="N140" t="str">
        <f>VLOOKUP(M140,spp!A:B,2,FALSE)</f>
        <v>Lutjanus guttatus</v>
      </c>
      <c r="O140">
        <f t="shared" si="16"/>
        <v>1</v>
      </c>
      <c r="T140">
        <v>1</v>
      </c>
      <c r="AI140" s="44"/>
      <c r="AJ140">
        <f>VLOOKUP(M140,spp!A:C,3,FALSE)</f>
        <v>1.43E-2</v>
      </c>
      <c r="AK140">
        <f>VLOOKUP(M140,spp!A:D,4,FALSE)</f>
        <v>3</v>
      </c>
      <c r="AL140">
        <f t="shared" si="18"/>
        <v>223.4375</v>
      </c>
      <c r="AM140">
        <f t="shared" si="19"/>
        <v>5.5859375</v>
      </c>
      <c r="AN140">
        <f t="shared" si="20"/>
        <v>55.859375</v>
      </c>
      <c r="AO140">
        <f t="shared" si="21"/>
        <v>5.5859375000000003E-2</v>
      </c>
      <c r="AP140">
        <f t="shared" si="22"/>
        <v>0.02</v>
      </c>
      <c r="AQ140">
        <f>VLOOKUP(M140,spp!A:H,8,FALSE)</f>
        <v>3.9</v>
      </c>
      <c r="AR140" t="str">
        <f>VLOOKUP(M140,spp!A:K,10,FALSE)</f>
        <v>Depredador</v>
      </c>
      <c r="AS140" t="str">
        <f>VLOOKUP(M140,spp!A:L,12,FALSE)</f>
        <v>LC</v>
      </c>
    </row>
    <row r="141" spans="1:45" x14ac:dyDescent="0.3">
      <c r="A141">
        <v>5</v>
      </c>
      <c r="B141" s="2" t="s">
        <v>983</v>
      </c>
      <c r="C141" s="2" t="s">
        <v>990</v>
      </c>
      <c r="D141" t="s">
        <v>995</v>
      </c>
      <c r="E141" t="s">
        <v>992</v>
      </c>
      <c r="F141">
        <v>1</v>
      </c>
      <c r="G141" s="1" t="s">
        <v>994</v>
      </c>
      <c r="H141" s="61">
        <v>2013</v>
      </c>
      <c r="I141" s="5" t="s">
        <v>986</v>
      </c>
      <c r="J141" s="1"/>
      <c r="K141" s="35">
        <v>9</v>
      </c>
      <c r="L141" t="str">
        <f t="shared" si="17"/>
        <v>Profundo</v>
      </c>
      <c r="M141" s="2" t="s">
        <v>1050</v>
      </c>
      <c r="N141" t="str">
        <f>VLOOKUP(M141,spp!A:B,2,FALSE)</f>
        <v>Stegastes flavilatus</v>
      </c>
      <c r="O141">
        <f t="shared" si="16"/>
        <v>9</v>
      </c>
      <c r="Q141">
        <v>9</v>
      </c>
      <c r="AI141" s="44"/>
      <c r="AJ141">
        <f>VLOOKUP(M141,spp!A:C,3,FALSE)</f>
        <v>3.49E-2</v>
      </c>
      <c r="AK141">
        <f>VLOOKUP(M141,spp!A:D,4,FALSE)</f>
        <v>2</v>
      </c>
      <c r="AL141">
        <f t="shared" si="18"/>
        <v>17.668125</v>
      </c>
      <c r="AM141">
        <f t="shared" si="19"/>
        <v>0.44170312499999997</v>
      </c>
      <c r="AN141">
        <f t="shared" si="20"/>
        <v>4.41703125</v>
      </c>
      <c r="AO141">
        <f t="shared" si="21"/>
        <v>4.41703125E-3</v>
      </c>
      <c r="AP141">
        <f t="shared" si="22"/>
        <v>0.18</v>
      </c>
      <c r="AQ141">
        <f>VLOOKUP(M141,spp!A:H,8,FALSE)</f>
        <v>2</v>
      </c>
      <c r="AR141" t="str">
        <f>VLOOKUP(M141,spp!A:K,10,FALSE)</f>
        <v>Herbívoro</v>
      </c>
      <c r="AS141" t="str">
        <f>VLOOKUP(M141,spp!A:L,12,FALSE)</f>
        <v>LC</v>
      </c>
    </row>
    <row r="142" spans="1:45" x14ac:dyDescent="0.3">
      <c r="A142">
        <v>5</v>
      </c>
      <c r="B142" s="2" t="s">
        <v>983</v>
      </c>
      <c r="C142" s="2" t="s">
        <v>990</v>
      </c>
      <c r="D142" t="s">
        <v>995</v>
      </c>
      <c r="E142" t="s">
        <v>992</v>
      </c>
      <c r="F142">
        <v>1</v>
      </c>
      <c r="G142" s="1" t="s">
        <v>994</v>
      </c>
      <c r="H142" s="61">
        <v>2013</v>
      </c>
      <c r="I142" s="5" t="s">
        <v>986</v>
      </c>
      <c r="J142" s="1"/>
      <c r="K142" s="35">
        <v>9</v>
      </c>
      <c r="L142" t="str">
        <f t="shared" si="17"/>
        <v>Profundo</v>
      </c>
      <c r="M142" s="2" t="s">
        <v>1025</v>
      </c>
      <c r="N142" t="str">
        <f>VLOOKUP(M142,spp!A:B,2,FALSE)</f>
        <v>Abudefduf troschelii</v>
      </c>
      <c r="O142">
        <f t="shared" si="16"/>
        <v>15</v>
      </c>
      <c r="Q142">
        <v>15</v>
      </c>
      <c r="AI142" s="44"/>
      <c r="AJ142">
        <f>VLOOKUP(M142,spp!A:C,3,FALSE)</f>
        <v>1.6E-2</v>
      </c>
      <c r="AK142">
        <f>VLOOKUP(M142,spp!A:D,4,FALSE)</f>
        <v>3</v>
      </c>
      <c r="AL142">
        <f t="shared" si="18"/>
        <v>101.25</v>
      </c>
      <c r="AM142">
        <f t="shared" si="19"/>
        <v>2.53125</v>
      </c>
      <c r="AN142">
        <f t="shared" si="20"/>
        <v>25.3125</v>
      </c>
      <c r="AO142">
        <f t="shared" si="21"/>
        <v>2.5312500000000002E-2</v>
      </c>
      <c r="AP142">
        <f t="shared" si="22"/>
        <v>0.3</v>
      </c>
      <c r="AQ142">
        <f>VLOOKUP(M142,spp!A:H,8,FALSE)</f>
        <v>3</v>
      </c>
      <c r="AR142" t="str">
        <f>VLOOKUP(M142,spp!A:K,10,FALSE)</f>
        <v>Planctívoro</v>
      </c>
      <c r="AS142" t="str">
        <f>VLOOKUP(M142,spp!A:L,12,FALSE)</f>
        <v>LC</v>
      </c>
    </row>
    <row r="143" spans="1:45" x14ac:dyDescent="0.3">
      <c r="A143">
        <v>5</v>
      </c>
      <c r="B143" s="2" t="s">
        <v>983</v>
      </c>
      <c r="C143" s="2" t="s">
        <v>990</v>
      </c>
      <c r="D143" t="s">
        <v>995</v>
      </c>
      <c r="E143" t="s">
        <v>992</v>
      </c>
      <c r="F143">
        <v>1</v>
      </c>
      <c r="G143" s="1" t="s">
        <v>994</v>
      </c>
      <c r="H143" s="61">
        <v>2013</v>
      </c>
      <c r="I143" s="5" t="s">
        <v>986</v>
      </c>
      <c r="J143" s="1"/>
      <c r="K143" s="35">
        <v>9</v>
      </c>
      <c r="L143" t="str">
        <f t="shared" si="17"/>
        <v>Profundo</v>
      </c>
      <c r="M143" s="2" t="s">
        <v>1018</v>
      </c>
      <c r="N143" t="str">
        <f>VLOOKUP(M143,spp!A:B,2,FALSE)</f>
        <v>Pseudobalistes naufragium</v>
      </c>
      <c r="O143">
        <f t="shared" si="16"/>
        <v>3</v>
      </c>
      <c r="Q143">
        <v>1</v>
      </c>
      <c r="R143">
        <v>2</v>
      </c>
      <c r="AI143" s="44"/>
      <c r="AJ143" t="str">
        <f>VLOOKUP(M143,spp!A:C,3,FALSE)</f>
        <v>0.12970000000000001</v>
      </c>
      <c r="AK143">
        <f>VLOOKUP(M143,spp!A:D,4,FALSE)</f>
        <v>2</v>
      </c>
      <c r="AL143">
        <f t="shared" si="18"/>
        <v>47.826875000000001</v>
      </c>
      <c r="AM143">
        <f t="shared" si="19"/>
        <v>1.1956718749999999</v>
      </c>
      <c r="AN143">
        <f t="shared" si="20"/>
        <v>11.95671875</v>
      </c>
      <c r="AO143">
        <f t="shared" si="21"/>
        <v>1.1956718749999999E-2</v>
      </c>
      <c r="AP143">
        <f t="shared" si="22"/>
        <v>0.06</v>
      </c>
      <c r="AQ143">
        <f>VLOOKUP(M143,spp!A:H,8,FALSE)</f>
        <v>3.8</v>
      </c>
      <c r="AR143" t="str">
        <f>VLOOKUP(M143,spp!A:K,10,FALSE)</f>
        <v>Depredador</v>
      </c>
      <c r="AS143" t="str">
        <f>VLOOKUP(M143,spp!A:L,12,FALSE)</f>
        <v>LC</v>
      </c>
    </row>
    <row r="144" spans="1:45" x14ac:dyDescent="0.3">
      <c r="A144">
        <v>5</v>
      </c>
      <c r="B144" s="2" t="s">
        <v>983</v>
      </c>
      <c r="C144" s="2" t="s">
        <v>990</v>
      </c>
      <c r="D144" t="s">
        <v>995</v>
      </c>
      <c r="E144" t="s">
        <v>992</v>
      </c>
      <c r="F144">
        <v>1</v>
      </c>
      <c r="G144" s="1" t="s">
        <v>994</v>
      </c>
      <c r="H144" s="61">
        <v>2013</v>
      </c>
      <c r="I144" s="5" t="s">
        <v>986</v>
      </c>
      <c r="J144" s="1"/>
      <c r="K144" s="35">
        <v>9</v>
      </c>
      <c r="L144" t="str">
        <f t="shared" si="17"/>
        <v>Profundo</v>
      </c>
      <c r="M144" s="2" t="s">
        <v>1056</v>
      </c>
      <c r="N144" t="str">
        <f>VLOOKUP(M144,spp!A:B,2,FALSE)</f>
        <v>Canthigaster punctatissima</v>
      </c>
      <c r="O144">
        <f t="shared" si="16"/>
        <v>1</v>
      </c>
      <c r="P144">
        <v>1</v>
      </c>
      <c r="AI144" s="44"/>
      <c r="AJ144">
        <f>VLOOKUP(M144,spp!A:C,3,FALSE)</f>
        <v>1</v>
      </c>
      <c r="AK144">
        <f>VLOOKUP(M144,spp!A:D,4,FALSE)</f>
        <v>2</v>
      </c>
      <c r="AL144">
        <f t="shared" si="18"/>
        <v>6.25</v>
      </c>
      <c r="AM144">
        <f t="shared" si="19"/>
        <v>0.15625</v>
      </c>
      <c r="AN144">
        <f t="shared" si="20"/>
        <v>1.5625</v>
      </c>
      <c r="AO144">
        <f t="shared" si="21"/>
        <v>1.5625000000000001E-3</v>
      </c>
      <c r="AP144">
        <f t="shared" si="22"/>
        <v>0.02</v>
      </c>
      <c r="AQ144">
        <f>VLOOKUP(M144,spp!A:H,8,FALSE)</f>
        <v>3</v>
      </c>
      <c r="AR144" t="str">
        <f>VLOOKUP(M144,spp!A:K,10,FALSE)</f>
        <v>Depredador</v>
      </c>
      <c r="AS144" t="str">
        <f>VLOOKUP(M144,spp!A:L,12,FALSE)</f>
        <v>LC</v>
      </c>
    </row>
    <row r="145" spans="1:45" x14ac:dyDescent="0.3">
      <c r="A145">
        <v>5</v>
      </c>
      <c r="B145" s="2" t="s">
        <v>983</v>
      </c>
      <c r="C145" s="2" t="s">
        <v>990</v>
      </c>
      <c r="D145" t="s">
        <v>995</v>
      </c>
      <c r="E145" t="s">
        <v>992</v>
      </c>
      <c r="F145">
        <v>1</v>
      </c>
      <c r="G145" s="1" t="s">
        <v>994</v>
      </c>
      <c r="H145" s="61">
        <v>2013</v>
      </c>
      <c r="I145" s="5" t="s">
        <v>986</v>
      </c>
      <c r="J145" s="1"/>
      <c r="K145" s="35">
        <v>9</v>
      </c>
      <c r="L145" t="str">
        <f t="shared" si="17"/>
        <v>Profundo</v>
      </c>
      <c r="M145" s="2" t="s">
        <v>1021</v>
      </c>
      <c r="N145" t="str">
        <f>VLOOKUP(M145,spp!A:B,2,FALSE)</f>
        <v>Johnrandallia nigrirostris</v>
      </c>
      <c r="O145">
        <f t="shared" si="16"/>
        <v>3</v>
      </c>
      <c r="R145">
        <v>3</v>
      </c>
      <c r="AI145" s="44"/>
      <c r="AJ145">
        <f>VLOOKUP(M145,spp!A:C,3,FALSE)</f>
        <v>2</v>
      </c>
      <c r="AK145">
        <f>VLOOKUP(M145,spp!A:D,4,FALSE)</f>
        <v>3</v>
      </c>
      <c r="AL145">
        <f t="shared" si="18"/>
        <v>11718.75</v>
      </c>
      <c r="AM145">
        <f t="shared" si="19"/>
        <v>292.96875</v>
      </c>
      <c r="AN145">
        <f t="shared" si="20"/>
        <v>2929.6875</v>
      </c>
      <c r="AO145">
        <f t="shared" si="21"/>
        <v>2.9296875</v>
      </c>
      <c r="AP145">
        <f t="shared" si="22"/>
        <v>0.06</v>
      </c>
      <c r="AQ145">
        <f>VLOOKUP(M145,spp!A:H,8,FALSE)</f>
        <v>3</v>
      </c>
      <c r="AR145" t="str">
        <f>VLOOKUP(M145,spp!A:K,10,FALSE)</f>
        <v>Depredador</v>
      </c>
      <c r="AS145" t="str">
        <f>VLOOKUP(M145,spp!A:L,12,FALSE)</f>
        <v>LC</v>
      </c>
    </row>
    <row r="146" spans="1:45" x14ac:dyDescent="0.3">
      <c r="A146">
        <v>5</v>
      </c>
      <c r="B146" s="2" t="s">
        <v>983</v>
      </c>
      <c r="C146" s="2" t="s">
        <v>990</v>
      </c>
      <c r="D146" t="s">
        <v>995</v>
      </c>
      <c r="E146" t="s">
        <v>992</v>
      </c>
      <c r="F146">
        <v>1</v>
      </c>
      <c r="G146" s="1" t="s">
        <v>994</v>
      </c>
      <c r="H146" s="61">
        <v>2013</v>
      </c>
      <c r="I146" s="5" t="s">
        <v>986</v>
      </c>
      <c r="J146" s="1"/>
      <c r="K146" s="35">
        <v>9</v>
      </c>
      <c r="L146" t="str">
        <f t="shared" si="17"/>
        <v>Profundo</v>
      </c>
      <c r="M146" s="2" t="s">
        <v>1057</v>
      </c>
      <c r="N146" t="str">
        <f>VLOOKUP(M146,spp!A:B,2,FALSE)</f>
        <v>Alphestes immaculatus</v>
      </c>
      <c r="O146">
        <f t="shared" ref="O146:O209" si="23">+SUM(P146:AF146)</f>
        <v>5</v>
      </c>
      <c r="S146">
        <v>5</v>
      </c>
      <c r="AI146" s="44"/>
      <c r="AJ146">
        <f>VLOOKUP(M146,spp!A:C,3,FALSE)</f>
        <v>1</v>
      </c>
      <c r="AK146">
        <f>VLOOKUP(M146,spp!A:D,4,FALSE)</f>
        <v>3.0038</v>
      </c>
      <c r="AL146">
        <f t="shared" si="18"/>
        <v>27089.918282891664</v>
      </c>
      <c r="AM146">
        <f t="shared" si="19"/>
        <v>677.24795707229157</v>
      </c>
      <c r="AN146">
        <f t="shared" si="20"/>
        <v>6772.4795707229159</v>
      </c>
      <c r="AO146">
        <f t="shared" si="21"/>
        <v>6.7724795707229157</v>
      </c>
      <c r="AP146">
        <f t="shared" si="22"/>
        <v>0.1</v>
      </c>
      <c r="AQ146">
        <f>VLOOKUP(M146,spp!A:H,8,FALSE)</f>
        <v>3.5</v>
      </c>
      <c r="AR146" t="str">
        <f>VLOOKUP(M146,spp!A:K,10,FALSE)</f>
        <v>Depredador</v>
      </c>
      <c r="AS146" t="str">
        <f>VLOOKUP(M146,spp!A:L,12,FALSE)</f>
        <v>LC</v>
      </c>
    </row>
    <row r="147" spans="1:45" x14ac:dyDescent="0.3">
      <c r="A147">
        <v>5</v>
      </c>
      <c r="B147" s="2" t="s">
        <v>983</v>
      </c>
      <c r="C147" s="2" t="s">
        <v>990</v>
      </c>
      <c r="D147" t="s">
        <v>995</v>
      </c>
      <c r="E147" t="s">
        <v>992</v>
      </c>
      <c r="F147">
        <v>1</v>
      </c>
      <c r="G147" s="1" t="s">
        <v>994</v>
      </c>
      <c r="H147" s="61">
        <v>2013</v>
      </c>
      <c r="I147" s="5" t="s">
        <v>986</v>
      </c>
      <c r="J147" s="1"/>
      <c r="K147" s="35">
        <v>9</v>
      </c>
      <c r="L147" t="str">
        <f t="shared" si="17"/>
        <v>Profundo</v>
      </c>
      <c r="M147" s="2" t="s">
        <v>1042</v>
      </c>
      <c r="N147" t="str">
        <f>VLOOKUP(M147,spp!A:B,2,FALSE)</f>
        <v>Bodianus diplotaenia</v>
      </c>
      <c r="O147">
        <f t="shared" si="23"/>
        <v>3</v>
      </c>
      <c r="R147">
        <v>3</v>
      </c>
      <c r="AI147" s="44"/>
      <c r="AJ147">
        <f>VLOOKUP(M147,spp!A:C,3,FALSE)</f>
        <v>2.01E-2</v>
      </c>
      <c r="AK147">
        <f>VLOOKUP(M147,spp!A:D,4,FALSE)</f>
        <v>2</v>
      </c>
      <c r="AL147">
        <f t="shared" si="18"/>
        <v>9.421875</v>
      </c>
      <c r="AM147">
        <f t="shared" si="19"/>
        <v>0.23554687499999999</v>
      </c>
      <c r="AN147">
        <f t="shared" si="20"/>
        <v>2.35546875</v>
      </c>
      <c r="AO147">
        <f t="shared" si="21"/>
        <v>2.3554687499999999E-3</v>
      </c>
      <c r="AP147">
        <f t="shared" si="22"/>
        <v>0.06</v>
      </c>
      <c r="AQ147">
        <f>VLOOKUP(M147,spp!A:H,8,FALSE)</f>
        <v>3.4</v>
      </c>
      <c r="AR147" t="str">
        <f>VLOOKUP(M147,spp!A:K,10,FALSE)</f>
        <v>Depredador</v>
      </c>
      <c r="AS147" t="str">
        <f>VLOOKUP(M147,spp!A:L,12,FALSE)</f>
        <v>LC</v>
      </c>
    </row>
    <row r="148" spans="1:45" x14ac:dyDescent="0.3">
      <c r="A148">
        <v>5</v>
      </c>
      <c r="B148" s="2" t="s">
        <v>983</v>
      </c>
      <c r="C148" s="2" t="s">
        <v>990</v>
      </c>
      <c r="D148" t="s">
        <v>995</v>
      </c>
      <c r="E148" t="s">
        <v>992</v>
      </c>
      <c r="F148">
        <v>1</v>
      </c>
      <c r="G148" s="1" t="s">
        <v>994</v>
      </c>
      <c r="H148" s="61">
        <v>2013</v>
      </c>
      <c r="I148" s="5" t="s">
        <v>986</v>
      </c>
      <c r="J148" s="1"/>
      <c r="K148" s="35">
        <v>9</v>
      </c>
      <c r="L148" t="str">
        <f t="shared" si="17"/>
        <v>Profundo</v>
      </c>
      <c r="M148" s="2" t="s">
        <v>1026</v>
      </c>
      <c r="N148" t="str">
        <f>VLOOKUP(M148,spp!A:B,2,FALSE)</f>
        <v>Microspathodon dorsalis</v>
      </c>
      <c r="O148">
        <f t="shared" si="23"/>
        <v>5</v>
      </c>
      <c r="R148">
        <v>2</v>
      </c>
      <c r="S148">
        <v>3</v>
      </c>
      <c r="AI148" s="44"/>
      <c r="AJ148">
        <f>VLOOKUP(M148,spp!A:C,3,FALSE)</f>
        <v>2</v>
      </c>
      <c r="AK148">
        <f>VLOOKUP(M148,spp!A:D,4,FALSE)</f>
        <v>3</v>
      </c>
      <c r="AL148">
        <f t="shared" si="18"/>
        <v>39968.75</v>
      </c>
      <c r="AM148">
        <f t="shared" si="19"/>
        <v>999.21875</v>
      </c>
      <c r="AN148">
        <f t="shared" si="20"/>
        <v>9992.1875</v>
      </c>
      <c r="AO148">
        <f t="shared" si="21"/>
        <v>9.9921875</v>
      </c>
      <c r="AP148">
        <f t="shared" si="22"/>
        <v>0.1</v>
      </c>
      <c r="AQ148">
        <f>VLOOKUP(M148,spp!A:H,8,FALSE)</f>
        <v>2.1</v>
      </c>
      <c r="AR148" t="str">
        <f>VLOOKUP(M148,spp!A:K,10,FALSE)</f>
        <v>Herbívoro</v>
      </c>
      <c r="AS148" t="str">
        <f>VLOOKUP(M148,spp!A:L,12,FALSE)</f>
        <v>LC</v>
      </c>
    </row>
    <row r="149" spans="1:45" x14ac:dyDescent="0.3">
      <c r="A149">
        <v>5</v>
      </c>
      <c r="B149" s="2" t="s">
        <v>983</v>
      </c>
      <c r="C149" s="2" t="s">
        <v>990</v>
      </c>
      <c r="D149" t="s">
        <v>995</v>
      </c>
      <c r="E149" t="s">
        <v>992</v>
      </c>
      <c r="F149">
        <v>1</v>
      </c>
      <c r="G149" s="1" t="s">
        <v>994</v>
      </c>
      <c r="H149" s="61">
        <v>2013</v>
      </c>
      <c r="I149" s="5" t="s">
        <v>986</v>
      </c>
      <c r="J149" s="1"/>
      <c r="K149" s="35">
        <v>9</v>
      </c>
      <c r="L149" t="str">
        <f t="shared" si="17"/>
        <v>Profundo</v>
      </c>
      <c r="M149" s="2" t="s">
        <v>1038</v>
      </c>
      <c r="N149" t="str">
        <f>VLOOKUP(M149,spp!A:B,2,FALSE)</f>
        <v>Holacanthus passer</v>
      </c>
      <c r="O149">
        <f t="shared" si="23"/>
        <v>3</v>
      </c>
      <c r="Q149">
        <v>1</v>
      </c>
      <c r="S149">
        <v>2</v>
      </c>
      <c r="AI149" s="44"/>
      <c r="AJ149">
        <f>VLOOKUP(M149,spp!A:C,3,FALSE)</f>
        <v>2</v>
      </c>
      <c r="AK149">
        <f>VLOOKUP(M149,spp!A:D,4,FALSE)</f>
        <v>3</v>
      </c>
      <c r="AL149">
        <f t="shared" si="18"/>
        <v>22281.25</v>
      </c>
      <c r="AM149">
        <f t="shared" si="19"/>
        <v>557.03125</v>
      </c>
      <c r="AN149">
        <f t="shared" si="20"/>
        <v>5570.3125</v>
      </c>
      <c r="AO149">
        <f t="shared" si="21"/>
        <v>5.5703125</v>
      </c>
      <c r="AP149">
        <f t="shared" si="22"/>
        <v>0.06</v>
      </c>
      <c r="AQ149">
        <f>VLOOKUP(M149,spp!A:H,8,FALSE)</f>
        <v>2.6</v>
      </c>
      <c r="AR149" t="str">
        <f>VLOOKUP(M149,spp!A:K,10,FALSE)</f>
        <v>Herbívoro</v>
      </c>
      <c r="AS149" t="str">
        <f>VLOOKUP(M149,spp!A:L,12,FALSE)</f>
        <v>LC</v>
      </c>
    </row>
    <row r="150" spans="1:45" x14ac:dyDescent="0.3">
      <c r="A150">
        <v>5</v>
      </c>
      <c r="B150" s="2" t="s">
        <v>983</v>
      </c>
      <c r="C150" s="2" t="s">
        <v>990</v>
      </c>
      <c r="D150" t="s">
        <v>995</v>
      </c>
      <c r="E150" t="s">
        <v>992</v>
      </c>
      <c r="F150">
        <v>1</v>
      </c>
      <c r="G150" s="1" t="s">
        <v>994</v>
      </c>
      <c r="H150" s="61">
        <v>2013</v>
      </c>
      <c r="I150" s="5" t="s">
        <v>986</v>
      </c>
      <c r="J150" s="1"/>
      <c r="K150" s="35">
        <v>9</v>
      </c>
      <c r="L150" t="str">
        <f t="shared" si="17"/>
        <v>Profundo</v>
      </c>
      <c r="M150" s="2" t="s">
        <v>1029</v>
      </c>
      <c r="N150" t="str">
        <f>VLOOKUP(M150,spp!A:B,2,FALSE)</f>
        <v>Cirrhitus rivulatus</v>
      </c>
      <c r="O150">
        <f t="shared" si="23"/>
        <v>2</v>
      </c>
      <c r="S150">
        <v>2</v>
      </c>
      <c r="AI150" s="44"/>
      <c r="AJ150">
        <f>VLOOKUP(M150,spp!A:C,3,FALSE)</f>
        <v>2.76E-2</v>
      </c>
      <c r="AK150">
        <f>VLOOKUP(M150,spp!A:D,4,FALSE)</f>
        <v>3</v>
      </c>
      <c r="AL150">
        <f t="shared" si="18"/>
        <v>295.83749999999998</v>
      </c>
      <c r="AM150">
        <f t="shared" si="19"/>
        <v>7.3959374999999996</v>
      </c>
      <c r="AN150">
        <f t="shared" si="20"/>
        <v>73.959374999999994</v>
      </c>
      <c r="AO150">
        <f t="shared" si="21"/>
        <v>7.3959374999999994E-2</v>
      </c>
      <c r="AP150">
        <f t="shared" si="22"/>
        <v>0.04</v>
      </c>
      <c r="AQ150">
        <f>VLOOKUP(M150,spp!A:H,8,FALSE)</f>
        <v>4</v>
      </c>
      <c r="AR150" t="str">
        <f>VLOOKUP(M150,spp!A:K,10,FALSE)</f>
        <v>Depredador Tope</v>
      </c>
      <c r="AS150" t="str">
        <f>VLOOKUP(M150,spp!A:L,12,FALSE)</f>
        <v>LC</v>
      </c>
    </row>
    <row r="151" spans="1:45" x14ac:dyDescent="0.3">
      <c r="A151">
        <v>5</v>
      </c>
      <c r="B151" s="2" t="s">
        <v>983</v>
      </c>
      <c r="C151" s="2" t="s">
        <v>990</v>
      </c>
      <c r="D151" t="s">
        <v>995</v>
      </c>
      <c r="E151" t="s">
        <v>992</v>
      </c>
      <c r="F151">
        <v>2</v>
      </c>
      <c r="G151" s="1" t="s">
        <v>994</v>
      </c>
      <c r="H151" s="61">
        <v>2013</v>
      </c>
      <c r="I151" s="5" t="s">
        <v>986</v>
      </c>
      <c r="J151" s="1"/>
      <c r="K151" s="35">
        <v>9</v>
      </c>
      <c r="L151" t="str">
        <f t="shared" si="17"/>
        <v>Profundo</v>
      </c>
      <c r="M151" s="2" t="s">
        <v>1028</v>
      </c>
      <c r="N151" t="str">
        <f>VLOOKUP(M151,spp!A:B,2,FALSE)</f>
        <v>Thalassoma lucasanum</v>
      </c>
      <c r="O151">
        <f t="shared" si="23"/>
        <v>38</v>
      </c>
      <c r="P151">
        <v>35</v>
      </c>
      <c r="Q151">
        <v>3</v>
      </c>
      <c r="AI151" s="44"/>
      <c r="AJ151">
        <f>VLOOKUP(M151,spp!A:C,3,FALSE)</f>
        <v>1.261E-2</v>
      </c>
      <c r="AK151">
        <f>VLOOKUP(M151,spp!A:D,4,FALSE)</f>
        <v>2</v>
      </c>
      <c r="AL151">
        <f t="shared" si="18"/>
        <v>4.8863749999999992</v>
      </c>
      <c r="AM151">
        <f t="shared" si="19"/>
        <v>0.12215937499999999</v>
      </c>
      <c r="AN151">
        <f t="shared" si="20"/>
        <v>1.2215937499999998</v>
      </c>
      <c r="AO151">
        <f t="shared" si="21"/>
        <v>1.2215937499999998E-3</v>
      </c>
      <c r="AP151">
        <f t="shared" si="22"/>
        <v>0.76</v>
      </c>
      <c r="AQ151">
        <f>VLOOKUP(M151,spp!A:H,8,FALSE)</f>
        <v>3.5</v>
      </c>
      <c r="AR151" t="str">
        <f>VLOOKUP(M151,spp!A:K,10,FALSE)</f>
        <v>Depredador</v>
      </c>
      <c r="AS151" t="str">
        <f>VLOOKUP(M151,spp!A:L,12,FALSE)</f>
        <v>LC</v>
      </c>
    </row>
    <row r="152" spans="1:45" x14ac:dyDescent="0.3">
      <c r="A152">
        <v>5</v>
      </c>
      <c r="B152" s="2" t="s">
        <v>983</v>
      </c>
      <c r="C152" s="2" t="s">
        <v>990</v>
      </c>
      <c r="D152" t="s">
        <v>995</v>
      </c>
      <c r="E152" t="s">
        <v>992</v>
      </c>
      <c r="F152">
        <v>2</v>
      </c>
      <c r="G152" s="1" t="s">
        <v>994</v>
      </c>
      <c r="H152" s="61">
        <v>2013</v>
      </c>
      <c r="I152" s="5" t="s">
        <v>986</v>
      </c>
      <c r="J152" s="1"/>
      <c r="K152" s="35">
        <v>9</v>
      </c>
      <c r="L152" t="str">
        <f t="shared" si="17"/>
        <v>Profundo</v>
      </c>
      <c r="M152" s="2" t="s">
        <v>1050</v>
      </c>
      <c r="N152" t="str">
        <f>VLOOKUP(M152,spp!A:B,2,FALSE)</f>
        <v>Stegastes flavilatus</v>
      </c>
      <c r="O152">
        <f t="shared" si="23"/>
        <v>3</v>
      </c>
      <c r="Q152">
        <v>3</v>
      </c>
      <c r="AI152" s="44"/>
      <c r="AJ152">
        <f>VLOOKUP(M152,spp!A:C,3,FALSE)</f>
        <v>3.49E-2</v>
      </c>
      <c r="AK152">
        <f>VLOOKUP(M152,spp!A:D,4,FALSE)</f>
        <v>2</v>
      </c>
      <c r="AL152">
        <f t="shared" si="18"/>
        <v>5.8893750000000002</v>
      </c>
      <c r="AM152">
        <f t="shared" si="19"/>
        <v>0.147234375</v>
      </c>
      <c r="AN152">
        <f t="shared" si="20"/>
        <v>1.4723437500000001</v>
      </c>
      <c r="AO152">
        <f t="shared" si="21"/>
        <v>1.4723437500000001E-3</v>
      </c>
      <c r="AP152">
        <f t="shared" si="22"/>
        <v>0.06</v>
      </c>
      <c r="AQ152">
        <f>VLOOKUP(M152,spp!A:H,8,FALSE)</f>
        <v>2</v>
      </c>
      <c r="AR152" t="str">
        <f>VLOOKUP(M152,spp!A:K,10,FALSE)</f>
        <v>Herbívoro</v>
      </c>
      <c r="AS152" t="str">
        <f>VLOOKUP(M152,spp!A:L,12,FALSE)</f>
        <v>LC</v>
      </c>
    </row>
    <row r="153" spans="1:45" x14ac:dyDescent="0.3">
      <c r="A153">
        <v>5</v>
      </c>
      <c r="B153" s="2" t="s">
        <v>983</v>
      </c>
      <c r="C153" s="2" t="s">
        <v>990</v>
      </c>
      <c r="D153" t="s">
        <v>995</v>
      </c>
      <c r="E153" t="s">
        <v>992</v>
      </c>
      <c r="F153">
        <v>2</v>
      </c>
      <c r="G153" s="1" t="s">
        <v>994</v>
      </c>
      <c r="H153" s="61">
        <v>2013</v>
      </c>
      <c r="I153" s="5" t="s">
        <v>986</v>
      </c>
      <c r="J153" s="1"/>
      <c r="K153" s="35">
        <v>9</v>
      </c>
      <c r="L153" t="str">
        <f t="shared" si="17"/>
        <v>Profundo</v>
      </c>
      <c r="M153" s="2" t="s">
        <v>1035</v>
      </c>
      <c r="N153" t="str">
        <f>VLOOKUP(M153,spp!A:B,2,FALSE)</f>
        <v>Balistes polylepis</v>
      </c>
      <c r="O153">
        <f t="shared" si="23"/>
        <v>3</v>
      </c>
      <c r="R153">
        <v>3</v>
      </c>
      <c r="AI153" s="44"/>
      <c r="AJ153">
        <f>VLOOKUP(M153,spp!A:C,3,FALSE)</f>
        <v>2</v>
      </c>
      <c r="AK153">
        <f>VLOOKUP(M153,spp!A:D,4,FALSE)</f>
        <v>2</v>
      </c>
      <c r="AL153">
        <f t="shared" si="18"/>
        <v>937.5</v>
      </c>
      <c r="AM153">
        <f t="shared" si="19"/>
        <v>23.4375</v>
      </c>
      <c r="AN153">
        <f t="shared" si="20"/>
        <v>234.375</v>
      </c>
      <c r="AO153">
        <f t="shared" si="21"/>
        <v>0.234375</v>
      </c>
      <c r="AP153">
        <f t="shared" si="22"/>
        <v>0.06</v>
      </c>
      <c r="AQ153">
        <f>VLOOKUP(M153,spp!A:H,8,FALSE)</f>
        <v>3.3</v>
      </c>
      <c r="AR153" t="str">
        <f>VLOOKUP(M153,spp!A:K,10,FALSE)</f>
        <v>Depredador</v>
      </c>
      <c r="AS153" t="str">
        <f>VLOOKUP(M153,spp!A:L,12,FALSE)</f>
        <v>LC</v>
      </c>
    </row>
    <row r="154" spans="1:45" x14ac:dyDescent="0.3">
      <c r="A154">
        <v>5</v>
      </c>
      <c r="B154" s="2" t="s">
        <v>983</v>
      </c>
      <c r="C154" s="2" t="s">
        <v>990</v>
      </c>
      <c r="D154" t="s">
        <v>995</v>
      </c>
      <c r="E154" t="s">
        <v>992</v>
      </c>
      <c r="F154">
        <v>2</v>
      </c>
      <c r="G154" s="1" t="s">
        <v>994</v>
      </c>
      <c r="H154" s="61">
        <v>2013</v>
      </c>
      <c r="I154" s="5" t="s">
        <v>986</v>
      </c>
      <c r="J154" s="1"/>
      <c r="K154" s="35">
        <v>9</v>
      </c>
      <c r="L154" t="str">
        <f t="shared" si="17"/>
        <v>Profundo</v>
      </c>
      <c r="M154" s="2" t="s">
        <v>1033</v>
      </c>
      <c r="N154" t="str">
        <f>VLOOKUP(M154,spp!A:B,2,FALSE)</f>
        <v>Cephalopholis panamensis</v>
      </c>
      <c r="O154">
        <f t="shared" si="23"/>
        <v>5</v>
      </c>
      <c r="R154">
        <v>5</v>
      </c>
      <c r="AI154" s="44"/>
      <c r="AJ154">
        <f>VLOOKUP(M154,spp!A:C,3,FALSE)</f>
        <v>2</v>
      </c>
      <c r="AK154">
        <f>VLOOKUP(M154,spp!A:D,4,FALSE)</f>
        <v>3</v>
      </c>
      <c r="AL154">
        <f t="shared" si="18"/>
        <v>19531.25</v>
      </c>
      <c r="AM154">
        <f t="shared" si="19"/>
        <v>488.28125</v>
      </c>
      <c r="AN154">
        <f t="shared" si="20"/>
        <v>4882.8125</v>
      </c>
      <c r="AO154">
        <f t="shared" si="21"/>
        <v>4.8828125</v>
      </c>
      <c r="AP154">
        <f t="shared" si="22"/>
        <v>0.1</v>
      </c>
      <c r="AQ154">
        <f>VLOOKUP(M154,spp!A:H,8,FALSE)</f>
        <v>4</v>
      </c>
      <c r="AR154" t="str">
        <f>VLOOKUP(M154,spp!A:K,10,FALSE)</f>
        <v>Depredador Tope</v>
      </c>
      <c r="AS154" t="str">
        <f>VLOOKUP(M154,spp!A:L,12,FALSE)</f>
        <v>LC</v>
      </c>
    </row>
    <row r="155" spans="1:45" x14ac:dyDescent="0.3">
      <c r="A155">
        <v>5</v>
      </c>
      <c r="B155" s="2" t="s">
        <v>983</v>
      </c>
      <c r="C155" s="2" t="s">
        <v>990</v>
      </c>
      <c r="D155" t="s">
        <v>995</v>
      </c>
      <c r="E155" t="s">
        <v>992</v>
      </c>
      <c r="F155">
        <v>2</v>
      </c>
      <c r="G155" s="1" t="s">
        <v>994</v>
      </c>
      <c r="H155" s="61">
        <v>2013</v>
      </c>
      <c r="I155" s="5" t="s">
        <v>986</v>
      </c>
      <c r="J155" s="1"/>
      <c r="K155" s="35">
        <v>9</v>
      </c>
      <c r="L155" t="str">
        <f t="shared" si="17"/>
        <v>Profundo</v>
      </c>
      <c r="M155" s="2" t="s">
        <v>1017</v>
      </c>
      <c r="N155" t="str">
        <f>VLOOKUP(M155,spp!A:B,2,FALSE)</f>
        <v>Halichoeres dispilus</v>
      </c>
      <c r="O155">
        <f t="shared" si="23"/>
        <v>1</v>
      </c>
      <c r="Q155">
        <v>1</v>
      </c>
      <c r="AI155" s="44"/>
      <c r="AJ155">
        <f>VLOOKUP(M155,spp!A:C,3,FALSE)</f>
        <v>1.26E-2</v>
      </c>
      <c r="AK155">
        <f>VLOOKUP(M155,spp!A:D,4,FALSE)</f>
        <v>3</v>
      </c>
      <c r="AL155">
        <f t="shared" si="18"/>
        <v>5.3156249999999998</v>
      </c>
      <c r="AM155">
        <f t="shared" si="19"/>
        <v>0.13289062499999998</v>
      </c>
      <c r="AN155">
        <f t="shared" si="20"/>
        <v>1.3289062499999997</v>
      </c>
      <c r="AO155">
        <f t="shared" si="21"/>
        <v>1.3289062499999998E-3</v>
      </c>
      <c r="AP155">
        <f t="shared" si="22"/>
        <v>0.02</v>
      </c>
      <c r="AQ155">
        <f>VLOOKUP(M155,spp!A:H,8,FALSE)</f>
        <v>3.9</v>
      </c>
      <c r="AR155" t="str">
        <f>VLOOKUP(M155,spp!A:K,10,FALSE)</f>
        <v>Depredador</v>
      </c>
      <c r="AS155" t="str">
        <f>VLOOKUP(M155,spp!A:L,12,FALSE)</f>
        <v>LC</v>
      </c>
    </row>
    <row r="156" spans="1:45" x14ac:dyDescent="0.3">
      <c r="A156">
        <v>5</v>
      </c>
      <c r="B156" s="2" t="s">
        <v>983</v>
      </c>
      <c r="C156" s="2" t="s">
        <v>990</v>
      </c>
      <c r="D156" t="s">
        <v>995</v>
      </c>
      <c r="E156" t="s">
        <v>992</v>
      </c>
      <c r="F156">
        <v>3</v>
      </c>
      <c r="G156" s="1" t="s">
        <v>994</v>
      </c>
      <c r="H156" s="61">
        <v>2013</v>
      </c>
      <c r="I156" s="5" t="s">
        <v>986</v>
      </c>
      <c r="J156" s="1"/>
      <c r="K156" s="35">
        <v>9</v>
      </c>
      <c r="L156" t="str">
        <f t="shared" si="17"/>
        <v>Profundo</v>
      </c>
      <c r="M156" s="2" t="s">
        <v>478</v>
      </c>
      <c r="N156" t="str">
        <f>VLOOKUP(M156,spp!A:B,2,FALSE)</f>
        <v>Sufflamen verres</v>
      </c>
      <c r="O156">
        <f t="shared" si="23"/>
        <v>2</v>
      </c>
      <c r="R156">
        <v>2</v>
      </c>
      <c r="AI156" s="44"/>
      <c r="AJ156">
        <f>VLOOKUP(M156,spp!A:C,3,FALSE)</f>
        <v>2</v>
      </c>
      <c r="AK156">
        <f>VLOOKUP(M156,spp!A:D,4,FALSE)</f>
        <v>3</v>
      </c>
      <c r="AL156">
        <f t="shared" si="18"/>
        <v>7812.5</v>
      </c>
      <c r="AM156">
        <f t="shared" si="19"/>
        <v>195.3125</v>
      </c>
      <c r="AN156">
        <f t="shared" si="20"/>
        <v>1953.125</v>
      </c>
      <c r="AO156">
        <f t="shared" si="21"/>
        <v>1.953125</v>
      </c>
      <c r="AP156">
        <f t="shared" si="22"/>
        <v>0.04</v>
      </c>
      <c r="AQ156">
        <f>VLOOKUP(M156,spp!A:H,8,FALSE)</f>
        <v>3.3</v>
      </c>
      <c r="AR156" t="str">
        <f>VLOOKUP(M156,spp!A:K,10,FALSE)</f>
        <v>Depredador</v>
      </c>
      <c r="AS156" t="str">
        <f>VLOOKUP(M156,spp!A:L,12,FALSE)</f>
        <v>LC</v>
      </c>
    </row>
    <row r="157" spans="1:45" x14ac:dyDescent="0.3">
      <c r="A157">
        <v>5</v>
      </c>
      <c r="B157" s="2" t="s">
        <v>983</v>
      </c>
      <c r="C157" s="2" t="s">
        <v>990</v>
      </c>
      <c r="D157" t="s">
        <v>995</v>
      </c>
      <c r="E157" t="s">
        <v>992</v>
      </c>
      <c r="F157">
        <v>3</v>
      </c>
      <c r="G157" s="1" t="s">
        <v>994</v>
      </c>
      <c r="H157" s="61">
        <v>2013</v>
      </c>
      <c r="I157" s="5" t="s">
        <v>986</v>
      </c>
      <c r="J157" s="1"/>
      <c r="K157" s="35">
        <v>9</v>
      </c>
      <c r="L157" t="str">
        <f t="shared" si="17"/>
        <v>Profundo</v>
      </c>
      <c r="M157" s="2" t="s">
        <v>1028</v>
      </c>
      <c r="N157" t="str">
        <f>VLOOKUP(M157,spp!A:B,2,FALSE)</f>
        <v>Thalassoma lucasanum</v>
      </c>
      <c r="O157">
        <f t="shared" si="23"/>
        <v>15</v>
      </c>
      <c r="Q157">
        <v>15</v>
      </c>
      <c r="AI157" s="44"/>
      <c r="AJ157">
        <f>VLOOKUP(M157,spp!A:C,3,FALSE)</f>
        <v>1.261E-2</v>
      </c>
      <c r="AK157">
        <f>VLOOKUP(M157,spp!A:D,4,FALSE)</f>
        <v>2</v>
      </c>
      <c r="AL157">
        <f t="shared" si="18"/>
        <v>10.639687500000001</v>
      </c>
      <c r="AM157">
        <f t="shared" si="19"/>
        <v>0.26599218750000003</v>
      </c>
      <c r="AN157">
        <f t="shared" si="20"/>
        <v>2.6599218750000002</v>
      </c>
      <c r="AO157">
        <f t="shared" si="21"/>
        <v>2.6599218750000004E-3</v>
      </c>
      <c r="AP157">
        <f t="shared" si="22"/>
        <v>0.3</v>
      </c>
      <c r="AQ157">
        <f>VLOOKUP(M157,spp!A:H,8,FALSE)</f>
        <v>3.5</v>
      </c>
      <c r="AR157" t="str">
        <f>VLOOKUP(M157,spp!A:K,10,FALSE)</f>
        <v>Depredador</v>
      </c>
      <c r="AS157" t="str">
        <f>VLOOKUP(M157,spp!A:L,12,FALSE)</f>
        <v>LC</v>
      </c>
    </row>
    <row r="158" spans="1:45" x14ac:dyDescent="0.3">
      <c r="A158">
        <v>5</v>
      </c>
      <c r="B158" s="2" t="s">
        <v>983</v>
      </c>
      <c r="C158" s="2" t="s">
        <v>990</v>
      </c>
      <c r="D158" t="s">
        <v>995</v>
      </c>
      <c r="E158" t="s">
        <v>992</v>
      </c>
      <c r="F158">
        <v>3</v>
      </c>
      <c r="G158" s="1" t="s">
        <v>994</v>
      </c>
      <c r="H158" s="61">
        <v>2013</v>
      </c>
      <c r="I158" s="5" t="s">
        <v>986</v>
      </c>
      <c r="J158" s="1"/>
      <c r="K158" s="35">
        <v>9</v>
      </c>
      <c r="L158" t="str">
        <f t="shared" si="17"/>
        <v>Profundo</v>
      </c>
      <c r="M158" s="2" t="s">
        <v>1047</v>
      </c>
      <c r="N158" t="str">
        <f>VLOOKUP(M158,spp!A:B,2,FALSE)</f>
        <v>Scarus rubroviolaceus</v>
      </c>
      <c r="O158">
        <f t="shared" si="23"/>
        <v>2</v>
      </c>
      <c r="T158">
        <v>2</v>
      </c>
      <c r="AI158" s="44"/>
      <c r="AJ158">
        <f>VLOOKUP(M158,spp!A:C,3,FALSE)</f>
        <v>1</v>
      </c>
      <c r="AK158">
        <f>VLOOKUP(M158,spp!A:D,4,FALSE)</f>
        <v>3.109</v>
      </c>
      <c r="AL158">
        <f t="shared" si="18"/>
        <v>44383.902220407967</v>
      </c>
      <c r="AM158">
        <f t="shared" si="19"/>
        <v>1109.5975555101991</v>
      </c>
      <c r="AN158">
        <f t="shared" si="20"/>
        <v>11095.975555101992</v>
      </c>
      <c r="AO158">
        <f t="shared" si="21"/>
        <v>11.095975555101992</v>
      </c>
      <c r="AP158">
        <f t="shared" si="22"/>
        <v>0.04</v>
      </c>
      <c r="AQ158">
        <f>VLOOKUP(M158,spp!A:H,8,FALSE)</f>
        <v>2</v>
      </c>
      <c r="AR158" t="str">
        <f>VLOOKUP(M158,spp!A:K,10,FALSE)</f>
        <v>Herbívoro</v>
      </c>
      <c r="AS158" t="str">
        <f>VLOOKUP(M158,spp!A:L,12,FALSE)</f>
        <v>LC</v>
      </c>
    </row>
    <row r="159" spans="1:45" x14ac:dyDescent="0.3">
      <c r="A159">
        <v>5</v>
      </c>
      <c r="B159" s="2" t="s">
        <v>983</v>
      </c>
      <c r="C159" s="2" t="s">
        <v>990</v>
      </c>
      <c r="D159" t="s">
        <v>995</v>
      </c>
      <c r="E159" t="s">
        <v>992</v>
      </c>
      <c r="F159">
        <v>3</v>
      </c>
      <c r="G159" s="1" t="s">
        <v>994</v>
      </c>
      <c r="H159" s="61">
        <v>2013</v>
      </c>
      <c r="I159" s="5" t="s">
        <v>986</v>
      </c>
      <c r="J159" s="1"/>
      <c r="K159" s="35">
        <v>9</v>
      </c>
      <c r="L159" t="str">
        <f t="shared" si="17"/>
        <v>Profundo</v>
      </c>
      <c r="M159" s="2" t="s">
        <v>1026</v>
      </c>
      <c r="N159" t="str">
        <f>VLOOKUP(M159,spp!A:B,2,FALSE)</f>
        <v>Microspathodon dorsalis</v>
      </c>
      <c r="O159">
        <f t="shared" si="23"/>
        <v>1</v>
      </c>
      <c r="R159">
        <v>1</v>
      </c>
      <c r="AI159" s="44"/>
      <c r="AJ159">
        <f>VLOOKUP(M159,spp!A:C,3,FALSE)</f>
        <v>2</v>
      </c>
      <c r="AK159">
        <f>VLOOKUP(M159,spp!A:D,4,FALSE)</f>
        <v>3</v>
      </c>
      <c r="AL159">
        <f t="shared" si="18"/>
        <v>3906.25</v>
      </c>
      <c r="AM159">
        <f t="shared" si="19"/>
        <v>97.65625</v>
      </c>
      <c r="AN159">
        <f t="shared" si="20"/>
        <v>976.5625</v>
      </c>
      <c r="AO159">
        <f t="shared" si="21"/>
        <v>0.9765625</v>
      </c>
      <c r="AP159">
        <f t="shared" si="22"/>
        <v>0.02</v>
      </c>
      <c r="AQ159">
        <f>VLOOKUP(M159,spp!A:H,8,FALSE)</f>
        <v>2.1</v>
      </c>
      <c r="AR159" t="str">
        <f>VLOOKUP(M159,spp!A:K,10,FALSE)</f>
        <v>Herbívoro</v>
      </c>
      <c r="AS159" t="str">
        <f>VLOOKUP(M159,spp!A:L,12,FALSE)</f>
        <v>LC</v>
      </c>
    </row>
    <row r="160" spans="1:45" x14ac:dyDescent="0.3">
      <c r="A160">
        <v>5</v>
      </c>
      <c r="B160" s="2" t="s">
        <v>983</v>
      </c>
      <c r="C160" s="2" t="s">
        <v>990</v>
      </c>
      <c r="D160" t="s">
        <v>995</v>
      </c>
      <c r="E160" t="s">
        <v>992</v>
      </c>
      <c r="F160">
        <v>3</v>
      </c>
      <c r="G160" s="1" t="s">
        <v>994</v>
      </c>
      <c r="H160" s="61">
        <v>2013</v>
      </c>
      <c r="I160" s="5" t="s">
        <v>986</v>
      </c>
      <c r="J160" s="1"/>
      <c r="K160" s="35">
        <v>9</v>
      </c>
      <c r="L160" t="str">
        <f t="shared" si="17"/>
        <v>Profundo</v>
      </c>
      <c r="M160" s="2" t="s">
        <v>1035</v>
      </c>
      <c r="N160" t="str">
        <f>VLOOKUP(M160,spp!A:B,2,FALSE)</f>
        <v>Balistes polylepis</v>
      </c>
      <c r="O160">
        <f t="shared" si="23"/>
        <v>1</v>
      </c>
      <c r="R160">
        <v>1</v>
      </c>
      <c r="AI160" s="44"/>
      <c r="AJ160">
        <f>VLOOKUP(M160,spp!A:C,3,FALSE)</f>
        <v>2</v>
      </c>
      <c r="AK160">
        <f>VLOOKUP(M160,spp!A:D,4,FALSE)</f>
        <v>2</v>
      </c>
      <c r="AL160">
        <f t="shared" si="18"/>
        <v>312.5</v>
      </c>
      <c r="AM160">
        <f t="shared" si="19"/>
        <v>7.8125</v>
      </c>
      <c r="AN160">
        <f t="shared" si="20"/>
        <v>78.125</v>
      </c>
      <c r="AO160">
        <f t="shared" si="21"/>
        <v>7.8125E-2</v>
      </c>
      <c r="AP160">
        <f t="shared" si="22"/>
        <v>0.02</v>
      </c>
      <c r="AQ160">
        <f>VLOOKUP(M160,spp!A:H,8,FALSE)</f>
        <v>3.3</v>
      </c>
      <c r="AR160" t="str">
        <f>VLOOKUP(M160,spp!A:K,10,FALSE)</f>
        <v>Depredador</v>
      </c>
      <c r="AS160" t="str">
        <f>VLOOKUP(M160,spp!A:L,12,FALSE)</f>
        <v>LC</v>
      </c>
    </row>
    <row r="161" spans="1:45" x14ac:dyDescent="0.3">
      <c r="A161">
        <v>5</v>
      </c>
      <c r="B161" s="2" t="s">
        <v>983</v>
      </c>
      <c r="C161" s="2" t="s">
        <v>990</v>
      </c>
      <c r="D161" t="s">
        <v>995</v>
      </c>
      <c r="E161" t="s">
        <v>992</v>
      </c>
      <c r="F161">
        <v>3</v>
      </c>
      <c r="G161" s="1" t="s">
        <v>994</v>
      </c>
      <c r="H161" s="61">
        <v>2013</v>
      </c>
      <c r="I161" s="5" t="s">
        <v>986</v>
      </c>
      <c r="J161" s="1"/>
      <c r="K161" s="35">
        <v>9</v>
      </c>
      <c r="L161" t="str">
        <f t="shared" si="17"/>
        <v>Profundo</v>
      </c>
      <c r="M161" s="2" t="s">
        <v>1050</v>
      </c>
      <c r="N161" t="str">
        <f>VLOOKUP(M161,spp!A:B,2,FALSE)</f>
        <v>Stegastes flavilatus</v>
      </c>
      <c r="O161">
        <f t="shared" si="23"/>
        <v>10</v>
      </c>
      <c r="Q161">
        <v>10</v>
      </c>
      <c r="AI161" s="44"/>
      <c r="AJ161">
        <f>VLOOKUP(M161,spp!A:C,3,FALSE)</f>
        <v>3.49E-2</v>
      </c>
      <c r="AK161">
        <f>VLOOKUP(M161,spp!A:D,4,FALSE)</f>
        <v>2</v>
      </c>
      <c r="AL161">
        <f t="shared" si="18"/>
        <v>19.631250000000001</v>
      </c>
      <c r="AM161">
        <f t="shared" si="19"/>
        <v>0.49078125000000006</v>
      </c>
      <c r="AN161">
        <f t="shared" si="20"/>
        <v>4.9078125000000004</v>
      </c>
      <c r="AO161">
        <f t="shared" si="21"/>
        <v>4.9078125000000007E-3</v>
      </c>
      <c r="AP161">
        <f t="shared" si="22"/>
        <v>0.2</v>
      </c>
      <c r="AQ161">
        <f>VLOOKUP(M161,spp!A:H,8,FALSE)</f>
        <v>2</v>
      </c>
      <c r="AR161" t="str">
        <f>VLOOKUP(M161,spp!A:K,10,FALSE)</f>
        <v>Herbívoro</v>
      </c>
      <c r="AS161" t="str">
        <f>VLOOKUP(M161,spp!A:L,12,FALSE)</f>
        <v>LC</v>
      </c>
    </row>
    <row r="162" spans="1:45" x14ac:dyDescent="0.3">
      <c r="A162">
        <v>5</v>
      </c>
      <c r="B162" s="2" t="s">
        <v>983</v>
      </c>
      <c r="C162" s="2" t="s">
        <v>990</v>
      </c>
      <c r="D162" t="s">
        <v>995</v>
      </c>
      <c r="E162" t="s">
        <v>992</v>
      </c>
      <c r="F162">
        <v>3</v>
      </c>
      <c r="G162" s="1" t="s">
        <v>994</v>
      </c>
      <c r="H162" s="61">
        <v>2013</v>
      </c>
      <c r="I162" s="5" t="s">
        <v>986</v>
      </c>
      <c r="J162" s="1"/>
      <c r="K162" s="35">
        <v>9</v>
      </c>
      <c r="L162" t="str">
        <f t="shared" si="17"/>
        <v>Profundo</v>
      </c>
      <c r="M162" s="2" t="s">
        <v>1042</v>
      </c>
      <c r="N162" t="str">
        <f>VLOOKUP(M162,spp!A:B,2,FALSE)</f>
        <v>Bodianus diplotaenia</v>
      </c>
      <c r="O162">
        <f t="shared" si="23"/>
        <v>1</v>
      </c>
      <c r="S162">
        <v>1</v>
      </c>
      <c r="AI162" s="44"/>
      <c r="AJ162">
        <f>VLOOKUP(M162,spp!A:C,3,FALSE)</f>
        <v>2.01E-2</v>
      </c>
      <c r="AK162">
        <f>VLOOKUP(M162,spp!A:D,4,FALSE)</f>
        <v>2</v>
      </c>
      <c r="AL162">
        <f t="shared" si="18"/>
        <v>6.1556249999999997</v>
      </c>
      <c r="AM162">
        <f t="shared" si="19"/>
        <v>0.153890625</v>
      </c>
      <c r="AN162">
        <f t="shared" si="20"/>
        <v>1.5389062500000001</v>
      </c>
      <c r="AO162">
        <f t="shared" si="21"/>
        <v>1.5389062500000001E-3</v>
      </c>
      <c r="AP162">
        <f t="shared" si="22"/>
        <v>0.02</v>
      </c>
      <c r="AQ162">
        <f>VLOOKUP(M162,spp!A:H,8,FALSE)</f>
        <v>3.4</v>
      </c>
      <c r="AR162" t="str">
        <f>VLOOKUP(M162,spp!A:K,10,FALSE)</f>
        <v>Depredador</v>
      </c>
      <c r="AS162" t="str">
        <f>VLOOKUP(M162,spp!A:L,12,FALSE)</f>
        <v>LC</v>
      </c>
    </row>
    <row r="163" spans="1:45" x14ac:dyDescent="0.3">
      <c r="A163">
        <v>5</v>
      </c>
      <c r="B163" s="2" t="s">
        <v>983</v>
      </c>
      <c r="C163" s="2" t="s">
        <v>990</v>
      </c>
      <c r="D163" t="s">
        <v>995</v>
      </c>
      <c r="E163" t="s">
        <v>992</v>
      </c>
      <c r="F163">
        <v>3</v>
      </c>
      <c r="G163" s="1" t="s">
        <v>994</v>
      </c>
      <c r="H163" s="61">
        <v>2013</v>
      </c>
      <c r="I163" s="5" t="s">
        <v>986</v>
      </c>
      <c r="J163" s="1"/>
      <c r="K163" s="35">
        <v>9</v>
      </c>
      <c r="L163" t="str">
        <f t="shared" si="17"/>
        <v>Profundo</v>
      </c>
      <c r="M163" s="2" t="s">
        <v>1021</v>
      </c>
      <c r="N163" t="str">
        <f>VLOOKUP(M163,spp!A:B,2,FALSE)</f>
        <v>Johnrandallia nigrirostris</v>
      </c>
      <c r="O163">
        <f t="shared" si="23"/>
        <v>1</v>
      </c>
      <c r="R163">
        <v>1</v>
      </c>
      <c r="AI163" s="44"/>
      <c r="AJ163">
        <f>VLOOKUP(M163,spp!A:C,3,FALSE)</f>
        <v>2</v>
      </c>
      <c r="AK163">
        <f>VLOOKUP(M163,spp!A:D,4,FALSE)</f>
        <v>3</v>
      </c>
      <c r="AL163">
        <f t="shared" si="18"/>
        <v>3906.25</v>
      </c>
      <c r="AM163">
        <f t="shared" si="19"/>
        <v>97.65625</v>
      </c>
      <c r="AN163">
        <f t="shared" si="20"/>
        <v>976.5625</v>
      </c>
      <c r="AO163">
        <f t="shared" si="21"/>
        <v>0.9765625</v>
      </c>
      <c r="AP163">
        <f t="shared" si="22"/>
        <v>0.02</v>
      </c>
      <c r="AQ163">
        <f>VLOOKUP(M163,spp!A:H,8,FALSE)</f>
        <v>3</v>
      </c>
      <c r="AR163" t="str">
        <f>VLOOKUP(M163,spp!A:K,10,FALSE)</f>
        <v>Depredador</v>
      </c>
      <c r="AS163" t="str">
        <f>VLOOKUP(M163,spp!A:L,12,FALSE)</f>
        <v>LC</v>
      </c>
    </row>
    <row r="164" spans="1:45" x14ac:dyDescent="0.3">
      <c r="A164">
        <v>5</v>
      </c>
      <c r="B164" s="2" t="s">
        <v>983</v>
      </c>
      <c r="C164" s="2" t="s">
        <v>990</v>
      </c>
      <c r="D164" t="s">
        <v>995</v>
      </c>
      <c r="E164" t="s">
        <v>992</v>
      </c>
      <c r="F164">
        <v>3</v>
      </c>
      <c r="G164" s="1" t="s">
        <v>994</v>
      </c>
      <c r="H164" s="61">
        <v>2013</v>
      </c>
      <c r="I164" s="5" t="s">
        <v>986</v>
      </c>
      <c r="J164" s="1"/>
      <c r="K164" s="35">
        <v>9</v>
      </c>
      <c r="L164" t="str">
        <f t="shared" si="17"/>
        <v>Profundo</v>
      </c>
      <c r="M164" s="2" t="s">
        <v>1017</v>
      </c>
      <c r="N164" t="str">
        <f>VLOOKUP(M164,spp!A:B,2,FALSE)</f>
        <v>Halichoeres dispilus</v>
      </c>
      <c r="O164">
        <f t="shared" si="23"/>
        <v>2</v>
      </c>
      <c r="Q164">
        <v>2</v>
      </c>
      <c r="AI164" s="44"/>
      <c r="AJ164">
        <f>VLOOKUP(M164,spp!A:C,3,FALSE)</f>
        <v>1.26E-2</v>
      </c>
      <c r="AK164">
        <f>VLOOKUP(M164,spp!A:D,4,FALSE)</f>
        <v>3</v>
      </c>
      <c r="AL164">
        <f t="shared" si="18"/>
        <v>10.63125</v>
      </c>
      <c r="AM164">
        <f t="shared" si="19"/>
        <v>0.26578124999999997</v>
      </c>
      <c r="AN164">
        <f t="shared" si="20"/>
        <v>2.6578124999999995</v>
      </c>
      <c r="AO164">
        <f t="shared" si="21"/>
        <v>2.6578124999999996E-3</v>
      </c>
      <c r="AP164">
        <f t="shared" si="22"/>
        <v>0.04</v>
      </c>
      <c r="AQ164">
        <f>VLOOKUP(M164,spp!A:H,8,FALSE)</f>
        <v>3.9</v>
      </c>
      <c r="AR164" t="str">
        <f>VLOOKUP(M164,spp!A:K,10,FALSE)</f>
        <v>Depredador</v>
      </c>
      <c r="AS164" t="str">
        <f>VLOOKUP(M164,spp!A:L,12,FALSE)</f>
        <v>LC</v>
      </c>
    </row>
    <row r="165" spans="1:45" x14ac:dyDescent="0.3">
      <c r="A165">
        <v>5</v>
      </c>
      <c r="B165" s="2" t="s">
        <v>983</v>
      </c>
      <c r="C165" s="2" t="s">
        <v>990</v>
      </c>
      <c r="D165" t="s">
        <v>995</v>
      </c>
      <c r="E165" t="s">
        <v>992</v>
      </c>
      <c r="F165">
        <v>3</v>
      </c>
      <c r="G165" s="1" t="s">
        <v>994</v>
      </c>
      <c r="H165" s="61">
        <v>2013</v>
      </c>
      <c r="I165" s="5" t="s">
        <v>986</v>
      </c>
      <c r="J165" s="1"/>
      <c r="K165" s="35">
        <v>9</v>
      </c>
      <c r="L165" t="str">
        <f t="shared" si="17"/>
        <v>Profundo</v>
      </c>
      <c r="M165" s="2" t="s">
        <v>1053</v>
      </c>
      <c r="N165" t="str">
        <f>VLOOKUP(M165,spp!A:B,2,FALSE)</f>
        <v>Halichoeres chierchiae</v>
      </c>
      <c r="O165">
        <f t="shared" si="23"/>
        <v>1</v>
      </c>
      <c r="Q165">
        <v>1</v>
      </c>
      <c r="AI165" s="44"/>
      <c r="AJ165">
        <f>VLOOKUP(M165,spp!A:C,3,FALSE)</f>
        <v>1.26E-2</v>
      </c>
      <c r="AK165">
        <f>VLOOKUP(M165,spp!A:D,4,FALSE)</f>
        <v>3</v>
      </c>
      <c r="AL165">
        <f t="shared" si="18"/>
        <v>5.3156249999999998</v>
      </c>
      <c r="AM165">
        <f t="shared" si="19"/>
        <v>0.13289062499999998</v>
      </c>
      <c r="AN165">
        <f t="shared" si="20"/>
        <v>1.3289062499999997</v>
      </c>
      <c r="AO165">
        <f t="shared" si="21"/>
        <v>1.3289062499999998E-3</v>
      </c>
      <c r="AP165">
        <f t="shared" si="22"/>
        <v>0.02</v>
      </c>
      <c r="AQ165">
        <f>VLOOKUP(M165,spp!A:H,8,FALSE)</f>
        <v>3.5</v>
      </c>
      <c r="AR165" t="str">
        <f>VLOOKUP(M165,spp!A:K,10,FALSE)</f>
        <v>Depredador</v>
      </c>
      <c r="AS165" t="str">
        <f>VLOOKUP(M165,spp!A:L,12,FALSE)</f>
        <v>LC</v>
      </c>
    </row>
    <row r="166" spans="1:45" x14ac:dyDescent="0.3">
      <c r="A166">
        <v>5</v>
      </c>
      <c r="B166" s="2" t="s">
        <v>983</v>
      </c>
      <c r="C166" s="2" t="s">
        <v>990</v>
      </c>
      <c r="D166" t="s">
        <v>995</v>
      </c>
      <c r="E166" t="s">
        <v>988</v>
      </c>
      <c r="F166">
        <v>1</v>
      </c>
      <c r="G166" s="1" t="s">
        <v>994</v>
      </c>
      <c r="H166" s="61">
        <v>2013</v>
      </c>
      <c r="I166" s="5" t="s">
        <v>986</v>
      </c>
      <c r="J166" s="1"/>
      <c r="K166">
        <v>4</v>
      </c>
      <c r="L166" t="str">
        <f t="shared" si="17"/>
        <v>Somero</v>
      </c>
      <c r="M166" t="s">
        <v>1017</v>
      </c>
      <c r="N166" t="str">
        <f>VLOOKUP(M166,spp!A:B,2,FALSE)</f>
        <v>Halichoeres dispilus</v>
      </c>
      <c r="O166">
        <f t="shared" si="23"/>
        <v>7</v>
      </c>
      <c r="Q166">
        <v>3</v>
      </c>
      <c r="R166">
        <v>4</v>
      </c>
      <c r="AI166" s="44"/>
      <c r="AJ166">
        <f>VLOOKUP(M166,spp!A:C,3,FALSE)</f>
        <v>1.26E-2</v>
      </c>
      <c r="AK166">
        <f>VLOOKUP(M166,spp!A:D,4,FALSE)</f>
        <v>3</v>
      </c>
      <c r="AL166">
        <f t="shared" si="18"/>
        <v>114.38437500000001</v>
      </c>
      <c r="AM166">
        <f t="shared" si="19"/>
        <v>2.8596093750000002</v>
      </c>
      <c r="AN166">
        <f t="shared" si="20"/>
        <v>28.596093750000001</v>
      </c>
      <c r="AO166">
        <f t="shared" si="21"/>
        <v>2.8596093750000003E-2</v>
      </c>
      <c r="AP166">
        <f t="shared" si="22"/>
        <v>0.14000000000000001</v>
      </c>
      <c r="AQ166">
        <f>VLOOKUP(M166,spp!A:H,8,FALSE)</f>
        <v>3.9</v>
      </c>
      <c r="AR166" t="str">
        <f>VLOOKUP(M166,spp!A:K,10,FALSE)</f>
        <v>Depredador</v>
      </c>
      <c r="AS166" t="str">
        <f>VLOOKUP(M166,spp!A:L,12,FALSE)</f>
        <v>LC</v>
      </c>
    </row>
    <row r="167" spans="1:45" x14ac:dyDescent="0.3">
      <c r="A167">
        <v>5</v>
      </c>
      <c r="B167" s="2" t="s">
        <v>983</v>
      </c>
      <c r="C167" s="2" t="s">
        <v>990</v>
      </c>
      <c r="D167" t="s">
        <v>995</v>
      </c>
      <c r="E167" t="s">
        <v>988</v>
      </c>
      <c r="F167">
        <v>1</v>
      </c>
      <c r="G167" s="1" t="s">
        <v>994</v>
      </c>
      <c r="H167" s="61">
        <v>2013</v>
      </c>
      <c r="I167" s="5" t="s">
        <v>986</v>
      </c>
      <c r="J167" s="1"/>
      <c r="K167">
        <v>4</v>
      </c>
      <c r="L167" t="str">
        <f t="shared" si="17"/>
        <v>Somero</v>
      </c>
      <c r="M167" t="s">
        <v>1058</v>
      </c>
      <c r="N167" t="str">
        <f>VLOOKUP(M167,spp!A:B,2,FALSE)</f>
        <v>Serranus psittacinus</v>
      </c>
      <c r="O167">
        <f t="shared" si="23"/>
        <v>1</v>
      </c>
      <c r="R167">
        <v>1</v>
      </c>
      <c r="AI167" s="44"/>
      <c r="AJ167">
        <f>VLOOKUP(M167,spp!A:C,3,FALSE)</f>
        <v>1</v>
      </c>
      <c r="AK167">
        <f>VLOOKUP(M167,spp!A:D,4,FALSE)</f>
        <v>2</v>
      </c>
      <c r="AL167">
        <f t="shared" si="18"/>
        <v>156.25</v>
      </c>
      <c r="AM167">
        <f t="shared" si="19"/>
        <v>3.90625</v>
      </c>
      <c r="AN167">
        <f t="shared" si="20"/>
        <v>39.0625</v>
      </c>
      <c r="AO167">
        <f t="shared" si="21"/>
        <v>3.90625E-2</v>
      </c>
      <c r="AP167">
        <f t="shared" si="22"/>
        <v>0.02</v>
      </c>
      <c r="AQ167">
        <f>VLOOKUP(M167,spp!A:H,8,FALSE)</f>
        <v>3.6</v>
      </c>
      <c r="AR167" t="str">
        <f>VLOOKUP(M167,spp!A:K,10,FALSE)</f>
        <v>Depredador</v>
      </c>
      <c r="AS167" t="str">
        <f>VLOOKUP(M167,spp!A:L,12,FALSE)</f>
        <v>LC</v>
      </c>
    </row>
    <row r="168" spans="1:45" x14ac:dyDescent="0.3">
      <c r="A168">
        <v>5</v>
      </c>
      <c r="B168" s="2" t="s">
        <v>983</v>
      </c>
      <c r="C168" s="2" t="s">
        <v>990</v>
      </c>
      <c r="D168" t="s">
        <v>995</v>
      </c>
      <c r="E168" t="s">
        <v>988</v>
      </c>
      <c r="F168">
        <v>1</v>
      </c>
      <c r="G168" s="1" t="s">
        <v>994</v>
      </c>
      <c r="H168" s="61">
        <v>2013</v>
      </c>
      <c r="I168" s="5" t="s">
        <v>986</v>
      </c>
      <c r="J168" s="1"/>
      <c r="K168">
        <v>4</v>
      </c>
      <c r="L168" t="str">
        <f t="shared" si="17"/>
        <v>Somero</v>
      </c>
      <c r="M168" t="s">
        <v>1026</v>
      </c>
      <c r="N168" t="str">
        <f>VLOOKUP(M168,spp!A:B,2,FALSE)</f>
        <v>Microspathodon dorsalis</v>
      </c>
      <c r="O168">
        <f t="shared" si="23"/>
        <v>11</v>
      </c>
      <c r="R168">
        <v>5</v>
      </c>
      <c r="S168">
        <v>1</v>
      </c>
      <c r="T168">
        <v>5</v>
      </c>
      <c r="AI168" s="44"/>
      <c r="AJ168">
        <f>VLOOKUP(M168,spp!A:C,3,FALSE)</f>
        <v>2</v>
      </c>
      <c r="AK168">
        <f>VLOOKUP(M168,spp!A:D,4,FALSE)</f>
        <v>3</v>
      </c>
      <c r="AL168">
        <f t="shared" si="18"/>
        <v>186500</v>
      </c>
      <c r="AM168">
        <f t="shared" si="19"/>
        <v>4662.5</v>
      </c>
      <c r="AN168">
        <f t="shared" si="20"/>
        <v>46625</v>
      </c>
      <c r="AO168">
        <f t="shared" si="21"/>
        <v>46.625</v>
      </c>
      <c r="AP168">
        <f t="shared" si="22"/>
        <v>0.22</v>
      </c>
      <c r="AQ168">
        <f>VLOOKUP(M168,spp!A:H,8,FALSE)</f>
        <v>2.1</v>
      </c>
      <c r="AR168" t="str">
        <f>VLOOKUP(M168,spp!A:K,10,FALSE)</f>
        <v>Herbívoro</v>
      </c>
      <c r="AS168" t="str">
        <f>VLOOKUP(M168,spp!A:L,12,FALSE)</f>
        <v>LC</v>
      </c>
    </row>
    <row r="169" spans="1:45" x14ac:dyDescent="0.3">
      <c r="A169">
        <v>5</v>
      </c>
      <c r="B169" s="2" t="s">
        <v>983</v>
      </c>
      <c r="C169" s="2" t="s">
        <v>990</v>
      </c>
      <c r="D169" t="s">
        <v>995</v>
      </c>
      <c r="E169" t="s">
        <v>988</v>
      </c>
      <c r="F169">
        <v>1</v>
      </c>
      <c r="G169" s="1" t="s">
        <v>994</v>
      </c>
      <c r="H169" s="61">
        <v>2013</v>
      </c>
      <c r="I169" s="5" t="s">
        <v>986</v>
      </c>
      <c r="J169" s="1"/>
      <c r="K169">
        <v>4</v>
      </c>
      <c r="L169" t="str">
        <f t="shared" si="17"/>
        <v>Somero</v>
      </c>
      <c r="M169" t="s">
        <v>1028</v>
      </c>
      <c r="N169" t="str">
        <f>VLOOKUP(M169,spp!A:B,2,FALSE)</f>
        <v>Thalassoma lucasanum</v>
      </c>
      <c r="O169">
        <f t="shared" si="23"/>
        <v>35</v>
      </c>
      <c r="P169">
        <v>20</v>
      </c>
      <c r="Q169">
        <v>10</v>
      </c>
      <c r="R169">
        <v>5</v>
      </c>
      <c r="AI169" s="44"/>
      <c r="AJ169">
        <f>VLOOKUP(M169,spp!A:C,3,FALSE)</f>
        <v>1.261E-2</v>
      </c>
      <c r="AK169">
        <f>VLOOKUP(M169,spp!A:D,4,FALSE)</f>
        <v>2</v>
      </c>
      <c r="AL169">
        <f t="shared" si="18"/>
        <v>18.520937500000002</v>
      </c>
      <c r="AM169">
        <f t="shared" si="19"/>
        <v>0.46302343750000008</v>
      </c>
      <c r="AN169">
        <f t="shared" si="20"/>
        <v>4.6302343750000006</v>
      </c>
      <c r="AO169">
        <f t="shared" si="21"/>
        <v>4.6302343750000002E-3</v>
      </c>
      <c r="AP169">
        <f t="shared" si="22"/>
        <v>0.7</v>
      </c>
      <c r="AQ169">
        <f>VLOOKUP(M169,spp!A:H,8,FALSE)</f>
        <v>3.5</v>
      </c>
      <c r="AR169" t="str">
        <f>VLOOKUP(M169,spp!A:K,10,FALSE)</f>
        <v>Depredador</v>
      </c>
      <c r="AS169" t="str">
        <f>VLOOKUP(M169,spp!A:L,12,FALSE)</f>
        <v>LC</v>
      </c>
    </row>
    <row r="170" spans="1:45" x14ac:dyDescent="0.3">
      <c r="A170">
        <v>5</v>
      </c>
      <c r="B170" s="2" t="s">
        <v>983</v>
      </c>
      <c r="C170" s="2" t="s">
        <v>990</v>
      </c>
      <c r="D170" t="s">
        <v>995</v>
      </c>
      <c r="E170" t="s">
        <v>988</v>
      </c>
      <c r="F170">
        <v>1</v>
      </c>
      <c r="G170" s="1" t="s">
        <v>994</v>
      </c>
      <c r="H170" s="61">
        <v>2013</v>
      </c>
      <c r="I170" s="5" t="s">
        <v>986</v>
      </c>
      <c r="J170" s="1"/>
      <c r="K170">
        <v>4</v>
      </c>
      <c r="L170" t="str">
        <f t="shared" si="17"/>
        <v>Somero</v>
      </c>
      <c r="M170" t="s">
        <v>1033</v>
      </c>
      <c r="N170" t="str">
        <f>VLOOKUP(M170,spp!A:B,2,FALSE)</f>
        <v>Cephalopholis panamensis</v>
      </c>
      <c r="O170">
        <f t="shared" si="23"/>
        <v>3</v>
      </c>
      <c r="S170">
        <v>2</v>
      </c>
      <c r="T170">
        <v>1</v>
      </c>
      <c r="AI170" s="44"/>
      <c r="AJ170">
        <f>VLOOKUP(M170,spp!A:C,3,FALSE)</f>
        <v>2</v>
      </c>
      <c r="AK170">
        <f>VLOOKUP(M170,spp!A:D,4,FALSE)</f>
        <v>3</v>
      </c>
      <c r="AL170">
        <f t="shared" si="18"/>
        <v>52687.5</v>
      </c>
      <c r="AM170">
        <f t="shared" si="19"/>
        <v>1317.1875</v>
      </c>
      <c r="AN170">
        <f t="shared" si="20"/>
        <v>13171.875</v>
      </c>
      <c r="AO170">
        <f t="shared" si="21"/>
        <v>13.171875</v>
      </c>
      <c r="AP170">
        <f t="shared" si="22"/>
        <v>0.06</v>
      </c>
      <c r="AQ170">
        <f>VLOOKUP(M170,spp!A:H,8,FALSE)</f>
        <v>4</v>
      </c>
      <c r="AR170" t="str">
        <f>VLOOKUP(M170,spp!A:K,10,FALSE)</f>
        <v>Depredador Tope</v>
      </c>
      <c r="AS170" t="str">
        <f>VLOOKUP(M170,spp!A:L,12,FALSE)</f>
        <v>LC</v>
      </c>
    </row>
    <row r="171" spans="1:45" x14ac:dyDescent="0.3">
      <c r="A171">
        <v>5</v>
      </c>
      <c r="B171" s="2" t="s">
        <v>983</v>
      </c>
      <c r="C171" s="2" t="s">
        <v>990</v>
      </c>
      <c r="D171" t="s">
        <v>995</v>
      </c>
      <c r="E171" t="s">
        <v>988</v>
      </c>
      <c r="F171">
        <v>1</v>
      </c>
      <c r="G171" s="1" t="s">
        <v>994</v>
      </c>
      <c r="H171" s="61">
        <v>2013</v>
      </c>
      <c r="I171" s="5" t="s">
        <v>986</v>
      </c>
      <c r="J171" s="1"/>
      <c r="K171">
        <v>4</v>
      </c>
      <c r="L171" t="str">
        <f t="shared" si="17"/>
        <v>Somero</v>
      </c>
      <c r="M171" t="s">
        <v>1050</v>
      </c>
      <c r="N171" t="str">
        <f>VLOOKUP(M171,spp!A:B,2,FALSE)</f>
        <v>Stegastes flavilatus</v>
      </c>
      <c r="O171">
        <f t="shared" si="23"/>
        <v>17</v>
      </c>
      <c r="P171">
        <v>1</v>
      </c>
      <c r="Q171">
        <v>9</v>
      </c>
      <c r="R171">
        <v>7</v>
      </c>
      <c r="AI171" s="44"/>
      <c r="AJ171">
        <f>VLOOKUP(M171,spp!A:C,3,FALSE)</f>
        <v>3.49E-2</v>
      </c>
      <c r="AK171">
        <f>VLOOKUP(M171,spp!A:D,4,FALSE)</f>
        <v>2</v>
      </c>
      <c r="AL171">
        <f t="shared" si="18"/>
        <v>56.058125000000004</v>
      </c>
      <c r="AM171">
        <f t="shared" si="19"/>
        <v>1.4014531250000002</v>
      </c>
      <c r="AN171">
        <f t="shared" si="20"/>
        <v>14.014531250000001</v>
      </c>
      <c r="AO171">
        <f t="shared" si="21"/>
        <v>1.4014531250000002E-2</v>
      </c>
      <c r="AP171">
        <f t="shared" si="22"/>
        <v>0.34</v>
      </c>
      <c r="AQ171">
        <f>VLOOKUP(M171,spp!A:H,8,FALSE)</f>
        <v>2</v>
      </c>
      <c r="AR171" t="str">
        <f>VLOOKUP(M171,spp!A:K,10,FALSE)</f>
        <v>Herbívoro</v>
      </c>
      <c r="AS171" t="str">
        <f>VLOOKUP(M171,spp!A:L,12,FALSE)</f>
        <v>LC</v>
      </c>
    </row>
    <row r="172" spans="1:45" x14ac:dyDescent="0.3">
      <c r="A172">
        <v>5</v>
      </c>
      <c r="B172" s="2" t="s">
        <v>983</v>
      </c>
      <c r="C172" s="2" t="s">
        <v>990</v>
      </c>
      <c r="D172" t="s">
        <v>995</v>
      </c>
      <c r="E172" t="s">
        <v>988</v>
      </c>
      <c r="F172">
        <v>1</v>
      </c>
      <c r="G172" s="1" t="s">
        <v>994</v>
      </c>
      <c r="H172" s="61">
        <v>2013</v>
      </c>
      <c r="I172" s="5" t="s">
        <v>986</v>
      </c>
      <c r="J172" s="1"/>
      <c r="K172">
        <v>4</v>
      </c>
      <c r="L172" t="str">
        <f t="shared" si="17"/>
        <v>Somero</v>
      </c>
      <c r="M172" t="s">
        <v>1022</v>
      </c>
      <c r="N172" t="str">
        <f>VLOOKUP(M172,spp!A:B,2,FALSE)</f>
        <v>Epinephelus labriformis</v>
      </c>
      <c r="O172">
        <f t="shared" si="23"/>
        <v>1</v>
      </c>
      <c r="S172">
        <v>1</v>
      </c>
      <c r="AI172" s="44"/>
      <c r="AJ172">
        <f>VLOOKUP(M172,spp!A:C,3,FALSE)</f>
        <v>3</v>
      </c>
      <c r="AK172">
        <f>VLOOKUP(M172,spp!A:D,4,FALSE)</f>
        <v>2.9</v>
      </c>
      <c r="AL172">
        <f t="shared" si="18"/>
        <v>12076.236118743216</v>
      </c>
      <c r="AM172">
        <f t="shared" si="19"/>
        <v>301.90590296858039</v>
      </c>
      <c r="AN172">
        <f t="shared" si="20"/>
        <v>3019.059029685804</v>
      </c>
      <c r="AO172">
        <f t="shared" si="21"/>
        <v>3.019059029685804</v>
      </c>
      <c r="AP172">
        <f t="shared" si="22"/>
        <v>0.02</v>
      </c>
      <c r="AQ172">
        <f>VLOOKUP(M172,spp!A:H,8,FALSE)</f>
        <v>4</v>
      </c>
      <c r="AR172" t="str">
        <f>VLOOKUP(M172,spp!A:K,10,FALSE)</f>
        <v>Depredador Tope</v>
      </c>
      <c r="AS172" t="str">
        <f>VLOOKUP(M172,spp!A:L,12,FALSE)</f>
        <v>LC</v>
      </c>
    </row>
    <row r="173" spans="1:45" x14ac:dyDescent="0.3">
      <c r="A173">
        <v>5</v>
      </c>
      <c r="B173" s="2" t="s">
        <v>983</v>
      </c>
      <c r="C173" s="2" t="s">
        <v>990</v>
      </c>
      <c r="D173" t="s">
        <v>995</v>
      </c>
      <c r="E173" t="s">
        <v>988</v>
      </c>
      <c r="F173">
        <v>1</v>
      </c>
      <c r="G173" s="1" t="s">
        <v>994</v>
      </c>
      <c r="H173" s="61">
        <v>2013</v>
      </c>
      <c r="I173" s="5" t="s">
        <v>986</v>
      </c>
      <c r="J173" s="1"/>
      <c r="K173">
        <v>4</v>
      </c>
      <c r="L173" t="str">
        <f t="shared" si="17"/>
        <v>Somero</v>
      </c>
      <c r="M173" t="s">
        <v>1029</v>
      </c>
      <c r="N173" t="str">
        <f>VLOOKUP(M173,spp!A:B,2,FALSE)</f>
        <v>Cirrhitus rivulatus</v>
      </c>
      <c r="O173">
        <f t="shared" si="23"/>
        <v>1</v>
      </c>
      <c r="T173">
        <v>1</v>
      </c>
      <c r="AI173" s="44"/>
      <c r="AJ173">
        <f>VLOOKUP(M173,spp!A:C,3,FALSE)</f>
        <v>2.76E-2</v>
      </c>
      <c r="AK173">
        <f>VLOOKUP(M173,spp!A:D,4,FALSE)</f>
        <v>3</v>
      </c>
      <c r="AL173">
        <f t="shared" si="18"/>
        <v>431.25</v>
      </c>
      <c r="AM173">
        <f t="shared" si="19"/>
        <v>10.78125</v>
      </c>
      <c r="AN173">
        <f t="shared" si="20"/>
        <v>107.8125</v>
      </c>
      <c r="AO173">
        <f t="shared" si="21"/>
        <v>0.10781250000000001</v>
      </c>
      <c r="AP173">
        <f t="shared" si="22"/>
        <v>0.02</v>
      </c>
      <c r="AQ173">
        <f>VLOOKUP(M173,spp!A:H,8,FALSE)</f>
        <v>4</v>
      </c>
      <c r="AR173" t="str">
        <f>VLOOKUP(M173,spp!A:K,10,FALSE)</f>
        <v>Depredador Tope</v>
      </c>
      <c r="AS173" t="str">
        <f>VLOOKUP(M173,spp!A:L,12,FALSE)</f>
        <v>LC</v>
      </c>
    </row>
    <row r="174" spans="1:45" x14ac:dyDescent="0.3">
      <c r="A174">
        <v>5</v>
      </c>
      <c r="B174" s="2" t="s">
        <v>983</v>
      </c>
      <c r="C174" s="2" t="s">
        <v>990</v>
      </c>
      <c r="D174" t="s">
        <v>995</v>
      </c>
      <c r="E174" t="s">
        <v>988</v>
      </c>
      <c r="F174">
        <v>1</v>
      </c>
      <c r="G174" s="1" t="s">
        <v>994</v>
      </c>
      <c r="H174" s="61">
        <v>2013</v>
      </c>
      <c r="I174" s="5" t="s">
        <v>986</v>
      </c>
      <c r="J174" s="1"/>
      <c r="K174">
        <v>4</v>
      </c>
      <c r="L174" t="str">
        <f t="shared" si="17"/>
        <v>Somero</v>
      </c>
      <c r="M174" s="2" t="s">
        <v>1059</v>
      </c>
      <c r="N174" t="str">
        <f>VLOOKUP(M174,spp!A:B,2,FALSE)</f>
        <v>Gymnothorax castaneus</v>
      </c>
      <c r="O174">
        <f t="shared" si="23"/>
        <v>1</v>
      </c>
      <c r="S174">
        <v>1</v>
      </c>
      <c r="AI174" s="44"/>
      <c r="AJ174">
        <f>VLOOKUP(M174,spp!A:C,3,FALSE)</f>
        <v>1.4E-3</v>
      </c>
      <c r="AK174">
        <f>VLOOKUP(M174,spp!A:D,4,FALSE)</f>
        <v>3.0122</v>
      </c>
      <c r="AL174">
        <f t="shared" si="18"/>
        <v>7.7697535923064178</v>
      </c>
      <c r="AM174">
        <f t="shared" si="19"/>
        <v>0.19424383980766044</v>
      </c>
      <c r="AN174">
        <f t="shared" si="20"/>
        <v>1.9424383980766045</v>
      </c>
      <c r="AO174">
        <f t="shared" si="21"/>
        <v>1.9424383980766046E-3</v>
      </c>
      <c r="AP174">
        <f t="shared" si="22"/>
        <v>0.02</v>
      </c>
      <c r="AQ174">
        <f>VLOOKUP(M174,spp!A:H,8,FALSE)</f>
        <v>4</v>
      </c>
      <c r="AR174" t="str">
        <f>VLOOKUP(M174,spp!A:K,10,FALSE)</f>
        <v>Depredador Tope</v>
      </c>
      <c r="AS174" t="str">
        <f>VLOOKUP(M174,spp!A:L,12,FALSE)</f>
        <v>LC</v>
      </c>
    </row>
    <row r="175" spans="1:45" x14ac:dyDescent="0.3">
      <c r="A175">
        <v>5</v>
      </c>
      <c r="B175" s="2" t="s">
        <v>983</v>
      </c>
      <c r="C175" s="2" t="s">
        <v>990</v>
      </c>
      <c r="D175" t="s">
        <v>995</v>
      </c>
      <c r="E175" t="s">
        <v>988</v>
      </c>
      <c r="F175">
        <v>2</v>
      </c>
      <c r="G175" s="1" t="s">
        <v>994</v>
      </c>
      <c r="H175" s="61">
        <v>2013</v>
      </c>
      <c r="I175" s="5" t="s">
        <v>986</v>
      </c>
      <c r="J175" s="1"/>
      <c r="K175">
        <v>4.2</v>
      </c>
      <c r="L175" t="str">
        <f t="shared" si="17"/>
        <v>Somero</v>
      </c>
      <c r="M175" t="s">
        <v>513</v>
      </c>
      <c r="N175" t="str">
        <f>VLOOKUP(M175,spp!A:B,2,FALSE)</f>
        <v>Stegastes acapulcoensis</v>
      </c>
      <c r="O175">
        <f t="shared" si="23"/>
        <v>7</v>
      </c>
      <c r="R175">
        <v>7</v>
      </c>
      <c r="AI175" s="44"/>
      <c r="AJ175">
        <f>VLOOKUP(M175,spp!A:C,3,FALSE)</f>
        <v>3.49E-2</v>
      </c>
      <c r="AK175">
        <f>VLOOKUP(M175,spp!A:D,4,FALSE)</f>
        <v>2</v>
      </c>
      <c r="AL175">
        <f t="shared" si="18"/>
        <v>38.171875</v>
      </c>
      <c r="AM175">
        <f t="shared" si="19"/>
        <v>0.95429687500000004</v>
      </c>
      <c r="AN175">
        <f t="shared" si="20"/>
        <v>9.54296875</v>
      </c>
      <c r="AO175">
        <f t="shared" si="21"/>
        <v>9.5429687500000002E-3</v>
      </c>
      <c r="AP175">
        <f t="shared" si="22"/>
        <v>0.14000000000000001</v>
      </c>
      <c r="AQ175">
        <f>VLOOKUP(M175,spp!A:H,8,FALSE)</f>
        <v>2</v>
      </c>
      <c r="AR175" t="str">
        <f>VLOOKUP(M175,spp!A:K,10,FALSE)</f>
        <v>Herbívoro</v>
      </c>
      <c r="AS175" t="str">
        <f>VLOOKUP(M175,spp!A:L,12,FALSE)</f>
        <v>LC</v>
      </c>
    </row>
    <row r="176" spans="1:45" x14ac:dyDescent="0.3">
      <c r="A176">
        <v>5</v>
      </c>
      <c r="B176" s="2" t="s">
        <v>983</v>
      </c>
      <c r="C176" s="2" t="s">
        <v>990</v>
      </c>
      <c r="D176" t="s">
        <v>995</v>
      </c>
      <c r="E176" t="s">
        <v>988</v>
      </c>
      <c r="F176">
        <v>2</v>
      </c>
      <c r="G176" s="1" t="s">
        <v>994</v>
      </c>
      <c r="H176" s="61">
        <v>2013</v>
      </c>
      <c r="I176" s="5" t="s">
        <v>986</v>
      </c>
      <c r="J176" s="1"/>
      <c r="K176">
        <v>4.2</v>
      </c>
      <c r="L176" t="str">
        <f t="shared" si="17"/>
        <v>Somero</v>
      </c>
      <c r="M176" t="s">
        <v>1021</v>
      </c>
      <c r="N176" t="str">
        <f>VLOOKUP(M176,spp!A:B,2,FALSE)</f>
        <v>Johnrandallia nigrirostris</v>
      </c>
      <c r="O176">
        <f t="shared" si="23"/>
        <v>1</v>
      </c>
      <c r="R176">
        <v>1</v>
      </c>
      <c r="AI176" s="44"/>
      <c r="AJ176">
        <f>VLOOKUP(M176,spp!A:C,3,FALSE)</f>
        <v>2</v>
      </c>
      <c r="AK176">
        <f>VLOOKUP(M176,spp!A:D,4,FALSE)</f>
        <v>3</v>
      </c>
      <c r="AL176">
        <f t="shared" si="18"/>
        <v>3906.25</v>
      </c>
      <c r="AM176">
        <f t="shared" si="19"/>
        <v>97.65625</v>
      </c>
      <c r="AN176">
        <f t="shared" si="20"/>
        <v>976.5625</v>
      </c>
      <c r="AO176">
        <f t="shared" si="21"/>
        <v>0.9765625</v>
      </c>
      <c r="AP176">
        <f t="shared" si="22"/>
        <v>0.02</v>
      </c>
      <c r="AQ176">
        <f>VLOOKUP(M176,spp!A:H,8,FALSE)</f>
        <v>3</v>
      </c>
      <c r="AR176" t="str">
        <f>VLOOKUP(M176,spp!A:K,10,FALSE)</f>
        <v>Depredador</v>
      </c>
      <c r="AS176" t="str">
        <f>VLOOKUP(M176,spp!A:L,12,FALSE)</f>
        <v>LC</v>
      </c>
    </row>
    <row r="177" spans="1:45" x14ac:dyDescent="0.3">
      <c r="A177">
        <v>5</v>
      </c>
      <c r="B177" s="2" t="s">
        <v>983</v>
      </c>
      <c r="C177" s="2" t="s">
        <v>990</v>
      </c>
      <c r="D177" t="s">
        <v>995</v>
      </c>
      <c r="E177" t="s">
        <v>988</v>
      </c>
      <c r="F177">
        <v>2</v>
      </c>
      <c r="G177" s="1" t="s">
        <v>994</v>
      </c>
      <c r="H177" s="61">
        <v>2013</v>
      </c>
      <c r="I177" s="5" t="s">
        <v>986</v>
      </c>
      <c r="J177" s="1"/>
      <c r="K177">
        <v>4.2</v>
      </c>
      <c r="L177" t="str">
        <f t="shared" si="17"/>
        <v>Somero</v>
      </c>
      <c r="M177" t="s">
        <v>1018</v>
      </c>
      <c r="N177" t="str">
        <f>VLOOKUP(M177,spp!A:B,2,FALSE)</f>
        <v>Pseudobalistes naufragium</v>
      </c>
      <c r="O177">
        <f t="shared" si="23"/>
        <v>2</v>
      </c>
      <c r="T177">
        <v>2</v>
      </c>
      <c r="AI177" s="44"/>
      <c r="AJ177" t="str">
        <f>VLOOKUP(M177,spp!A:C,3,FALSE)</f>
        <v>0.12970000000000001</v>
      </c>
      <c r="AK177">
        <f>VLOOKUP(M177,spp!A:D,4,FALSE)</f>
        <v>2</v>
      </c>
      <c r="AL177">
        <f t="shared" si="18"/>
        <v>162.125</v>
      </c>
      <c r="AM177">
        <f t="shared" si="19"/>
        <v>4.0531249999999996</v>
      </c>
      <c r="AN177">
        <f t="shared" si="20"/>
        <v>40.53125</v>
      </c>
      <c r="AO177">
        <f t="shared" si="21"/>
        <v>4.0531249999999998E-2</v>
      </c>
      <c r="AP177">
        <f t="shared" si="22"/>
        <v>0.04</v>
      </c>
      <c r="AQ177">
        <f>VLOOKUP(M177,spp!A:H,8,FALSE)</f>
        <v>3.8</v>
      </c>
      <c r="AR177" t="str">
        <f>VLOOKUP(M177,spp!A:K,10,FALSE)</f>
        <v>Depredador</v>
      </c>
      <c r="AS177" t="str">
        <f>VLOOKUP(M177,spp!A:L,12,FALSE)</f>
        <v>LC</v>
      </c>
    </row>
    <row r="178" spans="1:45" x14ac:dyDescent="0.3">
      <c r="A178">
        <v>5</v>
      </c>
      <c r="B178" s="2" t="s">
        <v>983</v>
      </c>
      <c r="C178" s="2" t="s">
        <v>990</v>
      </c>
      <c r="D178" t="s">
        <v>995</v>
      </c>
      <c r="E178" t="s">
        <v>988</v>
      </c>
      <c r="F178">
        <v>2</v>
      </c>
      <c r="G178" s="1" t="s">
        <v>994</v>
      </c>
      <c r="H178" s="61">
        <v>2013</v>
      </c>
      <c r="I178" s="5" t="s">
        <v>986</v>
      </c>
      <c r="J178" s="1"/>
      <c r="K178">
        <v>4.2</v>
      </c>
      <c r="L178" t="str">
        <f t="shared" si="17"/>
        <v>Somero</v>
      </c>
      <c r="M178" t="s">
        <v>1025</v>
      </c>
      <c r="N178" t="str">
        <f>VLOOKUP(M178,spp!A:B,2,FALSE)</f>
        <v>Abudefduf troschelii</v>
      </c>
      <c r="O178">
        <f t="shared" si="23"/>
        <v>10</v>
      </c>
      <c r="R178">
        <v>10</v>
      </c>
      <c r="AI178" s="44"/>
      <c r="AJ178">
        <f>VLOOKUP(M178,spp!A:C,3,FALSE)</f>
        <v>1.6E-2</v>
      </c>
      <c r="AK178">
        <f>VLOOKUP(M178,spp!A:D,4,FALSE)</f>
        <v>3</v>
      </c>
      <c r="AL178">
        <f t="shared" si="18"/>
        <v>312.5</v>
      </c>
      <c r="AM178">
        <f t="shared" si="19"/>
        <v>7.8125</v>
      </c>
      <c r="AN178">
        <f t="shared" si="20"/>
        <v>78.125</v>
      </c>
      <c r="AO178">
        <f t="shared" si="21"/>
        <v>7.8125E-2</v>
      </c>
      <c r="AP178">
        <f t="shared" si="22"/>
        <v>0.2</v>
      </c>
      <c r="AQ178">
        <f>VLOOKUP(M178,spp!A:H,8,FALSE)</f>
        <v>3</v>
      </c>
      <c r="AR178" t="str">
        <f>VLOOKUP(M178,spp!A:K,10,FALSE)</f>
        <v>Planctívoro</v>
      </c>
      <c r="AS178" t="str">
        <f>VLOOKUP(M178,spp!A:L,12,FALSE)</f>
        <v>LC</v>
      </c>
    </row>
    <row r="179" spans="1:45" x14ac:dyDescent="0.3">
      <c r="A179">
        <v>5</v>
      </c>
      <c r="B179" s="2" t="s">
        <v>983</v>
      </c>
      <c r="C179" s="2" t="s">
        <v>990</v>
      </c>
      <c r="D179" t="s">
        <v>995</v>
      </c>
      <c r="E179" t="s">
        <v>988</v>
      </c>
      <c r="F179">
        <v>2</v>
      </c>
      <c r="G179" s="1" t="s">
        <v>994</v>
      </c>
      <c r="H179" s="61">
        <v>2013</v>
      </c>
      <c r="I179" s="5" t="s">
        <v>986</v>
      </c>
      <c r="J179" s="1"/>
      <c r="K179">
        <v>4.2</v>
      </c>
      <c r="L179" t="str">
        <f t="shared" si="17"/>
        <v>Somero</v>
      </c>
      <c r="M179" t="s">
        <v>1058</v>
      </c>
      <c r="N179" t="str">
        <f>VLOOKUP(M179,spp!A:B,2,FALSE)</f>
        <v>Serranus psittacinus</v>
      </c>
      <c r="O179">
        <f t="shared" si="23"/>
        <v>2</v>
      </c>
      <c r="Q179">
        <v>2</v>
      </c>
      <c r="AI179" s="44"/>
      <c r="AJ179">
        <f>VLOOKUP(M179,spp!A:C,3,FALSE)</f>
        <v>1</v>
      </c>
      <c r="AK179">
        <f>VLOOKUP(M179,spp!A:D,4,FALSE)</f>
        <v>2</v>
      </c>
      <c r="AL179">
        <f t="shared" si="18"/>
        <v>112.5</v>
      </c>
      <c r="AM179">
        <f t="shared" si="19"/>
        <v>2.8125</v>
      </c>
      <c r="AN179">
        <f t="shared" si="20"/>
        <v>28.125</v>
      </c>
      <c r="AO179">
        <f t="shared" si="21"/>
        <v>2.8125000000000001E-2</v>
      </c>
      <c r="AP179">
        <f t="shared" si="22"/>
        <v>0.04</v>
      </c>
      <c r="AQ179">
        <f>VLOOKUP(M179,spp!A:H,8,FALSE)</f>
        <v>3.6</v>
      </c>
      <c r="AR179" t="str">
        <f>VLOOKUP(M179,spp!A:K,10,FALSE)</f>
        <v>Depredador</v>
      </c>
      <c r="AS179" t="str">
        <f>VLOOKUP(M179,spp!A:L,12,FALSE)</f>
        <v>LC</v>
      </c>
    </row>
    <row r="180" spans="1:45" x14ac:dyDescent="0.3">
      <c r="A180">
        <v>5</v>
      </c>
      <c r="B180" s="2" t="s">
        <v>983</v>
      </c>
      <c r="C180" s="2" t="s">
        <v>990</v>
      </c>
      <c r="D180" t="s">
        <v>995</v>
      </c>
      <c r="E180" t="s">
        <v>988</v>
      </c>
      <c r="F180">
        <v>2</v>
      </c>
      <c r="G180" s="1" t="s">
        <v>994</v>
      </c>
      <c r="H180" s="61">
        <v>2013</v>
      </c>
      <c r="I180" s="5" t="s">
        <v>986</v>
      </c>
      <c r="J180" s="1"/>
      <c r="K180">
        <v>4.2</v>
      </c>
      <c r="L180" t="str">
        <f t="shared" si="17"/>
        <v>Somero</v>
      </c>
      <c r="M180" t="s">
        <v>1026</v>
      </c>
      <c r="N180" t="str">
        <f>VLOOKUP(M180,spp!A:B,2,FALSE)</f>
        <v>Microspathodon dorsalis</v>
      </c>
      <c r="O180">
        <f t="shared" si="23"/>
        <v>22</v>
      </c>
      <c r="P180">
        <v>5</v>
      </c>
      <c r="Q180">
        <v>10</v>
      </c>
      <c r="R180">
        <v>6</v>
      </c>
      <c r="S180">
        <v>1</v>
      </c>
      <c r="AI180" s="44"/>
      <c r="AJ180">
        <f>VLOOKUP(M180,spp!A:C,3,FALSE)</f>
        <v>2</v>
      </c>
      <c r="AK180">
        <f>VLOOKUP(M180,spp!A:D,4,FALSE)</f>
        <v>3</v>
      </c>
      <c r="AL180">
        <f t="shared" si="18"/>
        <v>42750</v>
      </c>
      <c r="AM180">
        <f t="shared" si="19"/>
        <v>1068.75</v>
      </c>
      <c r="AN180">
        <f t="shared" si="20"/>
        <v>10687.5</v>
      </c>
      <c r="AO180">
        <f t="shared" si="21"/>
        <v>10.6875</v>
      </c>
      <c r="AP180">
        <f t="shared" si="22"/>
        <v>0.44</v>
      </c>
      <c r="AQ180">
        <f>VLOOKUP(M180,spp!A:H,8,FALSE)</f>
        <v>2.1</v>
      </c>
      <c r="AR180" t="str">
        <f>VLOOKUP(M180,spp!A:K,10,FALSE)</f>
        <v>Herbívoro</v>
      </c>
      <c r="AS180" t="str">
        <f>VLOOKUP(M180,spp!A:L,12,FALSE)</f>
        <v>LC</v>
      </c>
    </row>
    <row r="181" spans="1:45" x14ac:dyDescent="0.3">
      <c r="A181">
        <v>5</v>
      </c>
      <c r="B181" s="2" t="s">
        <v>983</v>
      </c>
      <c r="C181" s="2" t="s">
        <v>990</v>
      </c>
      <c r="D181" t="s">
        <v>995</v>
      </c>
      <c r="E181" t="s">
        <v>988</v>
      </c>
      <c r="F181">
        <v>2</v>
      </c>
      <c r="G181" s="1" t="s">
        <v>994</v>
      </c>
      <c r="H181" s="61">
        <v>2013</v>
      </c>
      <c r="I181" s="5" t="s">
        <v>986</v>
      </c>
      <c r="J181" s="1"/>
      <c r="K181">
        <v>4.2</v>
      </c>
      <c r="L181" t="str">
        <f t="shared" si="17"/>
        <v>Somero</v>
      </c>
      <c r="M181" t="s">
        <v>1028</v>
      </c>
      <c r="N181" t="str">
        <f>VLOOKUP(M181,spp!A:B,2,FALSE)</f>
        <v>Thalassoma lucasanum</v>
      </c>
      <c r="O181">
        <f t="shared" si="23"/>
        <v>1</v>
      </c>
      <c r="S181">
        <v>1</v>
      </c>
      <c r="AI181" s="44"/>
      <c r="AJ181">
        <f>VLOOKUP(M181,spp!A:C,3,FALSE)</f>
        <v>1.261E-2</v>
      </c>
      <c r="AK181">
        <f>VLOOKUP(M181,spp!A:D,4,FALSE)</f>
        <v>2</v>
      </c>
      <c r="AL181">
        <f t="shared" si="18"/>
        <v>3.8618125000000001</v>
      </c>
      <c r="AM181">
        <f t="shared" si="19"/>
        <v>9.6545312500000008E-2</v>
      </c>
      <c r="AN181">
        <f t="shared" si="20"/>
        <v>0.96545312500000002</v>
      </c>
      <c r="AO181">
        <f t="shared" si="21"/>
        <v>9.6545312500000006E-4</v>
      </c>
      <c r="AP181">
        <f t="shared" si="22"/>
        <v>0.02</v>
      </c>
      <c r="AQ181">
        <f>VLOOKUP(M181,spp!A:H,8,FALSE)</f>
        <v>3.5</v>
      </c>
      <c r="AR181" t="str">
        <f>VLOOKUP(M181,spp!A:K,10,FALSE)</f>
        <v>Depredador</v>
      </c>
      <c r="AS181" t="str">
        <f>VLOOKUP(M181,spp!A:L,12,FALSE)</f>
        <v>LC</v>
      </c>
    </row>
    <row r="182" spans="1:45" x14ac:dyDescent="0.3">
      <c r="A182">
        <v>5</v>
      </c>
      <c r="B182" s="2" t="s">
        <v>983</v>
      </c>
      <c r="C182" s="2" t="s">
        <v>990</v>
      </c>
      <c r="D182" t="s">
        <v>995</v>
      </c>
      <c r="E182" t="s">
        <v>988</v>
      </c>
      <c r="F182">
        <v>2</v>
      </c>
      <c r="G182" s="1" t="s">
        <v>994</v>
      </c>
      <c r="H182" s="61">
        <v>2013</v>
      </c>
      <c r="I182" s="5" t="s">
        <v>986</v>
      </c>
      <c r="J182" s="1"/>
      <c r="K182">
        <v>4.2</v>
      </c>
      <c r="L182" t="str">
        <f t="shared" si="17"/>
        <v>Somero</v>
      </c>
      <c r="M182" t="s">
        <v>1033</v>
      </c>
      <c r="N182" t="str">
        <f>VLOOKUP(M182,spp!A:B,2,FALSE)</f>
        <v>Cephalopholis panamensis</v>
      </c>
      <c r="O182">
        <f t="shared" si="23"/>
        <v>1</v>
      </c>
      <c r="S182">
        <v>1</v>
      </c>
      <c r="AI182" s="44"/>
      <c r="AJ182">
        <f>VLOOKUP(M182,spp!A:C,3,FALSE)</f>
        <v>2</v>
      </c>
      <c r="AK182">
        <f>VLOOKUP(M182,spp!A:D,4,FALSE)</f>
        <v>3</v>
      </c>
      <c r="AL182">
        <f t="shared" si="18"/>
        <v>10718.75</v>
      </c>
      <c r="AM182">
        <f t="shared" si="19"/>
        <v>267.96875</v>
      </c>
      <c r="AN182">
        <f t="shared" si="20"/>
        <v>2679.6875</v>
      </c>
      <c r="AO182">
        <f t="shared" si="21"/>
        <v>2.6796875</v>
      </c>
      <c r="AP182">
        <f t="shared" si="22"/>
        <v>0.02</v>
      </c>
      <c r="AQ182">
        <f>VLOOKUP(M182,spp!A:H,8,FALSE)</f>
        <v>4</v>
      </c>
      <c r="AR182" t="str">
        <f>VLOOKUP(M182,spp!A:K,10,FALSE)</f>
        <v>Depredador Tope</v>
      </c>
      <c r="AS182" t="str">
        <f>VLOOKUP(M182,spp!A:L,12,FALSE)</f>
        <v>LC</v>
      </c>
    </row>
    <row r="183" spans="1:45" x14ac:dyDescent="0.3">
      <c r="A183">
        <v>5</v>
      </c>
      <c r="B183" s="2" t="s">
        <v>983</v>
      </c>
      <c r="C183" s="2" t="s">
        <v>990</v>
      </c>
      <c r="D183" t="s">
        <v>995</v>
      </c>
      <c r="E183" t="s">
        <v>988</v>
      </c>
      <c r="F183">
        <v>2</v>
      </c>
      <c r="G183" s="1" t="s">
        <v>994</v>
      </c>
      <c r="H183" s="61">
        <v>2013</v>
      </c>
      <c r="I183" s="5" t="s">
        <v>986</v>
      </c>
      <c r="J183" s="1"/>
      <c r="K183">
        <v>4.2</v>
      </c>
      <c r="L183" t="str">
        <f t="shared" si="17"/>
        <v>Somero</v>
      </c>
      <c r="M183" t="s">
        <v>1036</v>
      </c>
      <c r="N183" t="str">
        <f>VLOOKUP(M183,spp!A:B,2,FALSE)</f>
        <v>Chaetodon humeralis</v>
      </c>
      <c r="O183">
        <f t="shared" si="23"/>
        <v>2</v>
      </c>
      <c r="R183">
        <v>2</v>
      </c>
      <c r="AI183" s="44"/>
      <c r="AJ183">
        <f>VLOOKUP(M183,spp!A:C,3,FALSE)</f>
        <v>2</v>
      </c>
      <c r="AK183">
        <f>VLOOKUP(M183,spp!A:D,4,FALSE)</f>
        <v>2.9895</v>
      </c>
      <c r="AL183">
        <f t="shared" si="18"/>
        <v>7608.0345332026882</v>
      </c>
      <c r="AM183">
        <f t="shared" si="19"/>
        <v>190.20086333006719</v>
      </c>
      <c r="AN183">
        <f t="shared" si="20"/>
        <v>1902.008633300672</v>
      </c>
      <c r="AO183">
        <f t="shared" si="21"/>
        <v>1.902008633300672</v>
      </c>
      <c r="AP183">
        <f t="shared" si="22"/>
        <v>0.04</v>
      </c>
      <c r="AQ183">
        <f>VLOOKUP(M183,spp!A:H,8,FALSE)</f>
        <v>2.7</v>
      </c>
      <c r="AR183" t="str">
        <f>VLOOKUP(M183,spp!A:K,10,FALSE)</f>
        <v>Herbívoro</v>
      </c>
      <c r="AS183" t="str">
        <f>VLOOKUP(M183,spp!A:L,12,FALSE)</f>
        <v>LC</v>
      </c>
    </row>
    <row r="184" spans="1:45" x14ac:dyDescent="0.3">
      <c r="A184">
        <v>5</v>
      </c>
      <c r="B184" s="2" t="s">
        <v>983</v>
      </c>
      <c r="C184" s="2" t="s">
        <v>990</v>
      </c>
      <c r="D184" t="s">
        <v>995</v>
      </c>
      <c r="E184" t="s">
        <v>988</v>
      </c>
      <c r="F184">
        <v>2</v>
      </c>
      <c r="G184" s="1" t="s">
        <v>994</v>
      </c>
      <c r="H184" s="61">
        <v>2013</v>
      </c>
      <c r="I184" s="5" t="s">
        <v>986</v>
      </c>
      <c r="J184" s="1"/>
      <c r="K184">
        <v>4.2</v>
      </c>
      <c r="L184" t="str">
        <f t="shared" si="17"/>
        <v>Somero</v>
      </c>
      <c r="M184" t="s">
        <v>1029</v>
      </c>
      <c r="N184" t="str">
        <f>VLOOKUP(M184,spp!A:B,2,FALSE)</f>
        <v>Cirrhitus rivulatus</v>
      </c>
      <c r="O184">
        <f t="shared" si="23"/>
        <v>1</v>
      </c>
      <c r="T184">
        <v>1</v>
      </c>
      <c r="AI184" s="44"/>
      <c r="AJ184">
        <f>VLOOKUP(M184,spp!A:C,3,FALSE)</f>
        <v>2.76E-2</v>
      </c>
      <c r="AK184">
        <f>VLOOKUP(M184,spp!A:D,4,FALSE)</f>
        <v>3</v>
      </c>
      <c r="AL184">
        <f t="shared" si="18"/>
        <v>431.25</v>
      </c>
      <c r="AM184">
        <f t="shared" si="19"/>
        <v>10.78125</v>
      </c>
      <c r="AN184">
        <f t="shared" si="20"/>
        <v>107.8125</v>
      </c>
      <c r="AO184">
        <f t="shared" si="21"/>
        <v>0.10781250000000001</v>
      </c>
      <c r="AP184">
        <f t="shared" si="22"/>
        <v>0.02</v>
      </c>
      <c r="AQ184">
        <f>VLOOKUP(M184,spp!A:H,8,FALSE)</f>
        <v>4</v>
      </c>
      <c r="AR184" t="str">
        <f>VLOOKUP(M184,spp!A:K,10,FALSE)</f>
        <v>Depredador Tope</v>
      </c>
      <c r="AS184" t="str">
        <f>VLOOKUP(M184,spp!A:L,12,FALSE)</f>
        <v>LC</v>
      </c>
    </row>
    <row r="185" spans="1:45" x14ac:dyDescent="0.3">
      <c r="A185">
        <v>5</v>
      </c>
      <c r="B185" s="2" t="s">
        <v>983</v>
      </c>
      <c r="C185" s="2" t="s">
        <v>990</v>
      </c>
      <c r="D185" t="s">
        <v>995</v>
      </c>
      <c r="E185" t="s">
        <v>988</v>
      </c>
      <c r="F185">
        <v>2</v>
      </c>
      <c r="G185" s="1" t="s">
        <v>994</v>
      </c>
      <c r="H185" s="61">
        <v>2013</v>
      </c>
      <c r="I185" s="5" t="s">
        <v>986</v>
      </c>
      <c r="J185" s="1"/>
      <c r="K185">
        <v>4.2</v>
      </c>
      <c r="L185" t="str">
        <f t="shared" si="17"/>
        <v>Somero</v>
      </c>
      <c r="M185" t="s">
        <v>1047</v>
      </c>
      <c r="N185" t="str">
        <f>VLOOKUP(M185,spp!A:B,2,FALSE)</f>
        <v>Scarus rubroviolaceus</v>
      </c>
      <c r="O185">
        <f t="shared" si="23"/>
        <v>1</v>
      </c>
      <c r="V185">
        <v>1</v>
      </c>
      <c r="AI185" s="44"/>
      <c r="AJ185">
        <f>VLOOKUP(M185,spp!A:C,3,FALSE)</f>
        <v>1</v>
      </c>
      <c r="AK185">
        <f>VLOOKUP(M185,spp!A:D,4,FALSE)</f>
        <v>3.109</v>
      </c>
      <c r="AL185">
        <f t="shared" si="18"/>
        <v>137986.8515112348</v>
      </c>
      <c r="AM185">
        <f t="shared" si="19"/>
        <v>3449.67128778087</v>
      </c>
      <c r="AN185">
        <f t="shared" si="20"/>
        <v>34496.712877808699</v>
      </c>
      <c r="AO185">
        <f t="shared" si="21"/>
        <v>34.496712877808697</v>
      </c>
      <c r="AP185">
        <f t="shared" si="22"/>
        <v>0.02</v>
      </c>
      <c r="AQ185">
        <f>VLOOKUP(M185,spp!A:H,8,FALSE)</f>
        <v>2</v>
      </c>
      <c r="AR185" t="str">
        <f>VLOOKUP(M185,spp!A:K,10,FALSE)</f>
        <v>Herbívoro</v>
      </c>
      <c r="AS185" t="str">
        <f>VLOOKUP(M185,spp!A:L,12,FALSE)</f>
        <v>LC</v>
      </c>
    </row>
    <row r="186" spans="1:45" x14ac:dyDescent="0.3">
      <c r="A186">
        <v>5</v>
      </c>
      <c r="B186" s="2" t="s">
        <v>983</v>
      </c>
      <c r="C186" s="2" t="s">
        <v>990</v>
      </c>
      <c r="D186" t="s">
        <v>995</v>
      </c>
      <c r="E186" t="s">
        <v>988</v>
      </c>
      <c r="F186">
        <v>2</v>
      </c>
      <c r="G186" s="1" t="s">
        <v>994</v>
      </c>
      <c r="H186" s="61">
        <v>2013</v>
      </c>
      <c r="I186" s="5" t="s">
        <v>986</v>
      </c>
      <c r="J186" s="1"/>
      <c r="K186">
        <v>4.2</v>
      </c>
      <c r="L186" t="str">
        <f t="shared" si="17"/>
        <v>Somero</v>
      </c>
      <c r="M186" t="s">
        <v>1040</v>
      </c>
      <c r="N186" t="str">
        <f>VLOOKUP(M186,spp!A:B,2,FALSE)</f>
        <v>Sufflamen verres</v>
      </c>
      <c r="O186">
        <f t="shared" si="23"/>
        <v>1</v>
      </c>
      <c r="T186">
        <v>1</v>
      </c>
      <c r="AI186" s="44"/>
      <c r="AJ186">
        <f>VLOOKUP(M186,spp!A:C,3,FALSE)</f>
        <v>2</v>
      </c>
      <c r="AK186">
        <f>VLOOKUP(M186,spp!A:D,4,FALSE)</f>
        <v>3</v>
      </c>
      <c r="AL186">
        <f t="shared" si="18"/>
        <v>31250</v>
      </c>
      <c r="AM186">
        <f t="shared" si="19"/>
        <v>781.25</v>
      </c>
      <c r="AN186">
        <f t="shared" si="20"/>
        <v>7812.5</v>
      </c>
      <c r="AO186">
        <f t="shared" si="21"/>
        <v>7.8125</v>
      </c>
      <c r="AP186">
        <f t="shared" si="22"/>
        <v>0.02</v>
      </c>
      <c r="AQ186">
        <f>VLOOKUP(M186,spp!A:H,8,FALSE)</f>
        <v>3.3</v>
      </c>
      <c r="AR186" t="str">
        <f>VLOOKUP(M186,spp!A:K,10,FALSE)</f>
        <v>Depredador</v>
      </c>
      <c r="AS186" t="str">
        <f>VLOOKUP(M186,spp!A:L,12,FALSE)</f>
        <v>LC</v>
      </c>
    </row>
    <row r="187" spans="1:45" x14ac:dyDescent="0.3">
      <c r="A187">
        <v>5</v>
      </c>
      <c r="B187" s="2" t="s">
        <v>983</v>
      </c>
      <c r="C187" s="2" t="s">
        <v>990</v>
      </c>
      <c r="D187" t="s">
        <v>995</v>
      </c>
      <c r="E187" t="s">
        <v>988</v>
      </c>
      <c r="F187">
        <v>2</v>
      </c>
      <c r="G187" s="1" t="s">
        <v>994</v>
      </c>
      <c r="H187" s="61">
        <v>2013</v>
      </c>
      <c r="I187" s="5" t="s">
        <v>986</v>
      </c>
      <c r="J187" s="1"/>
      <c r="K187">
        <v>4.2</v>
      </c>
      <c r="L187" t="str">
        <f t="shared" si="17"/>
        <v>Somero</v>
      </c>
      <c r="M187" t="s">
        <v>1055</v>
      </c>
      <c r="N187" t="str">
        <f>VLOOKUP(M187,spp!A:B,2,FALSE)</f>
        <v>Pomacanthus zonipectus</v>
      </c>
      <c r="O187">
        <f t="shared" si="23"/>
        <v>2</v>
      </c>
      <c r="R187">
        <v>1</v>
      </c>
      <c r="T187">
        <v>1</v>
      </c>
      <c r="AI187" s="44"/>
      <c r="AJ187">
        <f>VLOOKUP(M187,spp!A:C,3,FALSE)</f>
        <v>1</v>
      </c>
      <c r="AK187">
        <f>VLOOKUP(M187,spp!A:D,4,FALSE)</f>
        <v>2</v>
      </c>
      <c r="AL187">
        <f t="shared" si="18"/>
        <v>781.25</v>
      </c>
      <c r="AM187">
        <f t="shared" si="19"/>
        <v>19.53125</v>
      </c>
      <c r="AN187">
        <f t="shared" si="20"/>
        <v>195.3125</v>
      </c>
      <c r="AO187">
        <f t="shared" si="21"/>
        <v>0.1953125</v>
      </c>
      <c r="AP187">
        <f t="shared" si="22"/>
        <v>0.04</v>
      </c>
      <c r="AQ187">
        <f>VLOOKUP(M187,spp!A:H,8,FALSE)</f>
        <v>3.1</v>
      </c>
      <c r="AR187" t="str">
        <f>VLOOKUP(M187,spp!A:K,10,FALSE)</f>
        <v>Depredador</v>
      </c>
      <c r="AS187" t="str">
        <f>VLOOKUP(M187,spp!A:L,12,FALSE)</f>
        <v>LC</v>
      </c>
    </row>
    <row r="188" spans="1:45" x14ac:dyDescent="0.3">
      <c r="A188">
        <v>5</v>
      </c>
      <c r="B188" s="2" t="s">
        <v>983</v>
      </c>
      <c r="C188" s="2" t="s">
        <v>990</v>
      </c>
      <c r="D188" t="s">
        <v>995</v>
      </c>
      <c r="E188" t="s">
        <v>988</v>
      </c>
      <c r="F188">
        <v>2</v>
      </c>
      <c r="G188" s="1" t="s">
        <v>994</v>
      </c>
      <c r="H188" s="61">
        <v>2013</v>
      </c>
      <c r="I188" s="5" t="s">
        <v>986</v>
      </c>
      <c r="J188" s="1"/>
      <c r="K188">
        <v>4.2</v>
      </c>
      <c r="L188" t="str">
        <f t="shared" si="17"/>
        <v>Somero</v>
      </c>
      <c r="M188" t="s">
        <v>1022</v>
      </c>
      <c r="N188" t="str">
        <f>VLOOKUP(M188,spp!A:B,2,FALSE)</f>
        <v>Epinephelus labriformis</v>
      </c>
      <c r="O188">
        <f t="shared" si="23"/>
        <v>1</v>
      </c>
      <c r="T188">
        <v>1</v>
      </c>
      <c r="AI188" s="44"/>
      <c r="AJ188">
        <f>VLOOKUP(M188,spp!A:C,3,FALSE)</f>
        <v>3</v>
      </c>
      <c r="AK188">
        <f>VLOOKUP(M188,spp!A:D,4,FALSE)</f>
        <v>2.9</v>
      </c>
      <c r="AL188">
        <f t="shared" si="18"/>
        <v>33974.046734891948</v>
      </c>
      <c r="AM188">
        <f t="shared" si="19"/>
        <v>849.35116837229873</v>
      </c>
      <c r="AN188">
        <f t="shared" si="20"/>
        <v>8493.5116837229871</v>
      </c>
      <c r="AO188">
        <f t="shared" si="21"/>
        <v>8.4935116837229874</v>
      </c>
      <c r="AP188">
        <f t="shared" si="22"/>
        <v>0.02</v>
      </c>
      <c r="AQ188">
        <f>VLOOKUP(M188,spp!A:H,8,FALSE)</f>
        <v>4</v>
      </c>
      <c r="AR188" t="str">
        <f>VLOOKUP(M188,spp!A:K,10,FALSE)</f>
        <v>Depredador Tope</v>
      </c>
      <c r="AS188" t="str">
        <f>VLOOKUP(M188,spp!A:L,12,FALSE)</f>
        <v>LC</v>
      </c>
    </row>
    <row r="189" spans="1:45" x14ac:dyDescent="0.3">
      <c r="A189">
        <v>5</v>
      </c>
      <c r="B189" s="2" t="s">
        <v>983</v>
      </c>
      <c r="C189" s="2" t="s">
        <v>990</v>
      </c>
      <c r="D189" t="s">
        <v>995</v>
      </c>
      <c r="E189" t="s">
        <v>988</v>
      </c>
      <c r="F189">
        <v>2</v>
      </c>
      <c r="G189" s="1" t="s">
        <v>994</v>
      </c>
      <c r="H189" s="61">
        <v>2013</v>
      </c>
      <c r="I189" s="5" t="s">
        <v>986</v>
      </c>
      <c r="J189" s="1"/>
      <c r="K189">
        <v>4.2</v>
      </c>
      <c r="L189" t="str">
        <f t="shared" si="17"/>
        <v>Somero</v>
      </c>
      <c r="M189" t="s">
        <v>1019</v>
      </c>
      <c r="N189" t="str">
        <f>VLOOKUP(M189,spp!A:B,2,FALSE)</f>
        <v>Stegastes acapulcoensis</v>
      </c>
      <c r="O189">
        <f t="shared" si="23"/>
        <v>40</v>
      </c>
      <c r="R189">
        <v>25</v>
      </c>
      <c r="S189">
        <v>15</v>
      </c>
      <c r="AI189" s="44"/>
      <c r="AJ189">
        <f>VLOOKUP(M189,spp!A:C,3,FALSE)</f>
        <v>3.49E-2</v>
      </c>
      <c r="AK189">
        <f>VLOOKUP(M189,spp!A:D,4,FALSE)</f>
        <v>2</v>
      </c>
      <c r="AL189">
        <f t="shared" si="18"/>
        <v>296.64999999999998</v>
      </c>
      <c r="AM189">
        <f t="shared" si="19"/>
        <v>7.4162499999999998</v>
      </c>
      <c r="AN189">
        <f t="shared" si="20"/>
        <v>74.162499999999994</v>
      </c>
      <c r="AO189">
        <f t="shared" si="21"/>
        <v>7.4162499999999992E-2</v>
      </c>
      <c r="AP189">
        <f t="shared" si="22"/>
        <v>0.8</v>
      </c>
      <c r="AQ189">
        <f>VLOOKUP(M189,spp!A:H,8,FALSE)</f>
        <v>2</v>
      </c>
      <c r="AR189" t="str">
        <f>VLOOKUP(M189,spp!A:K,10,FALSE)</f>
        <v>Herbívoro</v>
      </c>
      <c r="AS189" t="str">
        <f>VLOOKUP(M189,spp!A:L,12,FALSE)</f>
        <v>LC</v>
      </c>
    </row>
    <row r="190" spans="1:45" x14ac:dyDescent="0.3">
      <c r="A190">
        <v>5</v>
      </c>
      <c r="B190" s="2" t="s">
        <v>983</v>
      </c>
      <c r="C190" s="2" t="s">
        <v>990</v>
      </c>
      <c r="D190" t="s">
        <v>995</v>
      </c>
      <c r="E190" t="s">
        <v>988</v>
      </c>
      <c r="F190">
        <v>2</v>
      </c>
      <c r="G190" s="1" t="s">
        <v>994</v>
      </c>
      <c r="H190" s="61">
        <v>2013</v>
      </c>
      <c r="I190" s="5" t="s">
        <v>986</v>
      </c>
      <c r="J190" s="1"/>
      <c r="K190">
        <v>4.2</v>
      </c>
      <c r="L190" t="str">
        <f t="shared" si="17"/>
        <v>Somero</v>
      </c>
      <c r="M190" t="s">
        <v>1017</v>
      </c>
      <c r="N190" t="str">
        <f>VLOOKUP(M190,spp!A:B,2,FALSE)</f>
        <v>Halichoeres dispilus</v>
      </c>
      <c r="O190">
        <f t="shared" si="23"/>
        <v>8</v>
      </c>
      <c r="Q190">
        <v>4</v>
      </c>
      <c r="R190">
        <v>4</v>
      </c>
      <c r="AI190" s="44"/>
      <c r="AJ190">
        <f>VLOOKUP(M190,spp!A:C,3,FALSE)</f>
        <v>1.26E-2</v>
      </c>
      <c r="AK190">
        <f>VLOOKUP(M190,spp!A:D,4,FALSE)</f>
        <v>3</v>
      </c>
      <c r="AL190">
        <f t="shared" si="18"/>
        <v>119.7</v>
      </c>
      <c r="AM190">
        <f t="shared" si="19"/>
        <v>2.9925000000000002</v>
      </c>
      <c r="AN190">
        <f t="shared" si="20"/>
        <v>29.925000000000001</v>
      </c>
      <c r="AO190">
        <f t="shared" si="21"/>
        <v>2.9925E-2</v>
      </c>
      <c r="AP190">
        <f t="shared" si="22"/>
        <v>0.16</v>
      </c>
      <c r="AQ190">
        <f>VLOOKUP(M190,spp!A:H,8,FALSE)</f>
        <v>3.9</v>
      </c>
      <c r="AR190" t="str">
        <f>VLOOKUP(M190,spp!A:K,10,FALSE)</f>
        <v>Depredador</v>
      </c>
      <c r="AS190" t="str">
        <f>VLOOKUP(M190,spp!A:L,12,FALSE)</f>
        <v>LC</v>
      </c>
    </row>
    <row r="191" spans="1:45" x14ac:dyDescent="0.3">
      <c r="A191">
        <v>5</v>
      </c>
      <c r="B191" s="2" t="s">
        <v>983</v>
      </c>
      <c r="C191" s="2" t="s">
        <v>990</v>
      </c>
      <c r="D191" t="s">
        <v>995</v>
      </c>
      <c r="E191" t="s">
        <v>988</v>
      </c>
      <c r="F191">
        <v>3</v>
      </c>
      <c r="G191" s="1" t="s">
        <v>994</v>
      </c>
      <c r="H191" s="61">
        <v>2013</v>
      </c>
      <c r="I191" s="5" t="s">
        <v>986</v>
      </c>
      <c r="J191" s="1"/>
      <c r="K191">
        <v>4.2</v>
      </c>
      <c r="L191" t="str">
        <f t="shared" si="17"/>
        <v>Somero</v>
      </c>
      <c r="M191" t="s">
        <v>1044</v>
      </c>
      <c r="N191" t="str">
        <f>VLOOKUP(M191,spp!A:B,2,FALSE)</f>
        <v>Scarus perrico</v>
      </c>
      <c r="O191">
        <f t="shared" si="23"/>
        <v>4</v>
      </c>
      <c r="V191">
        <v>1</v>
      </c>
      <c r="W191">
        <v>3</v>
      </c>
      <c r="AI191" s="44"/>
      <c r="AJ191">
        <f>VLOOKUP(M191,spp!A:C,3,FALSE)</f>
        <v>1</v>
      </c>
      <c r="AK191">
        <f>VLOOKUP(M191,spp!A:D,4,FALSE)</f>
        <v>3</v>
      </c>
      <c r="AL191">
        <f t="shared" si="18"/>
        <v>590250</v>
      </c>
      <c r="AM191">
        <f t="shared" si="19"/>
        <v>14756.25</v>
      </c>
      <c r="AN191">
        <f t="shared" si="20"/>
        <v>147562.5</v>
      </c>
      <c r="AO191">
        <f t="shared" si="21"/>
        <v>147.5625</v>
      </c>
      <c r="AP191">
        <f t="shared" si="22"/>
        <v>0.08</v>
      </c>
      <c r="AQ191">
        <f>VLOOKUP(M191,spp!A:H,8,FALSE)</f>
        <v>2</v>
      </c>
      <c r="AR191" t="str">
        <f>VLOOKUP(M191,spp!A:K,10,FALSE)</f>
        <v>Herbívoro</v>
      </c>
      <c r="AS191" t="str">
        <f>VLOOKUP(M191,spp!A:L,12,FALSE)</f>
        <v>LC</v>
      </c>
    </row>
    <row r="192" spans="1:45" x14ac:dyDescent="0.3">
      <c r="A192">
        <v>5</v>
      </c>
      <c r="B192" s="2" t="s">
        <v>983</v>
      </c>
      <c r="C192" s="2" t="s">
        <v>990</v>
      </c>
      <c r="D192" t="s">
        <v>995</v>
      </c>
      <c r="E192" t="s">
        <v>988</v>
      </c>
      <c r="F192">
        <v>3</v>
      </c>
      <c r="G192" s="1" t="s">
        <v>994</v>
      </c>
      <c r="H192" s="61">
        <v>2013</v>
      </c>
      <c r="I192" s="5" t="s">
        <v>986</v>
      </c>
      <c r="J192" s="1"/>
      <c r="K192">
        <v>4.2</v>
      </c>
      <c r="L192" t="str">
        <f t="shared" si="17"/>
        <v>Somero</v>
      </c>
      <c r="M192" t="s">
        <v>1047</v>
      </c>
      <c r="N192" t="str">
        <f>VLOOKUP(M192,spp!A:B,2,FALSE)</f>
        <v>Scarus rubroviolaceus</v>
      </c>
      <c r="O192">
        <f t="shared" si="23"/>
        <v>4</v>
      </c>
      <c r="U192">
        <v>1</v>
      </c>
      <c r="V192">
        <v>3</v>
      </c>
      <c r="AI192" s="44"/>
      <c r="AJ192">
        <f>VLOOKUP(M192,spp!A:C,3,FALSE)</f>
        <v>1</v>
      </c>
      <c r="AK192">
        <f>VLOOKUP(M192,spp!A:D,4,FALSE)</f>
        <v>3.109</v>
      </c>
      <c r="AL192">
        <f t="shared" si="18"/>
        <v>477130.07060773927</v>
      </c>
      <c r="AM192">
        <f t="shared" si="19"/>
        <v>11928.251765193481</v>
      </c>
      <c r="AN192">
        <f t="shared" si="20"/>
        <v>119282.51765193482</v>
      </c>
      <c r="AO192">
        <f t="shared" si="21"/>
        <v>119.28251765193481</v>
      </c>
      <c r="AP192">
        <f t="shared" si="22"/>
        <v>0.08</v>
      </c>
      <c r="AQ192">
        <f>VLOOKUP(M192,spp!A:H,8,FALSE)</f>
        <v>2</v>
      </c>
      <c r="AR192" t="str">
        <f>VLOOKUP(M192,spp!A:K,10,FALSE)</f>
        <v>Herbívoro</v>
      </c>
      <c r="AS192" t="str">
        <f>VLOOKUP(M192,spp!A:L,12,FALSE)</f>
        <v>LC</v>
      </c>
    </row>
    <row r="193" spans="1:45" x14ac:dyDescent="0.3">
      <c r="A193">
        <v>5</v>
      </c>
      <c r="B193" s="2" t="s">
        <v>983</v>
      </c>
      <c r="C193" s="2" t="s">
        <v>990</v>
      </c>
      <c r="D193" t="s">
        <v>995</v>
      </c>
      <c r="E193" t="s">
        <v>988</v>
      </c>
      <c r="F193">
        <v>3</v>
      </c>
      <c r="G193" s="1" t="s">
        <v>994</v>
      </c>
      <c r="H193" s="61">
        <v>2013</v>
      </c>
      <c r="I193" s="5" t="s">
        <v>986</v>
      </c>
      <c r="J193" s="1"/>
      <c r="K193">
        <v>4.2</v>
      </c>
      <c r="L193" t="str">
        <f t="shared" si="17"/>
        <v>Somero</v>
      </c>
      <c r="M193" t="s">
        <v>1033</v>
      </c>
      <c r="N193" t="str">
        <f>VLOOKUP(M193,spp!A:B,2,FALSE)</f>
        <v>Cephalopholis panamensis</v>
      </c>
      <c r="O193">
        <f t="shared" si="23"/>
        <v>4</v>
      </c>
      <c r="R193">
        <v>3</v>
      </c>
      <c r="S193">
        <v>1</v>
      </c>
      <c r="AI193" s="44"/>
      <c r="AJ193">
        <f>VLOOKUP(M193,spp!A:C,3,FALSE)</f>
        <v>2</v>
      </c>
      <c r="AK193">
        <f>VLOOKUP(M193,spp!A:D,4,FALSE)</f>
        <v>3</v>
      </c>
      <c r="AL193">
        <f t="shared" si="18"/>
        <v>22437.5</v>
      </c>
      <c r="AM193">
        <f t="shared" si="19"/>
        <v>560.9375</v>
      </c>
      <c r="AN193">
        <f t="shared" si="20"/>
        <v>5609.375</v>
      </c>
      <c r="AO193">
        <f t="shared" si="21"/>
        <v>5.609375</v>
      </c>
      <c r="AP193">
        <f t="shared" si="22"/>
        <v>0.08</v>
      </c>
      <c r="AQ193">
        <f>VLOOKUP(M193,spp!A:H,8,FALSE)</f>
        <v>4</v>
      </c>
      <c r="AR193" t="str">
        <f>VLOOKUP(M193,spp!A:K,10,FALSE)</f>
        <v>Depredador Tope</v>
      </c>
      <c r="AS193" t="str">
        <f>VLOOKUP(M193,spp!A:L,12,FALSE)</f>
        <v>LC</v>
      </c>
    </row>
    <row r="194" spans="1:45" x14ac:dyDescent="0.3">
      <c r="A194">
        <v>5</v>
      </c>
      <c r="B194" s="2" t="s">
        <v>983</v>
      </c>
      <c r="C194" s="2" t="s">
        <v>990</v>
      </c>
      <c r="D194" t="s">
        <v>995</v>
      </c>
      <c r="E194" t="s">
        <v>988</v>
      </c>
      <c r="F194">
        <v>3</v>
      </c>
      <c r="G194" s="1" t="s">
        <v>994</v>
      </c>
      <c r="H194" s="61">
        <v>2013</v>
      </c>
      <c r="I194" s="5" t="s">
        <v>986</v>
      </c>
      <c r="J194" s="1"/>
      <c r="K194">
        <v>4.2</v>
      </c>
      <c r="L194" t="str">
        <f t="shared" si="17"/>
        <v>Somero</v>
      </c>
      <c r="M194" t="s">
        <v>1026</v>
      </c>
      <c r="N194" t="str">
        <f>VLOOKUP(M194,spp!A:B,2,FALSE)</f>
        <v>Microspathodon dorsalis</v>
      </c>
      <c r="O194">
        <f t="shared" si="23"/>
        <v>1</v>
      </c>
      <c r="T194">
        <v>1</v>
      </c>
      <c r="AI194" s="44"/>
      <c r="AJ194">
        <f>VLOOKUP(M194,spp!A:C,3,FALSE)</f>
        <v>2</v>
      </c>
      <c r="AK194">
        <f>VLOOKUP(M194,spp!A:D,4,FALSE)</f>
        <v>3</v>
      </c>
      <c r="AL194">
        <f t="shared" si="18"/>
        <v>31250</v>
      </c>
      <c r="AM194">
        <f t="shared" si="19"/>
        <v>781.25</v>
      </c>
      <c r="AN194">
        <f t="shared" si="20"/>
        <v>7812.5</v>
      </c>
      <c r="AO194">
        <f t="shared" si="21"/>
        <v>7.8125</v>
      </c>
      <c r="AP194">
        <f t="shared" si="22"/>
        <v>0.02</v>
      </c>
      <c r="AQ194">
        <f>VLOOKUP(M194,spp!A:H,8,FALSE)</f>
        <v>2.1</v>
      </c>
      <c r="AR194" t="str">
        <f>VLOOKUP(M194,spp!A:K,10,FALSE)</f>
        <v>Herbívoro</v>
      </c>
      <c r="AS194" t="str">
        <f>VLOOKUP(M194,spp!A:L,12,FALSE)</f>
        <v>LC</v>
      </c>
    </row>
    <row r="195" spans="1:45" x14ac:dyDescent="0.3">
      <c r="A195">
        <v>5</v>
      </c>
      <c r="B195" s="2" t="s">
        <v>983</v>
      </c>
      <c r="C195" s="2" t="s">
        <v>990</v>
      </c>
      <c r="D195" t="s">
        <v>995</v>
      </c>
      <c r="E195" t="s">
        <v>988</v>
      </c>
      <c r="F195">
        <v>3</v>
      </c>
      <c r="G195" s="1" t="s">
        <v>994</v>
      </c>
      <c r="H195" s="61">
        <v>2013</v>
      </c>
      <c r="I195" s="5" t="s">
        <v>986</v>
      </c>
      <c r="J195" s="1"/>
      <c r="K195">
        <v>4.2</v>
      </c>
      <c r="L195" t="str">
        <f t="shared" si="17"/>
        <v>Somero</v>
      </c>
      <c r="M195" t="s">
        <v>1019</v>
      </c>
      <c r="N195" t="str">
        <f>VLOOKUP(M195,spp!A:B,2,FALSE)</f>
        <v>Stegastes acapulcoensis</v>
      </c>
      <c r="O195">
        <f t="shared" si="23"/>
        <v>25</v>
      </c>
      <c r="S195">
        <v>25</v>
      </c>
      <c r="AI195" s="44"/>
      <c r="AJ195">
        <f>VLOOKUP(M195,spp!A:C,3,FALSE)</f>
        <v>3.49E-2</v>
      </c>
      <c r="AK195">
        <f>VLOOKUP(M195,spp!A:D,4,FALSE)</f>
        <v>2</v>
      </c>
      <c r="AL195">
        <f t="shared" si="18"/>
        <v>267.203125</v>
      </c>
      <c r="AM195">
        <f t="shared" si="19"/>
        <v>6.6800781249999996</v>
      </c>
      <c r="AN195">
        <f t="shared" si="20"/>
        <v>66.80078125</v>
      </c>
      <c r="AO195">
        <f t="shared" si="21"/>
        <v>6.6800781249999996E-2</v>
      </c>
      <c r="AP195">
        <f t="shared" si="22"/>
        <v>0.5</v>
      </c>
      <c r="AQ195">
        <f>VLOOKUP(M195,spp!A:H,8,FALSE)</f>
        <v>2</v>
      </c>
      <c r="AR195" t="str">
        <f>VLOOKUP(M195,spp!A:K,10,FALSE)</f>
        <v>Herbívoro</v>
      </c>
      <c r="AS195" t="str">
        <f>VLOOKUP(M195,spp!A:L,12,FALSE)</f>
        <v>LC</v>
      </c>
    </row>
    <row r="196" spans="1:45" x14ac:dyDescent="0.3">
      <c r="A196">
        <v>5</v>
      </c>
      <c r="B196" s="2" t="s">
        <v>983</v>
      </c>
      <c r="C196" s="2" t="s">
        <v>990</v>
      </c>
      <c r="D196" t="s">
        <v>995</v>
      </c>
      <c r="E196" t="s">
        <v>988</v>
      </c>
      <c r="F196">
        <v>3</v>
      </c>
      <c r="G196" s="1" t="s">
        <v>994</v>
      </c>
      <c r="H196" s="61">
        <v>2013</v>
      </c>
      <c r="I196" s="5" t="s">
        <v>986</v>
      </c>
      <c r="J196" s="1"/>
      <c r="K196">
        <v>4.2</v>
      </c>
      <c r="L196" t="str">
        <f t="shared" ref="L196:L259" si="24">IF(K196&gt;6,"Profundo","Somero")</f>
        <v>Somero</v>
      </c>
      <c r="M196" t="s">
        <v>1028</v>
      </c>
      <c r="N196" t="str">
        <f>VLOOKUP(M196,spp!A:B,2,FALSE)</f>
        <v>Thalassoma lucasanum</v>
      </c>
      <c r="O196">
        <f t="shared" si="23"/>
        <v>36</v>
      </c>
      <c r="Q196">
        <v>25</v>
      </c>
      <c r="R196">
        <v>10</v>
      </c>
      <c r="S196">
        <v>1</v>
      </c>
      <c r="AI196" s="44"/>
      <c r="AJ196">
        <f>VLOOKUP(M196,spp!A:C,3,FALSE)</f>
        <v>1.261E-2</v>
      </c>
      <c r="AK196">
        <f>VLOOKUP(M196,spp!A:D,4,FALSE)</f>
        <v>2</v>
      </c>
      <c r="AL196">
        <f t="shared" ref="AL196:AL259" si="25">((AJ196*$P$2^AK196)*P196)+((AJ196*$Q$2^AK196)*Q196)+((AJ196*$R$2^AK196)*R196)+((AJ196*$S$2^AK196)*S196)+((AJ196*$T$2^AK196)*T196)+((AJ196*$U$2^AK196)*U196)+((AJ196*$V$2^AK196)*V196)+((AJ196*$W$2^AK196)*W196)+((AJ196*$X$2^AK196)*X196)+((AJ196*$Y$2^AK196)*Y196)+((AJ196*$Z$2^AK196)*Z196)+((AJ196*$AA$2^AK196)*AA196)+((AJ196*$AB$2^AK196)*AB196)+ ((AJ196*$AC$2^AK196)*AC196)+((AJ196*$AD$2^AK196)*AD196)+((AJ196*$AE$2^AK196)*AE196)+((AJ196*$AF$2^AK196)*AF196)+((AJ196*$AG$2^AK196)*AG196)+((AJ196*$AH$2^AK196)*AH196)</f>
        <v>41.297750000000001</v>
      </c>
      <c r="AM196">
        <f t="shared" ref="AM196:AM259" si="26">AL196/40</f>
        <v>1.0324437500000001</v>
      </c>
      <c r="AN196">
        <f t="shared" ref="AN196:AN259" si="27">AM196*10</f>
        <v>10.324437500000002</v>
      </c>
      <c r="AO196">
        <f t="shared" ref="AO196:AO259" si="28">AN196/1000</f>
        <v>1.0324437500000002E-2</v>
      </c>
      <c r="AP196">
        <f t="shared" ref="AP196:AP259" si="29">O196/$C$1</f>
        <v>0.72</v>
      </c>
      <c r="AQ196">
        <f>VLOOKUP(M196,spp!A:H,8,FALSE)</f>
        <v>3.5</v>
      </c>
      <c r="AR196" t="str">
        <f>VLOOKUP(M196,spp!A:K,10,FALSE)</f>
        <v>Depredador</v>
      </c>
      <c r="AS196" t="str">
        <f>VLOOKUP(M196,spp!A:L,12,FALSE)</f>
        <v>LC</v>
      </c>
    </row>
    <row r="197" spans="1:45" x14ac:dyDescent="0.3">
      <c r="A197">
        <v>5</v>
      </c>
      <c r="B197" s="2" t="s">
        <v>983</v>
      </c>
      <c r="C197" s="2" t="s">
        <v>990</v>
      </c>
      <c r="D197" t="s">
        <v>995</v>
      </c>
      <c r="E197" t="s">
        <v>988</v>
      </c>
      <c r="F197">
        <v>3</v>
      </c>
      <c r="G197" s="1" t="s">
        <v>994</v>
      </c>
      <c r="H197" s="61">
        <v>2013</v>
      </c>
      <c r="I197" s="5" t="s">
        <v>986</v>
      </c>
      <c r="J197" s="1"/>
      <c r="K197">
        <v>4.2</v>
      </c>
      <c r="L197" t="str">
        <f t="shared" si="24"/>
        <v>Somero</v>
      </c>
      <c r="M197" t="s">
        <v>1029</v>
      </c>
      <c r="N197" t="str">
        <f>VLOOKUP(M197,spp!A:B,2,FALSE)</f>
        <v>Cirrhitus rivulatus</v>
      </c>
      <c r="O197">
        <f t="shared" si="23"/>
        <v>2</v>
      </c>
      <c r="S197">
        <v>1</v>
      </c>
      <c r="T197">
        <v>1</v>
      </c>
      <c r="AI197" s="44"/>
      <c r="AJ197">
        <f>VLOOKUP(M197,spp!A:C,3,FALSE)</f>
        <v>2.76E-2</v>
      </c>
      <c r="AK197">
        <f>VLOOKUP(M197,spp!A:D,4,FALSE)</f>
        <v>3</v>
      </c>
      <c r="AL197">
        <f t="shared" si="25"/>
        <v>579.16875000000005</v>
      </c>
      <c r="AM197">
        <f t="shared" si="26"/>
        <v>14.479218750000001</v>
      </c>
      <c r="AN197">
        <f t="shared" si="27"/>
        <v>144.79218750000001</v>
      </c>
      <c r="AO197">
        <f t="shared" si="28"/>
        <v>0.1447921875</v>
      </c>
      <c r="AP197">
        <f t="shared" si="29"/>
        <v>0.04</v>
      </c>
      <c r="AQ197">
        <f>VLOOKUP(M197,spp!A:H,8,FALSE)</f>
        <v>4</v>
      </c>
      <c r="AR197" t="str">
        <f>VLOOKUP(M197,spp!A:K,10,FALSE)</f>
        <v>Depredador Tope</v>
      </c>
      <c r="AS197" t="str">
        <f>VLOOKUP(M197,spp!A:L,12,FALSE)</f>
        <v>LC</v>
      </c>
    </row>
    <row r="198" spans="1:45" x14ac:dyDescent="0.3">
      <c r="A198">
        <v>5</v>
      </c>
      <c r="B198" s="2" t="s">
        <v>983</v>
      </c>
      <c r="C198" s="2" t="s">
        <v>990</v>
      </c>
      <c r="D198" t="s">
        <v>995</v>
      </c>
      <c r="E198" t="s">
        <v>988</v>
      </c>
      <c r="F198">
        <v>3</v>
      </c>
      <c r="G198" s="1" t="s">
        <v>994</v>
      </c>
      <c r="H198" s="61">
        <v>2013</v>
      </c>
      <c r="I198" s="5" t="s">
        <v>986</v>
      </c>
      <c r="J198" s="1"/>
      <c r="K198">
        <v>4.2</v>
      </c>
      <c r="L198" t="str">
        <f t="shared" si="24"/>
        <v>Somero</v>
      </c>
      <c r="M198" t="s">
        <v>1036</v>
      </c>
      <c r="N198" t="str">
        <f>VLOOKUP(M198,spp!A:B,2,FALSE)</f>
        <v>Chaetodon humeralis</v>
      </c>
      <c r="O198">
        <f t="shared" si="23"/>
        <v>1</v>
      </c>
      <c r="S198">
        <v>1</v>
      </c>
      <c r="AI198" s="44"/>
      <c r="AJ198">
        <f>VLOOKUP(M198,spp!A:C,3,FALSE)</f>
        <v>2</v>
      </c>
      <c r="AK198">
        <f>VLOOKUP(M198,spp!A:D,4,FALSE)</f>
        <v>2.9895</v>
      </c>
      <c r="AL198">
        <f t="shared" si="25"/>
        <v>10401.410636938384</v>
      </c>
      <c r="AM198">
        <f t="shared" si="26"/>
        <v>260.03526592345963</v>
      </c>
      <c r="AN198">
        <f t="shared" si="27"/>
        <v>2600.3526592345961</v>
      </c>
      <c r="AO198">
        <f t="shared" si="28"/>
        <v>2.6003526592345962</v>
      </c>
      <c r="AP198">
        <f t="shared" si="29"/>
        <v>0.02</v>
      </c>
      <c r="AQ198">
        <f>VLOOKUP(M198,spp!A:H,8,FALSE)</f>
        <v>2.7</v>
      </c>
      <c r="AR198" t="str">
        <f>VLOOKUP(M198,spp!A:K,10,FALSE)</f>
        <v>Herbívoro</v>
      </c>
      <c r="AS198" t="str">
        <f>VLOOKUP(M198,spp!A:L,12,FALSE)</f>
        <v>LC</v>
      </c>
    </row>
    <row r="199" spans="1:45" x14ac:dyDescent="0.3">
      <c r="A199">
        <v>5</v>
      </c>
      <c r="B199" s="2" t="s">
        <v>983</v>
      </c>
      <c r="C199" s="2" t="s">
        <v>990</v>
      </c>
      <c r="D199" t="s">
        <v>995</v>
      </c>
      <c r="E199" t="s">
        <v>988</v>
      </c>
      <c r="F199">
        <v>3</v>
      </c>
      <c r="G199" s="1" t="s">
        <v>994</v>
      </c>
      <c r="H199" s="61">
        <v>2013</v>
      </c>
      <c r="I199" s="5" t="s">
        <v>986</v>
      </c>
      <c r="J199" s="1"/>
      <c r="K199">
        <v>4.2</v>
      </c>
      <c r="L199" t="str">
        <f t="shared" si="24"/>
        <v>Somero</v>
      </c>
      <c r="M199" t="s">
        <v>1042</v>
      </c>
      <c r="N199" t="str">
        <f>VLOOKUP(M199,spp!A:B,2,FALSE)</f>
        <v>Bodianus diplotaenia</v>
      </c>
      <c r="O199">
        <f t="shared" si="23"/>
        <v>3</v>
      </c>
      <c r="R199">
        <v>2</v>
      </c>
      <c r="S199">
        <v>1</v>
      </c>
      <c r="AI199" s="44"/>
      <c r="AJ199">
        <f>VLOOKUP(M199,spp!A:C,3,FALSE)</f>
        <v>2.01E-2</v>
      </c>
      <c r="AK199">
        <f>VLOOKUP(M199,spp!A:D,4,FALSE)</f>
        <v>2</v>
      </c>
      <c r="AL199">
        <f t="shared" si="25"/>
        <v>12.436875000000001</v>
      </c>
      <c r="AM199">
        <f t="shared" si="26"/>
        <v>0.31092187500000001</v>
      </c>
      <c r="AN199">
        <f t="shared" si="27"/>
        <v>3.1092187500000001</v>
      </c>
      <c r="AO199">
        <f t="shared" si="28"/>
        <v>3.10921875E-3</v>
      </c>
      <c r="AP199">
        <f t="shared" si="29"/>
        <v>0.06</v>
      </c>
      <c r="AQ199">
        <f>VLOOKUP(M199,spp!A:H,8,FALSE)</f>
        <v>3.4</v>
      </c>
      <c r="AR199" t="str">
        <f>VLOOKUP(M199,spp!A:K,10,FALSE)</f>
        <v>Depredador</v>
      </c>
      <c r="AS199" t="str">
        <f>VLOOKUP(M199,spp!A:L,12,FALSE)</f>
        <v>LC</v>
      </c>
    </row>
    <row r="200" spans="1:45" x14ac:dyDescent="0.3">
      <c r="A200">
        <v>5</v>
      </c>
      <c r="B200" s="2" t="s">
        <v>983</v>
      </c>
      <c r="C200" s="2" t="s">
        <v>990</v>
      </c>
      <c r="D200" t="s">
        <v>995</v>
      </c>
      <c r="E200" t="s">
        <v>988</v>
      </c>
      <c r="F200">
        <v>3</v>
      </c>
      <c r="G200" s="1" t="s">
        <v>994</v>
      </c>
      <c r="H200" s="61">
        <v>2013</v>
      </c>
      <c r="I200" s="5" t="s">
        <v>986</v>
      </c>
      <c r="J200" s="1"/>
      <c r="K200">
        <v>4.2</v>
      </c>
      <c r="L200" t="str">
        <f t="shared" si="24"/>
        <v>Somero</v>
      </c>
      <c r="M200" t="s">
        <v>1058</v>
      </c>
      <c r="N200" t="str">
        <f>VLOOKUP(M200,spp!A:B,2,FALSE)</f>
        <v>Serranus psittacinus</v>
      </c>
      <c r="O200">
        <f t="shared" si="23"/>
        <v>4</v>
      </c>
      <c r="Q200">
        <v>4</v>
      </c>
      <c r="AI200" s="44"/>
      <c r="AJ200">
        <f>VLOOKUP(M200,spp!A:C,3,FALSE)</f>
        <v>1</v>
      </c>
      <c r="AK200">
        <f>VLOOKUP(M200,spp!A:D,4,FALSE)</f>
        <v>2</v>
      </c>
      <c r="AL200">
        <f t="shared" si="25"/>
        <v>225</v>
      </c>
      <c r="AM200">
        <f t="shared" si="26"/>
        <v>5.625</v>
      </c>
      <c r="AN200">
        <f t="shared" si="27"/>
        <v>56.25</v>
      </c>
      <c r="AO200">
        <f t="shared" si="28"/>
        <v>5.6250000000000001E-2</v>
      </c>
      <c r="AP200">
        <f t="shared" si="29"/>
        <v>0.08</v>
      </c>
      <c r="AQ200">
        <f>VLOOKUP(M200,spp!A:H,8,FALSE)</f>
        <v>3.6</v>
      </c>
      <c r="AR200" t="str">
        <f>VLOOKUP(M200,spp!A:K,10,FALSE)</f>
        <v>Depredador</v>
      </c>
      <c r="AS200" t="str">
        <f>VLOOKUP(M200,spp!A:L,12,FALSE)</f>
        <v>LC</v>
      </c>
    </row>
    <row r="201" spans="1:45" x14ac:dyDescent="0.3">
      <c r="A201">
        <v>5</v>
      </c>
      <c r="B201" s="2" t="s">
        <v>983</v>
      </c>
      <c r="C201" s="2" t="s">
        <v>990</v>
      </c>
      <c r="D201" t="s">
        <v>995</v>
      </c>
      <c r="E201" t="s">
        <v>988</v>
      </c>
      <c r="F201">
        <v>3</v>
      </c>
      <c r="G201" s="1" t="s">
        <v>994</v>
      </c>
      <c r="H201" s="61">
        <v>2013</v>
      </c>
      <c r="I201" s="5" t="s">
        <v>986</v>
      </c>
      <c r="J201" s="1"/>
      <c r="K201">
        <v>4.2</v>
      </c>
      <c r="L201" t="str">
        <f t="shared" si="24"/>
        <v>Somero</v>
      </c>
      <c r="M201" t="s">
        <v>1041</v>
      </c>
      <c r="N201" t="str">
        <f>VLOOKUP(M201,spp!A:B,2,FALSE)</f>
        <v>Chromis atrilobata</v>
      </c>
      <c r="O201">
        <f t="shared" si="23"/>
        <v>65</v>
      </c>
      <c r="Q201">
        <v>50</v>
      </c>
      <c r="R201">
        <v>15</v>
      </c>
      <c r="AI201" s="44"/>
      <c r="AJ201">
        <f>VLOOKUP(M201,spp!A:C,3,FALSE)</f>
        <v>5</v>
      </c>
      <c r="AK201">
        <f>VLOOKUP(M201,spp!A:D,4,FALSE)</f>
        <v>3.41655</v>
      </c>
      <c r="AL201">
        <f t="shared" si="25"/>
        <v>663613.27396393847</v>
      </c>
      <c r="AM201">
        <f t="shared" si="26"/>
        <v>16590.33184909846</v>
      </c>
      <c r="AN201">
        <f t="shared" si="27"/>
        <v>165903.31849098462</v>
      </c>
      <c r="AO201">
        <f t="shared" si="28"/>
        <v>165.90331849098462</v>
      </c>
      <c r="AP201">
        <f t="shared" si="29"/>
        <v>1.3</v>
      </c>
      <c r="AQ201">
        <f>VLOOKUP(M201,spp!A:H,8,FALSE)</f>
        <v>3.4</v>
      </c>
      <c r="AR201" t="str">
        <f>VLOOKUP(M201,spp!A:K,10,FALSE)</f>
        <v>Planctívoro</v>
      </c>
      <c r="AS201" t="str">
        <f>VLOOKUP(M201,spp!A:L,12,FALSE)</f>
        <v>LC</v>
      </c>
    </row>
    <row r="202" spans="1:45" x14ac:dyDescent="0.3">
      <c r="A202">
        <v>5</v>
      </c>
      <c r="B202" s="2" t="s">
        <v>983</v>
      </c>
      <c r="C202" s="2" t="s">
        <v>990</v>
      </c>
      <c r="D202" t="s">
        <v>995</v>
      </c>
      <c r="E202" t="s">
        <v>988</v>
      </c>
      <c r="F202">
        <v>3</v>
      </c>
      <c r="G202" s="1" t="s">
        <v>994</v>
      </c>
      <c r="H202" s="61">
        <v>2013</v>
      </c>
      <c r="I202" s="5" t="s">
        <v>986</v>
      </c>
      <c r="J202" s="1"/>
      <c r="K202">
        <v>4.2</v>
      </c>
      <c r="L202" t="str">
        <f t="shared" si="24"/>
        <v>Somero</v>
      </c>
      <c r="M202" t="s">
        <v>1053</v>
      </c>
      <c r="N202" t="str">
        <f>VLOOKUP(M202,spp!A:B,2,FALSE)</f>
        <v>Halichoeres chierchiae</v>
      </c>
      <c r="O202">
        <f t="shared" si="23"/>
        <v>5</v>
      </c>
      <c r="R202">
        <v>1</v>
      </c>
      <c r="S202">
        <v>4</v>
      </c>
      <c r="AI202" s="44"/>
      <c r="AJ202">
        <f>VLOOKUP(M202,spp!A:C,3,FALSE)</f>
        <v>1.26E-2</v>
      </c>
      <c r="AK202">
        <f>VLOOKUP(M202,spp!A:D,4,FALSE)</f>
        <v>3</v>
      </c>
      <c r="AL202">
        <f t="shared" si="25"/>
        <v>294.72187500000001</v>
      </c>
      <c r="AM202">
        <f t="shared" si="26"/>
        <v>7.3680468750000001</v>
      </c>
      <c r="AN202">
        <f t="shared" si="27"/>
        <v>73.680468750000003</v>
      </c>
      <c r="AO202">
        <f t="shared" si="28"/>
        <v>7.3680468750000006E-2</v>
      </c>
      <c r="AP202">
        <f t="shared" si="29"/>
        <v>0.1</v>
      </c>
      <c r="AQ202">
        <f>VLOOKUP(M202,spp!A:H,8,FALSE)</f>
        <v>3.5</v>
      </c>
      <c r="AR202" t="str">
        <f>VLOOKUP(M202,spp!A:K,10,FALSE)</f>
        <v>Depredador</v>
      </c>
      <c r="AS202" t="str">
        <f>VLOOKUP(M202,spp!A:L,12,FALSE)</f>
        <v>LC</v>
      </c>
    </row>
    <row r="203" spans="1:45" x14ac:dyDescent="0.3">
      <c r="A203">
        <v>6</v>
      </c>
      <c r="B203" s="2" t="s">
        <v>983</v>
      </c>
      <c r="C203" s="2" t="s">
        <v>990</v>
      </c>
      <c r="D203" s="2" t="s">
        <v>996</v>
      </c>
      <c r="E203" s="2" t="s">
        <v>985</v>
      </c>
      <c r="F203">
        <v>1</v>
      </c>
      <c r="G203" s="1">
        <v>41334</v>
      </c>
      <c r="H203" s="61">
        <v>2013</v>
      </c>
      <c r="I203" s="5" t="s">
        <v>986</v>
      </c>
      <c r="J203" s="1"/>
      <c r="K203" s="36"/>
      <c r="L203" t="str">
        <f t="shared" si="24"/>
        <v>Somero</v>
      </c>
      <c r="M203" s="2" t="s">
        <v>1019</v>
      </c>
      <c r="N203" t="str">
        <f>VLOOKUP(M203,spp!A:B,2,FALSE)</f>
        <v>Stegastes acapulcoensis</v>
      </c>
      <c r="O203">
        <f t="shared" si="23"/>
        <v>12</v>
      </c>
      <c r="R203">
        <v>1</v>
      </c>
      <c r="S203">
        <v>11</v>
      </c>
      <c r="AI203" s="44"/>
      <c r="AJ203">
        <f>VLOOKUP(M203,spp!A:C,3,FALSE)</f>
        <v>3.49E-2</v>
      </c>
      <c r="AK203">
        <f>VLOOKUP(M203,spp!A:D,4,FALSE)</f>
        <v>2</v>
      </c>
      <c r="AL203">
        <f t="shared" si="25"/>
        <v>123.02249999999999</v>
      </c>
      <c r="AM203">
        <f t="shared" si="26"/>
        <v>3.0755624999999998</v>
      </c>
      <c r="AN203">
        <f t="shared" si="27"/>
        <v>30.755624999999998</v>
      </c>
      <c r="AO203">
        <f t="shared" si="28"/>
        <v>3.0755624999999998E-2</v>
      </c>
      <c r="AP203">
        <f t="shared" si="29"/>
        <v>0.24</v>
      </c>
      <c r="AQ203">
        <f>VLOOKUP(M203,spp!A:H,8,FALSE)</f>
        <v>2</v>
      </c>
      <c r="AR203" t="str">
        <f>VLOOKUP(M203,spp!A:K,10,FALSE)</f>
        <v>Herbívoro</v>
      </c>
      <c r="AS203" t="str">
        <f>VLOOKUP(M203,spp!A:L,12,FALSE)</f>
        <v>LC</v>
      </c>
    </row>
    <row r="204" spans="1:45" x14ac:dyDescent="0.3">
      <c r="A204">
        <v>6</v>
      </c>
      <c r="B204" s="2" t="s">
        <v>983</v>
      </c>
      <c r="C204" s="2" t="s">
        <v>990</v>
      </c>
      <c r="D204" s="2" t="s">
        <v>996</v>
      </c>
      <c r="E204" s="2" t="s">
        <v>985</v>
      </c>
      <c r="F204">
        <v>1</v>
      </c>
      <c r="G204" s="1">
        <v>41334</v>
      </c>
      <c r="H204" s="61">
        <v>2013</v>
      </c>
      <c r="I204" s="5" t="s">
        <v>986</v>
      </c>
      <c r="J204" s="1"/>
      <c r="K204" s="36"/>
      <c r="L204" t="str">
        <f t="shared" si="24"/>
        <v>Somero</v>
      </c>
      <c r="M204" s="2" t="s">
        <v>1028</v>
      </c>
      <c r="N204" t="str">
        <f>VLOOKUP(M204,spp!A:B,2,FALSE)</f>
        <v>Thalassoma lucasanum</v>
      </c>
      <c r="O204">
        <f t="shared" si="23"/>
        <v>7</v>
      </c>
      <c r="Q204">
        <v>7</v>
      </c>
      <c r="AI204" s="44"/>
      <c r="AJ204">
        <f>VLOOKUP(M204,spp!A:C,3,FALSE)</f>
        <v>1.261E-2</v>
      </c>
      <c r="AK204">
        <f>VLOOKUP(M204,spp!A:D,4,FALSE)</f>
        <v>2</v>
      </c>
      <c r="AL204">
        <f t="shared" si="25"/>
        <v>4.9651874999999999</v>
      </c>
      <c r="AM204">
        <f t="shared" si="26"/>
        <v>0.1241296875</v>
      </c>
      <c r="AN204">
        <f t="shared" si="27"/>
        <v>1.241296875</v>
      </c>
      <c r="AO204">
        <f t="shared" si="28"/>
        <v>1.241296875E-3</v>
      </c>
      <c r="AP204">
        <f t="shared" si="29"/>
        <v>0.14000000000000001</v>
      </c>
      <c r="AQ204">
        <f>VLOOKUP(M204,spp!A:H,8,FALSE)</f>
        <v>3.5</v>
      </c>
      <c r="AR204" t="str">
        <f>VLOOKUP(M204,spp!A:K,10,FALSE)</f>
        <v>Depredador</v>
      </c>
      <c r="AS204" t="str">
        <f>VLOOKUP(M204,spp!A:L,12,FALSE)</f>
        <v>LC</v>
      </c>
    </row>
    <row r="205" spans="1:45" x14ac:dyDescent="0.3">
      <c r="A205">
        <v>6</v>
      </c>
      <c r="B205" s="2" t="s">
        <v>983</v>
      </c>
      <c r="C205" s="2" t="s">
        <v>990</v>
      </c>
      <c r="D205" s="2" t="s">
        <v>996</v>
      </c>
      <c r="E205" s="2" t="s">
        <v>985</v>
      </c>
      <c r="F205">
        <v>1</v>
      </c>
      <c r="G205" s="1">
        <v>41334</v>
      </c>
      <c r="H205" s="61">
        <v>2013</v>
      </c>
      <c r="I205" s="5" t="s">
        <v>986</v>
      </c>
      <c r="J205" s="1"/>
      <c r="K205" s="36"/>
      <c r="L205" t="str">
        <f t="shared" si="24"/>
        <v>Somero</v>
      </c>
      <c r="M205" s="2" t="s">
        <v>1027</v>
      </c>
      <c r="N205" t="str">
        <f>VLOOKUP(M205,spp!A:B,2,FALSE)</f>
        <v>Halichoeres notospilus</v>
      </c>
      <c r="O205">
        <f t="shared" si="23"/>
        <v>5</v>
      </c>
      <c r="R205">
        <v>5</v>
      </c>
      <c r="AI205" s="44"/>
      <c r="AJ205">
        <f>VLOOKUP(M205,spp!A:C,3,FALSE)</f>
        <v>1.26E-2</v>
      </c>
      <c r="AK205">
        <f>VLOOKUP(M205,spp!A:D,4,FALSE)</f>
        <v>3</v>
      </c>
      <c r="AL205">
        <f t="shared" si="25"/>
        <v>123.046875</v>
      </c>
      <c r="AM205">
        <f t="shared" si="26"/>
        <v>3.076171875</v>
      </c>
      <c r="AN205">
        <f t="shared" si="27"/>
        <v>30.76171875</v>
      </c>
      <c r="AO205">
        <f t="shared" si="28"/>
        <v>3.076171875E-2</v>
      </c>
      <c r="AP205">
        <f t="shared" si="29"/>
        <v>0.1</v>
      </c>
      <c r="AQ205">
        <f>VLOOKUP(M205,spp!A:H,8,FALSE)</f>
        <v>3.5</v>
      </c>
      <c r="AR205" t="str">
        <f>VLOOKUP(M205,spp!A:K,10,FALSE)</f>
        <v>Depredador</v>
      </c>
      <c r="AS205" t="str">
        <f>VLOOKUP(M205,spp!A:L,12,FALSE)</f>
        <v>LC</v>
      </c>
    </row>
    <row r="206" spans="1:45" x14ac:dyDescent="0.3">
      <c r="A206">
        <v>6</v>
      </c>
      <c r="B206" s="2" t="s">
        <v>983</v>
      </c>
      <c r="C206" s="2" t="s">
        <v>990</v>
      </c>
      <c r="D206" s="2" t="s">
        <v>996</v>
      </c>
      <c r="E206" s="2" t="s">
        <v>985</v>
      </c>
      <c r="F206">
        <v>1</v>
      </c>
      <c r="G206" s="1">
        <v>41334</v>
      </c>
      <c r="H206" s="61">
        <v>2013</v>
      </c>
      <c r="I206" s="5" t="s">
        <v>986</v>
      </c>
      <c r="J206" s="1"/>
      <c r="K206" s="36"/>
      <c r="L206" t="str">
        <f t="shared" si="24"/>
        <v>Somero</v>
      </c>
      <c r="M206" s="2" t="s">
        <v>1032</v>
      </c>
      <c r="N206" t="str">
        <f>VLOOKUP(M206,spp!A:B,2,FALSE)</f>
        <v>Lutjanus argentiventris</v>
      </c>
      <c r="O206">
        <f t="shared" si="23"/>
        <v>1</v>
      </c>
      <c r="T206">
        <v>1</v>
      </c>
      <c r="AI206" s="44"/>
      <c r="AJ206">
        <f>VLOOKUP(M206,spp!A:C,3,FALSE)</f>
        <v>1</v>
      </c>
      <c r="AK206">
        <f>VLOOKUP(M206,spp!A:D,4,FALSE)</f>
        <v>3</v>
      </c>
      <c r="AL206">
        <f t="shared" si="25"/>
        <v>15625</v>
      </c>
      <c r="AM206">
        <f t="shared" si="26"/>
        <v>390.625</v>
      </c>
      <c r="AN206">
        <f t="shared" si="27"/>
        <v>3906.25</v>
      </c>
      <c r="AO206">
        <f t="shared" si="28"/>
        <v>3.90625</v>
      </c>
      <c r="AP206">
        <f t="shared" si="29"/>
        <v>0.02</v>
      </c>
      <c r="AQ206">
        <f>VLOOKUP(M206,spp!A:H,8,FALSE)</f>
        <v>4</v>
      </c>
      <c r="AR206" t="str">
        <f>VLOOKUP(M206,spp!A:K,10,FALSE)</f>
        <v>Depredador Tope</v>
      </c>
      <c r="AS206" t="str">
        <f>VLOOKUP(M206,spp!A:L,12,FALSE)</f>
        <v>LC</v>
      </c>
    </row>
    <row r="207" spans="1:45" x14ac:dyDescent="0.3">
      <c r="A207">
        <v>6</v>
      </c>
      <c r="B207" s="2" t="s">
        <v>983</v>
      </c>
      <c r="C207" s="2" t="s">
        <v>990</v>
      </c>
      <c r="D207" s="2" t="s">
        <v>996</v>
      </c>
      <c r="E207" s="2" t="s">
        <v>985</v>
      </c>
      <c r="F207">
        <v>1</v>
      </c>
      <c r="G207" s="1">
        <v>41334</v>
      </c>
      <c r="H207" s="61">
        <v>2013</v>
      </c>
      <c r="I207" s="5" t="s">
        <v>986</v>
      </c>
      <c r="J207" s="1"/>
      <c r="K207" s="36"/>
      <c r="L207" t="str">
        <f t="shared" si="24"/>
        <v>Somero</v>
      </c>
      <c r="M207" s="2" t="s">
        <v>1054</v>
      </c>
      <c r="N207" t="str">
        <f>VLOOKUP(M207,spp!A:B,2,FALSE)</f>
        <v>Halichoeres nicholsi</v>
      </c>
      <c r="O207">
        <f t="shared" si="23"/>
        <v>1</v>
      </c>
      <c r="S207">
        <v>1</v>
      </c>
      <c r="AI207" s="44"/>
      <c r="AJ207">
        <f>VLOOKUP(M207,spp!A:C,3,FALSE)</f>
        <v>1.26E-2</v>
      </c>
      <c r="AK207">
        <f>VLOOKUP(M207,spp!A:D,4,FALSE)</f>
        <v>3</v>
      </c>
      <c r="AL207">
        <f t="shared" si="25"/>
        <v>67.528125000000003</v>
      </c>
      <c r="AM207">
        <f t="shared" si="26"/>
        <v>1.688203125</v>
      </c>
      <c r="AN207">
        <f t="shared" si="27"/>
        <v>16.882031250000001</v>
      </c>
      <c r="AO207">
        <f t="shared" si="28"/>
        <v>1.6882031250000002E-2</v>
      </c>
      <c r="AP207">
        <f t="shared" si="29"/>
        <v>0.02</v>
      </c>
      <c r="AQ207">
        <f>VLOOKUP(M207,spp!A:H,8,FALSE)</f>
        <v>4</v>
      </c>
      <c r="AR207" t="str">
        <f>VLOOKUP(M207,spp!A:K,10,FALSE)</f>
        <v>Depredador Tope</v>
      </c>
      <c r="AS207" t="str">
        <f>VLOOKUP(M207,spp!A:L,12,FALSE)</f>
        <v>LC</v>
      </c>
    </row>
    <row r="208" spans="1:45" x14ac:dyDescent="0.3">
      <c r="A208">
        <v>6</v>
      </c>
      <c r="B208" s="2" t="s">
        <v>983</v>
      </c>
      <c r="C208" s="2" t="s">
        <v>990</v>
      </c>
      <c r="D208" s="2" t="s">
        <v>996</v>
      </c>
      <c r="E208" s="2" t="s">
        <v>985</v>
      </c>
      <c r="F208">
        <v>1</v>
      </c>
      <c r="G208" s="1">
        <v>41334</v>
      </c>
      <c r="H208" s="61">
        <v>2013</v>
      </c>
      <c r="I208" s="5" t="s">
        <v>986</v>
      </c>
      <c r="J208" s="1"/>
      <c r="K208" s="36"/>
      <c r="L208" t="str">
        <f t="shared" si="24"/>
        <v>Somero</v>
      </c>
      <c r="M208" s="2" t="s">
        <v>1031</v>
      </c>
      <c r="N208" t="str">
        <f>VLOOKUP(M208,spp!A:B,2,FALSE)</f>
        <v>Ophioblennius steindachneri</v>
      </c>
      <c r="O208">
        <f t="shared" si="23"/>
        <v>1</v>
      </c>
      <c r="T208">
        <v>1</v>
      </c>
      <c r="AI208" s="44"/>
      <c r="AJ208">
        <f>VLOOKUP(M208,spp!A:C,3,FALSE)</f>
        <v>3</v>
      </c>
      <c r="AK208">
        <f>VLOOKUP(M208,spp!A:D,4,FALSE)</f>
        <v>2.379</v>
      </c>
      <c r="AL208">
        <f t="shared" si="25"/>
        <v>6350.6844661935556</v>
      </c>
      <c r="AM208">
        <f t="shared" si="26"/>
        <v>158.76711165483889</v>
      </c>
      <c r="AN208">
        <f t="shared" si="27"/>
        <v>1587.6711165483889</v>
      </c>
      <c r="AO208">
        <f t="shared" si="28"/>
        <v>1.587671116548389</v>
      </c>
      <c r="AP208">
        <f t="shared" si="29"/>
        <v>0.02</v>
      </c>
      <c r="AQ208">
        <f>VLOOKUP(M208,spp!A:H,8,FALSE)</f>
        <v>2.7</v>
      </c>
      <c r="AR208" t="str">
        <f>VLOOKUP(M208,spp!A:K,10,FALSE)</f>
        <v>Herbívoro</v>
      </c>
      <c r="AS208" t="str">
        <f>VLOOKUP(M208,spp!A:L,12,FALSE)</f>
        <v>LC</v>
      </c>
    </row>
    <row r="209" spans="1:45" x14ac:dyDescent="0.3">
      <c r="A209">
        <v>6</v>
      </c>
      <c r="B209" s="2" t="s">
        <v>983</v>
      </c>
      <c r="C209" s="2" t="s">
        <v>990</v>
      </c>
      <c r="D209" s="2" t="s">
        <v>996</v>
      </c>
      <c r="E209" s="2" t="s">
        <v>985</v>
      </c>
      <c r="F209">
        <v>2</v>
      </c>
      <c r="G209" s="1">
        <v>41334</v>
      </c>
      <c r="H209" s="61">
        <v>2013</v>
      </c>
      <c r="I209" s="5" t="s">
        <v>986</v>
      </c>
      <c r="J209" s="1"/>
      <c r="K209" s="36"/>
      <c r="L209" t="str">
        <f t="shared" si="24"/>
        <v>Somero</v>
      </c>
      <c r="M209" s="2" t="s">
        <v>1019</v>
      </c>
      <c r="N209" t="str">
        <f>VLOOKUP(M209,spp!A:B,2,FALSE)</f>
        <v>Stegastes acapulcoensis</v>
      </c>
      <c r="O209">
        <f t="shared" si="23"/>
        <v>4</v>
      </c>
      <c r="P209">
        <v>1</v>
      </c>
      <c r="R209">
        <v>3</v>
      </c>
      <c r="AI209" s="44"/>
      <c r="AJ209">
        <f>VLOOKUP(M209,spp!A:C,3,FALSE)</f>
        <v>3.49E-2</v>
      </c>
      <c r="AK209">
        <f>VLOOKUP(M209,spp!A:D,4,FALSE)</f>
        <v>2</v>
      </c>
      <c r="AL209">
        <f t="shared" si="25"/>
        <v>16.577500000000001</v>
      </c>
      <c r="AM209">
        <f t="shared" si="26"/>
        <v>0.41443750000000001</v>
      </c>
      <c r="AN209">
        <f t="shared" si="27"/>
        <v>4.1443750000000001</v>
      </c>
      <c r="AO209">
        <f t="shared" si="28"/>
        <v>4.1443750000000005E-3</v>
      </c>
      <c r="AP209">
        <f t="shared" si="29"/>
        <v>0.08</v>
      </c>
      <c r="AQ209">
        <f>VLOOKUP(M209,spp!A:H,8,FALSE)</f>
        <v>2</v>
      </c>
      <c r="AR209" t="str">
        <f>VLOOKUP(M209,spp!A:K,10,FALSE)</f>
        <v>Herbívoro</v>
      </c>
      <c r="AS209" t="str">
        <f>VLOOKUP(M209,spp!A:L,12,FALSE)</f>
        <v>LC</v>
      </c>
    </row>
    <row r="210" spans="1:45" x14ac:dyDescent="0.3">
      <c r="A210">
        <v>6</v>
      </c>
      <c r="B210" s="2" t="s">
        <v>983</v>
      </c>
      <c r="C210" s="2" t="s">
        <v>990</v>
      </c>
      <c r="D210" s="2" t="s">
        <v>996</v>
      </c>
      <c r="E210" s="2" t="s">
        <v>985</v>
      </c>
      <c r="F210">
        <v>2</v>
      </c>
      <c r="G210" s="1">
        <v>41334</v>
      </c>
      <c r="H210" s="61">
        <v>2013</v>
      </c>
      <c r="I210" s="5" t="s">
        <v>986</v>
      </c>
      <c r="J210" s="1"/>
      <c r="K210" s="36"/>
      <c r="L210" t="str">
        <f t="shared" si="24"/>
        <v>Somero</v>
      </c>
      <c r="M210" s="2" t="s">
        <v>1027</v>
      </c>
      <c r="N210" t="str">
        <f>VLOOKUP(M210,spp!A:B,2,FALSE)</f>
        <v>Halichoeres notospilus</v>
      </c>
      <c r="O210">
        <f t="shared" ref="O210:O273" si="30">+SUM(P210:AF210)</f>
        <v>1</v>
      </c>
      <c r="R210">
        <v>1</v>
      </c>
      <c r="AI210" s="44"/>
      <c r="AJ210">
        <f>VLOOKUP(M210,spp!A:C,3,FALSE)</f>
        <v>1.26E-2</v>
      </c>
      <c r="AK210">
        <f>VLOOKUP(M210,spp!A:D,4,FALSE)</f>
        <v>3</v>
      </c>
      <c r="AL210">
        <f t="shared" si="25"/>
        <v>24.609375</v>
      </c>
      <c r="AM210">
        <f t="shared" si="26"/>
        <v>0.615234375</v>
      </c>
      <c r="AN210">
        <f t="shared" si="27"/>
        <v>6.15234375</v>
      </c>
      <c r="AO210">
        <f t="shared" si="28"/>
        <v>6.1523437499999998E-3</v>
      </c>
      <c r="AP210">
        <f t="shared" si="29"/>
        <v>0.02</v>
      </c>
      <c r="AQ210">
        <f>VLOOKUP(M210,spp!A:H,8,FALSE)</f>
        <v>3.5</v>
      </c>
      <c r="AR210" t="str">
        <f>VLOOKUP(M210,spp!A:K,10,FALSE)</f>
        <v>Depredador</v>
      </c>
      <c r="AS210" t="str">
        <f>VLOOKUP(M210,spp!A:L,12,FALSE)</f>
        <v>LC</v>
      </c>
    </row>
    <row r="211" spans="1:45" x14ac:dyDescent="0.3">
      <c r="A211">
        <v>6</v>
      </c>
      <c r="B211" s="2" t="s">
        <v>983</v>
      </c>
      <c r="C211" s="2" t="s">
        <v>990</v>
      </c>
      <c r="D211" s="2" t="s">
        <v>996</v>
      </c>
      <c r="E211" s="2" t="s">
        <v>985</v>
      </c>
      <c r="F211">
        <v>2</v>
      </c>
      <c r="G211" s="1">
        <v>41334</v>
      </c>
      <c r="H211" s="61">
        <v>2013</v>
      </c>
      <c r="I211" s="5" t="s">
        <v>986</v>
      </c>
      <c r="J211" s="1"/>
      <c r="K211" s="36"/>
      <c r="L211" t="str">
        <f t="shared" si="24"/>
        <v>Somero</v>
      </c>
      <c r="M211" s="2" t="s">
        <v>1060</v>
      </c>
      <c r="N211" t="str">
        <f>VLOOKUP(M211,spp!A:B,2,FALSE)</f>
        <v>Caranx caballus</v>
      </c>
      <c r="O211">
        <f t="shared" si="30"/>
        <v>15</v>
      </c>
      <c r="T211">
        <v>15</v>
      </c>
      <c r="AI211" s="44"/>
      <c r="AJ211">
        <f>VLOOKUP(M211,spp!A:C,3,FALSE)</f>
        <v>2</v>
      </c>
      <c r="AK211">
        <f>VLOOKUP(M211,spp!A:D,4,FALSE)</f>
        <v>3</v>
      </c>
      <c r="AL211">
        <f t="shared" si="25"/>
        <v>468750</v>
      </c>
      <c r="AM211">
        <f t="shared" si="26"/>
        <v>11718.75</v>
      </c>
      <c r="AN211">
        <f t="shared" si="27"/>
        <v>117187.5</v>
      </c>
      <c r="AO211">
        <f t="shared" si="28"/>
        <v>117.1875</v>
      </c>
      <c r="AP211">
        <f t="shared" si="29"/>
        <v>0.3</v>
      </c>
      <c r="AQ211">
        <f>VLOOKUP(M211,spp!A:H,8,FALSE)</f>
        <v>4</v>
      </c>
      <c r="AR211" t="str">
        <f>VLOOKUP(M211,spp!A:K,10,FALSE)</f>
        <v>Depredador Tope</v>
      </c>
      <c r="AS211" t="str">
        <f>VLOOKUP(M211,spp!A:L,12,FALSE)</f>
        <v>LC</v>
      </c>
    </row>
    <row r="212" spans="1:45" x14ac:dyDescent="0.3">
      <c r="A212">
        <v>6</v>
      </c>
      <c r="B212" s="2" t="s">
        <v>983</v>
      </c>
      <c r="C212" s="2" t="s">
        <v>990</v>
      </c>
      <c r="D212" s="2" t="s">
        <v>996</v>
      </c>
      <c r="E212" s="2" t="s">
        <v>985</v>
      </c>
      <c r="F212">
        <v>2</v>
      </c>
      <c r="G212" s="1">
        <v>41334</v>
      </c>
      <c r="H212" s="61">
        <v>2013</v>
      </c>
      <c r="I212" s="5" t="s">
        <v>986</v>
      </c>
      <c r="J212" s="1"/>
      <c r="K212" s="36"/>
      <c r="L212" t="str">
        <f t="shared" si="24"/>
        <v>Somero</v>
      </c>
      <c r="M212" s="2" t="s">
        <v>1021</v>
      </c>
      <c r="N212" t="str">
        <f>VLOOKUP(M212,spp!A:B,2,FALSE)</f>
        <v>Johnrandallia nigrirostris</v>
      </c>
      <c r="O212">
        <f t="shared" si="30"/>
        <v>1</v>
      </c>
      <c r="R212">
        <v>1</v>
      </c>
      <c r="AI212" s="44"/>
      <c r="AJ212">
        <f>VLOOKUP(M212,spp!A:C,3,FALSE)</f>
        <v>2</v>
      </c>
      <c r="AK212">
        <f>VLOOKUP(M212,spp!A:D,4,FALSE)</f>
        <v>3</v>
      </c>
      <c r="AL212">
        <f t="shared" si="25"/>
        <v>3906.25</v>
      </c>
      <c r="AM212">
        <f t="shared" si="26"/>
        <v>97.65625</v>
      </c>
      <c r="AN212">
        <f t="shared" si="27"/>
        <v>976.5625</v>
      </c>
      <c r="AO212">
        <f t="shared" si="28"/>
        <v>0.9765625</v>
      </c>
      <c r="AP212">
        <f t="shared" si="29"/>
        <v>0.02</v>
      </c>
      <c r="AQ212">
        <f>VLOOKUP(M212,spp!A:H,8,FALSE)</f>
        <v>3</v>
      </c>
      <c r="AR212" t="str">
        <f>VLOOKUP(M212,spp!A:K,10,FALSE)</f>
        <v>Depredador</v>
      </c>
      <c r="AS212" t="str">
        <f>VLOOKUP(M212,spp!A:L,12,FALSE)</f>
        <v>LC</v>
      </c>
    </row>
    <row r="213" spans="1:45" x14ac:dyDescent="0.3">
      <c r="A213">
        <v>6</v>
      </c>
      <c r="B213" s="2" t="s">
        <v>983</v>
      </c>
      <c r="C213" s="2" t="s">
        <v>990</v>
      </c>
      <c r="D213" s="2" t="s">
        <v>996</v>
      </c>
      <c r="E213" s="2" t="s">
        <v>985</v>
      </c>
      <c r="F213">
        <v>2</v>
      </c>
      <c r="G213" s="1">
        <v>41334</v>
      </c>
      <c r="H213" s="61">
        <v>2013</v>
      </c>
      <c r="I213" s="5" t="s">
        <v>986</v>
      </c>
      <c r="J213" s="1"/>
      <c r="K213" s="36"/>
      <c r="L213" t="str">
        <f t="shared" si="24"/>
        <v>Somero</v>
      </c>
      <c r="M213" s="2" t="s">
        <v>1023</v>
      </c>
      <c r="N213" t="str">
        <f>VLOOKUP(M213,spp!A:B,2,FALSE)</f>
        <v>Anisotremus caesius</v>
      </c>
      <c r="O213">
        <f t="shared" si="30"/>
        <v>2</v>
      </c>
      <c r="S213">
        <v>2</v>
      </c>
      <c r="AI213" s="44"/>
      <c r="AJ213">
        <f>VLOOKUP(M213,spp!A:C,3,FALSE)</f>
        <v>1</v>
      </c>
      <c r="AK213">
        <f>VLOOKUP(M213,spp!A:D,4,FALSE)</f>
        <v>2</v>
      </c>
      <c r="AL213">
        <f t="shared" si="25"/>
        <v>612.5</v>
      </c>
      <c r="AM213">
        <f t="shared" si="26"/>
        <v>15.3125</v>
      </c>
      <c r="AN213">
        <f t="shared" si="27"/>
        <v>153.125</v>
      </c>
      <c r="AO213">
        <f t="shared" si="28"/>
        <v>0.15312500000000001</v>
      </c>
      <c r="AP213">
        <f t="shared" si="29"/>
        <v>0.04</v>
      </c>
      <c r="AQ213">
        <f>VLOOKUP(M213,spp!A:H,8,FALSE)</f>
        <v>3.4</v>
      </c>
      <c r="AR213" t="str">
        <f>VLOOKUP(M213,spp!A:K,10,FALSE)</f>
        <v>Depredador</v>
      </c>
      <c r="AS213" t="str">
        <f>VLOOKUP(M213,spp!A:L,12,FALSE)</f>
        <v>LC</v>
      </c>
    </row>
    <row r="214" spans="1:45" x14ac:dyDescent="0.3">
      <c r="A214">
        <v>6</v>
      </c>
      <c r="B214" s="2" t="s">
        <v>983</v>
      </c>
      <c r="C214" s="2" t="s">
        <v>990</v>
      </c>
      <c r="D214" s="2" t="s">
        <v>996</v>
      </c>
      <c r="E214" s="2" t="s">
        <v>985</v>
      </c>
      <c r="F214">
        <v>2</v>
      </c>
      <c r="G214" s="1">
        <v>41334</v>
      </c>
      <c r="H214" s="61">
        <v>2013</v>
      </c>
      <c r="I214" s="5" t="s">
        <v>986</v>
      </c>
      <c r="J214" s="1"/>
      <c r="K214" s="36"/>
      <c r="L214" t="str">
        <f t="shared" si="24"/>
        <v>Somero</v>
      </c>
      <c r="M214" s="2" t="s">
        <v>1017</v>
      </c>
      <c r="N214" t="str">
        <f>VLOOKUP(M214,spp!A:B,2,FALSE)</f>
        <v>Halichoeres dispilus</v>
      </c>
      <c r="O214">
        <f t="shared" si="30"/>
        <v>1</v>
      </c>
      <c r="S214">
        <v>1</v>
      </c>
      <c r="AI214" s="44"/>
      <c r="AJ214">
        <f>VLOOKUP(M214,spp!A:C,3,FALSE)</f>
        <v>1.26E-2</v>
      </c>
      <c r="AK214">
        <f>VLOOKUP(M214,spp!A:D,4,FALSE)</f>
        <v>3</v>
      </c>
      <c r="AL214">
        <f t="shared" si="25"/>
        <v>67.528125000000003</v>
      </c>
      <c r="AM214">
        <f t="shared" si="26"/>
        <v>1.688203125</v>
      </c>
      <c r="AN214">
        <f t="shared" si="27"/>
        <v>16.882031250000001</v>
      </c>
      <c r="AO214">
        <f t="shared" si="28"/>
        <v>1.6882031250000002E-2</v>
      </c>
      <c r="AP214">
        <f t="shared" si="29"/>
        <v>0.02</v>
      </c>
      <c r="AQ214">
        <f>VLOOKUP(M214,spp!A:H,8,FALSE)</f>
        <v>3.9</v>
      </c>
      <c r="AR214" t="str">
        <f>VLOOKUP(M214,spp!A:K,10,FALSE)</f>
        <v>Depredador</v>
      </c>
      <c r="AS214" t="str">
        <f>VLOOKUP(M214,spp!A:L,12,FALSE)</f>
        <v>LC</v>
      </c>
    </row>
    <row r="215" spans="1:45" x14ac:dyDescent="0.3">
      <c r="A215">
        <v>6</v>
      </c>
      <c r="B215" s="2" t="s">
        <v>983</v>
      </c>
      <c r="C215" s="2" t="s">
        <v>990</v>
      </c>
      <c r="D215" s="2" t="s">
        <v>996</v>
      </c>
      <c r="E215" s="2" t="s">
        <v>985</v>
      </c>
      <c r="F215">
        <v>2</v>
      </c>
      <c r="G215" s="1">
        <v>41334</v>
      </c>
      <c r="H215" s="61">
        <v>2013</v>
      </c>
      <c r="I215" s="5" t="s">
        <v>986</v>
      </c>
      <c r="J215" s="1"/>
      <c r="K215" s="36"/>
      <c r="L215" t="str">
        <f t="shared" si="24"/>
        <v>Somero</v>
      </c>
      <c r="M215" s="2" t="s">
        <v>1042</v>
      </c>
      <c r="N215" t="str">
        <f>VLOOKUP(M215,spp!A:B,2,FALSE)</f>
        <v>Bodianus diplotaenia</v>
      </c>
      <c r="O215">
        <f t="shared" si="30"/>
        <v>1</v>
      </c>
      <c r="T215">
        <v>1</v>
      </c>
      <c r="AI215" s="44"/>
      <c r="AJ215">
        <f>VLOOKUP(M215,spp!A:C,3,FALSE)</f>
        <v>2.01E-2</v>
      </c>
      <c r="AK215">
        <f>VLOOKUP(M215,spp!A:D,4,FALSE)</f>
        <v>2</v>
      </c>
      <c r="AL215">
        <f t="shared" si="25"/>
        <v>12.5625</v>
      </c>
      <c r="AM215">
        <f t="shared" si="26"/>
        <v>0.31406250000000002</v>
      </c>
      <c r="AN215">
        <f t="shared" si="27"/>
        <v>3.140625</v>
      </c>
      <c r="AO215">
        <f t="shared" si="28"/>
        <v>3.1406250000000002E-3</v>
      </c>
      <c r="AP215">
        <f t="shared" si="29"/>
        <v>0.02</v>
      </c>
      <c r="AQ215">
        <f>VLOOKUP(M215,spp!A:H,8,FALSE)</f>
        <v>3.4</v>
      </c>
      <c r="AR215" t="str">
        <f>VLOOKUP(M215,spp!A:K,10,FALSE)</f>
        <v>Depredador</v>
      </c>
      <c r="AS215" t="str">
        <f>VLOOKUP(M215,spp!A:L,12,FALSE)</f>
        <v>LC</v>
      </c>
    </row>
    <row r="216" spans="1:45" x14ac:dyDescent="0.3">
      <c r="A216">
        <v>6</v>
      </c>
      <c r="B216" s="2" t="s">
        <v>983</v>
      </c>
      <c r="C216" s="2" t="s">
        <v>990</v>
      </c>
      <c r="D216" s="2" t="s">
        <v>996</v>
      </c>
      <c r="E216" s="2" t="s">
        <v>985</v>
      </c>
      <c r="F216">
        <v>2</v>
      </c>
      <c r="G216" s="1">
        <v>41334</v>
      </c>
      <c r="H216" s="61">
        <v>2013</v>
      </c>
      <c r="I216" s="5" t="s">
        <v>986</v>
      </c>
      <c r="J216" s="1"/>
      <c r="K216" s="36"/>
      <c r="L216" t="str">
        <f t="shared" si="24"/>
        <v>Somero</v>
      </c>
      <c r="M216" s="2" t="s">
        <v>1036</v>
      </c>
      <c r="N216" t="str">
        <f>VLOOKUP(M216,spp!A:B,2,FALSE)</f>
        <v>Chaetodon humeralis</v>
      </c>
      <c r="O216">
        <f t="shared" si="30"/>
        <v>1</v>
      </c>
      <c r="S216">
        <v>1</v>
      </c>
      <c r="AI216" s="44"/>
      <c r="AJ216">
        <f>VLOOKUP(M216,spp!A:C,3,FALSE)</f>
        <v>2</v>
      </c>
      <c r="AK216">
        <f>VLOOKUP(M216,spp!A:D,4,FALSE)</f>
        <v>2.9895</v>
      </c>
      <c r="AL216">
        <f t="shared" si="25"/>
        <v>10401.410636938384</v>
      </c>
      <c r="AM216">
        <f t="shared" si="26"/>
        <v>260.03526592345963</v>
      </c>
      <c r="AN216">
        <f t="shared" si="27"/>
        <v>2600.3526592345961</v>
      </c>
      <c r="AO216">
        <f t="shared" si="28"/>
        <v>2.6003526592345962</v>
      </c>
      <c r="AP216">
        <f t="shared" si="29"/>
        <v>0.02</v>
      </c>
      <c r="AQ216">
        <f>VLOOKUP(M216,spp!A:H,8,FALSE)</f>
        <v>2.7</v>
      </c>
      <c r="AR216" t="str">
        <f>VLOOKUP(M216,spp!A:K,10,FALSE)</f>
        <v>Herbívoro</v>
      </c>
      <c r="AS216" t="str">
        <f>VLOOKUP(M216,spp!A:L,12,FALSE)</f>
        <v>LC</v>
      </c>
    </row>
    <row r="217" spans="1:45" x14ac:dyDescent="0.3">
      <c r="A217">
        <v>6</v>
      </c>
      <c r="B217" s="2" t="s">
        <v>983</v>
      </c>
      <c r="C217" s="2" t="s">
        <v>990</v>
      </c>
      <c r="D217" s="2" t="s">
        <v>996</v>
      </c>
      <c r="E217" s="2" t="s">
        <v>985</v>
      </c>
      <c r="F217">
        <v>2</v>
      </c>
      <c r="G217" s="1">
        <v>41334</v>
      </c>
      <c r="H217" s="61">
        <v>2013</v>
      </c>
      <c r="I217" s="5" t="s">
        <v>986</v>
      </c>
      <c r="J217" s="1"/>
      <c r="K217" s="36"/>
      <c r="L217" t="str">
        <f t="shared" si="24"/>
        <v>Somero</v>
      </c>
      <c r="M217" s="2" t="s">
        <v>1025</v>
      </c>
      <c r="N217" t="str">
        <f>VLOOKUP(M217,spp!A:B,2,FALSE)</f>
        <v>Abudefduf troschelii</v>
      </c>
      <c r="O217">
        <f t="shared" si="30"/>
        <v>1</v>
      </c>
      <c r="R217">
        <v>1</v>
      </c>
      <c r="AI217" s="44"/>
      <c r="AJ217">
        <f>VLOOKUP(M217,spp!A:C,3,FALSE)</f>
        <v>1.6E-2</v>
      </c>
      <c r="AK217">
        <f>VLOOKUP(M217,spp!A:D,4,FALSE)</f>
        <v>3</v>
      </c>
      <c r="AL217">
        <f t="shared" si="25"/>
        <v>31.25</v>
      </c>
      <c r="AM217">
        <f t="shared" si="26"/>
        <v>0.78125</v>
      </c>
      <c r="AN217">
        <f t="shared" si="27"/>
        <v>7.8125</v>
      </c>
      <c r="AO217">
        <f t="shared" si="28"/>
        <v>7.8125E-3</v>
      </c>
      <c r="AP217">
        <f t="shared" si="29"/>
        <v>0.02</v>
      </c>
      <c r="AQ217">
        <f>VLOOKUP(M217,spp!A:H,8,FALSE)</f>
        <v>3</v>
      </c>
      <c r="AR217" t="str">
        <f>VLOOKUP(M217,spp!A:K,10,FALSE)</f>
        <v>Planctívoro</v>
      </c>
      <c r="AS217" t="str">
        <f>VLOOKUP(M217,spp!A:L,12,FALSE)</f>
        <v>LC</v>
      </c>
    </row>
    <row r="218" spans="1:45" x14ac:dyDescent="0.3">
      <c r="A218">
        <v>6</v>
      </c>
      <c r="B218" s="2" t="s">
        <v>983</v>
      </c>
      <c r="C218" s="2" t="s">
        <v>990</v>
      </c>
      <c r="D218" s="2" t="s">
        <v>996</v>
      </c>
      <c r="E218" s="2" t="s">
        <v>985</v>
      </c>
      <c r="F218">
        <v>2</v>
      </c>
      <c r="G218" s="1">
        <v>41334</v>
      </c>
      <c r="H218" s="61">
        <v>2013</v>
      </c>
      <c r="I218" s="5" t="s">
        <v>986</v>
      </c>
      <c r="J218" s="1"/>
      <c r="K218" s="36"/>
      <c r="L218" t="str">
        <f t="shared" si="24"/>
        <v>Somero</v>
      </c>
      <c r="M218" s="2" t="s">
        <v>1046</v>
      </c>
      <c r="N218" t="str">
        <f>VLOOKUP(M218,spp!A:B,2,FALSE)</f>
        <v>Arothron meleagris</v>
      </c>
      <c r="O218">
        <f t="shared" si="30"/>
        <v>1</v>
      </c>
      <c r="U218">
        <v>1</v>
      </c>
      <c r="AI218" s="44"/>
      <c r="AJ218">
        <f>VLOOKUP(M218,spp!A:C,3,FALSE)</f>
        <v>3</v>
      </c>
      <c r="AK218">
        <f>VLOOKUP(M218,spp!A:D,4,FALSE)</f>
        <v>2</v>
      </c>
      <c r="AL218">
        <f t="shared" si="25"/>
        <v>3675</v>
      </c>
      <c r="AM218">
        <f t="shared" si="26"/>
        <v>91.875</v>
      </c>
      <c r="AN218">
        <f t="shared" si="27"/>
        <v>918.75</v>
      </c>
      <c r="AO218">
        <f t="shared" si="28"/>
        <v>0.91874999999999996</v>
      </c>
      <c r="AP218">
        <f t="shared" si="29"/>
        <v>0.02</v>
      </c>
      <c r="AQ218">
        <f>VLOOKUP(M218,spp!A:H,8,FALSE)</f>
        <v>3.4</v>
      </c>
      <c r="AR218" t="str">
        <f>VLOOKUP(M218,spp!A:K,10,FALSE)</f>
        <v>Depredador</v>
      </c>
      <c r="AS218" t="str">
        <f>VLOOKUP(M218,spp!A:L,12,FALSE)</f>
        <v>NE</v>
      </c>
    </row>
    <row r="219" spans="1:45" x14ac:dyDescent="0.3">
      <c r="A219">
        <v>6</v>
      </c>
      <c r="B219" s="2" t="s">
        <v>983</v>
      </c>
      <c r="C219" s="2" t="s">
        <v>990</v>
      </c>
      <c r="D219" s="2" t="s">
        <v>996</v>
      </c>
      <c r="E219" s="2" t="s">
        <v>985</v>
      </c>
      <c r="F219">
        <v>2</v>
      </c>
      <c r="G219" s="1">
        <v>41334</v>
      </c>
      <c r="H219" s="61">
        <v>2013</v>
      </c>
      <c r="I219" s="5" t="s">
        <v>986</v>
      </c>
      <c r="J219" s="1"/>
      <c r="K219" s="36"/>
      <c r="L219" t="str">
        <f t="shared" si="24"/>
        <v>Somero</v>
      </c>
      <c r="M219" s="2" t="s">
        <v>1061</v>
      </c>
      <c r="N219" t="str">
        <f>VLOOKUP(M219,spp!A:B,2,FALSE)</f>
        <v>Elagatis bipinnulata</v>
      </c>
      <c r="O219">
        <f t="shared" si="30"/>
        <v>6</v>
      </c>
      <c r="T219">
        <v>6</v>
      </c>
      <c r="AI219" s="44"/>
      <c r="AJ219">
        <f>VLOOKUP(M219,spp!A:C,3,FALSE)</f>
        <v>1.35E-2</v>
      </c>
      <c r="AK219">
        <f>VLOOKUP(M219,spp!A:D,4,FALSE)</f>
        <v>2.92</v>
      </c>
      <c r="AL219">
        <f t="shared" si="25"/>
        <v>978.29502324605005</v>
      </c>
      <c r="AM219">
        <f t="shared" si="26"/>
        <v>24.457375581151251</v>
      </c>
      <c r="AN219">
        <f t="shared" si="27"/>
        <v>244.57375581151251</v>
      </c>
      <c r="AO219">
        <f t="shared" si="28"/>
        <v>0.2445737558115125</v>
      </c>
      <c r="AP219">
        <f t="shared" si="29"/>
        <v>0.12</v>
      </c>
      <c r="AQ219">
        <f>VLOOKUP(M219,spp!A:H,8,FALSE)</f>
        <v>3.6</v>
      </c>
      <c r="AR219" t="str">
        <f>VLOOKUP(M219,spp!A:K,10,FALSE)</f>
        <v>Depredador</v>
      </c>
      <c r="AS219" t="str">
        <f>VLOOKUP(M219,spp!A:L,12,FALSE)</f>
        <v>NE</v>
      </c>
    </row>
    <row r="220" spans="1:45" x14ac:dyDescent="0.3">
      <c r="A220">
        <v>6</v>
      </c>
      <c r="B220" s="2" t="s">
        <v>983</v>
      </c>
      <c r="C220" s="2" t="s">
        <v>990</v>
      </c>
      <c r="D220" s="2" t="s">
        <v>996</v>
      </c>
      <c r="E220" s="2" t="s">
        <v>985</v>
      </c>
      <c r="F220">
        <v>3</v>
      </c>
      <c r="G220" s="1">
        <v>41334</v>
      </c>
      <c r="H220" s="61">
        <v>2013</v>
      </c>
      <c r="I220" s="5" t="s">
        <v>986</v>
      </c>
      <c r="J220" s="1"/>
      <c r="K220" s="36"/>
      <c r="L220" t="str">
        <f t="shared" si="24"/>
        <v>Somero</v>
      </c>
      <c r="M220" s="2" t="s">
        <v>1019</v>
      </c>
      <c r="N220" t="str">
        <f>VLOOKUP(M220,spp!A:B,2,FALSE)</f>
        <v>Stegastes acapulcoensis</v>
      </c>
      <c r="O220">
        <f t="shared" si="30"/>
        <v>4</v>
      </c>
      <c r="S220">
        <v>4</v>
      </c>
      <c r="AI220" s="44"/>
      <c r="AJ220">
        <f>VLOOKUP(M220,spp!A:C,3,FALSE)</f>
        <v>3.49E-2</v>
      </c>
      <c r="AK220">
        <f>VLOOKUP(M220,spp!A:D,4,FALSE)</f>
        <v>2</v>
      </c>
      <c r="AL220">
        <f t="shared" si="25"/>
        <v>42.752499999999998</v>
      </c>
      <c r="AM220">
        <f t="shared" si="26"/>
        <v>1.0688124999999999</v>
      </c>
      <c r="AN220">
        <f t="shared" si="27"/>
        <v>10.688124999999999</v>
      </c>
      <c r="AO220">
        <f t="shared" si="28"/>
        <v>1.0688125E-2</v>
      </c>
      <c r="AP220">
        <f t="shared" si="29"/>
        <v>0.08</v>
      </c>
      <c r="AQ220">
        <f>VLOOKUP(M220,spp!A:H,8,FALSE)</f>
        <v>2</v>
      </c>
      <c r="AR220" t="str">
        <f>VLOOKUP(M220,spp!A:K,10,FALSE)</f>
        <v>Herbívoro</v>
      </c>
      <c r="AS220" t="str">
        <f>VLOOKUP(M220,spp!A:L,12,FALSE)</f>
        <v>LC</v>
      </c>
    </row>
    <row r="221" spans="1:45" x14ac:dyDescent="0.3">
      <c r="A221">
        <v>6</v>
      </c>
      <c r="B221" s="2" t="s">
        <v>983</v>
      </c>
      <c r="C221" s="2" t="s">
        <v>990</v>
      </c>
      <c r="D221" s="2" t="s">
        <v>996</v>
      </c>
      <c r="E221" s="2" t="s">
        <v>985</v>
      </c>
      <c r="F221">
        <v>3</v>
      </c>
      <c r="G221" s="1">
        <v>41334</v>
      </c>
      <c r="H221" s="61">
        <v>2013</v>
      </c>
      <c r="I221" s="5" t="s">
        <v>986</v>
      </c>
      <c r="J221" s="1"/>
      <c r="K221" s="36"/>
      <c r="L221" t="str">
        <f t="shared" si="24"/>
        <v>Somero</v>
      </c>
      <c r="M221" s="2" t="s">
        <v>1028</v>
      </c>
      <c r="N221" t="str">
        <f>VLOOKUP(M221,spp!A:B,2,FALSE)</f>
        <v>Thalassoma lucasanum</v>
      </c>
      <c r="O221">
        <f t="shared" si="30"/>
        <v>5</v>
      </c>
      <c r="R221">
        <v>4</v>
      </c>
      <c r="T221">
        <v>1</v>
      </c>
      <c r="AI221" s="44"/>
      <c r="AJ221">
        <f>VLOOKUP(M221,spp!A:C,3,FALSE)</f>
        <v>1.261E-2</v>
      </c>
      <c r="AK221">
        <f>VLOOKUP(M221,spp!A:D,4,FALSE)</f>
        <v>2</v>
      </c>
      <c r="AL221">
        <f t="shared" si="25"/>
        <v>15.762499999999999</v>
      </c>
      <c r="AM221">
        <f t="shared" si="26"/>
        <v>0.39406249999999998</v>
      </c>
      <c r="AN221">
        <f t="shared" si="27"/>
        <v>3.9406249999999998</v>
      </c>
      <c r="AO221">
        <f t="shared" si="28"/>
        <v>3.9406249999999997E-3</v>
      </c>
      <c r="AP221">
        <f t="shared" si="29"/>
        <v>0.1</v>
      </c>
      <c r="AQ221">
        <f>VLOOKUP(M221,spp!A:H,8,FALSE)</f>
        <v>3.5</v>
      </c>
      <c r="AR221" t="str">
        <f>VLOOKUP(M221,spp!A:K,10,FALSE)</f>
        <v>Depredador</v>
      </c>
      <c r="AS221" t="str">
        <f>VLOOKUP(M221,spp!A:L,12,FALSE)</f>
        <v>LC</v>
      </c>
    </row>
    <row r="222" spans="1:45" x14ac:dyDescent="0.3">
      <c r="A222">
        <v>6</v>
      </c>
      <c r="B222" s="2" t="s">
        <v>983</v>
      </c>
      <c r="C222" s="2" t="s">
        <v>990</v>
      </c>
      <c r="D222" s="2" t="s">
        <v>996</v>
      </c>
      <c r="E222" s="2" t="s">
        <v>985</v>
      </c>
      <c r="F222">
        <v>3</v>
      </c>
      <c r="G222" s="1">
        <v>41334</v>
      </c>
      <c r="H222" s="61">
        <v>2013</v>
      </c>
      <c r="I222" s="5" t="s">
        <v>986</v>
      </c>
      <c r="J222" s="1"/>
      <c r="K222" s="36"/>
      <c r="L222" t="str">
        <f t="shared" si="24"/>
        <v>Somero</v>
      </c>
      <c r="M222" s="2" t="s">
        <v>1042</v>
      </c>
      <c r="N222" t="str">
        <f>VLOOKUP(M222,spp!A:B,2,FALSE)</f>
        <v>Bodianus diplotaenia</v>
      </c>
      <c r="O222">
        <f t="shared" si="30"/>
        <v>1</v>
      </c>
      <c r="T222">
        <v>1</v>
      </c>
      <c r="AI222" s="44"/>
      <c r="AJ222">
        <f>VLOOKUP(M222,spp!A:C,3,FALSE)</f>
        <v>2.01E-2</v>
      </c>
      <c r="AK222">
        <f>VLOOKUP(M222,spp!A:D,4,FALSE)</f>
        <v>2</v>
      </c>
      <c r="AL222">
        <f t="shared" si="25"/>
        <v>12.5625</v>
      </c>
      <c r="AM222">
        <f t="shared" si="26"/>
        <v>0.31406250000000002</v>
      </c>
      <c r="AN222">
        <f t="shared" si="27"/>
        <v>3.140625</v>
      </c>
      <c r="AO222">
        <f t="shared" si="28"/>
        <v>3.1406250000000002E-3</v>
      </c>
      <c r="AP222">
        <f t="shared" si="29"/>
        <v>0.02</v>
      </c>
      <c r="AQ222">
        <f>VLOOKUP(M222,spp!A:H,8,FALSE)</f>
        <v>3.4</v>
      </c>
      <c r="AR222" t="str">
        <f>VLOOKUP(M222,spp!A:K,10,FALSE)</f>
        <v>Depredador</v>
      </c>
      <c r="AS222" t="str">
        <f>VLOOKUP(M222,spp!A:L,12,FALSE)</f>
        <v>LC</v>
      </c>
    </row>
    <row r="223" spans="1:45" x14ac:dyDescent="0.3">
      <c r="A223">
        <v>6</v>
      </c>
      <c r="B223" s="2" t="s">
        <v>983</v>
      </c>
      <c r="C223" s="2" t="s">
        <v>990</v>
      </c>
      <c r="D223" s="2" t="s">
        <v>996</v>
      </c>
      <c r="E223" s="2" t="s">
        <v>985</v>
      </c>
      <c r="F223">
        <v>3</v>
      </c>
      <c r="G223" s="1">
        <v>41334</v>
      </c>
      <c r="H223" s="61">
        <v>2013</v>
      </c>
      <c r="I223" s="5" t="s">
        <v>986</v>
      </c>
      <c r="J223" s="1"/>
      <c r="K223" s="36"/>
      <c r="L223" t="str">
        <f t="shared" si="24"/>
        <v>Somero</v>
      </c>
      <c r="M223" s="2" t="s">
        <v>1053</v>
      </c>
      <c r="N223" t="str">
        <f>VLOOKUP(M223,spp!A:B,2,FALSE)</f>
        <v>Halichoeres chierchiae</v>
      </c>
      <c r="O223">
        <f t="shared" si="30"/>
        <v>1</v>
      </c>
      <c r="T223">
        <v>1</v>
      </c>
      <c r="AI223" s="44"/>
      <c r="AJ223">
        <f>VLOOKUP(M223,spp!A:C,3,FALSE)</f>
        <v>1.26E-2</v>
      </c>
      <c r="AK223">
        <f>VLOOKUP(M223,spp!A:D,4,FALSE)</f>
        <v>3</v>
      </c>
      <c r="AL223">
        <f t="shared" si="25"/>
        <v>196.875</v>
      </c>
      <c r="AM223">
        <f t="shared" si="26"/>
        <v>4.921875</v>
      </c>
      <c r="AN223">
        <f t="shared" si="27"/>
        <v>49.21875</v>
      </c>
      <c r="AO223">
        <f t="shared" si="28"/>
        <v>4.9218749999999999E-2</v>
      </c>
      <c r="AP223">
        <f t="shared" si="29"/>
        <v>0.02</v>
      </c>
      <c r="AQ223">
        <f>VLOOKUP(M223,spp!A:H,8,FALSE)</f>
        <v>3.5</v>
      </c>
      <c r="AR223" t="str">
        <f>VLOOKUP(M223,spp!A:K,10,FALSE)</f>
        <v>Depredador</v>
      </c>
      <c r="AS223" t="str">
        <f>VLOOKUP(M223,spp!A:L,12,FALSE)</f>
        <v>LC</v>
      </c>
    </row>
    <row r="224" spans="1:45" x14ac:dyDescent="0.3">
      <c r="A224">
        <v>6</v>
      </c>
      <c r="B224" s="2" t="s">
        <v>983</v>
      </c>
      <c r="C224" s="2" t="s">
        <v>990</v>
      </c>
      <c r="D224" t="s">
        <v>996</v>
      </c>
      <c r="E224" t="s">
        <v>988</v>
      </c>
      <c r="F224">
        <v>1</v>
      </c>
      <c r="G224" s="1" t="s">
        <v>994</v>
      </c>
      <c r="H224" s="61">
        <v>2013</v>
      </c>
      <c r="I224" s="5" t="s">
        <v>986</v>
      </c>
      <c r="J224" s="1"/>
      <c r="K224">
        <v>4</v>
      </c>
      <c r="L224" t="str">
        <f t="shared" si="24"/>
        <v>Somero</v>
      </c>
      <c r="M224" t="s">
        <v>1025</v>
      </c>
      <c r="N224" t="str">
        <f>VLOOKUP(M224,spp!A:B,2,FALSE)</f>
        <v>Abudefduf troschelii</v>
      </c>
      <c r="O224">
        <f t="shared" si="30"/>
        <v>12</v>
      </c>
      <c r="Q224">
        <v>9</v>
      </c>
      <c r="R224">
        <v>3</v>
      </c>
      <c r="AI224" s="44"/>
      <c r="AJ224">
        <f>VLOOKUP(M224,spp!A:C,3,FALSE)</f>
        <v>1.6E-2</v>
      </c>
      <c r="AK224">
        <f>VLOOKUP(M224,spp!A:D,4,FALSE)</f>
        <v>3</v>
      </c>
      <c r="AL224">
        <f t="shared" si="25"/>
        <v>154.5</v>
      </c>
      <c r="AM224">
        <f t="shared" si="26"/>
        <v>3.8624999999999998</v>
      </c>
      <c r="AN224">
        <f t="shared" si="27"/>
        <v>38.625</v>
      </c>
      <c r="AO224">
        <f t="shared" si="28"/>
        <v>3.8625E-2</v>
      </c>
      <c r="AP224">
        <f t="shared" si="29"/>
        <v>0.24</v>
      </c>
      <c r="AQ224">
        <f>VLOOKUP(M224,spp!A:H,8,FALSE)</f>
        <v>3</v>
      </c>
      <c r="AR224" t="str">
        <f>VLOOKUP(M224,spp!A:K,10,FALSE)</f>
        <v>Planctívoro</v>
      </c>
      <c r="AS224" t="str">
        <f>VLOOKUP(M224,spp!A:L,12,FALSE)</f>
        <v>LC</v>
      </c>
    </row>
    <row r="225" spans="1:45" x14ac:dyDescent="0.3">
      <c r="A225">
        <v>6</v>
      </c>
      <c r="B225" s="2" t="s">
        <v>983</v>
      </c>
      <c r="C225" s="2" t="s">
        <v>990</v>
      </c>
      <c r="D225" t="s">
        <v>996</v>
      </c>
      <c r="E225" t="s">
        <v>988</v>
      </c>
      <c r="F225">
        <v>1</v>
      </c>
      <c r="G225" s="1" t="s">
        <v>994</v>
      </c>
      <c r="H225" s="61">
        <v>2013</v>
      </c>
      <c r="I225" s="5" t="s">
        <v>986</v>
      </c>
      <c r="J225" s="1"/>
      <c r="K225">
        <v>4</v>
      </c>
      <c r="L225" t="str">
        <f t="shared" si="24"/>
        <v>Somero</v>
      </c>
      <c r="M225" t="s">
        <v>1017</v>
      </c>
      <c r="N225" t="str">
        <f>VLOOKUP(M225,spp!A:B,2,FALSE)</f>
        <v>Halichoeres dispilus</v>
      </c>
      <c r="O225">
        <f t="shared" si="30"/>
        <v>4</v>
      </c>
      <c r="R225">
        <v>4</v>
      </c>
      <c r="AI225" s="44"/>
      <c r="AJ225">
        <f>VLOOKUP(M225,spp!A:C,3,FALSE)</f>
        <v>1.26E-2</v>
      </c>
      <c r="AK225">
        <f>VLOOKUP(M225,spp!A:D,4,FALSE)</f>
        <v>3</v>
      </c>
      <c r="AL225">
        <f t="shared" si="25"/>
        <v>98.4375</v>
      </c>
      <c r="AM225">
        <f t="shared" si="26"/>
        <v>2.4609375</v>
      </c>
      <c r="AN225">
        <f t="shared" si="27"/>
        <v>24.609375</v>
      </c>
      <c r="AO225">
        <f t="shared" si="28"/>
        <v>2.4609374999999999E-2</v>
      </c>
      <c r="AP225">
        <f t="shared" si="29"/>
        <v>0.08</v>
      </c>
      <c r="AQ225">
        <f>VLOOKUP(M225,spp!A:H,8,FALSE)</f>
        <v>3.9</v>
      </c>
      <c r="AR225" t="str">
        <f>VLOOKUP(M225,spp!A:K,10,FALSE)</f>
        <v>Depredador</v>
      </c>
      <c r="AS225" t="str">
        <f>VLOOKUP(M225,spp!A:L,12,FALSE)</f>
        <v>LC</v>
      </c>
    </row>
    <row r="226" spans="1:45" x14ac:dyDescent="0.3">
      <c r="A226">
        <v>6</v>
      </c>
      <c r="B226" s="2" t="s">
        <v>983</v>
      </c>
      <c r="C226" s="2" t="s">
        <v>990</v>
      </c>
      <c r="D226" t="s">
        <v>996</v>
      </c>
      <c r="E226" t="s">
        <v>988</v>
      </c>
      <c r="F226">
        <v>1</v>
      </c>
      <c r="G226" s="1" t="s">
        <v>994</v>
      </c>
      <c r="H226" s="61">
        <v>2013</v>
      </c>
      <c r="I226" s="5" t="s">
        <v>986</v>
      </c>
      <c r="J226" s="1"/>
      <c r="K226">
        <v>4</v>
      </c>
      <c r="L226" t="str">
        <f t="shared" si="24"/>
        <v>Somero</v>
      </c>
      <c r="M226" t="s">
        <v>1058</v>
      </c>
      <c r="N226" t="str">
        <f>VLOOKUP(M226,spp!A:B,2,FALSE)</f>
        <v>Serranus psittacinus</v>
      </c>
      <c r="O226">
        <f t="shared" si="30"/>
        <v>3</v>
      </c>
      <c r="Q226">
        <v>3</v>
      </c>
      <c r="AI226" s="44"/>
      <c r="AJ226">
        <f>VLOOKUP(M226,spp!A:C,3,FALSE)</f>
        <v>1</v>
      </c>
      <c r="AK226">
        <f>VLOOKUP(M226,spp!A:D,4,FALSE)</f>
        <v>2</v>
      </c>
      <c r="AL226">
        <f t="shared" si="25"/>
        <v>168.75</v>
      </c>
      <c r="AM226">
        <f t="shared" si="26"/>
        <v>4.21875</v>
      </c>
      <c r="AN226">
        <f t="shared" si="27"/>
        <v>42.1875</v>
      </c>
      <c r="AO226">
        <f t="shared" si="28"/>
        <v>4.2187500000000003E-2</v>
      </c>
      <c r="AP226">
        <f t="shared" si="29"/>
        <v>0.06</v>
      </c>
      <c r="AQ226">
        <f>VLOOKUP(M226,spp!A:H,8,FALSE)</f>
        <v>3.6</v>
      </c>
      <c r="AR226" t="str">
        <f>VLOOKUP(M226,spp!A:K,10,FALSE)</f>
        <v>Depredador</v>
      </c>
      <c r="AS226" t="str">
        <f>VLOOKUP(M226,spp!A:L,12,FALSE)</f>
        <v>LC</v>
      </c>
    </row>
    <row r="227" spans="1:45" x14ac:dyDescent="0.3">
      <c r="A227">
        <v>6</v>
      </c>
      <c r="B227" s="2" t="s">
        <v>983</v>
      </c>
      <c r="C227" s="2" t="s">
        <v>990</v>
      </c>
      <c r="D227" t="s">
        <v>996</v>
      </c>
      <c r="E227" t="s">
        <v>988</v>
      </c>
      <c r="F227">
        <v>1</v>
      </c>
      <c r="G227" s="1" t="s">
        <v>994</v>
      </c>
      <c r="H227" s="61">
        <v>2013</v>
      </c>
      <c r="I227" s="5" t="s">
        <v>986</v>
      </c>
      <c r="J227" s="1"/>
      <c r="K227">
        <v>4</v>
      </c>
      <c r="L227" t="str">
        <f t="shared" si="24"/>
        <v>Somero</v>
      </c>
      <c r="M227" t="s">
        <v>1050</v>
      </c>
      <c r="N227" t="str">
        <f>VLOOKUP(M227,spp!A:B,2,FALSE)</f>
        <v>Stegastes flavilatus</v>
      </c>
      <c r="O227">
        <f t="shared" si="30"/>
        <v>2</v>
      </c>
      <c r="Q227">
        <v>2</v>
      </c>
      <c r="AI227" s="44"/>
      <c r="AJ227">
        <f>VLOOKUP(M227,spp!A:C,3,FALSE)</f>
        <v>3.49E-2</v>
      </c>
      <c r="AK227">
        <f>VLOOKUP(M227,spp!A:D,4,FALSE)</f>
        <v>2</v>
      </c>
      <c r="AL227">
        <f t="shared" si="25"/>
        <v>3.92625</v>
      </c>
      <c r="AM227">
        <f t="shared" si="26"/>
        <v>9.815625E-2</v>
      </c>
      <c r="AN227">
        <f t="shared" si="27"/>
        <v>0.9815625</v>
      </c>
      <c r="AO227">
        <f t="shared" si="28"/>
        <v>9.8156250000000001E-4</v>
      </c>
      <c r="AP227">
        <f t="shared" si="29"/>
        <v>0.04</v>
      </c>
      <c r="AQ227">
        <f>VLOOKUP(M227,spp!A:H,8,FALSE)</f>
        <v>2</v>
      </c>
      <c r="AR227" t="str">
        <f>VLOOKUP(M227,spp!A:K,10,FALSE)</f>
        <v>Herbívoro</v>
      </c>
      <c r="AS227" t="str">
        <f>VLOOKUP(M227,spp!A:L,12,FALSE)</f>
        <v>LC</v>
      </c>
    </row>
    <row r="228" spans="1:45" x14ac:dyDescent="0.3">
      <c r="A228">
        <v>6</v>
      </c>
      <c r="B228" s="2" t="s">
        <v>983</v>
      </c>
      <c r="C228" s="2" t="s">
        <v>990</v>
      </c>
      <c r="D228" t="s">
        <v>996</v>
      </c>
      <c r="E228" t="s">
        <v>988</v>
      </c>
      <c r="F228">
        <v>1</v>
      </c>
      <c r="G228" s="1" t="s">
        <v>994</v>
      </c>
      <c r="H228" s="61">
        <v>2013</v>
      </c>
      <c r="I228" s="5" t="s">
        <v>986</v>
      </c>
      <c r="J228" s="1"/>
      <c r="K228">
        <v>4</v>
      </c>
      <c r="L228" t="str">
        <f t="shared" si="24"/>
        <v>Somero</v>
      </c>
      <c r="M228" t="s">
        <v>1026</v>
      </c>
      <c r="N228" t="str">
        <f>VLOOKUP(M228,spp!A:B,2,FALSE)</f>
        <v>Microspathodon dorsalis</v>
      </c>
      <c r="O228">
        <f t="shared" si="30"/>
        <v>1</v>
      </c>
      <c r="R228">
        <v>1</v>
      </c>
      <c r="AI228" s="44"/>
      <c r="AJ228">
        <f>VLOOKUP(M228,spp!A:C,3,FALSE)</f>
        <v>2</v>
      </c>
      <c r="AK228">
        <f>VLOOKUP(M228,spp!A:D,4,FALSE)</f>
        <v>3</v>
      </c>
      <c r="AL228">
        <f t="shared" si="25"/>
        <v>3906.25</v>
      </c>
      <c r="AM228">
        <f t="shared" si="26"/>
        <v>97.65625</v>
      </c>
      <c r="AN228">
        <f t="shared" si="27"/>
        <v>976.5625</v>
      </c>
      <c r="AO228">
        <f t="shared" si="28"/>
        <v>0.9765625</v>
      </c>
      <c r="AP228">
        <f t="shared" si="29"/>
        <v>0.02</v>
      </c>
      <c r="AQ228">
        <f>VLOOKUP(M228,spp!A:H,8,FALSE)</f>
        <v>2.1</v>
      </c>
      <c r="AR228" t="str">
        <f>VLOOKUP(M228,spp!A:K,10,FALSE)</f>
        <v>Herbívoro</v>
      </c>
      <c r="AS228" t="str">
        <f>VLOOKUP(M228,spp!A:L,12,FALSE)</f>
        <v>LC</v>
      </c>
    </row>
    <row r="229" spans="1:45" x14ac:dyDescent="0.3">
      <c r="A229">
        <v>6</v>
      </c>
      <c r="B229" s="2" t="s">
        <v>983</v>
      </c>
      <c r="C229" s="2" t="s">
        <v>990</v>
      </c>
      <c r="D229" t="s">
        <v>996</v>
      </c>
      <c r="E229" t="s">
        <v>988</v>
      </c>
      <c r="F229">
        <v>1</v>
      </c>
      <c r="G229" s="1" t="s">
        <v>994</v>
      </c>
      <c r="H229" s="61">
        <v>2013</v>
      </c>
      <c r="I229" s="5" t="s">
        <v>986</v>
      </c>
      <c r="J229" s="1"/>
      <c r="K229">
        <v>4</v>
      </c>
      <c r="L229" t="str">
        <f t="shared" si="24"/>
        <v>Somero</v>
      </c>
      <c r="M229" t="s">
        <v>1027</v>
      </c>
      <c r="N229" t="str">
        <f>VLOOKUP(M229,spp!A:B,2,FALSE)</f>
        <v>Halichoeres notospilus</v>
      </c>
      <c r="O229">
        <f t="shared" si="30"/>
        <v>6</v>
      </c>
      <c r="R229">
        <v>6</v>
      </c>
      <c r="AI229" s="44"/>
      <c r="AJ229">
        <f>VLOOKUP(M229,spp!A:C,3,FALSE)</f>
        <v>1.26E-2</v>
      </c>
      <c r="AK229">
        <f>VLOOKUP(M229,spp!A:D,4,FALSE)</f>
        <v>3</v>
      </c>
      <c r="AL229">
        <f t="shared" si="25"/>
        <v>147.65625</v>
      </c>
      <c r="AM229">
        <f t="shared" si="26"/>
        <v>3.69140625</v>
      </c>
      <c r="AN229">
        <f t="shared" si="27"/>
        <v>36.9140625</v>
      </c>
      <c r="AO229">
        <f t="shared" si="28"/>
        <v>3.6914062499999997E-2</v>
      </c>
      <c r="AP229">
        <f t="shared" si="29"/>
        <v>0.12</v>
      </c>
      <c r="AQ229">
        <f>VLOOKUP(M229,spp!A:H,8,FALSE)</f>
        <v>3.5</v>
      </c>
      <c r="AR229" t="str">
        <f>VLOOKUP(M229,spp!A:K,10,FALSE)</f>
        <v>Depredador</v>
      </c>
      <c r="AS229" t="str">
        <f>VLOOKUP(M229,spp!A:L,12,FALSE)</f>
        <v>LC</v>
      </c>
    </row>
    <row r="230" spans="1:45" x14ac:dyDescent="0.3">
      <c r="A230">
        <v>6</v>
      </c>
      <c r="B230" s="2" t="s">
        <v>983</v>
      </c>
      <c r="C230" s="2" t="s">
        <v>990</v>
      </c>
      <c r="D230" t="s">
        <v>996</v>
      </c>
      <c r="E230" t="s">
        <v>988</v>
      </c>
      <c r="F230">
        <v>2</v>
      </c>
      <c r="G230" s="1" t="s">
        <v>994</v>
      </c>
      <c r="H230" s="61">
        <v>2013</v>
      </c>
      <c r="I230" s="5" t="s">
        <v>986</v>
      </c>
      <c r="J230" s="1"/>
      <c r="K230">
        <v>4.8</v>
      </c>
      <c r="L230" t="str">
        <f t="shared" si="24"/>
        <v>Somero</v>
      </c>
      <c r="M230" t="s">
        <v>1052</v>
      </c>
      <c r="N230" t="str">
        <f>VLOOKUP(M230,spp!A:B,2,FALSE)</f>
        <v>Haemulon sexfasciatum</v>
      </c>
      <c r="O230">
        <f t="shared" si="30"/>
        <v>12</v>
      </c>
      <c r="T230">
        <v>12</v>
      </c>
      <c r="AI230" s="44"/>
      <c r="AJ230">
        <f>VLOOKUP(M230,spp!A:C,3,FALSE)</f>
        <v>8</v>
      </c>
      <c r="AK230">
        <f>VLOOKUP(M230,spp!A:D,4,FALSE)</f>
        <v>2.71</v>
      </c>
      <c r="AL230">
        <f t="shared" si="25"/>
        <v>589778.11970900022</v>
      </c>
      <c r="AM230">
        <f t="shared" si="26"/>
        <v>14744.452992725006</v>
      </c>
      <c r="AN230">
        <f t="shared" si="27"/>
        <v>147444.52992725006</v>
      </c>
      <c r="AO230">
        <f t="shared" si="28"/>
        <v>147.44452992725004</v>
      </c>
      <c r="AP230">
        <f t="shared" si="29"/>
        <v>0.24</v>
      </c>
      <c r="AQ230">
        <f>VLOOKUP(M230,spp!A:H,8,FALSE)</f>
        <v>4.2</v>
      </c>
      <c r="AR230" t="str">
        <f>VLOOKUP(M230,spp!A:K,10,FALSE)</f>
        <v>Depredador Tope</v>
      </c>
      <c r="AS230" t="str">
        <f>VLOOKUP(M230,spp!A:L,12,FALSE)</f>
        <v>LC</v>
      </c>
    </row>
    <row r="231" spans="1:45" x14ac:dyDescent="0.3">
      <c r="A231">
        <v>6</v>
      </c>
      <c r="B231" s="2" t="s">
        <v>983</v>
      </c>
      <c r="C231" s="2" t="s">
        <v>990</v>
      </c>
      <c r="D231" t="s">
        <v>996</v>
      </c>
      <c r="E231" t="s">
        <v>988</v>
      </c>
      <c r="F231">
        <v>2</v>
      </c>
      <c r="G231" s="1" t="s">
        <v>994</v>
      </c>
      <c r="H231" s="61">
        <v>2013</v>
      </c>
      <c r="I231" s="5" t="s">
        <v>986</v>
      </c>
      <c r="J231" s="1"/>
      <c r="K231">
        <v>4.8</v>
      </c>
      <c r="L231" t="str">
        <f t="shared" si="24"/>
        <v>Somero</v>
      </c>
      <c r="M231" t="s">
        <v>1032</v>
      </c>
      <c r="N231" t="str">
        <f>VLOOKUP(M231,spp!A:B,2,FALSE)</f>
        <v>Lutjanus argentiventris</v>
      </c>
      <c r="O231">
        <f t="shared" si="30"/>
        <v>6</v>
      </c>
      <c r="T231">
        <v>6</v>
      </c>
      <c r="AI231" s="44"/>
      <c r="AJ231">
        <f>VLOOKUP(M231,spp!A:C,3,FALSE)</f>
        <v>1</v>
      </c>
      <c r="AK231">
        <f>VLOOKUP(M231,spp!A:D,4,FALSE)</f>
        <v>3</v>
      </c>
      <c r="AL231">
        <f t="shared" si="25"/>
        <v>93750</v>
      </c>
      <c r="AM231">
        <f t="shared" si="26"/>
        <v>2343.75</v>
      </c>
      <c r="AN231">
        <f t="shared" si="27"/>
        <v>23437.5</v>
      </c>
      <c r="AO231">
        <f t="shared" si="28"/>
        <v>23.4375</v>
      </c>
      <c r="AP231">
        <f t="shared" si="29"/>
        <v>0.12</v>
      </c>
      <c r="AQ231">
        <f>VLOOKUP(M231,spp!A:H,8,FALSE)</f>
        <v>4</v>
      </c>
      <c r="AR231" t="str">
        <f>VLOOKUP(M231,spp!A:K,10,FALSE)</f>
        <v>Depredador Tope</v>
      </c>
      <c r="AS231" t="str">
        <f>VLOOKUP(M231,spp!A:L,12,FALSE)</f>
        <v>LC</v>
      </c>
    </row>
    <row r="232" spans="1:45" x14ac:dyDescent="0.3">
      <c r="A232">
        <v>6</v>
      </c>
      <c r="B232" s="2" t="s">
        <v>983</v>
      </c>
      <c r="C232" s="2" t="s">
        <v>990</v>
      </c>
      <c r="D232" t="s">
        <v>996</v>
      </c>
      <c r="E232" t="s">
        <v>988</v>
      </c>
      <c r="F232">
        <v>2</v>
      </c>
      <c r="G232" s="1" t="s">
        <v>994</v>
      </c>
      <c r="H232" s="61">
        <v>2013</v>
      </c>
      <c r="I232" s="5" t="s">
        <v>986</v>
      </c>
      <c r="J232" s="1"/>
      <c r="K232">
        <v>4.8</v>
      </c>
      <c r="L232" t="str">
        <f t="shared" si="24"/>
        <v>Somero</v>
      </c>
      <c r="M232" t="s">
        <v>1058</v>
      </c>
      <c r="N232" t="str">
        <f>VLOOKUP(M232,spp!A:B,2,FALSE)</f>
        <v>Serranus psittacinus</v>
      </c>
      <c r="O232">
        <f t="shared" si="30"/>
        <v>10</v>
      </c>
      <c r="R232">
        <v>10</v>
      </c>
      <c r="AI232" s="44"/>
      <c r="AJ232">
        <f>VLOOKUP(M232,spp!A:C,3,FALSE)</f>
        <v>1</v>
      </c>
      <c r="AK232">
        <f>VLOOKUP(M232,spp!A:D,4,FALSE)</f>
        <v>2</v>
      </c>
      <c r="AL232">
        <f t="shared" si="25"/>
        <v>1562.5</v>
      </c>
      <c r="AM232">
        <f t="shared" si="26"/>
        <v>39.0625</v>
      </c>
      <c r="AN232">
        <f t="shared" si="27"/>
        <v>390.625</v>
      </c>
      <c r="AO232">
        <f t="shared" si="28"/>
        <v>0.390625</v>
      </c>
      <c r="AP232">
        <f t="shared" si="29"/>
        <v>0.2</v>
      </c>
      <c r="AQ232">
        <f>VLOOKUP(M232,spp!A:H,8,FALSE)</f>
        <v>3.6</v>
      </c>
      <c r="AR232" t="str">
        <f>VLOOKUP(M232,spp!A:K,10,FALSE)</f>
        <v>Depredador</v>
      </c>
      <c r="AS232" t="str">
        <f>VLOOKUP(M232,spp!A:L,12,FALSE)</f>
        <v>LC</v>
      </c>
    </row>
    <row r="233" spans="1:45" x14ac:dyDescent="0.3">
      <c r="A233">
        <v>6</v>
      </c>
      <c r="B233" s="2" t="s">
        <v>983</v>
      </c>
      <c r="C233" s="2" t="s">
        <v>990</v>
      </c>
      <c r="D233" t="s">
        <v>996</v>
      </c>
      <c r="E233" t="s">
        <v>988</v>
      </c>
      <c r="F233">
        <v>2</v>
      </c>
      <c r="G233" s="1" t="s">
        <v>994</v>
      </c>
      <c r="H233" s="61">
        <v>2013</v>
      </c>
      <c r="I233" s="5" t="s">
        <v>986</v>
      </c>
      <c r="J233" s="1"/>
      <c r="K233">
        <v>4.8</v>
      </c>
      <c r="L233" t="str">
        <f t="shared" si="24"/>
        <v>Somero</v>
      </c>
      <c r="M233" t="s">
        <v>1017</v>
      </c>
      <c r="N233" t="str">
        <f>VLOOKUP(M233,spp!A:B,2,FALSE)</f>
        <v>Halichoeres dispilus</v>
      </c>
      <c r="O233">
        <f t="shared" si="30"/>
        <v>4</v>
      </c>
      <c r="Q233">
        <v>1</v>
      </c>
      <c r="R233">
        <v>3</v>
      </c>
      <c r="AI233" s="44"/>
      <c r="AJ233">
        <f>VLOOKUP(M233,spp!A:C,3,FALSE)</f>
        <v>1.26E-2</v>
      </c>
      <c r="AK233">
        <f>VLOOKUP(M233,spp!A:D,4,FALSE)</f>
        <v>3</v>
      </c>
      <c r="AL233">
        <f t="shared" si="25"/>
        <v>79.143749999999997</v>
      </c>
      <c r="AM233">
        <f t="shared" si="26"/>
        <v>1.9785937499999999</v>
      </c>
      <c r="AN233">
        <f t="shared" si="27"/>
        <v>19.785937499999999</v>
      </c>
      <c r="AO233">
        <f t="shared" si="28"/>
        <v>1.97859375E-2</v>
      </c>
      <c r="AP233">
        <f t="shared" si="29"/>
        <v>0.08</v>
      </c>
      <c r="AQ233">
        <f>VLOOKUP(M233,spp!A:H,8,FALSE)</f>
        <v>3.9</v>
      </c>
      <c r="AR233" t="str">
        <f>VLOOKUP(M233,spp!A:K,10,FALSE)</f>
        <v>Depredador</v>
      </c>
      <c r="AS233" t="str">
        <f>VLOOKUP(M233,spp!A:L,12,FALSE)</f>
        <v>LC</v>
      </c>
    </row>
    <row r="234" spans="1:45" x14ac:dyDescent="0.3">
      <c r="A234">
        <v>6</v>
      </c>
      <c r="B234" s="2" t="s">
        <v>983</v>
      </c>
      <c r="C234" s="2" t="s">
        <v>990</v>
      </c>
      <c r="D234" t="s">
        <v>996</v>
      </c>
      <c r="E234" t="s">
        <v>988</v>
      </c>
      <c r="F234">
        <v>2</v>
      </c>
      <c r="G234" s="1" t="s">
        <v>994</v>
      </c>
      <c r="H234" s="61">
        <v>2013</v>
      </c>
      <c r="I234" s="5" t="s">
        <v>986</v>
      </c>
      <c r="J234" s="1"/>
      <c r="K234">
        <v>4.8</v>
      </c>
      <c r="L234" t="str">
        <f t="shared" si="24"/>
        <v>Somero</v>
      </c>
      <c r="M234" t="s">
        <v>1026</v>
      </c>
      <c r="N234" t="str">
        <f>VLOOKUP(M234,spp!A:B,2,FALSE)</f>
        <v>Microspathodon dorsalis</v>
      </c>
      <c r="O234">
        <f t="shared" si="30"/>
        <v>6</v>
      </c>
      <c r="Q234">
        <v>1</v>
      </c>
      <c r="R234">
        <v>1</v>
      </c>
      <c r="S234">
        <v>4</v>
      </c>
      <c r="AI234" s="44"/>
      <c r="AJ234">
        <f>VLOOKUP(M234,spp!A:C,3,FALSE)</f>
        <v>2</v>
      </c>
      <c r="AK234">
        <f>VLOOKUP(M234,spp!A:D,4,FALSE)</f>
        <v>3</v>
      </c>
      <c r="AL234">
        <f t="shared" si="25"/>
        <v>47625</v>
      </c>
      <c r="AM234">
        <f t="shared" si="26"/>
        <v>1190.625</v>
      </c>
      <c r="AN234">
        <f t="shared" si="27"/>
        <v>11906.25</v>
      </c>
      <c r="AO234">
        <f t="shared" si="28"/>
        <v>11.90625</v>
      </c>
      <c r="AP234">
        <f t="shared" si="29"/>
        <v>0.12</v>
      </c>
      <c r="AQ234">
        <f>VLOOKUP(M234,spp!A:H,8,FALSE)</f>
        <v>2.1</v>
      </c>
      <c r="AR234" t="str">
        <f>VLOOKUP(M234,spp!A:K,10,FALSE)</f>
        <v>Herbívoro</v>
      </c>
      <c r="AS234" t="str">
        <f>VLOOKUP(M234,spp!A:L,12,FALSE)</f>
        <v>LC</v>
      </c>
    </row>
    <row r="235" spans="1:45" x14ac:dyDescent="0.3">
      <c r="A235">
        <v>6</v>
      </c>
      <c r="B235" s="2" t="s">
        <v>983</v>
      </c>
      <c r="C235" s="2" t="s">
        <v>990</v>
      </c>
      <c r="D235" t="s">
        <v>996</v>
      </c>
      <c r="E235" t="s">
        <v>988</v>
      </c>
      <c r="F235">
        <v>2</v>
      </c>
      <c r="G235" s="1" t="s">
        <v>994</v>
      </c>
      <c r="H235" s="61">
        <v>2013</v>
      </c>
      <c r="I235" s="5" t="s">
        <v>986</v>
      </c>
      <c r="J235" s="1"/>
      <c r="K235">
        <v>4.8</v>
      </c>
      <c r="L235" t="str">
        <f t="shared" si="24"/>
        <v>Somero</v>
      </c>
      <c r="M235" t="s">
        <v>1039</v>
      </c>
      <c r="N235" t="str">
        <f>VLOOKUP(M235,spp!A:B,2,FALSE)</f>
        <v>Lutjanus guttatus</v>
      </c>
      <c r="O235">
        <f t="shared" si="30"/>
        <v>10</v>
      </c>
      <c r="T235">
        <v>10</v>
      </c>
      <c r="AI235" s="44"/>
      <c r="AJ235">
        <f>VLOOKUP(M235,spp!A:C,3,FALSE)</f>
        <v>1.43E-2</v>
      </c>
      <c r="AK235">
        <f>VLOOKUP(M235,spp!A:D,4,FALSE)</f>
        <v>3</v>
      </c>
      <c r="AL235">
        <f t="shared" si="25"/>
        <v>2234.375</v>
      </c>
      <c r="AM235">
        <f t="shared" si="26"/>
        <v>55.859375</v>
      </c>
      <c r="AN235">
        <f t="shared" si="27"/>
        <v>558.59375</v>
      </c>
      <c r="AO235">
        <f t="shared" si="28"/>
        <v>0.55859375</v>
      </c>
      <c r="AP235">
        <f t="shared" si="29"/>
        <v>0.2</v>
      </c>
      <c r="AQ235">
        <f>VLOOKUP(M235,spp!A:H,8,FALSE)</f>
        <v>3.9</v>
      </c>
      <c r="AR235" t="str">
        <f>VLOOKUP(M235,spp!A:K,10,FALSE)</f>
        <v>Depredador</v>
      </c>
      <c r="AS235" t="str">
        <f>VLOOKUP(M235,spp!A:L,12,FALSE)</f>
        <v>LC</v>
      </c>
    </row>
    <row r="236" spans="1:45" x14ac:dyDescent="0.3">
      <c r="A236">
        <v>6</v>
      </c>
      <c r="B236" s="2" t="s">
        <v>983</v>
      </c>
      <c r="C236" s="2" t="s">
        <v>990</v>
      </c>
      <c r="D236" t="s">
        <v>996</v>
      </c>
      <c r="E236" t="s">
        <v>988</v>
      </c>
      <c r="F236">
        <v>2</v>
      </c>
      <c r="G236" s="1" t="s">
        <v>994</v>
      </c>
      <c r="H236" s="61">
        <v>2013</v>
      </c>
      <c r="I236" s="5" t="s">
        <v>986</v>
      </c>
      <c r="J236" s="1"/>
      <c r="K236">
        <v>4.8</v>
      </c>
      <c r="L236" t="str">
        <f t="shared" si="24"/>
        <v>Somero</v>
      </c>
      <c r="M236" t="s">
        <v>1028</v>
      </c>
      <c r="N236" t="str">
        <f>VLOOKUP(M236,spp!A:B,2,FALSE)</f>
        <v>Thalassoma lucasanum</v>
      </c>
      <c r="O236">
        <f t="shared" si="30"/>
        <v>15</v>
      </c>
      <c r="R236">
        <v>15</v>
      </c>
      <c r="AI236" s="44"/>
      <c r="AJ236">
        <f>VLOOKUP(M236,spp!A:C,3,FALSE)</f>
        <v>1.261E-2</v>
      </c>
      <c r="AK236">
        <f>VLOOKUP(M236,spp!A:D,4,FALSE)</f>
        <v>2</v>
      </c>
      <c r="AL236">
        <f t="shared" si="25"/>
        <v>29.5546875</v>
      </c>
      <c r="AM236">
        <f t="shared" si="26"/>
        <v>0.73886718750000002</v>
      </c>
      <c r="AN236">
        <f t="shared" si="27"/>
        <v>7.388671875</v>
      </c>
      <c r="AO236">
        <f t="shared" si="28"/>
        <v>7.3886718749999998E-3</v>
      </c>
      <c r="AP236">
        <f t="shared" si="29"/>
        <v>0.3</v>
      </c>
      <c r="AQ236">
        <f>VLOOKUP(M236,spp!A:H,8,FALSE)</f>
        <v>3.5</v>
      </c>
      <c r="AR236" t="str">
        <f>VLOOKUP(M236,spp!A:K,10,FALSE)</f>
        <v>Depredador</v>
      </c>
      <c r="AS236" t="str">
        <f>VLOOKUP(M236,spp!A:L,12,FALSE)</f>
        <v>LC</v>
      </c>
    </row>
    <row r="237" spans="1:45" x14ac:dyDescent="0.3">
      <c r="A237">
        <v>6</v>
      </c>
      <c r="B237" s="2" t="s">
        <v>983</v>
      </c>
      <c r="C237" s="2" t="s">
        <v>990</v>
      </c>
      <c r="D237" t="s">
        <v>996</v>
      </c>
      <c r="E237" t="s">
        <v>988</v>
      </c>
      <c r="F237">
        <v>3</v>
      </c>
      <c r="G237" s="1" t="s">
        <v>994</v>
      </c>
      <c r="H237" s="61">
        <v>2013</v>
      </c>
      <c r="I237" s="5" t="s">
        <v>986</v>
      </c>
      <c r="J237" s="1"/>
      <c r="K237">
        <v>4</v>
      </c>
      <c r="L237" t="str">
        <f t="shared" si="24"/>
        <v>Somero</v>
      </c>
      <c r="M237" t="s">
        <v>1052</v>
      </c>
      <c r="N237" t="str">
        <f>VLOOKUP(M237,spp!A:B,2,FALSE)</f>
        <v>Haemulon sexfasciatum</v>
      </c>
      <c r="O237">
        <f t="shared" si="30"/>
        <v>16</v>
      </c>
      <c r="T237">
        <v>4</v>
      </c>
      <c r="U237">
        <v>12</v>
      </c>
      <c r="AI237" s="44"/>
      <c r="AJ237">
        <f>VLOOKUP(M237,spp!A:C,3,FALSE)</f>
        <v>8</v>
      </c>
      <c r="AK237">
        <f>VLOOKUP(M237,spp!A:D,4,FALSE)</f>
        <v>2.71</v>
      </c>
      <c r="AL237">
        <f t="shared" si="25"/>
        <v>1664489.8766943302</v>
      </c>
      <c r="AM237">
        <f t="shared" si="26"/>
        <v>41612.246917358258</v>
      </c>
      <c r="AN237">
        <f t="shared" si="27"/>
        <v>416122.46917358256</v>
      </c>
      <c r="AO237">
        <f t="shared" si="28"/>
        <v>416.12246917358254</v>
      </c>
      <c r="AP237">
        <f t="shared" si="29"/>
        <v>0.32</v>
      </c>
      <c r="AQ237">
        <f>VLOOKUP(M237,spp!A:H,8,FALSE)</f>
        <v>4.2</v>
      </c>
      <c r="AR237" t="str">
        <f>VLOOKUP(M237,spp!A:K,10,FALSE)</f>
        <v>Depredador Tope</v>
      </c>
      <c r="AS237" t="str">
        <f>VLOOKUP(M237,spp!A:L,12,FALSE)</f>
        <v>LC</v>
      </c>
    </row>
    <row r="238" spans="1:45" x14ac:dyDescent="0.3">
      <c r="A238">
        <v>6</v>
      </c>
      <c r="B238" s="2" t="s">
        <v>983</v>
      </c>
      <c r="C238" s="2" t="s">
        <v>990</v>
      </c>
      <c r="D238" t="s">
        <v>996</v>
      </c>
      <c r="E238" t="s">
        <v>988</v>
      </c>
      <c r="F238">
        <v>3</v>
      </c>
      <c r="G238" s="1" t="s">
        <v>994</v>
      </c>
      <c r="H238" s="61">
        <v>2013</v>
      </c>
      <c r="I238" s="5" t="s">
        <v>986</v>
      </c>
      <c r="J238" s="1"/>
      <c r="K238">
        <v>4</v>
      </c>
      <c r="L238" t="str">
        <f t="shared" si="24"/>
        <v>Somero</v>
      </c>
      <c r="M238" t="s">
        <v>1032</v>
      </c>
      <c r="N238" t="str">
        <f>VLOOKUP(M238,spp!A:B,2,FALSE)</f>
        <v>Lutjanus argentiventris</v>
      </c>
      <c r="O238">
        <f t="shared" si="30"/>
        <v>5</v>
      </c>
      <c r="T238">
        <v>5</v>
      </c>
      <c r="AI238" s="44"/>
      <c r="AJ238">
        <f>VLOOKUP(M238,spp!A:C,3,FALSE)</f>
        <v>1</v>
      </c>
      <c r="AK238">
        <f>VLOOKUP(M238,spp!A:D,4,FALSE)</f>
        <v>3</v>
      </c>
      <c r="AL238">
        <f t="shared" si="25"/>
        <v>78125</v>
      </c>
      <c r="AM238">
        <f t="shared" si="26"/>
        <v>1953.125</v>
      </c>
      <c r="AN238">
        <f t="shared" si="27"/>
        <v>19531.25</v>
      </c>
      <c r="AO238">
        <f t="shared" si="28"/>
        <v>19.53125</v>
      </c>
      <c r="AP238">
        <f t="shared" si="29"/>
        <v>0.1</v>
      </c>
      <c r="AQ238">
        <f>VLOOKUP(M238,spp!A:H,8,FALSE)</f>
        <v>4</v>
      </c>
      <c r="AR238" t="str">
        <f>VLOOKUP(M238,spp!A:K,10,FALSE)</f>
        <v>Depredador Tope</v>
      </c>
      <c r="AS238" t="str">
        <f>VLOOKUP(M238,spp!A:L,12,FALSE)</f>
        <v>LC</v>
      </c>
    </row>
    <row r="239" spans="1:45" x14ac:dyDescent="0.3">
      <c r="A239">
        <v>6</v>
      </c>
      <c r="B239" s="2" t="s">
        <v>983</v>
      </c>
      <c r="C239" s="2" t="s">
        <v>990</v>
      </c>
      <c r="D239" t="s">
        <v>996</v>
      </c>
      <c r="E239" t="s">
        <v>988</v>
      </c>
      <c r="F239">
        <v>3</v>
      </c>
      <c r="G239" s="1" t="s">
        <v>994</v>
      </c>
      <c r="H239" s="61">
        <v>2013</v>
      </c>
      <c r="I239" s="5" t="s">
        <v>986</v>
      </c>
      <c r="J239" s="1"/>
      <c r="K239">
        <v>4</v>
      </c>
      <c r="L239" t="str">
        <f t="shared" si="24"/>
        <v>Somero</v>
      </c>
      <c r="M239" t="s">
        <v>1022</v>
      </c>
      <c r="N239" t="str">
        <f>VLOOKUP(M239,spp!A:B,2,FALSE)</f>
        <v>Epinephelus labriformis</v>
      </c>
      <c r="O239">
        <f t="shared" si="30"/>
        <v>2</v>
      </c>
      <c r="Q239">
        <v>2</v>
      </c>
      <c r="AI239" s="44"/>
      <c r="AJ239">
        <f>VLOOKUP(M239,spp!A:C,3,FALSE)</f>
        <v>3</v>
      </c>
      <c r="AK239">
        <f>VLOOKUP(M239,spp!A:D,4,FALSE)</f>
        <v>2.9</v>
      </c>
      <c r="AL239">
        <f t="shared" si="25"/>
        <v>2069.3259988130139</v>
      </c>
      <c r="AM239">
        <f t="shared" si="26"/>
        <v>51.73314997032535</v>
      </c>
      <c r="AN239">
        <f t="shared" si="27"/>
        <v>517.33149970325348</v>
      </c>
      <c r="AO239">
        <f t="shared" si="28"/>
        <v>0.51733149970325354</v>
      </c>
      <c r="AP239">
        <f t="shared" si="29"/>
        <v>0.04</v>
      </c>
      <c r="AQ239">
        <f>VLOOKUP(M239,spp!A:H,8,FALSE)</f>
        <v>4</v>
      </c>
      <c r="AR239" t="str">
        <f>VLOOKUP(M239,spp!A:K,10,FALSE)</f>
        <v>Depredador Tope</v>
      </c>
      <c r="AS239" t="str">
        <f>VLOOKUP(M239,spp!A:L,12,FALSE)</f>
        <v>LC</v>
      </c>
    </row>
    <row r="240" spans="1:45" x14ac:dyDescent="0.3">
      <c r="A240">
        <v>6</v>
      </c>
      <c r="B240" s="2" t="s">
        <v>983</v>
      </c>
      <c r="C240" s="2" t="s">
        <v>990</v>
      </c>
      <c r="D240" t="s">
        <v>996</v>
      </c>
      <c r="E240" t="s">
        <v>988</v>
      </c>
      <c r="F240">
        <v>3</v>
      </c>
      <c r="G240" s="1" t="s">
        <v>994</v>
      </c>
      <c r="H240" s="61">
        <v>2013</v>
      </c>
      <c r="I240" s="5" t="s">
        <v>986</v>
      </c>
      <c r="J240" s="1"/>
      <c r="K240">
        <v>4</v>
      </c>
      <c r="L240" t="str">
        <f t="shared" si="24"/>
        <v>Somero</v>
      </c>
      <c r="M240" t="s">
        <v>1042</v>
      </c>
      <c r="N240" t="str">
        <f>VLOOKUP(M240,spp!A:B,2,FALSE)</f>
        <v>Bodianus diplotaenia</v>
      </c>
      <c r="O240">
        <f t="shared" si="30"/>
        <v>3</v>
      </c>
      <c r="P240">
        <v>1</v>
      </c>
      <c r="Q240">
        <v>1</v>
      </c>
      <c r="S240">
        <v>1</v>
      </c>
      <c r="AI240" s="44"/>
      <c r="AJ240">
        <f>VLOOKUP(M240,spp!A:C,3,FALSE)</f>
        <v>2.01E-2</v>
      </c>
      <c r="AK240">
        <f>VLOOKUP(M240,spp!A:D,4,FALSE)</f>
        <v>2</v>
      </c>
      <c r="AL240">
        <f t="shared" si="25"/>
        <v>7.4118750000000002</v>
      </c>
      <c r="AM240">
        <f t="shared" si="26"/>
        <v>0.185296875</v>
      </c>
      <c r="AN240">
        <f t="shared" si="27"/>
        <v>1.8529687500000001</v>
      </c>
      <c r="AO240">
        <f t="shared" si="28"/>
        <v>1.85296875E-3</v>
      </c>
      <c r="AP240">
        <f t="shared" si="29"/>
        <v>0.06</v>
      </c>
      <c r="AQ240">
        <f>VLOOKUP(M240,spp!A:H,8,FALSE)</f>
        <v>3.4</v>
      </c>
      <c r="AR240" t="str">
        <f>VLOOKUP(M240,spp!A:K,10,FALSE)</f>
        <v>Depredador</v>
      </c>
      <c r="AS240" t="str">
        <f>VLOOKUP(M240,spp!A:L,12,FALSE)</f>
        <v>LC</v>
      </c>
    </row>
    <row r="241" spans="1:45" x14ac:dyDescent="0.3">
      <c r="A241">
        <v>6</v>
      </c>
      <c r="B241" s="2" t="s">
        <v>983</v>
      </c>
      <c r="C241" s="2" t="s">
        <v>990</v>
      </c>
      <c r="D241" t="s">
        <v>996</v>
      </c>
      <c r="E241" t="s">
        <v>988</v>
      </c>
      <c r="F241">
        <v>3</v>
      </c>
      <c r="G241" s="1" t="s">
        <v>994</v>
      </c>
      <c r="H241" s="61">
        <v>2013</v>
      </c>
      <c r="I241" s="5" t="s">
        <v>986</v>
      </c>
      <c r="J241" s="1"/>
      <c r="K241">
        <v>4</v>
      </c>
      <c r="L241" t="str">
        <f t="shared" si="24"/>
        <v>Somero</v>
      </c>
      <c r="M241" t="s">
        <v>1026</v>
      </c>
      <c r="N241" t="str">
        <f>VLOOKUP(M241,spp!A:B,2,FALSE)</f>
        <v>Microspathodon dorsalis</v>
      </c>
      <c r="O241">
        <f t="shared" si="30"/>
        <v>6</v>
      </c>
      <c r="Q241">
        <v>5</v>
      </c>
      <c r="R241">
        <v>1</v>
      </c>
      <c r="AI241" s="44"/>
      <c r="AJ241">
        <f>VLOOKUP(M241,spp!A:C,3,FALSE)</f>
        <v>2</v>
      </c>
      <c r="AK241">
        <f>VLOOKUP(M241,spp!A:D,4,FALSE)</f>
        <v>3</v>
      </c>
      <c r="AL241">
        <f t="shared" si="25"/>
        <v>8125</v>
      </c>
      <c r="AM241">
        <f t="shared" si="26"/>
        <v>203.125</v>
      </c>
      <c r="AN241">
        <f t="shared" si="27"/>
        <v>2031.25</v>
      </c>
      <c r="AO241">
        <f t="shared" si="28"/>
        <v>2.03125</v>
      </c>
      <c r="AP241">
        <f t="shared" si="29"/>
        <v>0.12</v>
      </c>
      <c r="AQ241">
        <f>VLOOKUP(M241,spp!A:H,8,FALSE)</f>
        <v>2.1</v>
      </c>
      <c r="AR241" t="str">
        <f>VLOOKUP(M241,spp!A:K,10,FALSE)</f>
        <v>Herbívoro</v>
      </c>
      <c r="AS241" t="str">
        <f>VLOOKUP(M241,spp!A:L,12,FALSE)</f>
        <v>LC</v>
      </c>
    </row>
    <row r="242" spans="1:45" x14ac:dyDescent="0.3">
      <c r="A242">
        <v>6</v>
      </c>
      <c r="B242" s="2" t="s">
        <v>983</v>
      </c>
      <c r="C242" s="2" t="s">
        <v>990</v>
      </c>
      <c r="D242" t="s">
        <v>996</v>
      </c>
      <c r="E242" t="s">
        <v>988</v>
      </c>
      <c r="F242">
        <v>3</v>
      </c>
      <c r="G242" s="1" t="s">
        <v>994</v>
      </c>
      <c r="H242" s="61">
        <v>2013</v>
      </c>
      <c r="I242" s="5" t="s">
        <v>986</v>
      </c>
      <c r="J242" s="1"/>
      <c r="K242">
        <v>4</v>
      </c>
      <c r="L242" t="str">
        <f t="shared" si="24"/>
        <v>Somero</v>
      </c>
      <c r="M242" t="s">
        <v>1050</v>
      </c>
      <c r="N242" t="str">
        <f>VLOOKUP(M242,spp!A:B,2,FALSE)</f>
        <v>Stegastes flavilatus</v>
      </c>
      <c r="O242">
        <f t="shared" si="30"/>
        <v>6</v>
      </c>
      <c r="R242">
        <v>6</v>
      </c>
      <c r="AI242" s="44"/>
      <c r="AJ242">
        <f>VLOOKUP(M242,spp!A:C,3,FALSE)</f>
        <v>3.49E-2</v>
      </c>
      <c r="AK242">
        <f>VLOOKUP(M242,spp!A:D,4,FALSE)</f>
        <v>2</v>
      </c>
      <c r="AL242">
        <f t="shared" si="25"/>
        <v>32.71875</v>
      </c>
      <c r="AM242">
        <f t="shared" si="26"/>
        <v>0.81796875000000002</v>
      </c>
      <c r="AN242">
        <f t="shared" si="27"/>
        <v>8.1796875</v>
      </c>
      <c r="AO242">
        <f t="shared" si="28"/>
        <v>8.1796874999999995E-3</v>
      </c>
      <c r="AP242">
        <f t="shared" si="29"/>
        <v>0.12</v>
      </c>
      <c r="AQ242">
        <f>VLOOKUP(M242,spp!A:H,8,FALSE)</f>
        <v>2</v>
      </c>
      <c r="AR242" t="str">
        <f>VLOOKUP(M242,spp!A:K,10,FALSE)</f>
        <v>Herbívoro</v>
      </c>
      <c r="AS242" t="str">
        <f>VLOOKUP(M242,spp!A:L,12,FALSE)</f>
        <v>LC</v>
      </c>
    </row>
    <row r="243" spans="1:45" x14ac:dyDescent="0.3">
      <c r="A243">
        <v>6</v>
      </c>
      <c r="B243" s="2" t="s">
        <v>983</v>
      </c>
      <c r="C243" s="2" t="s">
        <v>990</v>
      </c>
      <c r="D243" t="s">
        <v>996</v>
      </c>
      <c r="E243" t="s">
        <v>988</v>
      </c>
      <c r="F243">
        <v>3</v>
      </c>
      <c r="G243" s="1" t="s">
        <v>994</v>
      </c>
      <c r="H243" s="61">
        <v>2013</v>
      </c>
      <c r="I243" s="5" t="s">
        <v>986</v>
      </c>
      <c r="J243" s="1"/>
      <c r="K243">
        <v>4</v>
      </c>
      <c r="L243" t="str">
        <f t="shared" si="24"/>
        <v>Somero</v>
      </c>
      <c r="M243" t="s">
        <v>1017</v>
      </c>
      <c r="N243" t="str">
        <f>VLOOKUP(M243,spp!A:B,2,FALSE)</f>
        <v>Halichoeres dispilus</v>
      </c>
      <c r="O243">
        <f t="shared" si="30"/>
        <v>10</v>
      </c>
      <c r="Q243">
        <v>10</v>
      </c>
      <c r="AI243" s="44"/>
      <c r="AJ243">
        <f>VLOOKUP(M243,spp!A:C,3,FALSE)</f>
        <v>1.26E-2</v>
      </c>
      <c r="AK243">
        <f>VLOOKUP(M243,spp!A:D,4,FALSE)</f>
        <v>3</v>
      </c>
      <c r="AL243">
        <f t="shared" si="25"/>
        <v>53.15625</v>
      </c>
      <c r="AM243">
        <f t="shared" si="26"/>
        <v>1.32890625</v>
      </c>
      <c r="AN243">
        <f t="shared" si="27"/>
        <v>13.2890625</v>
      </c>
      <c r="AO243">
        <f t="shared" si="28"/>
        <v>1.3289062500000001E-2</v>
      </c>
      <c r="AP243">
        <f t="shared" si="29"/>
        <v>0.2</v>
      </c>
      <c r="AQ243">
        <f>VLOOKUP(M243,spp!A:H,8,FALSE)</f>
        <v>3.9</v>
      </c>
      <c r="AR243" t="str">
        <f>VLOOKUP(M243,spp!A:K,10,FALSE)</f>
        <v>Depredador</v>
      </c>
      <c r="AS243" t="str">
        <f>VLOOKUP(M243,spp!A:L,12,FALSE)</f>
        <v>LC</v>
      </c>
    </row>
    <row r="244" spans="1:45" x14ac:dyDescent="0.3">
      <c r="A244">
        <v>6</v>
      </c>
      <c r="B244" s="2" t="s">
        <v>983</v>
      </c>
      <c r="C244" s="2" t="s">
        <v>990</v>
      </c>
      <c r="D244" t="s">
        <v>996</v>
      </c>
      <c r="E244" t="s">
        <v>988</v>
      </c>
      <c r="F244">
        <v>3</v>
      </c>
      <c r="G244" s="1" t="s">
        <v>994</v>
      </c>
      <c r="H244" s="61">
        <v>2013</v>
      </c>
      <c r="I244" s="5" t="s">
        <v>986</v>
      </c>
      <c r="J244" s="1"/>
      <c r="K244">
        <v>4</v>
      </c>
      <c r="L244" t="str">
        <f t="shared" si="24"/>
        <v>Somero</v>
      </c>
      <c r="M244" t="s">
        <v>1018</v>
      </c>
      <c r="N244" t="str">
        <f>VLOOKUP(M244,spp!A:B,2,FALSE)</f>
        <v>Pseudobalistes naufragium</v>
      </c>
      <c r="O244">
        <f t="shared" si="30"/>
        <v>1</v>
      </c>
      <c r="V244">
        <v>1</v>
      </c>
      <c r="AI244" s="44"/>
      <c r="AJ244" t="str">
        <f>VLOOKUP(M244,spp!A:C,3,FALSE)</f>
        <v>0.12970000000000001</v>
      </c>
      <c r="AK244">
        <f>VLOOKUP(M244,spp!A:D,4,FALSE)</f>
        <v>2</v>
      </c>
      <c r="AL244">
        <f t="shared" si="25"/>
        <v>262.64250000000004</v>
      </c>
      <c r="AM244">
        <f t="shared" si="26"/>
        <v>6.566062500000001</v>
      </c>
      <c r="AN244">
        <f t="shared" si="27"/>
        <v>65.66062500000001</v>
      </c>
      <c r="AO244">
        <f t="shared" si="28"/>
        <v>6.5660625000000014E-2</v>
      </c>
      <c r="AP244">
        <f t="shared" si="29"/>
        <v>0.02</v>
      </c>
      <c r="AQ244">
        <f>VLOOKUP(M244,spp!A:H,8,FALSE)</f>
        <v>3.8</v>
      </c>
      <c r="AR244" t="str">
        <f>VLOOKUP(M244,spp!A:K,10,FALSE)</f>
        <v>Depredador</v>
      </c>
      <c r="AS244" t="str">
        <f>VLOOKUP(M244,spp!A:L,12,FALSE)</f>
        <v>LC</v>
      </c>
    </row>
    <row r="245" spans="1:45" x14ac:dyDescent="0.3">
      <c r="A245">
        <v>6</v>
      </c>
      <c r="B245" s="2" t="s">
        <v>983</v>
      </c>
      <c r="C245" s="2" t="s">
        <v>990</v>
      </c>
      <c r="D245" t="s">
        <v>996</v>
      </c>
      <c r="E245" t="s">
        <v>988</v>
      </c>
      <c r="F245">
        <v>3</v>
      </c>
      <c r="G245" s="1" t="s">
        <v>994</v>
      </c>
      <c r="H245" s="61">
        <v>2013</v>
      </c>
      <c r="I245" s="5" t="s">
        <v>986</v>
      </c>
      <c r="J245" s="1"/>
      <c r="K245">
        <v>4</v>
      </c>
      <c r="L245" t="str">
        <f t="shared" si="24"/>
        <v>Somero</v>
      </c>
      <c r="M245" t="s">
        <v>1058</v>
      </c>
      <c r="N245" t="str">
        <f>VLOOKUP(M245,spp!A:B,2,FALSE)</f>
        <v>Serranus psittacinus</v>
      </c>
      <c r="O245">
        <f t="shared" si="30"/>
        <v>10</v>
      </c>
      <c r="Q245">
        <v>10</v>
      </c>
      <c r="AI245" s="44"/>
      <c r="AJ245">
        <f>VLOOKUP(M245,spp!A:C,3,FALSE)</f>
        <v>1</v>
      </c>
      <c r="AK245">
        <f>VLOOKUP(M245,spp!A:D,4,FALSE)</f>
        <v>2</v>
      </c>
      <c r="AL245">
        <f t="shared" si="25"/>
        <v>562.5</v>
      </c>
      <c r="AM245">
        <f t="shared" si="26"/>
        <v>14.0625</v>
      </c>
      <c r="AN245">
        <f t="shared" si="27"/>
        <v>140.625</v>
      </c>
      <c r="AO245">
        <f t="shared" si="28"/>
        <v>0.140625</v>
      </c>
      <c r="AP245">
        <f t="shared" si="29"/>
        <v>0.2</v>
      </c>
      <c r="AQ245">
        <f>VLOOKUP(M245,spp!A:H,8,FALSE)</f>
        <v>3.6</v>
      </c>
      <c r="AR245" t="str">
        <f>VLOOKUP(M245,spp!A:K,10,FALSE)</f>
        <v>Depredador</v>
      </c>
      <c r="AS245" t="str">
        <f>VLOOKUP(M245,spp!A:L,12,FALSE)</f>
        <v>LC</v>
      </c>
    </row>
    <row r="246" spans="1:45" x14ac:dyDescent="0.3">
      <c r="A246">
        <v>6</v>
      </c>
      <c r="B246" s="2" t="s">
        <v>983</v>
      </c>
      <c r="C246" s="2" t="s">
        <v>990</v>
      </c>
      <c r="D246" t="s">
        <v>996</v>
      </c>
      <c r="E246" t="s">
        <v>988</v>
      </c>
      <c r="F246">
        <v>3</v>
      </c>
      <c r="G246" s="1" t="s">
        <v>994</v>
      </c>
      <c r="H246" s="61">
        <v>2013</v>
      </c>
      <c r="I246" s="5" t="s">
        <v>986</v>
      </c>
      <c r="J246" s="1"/>
      <c r="K246">
        <v>4</v>
      </c>
      <c r="L246" t="str">
        <f t="shared" si="24"/>
        <v>Somero</v>
      </c>
      <c r="M246" t="s">
        <v>1040</v>
      </c>
      <c r="N246" t="str">
        <f>VLOOKUP(M246,spp!A:B,2,FALSE)</f>
        <v>Sufflamen verres</v>
      </c>
      <c r="O246">
        <f t="shared" si="30"/>
        <v>1</v>
      </c>
      <c r="T246">
        <v>1</v>
      </c>
      <c r="AI246" s="44"/>
      <c r="AJ246">
        <f>VLOOKUP(M246,spp!A:C,3,FALSE)</f>
        <v>2</v>
      </c>
      <c r="AK246">
        <f>VLOOKUP(M246,spp!A:D,4,FALSE)</f>
        <v>3</v>
      </c>
      <c r="AL246">
        <f t="shared" si="25"/>
        <v>31250</v>
      </c>
      <c r="AM246">
        <f t="shared" si="26"/>
        <v>781.25</v>
      </c>
      <c r="AN246">
        <f t="shared" si="27"/>
        <v>7812.5</v>
      </c>
      <c r="AO246">
        <f t="shared" si="28"/>
        <v>7.8125</v>
      </c>
      <c r="AP246">
        <f t="shared" si="29"/>
        <v>0.02</v>
      </c>
      <c r="AQ246">
        <f>VLOOKUP(M246,spp!A:H,8,FALSE)</f>
        <v>3.3</v>
      </c>
      <c r="AR246" t="str">
        <f>VLOOKUP(M246,spp!A:K,10,FALSE)</f>
        <v>Depredador</v>
      </c>
      <c r="AS246" t="str">
        <f>VLOOKUP(M246,spp!A:L,12,FALSE)</f>
        <v>LC</v>
      </c>
    </row>
    <row r="247" spans="1:45" x14ac:dyDescent="0.3">
      <c r="A247">
        <v>7</v>
      </c>
      <c r="B247" s="2" t="s">
        <v>983</v>
      </c>
      <c r="C247" s="2" t="s">
        <v>1386</v>
      </c>
      <c r="D247" s="2" t="s">
        <v>1384</v>
      </c>
      <c r="E247" s="2" t="s">
        <v>985</v>
      </c>
      <c r="F247">
        <v>1</v>
      </c>
      <c r="G247" s="1">
        <v>41333</v>
      </c>
      <c r="H247" s="61">
        <v>2013</v>
      </c>
      <c r="I247" s="5" t="s">
        <v>986</v>
      </c>
      <c r="J247" s="1"/>
      <c r="K247" s="36"/>
      <c r="L247" t="str">
        <f t="shared" si="24"/>
        <v>Somero</v>
      </c>
      <c r="M247" s="2" t="s">
        <v>1028</v>
      </c>
      <c r="N247" t="str">
        <f>VLOOKUP(M247,spp!A:B,2,FALSE)</f>
        <v>Thalassoma lucasanum</v>
      </c>
      <c r="O247">
        <f t="shared" si="30"/>
        <v>256</v>
      </c>
      <c r="Q247">
        <v>12</v>
      </c>
      <c r="R247">
        <v>240</v>
      </c>
      <c r="S247">
        <v>1</v>
      </c>
      <c r="T247">
        <v>3</v>
      </c>
      <c r="AI247" s="44"/>
      <c r="AJ247">
        <f>VLOOKUP(M247,spp!A:C,3,FALSE)</f>
        <v>1.261E-2</v>
      </c>
      <c r="AK247">
        <f>VLOOKUP(M247,spp!A:D,4,FALSE)</f>
        <v>2</v>
      </c>
      <c r="AL247">
        <f t="shared" si="25"/>
        <v>508.8923125</v>
      </c>
      <c r="AM247">
        <f t="shared" si="26"/>
        <v>12.7223078125</v>
      </c>
      <c r="AN247">
        <f t="shared" si="27"/>
        <v>127.223078125</v>
      </c>
      <c r="AO247">
        <f t="shared" si="28"/>
        <v>0.127223078125</v>
      </c>
      <c r="AP247">
        <f t="shared" si="29"/>
        <v>5.12</v>
      </c>
      <c r="AQ247">
        <f>VLOOKUP(M247,spp!A:H,8,FALSE)</f>
        <v>3.5</v>
      </c>
      <c r="AR247" t="str">
        <f>VLOOKUP(M247,spp!A:K,10,FALSE)</f>
        <v>Depredador</v>
      </c>
      <c r="AS247" t="str">
        <f>VLOOKUP(M247,spp!A:L,12,FALSE)</f>
        <v>LC</v>
      </c>
    </row>
    <row r="248" spans="1:45" x14ac:dyDescent="0.3">
      <c r="A248">
        <v>7</v>
      </c>
      <c r="B248" s="2" t="s">
        <v>983</v>
      </c>
      <c r="C248" s="2" t="s">
        <v>1386</v>
      </c>
      <c r="D248" s="2" t="s">
        <v>1384</v>
      </c>
      <c r="E248" s="2" t="s">
        <v>985</v>
      </c>
      <c r="F248">
        <v>1</v>
      </c>
      <c r="G248" s="1">
        <v>41333</v>
      </c>
      <c r="H248" s="61">
        <v>2013</v>
      </c>
      <c r="I248" s="5" t="s">
        <v>986</v>
      </c>
      <c r="J248" s="1"/>
      <c r="K248" s="36"/>
      <c r="L248" t="str">
        <f t="shared" si="24"/>
        <v>Somero</v>
      </c>
      <c r="M248" s="2" t="s">
        <v>1029</v>
      </c>
      <c r="N248" t="str">
        <f>VLOOKUP(M248,spp!A:B,2,FALSE)</f>
        <v>Cirrhitus rivulatus</v>
      </c>
      <c r="O248">
        <f t="shared" si="30"/>
        <v>2</v>
      </c>
      <c r="S248">
        <v>1</v>
      </c>
      <c r="T248">
        <v>1</v>
      </c>
      <c r="AI248" s="44"/>
      <c r="AJ248">
        <f>VLOOKUP(M248,spp!A:C,3,FALSE)</f>
        <v>2.76E-2</v>
      </c>
      <c r="AK248">
        <f>VLOOKUP(M248,spp!A:D,4,FALSE)</f>
        <v>3</v>
      </c>
      <c r="AL248">
        <f t="shared" si="25"/>
        <v>579.16875000000005</v>
      </c>
      <c r="AM248">
        <f t="shared" si="26"/>
        <v>14.479218750000001</v>
      </c>
      <c r="AN248">
        <f t="shared" si="27"/>
        <v>144.79218750000001</v>
      </c>
      <c r="AO248">
        <f t="shared" si="28"/>
        <v>0.1447921875</v>
      </c>
      <c r="AP248">
        <f t="shared" si="29"/>
        <v>0.04</v>
      </c>
      <c r="AQ248">
        <f>VLOOKUP(M248,spp!A:H,8,FALSE)</f>
        <v>4</v>
      </c>
      <c r="AR248" t="str">
        <f>VLOOKUP(M248,spp!A:K,10,FALSE)</f>
        <v>Depredador Tope</v>
      </c>
      <c r="AS248" t="str">
        <f>VLOOKUP(M248,spp!A:L,12,FALSE)</f>
        <v>LC</v>
      </c>
    </row>
    <row r="249" spans="1:45" x14ac:dyDescent="0.3">
      <c r="A249">
        <v>7</v>
      </c>
      <c r="B249" s="2" t="s">
        <v>983</v>
      </c>
      <c r="C249" s="2" t="s">
        <v>1386</v>
      </c>
      <c r="D249" s="2" t="s">
        <v>1384</v>
      </c>
      <c r="E249" s="2" t="s">
        <v>985</v>
      </c>
      <c r="F249">
        <v>1</v>
      </c>
      <c r="G249" s="1">
        <v>41333</v>
      </c>
      <c r="H249" s="61">
        <v>2013</v>
      </c>
      <c r="I249" s="5" t="s">
        <v>986</v>
      </c>
      <c r="J249" s="1"/>
      <c r="K249" s="36"/>
      <c r="L249" t="str">
        <f t="shared" si="24"/>
        <v>Somero</v>
      </c>
      <c r="M249" s="2" t="s">
        <v>1026</v>
      </c>
      <c r="N249" t="str">
        <f>VLOOKUP(M249,spp!A:B,2,FALSE)</f>
        <v>Microspathodon dorsalis</v>
      </c>
      <c r="O249">
        <f t="shared" si="30"/>
        <v>4</v>
      </c>
      <c r="T249">
        <v>4</v>
      </c>
      <c r="AI249" s="44"/>
      <c r="AJ249">
        <f>VLOOKUP(M249,spp!A:C,3,FALSE)</f>
        <v>2</v>
      </c>
      <c r="AK249">
        <f>VLOOKUP(M249,spp!A:D,4,FALSE)</f>
        <v>3</v>
      </c>
      <c r="AL249">
        <f t="shared" si="25"/>
        <v>125000</v>
      </c>
      <c r="AM249">
        <f t="shared" si="26"/>
        <v>3125</v>
      </c>
      <c r="AN249">
        <f t="shared" si="27"/>
        <v>31250</v>
      </c>
      <c r="AO249">
        <f t="shared" si="28"/>
        <v>31.25</v>
      </c>
      <c r="AP249">
        <f t="shared" si="29"/>
        <v>0.08</v>
      </c>
      <c r="AQ249">
        <f>VLOOKUP(M249,spp!A:H,8,FALSE)</f>
        <v>2.1</v>
      </c>
      <c r="AR249" t="str">
        <f>VLOOKUP(M249,spp!A:K,10,FALSE)</f>
        <v>Herbívoro</v>
      </c>
      <c r="AS249" t="str">
        <f>VLOOKUP(M249,spp!A:L,12,FALSE)</f>
        <v>LC</v>
      </c>
    </row>
    <row r="250" spans="1:45" x14ac:dyDescent="0.3">
      <c r="A250">
        <v>7</v>
      </c>
      <c r="B250" s="2" t="s">
        <v>983</v>
      </c>
      <c r="C250" s="2" t="s">
        <v>1386</v>
      </c>
      <c r="D250" s="2" t="s">
        <v>1384</v>
      </c>
      <c r="E250" s="2" t="s">
        <v>985</v>
      </c>
      <c r="F250">
        <v>1</v>
      </c>
      <c r="G250" s="1">
        <v>41333</v>
      </c>
      <c r="H250" s="61">
        <v>2013</v>
      </c>
      <c r="I250" s="5" t="s">
        <v>986</v>
      </c>
      <c r="J250" s="1"/>
      <c r="K250" s="36"/>
      <c r="L250" t="str">
        <f t="shared" si="24"/>
        <v>Somero</v>
      </c>
      <c r="M250" s="2" t="s">
        <v>1393</v>
      </c>
      <c r="N250" t="str">
        <f>VLOOKUP(M250,spp!A:B,2,FALSE)</f>
        <v>Kiphosus sp.</v>
      </c>
      <c r="O250">
        <f t="shared" si="30"/>
        <v>1</v>
      </c>
      <c r="U250">
        <v>1</v>
      </c>
      <c r="AI250" s="44"/>
      <c r="AJ250">
        <f>VLOOKUP(M250,spp!A:C,3,FALSE)</f>
        <v>2.18E-2</v>
      </c>
      <c r="AK250">
        <f>VLOOKUP(M250,spp!A:D,4,FALSE)</f>
        <v>3</v>
      </c>
      <c r="AL250">
        <f t="shared" si="25"/>
        <v>934.67499999999995</v>
      </c>
      <c r="AM250">
        <f t="shared" si="26"/>
        <v>23.366875</v>
      </c>
      <c r="AN250">
        <f t="shared" si="27"/>
        <v>233.66874999999999</v>
      </c>
      <c r="AO250">
        <f t="shared" si="28"/>
        <v>0.23366874999999998</v>
      </c>
      <c r="AP250">
        <f t="shared" si="29"/>
        <v>0.02</v>
      </c>
      <c r="AQ250">
        <f>VLOOKUP(M250,spp!A:H,8,FALSE)</f>
        <v>2.9</v>
      </c>
      <c r="AR250" t="str">
        <f>VLOOKUP(M250,spp!A:K,10,FALSE)</f>
        <v>Herbívoro</v>
      </c>
      <c r="AS250" t="str">
        <f>VLOOKUP(M250,spp!A:L,12,FALSE)</f>
        <v>LC</v>
      </c>
    </row>
    <row r="251" spans="1:45" x14ac:dyDescent="0.3">
      <c r="A251">
        <v>7</v>
      </c>
      <c r="B251" s="2" t="s">
        <v>983</v>
      </c>
      <c r="C251" s="2" t="s">
        <v>1386</v>
      </c>
      <c r="D251" s="2" t="s">
        <v>1384</v>
      </c>
      <c r="E251" s="2" t="s">
        <v>985</v>
      </c>
      <c r="F251">
        <v>1</v>
      </c>
      <c r="G251" s="1">
        <v>41333</v>
      </c>
      <c r="H251" s="61">
        <v>2013</v>
      </c>
      <c r="I251" s="5" t="s">
        <v>986</v>
      </c>
      <c r="J251" s="1"/>
      <c r="K251" s="36"/>
      <c r="L251" t="str">
        <f t="shared" si="24"/>
        <v>Somero</v>
      </c>
      <c r="M251" s="2" t="s">
        <v>1042</v>
      </c>
      <c r="N251" t="str">
        <f>VLOOKUP(M251,spp!A:B,2,FALSE)</f>
        <v>Bodianus diplotaenia</v>
      </c>
      <c r="O251">
        <f t="shared" si="30"/>
        <v>19</v>
      </c>
      <c r="Q251">
        <v>15</v>
      </c>
      <c r="T251">
        <v>4</v>
      </c>
      <c r="AI251" s="44"/>
      <c r="AJ251">
        <f>VLOOKUP(M251,spp!A:C,3,FALSE)</f>
        <v>2.01E-2</v>
      </c>
      <c r="AK251">
        <f>VLOOKUP(M251,spp!A:D,4,FALSE)</f>
        <v>2</v>
      </c>
      <c r="AL251">
        <f t="shared" si="25"/>
        <v>67.209374999999994</v>
      </c>
      <c r="AM251">
        <f t="shared" si="26"/>
        <v>1.6802343749999999</v>
      </c>
      <c r="AN251">
        <f t="shared" si="27"/>
        <v>16.802343749999999</v>
      </c>
      <c r="AO251">
        <f t="shared" si="28"/>
        <v>1.6802343749999997E-2</v>
      </c>
      <c r="AP251">
        <f t="shared" si="29"/>
        <v>0.38</v>
      </c>
      <c r="AQ251">
        <f>VLOOKUP(M251,spp!A:H,8,FALSE)</f>
        <v>3.4</v>
      </c>
      <c r="AR251" t="str">
        <f>VLOOKUP(M251,spp!A:K,10,FALSE)</f>
        <v>Depredador</v>
      </c>
      <c r="AS251" t="str">
        <f>VLOOKUP(M251,spp!A:L,12,FALSE)</f>
        <v>LC</v>
      </c>
    </row>
    <row r="252" spans="1:45" x14ac:dyDescent="0.3">
      <c r="A252">
        <v>7</v>
      </c>
      <c r="B252" s="2" t="s">
        <v>983</v>
      </c>
      <c r="C252" s="2" t="s">
        <v>1386</v>
      </c>
      <c r="D252" s="2" t="s">
        <v>1384</v>
      </c>
      <c r="E252" s="2" t="s">
        <v>985</v>
      </c>
      <c r="F252">
        <v>1</v>
      </c>
      <c r="G252" s="1">
        <v>41333</v>
      </c>
      <c r="H252" s="61">
        <v>2013</v>
      </c>
      <c r="I252" s="5" t="s">
        <v>986</v>
      </c>
      <c r="J252" s="1"/>
      <c r="K252" s="36"/>
      <c r="L252" t="str">
        <f t="shared" si="24"/>
        <v>Somero</v>
      </c>
      <c r="M252" s="2" t="s">
        <v>1019</v>
      </c>
      <c r="N252" t="str">
        <f>VLOOKUP(M252,spp!A:B,2,FALSE)</f>
        <v>Stegastes acapulcoensis</v>
      </c>
      <c r="O252">
        <f t="shared" si="30"/>
        <v>12</v>
      </c>
      <c r="R252">
        <v>1</v>
      </c>
      <c r="S252">
        <v>11</v>
      </c>
      <c r="AI252" s="44"/>
      <c r="AJ252">
        <f>VLOOKUP(M252,spp!A:C,3,FALSE)</f>
        <v>3.49E-2</v>
      </c>
      <c r="AK252">
        <f>VLOOKUP(M252,spp!A:D,4,FALSE)</f>
        <v>2</v>
      </c>
      <c r="AL252">
        <f t="shared" si="25"/>
        <v>123.02249999999999</v>
      </c>
      <c r="AM252">
        <f t="shared" si="26"/>
        <v>3.0755624999999998</v>
      </c>
      <c r="AN252">
        <f t="shared" si="27"/>
        <v>30.755624999999998</v>
      </c>
      <c r="AO252">
        <f t="shared" si="28"/>
        <v>3.0755624999999998E-2</v>
      </c>
      <c r="AP252">
        <f t="shared" si="29"/>
        <v>0.24</v>
      </c>
      <c r="AQ252">
        <f>VLOOKUP(M252,spp!A:H,8,FALSE)</f>
        <v>2</v>
      </c>
      <c r="AR252" t="str">
        <f>VLOOKUP(M252,spp!A:K,10,FALSE)</f>
        <v>Herbívoro</v>
      </c>
      <c r="AS252" t="str">
        <f>VLOOKUP(M252,spp!A:L,12,FALSE)</f>
        <v>LC</v>
      </c>
    </row>
    <row r="253" spans="1:45" x14ac:dyDescent="0.3">
      <c r="A253">
        <v>7</v>
      </c>
      <c r="B253" s="2" t="s">
        <v>983</v>
      </c>
      <c r="C253" s="2" t="s">
        <v>1386</v>
      </c>
      <c r="D253" s="2" t="s">
        <v>1384</v>
      </c>
      <c r="E253" s="2" t="s">
        <v>985</v>
      </c>
      <c r="F253">
        <v>1</v>
      </c>
      <c r="G253" s="1">
        <v>41333</v>
      </c>
      <c r="H253" s="61">
        <v>2013</v>
      </c>
      <c r="I253" s="5" t="s">
        <v>986</v>
      </c>
      <c r="J253" s="1"/>
      <c r="K253" s="36"/>
      <c r="L253" t="str">
        <f t="shared" si="24"/>
        <v>Somero</v>
      </c>
      <c r="M253" s="2" t="s">
        <v>1041</v>
      </c>
      <c r="N253" t="str">
        <f>VLOOKUP(M253,spp!A:B,2,FALSE)</f>
        <v>Chromis atrilobata</v>
      </c>
      <c r="O253">
        <f t="shared" si="30"/>
        <v>32</v>
      </c>
      <c r="P253">
        <v>10</v>
      </c>
      <c r="Q253">
        <v>5</v>
      </c>
      <c r="R253">
        <v>17</v>
      </c>
      <c r="AI253" s="44"/>
      <c r="AJ253">
        <f>VLOOKUP(M253,spp!A:C,3,FALSE)</f>
        <v>5</v>
      </c>
      <c r="AK253">
        <f>VLOOKUP(M253,spp!A:D,4,FALSE)</f>
        <v>3.41655</v>
      </c>
      <c r="AL253">
        <f t="shared" si="25"/>
        <v>500966.23880707799</v>
      </c>
      <c r="AM253">
        <f t="shared" si="26"/>
        <v>12524.155970176949</v>
      </c>
      <c r="AN253">
        <f t="shared" si="27"/>
        <v>125241.5597017695</v>
      </c>
      <c r="AO253">
        <f t="shared" si="28"/>
        <v>125.24155970176949</v>
      </c>
      <c r="AP253">
        <f t="shared" si="29"/>
        <v>0.64</v>
      </c>
      <c r="AQ253">
        <f>VLOOKUP(M253,spp!A:H,8,FALSE)</f>
        <v>3.4</v>
      </c>
      <c r="AR253" t="str">
        <f>VLOOKUP(M253,spp!A:K,10,FALSE)</f>
        <v>Planctívoro</v>
      </c>
      <c r="AS253" t="str">
        <f>VLOOKUP(M253,spp!A:L,12,FALSE)</f>
        <v>LC</v>
      </c>
    </row>
    <row r="254" spans="1:45" x14ac:dyDescent="0.3">
      <c r="A254">
        <v>7</v>
      </c>
      <c r="B254" s="2" t="s">
        <v>983</v>
      </c>
      <c r="C254" s="2" t="s">
        <v>1386</v>
      </c>
      <c r="D254" s="2" t="s">
        <v>1384</v>
      </c>
      <c r="E254" s="2" t="s">
        <v>985</v>
      </c>
      <c r="F254">
        <v>1</v>
      </c>
      <c r="G254" s="1">
        <v>41333</v>
      </c>
      <c r="H254" s="61">
        <v>2013</v>
      </c>
      <c r="I254" s="5" t="s">
        <v>986</v>
      </c>
      <c r="J254" s="1"/>
      <c r="K254" s="36"/>
      <c r="L254" t="str">
        <f t="shared" si="24"/>
        <v>Somero</v>
      </c>
      <c r="M254" s="2" t="s">
        <v>1025</v>
      </c>
      <c r="N254" t="str">
        <f>VLOOKUP(M254,spp!A:B,2,FALSE)</f>
        <v>Abudefduf troschelii</v>
      </c>
      <c r="O254">
        <f t="shared" si="30"/>
        <v>26</v>
      </c>
      <c r="R254">
        <v>5</v>
      </c>
      <c r="S254">
        <v>21</v>
      </c>
      <c r="AI254" s="44"/>
      <c r="AJ254">
        <f>VLOOKUP(M254,spp!A:C,3,FALSE)</f>
        <v>1.6E-2</v>
      </c>
      <c r="AK254">
        <f>VLOOKUP(M254,spp!A:D,4,FALSE)</f>
        <v>3</v>
      </c>
      <c r="AL254">
        <f t="shared" si="25"/>
        <v>1957</v>
      </c>
      <c r="AM254">
        <f t="shared" si="26"/>
        <v>48.924999999999997</v>
      </c>
      <c r="AN254">
        <f t="shared" si="27"/>
        <v>489.25</v>
      </c>
      <c r="AO254">
        <f t="shared" si="28"/>
        <v>0.48925000000000002</v>
      </c>
      <c r="AP254">
        <f t="shared" si="29"/>
        <v>0.52</v>
      </c>
      <c r="AQ254">
        <f>VLOOKUP(M254,spp!A:H,8,FALSE)</f>
        <v>3</v>
      </c>
      <c r="AR254" t="str">
        <f>VLOOKUP(M254,spp!A:K,10,FALSE)</f>
        <v>Planctívoro</v>
      </c>
      <c r="AS254" t="str">
        <f>VLOOKUP(M254,spp!A:L,12,FALSE)</f>
        <v>LC</v>
      </c>
    </row>
    <row r="255" spans="1:45" x14ac:dyDescent="0.3">
      <c r="A255">
        <v>7</v>
      </c>
      <c r="B255" s="2" t="s">
        <v>983</v>
      </c>
      <c r="C255" s="2" t="s">
        <v>1386</v>
      </c>
      <c r="D255" s="2" t="s">
        <v>1384</v>
      </c>
      <c r="E255" s="2" t="s">
        <v>985</v>
      </c>
      <c r="F255">
        <v>1</v>
      </c>
      <c r="G255" s="1">
        <v>41333</v>
      </c>
      <c r="H255" s="61">
        <v>2013</v>
      </c>
      <c r="I255" s="5" t="s">
        <v>986</v>
      </c>
      <c r="J255" s="1"/>
      <c r="K255" s="36"/>
      <c r="L255" t="str">
        <f t="shared" si="24"/>
        <v>Somero</v>
      </c>
      <c r="M255" s="2" t="s">
        <v>1023</v>
      </c>
      <c r="N255" t="str">
        <f>VLOOKUP(M255,spp!A:B,2,FALSE)</f>
        <v>Anisotremus caesius</v>
      </c>
      <c r="O255">
        <f t="shared" si="30"/>
        <v>1</v>
      </c>
      <c r="T255">
        <v>1</v>
      </c>
      <c r="AI255" s="44"/>
      <c r="AJ255">
        <f>VLOOKUP(M255,spp!A:C,3,FALSE)</f>
        <v>1</v>
      </c>
      <c r="AK255">
        <f>VLOOKUP(M255,spp!A:D,4,FALSE)</f>
        <v>2</v>
      </c>
      <c r="AL255">
        <f t="shared" si="25"/>
        <v>625</v>
      </c>
      <c r="AM255">
        <f t="shared" si="26"/>
        <v>15.625</v>
      </c>
      <c r="AN255">
        <f t="shared" si="27"/>
        <v>156.25</v>
      </c>
      <c r="AO255">
        <f t="shared" si="28"/>
        <v>0.15625</v>
      </c>
      <c r="AP255">
        <f t="shared" si="29"/>
        <v>0.02</v>
      </c>
      <c r="AQ255">
        <f>VLOOKUP(M255,spp!A:H,8,FALSE)</f>
        <v>3.4</v>
      </c>
      <c r="AR255" t="str">
        <f>VLOOKUP(M255,spp!A:K,10,FALSE)</f>
        <v>Depredador</v>
      </c>
      <c r="AS255" t="str">
        <f>VLOOKUP(M255,spp!A:L,12,FALSE)</f>
        <v>LC</v>
      </c>
    </row>
    <row r="256" spans="1:45" x14ac:dyDescent="0.3">
      <c r="A256">
        <v>7</v>
      </c>
      <c r="B256" s="2" t="s">
        <v>983</v>
      </c>
      <c r="C256" s="2" t="s">
        <v>1386</v>
      </c>
      <c r="D256" s="2" t="s">
        <v>1384</v>
      </c>
      <c r="E256" s="2" t="s">
        <v>985</v>
      </c>
      <c r="F256">
        <v>1</v>
      </c>
      <c r="G256" s="1">
        <v>41333</v>
      </c>
      <c r="H256" s="61">
        <v>2013</v>
      </c>
      <c r="I256" s="5" t="s">
        <v>986</v>
      </c>
      <c r="J256" s="1"/>
      <c r="K256" s="36"/>
      <c r="L256" t="str">
        <f t="shared" si="24"/>
        <v>Somero</v>
      </c>
      <c r="M256" s="2" t="s">
        <v>1021</v>
      </c>
      <c r="N256" t="str">
        <f>VLOOKUP(M256,spp!A:B,2,FALSE)</f>
        <v>Johnrandallia nigrirostris</v>
      </c>
      <c r="O256">
        <f t="shared" si="30"/>
        <v>2</v>
      </c>
      <c r="S256">
        <v>2</v>
      </c>
      <c r="AI256" s="44"/>
      <c r="AJ256">
        <f>VLOOKUP(M256,spp!A:C,3,FALSE)</f>
        <v>2</v>
      </c>
      <c r="AK256">
        <f>VLOOKUP(M256,spp!A:D,4,FALSE)</f>
        <v>3</v>
      </c>
      <c r="AL256">
        <f t="shared" si="25"/>
        <v>21437.5</v>
      </c>
      <c r="AM256">
        <f t="shared" si="26"/>
        <v>535.9375</v>
      </c>
      <c r="AN256">
        <f t="shared" si="27"/>
        <v>5359.375</v>
      </c>
      <c r="AO256">
        <f t="shared" si="28"/>
        <v>5.359375</v>
      </c>
      <c r="AP256">
        <f t="shared" si="29"/>
        <v>0.04</v>
      </c>
      <c r="AQ256">
        <f>VLOOKUP(M256,spp!A:H,8,FALSE)</f>
        <v>3</v>
      </c>
      <c r="AR256" t="str">
        <f>VLOOKUP(M256,spp!A:K,10,FALSE)</f>
        <v>Depredador</v>
      </c>
      <c r="AS256" t="str">
        <f>VLOOKUP(M256,spp!A:L,12,FALSE)</f>
        <v>LC</v>
      </c>
    </row>
    <row r="257" spans="1:45" x14ac:dyDescent="0.3">
      <c r="A257">
        <v>7</v>
      </c>
      <c r="B257" s="2" t="s">
        <v>983</v>
      </c>
      <c r="C257" s="2" t="s">
        <v>1386</v>
      </c>
      <c r="D257" s="2" t="s">
        <v>1384</v>
      </c>
      <c r="E257" s="2" t="s">
        <v>985</v>
      </c>
      <c r="F257">
        <v>1</v>
      </c>
      <c r="G257" s="1">
        <v>41333</v>
      </c>
      <c r="H257" s="61">
        <v>2013</v>
      </c>
      <c r="I257" s="5" t="s">
        <v>986</v>
      </c>
      <c r="J257" s="1"/>
      <c r="K257" s="36"/>
      <c r="L257" t="str">
        <f t="shared" si="24"/>
        <v>Somero</v>
      </c>
      <c r="M257" s="2" t="s">
        <v>1062</v>
      </c>
      <c r="N257" t="str">
        <f>VLOOKUP(M257,spp!A:B,2,FALSE)</f>
        <v>Paranthias colonus</v>
      </c>
      <c r="O257">
        <f t="shared" si="30"/>
        <v>3</v>
      </c>
      <c r="T257">
        <v>3</v>
      </c>
      <c r="AI257" s="44"/>
      <c r="AJ257">
        <f>VLOOKUP(M257,spp!A:C,3,FALSE)</f>
        <v>1.485E-2</v>
      </c>
      <c r="AK257">
        <f>VLOOKUP(M257,spp!A:D,4,FALSE)</f>
        <v>2</v>
      </c>
      <c r="AL257">
        <f t="shared" si="25"/>
        <v>27.84375</v>
      </c>
      <c r="AM257">
        <f t="shared" si="26"/>
        <v>0.69609374999999996</v>
      </c>
      <c r="AN257">
        <f t="shared" si="27"/>
        <v>6.9609375</v>
      </c>
      <c r="AO257">
        <f t="shared" si="28"/>
        <v>6.9609375000000001E-3</v>
      </c>
      <c r="AP257">
        <f t="shared" si="29"/>
        <v>0.06</v>
      </c>
      <c r="AQ257">
        <f>VLOOKUP(M257,spp!A:H,8,FALSE)</f>
        <v>3.8</v>
      </c>
      <c r="AR257" t="str">
        <f>VLOOKUP(M257,spp!A:K,10,FALSE)</f>
        <v>Planctívoro</v>
      </c>
      <c r="AS257" t="str">
        <f>VLOOKUP(M257,spp!A:L,12,FALSE)</f>
        <v>LC</v>
      </c>
    </row>
    <row r="258" spans="1:45" x14ac:dyDescent="0.3">
      <c r="A258">
        <v>7</v>
      </c>
      <c r="B258" s="2" t="s">
        <v>983</v>
      </c>
      <c r="C258" s="2" t="s">
        <v>1386</v>
      </c>
      <c r="D258" s="2" t="s">
        <v>1384</v>
      </c>
      <c r="E258" s="2" t="s">
        <v>985</v>
      </c>
      <c r="F258">
        <v>2</v>
      </c>
      <c r="G258" s="1">
        <v>41333</v>
      </c>
      <c r="H258" s="61">
        <v>2013</v>
      </c>
      <c r="I258" s="5" t="s">
        <v>986</v>
      </c>
      <c r="J258" s="1"/>
      <c r="K258" s="36"/>
      <c r="L258" t="str">
        <f t="shared" si="24"/>
        <v>Somero</v>
      </c>
      <c r="M258" s="2" t="s">
        <v>1028</v>
      </c>
      <c r="N258" t="str">
        <f>VLOOKUP(M258,spp!A:B,2,FALSE)</f>
        <v>Thalassoma lucasanum</v>
      </c>
      <c r="O258">
        <f t="shared" si="30"/>
        <v>170</v>
      </c>
      <c r="P258">
        <v>20</v>
      </c>
      <c r="Q258">
        <v>60</v>
      </c>
      <c r="R258">
        <v>90</v>
      </c>
      <c r="AI258" s="44"/>
      <c r="AJ258">
        <f>VLOOKUP(M258,spp!A:C,3,FALSE)</f>
        <v>1.261E-2</v>
      </c>
      <c r="AK258">
        <f>VLOOKUP(M258,spp!A:D,4,FALSE)</f>
        <v>2</v>
      </c>
      <c r="AL258">
        <f t="shared" si="25"/>
        <v>221.46312499999999</v>
      </c>
      <c r="AM258">
        <f t="shared" si="26"/>
        <v>5.5365781250000001</v>
      </c>
      <c r="AN258">
        <f t="shared" si="27"/>
        <v>55.365781249999998</v>
      </c>
      <c r="AO258">
        <f t="shared" si="28"/>
        <v>5.5365781249999996E-2</v>
      </c>
      <c r="AP258">
        <f t="shared" si="29"/>
        <v>3.4</v>
      </c>
      <c r="AQ258">
        <f>VLOOKUP(M258,spp!A:H,8,FALSE)</f>
        <v>3.5</v>
      </c>
      <c r="AR258" t="str">
        <f>VLOOKUP(M258,spp!A:K,10,FALSE)</f>
        <v>Depredador</v>
      </c>
      <c r="AS258" t="str">
        <f>VLOOKUP(M258,spp!A:L,12,FALSE)</f>
        <v>LC</v>
      </c>
    </row>
    <row r="259" spans="1:45" x14ac:dyDescent="0.3">
      <c r="A259">
        <v>7</v>
      </c>
      <c r="B259" s="2" t="s">
        <v>983</v>
      </c>
      <c r="C259" s="2" t="s">
        <v>1386</v>
      </c>
      <c r="D259" s="2" t="s">
        <v>1384</v>
      </c>
      <c r="E259" s="2" t="s">
        <v>985</v>
      </c>
      <c r="F259">
        <v>2</v>
      </c>
      <c r="G259" s="1">
        <v>41333</v>
      </c>
      <c r="H259" s="61">
        <v>2013</v>
      </c>
      <c r="I259" s="5" t="s">
        <v>986</v>
      </c>
      <c r="J259" s="1"/>
      <c r="K259" s="36"/>
      <c r="L259" t="str">
        <f t="shared" si="24"/>
        <v>Somero</v>
      </c>
      <c r="M259" s="2" t="s">
        <v>1026</v>
      </c>
      <c r="N259" t="str">
        <f>VLOOKUP(M259,spp!A:B,2,FALSE)</f>
        <v>Microspathodon dorsalis</v>
      </c>
      <c r="O259">
        <f t="shared" si="30"/>
        <v>7</v>
      </c>
      <c r="T259">
        <v>7</v>
      </c>
      <c r="AI259" s="44"/>
      <c r="AJ259">
        <f>VLOOKUP(M259,spp!A:C,3,FALSE)</f>
        <v>2</v>
      </c>
      <c r="AK259">
        <f>VLOOKUP(M259,spp!A:D,4,FALSE)</f>
        <v>3</v>
      </c>
      <c r="AL259">
        <f t="shared" si="25"/>
        <v>218750</v>
      </c>
      <c r="AM259">
        <f t="shared" si="26"/>
        <v>5468.75</v>
      </c>
      <c r="AN259">
        <f t="shared" si="27"/>
        <v>54687.5</v>
      </c>
      <c r="AO259">
        <f t="shared" si="28"/>
        <v>54.6875</v>
      </c>
      <c r="AP259">
        <f t="shared" si="29"/>
        <v>0.14000000000000001</v>
      </c>
      <c r="AQ259">
        <f>VLOOKUP(M259,spp!A:H,8,FALSE)</f>
        <v>2.1</v>
      </c>
      <c r="AR259" t="str">
        <f>VLOOKUP(M259,spp!A:K,10,FALSE)</f>
        <v>Herbívoro</v>
      </c>
      <c r="AS259" t="str">
        <f>VLOOKUP(M259,spp!A:L,12,FALSE)</f>
        <v>LC</v>
      </c>
    </row>
    <row r="260" spans="1:45" x14ac:dyDescent="0.3">
      <c r="A260">
        <v>7</v>
      </c>
      <c r="B260" s="2" t="s">
        <v>983</v>
      </c>
      <c r="C260" s="2" t="s">
        <v>1386</v>
      </c>
      <c r="D260" s="2" t="s">
        <v>1384</v>
      </c>
      <c r="E260" s="2" t="s">
        <v>985</v>
      </c>
      <c r="F260">
        <v>2</v>
      </c>
      <c r="G260" s="1">
        <v>41333</v>
      </c>
      <c r="H260" s="61">
        <v>2013</v>
      </c>
      <c r="I260" s="5" t="s">
        <v>986</v>
      </c>
      <c r="J260" s="1"/>
      <c r="K260" s="36"/>
      <c r="L260" t="str">
        <f t="shared" ref="L260:L323" si="31">IF(K260&gt;6,"Profundo","Somero")</f>
        <v>Somero</v>
      </c>
      <c r="M260" s="2" t="s">
        <v>1393</v>
      </c>
      <c r="N260" t="str">
        <f>VLOOKUP(M260,spp!A:B,2,FALSE)</f>
        <v>Kiphosus sp.</v>
      </c>
      <c r="O260">
        <f t="shared" si="30"/>
        <v>10</v>
      </c>
      <c r="U260">
        <v>10</v>
      </c>
      <c r="AI260" s="44"/>
      <c r="AJ260">
        <f>VLOOKUP(M260,spp!A:C,3,FALSE)</f>
        <v>2.18E-2</v>
      </c>
      <c r="AK260">
        <f>VLOOKUP(M260,spp!A:D,4,FALSE)</f>
        <v>3</v>
      </c>
      <c r="AL260">
        <f t="shared" ref="AL260:AL323" si="32">((AJ260*$P$2^AK260)*P260)+((AJ260*$Q$2^AK260)*Q260)+((AJ260*$R$2^AK260)*R260)+((AJ260*$S$2^AK260)*S260)+((AJ260*$T$2^AK260)*T260)+((AJ260*$U$2^AK260)*U260)+((AJ260*$V$2^AK260)*V260)+((AJ260*$W$2^AK260)*W260)+((AJ260*$X$2^AK260)*X260)+((AJ260*$Y$2^AK260)*Y260)+((AJ260*$Z$2^AK260)*Z260)+((AJ260*$AA$2^AK260)*AA260)+((AJ260*$AB$2^AK260)*AB260)+ ((AJ260*$AC$2^AK260)*AC260)+((AJ260*$AD$2^AK260)*AD260)+((AJ260*$AE$2^AK260)*AE260)+((AJ260*$AF$2^AK260)*AF260)+((AJ260*$AG$2^AK260)*AG260)+((AJ260*$AH$2^AK260)*AH260)</f>
        <v>9346.75</v>
      </c>
      <c r="AM260">
        <f t="shared" ref="AM260:AM323" si="33">AL260/40</f>
        <v>233.66874999999999</v>
      </c>
      <c r="AN260">
        <f t="shared" ref="AN260:AN323" si="34">AM260*10</f>
        <v>2336.6875</v>
      </c>
      <c r="AO260">
        <f t="shared" ref="AO260:AO323" si="35">AN260/1000</f>
        <v>2.3366875</v>
      </c>
      <c r="AP260">
        <f t="shared" ref="AP260:AP323" si="36">O260/$C$1</f>
        <v>0.2</v>
      </c>
      <c r="AQ260">
        <f>VLOOKUP(M260,spp!A:H,8,FALSE)</f>
        <v>2.9</v>
      </c>
      <c r="AR260" t="str">
        <f>VLOOKUP(M260,spp!A:K,10,FALSE)</f>
        <v>Herbívoro</v>
      </c>
      <c r="AS260" t="str">
        <f>VLOOKUP(M260,spp!A:L,12,FALSE)</f>
        <v>LC</v>
      </c>
    </row>
    <row r="261" spans="1:45" x14ac:dyDescent="0.3">
      <c r="A261">
        <v>7</v>
      </c>
      <c r="B261" s="2" t="s">
        <v>983</v>
      </c>
      <c r="C261" s="2" t="s">
        <v>1386</v>
      </c>
      <c r="D261" s="2" t="s">
        <v>1384</v>
      </c>
      <c r="E261" s="2" t="s">
        <v>985</v>
      </c>
      <c r="F261">
        <v>2</v>
      </c>
      <c r="G261" s="1">
        <v>41333</v>
      </c>
      <c r="H261" s="61">
        <v>2013</v>
      </c>
      <c r="I261" s="5" t="s">
        <v>986</v>
      </c>
      <c r="J261" s="1"/>
      <c r="K261" s="36"/>
      <c r="L261" t="str">
        <f t="shared" si="31"/>
        <v>Somero</v>
      </c>
      <c r="M261" s="2" t="s">
        <v>1042</v>
      </c>
      <c r="N261" t="str">
        <f>VLOOKUP(M261,spp!A:B,2,FALSE)</f>
        <v>Bodianus diplotaenia</v>
      </c>
      <c r="O261">
        <f t="shared" si="30"/>
        <v>1</v>
      </c>
      <c r="T261">
        <v>1</v>
      </c>
      <c r="AI261" s="44"/>
      <c r="AJ261">
        <f>VLOOKUP(M261,spp!A:C,3,FALSE)</f>
        <v>2.01E-2</v>
      </c>
      <c r="AK261">
        <f>VLOOKUP(M261,spp!A:D,4,FALSE)</f>
        <v>2</v>
      </c>
      <c r="AL261">
        <f t="shared" si="32"/>
        <v>12.5625</v>
      </c>
      <c r="AM261">
        <f t="shared" si="33"/>
        <v>0.31406250000000002</v>
      </c>
      <c r="AN261">
        <f t="shared" si="34"/>
        <v>3.140625</v>
      </c>
      <c r="AO261">
        <f t="shared" si="35"/>
        <v>3.1406250000000002E-3</v>
      </c>
      <c r="AP261">
        <f t="shared" si="36"/>
        <v>0.02</v>
      </c>
      <c r="AQ261">
        <f>VLOOKUP(M261,spp!A:H,8,FALSE)</f>
        <v>3.4</v>
      </c>
      <c r="AR261" t="str">
        <f>VLOOKUP(M261,spp!A:K,10,FALSE)</f>
        <v>Depredador</v>
      </c>
      <c r="AS261" t="str">
        <f>VLOOKUP(M261,spp!A:L,12,FALSE)</f>
        <v>LC</v>
      </c>
    </row>
    <row r="262" spans="1:45" x14ac:dyDescent="0.3">
      <c r="A262">
        <v>7</v>
      </c>
      <c r="B262" s="2" t="s">
        <v>983</v>
      </c>
      <c r="C262" s="2" t="s">
        <v>1386</v>
      </c>
      <c r="D262" s="2" t="s">
        <v>1384</v>
      </c>
      <c r="E262" s="2" t="s">
        <v>985</v>
      </c>
      <c r="F262">
        <v>2</v>
      </c>
      <c r="G262" s="1">
        <v>41333</v>
      </c>
      <c r="H262" s="61">
        <v>2013</v>
      </c>
      <c r="I262" s="5" t="s">
        <v>986</v>
      </c>
      <c r="J262" s="1"/>
      <c r="K262" s="36"/>
      <c r="L262" t="str">
        <f t="shared" si="31"/>
        <v>Somero</v>
      </c>
      <c r="M262" s="2" t="s">
        <v>1019</v>
      </c>
      <c r="N262" t="str">
        <f>VLOOKUP(M262,spp!A:B,2,FALSE)</f>
        <v>Stegastes acapulcoensis</v>
      </c>
      <c r="O262">
        <f t="shared" si="30"/>
        <v>15</v>
      </c>
      <c r="R262">
        <v>15</v>
      </c>
      <c r="AI262" s="44"/>
      <c r="AJ262">
        <f>VLOOKUP(M262,spp!A:C,3,FALSE)</f>
        <v>3.49E-2</v>
      </c>
      <c r="AK262">
        <f>VLOOKUP(M262,spp!A:D,4,FALSE)</f>
        <v>2</v>
      </c>
      <c r="AL262">
        <f t="shared" si="32"/>
        <v>81.796875</v>
      </c>
      <c r="AM262">
        <f t="shared" si="33"/>
        <v>2.044921875</v>
      </c>
      <c r="AN262">
        <f t="shared" si="34"/>
        <v>20.44921875</v>
      </c>
      <c r="AO262">
        <f t="shared" si="35"/>
        <v>2.0449218750000001E-2</v>
      </c>
      <c r="AP262">
        <f t="shared" si="36"/>
        <v>0.3</v>
      </c>
      <c r="AQ262">
        <f>VLOOKUP(M262,spp!A:H,8,FALSE)</f>
        <v>2</v>
      </c>
      <c r="AR262" t="str">
        <f>VLOOKUP(M262,spp!A:K,10,FALSE)</f>
        <v>Herbívoro</v>
      </c>
      <c r="AS262" t="str">
        <f>VLOOKUP(M262,spp!A:L,12,FALSE)</f>
        <v>LC</v>
      </c>
    </row>
    <row r="263" spans="1:45" x14ac:dyDescent="0.3">
      <c r="A263">
        <v>7</v>
      </c>
      <c r="B263" s="2" t="s">
        <v>983</v>
      </c>
      <c r="C263" s="2" t="s">
        <v>1386</v>
      </c>
      <c r="D263" s="2" t="s">
        <v>1384</v>
      </c>
      <c r="E263" s="2" t="s">
        <v>985</v>
      </c>
      <c r="F263">
        <v>2</v>
      </c>
      <c r="G263" s="1">
        <v>41333</v>
      </c>
      <c r="H263" s="61">
        <v>2013</v>
      </c>
      <c r="I263" s="5" t="s">
        <v>986</v>
      </c>
      <c r="J263" s="1"/>
      <c r="K263" s="36"/>
      <c r="L263" t="str">
        <f t="shared" si="31"/>
        <v>Somero</v>
      </c>
      <c r="M263" s="2" t="s">
        <v>1041</v>
      </c>
      <c r="N263" t="str">
        <f>VLOOKUP(M263,spp!A:B,2,FALSE)</f>
        <v>Chromis atrilobata</v>
      </c>
      <c r="O263">
        <f t="shared" si="30"/>
        <v>80</v>
      </c>
      <c r="P263">
        <v>65</v>
      </c>
      <c r="Q263">
        <v>15</v>
      </c>
      <c r="AI263" s="44"/>
      <c r="AJ263">
        <f>VLOOKUP(M263,spp!A:C,3,FALSE)</f>
        <v>5</v>
      </c>
      <c r="AK263">
        <f>VLOOKUP(M263,spp!A:D,4,FALSE)</f>
        <v>3.41655</v>
      </c>
      <c r="AL263">
        <f t="shared" si="32"/>
        <v>80678.744346789026</v>
      </c>
      <c r="AM263">
        <f t="shared" si="33"/>
        <v>2016.9686086697257</v>
      </c>
      <c r="AN263">
        <f t="shared" si="34"/>
        <v>20169.686086697257</v>
      </c>
      <c r="AO263">
        <f t="shared" si="35"/>
        <v>20.169686086697258</v>
      </c>
      <c r="AP263">
        <f t="shared" si="36"/>
        <v>1.6</v>
      </c>
      <c r="AQ263">
        <f>VLOOKUP(M263,spp!A:H,8,FALSE)</f>
        <v>3.4</v>
      </c>
      <c r="AR263" t="str">
        <f>VLOOKUP(M263,spp!A:K,10,FALSE)</f>
        <v>Planctívoro</v>
      </c>
      <c r="AS263" t="str">
        <f>VLOOKUP(M263,spp!A:L,12,FALSE)</f>
        <v>LC</v>
      </c>
    </row>
    <row r="264" spans="1:45" x14ac:dyDescent="0.3">
      <c r="A264">
        <v>7</v>
      </c>
      <c r="B264" s="2" t="s">
        <v>983</v>
      </c>
      <c r="C264" s="2" t="s">
        <v>1386</v>
      </c>
      <c r="D264" s="2" t="s">
        <v>1384</v>
      </c>
      <c r="E264" s="2" t="s">
        <v>985</v>
      </c>
      <c r="F264">
        <v>2</v>
      </c>
      <c r="G264" s="1">
        <v>41333</v>
      </c>
      <c r="H264" s="61">
        <v>2013</v>
      </c>
      <c r="I264" s="5" t="s">
        <v>986</v>
      </c>
      <c r="J264" s="1"/>
      <c r="K264" s="36"/>
      <c r="L264" t="str">
        <f t="shared" si="31"/>
        <v>Somero</v>
      </c>
      <c r="M264" s="2" t="s">
        <v>1025</v>
      </c>
      <c r="N264" t="str">
        <f>VLOOKUP(M264,spp!A:B,2,FALSE)</f>
        <v>Abudefduf troschelii</v>
      </c>
      <c r="O264">
        <f t="shared" si="30"/>
        <v>10</v>
      </c>
      <c r="S264">
        <v>10</v>
      </c>
      <c r="AI264" s="44"/>
      <c r="AJ264">
        <f>VLOOKUP(M264,spp!A:C,3,FALSE)</f>
        <v>1.6E-2</v>
      </c>
      <c r="AK264">
        <f>VLOOKUP(M264,spp!A:D,4,FALSE)</f>
        <v>3</v>
      </c>
      <c r="AL264">
        <f t="shared" si="32"/>
        <v>857.5</v>
      </c>
      <c r="AM264">
        <f t="shared" si="33"/>
        <v>21.4375</v>
      </c>
      <c r="AN264">
        <f t="shared" si="34"/>
        <v>214.375</v>
      </c>
      <c r="AO264">
        <f t="shared" si="35"/>
        <v>0.21437500000000001</v>
      </c>
      <c r="AP264">
        <f t="shared" si="36"/>
        <v>0.2</v>
      </c>
      <c r="AQ264">
        <f>VLOOKUP(M264,spp!A:H,8,FALSE)</f>
        <v>3</v>
      </c>
      <c r="AR264" t="str">
        <f>VLOOKUP(M264,spp!A:K,10,FALSE)</f>
        <v>Planctívoro</v>
      </c>
      <c r="AS264" t="str">
        <f>VLOOKUP(M264,spp!A:L,12,FALSE)</f>
        <v>LC</v>
      </c>
    </row>
    <row r="265" spans="1:45" x14ac:dyDescent="0.3">
      <c r="A265">
        <v>7</v>
      </c>
      <c r="B265" s="2" t="s">
        <v>983</v>
      </c>
      <c r="C265" s="2" t="s">
        <v>1386</v>
      </c>
      <c r="D265" s="2" t="s">
        <v>1384</v>
      </c>
      <c r="E265" s="2" t="s">
        <v>985</v>
      </c>
      <c r="F265">
        <v>2</v>
      </c>
      <c r="G265" s="1">
        <v>41333</v>
      </c>
      <c r="H265" s="61">
        <v>2013</v>
      </c>
      <c r="I265" s="5" t="s">
        <v>986</v>
      </c>
      <c r="J265" s="1"/>
      <c r="K265" s="36"/>
      <c r="L265" t="str">
        <f t="shared" si="31"/>
        <v>Somero</v>
      </c>
      <c r="M265" s="2" t="s">
        <v>1021</v>
      </c>
      <c r="N265" t="str">
        <f>VLOOKUP(M265,spp!A:B,2,FALSE)</f>
        <v>Johnrandallia nigrirostris</v>
      </c>
      <c r="O265">
        <f t="shared" si="30"/>
        <v>5</v>
      </c>
      <c r="S265">
        <v>5</v>
      </c>
      <c r="AI265" s="44"/>
      <c r="AJ265">
        <f>VLOOKUP(M265,spp!A:C,3,FALSE)</f>
        <v>2</v>
      </c>
      <c r="AK265">
        <f>VLOOKUP(M265,spp!A:D,4,FALSE)</f>
        <v>3</v>
      </c>
      <c r="AL265">
        <f t="shared" si="32"/>
        <v>53593.75</v>
      </c>
      <c r="AM265">
        <f t="shared" si="33"/>
        <v>1339.84375</v>
      </c>
      <c r="AN265">
        <f t="shared" si="34"/>
        <v>13398.4375</v>
      </c>
      <c r="AO265">
        <f t="shared" si="35"/>
        <v>13.3984375</v>
      </c>
      <c r="AP265">
        <f t="shared" si="36"/>
        <v>0.1</v>
      </c>
      <c r="AQ265">
        <f>VLOOKUP(M265,spp!A:H,8,FALSE)</f>
        <v>3</v>
      </c>
      <c r="AR265" t="str">
        <f>VLOOKUP(M265,spp!A:K,10,FALSE)</f>
        <v>Depredador</v>
      </c>
      <c r="AS265" t="str">
        <f>VLOOKUP(M265,spp!A:L,12,FALSE)</f>
        <v>LC</v>
      </c>
    </row>
    <row r="266" spans="1:45" x14ac:dyDescent="0.3">
      <c r="A266">
        <v>7</v>
      </c>
      <c r="B266" s="2" t="s">
        <v>983</v>
      </c>
      <c r="C266" s="2" t="s">
        <v>1386</v>
      </c>
      <c r="D266" s="2" t="s">
        <v>1384</v>
      </c>
      <c r="E266" s="2" t="s">
        <v>985</v>
      </c>
      <c r="F266">
        <v>2</v>
      </c>
      <c r="G266" s="1">
        <v>41333</v>
      </c>
      <c r="H266" s="61">
        <v>2013</v>
      </c>
      <c r="I266" s="5" t="s">
        <v>986</v>
      </c>
      <c r="J266" s="1"/>
      <c r="K266" s="36"/>
      <c r="L266" t="str">
        <f t="shared" si="31"/>
        <v>Somero</v>
      </c>
      <c r="M266" s="2" t="s">
        <v>1060</v>
      </c>
      <c r="N266" t="str">
        <f>VLOOKUP(M266,spp!A:B,2,FALSE)</f>
        <v>Caranx caballus</v>
      </c>
      <c r="O266">
        <f t="shared" si="30"/>
        <v>20</v>
      </c>
      <c r="V266">
        <v>20</v>
      </c>
      <c r="AI266" s="44"/>
      <c r="AJ266">
        <f>VLOOKUP(M266,spp!A:C,3,FALSE)</f>
        <v>2</v>
      </c>
      <c r="AK266">
        <f>VLOOKUP(M266,spp!A:D,4,FALSE)</f>
        <v>3</v>
      </c>
      <c r="AL266">
        <f t="shared" si="32"/>
        <v>3645000</v>
      </c>
      <c r="AM266">
        <f t="shared" si="33"/>
        <v>91125</v>
      </c>
      <c r="AN266">
        <f t="shared" si="34"/>
        <v>911250</v>
      </c>
      <c r="AO266">
        <f t="shared" si="35"/>
        <v>911.25</v>
      </c>
      <c r="AP266">
        <f t="shared" si="36"/>
        <v>0.4</v>
      </c>
      <c r="AQ266">
        <f>VLOOKUP(M266,spp!A:H,8,FALSE)</f>
        <v>4</v>
      </c>
      <c r="AR266" t="str">
        <f>VLOOKUP(M266,spp!A:K,10,FALSE)</f>
        <v>Depredador Tope</v>
      </c>
      <c r="AS266" t="str">
        <f>VLOOKUP(M266,spp!A:L,12,FALSE)</f>
        <v>LC</v>
      </c>
    </row>
    <row r="267" spans="1:45" x14ac:dyDescent="0.3">
      <c r="A267">
        <v>7</v>
      </c>
      <c r="B267" s="2" t="s">
        <v>983</v>
      </c>
      <c r="C267" s="2" t="s">
        <v>1386</v>
      </c>
      <c r="D267" s="2" t="s">
        <v>1384</v>
      </c>
      <c r="E267" s="2" t="s">
        <v>985</v>
      </c>
      <c r="F267">
        <v>2</v>
      </c>
      <c r="G267" s="1">
        <v>41333</v>
      </c>
      <c r="H267" s="61">
        <v>2013</v>
      </c>
      <c r="I267" s="5" t="s">
        <v>986</v>
      </c>
      <c r="J267" s="1"/>
      <c r="K267" s="36"/>
      <c r="L267" t="str">
        <f t="shared" si="31"/>
        <v>Somero</v>
      </c>
      <c r="M267" s="2" t="s">
        <v>1040</v>
      </c>
      <c r="N267" t="str">
        <f>VLOOKUP(M267,spp!A:B,2,FALSE)</f>
        <v>Sufflamen verres</v>
      </c>
      <c r="O267">
        <f t="shared" si="30"/>
        <v>2</v>
      </c>
      <c r="T267">
        <v>2</v>
      </c>
      <c r="AI267" s="44"/>
      <c r="AJ267">
        <f>VLOOKUP(M267,spp!A:C,3,FALSE)</f>
        <v>2</v>
      </c>
      <c r="AK267">
        <f>VLOOKUP(M267,spp!A:D,4,FALSE)</f>
        <v>3</v>
      </c>
      <c r="AL267">
        <f t="shared" si="32"/>
        <v>62500</v>
      </c>
      <c r="AM267">
        <f t="shared" si="33"/>
        <v>1562.5</v>
      </c>
      <c r="AN267">
        <f t="shared" si="34"/>
        <v>15625</v>
      </c>
      <c r="AO267">
        <f t="shared" si="35"/>
        <v>15.625</v>
      </c>
      <c r="AP267">
        <f t="shared" si="36"/>
        <v>0.04</v>
      </c>
      <c r="AQ267">
        <f>VLOOKUP(M267,spp!A:H,8,FALSE)</f>
        <v>3.3</v>
      </c>
      <c r="AR267" t="str">
        <f>VLOOKUP(M267,spp!A:K,10,FALSE)</f>
        <v>Depredador</v>
      </c>
      <c r="AS267" t="str">
        <f>VLOOKUP(M267,spp!A:L,12,FALSE)</f>
        <v>LC</v>
      </c>
    </row>
    <row r="268" spans="1:45" x14ac:dyDescent="0.3">
      <c r="A268">
        <v>7</v>
      </c>
      <c r="B268" s="2" t="s">
        <v>983</v>
      </c>
      <c r="C268" s="2" t="s">
        <v>1386</v>
      </c>
      <c r="D268" s="2" t="s">
        <v>1384</v>
      </c>
      <c r="E268" s="2" t="s">
        <v>985</v>
      </c>
      <c r="F268">
        <v>2</v>
      </c>
      <c r="G268" s="1">
        <v>41333</v>
      </c>
      <c r="H268" s="61">
        <v>2013</v>
      </c>
      <c r="I268" s="5" t="s">
        <v>986</v>
      </c>
      <c r="J268" s="1"/>
      <c r="K268" s="36"/>
      <c r="L268" t="str">
        <f t="shared" si="31"/>
        <v>Somero</v>
      </c>
      <c r="M268" s="2" t="s">
        <v>1027</v>
      </c>
      <c r="N268" t="str">
        <f>VLOOKUP(M268,spp!A:B,2,FALSE)</f>
        <v>Halichoeres notospilus</v>
      </c>
      <c r="O268">
        <f t="shared" si="30"/>
        <v>2</v>
      </c>
      <c r="T268">
        <v>2</v>
      </c>
      <c r="AI268" s="44"/>
      <c r="AJ268">
        <f>VLOOKUP(M268,spp!A:C,3,FALSE)</f>
        <v>1.26E-2</v>
      </c>
      <c r="AK268">
        <f>VLOOKUP(M268,spp!A:D,4,FALSE)</f>
        <v>3</v>
      </c>
      <c r="AL268">
        <f t="shared" si="32"/>
        <v>393.75</v>
      </c>
      <c r="AM268">
        <f t="shared" si="33"/>
        <v>9.84375</v>
      </c>
      <c r="AN268">
        <f t="shared" si="34"/>
        <v>98.4375</v>
      </c>
      <c r="AO268">
        <f t="shared" si="35"/>
        <v>9.8437499999999997E-2</v>
      </c>
      <c r="AP268">
        <f t="shared" si="36"/>
        <v>0.04</v>
      </c>
      <c r="AQ268">
        <f>VLOOKUP(M268,spp!A:H,8,FALSE)</f>
        <v>3.5</v>
      </c>
      <c r="AR268" t="str">
        <f>VLOOKUP(M268,spp!A:K,10,FALSE)</f>
        <v>Depredador</v>
      </c>
      <c r="AS268" t="str">
        <f>VLOOKUP(M268,spp!A:L,12,FALSE)</f>
        <v>LC</v>
      </c>
    </row>
    <row r="269" spans="1:45" x14ac:dyDescent="0.3">
      <c r="A269">
        <v>7</v>
      </c>
      <c r="B269" s="2" t="s">
        <v>983</v>
      </c>
      <c r="C269" s="2" t="s">
        <v>1386</v>
      </c>
      <c r="D269" s="2" t="s">
        <v>1384</v>
      </c>
      <c r="E269" s="2" t="s">
        <v>985</v>
      </c>
      <c r="F269">
        <v>2</v>
      </c>
      <c r="G269" s="1">
        <v>41333</v>
      </c>
      <c r="H269" s="61">
        <v>2013</v>
      </c>
      <c r="I269" s="5" t="s">
        <v>986</v>
      </c>
      <c r="J269" s="1"/>
      <c r="K269" s="36"/>
      <c r="L269" t="str">
        <f t="shared" si="31"/>
        <v>Somero</v>
      </c>
      <c r="M269" s="2" t="s">
        <v>1038</v>
      </c>
      <c r="N269" t="str">
        <f>VLOOKUP(M269,spp!A:B,2,FALSE)</f>
        <v>Holacanthus passer</v>
      </c>
      <c r="O269">
        <f t="shared" si="30"/>
        <v>1</v>
      </c>
      <c r="T269">
        <v>1</v>
      </c>
      <c r="AI269" s="44"/>
      <c r="AJ269">
        <f>VLOOKUP(M269,spp!A:C,3,FALSE)</f>
        <v>2</v>
      </c>
      <c r="AK269">
        <f>VLOOKUP(M269,spp!A:D,4,FALSE)</f>
        <v>3</v>
      </c>
      <c r="AL269">
        <f t="shared" si="32"/>
        <v>31250</v>
      </c>
      <c r="AM269">
        <f t="shared" si="33"/>
        <v>781.25</v>
      </c>
      <c r="AN269">
        <f t="shared" si="34"/>
        <v>7812.5</v>
      </c>
      <c r="AO269">
        <f t="shared" si="35"/>
        <v>7.8125</v>
      </c>
      <c r="AP269">
        <f t="shared" si="36"/>
        <v>0.02</v>
      </c>
      <c r="AQ269">
        <f>VLOOKUP(M269,spp!A:H,8,FALSE)</f>
        <v>2.6</v>
      </c>
      <c r="AR269" t="str">
        <f>VLOOKUP(M269,spp!A:K,10,FALSE)</f>
        <v>Herbívoro</v>
      </c>
      <c r="AS269" t="str">
        <f>VLOOKUP(M269,spp!A:L,12,FALSE)</f>
        <v>LC</v>
      </c>
    </row>
    <row r="270" spans="1:45" x14ac:dyDescent="0.3">
      <c r="A270">
        <v>7</v>
      </c>
      <c r="B270" s="2" t="s">
        <v>983</v>
      </c>
      <c r="C270" s="2" t="s">
        <v>1386</v>
      </c>
      <c r="D270" s="2" t="s">
        <v>1384</v>
      </c>
      <c r="E270" s="2" t="s">
        <v>985</v>
      </c>
      <c r="F270">
        <v>2</v>
      </c>
      <c r="G270" s="1">
        <v>41333</v>
      </c>
      <c r="H270" s="61">
        <v>2013</v>
      </c>
      <c r="I270" s="5" t="s">
        <v>986</v>
      </c>
      <c r="J270" s="1"/>
      <c r="K270" s="36"/>
      <c r="L270" t="str">
        <f t="shared" si="31"/>
        <v>Somero</v>
      </c>
      <c r="M270" s="2" t="s">
        <v>1062</v>
      </c>
      <c r="N270" t="str">
        <f>VLOOKUP(M270,spp!A:B,2,FALSE)</f>
        <v>Paranthias colonus</v>
      </c>
      <c r="O270">
        <f t="shared" si="30"/>
        <v>7</v>
      </c>
      <c r="T270">
        <v>7</v>
      </c>
      <c r="AI270" s="44"/>
      <c r="AJ270">
        <f>VLOOKUP(M270,spp!A:C,3,FALSE)</f>
        <v>1.485E-2</v>
      </c>
      <c r="AK270">
        <f>VLOOKUP(M270,spp!A:D,4,FALSE)</f>
        <v>2</v>
      </c>
      <c r="AL270">
        <f t="shared" si="32"/>
        <v>64.96875</v>
      </c>
      <c r="AM270">
        <f t="shared" si="33"/>
        <v>1.62421875</v>
      </c>
      <c r="AN270">
        <f t="shared" si="34"/>
        <v>16.2421875</v>
      </c>
      <c r="AO270">
        <f t="shared" si="35"/>
        <v>1.6242187500000001E-2</v>
      </c>
      <c r="AP270">
        <f t="shared" si="36"/>
        <v>0.14000000000000001</v>
      </c>
      <c r="AQ270">
        <f>VLOOKUP(M270,spp!A:H,8,FALSE)</f>
        <v>3.8</v>
      </c>
      <c r="AR270" t="str">
        <f>VLOOKUP(M270,spp!A:K,10,FALSE)</f>
        <v>Planctívoro</v>
      </c>
      <c r="AS270" t="str">
        <f>VLOOKUP(M270,spp!A:L,12,FALSE)</f>
        <v>LC</v>
      </c>
    </row>
    <row r="271" spans="1:45" x14ac:dyDescent="0.3">
      <c r="A271">
        <v>7</v>
      </c>
      <c r="B271" s="2" t="s">
        <v>983</v>
      </c>
      <c r="C271" s="2" t="s">
        <v>1386</v>
      </c>
      <c r="D271" s="2" t="s">
        <v>1384</v>
      </c>
      <c r="E271" s="2" t="s">
        <v>985</v>
      </c>
      <c r="F271">
        <v>3</v>
      </c>
      <c r="G271" s="1">
        <v>41333</v>
      </c>
      <c r="H271" s="61">
        <v>2013</v>
      </c>
      <c r="I271" s="5" t="s">
        <v>986</v>
      </c>
      <c r="J271" s="1"/>
      <c r="K271" s="36"/>
      <c r="L271" t="str">
        <f t="shared" si="31"/>
        <v>Somero</v>
      </c>
      <c r="M271" s="2" t="s">
        <v>1028</v>
      </c>
      <c r="N271" t="str">
        <f>VLOOKUP(M271,spp!A:B,2,FALSE)</f>
        <v>Thalassoma lucasanum</v>
      </c>
      <c r="O271">
        <f t="shared" si="30"/>
        <v>70</v>
      </c>
      <c r="P271">
        <v>10</v>
      </c>
      <c r="Q271">
        <v>60</v>
      </c>
      <c r="AI271" s="44"/>
      <c r="AJ271">
        <f>VLOOKUP(M271,spp!A:C,3,FALSE)</f>
        <v>1.261E-2</v>
      </c>
      <c r="AK271">
        <f>VLOOKUP(M271,spp!A:D,4,FALSE)</f>
        <v>2</v>
      </c>
      <c r="AL271">
        <f t="shared" si="32"/>
        <v>43.346875000000004</v>
      </c>
      <c r="AM271">
        <f t="shared" si="33"/>
        <v>1.0836718750000001</v>
      </c>
      <c r="AN271">
        <f t="shared" si="34"/>
        <v>10.836718750000001</v>
      </c>
      <c r="AO271">
        <f t="shared" si="35"/>
        <v>1.0836718750000002E-2</v>
      </c>
      <c r="AP271">
        <f t="shared" si="36"/>
        <v>1.4</v>
      </c>
      <c r="AQ271">
        <f>VLOOKUP(M271,spp!A:H,8,FALSE)</f>
        <v>3.5</v>
      </c>
      <c r="AR271" t="str">
        <f>VLOOKUP(M271,spp!A:K,10,FALSE)</f>
        <v>Depredador</v>
      </c>
      <c r="AS271" t="str">
        <f>VLOOKUP(M271,spp!A:L,12,FALSE)</f>
        <v>LC</v>
      </c>
    </row>
    <row r="272" spans="1:45" x14ac:dyDescent="0.3">
      <c r="A272">
        <v>7</v>
      </c>
      <c r="B272" s="2" t="s">
        <v>983</v>
      </c>
      <c r="C272" s="2" t="s">
        <v>1386</v>
      </c>
      <c r="D272" s="2" t="s">
        <v>1384</v>
      </c>
      <c r="E272" s="2" t="s">
        <v>985</v>
      </c>
      <c r="F272">
        <v>3</v>
      </c>
      <c r="G272" s="1">
        <v>41333</v>
      </c>
      <c r="H272" s="61">
        <v>2013</v>
      </c>
      <c r="I272" s="5" t="s">
        <v>986</v>
      </c>
      <c r="J272" s="1"/>
      <c r="K272" s="36"/>
      <c r="L272" t="str">
        <f t="shared" si="31"/>
        <v>Somero</v>
      </c>
      <c r="M272" s="2" t="s">
        <v>1019</v>
      </c>
      <c r="N272" t="str">
        <f>VLOOKUP(M272,spp!A:B,2,FALSE)</f>
        <v>Stegastes acapulcoensis</v>
      </c>
      <c r="O272">
        <f t="shared" si="30"/>
        <v>15</v>
      </c>
      <c r="S272">
        <v>15</v>
      </c>
      <c r="AI272" s="44"/>
      <c r="AJ272">
        <f>VLOOKUP(M272,spp!A:C,3,FALSE)</f>
        <v>3.49E-2</v>
      </c>
      <c r="AK272">
        <f>VLOOKUP(M272,spp!A:D,4,FALSE)</f>
        <v>2</v>
      </c>
      <c r="AL272">
        <f t="shared" si="32"/>
        <v>160.32187499999998</v>
      </c>
      <c r="AM272">
        <f t="shared" si="33"/>
        <v>4.0080468749999998</v>
      </c>
      <c r="AN272">
        <f t="shared" si="34"/>
        <v>40.080468749999994</v>
      </c>
      <c r="AO272">
        <f t="shared" si="35"/>
        <v>4.0080468749999994E-2</v>
      </c>
      <c r="AP272">
        <f t="shared" si="36"/>
        <v>0.3</v>
      </c>
      <c r="AQ272">
        <f>VLOOKUP(M272,spp!A:H,8,FALSE)</f>
        <v>2</v>
      </c>
      <c r="AR272" t="str">
        <f>VLOOKUP(M272,spp!A:K,10,FALSE)</f>
        <v>Herbívoro</v>
      </c>
      <c r="AS272" t="str">
        <f>VLOOKUP(M272,spp!A:L,12,FALSE)</f>
        <v>LC</v>
      </c>
    </row>
    <row r="273" spans="1:45" x14ac:dyDescent="0.3">
      <c r="A273">
        <v>7</v>
      </c>
      <c r="B273" s="2" t="s">
        <v>983</v>
      </c>
      <c r="C273" s="2" t="s">
        <v>1386</v>
      </c>
      <c r="D273" s="2" t="s">
        <v>1384</v>
      </c>
      <c r="E273" s="2" t="s">
        <v>985</v>
      </c>
      <c r="F273">
        <v>3</v>
      </c>
      <c r="G273" s="1">
        <v>41333</v>
      </c>
      <c r="H273" s="61">
        <v>2013</v>
      </c>
      <c r="I273" s="5" t="s">
        <v>986</v>
      </c>
      <c r="J273" s="1"/>
      <c r="K273" s="36"/>
      <c r="L273" t="str">
        <f t="shared" si="31"/>
        <v>Somero</v>
      </c>
      <c r="M273" s="2" t="s">
        <v>1041</v>
      </c>
      <c r="N273" t="str">
        <f>VLOOKUP(M273,spp!A:B,2,FALSE)</f>
        <v>Chromis atrilobata</v>
      </c>
      <c r="O273">
        <f t="shared" si="30"/>
        <v>17</v>
      </c>
      <c r="P273">
        <v>4</v>
      </c>
      <c r="R273">
        <v>13</v>
      </c>
      <c r="AI273" s="44"/>
      <c r="AJ273">
        <f>VLOOKUP(M273,spp!A:C,3,FALSE)</f>
        <v>5</v>
      </c>
      <c r="AK273">
        <f>VLOOKUP(M273,spp!A:D,4,FALSE)</f>
        <v>3.41655</v>
      </c>
      <c r="AL273">
        <f t="shared" si="32"/>
        <v>364005.3156491241</v>
      </c>
      <c r="AM273">
        <f t="shared" si="33"/>
        <v>9100.1328912281024</v>
      </c>
      <c r="AN273">
        <f t="shared" si="34"/>
        <v>91001.328912281024</v>
      </c>
      <c r="AO273">
        <f t="shared" si="35"/>
        <v>91.001328912281025</v>
      </c>
      <c r="AP273">
        <f t="shared" si="36"/>
        <v>0.34</v>
      </c>
      <c r="AQ273">
        <f>VLOOKUP(M273,spp!A:H,8,FALSE)</f>
        <v>3.4</v>
      </c>
      <c r="AR273" t="str">
        <f>VLOOKUP(M273,spp!A:K,10,FALSE)</f>
        <v>Planctívoro</v>
      </c>
      <c r="AS273" t="str">
        <f>VLOOKUP(M273,spp!A:L,12,FALSE)</f>
        <v>LC</v>
      </c>
    </row>
    <row r="274" spans="1:45" x14ac:dyDescent="0.3">
      <c r="A274">
        <v>7</v>
      </c>
      <c r="B274" s="2" t="s">
        <v>983</v>
      </c>
      <c r="C274" s="2" t="s">
        <v>1386</v>
      </c>
      <c r="D274" s="2" t="s">
        <v>1384</v>
      </c>
      <c r="E274" s="2" t="s">
        <v>985</v>
      </c>
      <c r="F274">
        <v>3</v>
      </c>
      <c r="G274" s="1">
        <v>41333</v>
      </c>
      <c r="H274" s="61">
        <v>2013</v>
      </c>
      <c r="I274" s="5" t="s">
        <v>986</v>
      </c>
      <c r="J274" s="1"/>
      <c r="K274" s="36"/>
      <c r="L274" t="str">
        <f t="shared" si="31"/>
        <v>Somero</v>
      </c>
      <c r="M274" s="2" t="s">
        <v>1021</v>
      </c>
      <c r="N274" t="str">
        <f>VLOOKUP(M274,spp!A:B,2,FALSE)</f>
        <v>Johnrandallia nigrirostris</v>
      </c>
      <c r="O274">
        <f t="shared" ref="O274:O337" si="37">+SUM(P274:AF274)</f>
        <v>3</v>
      </c>
      <c r="R274">
        <v>3</v>
      </c>
      <c r="AI274" s="44"/>
      <c r="AJ274">
        <f>VLOOKUP(M274,spp!A:C,3,FALSE)</f>
        <v>2</v>
      </c>
      <c r="AK274">
        <f>VLOOKUP(M274,spp!A:D,4,FALSE)</f>
        <v>3</v>
      </c>
      <c r="AL274">
        <f t="shared" si="32"/>
        <v>11718.75</v>
      </c>
      <c r="AM274">
        <f t="shared" si="33"/>
        <v>292.96875</v>
      </c>
      <c r="AN274">
        <f t="shared" si="34"/>
        <v>2929.6875</v>
      </c>
      <c r="AO274">
        <f t="shared" si="35"/>
        <v>2.9296875</v>
      </c>
      <c r="AP274">
        <f t="shared" si="36"/>
        <v>0.06</v>
      </c>
      <c r="AQ274">
        <f>VLOOKUP(M274,spp!A:H,8,FALSE)</f>
        <v>3</v>
      </c>
      <c r="AR274" t="str">
        <f>VLOOKUP(M274,spp!A:K,10,FALSE)</f>
        <v>Depredador</v>
      </c>
      <c r="AS274" t="str">
        <f>VLOOKUP(M274,spp!A:L,12,FALSE)</f>
        <v>LC</v>
      </c>
    </row>
    <row r="275" spans="1:45" x14ac:dyDescent="0.3">
      <c r="A275">
        <v>7</v>
      </c>
      <c r="B275" s="2" t="s">
        <v>983</v>
      </c>
      <c r="C275" s="2" t="s">
        <v>1386</v>
      </c>
      <c r="D275" s="2" t="s">
        <v>1384</v>
      </c>
      <c r="E275" s="2" t="s">
        <v>985</v>
      </c>
      <c r="F275">
        <v>3</v>
      </c>
      <c r="G275" s="1">
        <v>41333</v>
      </c>
      <c r="H275" s="61">
        <v>2013</v>
      </c>
      <c r="I275" s="5" t="s">
        <v>986</v>
      </c>
      <c r="J275" s="1"/>
      <c r="K275" s="36"/>
      <c r="L275" t="str">
        <f t="shared" si="31"/>
        <v>Somero</v>
      </c>
      <c r="M275" s="2" t="s">
        <v>1027</v>
      </c>
      <c r="N275" t="str">
        <f>VLOOKUP(M275,spp!A:B,2,FALSE)</f>
        <v>Halichoeres notospilus</v>
      </c>
      <c r="O275">
        <f t="shared" si="37"/>
        <v>2</v>
      </c>
      <c r="S275">
        <v>2</v>
      </c>
      <c r="AI275" s="44"/>
      <c r="AJ275">
        <f>VLOOKUP(M275,spp!A:C,3,FALSE)</f>
        <v>1.26E-2</v>
      </c>
      <c r="AK275">
        <f>VLOOKUP(M275,spp!A:D,4,FALSE)</f>
        <v>3</v>
      </c>
      <c r="AL275">
        <f t="shared" si="32"/>
        <v>135.05625000000001</v>
      </c>
      <c r="AM275">
        <f t="shared" si="33"/>
        <v>3.3764062500000001</v>
      </c>
      <c r="AN275">
        <f t="shared" si="34"/>
        <v>33.764062500000001</v>
      </c>
      <c r="AO275">
        <f t="shared" si="35"/>
        <v>3.3764062500000004E-2</v>
      </c>
      <c r="AP275">
        <f t="shared" si="36"/>
        <v>0.04</v>
      </c>
      <c r="AQ275">
        <f>VLOOKUP(M275,spp!A:H,8,FALSE)</f>
        <v>3.5</v>
      </c>
      <c r="AR275" t="str">
        <f>VLOOKUP(M275,spp!A:K,10,FALSE)</f>
        <v>Depredador</v>
      </c>
      <c r="AS275" t="str">
        <f>VLOOKUP(M275,spp!A:L,12,FALSE)</f>
        <v>LC</v>
      </c>
    </row>
    <row r="276" spans="1:45" x14ac:dyDescent="0.3">
      <c r="A276">
        <v>7</v>
      </c>
      <c r="B276" s="2" t="s">
        <v>983</v>
      </c>
      <c r="C276" s="2" t="s">
        <v>1386</v>
      </c>
      <c r="D276" s="2" t="s">
        <v>1384</v>
      </c>
      <c r="E276" s="2" t="s">
        <v>985</v>
      </c>
      <c r="F276">
        <v>3</v>
      </c>
      <c r="G276" s="1">
        <v>41333</v>
      </c>
      <c r="H276" s="61">
        <v>2013</v>
      </c>
      <c r="I276" s="5" t="s">
        <v>986</v>
      </c>
      <c r="J276" s="1"/>
      <c r="K276" s="36"/>
      <c r="L276" t="str">
        <f t="shared" si="31"/>
        <v>Somero</v>
      </c>
      <c r="M276" s="2" t="s">
        <v>1062</v>
      </c>
      <c r="N276" t="str">
        <f>VLOOKUP(M276,spp!A:B,2,FALSE)</f>
        <v>Paranthias colonus</v>
      </c>
      <c r="O276">
        <f t="shared" si="37"/>
        <v>3</v>
      </c>
      <c r="T276">
        <v>3</v>
      </c>
      <c r="AI276" s="44"/>
      <c r="AJ276">
        <f>VLOOKUP(M276,spp!A:C,3,FALSE)</f>
        <v>1.485E-2</v>
      </c>
      <c r="AK276">
        <f>VLOOKUP(M276,spp!A:D,4,FALSE)</f>
        <v>2</v>
      </c>
      <c r="AL276">
        <f t="shared" si="32"/>
        <v>27.84375</v>
      </c>
      <c r="AM276">
        <f t="shared" si="33"/>
        <v>0.69609374999999996</v>
      </c>
      <c r="AN276">
        <f t="shared" si="34"/>
        <v>6.9609375</v>
      </c>
      <c r="AO276">
        <f t="shared" si="35"/>
        <v>6.9609375000000001E-3</v>
      </c>
      <c r="AP276">
        <f t="shared" si="36"/>
        <v>0.06</v>
      </c>
      <c r="AQ276">
        <f>VLOOKUP(M276,spp!A:H,8,FALSE)</f>
        <v>3.8</v>
      </c>
      <c r="AR276" t="str">
        <f>VLOOKUP(M276,spp!A:K,10,FALSE)</f>
        <v>Planctívoro</v>
      </c>
      <c r="AS276" t="str">
        <f>VLOOKUP(M276,spp!A:L,12,FALSE)</f>
        <v>LC</v>
      </c>
    </row>
    <row r="277" spans="1:45" x14ac:dyDescent="0.3">
      <c r="A277">
        <v>7</v>
      </c>
      <c r="B277" s="2" t="s">
        <v>983</v>
      </c>
      <c r="C277" s="2" t="s">
        <v>1386</v>
      </c>
      <c r="D277" s="2" t="s">
        <v>1384</v>
      </c>
      <c r="E277" t="s">
        <v>992</v>
      </c>
      <c r="F277">
        <v>1</v>
      </c>
      <c r="G277" s="1" t="s">
        <v>999</v>
      </c>
      <c r="H277" s="61">
        <v>2013</v>
      </c>
      <c r="I277" s="5" t="s">
        <v>986</v>
      </c>
      <c r="J277" s="1"/>
      <c r="K277" s="35">
        <v>6</v>
      </c>
      <c r="L277" t="str">
        <f t="shared" si="31"/>
        <v>Somero</v>
      </c>
      <c r="M277" s="2" t="s">
        <v>1028</v>
      </c>
      <c r="N277" t="str">
        <f>VLOOKUP(M277,spp!A:B,2,FALSE)</f>
        <v>Thalassoma lucasanum</v>
      </c>
      <c r="O277">
        <f t="shared" si="37"/>
        <v>15</v>
      </c>
      <c r="Q277">
        <v>15</v>
      </c>
      <c r="AI277" s="44"/>
      <c r="AJ277">
        <f>VLOOKUP(M277,spp!A:C,3,FALSE)</f>
        <v>1.261E-2</v>
      </c>
      <c r="AK277">
        <f>VLOOKUP(M277,spp!A:D,4,FALSE)</f>
        <v>2</v>
      </c>
      <c r="AL277">
        <f t="shared" si="32"/>
        <v>10.639687500000001</v>
      </c>
      <c r="AM277">
        <f t="shared" si="33"/>
        <v>0.26599218750000003</v>
      </c>
      <c r="AN277">
        <f t="shared" si="34"/>
        <v>2.6599218750000002</v>
      </c>
      <c r="AO277">
        <f t="shared" si="35"/>
        <v>2.6599218750000004E-3</v>
      </c>
      <c r="AP277">
        <f t="shared" si="36"/>
        <v>0.3</v>
      </c>
      <c r="AQ277">
        <f>VLOOKUP(M277,spp!A:H,8,FALSE)</f>
        <v>3.5</v>
      </c>
      <c r="AR277" t="str">
        <f>VLOOKUP(M277,spp!A:K,10,FALSE)</f>
        <v>Depredador</v>
      </c>
      <c r="AS277" t="str">
        <f>VLOOKUP(M277,spp!A:L,12,FALSE)</f>
        <v>LC</v>
      </c>
    </row>
    <row r="278" spans="1:45" x14ac:dyDescent="0.3">
      <c r="A278">
        <v>7</v>
      </c>
      <c r="B278" s="2" t="s">
        <v>983</v>
      </c>
      <c r="C278" s="2" t="s">
        <v>1386</v>
      </c>
      <c r="D278" s="2" t="s">
        <v>1384</v>
      </c>
      <c r="E278" t="s">
        <v>992</v>
      </c>
      <c r="F278">
        <v>1</v>
      </c>
      <c r="G278" s="1" t="s">
        <v>999</v>
      </c>
      <c r="H278" s="61">
        <v>2013</v>
      </c>
      <c r="I278" s="5" t="s">
        <v>986</v>
      </c>
      <c r="J278" s="1"/>
      <c r="K278" s="35">
        <v>6</v>
      </c>
      <c r="L278" t="str">
        <f t="shared" si="31"/>
        <v>Somero</v>
      </c>
      <c r="M278" s="2" t="s">
        <v>1050</v>
      </c>
      <c r="N278" t="str">
        <f>VLOOKUP(M278,spp!A:B,2,FALSE)</f>
        <v>Stegastes flavilatus</v>
      </c>
      <c r="O278">
        <f t="shared" si="37"/>
        <v>8</v>
      </c>
      <c r="P278">
        <v>2</v>
      </c>
      <c r="Q278">
        <v>6</v>
      </c>
      <c r="AI278" s="44"/>
      <c r="AJ278">
        <f>VLOOKUP(M278,spp!A:C,3,FALSE)</f>
        <v>3.49E-2</v>
      </c>
      <c r="AK278">
        <f>VLOOKUP(M278,spp!A:D,4,FALSE)</f>
        <v>2</v>
      </c>
      <c r="AL278">
        <f t="shared" si="32"/>
        <v>12.215</v>
      </c>
      <c r="AM278">
        <f t="shared" si="33"/>
        <v>0.30537500000000001</v>
      </c>
      <c r="AN278">
        <f t="shared" si="34"/>
        <v>3.05375</v>
      </c>
      <c r="AO278">
        <f t="shared" si="35"/>
        <v>3.05375E-3</v>
      </c>
      <c r="AP278">
        <f t="shared" si="36"/>
        <v>0.16</v>
      </c>
      <c r="AQ278">
        <f>VLOOKUP(M278,spp!A:H,8,FALSE)</f>
        <v>2</v>
      </c>
      <c r="AR278" t="str">
        <f>VLOOKUP(M278,spp!A:K,10,FALSE)</f>
        <v>Herbívoro</v>
      </c>
      <c r="AS278" t="str">
        <f>VLOOKUP(M278,spp!A:L,12,FALSE)</f>
        <v>LC</v>
      </c>
    </row>
    <row r="279" spans="1:45" x14ac:dyDescent="0.3">
      <c r="A279">
        <v>7</v>
      </c>
      <c r="B279" s="2" t="s">
        <v>983</v>
      </c>
      <c r="C279" s="2" t="s">
        <v>1386</v>
      </c>
      <c r="D279" s="2" t="s">
        <v>1384</v>
      </c>
      <c r="E279" t="s">
        <v>992</v>
      </c>
      <c r="F279">
        <v>1</v>
      </c>
      <c r="G279" s="1" t="s">
        <v>999</v>
      </c>
      <c r="H279" s="61">
        <v>2013</v>
      </c>
      <c r="I279" s="5" t="s">
        <v>986</v>
      </c>
      <c r="J279" s="1"/>
      <c r="K279" s="35">
        <v>6</v>
      </c>
      <c r="L279" t="str">
        <f t="shared" si="31"/>
        <v>Somero</v>
      </c>
      <c r="M279" s="2" t="s">
        <v>1040</v>
      </c>
      <c r="N279" t="str">
        <f>VLOOKUP(M279,spp!A:B,2,FALSE)</f>
        <v>Sufflamen verres</v>
      </c>
      <c r="O279">
        <f t="shared" si="37"/>
        <v>1</v>
      </c>
      <c r="S279">
        <v>1</v>
      </c>
      <c r="AI279" s="44"/>
      <c r="AJ279">
        <f>VLOOKUP(M279,spp!A:C,3,FALSE)</f>
        <v>2</v>
      </c>
      <c r="AK279">
        <f>VLOOKUP(M279,spp!A:D,4,FALSE)</f>
        <v>3</v>
      </c>
      <c r="AL279">
        <f t="shared" si="32"/>
        <v>10718.75</v>
      </c>
      <c r="AM279">
        <f t="shared" si="33"/>
        <v>267.96875</v>
      </c>
      <c r="AN279">
        <f t="shared" si="34"/>
        <v>2679.6875</v>
      </c>
      <c r="AO279">
        <f t="shared" si="35"/>
        <v>2.6796875</v>
      </c>
      <c r="AP279">
        <f t="shared" si="36"/>
        <v>0.02</v>
      </c>
      <c r="AQ279">
        <f>VLOOKUP(M279,spp!A:H,8,FALSE)</f>
        <v>3.3</v>
      </c>
      <c r="AR279" t="str">
        <f>VLOOKUP(M279,spp!A:K,10,FALSE)</f>
        <v>Depredador</v>
      </c>
      <c r="AS279" t="str">
        <f>VLOOKUP(M279,spp!A:L,12,FALSE)</f>
        <v>LC</v>
      </c>
    </row>
    <row r="280" spans="1:45" x14ac:dyDescent="0.3">
      <c r="A280">
        <v>7</v>
      </c>
      <c r="B280" s="2" t="s">
        <v>983</v>
      </c>
      <c r="C280" s="2" t="s">
        <v>1386</v>
      </c>
      <c r="D280" s="2" t="s">
        <v>1384</v>
      </c>
      <c r="E280" t="s">
        <v>992</v>
      </c>
      <c r="F280">
        <v>1</v>
      </c>
      <c r="G280" s="1" t="s">
        <v>999</v>
      </c>
      <c r="H280" s="61">
        <v>2013</v>
      </c>
      <c r="I280" s="5" t="s">
        <v>986</v>
      </c>
      <c r="J280" s="1"/>
      <c r="K280" s="35">
        <v>6</v>
      </c>
      <c r="L280" t="str">
        <f t="shared" si="31"/>
        <v>Somero</v>
      </c>
      <c r="M280" s="2" t="s">
        <v>1026</v>
      </c>
      <c r="N280" t="str">
        <f>VLOOKUP(M280,spp!A:B,2,FALSE)</f>
        <v>Microspathodon dorsalis</v>
      </c>
      <c r="O280">
        <f t="shared" si="37"/>
        <v>2</v>
      </c>
      <c r="R280">
        <v>2</v>
      </c>
      <c r="AI280" s="44"/>
      <c r="AJ280">
        <f>VLOOKUP(M280,spp!A:C,3,FALSE)</f>
        <v>2</v>
      </c>
      <c r="AK280">
        <f>VLOOKUP(M280,spp!A:D,4,FALSE)</f>
        <v>3</v>
      </c>
      <c r="AL280">
        <f t="shared" si="32"/>
        <v>7812.5</v>
      </c>
      <c r="AM280">
        <f t="shared" si="33"/>
        <v>195.3125</v>
      </c>
      <c r="AN280">
        <f t="shared" si="34"/>
        <v>1953.125</v>
      </c>
      <c r="AO280">
        <f t="shared" si="35"/>
        <v>1.953125</v>
      </c>
      <c r="AP280">
        <f t="shared" si="36"/>
        <v>0.04</v>
      </c>
      <c r="AQ280">
        <f>VLOOKUP(M280,spp!A:H,8,FALSE)</f>
        <v>2.1</v>
      </c>
      <c r="AR280" t="str">
        <f>VLOOKUP(M280,spp!A:K,10,FALSE)</f>
        <v>Herbívoro</v>
      </c>
      <c r="AS280" t="str">
        <f>VLOOKUP(M280,spp!A:L,12,FALSE)</f>
        <v>LC</v>
      </c>
    </row>
    <row r="281" spans="1:45" x14ac:dyDescent="0.3">
      <c r="A281">
        <v>7</v>
      </c>
      <c r="B281" s="2" t="s">
        <v>983</v>
      </c>
      <c r="C281" s="2" t="s">
        <v>1386</v>
      </c>
      <c r="D281" s="2" t="s">
        <v>1384</v>
      </c>
      <c r="E281" t="s">
        <v>992</v>
      </c>
      <c r="F281">
        <v>1</v>
      </c>
      <c r="G281" s="1" t="s">
        <v>999</v>
      </c>
      <c r="H281" s="61">
        <v>2013</v>
      </c>
      <c r="I281" s="5" t="s">
        <v>986</v>
      </c>
      <c r="J281" s="1"/>
      <c r="K281" s="35">
        <v>6</v>
      </c>
      <c r="L281" t="str">
        <f t="shared" si="31"/>
        <v>Somero</v>
      </c>
      <c r="M281" s="2" t="s">
        <v>1042</v>
      </c>
      <c r="N281" t="str">
        <f>VLOOKUP(M281,spp!A:B,2,FALSE)</f>
        <v>Bodianus diplotaenia</v>
      </c>
      <c r="O281">
        <f t="shared" si="37"/>
        <v>1</v>
      </c>
      <c r="R281">
        <v>1</v>
      </c>
      <c r="AI281" s="44"/>
      <c r="AJ281">
        <f>VLOOKUP(M281,spp!A:C,3,FALSE)</f>
        <v>2.01E-2</v>
      </c>
      <c r="AK281">
        <f>VLOOKUP(M281,spp!A:D,4,FALSE)</f>
        <v>2</v>
      </c>
      <c r="AL281">
        <f t="shared" si="32"/>
        <v>3.140625</v>
      </c>
      <c r="AM281">
        <f t="shared" si="33"/>
        <v>7.8515625000000006E-2</v>
      </c>
      <c r="AN281">
        <f t="shared" si="34"/>
        <v>0.78515625</v>
      </c>
      <c r="AO281">
        <f t="shared" si="35"/>
        <v>7.8515625000000005E-4</v>
      </c>
      <c r="AP281">
        <f t="shared" si="36"/>
        <v>0.02</v>
      </c>
      <c r="AQ281">
        <f>VLOOKUP(M281,spp!A:H,8,FALSE)</f>
        <v>3.4</v>
      </c>
      <c r="AR281" t="str">
        <f>VLOOKUP(M281,spp!A:K,10,FALSE)</f>
        <v>Depredador</v>
      </c>
      <c r="AS281" t="str">
        <f>VLOOKUP(M281,spp!A:L,12,FALSE)</f>
        <v>LC</v>
      </c>
    </row>
    <row r="282" spans="1:45" x14ac:dyDescent="0.3">
      <c r="A282">
        <v>7</v>
      </c>
      <c r="B282" s="2" t="s">
        <v>983</v>
      </c>
      <c r="C282" s="2" t="s">
        <v>1386</v>
      </c>
      <c r="D282" s="2" t="s">
        <v>1384</v>
      </c>
      <c r="E282" t="s">
        <v>992</v>
      </c>
      <c r="F282">
        <v>1</v>
      </c>
      <c r="G282" s="1" t="s">
        <v>999</v>
      </c>
      <c r="H282" s="61">
        <v>2013</v>
      </c>
      <c r="I282" s="5" t="s">
        <v>986</v>
      </c>
      <c r="J282" s="1"/>
      <c r="K282" s="35">
        <v>6</v>
      </c>
      <c r="L282" t="str">
        <f t="shared" si="31"/>
        <v>Somero</v>
      </c>
      <c r="M282" s="2" t="s">
        <v>1021</v>
      </c>
      <c r="N282" t="str">
        <f>VLOOKUP(M282,spp!A:B,2,FALSE)</f>
        <v>Johnrandallia nigrirostris</v>
      </c>
      <c r="O282">
        <f t="shared" si="37"/>
        <v>1</v>
      </c>
      <c r="Q282">
        <v>1</v>
      </c>
      <c r="AI282" s="44"/>
      <c r="AJ282">
        <f>VLOOKUP(M282,spp!A:C,3,FALSE)</f>
        <v>2</v>
      </c>
      <c r="AK282">
        <f>VLOOKUP(M282,spp!A:D,4,FALSE)</f>
        <v>3</v>
      </c>
      <c r="AL282">
        <f t="shared" si="32"/>
        <v>843.75</v>
      </c>
      <c r="AM282">
        <f t="shared" si="33"/>
        <v>21.09375</v>
      </c>
      <c r="AN282">
        <f t="shared" si="34"/>
        <v>210.9375</v>
      </c>
      <c r="AO282">
        <f t="shared" si="35"/>
        <v>0.2109375</v>
      </c>
      <c r="AP282">
        <f t="shared" si="36"/>
        <v>0.02</v>
      </c>
      <c r="AQ282">
        <f>VLOOKUP(M282,spp!A:H,8,FALSE)</f>
        <v>3</v>
      </c>
      <c r="AR282" t="str">
        <f>VLOOKUP(M282,spp!A:K,10,FALSE)</f>
        <v>Depredador</v>
      </c>
      <c r="AS282" t="str">
        <f>VLOOKUP(M282,spp!A:L,12,FALSE)</f>
        <v>LC</v>
      </c>
    </row>
    <row r="283" spans="1:45" x14ac:dyDescent="0.3">
      <c r="A283">
        <v>7</v>
      </c>
      <c r="B283" s="2" t="s">
        <v>983</v>
      </c>
      <c r="C283" s="2" t="s">
        <v>1386</v>
      </c>
      <c r="D283" s="2" t="s">
        <v>1384</v>
      </c>
      <c r="E283" t="s">
        <v>992</v>
      </c>
      <c r="F283">
        <v>1</v>
      </c>
      <c r="G283" s="1" t="s">
        <v>999</v>
      </c>
      <c r="H283" s="61">
        <v>2013</v>
      </c>
      <c r="I283" s="5" t="s">
        <v>986</v>
      </c>
      <c r="J283" s="1"/>
      <c r="K283" s="35">
        <v>6</v>
      </c>
      <c r="L283" t="str">
        <f t="shared" si="31"/>
        <v>Somero</v>
      </c>
      <c r="M283" s="2" t="s">
        <v>1062</v>
      </c>
      <c r="N283" t="str">
        <f>VLOOKUP(M283,spp!A:B,2,FALSE)</f>
        <v>Paranthias colonus</v>
      </c>
      <c r="O283">
        <f t="shared" si="37"/>
        <v>5</v>
      </c>
      <c r="R283">
        <v>5</v>
      </c>
      <c r="AI283" s="44"/>
      <c r="AJ283">
        <f>VLOOKUP(M283,spp!A:C,3,FALSE)</f>
        <v>1.485E-2</v>
      </c>
      <c r="AK283">
        <f>VLOOKUP(M283,spp!A:D,4,FALSE)</f>
        <v>2</v>
      </c>
      <c r="AL283">
        <f t="shared" si="32"/>
        <v>11.6015625</v>
      </c>
      <c r="AM283">
        <f t="shared" si="33"/>
        <v>0.2900390625</v>
      </c>
      <c r="AN283">
        <f t="shared" si="34"/>
        <v>2.900390625</v>
      </c>
      <c r="AO283">
        <f t="shared" si="35"/>
        <v>2.9003906250000002E-3</v>
      </c>
      <c r="AP283">
        <f t="shared" si="36"/>
        <v>0.1</v>
      </c>
      <c r="AQ283">
        <f>VLOOKUP(M283,spp!A:H,8,FALSE)</f>
        <v>3.8</v>
      </c>
      <c r="AR283" t="str">
        <f>VLOOKUP(M283,spp!A:K,10,FALSE)</f>
        <v>Planctívoro</v>
      </c>
      <c r="AS283" t="str">
        <f>VLOOKUP(M283,spp!A:L,12,FALSE)</f>
        <v>LC</v>
      </c>
    </row>
    <row r="284" spans="1:45" x14ac:dyDescent="0.3">
      <c r="A284">
        <v>7</v>
      </c>
      <c r="B284" s="2" t="s">
        <v>983</v>
      </c>
      <c r="C284" s="2" t="s">
        <v>1386</v>
      </c>
      <c r="D284" s="2" t="s">
        <v>1384</v>
      </c>
      <c r="E284" t="s">
        <v>992</v>
      </c>
      <c r="F284">
        <v>2</v>
      </c>
      <c r="G284" s="1" t="s">
        <v>999</v>
      </c>
      <c r="H284" s="61">
        <v>2013</v>
      </c>
      <c r="I284" s="5" t="s">
        <v>986</v>
      </c>
      <c r="J284" s="1"/>
      <c r="K284" s="35">
        <v>7</v>
      </c>
      <c r="L284" t="str">
        <f t="shared" si="31"/>
        <v>Profundo</v>
      </c>
      <c r="M284" s="2" t="s">
        <v>1025</v>
      </c>
      <c r="N284" t="str">
        <f>VLOOKUP(M284,spp!A:B,2,FALSE)</f>
        <v>Abudefduf troschelii</v>
      </c>
      <c r="O284">
        <f t="shared" si="37"/>
        <v>34</v>
      </c>
      <c r="R284">
        <v>34</v>
      </c>
      <c r="AI284" s="44"/>
      <c r="AJ284">
        <f>VLOOKUP(M284,spp!A:C,3,FALSE)</f>
        <v>1.6E-2</v>
      </c>
      <c r="AK284">
        <f>VLOOKUP(M284,spp!A:D,4,FALSE)</f>
        <v>3</v>
      </c>
      <c r="AL284">
        <f t="shared" si="32"/>
        <v>1062.5</v>
      </c>
      <c r="AM284">
        <f t="shared" si="33"/>
        <v>26.5625</v>
      </c>
      <c r="AN284">
        <f t="shared" si="34"/>
        <v>265.625</v>
      </c>
      <c r="AO284">
        <f t="shared" si="35"/>
        <v>0.265625</v>
      </c>
      <c r="AP284">
        <f t="shared" si="36"/>
        <v>0.68</v>
      </c>
      <c r="AQ284">
        <f>VLOOKUP(M284,spp!A:H,8,FALSE)</f>
        <v>3</v>
      </c>
      <c r="AR284" t="str">
        <f>VLOOKUP(M284,spp!A:K,10,FALSE)</f>
        <v>Planctívoro</v>
      </c>
      <c r="AS284" t="str">
        <f>VLOOKUP(M284,spp!A:L,12,FALSE)</f>
        <v>LC</v>
      </c>
    </row>
    <row r="285" spans="1:45" x14ac:dyDescent="0.3">
      <c r="A285">
        <v>7</v>
      </c>
      <c r="B285" s="2" t="s">
        <v>983</v>
      </c>
      <c r="C285" s="2" t="s">
        <v>1386</v>
      </c>
      <c r="D285" s="2" t="s">
        <v>1384</v>
      </c>
      <c r="E285" t="s">
        <v>992</v>
      </c>
      <c r="F285">
        <v>2</v>
      </c>
      <c r="G285" s="1" t="s">
        <v>999</v>
      </c>
      <c r="H285" s="61">
        <v>2013</v>
      </c>
      <c r="I285" s="5" t="s">
        <v>986</v>
      </c>
      <c r="J285" s="1"/>
      <c r="K285" s="35">
        <v>7</v>
      </c>
      <c r="L285" t="str">
        <f t="shared" si="31"/>
        <v>Profundo</v>
      </c>
      <c r="M285" s="2" t="s">
        <v>1036</v>
      </c>
      <c r="N285" t="str">
        <f>VLOOKUP(M285,spp!A:B,2,FALSE)</f>
        <v>Chaetodon humeralis</v>
      </c>
      <c r="O285">
        <f t="shared" si="37"/>
        <v>3</v>
      </c>
      <c r="R285">
        <v>3</v>
      </c>
      <c r="AI285" s="44"/>
      <c r="AJ285">
        <f>VLOOKUP(M285,spp!A:C,3,FALSE)</f>
        <v>2</v>
      </c>
      <c r="AK285">
        <f>VLOOKUP(M285,spp!A:D,4,FALSE)</f>
        <v>2.9895</v>
      </c>
      <c r="AL285">
        <f t="shared" si="32"/>
        <v>11412.051799804032</v>
      </c>
      <c r="AM285">
        <f t="shared" si="33"/>
        <v>285.30129499510082</v>
      </c>
      <c r="AN285">
        <f t="shared" si="34"/>
        <v>2853.0129499510081</v>
      </c>
      <c r="AO285">
        <f t="shared" si="35"/>
        <v>2.8530129499510082</v>
      </c>
      <c r="AP285">
        <f t="shared" si="36"/>
        <v>0.06</v>
      </c>
      <c r="AQ285">
        <f>VLOOKUP(M285,spp!A:H,8,FALSE)</f>
        <v>2.7</v>
      </c>
      <c r="AR285" t="str">
        <f>VLOOKUP(M285,spp!A:K,10,FALSE)</f>
        <v>Herbívoro</v>
      </c>
      <c r="AS285" t="str">
        <f>VLOOKUP(M285,spp!A:L,12,FALSE)</f>
        <v>LC</v>
      </c>
    </row>
    <row r="286" spans="1:45" x14ac:dyDescent="0.3">
      <c r="A286">
        <v>7</v>
      </c>
      <c r="B286" s="2" t="s">
        <v>983</v>
      </c>
      <c r="C286" s="2" t="s">
        <v>1386</v>
      </c>
      <c r="D286" s="2" t="s">
        <v>1384</v>
      </c>
      <c r="E286" t="s">
        <v>992</v>
      </c>
      <c r="F286">
        <v>2</v>
      </c>
      <c r="G286" s="1" t="s">
        <v>999</v>
      </c>
      <c r="H286" s="61">
        <v>2013</v>
      </c>
      <c r="I286" s="5" t="s">
        <v>986</v>
      </c>
      <c r="J286" s="1"/>
      <c r="K286" s="35">
        <v>7</v>
      </c>
      <c r="L286" t="str">
        <f t="shared" si="31"/>
        <v>Profundo</v>
      </c>
      <c r="M286" s="2" t="s">
        <v>1022</v>
      </c>
      <c r="N286" t="str">
        <f>VLOOKUP(M286,spp!A:B,2,FALSE)</f>
        <v>Epinephelus labriformis</v>
      </c>
      <c r="O286">
        <f t="shared" si="37"/>
        <v>1</v>
      </c>
      <c r="S286">
        <v>1</v>
      </c>
      <c r="AI286" s="44"/>
      <c r="AJ286">
        <f>VLOOKUP(M286,spp!A:C,3,FALSE)</f>
        <v>3</v>
      </c>
      <c r="AK286">
        <f>VLOOKUP(M286,spp!A:D,4,FALSE)</f>
        <v>2.9</v>
      </c>
      <c r="AL286">
        <f t="shared" si="32"/>
        <v>12076.236118743216</v>
      </c>
      <c r="AM286">
        <f t="shared" si="33"/>
        <v>301.90590296858039</v>
      </c>
      <c r="AN286">
        <f t="shared" si="34"/>
        <v>3019.059029685804</v>
      </c>
      <c r="AO286">
        <f t="shared" si="35"/>
        <v>3.019059029685804</v>
      </c>
      <c r="AP286">
        <f t="shared" si="36"/>
        <v>0.02</v>
      </c>
      <c r="AQ286">
        <f>VLOOKUP(M286,spp!A:H,8,FALSE)</f>
        <v>4</v>
      </c>
      <c r="AR286" t="str">
        <f>VLOOKUP(M286,spp!A:K,10,FALSE)</f>
        <v>Depredador Tope</v>
      </c>
      <c r="AS286" t="str">
        <f>VLOOKUP(M286,spp!A:L,12,FALSE)</f>
        <v>LC</v>
      </c>
    </row>
    <row r="287" spans="1:45" x14ac:dyDescent="0.3">
      <c r="A287">
        <v>7</v>
      </c>
      <c r="B287" s="2" t="s">
        <v>983</v>
      </c>
      <c r="C287" s="2" t="s">
        <v>1386</v>
      </c>
      <c r="D287" s="2" t="s">
        <v>1384</v>
      </c>
      <c r="E287" t="s">
        <v>992</v>
      </c>
      <c r="F287">
        <v>2</v>
      </c>
      <c r="G287" s="1" t="s">
        <v>999</v>
      </c>
      <c r="H287" s="61">
        <v>2013</v>
      </c>
      <c r="I287" s="5" t="s">
        <v>986</v>
      </c>
      <c r="J287" s="1"/>
      <c r="K287" s="35">
        <v>7</v>
      </c>
      <c r="L287" t="str">
        <f t="shared" si="31"/>
        <v>Profundo</v>
      </c>
      <c r="M287" s="2" t="s">
        <v>1050</v>
      </c>
      <c r="N287" t="str">
        <f>VLOOKUP(M287,spp!A:B,2,FALSE)</f>
        <v>Stegastes flavilatus</v>
      </c>
      <c r="O287">
        <f t="shared" si="37"/>
        <v>7</v>
      </c>
      <c r="Q287">
        <v>7</v>
      </c>
      <c r="AI287" s="44"/>
      <c r="AJ287">
        <f>VLOOKUP(M287,spp!A:C,3,FALSE)</f>
        <v>3.49E-2</v>
      </c>
      <c r="AK287">
        <f>VLOOKUP(M287,spp!A:D,4,FALSE)</f>
        <v>2</v>
      </c>
      <c r="AL287">
        <f t="shared" si="32"/>
        <v>13.741875</v>
      </c>
      <c r="AM287">
        <f t="shared" si="33"/>
        <v>0.34354687500000003</v>
      </c>
      <c r="AN287">
        <f t="shared" si="34"/>
        <v>3.4354687500000001</v>
      </c>
      <c r="AO287">
        <f t="shared" si="35"/>
        <v>3.4354687500000002E-3</v>
      </c>
      <c r="AP287">
        <f t="shared" si="36"/>
        <v>0.14000000000000001</v>
      </c>
      <c r="AQ287">
        <f>VLOOKUP(M287,spp!A:H,8,FALSE)</f>
        <v>2</v>
      </c>
      <c r="AR287" t="str">
        <f>VLOOKUP(M287,spp!A:K,10,FALSE)</f>
        <v>Herbívoro</v>
      </c>
      <c r="AS287" t="str">
        <f>VLOOKUP(M287,spp!A:L,12,FALSE)</f>
        <v>LC</v>
      </c>
    </row>
    <row r="288" spans="1:45" x14ac:dyDescent="0.3">
      <c r="A288">
        <v>7</v>
      </c>
      <c r="B288" s="2" t="s">
        <v>983</v>
      </c>
      <c r="C288" s="2" t="s">
        <v>1386</v>
      </c>
      <c r="D288" s="2" t="s">
        <v>1384</v>
      </c>
      <c r="E288" t="s">
        <v>992</v>
      </c>
      <c r="F288">
        <v>2</v>
      </c>
      <c r="G288" s="1" t="s">
        <v>999</v>
      </c>
      <c r="H288" s="61">
        <v>2013</v>
      </c>
      <c r="I288" s="5" t="s">
        <v>986</v>
      </c>
      <c r="J288" s="1"/>
      <c r="K288" s="35">
        <v>7</v>
      </c>
      <c r="L288" t="str">
        <f t="shared" si="31"/>
        <v>Profundo</v>
      </c>
      <c r="M288" s="2" t="s">
        <v>1062</v>
      </c>
      <c r="N288" t="str">
        <f>VLOOKUP(M288,spp!A:B,2,FALSE)</f>
        <v>Paranthias colonus</v>
      </c>
      <c r="O288">
        <f t="shared" si="37"/>
        <v>2</v>
      </c>
      <c r="R288">
        <v>2</v>
      </c>
      <c r="AI288" s="44"/>
      <c r="AJ288">
        <f>VLOOKUP(M288,spp!A:C,3,FALSE)</f>
        <v>1.485E-2</v>
      </c>
      <c r="AK288">
        <f>VLOOKUP(M288,spp!A:D,4,FALSE)</f>
        <v>2</v>
      </c>
      <c r="AL288">
        <f t="shared" si="32"/>
        <v>4.640625</v>
      </c>
      <c r="AM288">
        <f t="shared" si="33"/>
        <v>0.116015625</v>
      </c>
      <c r="AN288">
        <f t="shared" si="34"/>
        <v>1.16015625</v>
      </c>
      <c r="AO288">
        <f t="shared" si="35"/>
        <v>1.1601562499999999E-3</v>
      </c>
      <c r="AP288">
        <f t="shared" si="36"/>
        <v>0.04</v>
      </c>
      <c r="AQ288">
        <f>VLOOKUP(M288,spp!A:H,8,FALSE)</f>
        <v>3.8</v>
      </c>
      <c r="AR288" t="str">
        <f>VLOOKUP(M288,spp!A:K,10,FALSE)</f>
        <v>Planctívoro</v>
      </c>
      <c r="AS288" t="str">
        <f>VLOOKUP(M288,spp!A:L,12,FALSE)</f>
        <v>LC</v>
      </c>
    </row>
    <row r="289" spans="1:45" x14ac:dyDescent="0.3">
      <c r="A289">
        <v>7</v>
      </c>
      <c r="B289" s="2" t="s">
        <v>983</v>
      </c>
      <c r="C289" s="2" t="s">
        <v>1386</v>
      </c>
      <c r="D289" s="2" t="s">
        <v>1384</v>
      </c>
      <c r="E289" t="s">
        <v>992</v>
      </c>
      <c r="F289">
        <v>2</v>
      </c>
      <c r="G289" s="1" t="s">
        <v>999</v>
      </c>
      <c r="H289" s="61">
        <v>2013</v>
      </c>
      <c r="I289" s="5" t="s">
        <v>986</v>
      </c>
      <c r="J289" s="1"/>
      <c r="K289" s="35">
        <v>7</v>
      </c>
      <c r="L289" t="str">
        <f t="shared" si="31"/>
        <v>Profundo</v>
      </c>
      <c r="M289" s="2" t="s">
        <v>1029</v>
      </c>
      <c r="N289" t="str">
        <f>VLOOKUP(M289,spp!A:B,2,FALSE)</f>
        <v>Cirrhitus rivulatus</v>
      </c>
      <c r="O289">
        <f t="shared" si="37"/>
        <v>1</v>
      </c>
      <c r="R289">
        <v>1</v>
      </c>
      <c r="AI289" s="44"/>
      <c r="AJ289">
        <f>VLOOKUP(M289,spp!A:C,3,FALSE)</f>
        <v>2.76E-2</v>
      </c>
      <c r="AK289">
        <f>VLOOKUP(M289,spp!A:D,4,FALSE)</f>
        <v>3</v>
      </c>
      <c r="AL289">
        <f t="shared" si="32"/>
        <v>53.90625</v>
      </c>
      <c r="AM289">
        <f t="shared" si="33"/>
        <v>1.34765625</v>
      </c>
      <c r="AN289">
        <f t="shared" si="34"/>
        <v>13.4765625</v>
      </c>
      <c r="AO289">
        <f t="shared" si="35"/>
        <v>1.3476562500000001E-2</v>
      </c>
      <c r="AP289">
        <f t="shared" si="36"/>
        <v>0.02</v>
      </c>
      <c r="AQ289">
        <f>VLOOKUP(M289,spp!A:H,8,FALSE)</f>
        <v>4</v>
      </c>
      <c r="AR289" t="str">
        <f>VLOOKUP(M289,spp!A:K,10,FALSE)</f>
        <v>Depredador Tope</v>
      </c>
      <c r="AS289" t="str">
        <f>VLOOKUP(M289,spp!A:L,12,FALSE)</f>
        <v>LC</v>
      </c>
    </row>
    <row r="290" spans="1:45" x14ac:dyDescent="0.3">
      <c r="A290">
        <v>7</v>
      </c>
      <c r="B290" s="2" t="s">
        <v>983</v>
      </c>
      <c r="C290" s="2" t="s">
        <v>1386</v>
      </c>
      <c r="D290" s="2" t="s">
        <v>1384</v>
      </c>
      <c r="E290" t="s">
        <v>992</v>
      </c>
      <c r="F290">
        <v>2</v>
      </c>
      <c r="G290" s="1" t="s">
        <v>999</v>
      </c>
      <c r="H290" s="61">
        <v>2013</v>
      </c>
      <c r="I290" s="5" t="s">
        <v>986</v>
      </c>
      <c r="J290" s="1"/>
      <c r="K290" s="35">
        <v>7</v>
      </c>
      <c r="L290" t="str">
        <f t="shared" si="31"/>
        <v>Profundo</v>
      </c>
      <c r="M290" s="2" t="s">
        <v>1040</v>
      </c>
      <c r="N290" t="str">
        <f>VLOOKUP(M290,spp!A:B,2,FALSE)</f>
        <v>Sufflamen verres</v>
      </c>
      <c r="O290">
        <f t="shared" si="37"/>
        <v>4</v>
      </c>
      <c r="R290">
        <v>1</v>
      </c>
      <c r="S290">
        <v>3</v>
      </c>
      <c r="AI290" s="44"/>
      <c r="AJ290">
        <f>VLOOKUP(M290,spp!A:C,3,FALSE)</f>
        <v>2</v>
      </c>
      <c r="AK290">
        <f>VLOOKUP(M290,spp!A:D,4,FALSE)</f>
        <v>3</v>
      </c>
      <c r="AL290">
        <f t="shared" si="32"/>
        <v>36062.5</v>
      </c>
      <c r="AM290">
        <f t="shared" si="33"/>
        <v>901.5625</v>
      </c>
      <c r="AN290">
        <f t="shared" si="34"/>
        <v>9015.625</v>
      </c>
      <c r="AO290">
        <f t="shared" si="35"/>
        <v>9.015625</v>
      </c>
      <c r="AP290">
        <f t="shared" si="36"/>
        <v>0.08</v>
      </c>
      <c r="AQ290">
        <f>VLOOKUP(M290,spp!A:H,8,FALSE)</f>
        <v>3.3</v>
      </c>
      <c r="AR290" t="str">
        <f>VLOOKUP(M290,spp!A:K,10,FALSE)</f>
        <v>Depredador</v>
      </c>
      <c r="AS290" t="str">
        <f>VLOOKUP(M290,spp!A:L,12,FALSE)</f>
        <v>LC</v>
      </c>
    </row>
    <row r="291" spans="1:45" x14ac:dyDescent="0.3">
      <c r="A291">
        <v>7</v>
      </c>
      <c r="B291" s="2" t="s">
        <v>983</v>
      </c>
      <c r="C291" s="2" t="s">
        <v>1386</v>
      </c>
      <c r="D291" s="2" t="s">
        <v>1384</v>
      </c>
      <c r="E291" t="s">
        <v>992</v>
      </c>
      <c r="F291">
        <v>2</v>
      </c>
      <c r="G291" s="1" t="s">
        <v>999</v>
      </c>
      <c r="H291" s="61">
        <v>2013</v>
      </c>
      <c r="I291" s="5" t="s">
        <v>986</v>
      </c>
      <c r="J291" s="1"/>
      <c r="K291" s="35">
        <v>7</v>
      </c>
      <c r="L291" t="str">
        <f t="shared" si="31"/>
        <v>Profundo</v>
      </c>
      <c r="M291" s="2" t="s">
        <v>1042</v>
      </c>
      <c r="N291" t="str">
        <f>VLOOKUP(M291,spp!A:B,2,FALSE)</f>
        <v>Bodianus diplotaenia</v>
      </c>
      <c r="O291">
        <f t="shared" si="37"/>
        <v>1</v>
      </c>
      <c r="S291">
        <v>1</v>
      </c>
      <c r="AI291" s="44"/>
      <c r="AJ291">
        <f>VLOOKUP(M291,spp!A:C,3,FALSE)</f>
        <v>2.01E-2</v>
      </c>
      <c r="AK291">
        <f>VLOOKUP(M291,spp!A:D,4,FALSE)</f>
        <v>2</v>
      </c>
      <c r="AL291">
        <f t="shared" si="32"/>
        <v>6.1556249999999997</v>
      </c>
      <c r="AM291">
        <f t="shared" si="33"/>
        <v>0.153890625</v>
      </c>
      <c r="AN291">
        <f t="shared" si="34"/>
        <v>1.5389062500000001</v>
      </c>
      <c r="AO291">
        <f t="shared" si="35"/>
        <v>1.5389062500000001E-3</v>
      </c>
      <c r="AP291">
        <f t="shared" si="36"/>
        <v>0.02</v>
      </c>
      <c r="AQ291">
        <f>VLOOKUP(M291,spp!A:H,8,FALSE)</f>
        <v>3.4</v>
      </c>
      <c r="AR291" t="str">
        <f>VLOOKUP(M291,spp!A:K,10,FALSE)</f>
        <v>Depredador</v>
      </c>
      <c r="AS291" t="str">
        <f>VLOOKUP(M291,spp!A:L,12,FALSE)</f>
        <v>LC</v>
      </c>
    </row>
    <row r="292" spans="1:45" x14ac:dyDescent="0.3">
      <c r="A292">
        <v>7</v>
      </c>
      <c r="B292" s="2" t="s">
        <v>983</v>
      </c>
      <c r="C292" s="2" t="s">
        <v>1386</v>
      </c>
      <c r="D292" s="2" t="s">
        <v>1384</v>
      </c>
      <c r="E292" t="s">
        <v>992</v>
      </c>
      <c r="F292">
        <v>2</v>
      </c>
      <c r="G292" s="1" t="s">
        <v>999</v>
      </c>
      <c r="H292" s="61">
        <v>2013</v>
      </c>
      <c r="I292" s="5" t="s">
        <v>986</v>
      </c>
      <c r="J292" s="1"/>
      <c r="K292" s="35">
        <v>7</v>
      </c>
      <c r="L292" t="str">
        <f t="shared" si="31"/>
        <v>Profundo</v>
      </c>
      <c r="M292" s="2" t="s">
        <v>1033</v>
      </c>
      <c r="N292" t="str">
        <f>VLOOKUP(M292,spp!A:B,2,FALSE)</f>
        <v>Cephalopholis panamensis</v>
      </c>
      <c r="O292">
        <f t="shared" si="37"/>
        <v>1</v>
      </c>
      <c r="R292">
        <v>1</v>
      </c>
      <c r="AI292" s="44"/>
      <c r="AJ292">
        <f>VLOOKUP(M292,spp!A:C,3,FALSE)</f>
        <v>2</v>
      </c>
      <c r="AK292">
        <f>VLOOKUP(M292,spp!A:D,4,FALSE)</f>
        <v>3</v>
      </c>
      <c r="AL292">
        <f t="shared" si="32"/>
        <v>3906.25</v>
      </c>
      <c r="AM292">
        <f t="shared" si="33"/>
        <v>97.65625</v>
      </c>
      <c r="AN292">
        <f t="shared" si="34"/>
        <v>976.5625</v>
      </c>
      <c r="AO292">
        <f t="shared" si="35"/>
        <v>0.9765625</v>
      </c>
      <c r="AP292">
        <f t="shared" si="36"/>
        <v>0.02</v>
      </c>
      <c r="AQ292">
        <f>VLOOKUP(M292,spp!A:H,8,FALSE)</f>
        <v>4</v>
      </c>
      <c r="AR292" t="str">
        <f>VLOOKUP(M292,spp!A:K,10,FALSE)</f>
        <v>Depredador Tope</v>
      </c>
      <c r="AS292" t="str">
        <f>VLOOKUP(M292,spp!A:L,12,FALSE)</f>
        <v>LC</v>
      </c>
    </row>
    <row r="293" spans="1:45" x14ac:dyDescent="0.3">
      <c r="A293">
        <v>7</v>
      </c>
      <c r="B293" s="2" t="s">
        <v>983</v>
      </c>
      <c r="C293" s="2" t="s">
        <v>1386</v>
      </c>
      <c r="D293" s="2" t="s">
        <v>1384</v>
      </c>
      <c r="E293" t="s">
        <v>992</v>
      </c>
      <c r="F293">
        <v>2</v>
      </c>
      <c r="G293" s="1" t="s">
        <v>999</v>
      </c>
      <c r="H293" s="61">
        <v>2013</v>
      </c>
      <c r="I293" s="5" t="s">
        <v>986</v>
      </c>
      <c r="J293" s="1"/>
      <c r="K293" s="35">
        <v>7</v>
      </c>
      <c r="L293" t="str">
        <f t="shared" si="31"/>
        <v>Profundo</v>
      </c>
      <c r="M293" s="2" t="s">
        <v>1027</v>
      </c>
      <c r="N293" t="str">
        <f>VLOOKUP(M293,spp!A:B,2,FALSE)</f>
        <v>Halichoeres notospilus</v>
      </c>
      <c r="O293">
        <f t="shared" si="37"/>
        <v>1</v>
      </c>
      <c r="Q293">
        <v>1</v>
      </c>
      <c r="AI293" s="44"/>
      <c r="AJ293">
        <f>VLOOKUP(M293,spp!A:C,3,FALSE)</f>
        <v>1.26E-2</v>
      </c>
      <c r="AK293">
        <f>VLOOKUP(M293,spp!A:D,4,FALSE)</f>
        <v>3</v>
      </c>
      <c r="AL293">
        <f t="shared" si="32"/>
        <v>5.3156249999999998</v>
      </c>
      <c r="AM293">
        <f t="shared" si="33"/>
        <v>0.13289062499999998</v>
      </c>
      <c r="AN293">
        <f t="shared" si="34"/>
        <v>1.3289062499999997</v>
      </c>
      <c r="AO293">
        <f t="shared" si="35"/>
        <v>1.3289062499999998E-3</v>
      </c>
      <c r="AP293">
        <f t="shared" si="36"/>
        <v>0.02</v>
      </c>
      <c r="AQ293">
        <f>VLOOKUP(M293,spp!A:H,8,FALSE)</f>
        <v>3.5</v>
      </c>
      <c r="AR293" t="str">
        <f>VLOOKUP(M293,spp!A:K,10,FALSE)</f>
        <v>Depredador</v>
      </c>
      <c r="AS293" t="str">
        <f>VLOOKUP(M293,spp!A:L,12,FALSE)</f>
        <v>LC</v>
      </c>
    </row>
    <row r="294" spans="1:45" x14ac:dyDescent="0.3">
      <c r="A294">
        <v>7</v>
      </c>
      <c r="B294" s="2" t="s">
        <v>983</v>
      </c>
      <c r="C294" s="2" t="s">
        <v>1386</v>
      </c>
      <c r="D294" s="2" t="s">
        <v>1384</v>
      </c>
      <c r="E294" t="s">
        <v>992</v>
      </c>
      <c r="F294">
        <v>3</v>
      </c>
      <c r="G294" s="1" t="s">
        <v>999</v>
      </c>
      <c r="H294" s="61">
        <v>2013</v>
      </c>
      <c r="I294" s="5" t="s">
        <v>986</v>
      </c>
      <c r="J294" s="1"/>
      <c r="K294" s="35">
        <v>6</v>
      </c>
      <c r="L294" t="str">
        <f t="shared" si="31"/>
        <v>Somero</v>
      </c>
      <c r="M294" s="2" t="s">
        <v>1050</v>
      </c>
      <c r="N294" t="str">
        <f>VLOOKUP(M294,spp!A:B,2,FALSE)</f>
        <v>Stegastes flavilatus</v>
      </c>
      <c r="O294">
        <f t="shared" si="37"/>
        <v>3</v>
      </c>
      <c r="Q294">
        <v>3</v>
      </c>
      <c r="AI294" s="44"/>
      <c r="AJ294">
        <f>VLOOKUP(M294,spp!A:C,3,FALSE)</f>
        <v>3.49E-2</v>
      </c>
      <c r="AK294">
        <f>VLOOKUP(M294,spp!A:D,4,FALSE)</f>
        <v>2</v>
      </c>
      <c r="AL294">
        <f t="shared" si="32"/>
        <v>5.8893750000000002</v>
      </c>
      <c r="AM294">
        <f t="shared" si="33"/>
        <v>0.147234375</v>
      </c>
      <c r="AN294">
        <f t="shared" si="34"/>
        <v>1.4723437500000001</v>
      </c>
      <c r="AO294">
        <f t="shared" si="35"/>
        <v>1.4723437500000001E-3</v>
      </c>
      <c r="AP294">
        <f t="shared" si="36"/>
        <v>0.06</v>
      </c>
      <c r="AQ294">
        <f>VLOOKUP(M294,spp!A:H,8,FALSE)</f>
        <v>2</v>
      </c>
      <c r="AR294" t="str">
        <f>VLOOKUP(M294,spp!A:K,10,FALSE)</f>
        <v>Herbívoro</v>
      </c>
      <c r="AS294" t="str">
        <f>VLOOKUP(M294,spp!A:L,12,FALSE)</f>
        <v>LC</v>
      </c>
    </row>
    <row r="295" spans="1:45" x14ac:dyDescent="0.3">
      <c r="A295">
        <v>7</v>
      </c>
      <c r="B295" s="2" t="s">
        <v>983</v>
      </c>
      <c r="C295" s="2" t="s">
        <v>1386</v>
      </c>
      <c r="D295" s="2" t="s">
        <v>1384</v>
      </c>
      <c r="E295" t="s">
        <v>992</v>
      </c>
      <c r="F295">
        <v>3</v>
      </c>
      <c r="G295" s="1" t="s">
        <v>999</v>
      </c>
      <c r="H295" s="61">
        <v>2013</v>
      </c>
      <c r="I295" s="5" t="s">
        <v>986</v>
      </c>
      <c r="J295" s="1"/>
      <c r="K295" s="35">
        <v>6</v>
      </c>
      <c r="L295" t="str">
        <f t="shared" si="31"/>
        <v>Somero</v>
      </c>
      <c r="M295" s="2" t="s">
        <v>1053</v>
      </c>
      <c r="N295" t="str">
        <f>VLOOKUP(M295,spp!A:B,2,FALSE)</f>
        <v>Halichoeres chierchiae</v>
      </c>
      <c r="O295">
        <f t="shared" si="37"/>
        <v>3</v>
      </c>
      <c r="Q295">
        <v>3</v>
      </c>
      <c r="AI295" s="44"/>
      <c r="AJ295">
        <f>VLOOKUP(M295,spp!A:C,3,FALSE)</f>
        <v>1.26E-2</v>
      </c>
      <c r="AK295">
        <f>VLOOKUP(M295,spp!A:D,4,FALSE)</f>
        <v>3</v>
      </c>
      <c r="AL295">
        <f t="shared" si="32"/>
        <v>15.946874999999999</v>
      </c>
      <c r="AM295">
        <f t="shared" si="33"/>
        <v>0.39867187499999995</v>
      </c>
      <c r="AN295">
        <f t="shared" si="34"/>
        <v>3.9867187499999996</v>
      </c>
      <c r="AO295">
        <f t="shared" si="35"/>
        <v>3.9867187499999998E-3</v>
      </c>
      <c r="AP295">
        <f t="shared" si="36"/>
        <v>0.06</v>
      </c>
      <c r="AQ295">
        <f>VLOOKUP(M295,spp!A:H,8,FALSE)</f>
        <v>3.5</v>
      </c>
      <c r="AR295" t="str">
        <f>VLOOKUP(M295,spp!A:K,10,FALSE)</f>
        <v>Depredador</v>
      </c>
      <c r="AS295" t="str">
        <f>VLOOKUP(M295,spp!A:L,12,FALSE)</f>
        <v>LC</v>
      </c>
    </row>
    <row r="296" spans="1:45" x14ac:dyDescent="0.3">
      <c r="A296">
        <v>7</v>
      </c>
      <c r="B296" s="2" t="s">
        <v>983</v>
      </c>
      <c r="C296" s="2" t="s">
        <v>1386</v>
      </c>
      <c r="D296" s="2" t="s">
        <v>1384</v>
      </c>
      <c r="E296" t="s">
        <v>992</v>
      </c>
      <c r="F296">
        <v>3</v>
      </c>
      <c r="G296" s="1" t="s">
        <v>999</v>
      </c>
      <c r="H296" s="61">
        <v>2013</v>
      </c>
      <c r="I296" s="5" t="s">
        <v>986</v>
      </c>
      <c r="J296" s="1"/>
      <c r="K296" s="35">
        <v>6</v>
      </c>
      <c r="L296" t="str">
        <f t="shared" si="31"/>
        <v>Somero</v>
      </c>
      <c r="M296" s="2" t="s">
        <v>1028</v>
      </c>
      <c r="N296" t="str">
        <f>VLOOKUP(M296,spp!A:B,2,FALSE)</f>
        <v>Thalassoma lucasanum</v>
      </c>
      <c r="O296">
        <f t="shared" si="37"/>
        <v>10</v>
      </c>
      <c r="P296">
        <v>10</v>
      </c>
      <c r="AI296" s="44"/>
      <c r="AJ296">
        <f>VLOOKUP(M296,spp!A:C,3,FALSE)</f>
        <v>1.261E-2</v>
      </c>
      <c r="AK296">
        <f>VLOOKUP(M296,spp!A:D,4,FALSE)</f>
        <v>2</v>
      </c>
      <c r="AL296">
        <f t="shared" si="32"/>
        <v>0.78812499999999996</v>
      </c>
      <c r="AM296">
        <f t="shared" si="33"/>
        <v>1.9703124999999998E-2</v>
      </c>
      <c r="AN296">
        <f t="shared" si="34"/>
        <v>0.19703124999999999</v>
      </c>
      <c r="AO296">
        <f t="shared" si="35"/>
        <v>1.9703125E-4</v>
      </c>
      <c r="AP296">
        <f t="shared" si="36"/>
        <v>0.2</v>
      </c>
      <c r="AQ296">
        <f>VLOOKUP(M296,spp!A:H,8,FALSE)</f>
        <v>3.5</v>
      </c>
      <c r="AR296" t="str">
        <f>VLOOKUP(M296,spp!A:K,10,FALSE)</f>
        <v>Depredador</v>
      </c>
      <c r="AS296" t="str">
        <f>VLOOKUP(M296,spp!A:L,12,FALSE)</f>
        <v>LC</v>
      </c>
    </row>
    <row r="297" spans="1:45" x14ac:dyDescent="0.3">
      <c r="A297">
        <v>7</v>
      </c>
      <c r="B297" s="2" t="s">
        <v>983</v>
      </c>
      <c r="C297" s="2" t="s">
        <v>1386</v>
      </c>
      <c r="D297" s="2" t="s">
        <v>1384</v>
      </c>
      <c r="E297" t="s">
        <v>992</v>
      </c>
      <c r="F297">
        <v>3</v>
      </c>
      <c r="G297" s="1" t="s">
        <v>999</v>
      </c>
      <c r="H297" s="61">
        <v>2013</v>
      </c>
      <c r="I297" s="5" t="s">
        <v>986</v>
      </c>
      <c r="J297" s="1"/>
      <c r="K297" s="35">
        <v>6</v>
      </c>
      <c r="L297" t="str">
        <f t="shared" si="31"/>
        <v>Somero</v>
      </c>
      <c r="M297" s="2" t="s">
        <v>1025</v>
      </c>
      <c r="N297" t="str">
        <f>VLOOKUP(M297,spp!A:B,2,FALSE)</f>
        <v>Abudefduf troschelii</v>
      </c>
      <c r="O297">
        <f t="shared" si="37"/>
        <v>10</v>
      </c>
      <c r="R297">
        <v>10</v>
      </c>
      <c r="AI297" s="44"/>
      <c r="AJ297">
        <f>VLOOKUP(M297,spp!A:C,3,FALSE)</f>
        <v>1.6E-2</v>
      </c>
      <c r="AK297">
        <f>VLOOKUP(M297,spp!A:D,4,FALSE)</f>
        <v>3</v>
      </c>
      <c r="AL297">
        <f t="shared" si="32"/>
        <v>312.5</v>
      </c>
      <c r="AM297">
        <f t="shared" si="33"/>
        <v>7.8125</v>
      </c>
      <c r="AN297">
        <f t="shared" si="34"/>
        <v>78.125</v>
      </c>
      <c r="AO297">
        <f t="shared" si="35"/>
        <v>7.8125E-2</v>
      </c>
      <c r="AP297">
        <f t="shared" si="36"/>
        <v>0.2</v>
      </c>
      <c r="AQ297">
        <f>VLOOKUP(M297,spp!A:H,8,FALSE)</f>
        <v>3</v>
      </c>
      <c r="AR297" t="str">
        <f>VLOOKUP(M297,spp!A:K,10,FALSE)</f>
        <v>Planctívoro</v>
      </c>
      <c r="AS297" t="str">
        <f>VLOOKUP(M297,spp!A:L,12,FALSE)</f>
        <v>LC</v>
      </c>
    </row>
    <row r="298" spans="1:45" x14ac:dyDescent="0.3">
      <c r="A298">
        <v>7</v>
      </c>
      <c r="B298" s="2" t="s">
        <v>983</v>
      </c>
      <c r="C298" s="2" t="s">
        <v>1386</v>
      </c>
      <c r="D298" s="2" t="s">
        <v>1384</v>
      </c>
      <c r="E298" t="s">
        <v>992</v>
      </c>
      <c r="F298">
        <v>3</v>
      </c>
      <c r="G298" s="1" t="s">
        <v>999</v>
      </c>
      <c r="H298" s="61">
        <v>2013</v>
      </c>
      <c r="I298" s="5" t="s">
        <v>986</v>
      </c>
      <c r="J298" s="1"/>
      <c r="K298" s="35">
        <v>6</v>
      </c>
      <c r="L298" t="str">
        <f t="shared" si="31"/>
        <v>Somero</v>
      </c>
      <c r="M298" s="2" t="s">
        <v>1021</v>
      </c>
      <c r="N298" t="str">
        <f>VLOOKUP(M298,spp!A:B,2,FALSE)</f>
        <v>Johnrandallia nigrirostris</v>
      </c>
      <c r="O298">
        <f t="shared" si="37"/>
        <v>2</v>
      </c>
      <c r="Q298">
        <v>2</v>
      </c>
      <c r="AI298" s="44"/>
      <c r="AJ298">
        <f>VLOOKUP(M298,spp!A:C,3,FALSE)</f>
        <v>2</v>
      </c>
      <c r="AK298">
        <f>VLOOKUP(M298,spp!A:D,4,FALSE)</f>
        <v>3</v>
      </c>
      <c r="AL298">
        <f t="shared" si="32"/>
        <v>1687.5</v>
      </c>
      <c r="AM298">
        <f t="shared" si="33"/>
        <v>42.1875</v>
      </c>
      <c r="AN298">
        <f t="shared" si="34"/>
        <v>421.875</v>
      </c>
      <c r="AO298">
        <f t="shared" si="35"/>
        <v>0.421875</v>
      </c>
      <c r="AP298">
        <f t="shared" si="36"/>
        <v>0.04</v>
      </c>
      <c r="AQ298">
        <f>VLOOKUP(M298,spp!A:H,8,FALSE)</f>
        <v>3</v>
      </c>
      <c r="AR298" t="str">
        <f>VLOOKUP(M298,spp!A:K,10,FALSE)</f>
        <v>Depredador</v>
      </c>
      <c r="AS298" t="str">
        <f>VLOOKUP(M298,spp!A:L,12,FALSE)</f>
        <v>LC</v>
      </c>
    </row>
    <row r="299" spans="1:45" x14ac:dyDescent="0.3">
      <c r="A299">
        <v>7</v>
      </c>
      <c r="B299" s="2" t="s">
        <v>983</v>
      </c>
      <c r="C299" s="2" t="s">
        <v>1386</v>
      </c>
      <c r="D299" s="2" t="s">
        <v>1384</v>
      </c>
      <c r="E299" t="s">
        <v>992</v>
      </c>
      <c r="F299">
        <v>3</v>
      </c>
      <c r="G299" s="1" t="s">
        <v>999</v>
      </c>
      <c r="H299" s="61">
        <v>2013</v>
      </c>
      <c r="I299" s="5" t="s">
        <v>986</v>
      </c>
      <c r="J299" s="1"/>
      <c r="K299" s="35">
        <v>6</v>
      </c>
      <c r="L299" t="str">
        <f t="shared" si="31"/>
        <v>Somero</v>
      </c>
      <c r="M299" s="2" t="s">
        <v>1026</v>
      </c>
      <c r="N299" t="str">
        <f>VLOOKUP(M299,spp!A:B,2,FALSE)</f>
        <v>Microspathodon dorsalis</v>
      </c>
      <c r="O299">
        <f t="shared" si="37"/>
        <v>3</v>
      </c>
      <c r="R299">
        <v>2</v>
      </c>
      <c r="S299">
        <v>1</v>
      </c>
      <c r="AI299" s="44"/>
      <c r="AJ299">
        <f>VLOOKUP(M299,spp!A:C,3,FALSE)</f>
        <v>2</v>
      </c>
      <c r="AK299">
        <f>VLOOKUP(M299,spp!A:D,4,FALSE)</f>
        <v>3</v>
      </c>
      <c r="AL299">
        <f t="shared" si="32"/>
        <v>18531.25</v>
      </c>
      <c r="AM299">
        <f t="shared" si="33"/>
        <v>463.28125</v>
      </c>
      <c r="AN299">
        <f t="shared" si="34"/>
        <v>4632.8125</v>
      </c>
      <c r="AO299">
        <f t="shared" si="35"/>
        <v>4.6328125</v>
      </c>
      <c r="AP299">
        <f t="shared" si="36"/>
        <v>0.06</v>
      </c>
      <c r="AQ299">
        <f>VLOOKUP(M299,spp!A:H,8,FALSE)</f>
        <v>2.1</v>
      </c>
      <c r="AR299" t="str">
        <f>VLOOKUP(M299,spp!A:K,10,FALSE)</f>
        <v>Herbívoro</v>
      </c>
      <c r="AS299" t="str">
        <f>VLOOKUP(M299,spp!A:L,12,FALSE)</f>
        <v>LC</v>
      </c>
    </row>
    <row r="300" spans="1:45" x14ac:dyDescent="0.3">
      <c r="A300">
        <v>7</v>
      </c>
      <c r="B300" s="2" t="s">
        <v>983</v>
      </c>
      <c r="C300" s="2" t="s">
        <v>1386</v>
      </c>
      <c r="D300" s="2" t="s">
        <v>1384</v>
      </c>
      <c r="E300" t="s">
        <v>992</v>
      </c>
      <c r="F300">
        <v>3</v>
      </c>
      <c r="G300" s="1" t="s">
        <v>999</v>
      </c>
      <c r="H300" s="61">
        <v>2013</v>
      </c>
      <c r="I300" s="5" t="s">
        <v>986</v>
      </c>
      <c r="J300" s="1"/>
      <c r="K300" s="35">
        <v>6</v>
      </c>
      <c r="L300" t="str">
        <f t="shared" si="31"/>
        <v>Somero</v>
      </c>
      <c r="M300" s="2" t="s">
        <v>1032</v>
      </c>
      <c r="N300" t="str">
        <f>VLOOKUP(M300,spp!A:B,2,FALSE)</f>
        <v>Lutjanus argentiventris</v>
      </c>
      <c r="O300">
        <f t="shared" si="37"/>
        <v>1</v>
      </c>
      <c r="S300">
        <v>1</v>
      </c>
      <c r="AI300" s="44"/>
      <c r="AJ300">
        <f>VLOOKUP(M300,spp!A:C,3,FALSE)</f>
        <v>1</v>
      </c>
      <c r="AK300">
        <f>VLOOKUP(M300,spp!A:D,4,FALSE)</f>
        <v>3</v>
      </c>
      <c r="AL300">
        <f t="shared" si="32"/>
        <v>5359.375</v>
      </c>
      <c r="AM300">
        <f t="shared" si="33"/>
        <v>133.984375</v>
      </c>
      <c r="AN300">
        <f t="shared" si="34"/>
        <v>1339.84375</v>
      </c>
      <c r="AO300">
        <f t="shared" si="35"/>
        <v>1.33984375</v>
      </c>
      <c r="AP300">
        <f t="shared" si="36"/>
        <v>0.02</v>
      </c>
      <c r="AQ300">
        <f>VLOOKUP(M300,spp!A:H,8,FALSE)</f>
        <v>4</v>
      </c>
      <c r="AR300" t="str">
        <f>VLOOKUP(M300,spp!A:K,10,FALSE)</f>
        <v>Depredador Tope</v>
      </c>
      <c r="AS300" t="str">
        <f>VLOOKUP(M300,spp!A:L,12,FALSE)</f>
        <v>LC</v>
      </c>
    </row>
    <row r="301" spans="1:45" x14ac:dyDescent="0.3">
      <c r="A301">
        <v>7</v>
      </c>
      <c r="B301" s="2" t="s">
        <v>983</v>
      </c>
      <c r="C301" s="2" t="s">
        <v>1386</v>
      </c>
      <c r="D301" s="2" t="s">
        <v>1384</v>
      </c>
      <c r="E301" t="s">
        <v>992</v>
      </c>
      <c r="F301">
        <v>3</v>
      </c>
      <c r="G301" s="1" t="s">
        <v>999</v>
      </c>
      <c r="H301" s="61">
        <v>2013</v>
      </c>
      <c r="I301" s="5" t="s">
        <v>986</v>
      </c>
      <c r="J301" s="1"/>
      <c r="K301" s="35">
        <v>6</v>
      </c>
      <c r="L301" t="str">
        <f t="shared" si="31"/>
        <v>Somero</v>
      </c>
      <c r="M301" s="2" t="s">
        <v>1033</v>
      </c>
      <c r="N301" t="str">
        <f>VLOOKUP(M301,spp!A:B,2,FALSE)</f>
        <v>Cephalopholis panamensis</v>
      </c>
      <c r="O301">
        <f t="shared" si="37"/>
        <v>1</v>
      </c>
      <c r="R301">
        <v>1</v>
      </c>
      <c r="AI301" s="44"/>
      <c r="AJ301">
        <f>VLOOKUP(M301,spp!A:C,3,FALSE)</f>
        <v>2</v>
      </c>
      <c r="AK301">
        <f>VLOOKUP(M301,spp!A:D,4,FALSE)</f>
        <v>3</v>
      </c>
      <c r="AL301">
        <f t="shared" si="32"/>
        <v>3906.25</v>
      </c>
      <c r="AM301">
        <f t="shared" si="33"/>
        <v>97.65625</v>
      </c>
      <c r="AN301">
        <f t="shared" si="34"/>
        <v>976.5625</v>
      </c>
      <c r="AO301">
        <f t="shared" si="35"/>
        <v>0.9765625</v>
      </c>
      <c r="AP301">
        <f t="shared" si="36"/>
        <v>0.02</v>
      </c>
      <c r="AQ301">
        <f>VLOOKUP(M301,spp!A:H,8,FALSE)</f>
        <v>4</v>
      </c>
      <c r="AR301" t="str">
        <f>VLOOKUP(M301,spp!A:K,10,FALSE)</f>
        <v>Depredador Tope</v>
      </c>
      <c r="AS301" t="str">
        <f>VLOOKUP(M301,spp!A:L,12,FALSE)</f>
        <v>LC</v>
      </c>
    </row>
    <row r="302" spans="1:45" x14ac:dyDescent="0.3">
      <c r="A302">
        <v>7</v>
      </c>
      <c r="B302" s="2" t="s">
        <v>983</v>
      </c>
      <c r="C302" s="2" t="s">
        <v>1386</v>
      </c>
      <c r="D302" s="2" t="s">
        <v>1384</v>
      </c>
      <c r="E302" t="s">
        <v>992</v>
      </c>
      <c r="F302">
        <v>3</v>
      </c>
      <c r="G302" s="1" t="s">
        <v>999</v>
      </c>
      <c r="H302" s="61">
        <v>2013</v>
      </c>
      <c r="I302" s="5" t="s">
        <v>986</v>
      </c>
      <c r="J302" s="1"/>
      <c r="K302" s="35">
        <v>6</v>
      </c>
      <c r="L302" t="str">
        <f t="shared" si="31"/>
        <v>Somero</v>
      </c>
      <c r="M302" s="2" t="s">
        <v>478</v>
      </c>
      <c r="N302" t="str">
        <f>VLOOKUP(M302,spp!A:B,2,FALSE)</f>
        <v>Sufflamen verres</v>
      </c>
      <c r="O302">
        <f t="shared" si="37"/>
        <v>4</v>
      </c>
      <c r="R302">
        <v>4</v>
      </c>
      <c r="AI302" s="44"/>
      <c r="AJ302">
        <f>VLOOKUP(M302,spp!A:C,3,FALSE)</f>
        <v>2</v>
      </c>
      <c r="AK302">
        <f>VLOOKUP(M302,spp!A:D,4,FALSE)</f>
        <v>3</v>
      </c>
      <c r="AL302">
        <f t="shared" si="32"/>
        <v>15625</v>
      </c>
      <c r="AM302">
        <f t="shared" si="33"/>
        <v>390.625</v>
      </c>
      <c r="AN302">
        <f t="shared" si="34"/>
        <v>3906.25</v>
      </c>
      <c r="AO302">
        <f t="shared" si="35"/>
        <v>3.90625</v>
      </c>
      <c r="AP302">
        <f t="shared" si="36"/>
        <v>0.08</v>
      </c>
      <c r="AQ302">
        <f>VLOOKUP(M302,spp!A:H,8,FALSE)</f>
        <v>3.3</v>
      </c>
      <c r="AR302" t="str">
        <f>VLOOKUP(M302,spp!A:K,10,FALSE)</f>
        <v>Depredador</v>
      </c>
      <c r="AS302" t="str">
        <f>VLOOKUP(M302,spp!A:L,12,FALSE)</f>
        <v>LC</v>
      </c>
    </row>
    <row r="303" spans="1:45" x14ac:dyDescent="0.3">
      <c r="A303">
        <v>7</v>
      </c>
      <c r="B303" s="2" t="s">
        <v>983</v>
      </c>
      <c r="C303" s="2" t="s">
        <v>1386</v>
      </c>
      <c r="D303" s="2" t="s">
        <v>1384</v>
      </c>
      <c r="E303" t="s">
        <v>992</v>
      </c>
      <c r="F303">
        <v>3</v>
      </c>
      <c r="G303" s="1" t="s">
        <v>999</v>
      </c>
      <c r="H303" s="61">
        <v>2013</v>
      </c>
      <c r="I303" s="5" t="s">
        <v>986</v>
      </c>
      <c r="J303" s="1"/>
      <c r="K303" s="35">
        <v>6</v>
      </c>
      <c r="L303" t="str">
        <f t="shared" si="31"/>
        <v>Somero</v>
      </c>
      <c r="M303" s="2" t="s">
        <v>1056</v>
      </c>
      <c r="N303" t="str">
        <f>VLOOKUP(M303,spp!A:B,2,FALSE)</f>
        <v>Canthigaster punctatissima</v>
      </c>
      <c r="O303">
        <f t="shared" si="37"/>
        <v>1</v>
      </c>
      <c r="P303">
        <v>1</v>
      </c>
      <c r="AI303" s="44"/>
      <c r="AJ303">
        <f>VLOOKUP(M303,spp!A:C,3,FALSE)</f>
        <v>1</v>
      </c>
      <c r="AK303">
        <f>VLOOKUP(M303,spp!A:D,4,FALSE)</f>
        <v>2</v>
      </c>
      <c r="AL303">
        <f t="shared" si="32"/>
        <v>6.25</v>
      </c>
      <c r="AM303">
        <f t="shared" si="33"/>
        <v>0.15625</v>
      </c>
      <c r="AN303">
        <f t="shared" si="34"/>
        <v>1.5625</v>
      </c>
      <c r="AO303">
        <f t="shared" si="35"/>
        <v>1.5625000000000001E-3</v>
      </c>
      <c r="AP303">
        <f t="shared" si="36"/>
        <v>0.02</v>
      </c>
      <c r="AQ303">
        <f>VLOOKUP(M303,spp!A:H,8,FALSE)</f>
        <v>3</v>
      </c>
      <c r="AR303" t="str">
        <f>VLOOKUP(M303,spp!A:K,10,FALSE)</f>
        <v>Depredador</v>
      </c>
      <c r="AS303" t="str">
        <f>VLOOKUP(M303,spp!A:L,12,FALSE)</f>
        <v>LC</v>
      </c>
    </row>
    <row r="304" spans="1:45" x14ac:dyDescent="0.3">
      <c r="A304">
        <v>7</v>
      </c>
      <c r="B304" s="2" t="s">
        <v>983</v>
      </c>
      <c r="C304" s="2" t="s">
        <v>1386</v>
      </c>
      <c r="D304" s="2" t="s">
        <v>1384</v>
      </c>
      <c r="E304" t="s">
        <v>992</v>
      </c>
      <c r="F304">
        <v>3</v>
      </c>
      <c r="G304" s="1" t="s">
        <v>999</v>
      </c>
      <c r="H304" s="61">
        <v>2013</v>
      </c>
      <c r="I304" s="5" t="s">
        <v>986</v>
      </c>
      <c r="J304" s="1"/>
      <c r="K304" s="35">
        <v>6</v>
      </c>
      <c r="L304" t="str">
        <f t="shared" si="31"/>
        <v>Somero</v>
      </c>
      <c r="M304" s="2" t="s">
        <v>1022</v>
      </c>
      <c r="N304" t="str">
        <f>VLOOKUP(M304,spp!A:B,2,FALSE)</f>
        <v>Epinephelus labriformis</v>
      </c>
      <c r="O304">
        <f t="shared" si="37"/>
        <v>1</v>
      </c>
      <c r="R304">
        <v>1</v>
      </c>
      <c r="AI304" s="44"/>
      <c r="AJ304">
        <f>VLOOKUP(M304,spp!A:C,3,FALSE)</f>
        <v>3</v>
      </c>
      <c r="AK304">
        <f>VLOOKUP(M304,spp!A:D,4,FALSE)</f>
        <v>2.9</v>
      </c>
      <c r="AL304">
        <f t="shared" si="32"/>
        <v>4551.5602131781307</v>
      </c>
      <c r="AM304">
        <f t="shared" si="33"/>
        <v>113.78900532945326</v>
      </c>
      <c r="AN304">
        <f t="shared" si="34"/>
        <v>1137.8900532945327</v>
      </c>
      <c r="AO304">
        <f t="shared" si="35"/>
        <v>1.1378900532945326</v>
      </c>
      <c r="AP304">
        <f t="shared" si="36"/>
        <v>0.02</v>
      </c>
      <c r="AQ304">
        <f>VLOOKUP(M304,spp!A:H,8,FALSE)</f>
        <v>4</v>
      </c>
      <c r="AR304" t="str">
        <f>VLOOKUP(M304,spp!A:K,10,FALSE)</f>
        <v>Depredador Tope</v>
      </c>
      <c r="AS304" t="str">
        <f>VLOOKUP(M304,spp!A:L,12,FALSE)</f>
        <v>LC</v>
      </c>
    </row>
    <row r="305" spans="1:45" x14ac:dyDescent="0.3">
      <c r="A305">
        <v>8</v>
      </c>
      <c r="B305" s="2" t="s">
        <v>983</v>
      </c>
      <c r="C305" s="2" t="s">
        <v>1386</v>
      </c>
      <c r="D305" s="2" t="s">
        <v>1000</v>
      </c>
      <c r="E305" s="2" t="s">
        <v>985</v>
      </c>
      <c r="F305">
        <v>1</v>
      </c>
      <c r="G305" s="1">
        <v>41333</v>
      </c>
      <c r="H305" s="61">
        <v>2013</v>
      </c>
      <c r="I305" s="5" t="s">
        <v>986</v>
      </c>
      <c r="J305" s="1"/>
      <c r="K305" s="36"/>
      <c r="L305" t="str">
        <f t="shared" si="31"/>
        <v>Somero</v>
      </c>
      <c r="M305" s="2" t="s">
        <v>1017</v>
      </c>
      <c r="N305" t="str">
        <f>VLOOKUP(M305,spp!A:B,2,FALSE)</f>
        <v>Halichoeres dispilus</v>
      </c>
      <c r="O305">
        <f t="shared" si="37"/>
        <v>16</v>
      </c>
      <c r="Q305">
        <v>16</v>
      </c>
      <c r="AI305" s="44"/>
      <c r="AJ305">
        <f>VLOOKUP(M305,spp!A:C,3,FALSE)</f>
        <v>1.26E-2</v>
      </c>
      <c r="AK305">
        <f>VLOOKUP(M305,spp!A:D,4,FALSE)</f>
        <v>3</v>
      </c>
      <c r="AL305">
        <f t="shared" si="32"/>
        <v>85.05</v>
      </c>
      <c r="AM305">
        <f t="shared" si="33"/>
        <v>2.1262499999999998</v>
      </c>
      <c r="AN305">
        <f t="shared" si="34"/>
        <v>21.262499999999996</v>
      </c>
      <c r="AO305">
        <f t="shared" si="35"/>
        <v>2.1262499999999997E-2</v>
      </c>
      <c r="AP305">
        <f t="shared" si="36"/>
        <v>0.32</v>
      </c>
      <c r="AQ305">
        <f>VLOOKUP(M305,spp!A:H,8,FALSE)</f>
        <v>3.9</v>
      </c>
      <c r="AR305" t="str">
        <f>VLOOKUP(M305,spp!A:K,10,FALSE)</f>
        <v>Depredador</v>
      </c>
      <c r="AS305" t="str">
        <f>VLOOKUP(M305,spp!A:L,12,FALSE)</f>
        <v>LC</v>
      </c>
    </row>
    <row r="306" spans="1:45" x14ac:dyDescent="0.3">
      <c r="A306">
        <v>8</v>
      </c>
      <c r="B306" s="2" t="s">
        <v>983</v>
      </c>
      <c r="C306" s="2" t="s">
        <v>1386</v>
      </c>
      <c r="D306" s="2" t="s">
        <v>1000</v>
      </c>
      <c r="E306" s="2" t="s">
        <v>985</v>
      </c>
      <c r="F306">
        <v>1</v>
      </c>
      <c r="G306" s="1">
        <v>41333</v>
      </c>
      <c r="H306" s="61">
        <v>2013</v>
      </c>
      <c r="I306" s="5" t="s">
        <v>986</v>
      </c>
      <c r="J306" s="1"/>
      <c r="K306" s="36"/>
      <c r="L306" t="str">
        <f t="shared" si="31"/>
        <v>Somero</v>
      </c>
      <c r="M306" s="2" t="s">
        <v>1019</v>
      </c>
      <c r="N306" t="str">
        <f>VLOOKUP(M306,spp!A:B,2,FALSE)</f>
        <v>Stegastes acapulcoensis</v>
      </c>
      <c r="O306">
        <f t="shared" si="37"/>
        <v>11</v>
      </c>
      <c r="P306">
        <v>7</v>
      </c>
      <c r="R306">
        <v>4</v>
      </c>
      <c r="AI306" s="44"/>
      <c r="AJ306">
        <f>VLOOKUP(M306,spp!A:C,3,FALSE)</f>
        <v>3.49E-2</v>
      </c>
      <c r="AK306">
        <f>VLOOKUP(M306,spp!A:D,4,FALSE)</f>
        <v>2</v>
      </c>
      <c r="AL306">
        <f t="shared" si="32"/>
        <v>23.339375</v>
      </c>
      <c r="AM306">
        <f t="shared" si="33"/>
        <v>0.58348437500000006</v>
      </c>
      <c r="AN306">
        <f t="shared" si="34"/>
        <v>5.834843750000001</v>
      </c>
      <c r="AO306">
        <f t="shared" si="35"/>
        <v>5.8348437500000006E-3</v>
      </c>
      <c r="AP306">
        <f t="shared" si="36"/>
        <v>0.22</v>
      </c>
      <c r="AQ306">
        <f>VLOOKUP(M306,spp!A:H,8,FALSE)</f>
        <v>2</v>
      </c>
      <c r="AR306" t="str">
        <f>VLOOKUP(M306,spp!A:K,10,FALSE)</f>
        <v>Herbívoro</v>
      </c>
      <c r="AS306" t="str">
        <f>VLOOKUP(M306,spp!A:L,12,FALSE)</f>
        <v>LC</v>
      </c>
    </row>
    <row r="307" spans="1:45" x14ac:dyDescent="0.3">
      <c r="A307">
        <v>8</v>
      </c>
      <c r="B307" s="2" t="s">
        <v>983</v>
      </c>
      <c r="C307" s="2" t="s">
        <v>1386</v>
      </c>
      <c r="D307" s="2" t="s">
        <v>1000</v>
      </c>
      <c r="E307" s="2" t="s">
        <v>985</v>
      </c>
      <c r="F307">
        <v>1</v>
      </c>
      <c r="G307" s="1">
        <v>41333</v>
      </c>
      <c r="H307" s="61">
        <v>2013</v>
      </c>
      <c r="I307" s="5" t="s">
        <v>986</v>
      </c>
      <c r="J307" s="1"/>
      <c r="K307" s="36"/>
      <c r="L307" t="str">
        <f t="shared" si="31"/>
        <v>Somero</v>
      </c>
      <c r="M307" s="2" t="s">
        <v>1028</v>
      </c>
      <c r="N307" t="str">
        <f>VLOOKUP(M307,spp!A:B,2,FALSE)</f>
        <v>Thalassoma lucasanum</v>
      </c>
      <c r="O307">
        <f t="shared" si="37"/>
        <v>16</v>
      </c>
      <c r="P307">
        <v>8</v>
      </c>
      <c r="Q307">
        <v>3</v>
      </c>
      <c r="R307">
        <v>5</v>
      </c>
      <c r="AI307" s="44"/>
      <c r="AJ307">
        <f>VLOOKUP(M307,spp!A:C,3,FALSE)</f>
        <v>1.261E-2</v>
      </c>
      <c r="AK307">
        <f>VLOOKUP(M307,spp!A:D,4,FALSE)</f>
        <v>2</v>
      </c>
      <c r="AL307">
        <f t="shared" si="32"/>
        <v>12.61</v>
      </c>
      <c r="AM307">
        <f t="shared" si="33"/>
        <v>0.31524999999999997</v>
      </c>
      <c r="AN307">
        <f t="shared" si="34"/>
        <v>3.1524999999999999</v>
      </c>
      <c r="AO307">
        <f t="shared" si="35"/>
        <v>3.1524999999999999E-3</v>
      </c>
      <c r="AP307">
        <f t="shared" si="36"/>
        <v>0.32</v>
      </c>
      <c r="AQ307">
        <f>VLOOKUP(M307,spp!A:H,8,FALSE)</f>
        <v>3.5</v>
      </c>
      <c r="AR307" t="str">
        <f>VLOOKUP(M307,spp!A:K,10,FALSE)</f>
        <v>Depredador</v>
      </c>
      <c r="AS307" t="str">
        <f>VLOOKUP(M307,spp!A:L,12,FALSE)</f>
        <v>LC</v>
      </c>
    </row>
    <row r="308" spans="1:45" x14ac:dyDescent="0.3">
      <c r="A308">
        <v>8</v>
      </c>
      <c r="B308" s="2" t="s">
        <v>983</v>
      </c>
      <c r="C308" s="2" t="s">
        <v>1386</v>
      </c>
      <c r="D308" s="2" t="s">
        <v>1000</v>
      </c>
      <c r="E308" s="2" t="s">
        <v>985</v>
      </c>
      <c r="F308">
        <v>1</v>
      </c>
      <c r="G308" s="1">
        <v>41333</v>
      </c>
      <c r="H308" s="61">
        <v>2013</v>
      </c>
      <c r="I308" s="5" t="s">
        <v>986</v>
      </c>
      <c r="J308" s="1"/>
      <c r="K308" s="36"/>
      <c r="L308" t="str">
        <f t="shared" si="31"/>
        <v>Somero</v>
      </c>
      <c r="M308" s="2" t="s">
        <v>1393</v>
      </c>
      <c r="N308" t="str">
        <f>VLOOKUP(M308,spp!A:B,2,FALSE)</f>
        <v>Kiphosus sp.</v>
      </c>
      <c r="O308">
        <f t="shared" si="37"/>
        <v>1</v>
      </c>
      <c r="U308">
        <v>1</v>
      </c>
      <c r="AI308" s="44"/>
      <c r="AJ308">
        <f>VLOOKUP(M308,spp!A:C,3,FALSE)</f>
        <v>2.18E-2</v>
      </c>
      <c r="AK308">
        <f>VLOOKUP(M308,spp!A:D,4,FALSE)</f>
        <v>3</v>
      </c>
      <c r="AL308">
        <f t="shared" si="32"/>
        <v>934.67499999999995</v>
      </c>
      <c r="AM308">
        <f t="shared" si="33"/>
        <v>23.366875</v>
      </c>
      <c r="AN308">
        <f t="shared" si="34"/>
        <v>233.66874999999999</v>
      </c>
      <c r="AO308">
        <f t="shared" si="35"/>
        <v>0.23366874999999998</v>
      </c>
      <c r="AP308">
        <f t="shared" si="36"/>
        <v>0.02</v>
      </c>
      <c r="AQ308">
        <f>VLOOKUP(M308,spp!A:H,8,FALSE)</f>
        <v>2.9</v>
      </c>
      <c r="AR308" t="str">
        <f>VLOOKUP(M308,spp!A:K,10,FALSE)</f>
        <v>Herbívoro</v>
      </c>
      <c r="AS308" t="str">
        <f>VLOOKUP(M308,spp!A:L,12,FALSE)</f>
        <v>LC</v>
      </c>
    </row>
    <row r="309" spans="1:45" x14ac:dyDescent="0.3">
      <c r="A309">
        <v>8</v>
      </c>
      <c r="B309" s="2" t="s">
        <v>983</v>
      </c>
      <c r="C309" s="2" t="s">
        <v>1386</v>
      </c>
      <c r="D309" s="2" t="s">
        <v>1000</v>
      </c>
      <c r="E309" s="2" t="s">
        <v>985</v>
      </c>
      <c r="F309">
        <v>1</v>
      </c>
      <c r="G309" s="1">
        <v>41333</v>
      </c>
      <c r="H309" s="61">
        <v>2013</v>
      </c>
      <c r="I309" s="5" t="s">
        <v>986</v>
      </c>
      <c r="J309" s="1"/>
      <c r="K309" s="36"/>
      <c r="L309" t="str">
        <f t="shared" si="31"/>
        <v>Somero</v>
      </c>
      <c r="M309" s="2" t="s">
        <v>1027</v>
      </c>
      <c r="N309" t="str">
        <f>VLOOKUP(M309,spp!A:B,2,FALSE)</f>
        <v>Halichoeres notospilus</v>
      </c>
      <c r="O309">
        <f t="shared" si="37"/>
        <v>2</v>
      </c>
      <c r="R309">
        <v>2</v>
      </c>
      <c r="AI309" s="44"/>
      <c r="AJ309">
        <f>VLOOKUP(M309,spp!A:C,3,FALSE)</f>
        <v>1.26E-2</v>
      </c>
      <c r="AK309">
        <f>VLOOKUP(M309,spp!A:D,4,FALSE)</f>
        <v>3</v>
      </c>
      <c r="AL309">
        <f t="shared" si="32"/>
        <v>49.21875</v>
      </c>
      <c r="AM309">
        <f t="shared" si="33"/>
        <v>1.23046875</v>
      </c>
      <c r="AN309">
        <f t="shared" si="34"/>
        <v>12.3046875</v>
      </c>
      <c r="AO309">
        <f t="shared" si="35"/>
        <v>1.23046875E-2</v>
      </c>
      <c r="AP309">
        <f t="shared" si="36"/>
        <v>0.04</v>
      </c>
      <c r="AQ309">
        <f>VLOOKUP(M309,spp!A:H,8,FALSE)</f>
        <v>3.5</v>
      </c>
      <c r="AR309" t="str">
        <f>VLOOKUP(M309,spp!A:K,10,FALSE)</f>
        <v>Depredador</v>
      </c>
      <c r="AS309" t="str">
        <f>VLOOKUP(M309,spp!A:L,12,FALSE)</f>
        <v>LC</v>
      </c>
    </row>
    <row r="310" spans="1:45" x14ac:dyDescent="0.3">
      <c r="A310">
        <v>8</v>
      </c>
      <c r="B310" s="2" t="s">
        <v>983</v>
      </c>
      <c r="C310" s="2" t="s">
        <v>1386</v>
      </c>
      <c r="D310" s="2" t="s">
        <v>1000</v>
      </c>
      <c r="E310" s="2" t="s">
        <v>985</v>
      </c>
      <c r="F310">
        <v>2</v>
      </c>
      <c r="G310" s="1">
        <v>41333</v>
      </c>
      <c r="H310" s="61">
        <v>2013</v>
      </c>
      <c r="I310" s="5" t="s">
        <v>986</v>
      </c>
      <c r="J310" s="1"/>
      <c r="K310" s="36"/>
      <c r="L310" t="str">
        <f t="shared" si="31"/>
        <v>Somero</v>
      </c>
      <c r="M310" s="2" t="s">
        <v>1019</v>
      </c>
      <c r="N310" t="str">
        <f>VLOOKUP(M310,spp!A:B,2,FALSE)</f>
        <v>Stegastes acapulcoensis</v>
      </c>
      <c r="O310">
        <f t="shared" si="37"/>
        <v>19</v>
      </c>
      <c r="P310">
        <v>3</v>
      </c>
      <c r="Q310">
        <v>6</v>
      </c>
      <c r="R310">
        <v>10</v>
      </c>
      <c r="AI310" s="44"/>
      <c r="AJ310">
        <f>VLOOKUP(M310,spp!A:C,3,FALSE)</f>
        <v>3.49E-2</v>
      </c>
      <c r="AK310">
        <f>VLOOKUP(M310,spp!A:D,4,FALSE)</f>
        <v>2</v>
      </c>
      <c r="AL310">
        <f t="shared" si="32"/>
        <v>66.964375000000004</v>
      </c>
      <c r="AM310">
        <f t="shared" si="33"/>
        <v>1.674109375</v>
      </c>
      <c r="AN310">
        <f t="shared" si="34"/>
        <v>16.741093750000001</v>
      </c>
      <c r="AO310">
        <f t="shared" si="35"/>
        <v>1.6741093750000002E-2</v>
      </c>
      <c r="AP310">
        <f t="shared" si="36"/>
        <v>0.38</v>
      </c>
      <c r="AQ310">
        <f>VLOOKUP(M310,spp!A:H,8,FALSE)</f>
        <v>2</v>
      </c>
      <c r="AR310" t="str">
        <f>VLOOKUP(M310,spp!A:K,10,FALSE)</f>
        <v>Herbívoro</v>
      </c>
      <c r="AS310" t="str">
        <f>VLOOKUP(M310,spp!A:L,12,FALSE)</f>
        <v>LC</v>
      </c>
    </row>
    <row r="311" spans="1:45" x14ac:dyDescent="0.3">
      <c r="A311">
        <v>8</v>
      </c>
      <c r="B311" s="2" t="s">
        <v>983</v>
      </c>
      <c r="C311" s="2" t="s">
        <v>1386</v>
      </c>
      <c r="D311" s="2" t="s">
        <v>1000</v>
      </c>
      <c r="E311" s="2" t="s">
        <v>985</v>
      </c>
      <c r="F311">
        <v>2</v>
      </c>
      <c r="G311" s="1">
        <v>41333</v>
      </c>
      <c r="H311" s="61">
        <v>2013</v>
      </c>
      <c r="I311" s="5" t="s">
        <v>986</v>
      </c>
      <c r="J311" s="1"/>
      <c r="K311" s="36"/>
      <c r="L311" t="str">
        <f t="shared" si="31"/>
        <v>Somero</v>
      </c>
      <c r="M311" s="2" t="s">
        <v>1028</v>
      </c>
      <c r="N311" t="str">
        <f>VLOOKUP(M311,spp!A:B,2,FALSE)</f>
        <v>Thalassoma lucasanum</v>
      </c>
      <c r="O311">
        <f t="shared" si="37"/>
        <v>20</v>
      </c>
      <c r="P311">
        <v>13</v>
      </c>
      <c r="R311">
        <v>5</v>
      </c>
      <c r="S311">
        <v>2</v>
      </c>
      <c r="AI311" s="44"/>
      <c r="AJ311">
        <f>VLOOKUP(M311,spp!A:C,3,FALSE)</f>
        <v>1.261E-2</v>
      </c>
      <c r="AK311">
        <f>VLOOKUP(M311,spp!A:D,4,FALSE)</f>
        <v>2</v>
      </c>
      <c r="AL311">
        <f t="shared" si="32"/>
        <v>18.59975</v>
      </c>
      <c r="AM311">
        <f t="shared" si="33"/>
        <v>0.46499374999999998</v>
      </c>
      <c r="AN311">
        <f t="shared" si="34"/>
        <v>4.6499375000000001</v>
      </c>
      <c r="AO311">
        <f t="shared" si="35"/>
        <v>4.6499375000000004E-3</v>
      </c>
      <c r="AP311">
        <f t="shared" si="36"/>
        <v>0.4</v>
      </c>
      <c r="AQ311">
        <f>VLOOKUP(M311,spp!A:H,8,FALSE)</f>
        <v>3.5</v>
      </c>
      <c r="AR311" t="str">
        <f>VLOOKUP(M311,spp!A:K,10,FALSE)</f>
        <v>Depredador</v>
      </c>
      <c r="AS311" t="str">
        <f>VLOOKUP(M311,spp!A:L,12,FALSE)</f>
        <v>LC</v>
      </c>
    </row>
    <row r="312" spans="1:45" x14ac:dyDescent="0.3">
      <c r="A312">
        <v>8</v>
      </c>
      <c r="B312" s="2" t="s">
        <v>983</v>
      </c>
      <c r="C312" s="2" t="s">
        <v>1386</v>
      </c>
      <c r="D312" s="2" t="s">
        <v>1000</v>
      </c>
      <c r="E312" s="2" t="s">
        <v>985</v>
      </c>
      <c r="F312">
        <v>2</v>
      </c>
      <c r="G312" s="1">
        <v>41333</v>
      </c>
      <c r="H312" s="61">
        <v>2013</v>
      </c>
      <c r="I312" s="5" t="s">
        <v>986</v>
      </c>
      <c r="J312" s="1"/>
      <c r="K312" s="36"/>
      <c r="L312" t="str">
        <f t="shared" si="31"/>
        <v>Somero</v>
      </c>
      <c r="M312" s="2" t="s">
        <v>1027</v>
      </c>
      <c r="N312" t="str">
        <f>VLOOKUP(M312,spp!A:B,2,FALSE)</f>
        <v>Halichoeres notospilus</v>
      </c>
      <c r="O312">
        <f t="shared" si="37"/>
        <v>3</v>
      </c>
      <c r="R312">
        <v>3</v>
      </c>
      <c r="AI312" s="44"/>
      <c r="AJ312">
        <f>VLOOKUP(M312,spp!A:C,3,FALSE)</f>
        <v>1.26E-2</v>
      </c>
      <c r="AK312">
        <f>VLOOKUP(M312,spp!A:D,4,FALSE)</f>
        <v>3</v>
      </c>
      <c r="AL312">
        <f t="shared" si="32"/>
        <v>73.828125</v>
      </c>
      <c r="AM312">
        <f t="shared" si="33"/>
        <v>1.845703125</v>
      </c>
      <c r="AN312">
        <f t="shared" si="34"/>
        <v>18.45703125</v>
      </c>
      <c r="AO312">
        <f t="shared" si="35"/>
        <v>1.8457031249999999E-2</v>
      </c>
      <c r="AP312">
        <f t="shared" si="36"/>
        <v>0.06</v>
      </c>
      <c r="AQ312">
        <f>VLOOKUP(M312,spp!A:H,8,FALSE)</f>
        <v>3.5</v>
      </c>
      <c r="AR312" t="str">
        <f>VLOOKUP(M312,spp!A:K,10,FALSE)</f>
        <v>Depredador</v>
      </c>
      <c r="AS312" t="str">
        <f>VLOOKUP(M312,spp!A:L,12,FALSE)</f>
        <v>LC</v>
      </c>
    </row>
    <row r="313" spans="1:45" x14ac:dyDescent="0.3">
      <c r="A313">
        <v>8</v>
      </c>
      <c r="B313" s="2" t="s">
        <v>983</v>
      </c>
      <c r="C313" s="2" t="s">
        <v>1386</v>
      </c>
      <c r="D313" s="2" t="s">
        <v>1000</v>
      </c>
      <c r="E313" s="2" t="s">
        <v>985</v>
      </c>
      <c r="F313">
        <v>2</v>
      </c>
      <c r="G313" s="1">
        <v>41333</v>
      </c>
      <c r="H313" s="61">
        <v>2013</v>
      </c>
      <c r="I313" s="5" t="s">
        <v>986</v>
      </c>
      <c r="J313" s="1"/>
      <c r="K313" s="36"/>
      <c r="L313" t="str">
        <f t="shared" si="31"/>
        <v>Somero</v>
      </c>
      <c r="M313" s="2" t="s">
        <v>1025</v>
      </c>
      <c r="N313" t="str">
        <f>VLOOKUP(M313,spp!A:B,2,FALSE)</f>
        <v>Abudefduf troschelii</v>
      </c>
      <c r="O313">
        <f t="shared" si="37"/>
        <v>4</v>
      </c>
      <c r="P313">
        <v>4</v>
      </c>
      <c r="AI313" s="44"/>
      <c r="AJ313">
        <f>VLOOKUP(M313,spp!A:C,3,FALSE)</f>
        <v>1.6E-2</v>
      </c>
      <c r="AK313">
        <f>VLOOKUP(M313,spp!A:D,4,FALSE)</f>
        <v>3</v>
      </c>
      <c r="AL313">
        <f t="shared" si="32"/>
        <v>1</v>
      </c>
      <c r="AM313">
        <f t="shared" si="33"/>
        <v>2.5000000000000001E-2</v>
      </c>
      <c r="AN313">
        <f t="shared" si="34"/>
        <v>0.25</v>
      </c>
      <c r="AO313">
        <f t="shared" si="35"/>
        <v>2.5000000000000001E-4</v>
      </c>
      <c r="AP313">
        <f t="shared" si="36"/>
        <v>0.08</v>
      </c>
      <c r="AQ313">
        <f>VLOOKUP(M313,spp!A:H,8,FALSE)</f>
        <v>3</v>
      </c>
      <c r="AR313" t="str">
        <f>VLOOKUP(M313,spp!A:K,10,FALSE)</f>
        <v>Planctívoro</v>
      </c>
      <c r="AS313" t="str">
        <f>VLOOKUP(M313,spp!A:L,12,FALSE)</f>
        <v>LC</v>
      </c>
    </row>
    <row r="314" spans="1:45" x14ac:dyDescent="0.3">
      <c r="A314">
        <v>8</v>
      </c>
      <c r="B314" s="2" t="s">
        <v>983</v>
      </c>
      <c r="C314" s="2" t="s">
        <v>1386</v>
      </c>
      <c r="D314" s="2" t="s">
        <v>1000</v>
      </c>
      <c r="E314" s="2" t="s">
        <v>985</v>
      </c>
      <c r="F314">
        <v>2</v>
      </c>
      <c r="G314" s="1">
        <v>41333</v>
      </c>
      <c r="H314" s="61">
        <v>2013</v>
      </c>
      <c r="I314" s="5" t="s">
        <v>986</v>
      </c>
      <c r="J314" s="1"/>
      <c r="K314" s="36"/>
      <c r="L314" t="str">
        <f t="shared" si="31"/>
        <v>Somero</v>
      </c>
      <c r="M314" s="2" t="s">
        <v>1021</v>
      </c>
      <c r="N314" t="str">
        <f>VLOOKUP(M314,spp!A:B,2,FALSE)</f>
        <v>Johnrandallia nigrirostris</v>
      </c>
      <c r="O314">
        <f t="shared" si="37"/>
        <v>1</v>
      </c>
      <c r="R314">
        <v>1</v>
      </c>
      <c r="AI314" s="44"/>
      <c r="AJ314">
        <f>VLOOKUP(M314,spp!A:C,3,FALSE)</f>
        <v>2</v>
      </c>
      <c r="AK314">
        <f>VLOOKUP(M314,spp!A:D,4,FALSE)</f>
        <v>3</v>
      </c>
      <c r="AL314">
        <f t="shared" si="32"/>
        <v>3906.25</v>
      </c>
      <c r="AM314">
        <f t="shared" si="33"/>
        <v>97.65625</v>
      </c>
      <c r="AN314">
        <f t="shared" si="34"/>
        <v>976.5625</v>
      </c>
      <c r="AO314">
        <f t="shared" si="35"/>
        <v>0.9765625</v>
      </c>
      <c r="AP314">
        <f t="shared" si="36"/>
        <v>0.02</v>
      </c>
      <c r="AQ314">
        <f>VLOOKUP(M314,spp!A:H,8,FALSE)</f>
        <v>3</v>
      </c>
      <c r="AR314" t="str">
        <f>VLOOKUP(M314,spp!A:K,10,FALSE)</f>
        <v>Depredador</v>
      </c>
      <c r="AS314" t="str">
        <f>VLOOKUP(M314,spp!A:L,12,FALSE)</f>
        <v>LC</v>
      </c>
    </row>
    <row r="315" spans="1:45" x14ac:dyDescent="0.3">
      <c r="A315">
        <v>8</v>
      </c>
      <c r="B315" s="2" t="s">
        <v>983</v>
      </c>
      <c r="C315" s="2" t="s">
        <v>1386</v>
      </c>
      <c r="D315" s="2" t="s">
        <v>1000</v>
      </c>
      <c r="E315" s="2" t="s">
        <v>985</v>
      </c>
      <c r="F315">
        <v>2</v>
      </c>
      <c r="G315" s="1">
        <v>41333</v>
      </c>
      <c r="H315" s="61">
        <v>2013</v>
      </c>
      <c r="I315" s="5" t="s">
        <v>986</v>
      </c>
      <c r="J315" s="1"/>
      <c r="K315" s="36"/>
      <c r="L315" t="str">
        <f t="shared" si="31"/>
        <v>Somero</v>
      </c>
      <c r="M315" s="2" t="s">
        <v>1022</v>
      </c>
      <c r="N315" t="str">
        <f>VLOOKUP(M315,spp!A:B,2,FALSE)</f>
        <v>Epinephelus labriformis</v>
      </c>
      <c r="O315">
        <f t="shared" si="37"/>
        <v>1</v>
      </c>
      <c r="T315">
        <v>1</v>
      </c>
      <c r="AI315" s="44"/>
      <c r="AJ315">
        <f>VLOOKUP(M315,spp!A:C,3,FALSE)</f>
        <v>3</v>
      </c>
      <c r="AK315">
        <f>VLOOKUP(M315,spp!A:D,4,FALSE)</f>
        <v>2.9</v>
      </c>
      <c r="AL315">
        <f t="shared" si="32"/>
        <v>33974.046734891948</v>
      </c>
      <c r="AM315">
        <f t="shared" si="33"/>
        <v>849.35116837229873</v>
      </c>
      <c r="AN315">
        <f t="shared" si="34"/>
        <v>8493.5116837229871</v>
      </c>
      <c r="AO315">
        <f t="shared" si="35"/>
        <v>8.4935116837229874</v>
      </c>
      <c r="AP315">
        <f t="shared" si="36"/>
        <v>0.02</v>
      </c>
      <c r="AQ315">
        <f>VLOOKUP(M315,spp!A:H,8,FALSE)</f>
        <v>4</v>
      </c>
      <c r="AR315" t="str">
        <f>VLOOKUP(M315,spp!A:K,10,FALSE)</f>
        <v>Depredador Tope</v>
      </c>
      <c r="AS315" t="str">
        <f>VLOOKUP(M315,spp!A:L,12,FALSE)</f>
        <v>LC</v>
      </c>
    </row>
    <row r="316" spans="1:45" x14ac:dyDescent="0.3">
      <c r="A316">
        <v>8</v>
      </c>
      <c r="B316" s="2" t="s">
        <v>983</v>
      </c>
      <c r="C316" s="2" t="s">
        <v>1386</v>
      </c>
      <c r="D316" s="2" t="s">
        <v>1000</v>
      </c>
      <c r="E316" s="2" t="s">
        <v>985</v>
      </c>
      <c r="F316">
        <v>3</v>
      </c>
      <c r="G316" s="1">
        <v>41333</v>
      </c>
      <c r="H316" s="61">
        <v>2013</v>
      </c>
      <c r="I316" s="5" t="s">
        <v>986</v>
      </c>
      <c r="J316" s="1"/>
      <c r="K316" s="36"/>
      <c r="L316" t="str">
        <f t="shared" si="31"/>
        <v>Somero</v>
      </c>
      <c r="M316" s="2" t="s">
        <v>1028</v>
      </c>
      <c r="N316" t="str">
        <f>VLOOKUP(M316,spp!A:B,2,FALSE)</f>
        <v>Thalassoma lucasanum</v>
      </c>
      <c r="O316">
        <f t="shared" si="37"/>
        <v>50</v>
      </c>
      <c r="P316">
        <v>15</v>
      </c>
      <c r="Q316">
        <v>6</v>
      </c>
      <c r="R316">
        <v>29</v>
      </c>
      <c r="AI316" s="44"/>
      <c r="AJ316">
        <f>VLOOKUP(M316,spp!A:C,3,FALSE)</f>
        <v>1.261E-2</v>
      </c>
      <c r="AK316">
        <f>VLOOKUP(M316,spp!A:D,4,FALSE)</f>
        <v>2</v>
      </c>
      <c r="AL316">
        <f t="shared" si="32"/>
        <v>62.577124999999995</v>
      </c>
      <c r="AM316">
        <f t="shared" si="33"/>
        <v>1.5644281249999998</v>
      </c>
      <c r="AN316">
        <f t="shared" si="34"/>
        <v>15.644281249999999</v>
      </c>
      <c r="AO316">
        <f t="shared" si="35"/>
        <v>1.5644281249999999E-2</v>
      </c>
      <c r="AP316">
        <f t="shared" si="36"/>
        <v>1</v>
      </c>
      <c r="AQ316">
        <f>VLOOKUP(M316,spp!A:H,8,FALSE)</f>
        <v>3.5</v>
      </c>
      <c r="AR316" t="str">
        <f>VLOOKUP(M316,spp!A:K,10,FALSE)</f>
        <v>Depredador</v>
      </c>
      <c r="AS316" t="str">
        <f>VLOOKUP(M316,spp!A:L,12,FALSE)</f>
        <v>LC</v>
      </c>
    </row>
    <row r="317" spans="1:45" x14ac:dyDescent="0.3">
      <c r="A317">
        <v>8</v>
      </c>
      <c r="B317" s="2" t="s">
        <v>983</v>
      </c>
      <c r="C317" s="2" t="s">
        <v>1386</v>
      </c>
      <c r="D317" s="2" t="s">
        <v>1000</v>
      </c>
      <c r="E317" s="2" t="s">
        <v>985</v>
      </c>
      <c r="F317">
        <v>3</v>
      </c>
      <c r="G317" s="1">
        <v>41333</v>
      </c>
      <c r="H317" s="61">
        <v>2013</v>
      </c>
      <c r="I317" s="5" t="s">
        <v>986</v>
      </c>
      <c r="J317" s="1"/>
      <c r="K317" s="36"/>
      <c r="L317" t="str">
        <f t="shared" si="31"/>
        <v>Somero</v>
      </c>
      <c r="M317" s="2" t="s">
        <v>1027</v>
      </c>
      <c r="N317" t="str">
        <f>VLOOKUP(M317,spp!A:B,2,FALSE)</f>
        <v>Halichoeres notospilus</v>
      </c>
      <c r="O317">
        <f t="shared" si="37"/>
        <v>5</v>
      </c>
      <c r="P317">
        <v>2</v>
      </c>
      <c r="R317">
        <v>2</v>
      </c>
      <c r="S317">
        <v>1</v>
      </c>
      <c r="AI317" s="44"/>
      <c r="AJ317">
        <f>VLOOKUP(M317,spp!A:C,3,FALSE)</f>
        <v>1.26E-2</v>
      </c>
      <c r="AK317">
        <f>VLOOKUP(M317,spp!A:D,4,FALSE)</f>
        <v>3</v>
      </c>
      <c r="AL317">
        <f t="shared" si="32"/>
        <v>117.140625</v>
      </c>
      <c r="AM317">
        <f t="shared" si="33"/>
        <v>2.9285156250000002</v>
      </c>
      <c r="AN317">
        <f t="shared" si="34"/>
        <v>29.28515625</v>
      </c>
      <c r="AO317">
        <f t="shared" si="35"/>
        <v>2.928515625E-2</v>
      </c>
      <c r="AP317">
        <f t="shared" si="36"/>
        <v>0.1</v>
      </c>
      <c r="AQ317">
        <f>VLOOKUP(M317,spp!A:H,8,FALSE)</f>
        <v>3.5</v>
      </c>
      <c r="AR317" t="str">
        <f>VLOOKUP(M317,spp!A:K,10,FALSE)</f>
        <v>Depredador</v>
      </c>
      <c r="AS317" t="str">
        <f>VLOOKUP(M317,spp!A:L,12,FALSE)</f>
        <v>LC</v>
      </c>
    </row>
    <row r="318" spans="1:45" x14ac:dyDescent="0.3">
      <c r="A318">
        <v>8</v>
      </c>
      <c r="B318" s="2" t="s">
        <v>983</v>
      </c>
      <c r="C318" s="2" t="s">
        <v>1386</v>
      </c>
      <c r="D318" s="2" t="s">
        <v>1000</v>
      </c>
      <c r="E318" s="2" t="s">
        <v>985</v>
      </c>
      <c r="F318">
        <v>3</v>
      </c>
      <c r="G318" s="1">
        <v>41333</v>
      </c>
      <c r="H318" s="61">
        <v>2013</v>
      </c>
      <c r="I318" s="5" t="s">
        <v>986</v>
      </c>
      <c r="J318" s="1"/>
      <c r="K318" s="36"/>
      <c r="L318" t="str">
        <f t="shared" si="31"/>
        <v>Somero</v>
      </c>
      <c r="M318" s="2" t="s">
        <v>1393</v>
      </c>
      <c r="N318" t="str">
        <f>VLOOKUP(M318,spp!A:B,2,FALSE)</f>
        <v>Kiphosus sp.</v>
      </c>
      <c r="O318">
        <f t="shared" si="37"/>
        <v>1</v>
      </c>
      <c r="U318">
        <v>1</v>
      </c>
      <c r="AI318" s="44"/>
      <c r="AJ318">
        <f>VLOOKUP(M318,spp!A:C,3,FALSE)</f>
        <v>2.18E-2</v>
      </c>
      <c r="AK318">
        <f>VLOOKUP(M318,spp!A:D,4,FALSE)</f>
        <v>3</v>
      </c>
      <c r="AL318">
        <f t="shared" si="32"/>
        <v>934.67499999999995</v>
      </c>
      <c r="AM318">
        <f t="shared" si="33"/>
        <v>23.366875</v>
      </c>
      <c r="AN318">
        <f t="shared" si="34"/>
        <v>233.66874999999999</v>
      </c>
      <c r="AO318">
        <f t="shared" si="35"/>
        <v>0.23366874999999998</v>
      </c>
      <c r="AP318">
        <f t="shared" si="36"/>
        <v>0.02</v>
      </c>
      <c r="AQ318">
        <f>VLOOKUP(M318,spp!A:H,8,FALSE)</f>
        <v>2.9</v>
      </c>
      <c r="AR318" t="str">
        <f>VLOOKUP(M318,spp!A:K,10,FALSE)</f>
        <v>Herbívoro</v>
      </c>
      <c r="AS318" t="str">
        <f>VLOOKUP(M318,spp!A:L,12,FALSE)</f>
        <v>LC</v>
      </c>
    </row>
    <row r="319" spans="1:45" x14ac:dyDescent="0.3">
      <c r="A319">
        <v>8</v>
      </c>
      <c r="B319" s="2" t="s">
        <v>983</v>
      </c>
      <c r="C319" s="2" t="s">
        <v>1386</v>
      </c>
      <c r="D319" s="2" t="s">
        <v>1000</v>
      </c>
      <c r="E319" s="2" t="s">
        <v>985</v>
      </c>
      <c r="F319">
        <v>3</v>
      </c>
      <c r="G319" s="1">
        <v>41333</v>
      </c>
      <c r="H319" s="61">
        <v>2013</v>
      </c>
      <c r="I319" s="5" t="s">
        <v>986</v>
      </c>
      <c r="J319" s="1"/>
      <c r="K319" s="36"/>
      <c r="L319" t="str">
        <f t="shared" si="31"/>
        <v>Somero</v>
      </c>
      <c r="M319" s="2" t="s">
        <v>1019</v>
      </c>
      <c r="N319" t="str">
        <f>VLOOKUP(M319,spp!A:B,2,FALSE)</f>
        <v>Stegastes acapulcoensis</v>
      </c>
      <c r="O319">
        <f t="shared" si="37"/>
        <v>7</v>
      </c>
      <c r="P319">
        <v>1</v>
      </c>
      <c r="S319">
        <v>6</v>
      </c>
      <c r="AI319" s="44"/>
      <c r="AJ319">
        <f>VLOOKUP(M319,spp!A:C,3,FALSE)</f>
        <v>3.49E-2</v>
      </c>
      <c r="AK319">
        <f>VLOOKUP(M319,spp!A:D,4,FALSE)</f>
        <v>2</v>
      </c>
      <c r="AL319">
        <f t="shared" si="32"/>
        <v>64.346874999999997</v>
      </c>
      <c r="AM319">
        <f t="shared" si="33"/>
        <v>1.608671875</v>
      </c>
      <c r="AN319">
        <f t="shared" si="34"/>
        <v>16.086718749999999</v>
      </c>
      <c r="AO319">
        <f t="shared" si="35"/>
        <v>1.6086718749999999E-2</v>
      </c>
      <c r="AP319">
        <f t="shared" si="36"/>
        <v>0.14000000000000001</v>
      </c>
      <c r="AQ319">
        <f>VLOOKUP(M319,spp!A:H,8,FALSE)</f>
        <v>2</v>
      </c>
      <c r="AR319" t="str">
        <f>VLOOKUP(M319,spp!A:K,10,FALSE)</f>
        <v>Herbívoro</v>
      </c>
      <c r="AS319" t="str">
        <f>VLOOKUP(M319,spp!A:L,12,FALSE)</f>
        <v>LC</v>
      </c>
    </row>
    <row r="320" spans="1:45" x14ac:dyDescent="0.3">
      <c r="A320">
        <v>8</v>
      </c>
      <c r="B320" s="2" t="s">
        <v>983</v>
      </c>
      <c r="C320" s="2" t="s">
        <v>1386</v>
      </c>
      <c r="D320" s="2" t="s">
        <v>1000</v>
      </c>
      <c r="E320" s="2" t="s">
        <v>985</v>
      </c>
      <c r="F320">
        <v>3</v>
      </c>
      <c r="G320" s="1">
        <v>41333</v>
      </c>
      <c r="H320" s="61">
        <v>2013</v>
      </c>
      <c r="I320" s="5" t="s">
        <v>986</v>
      </c>
      <c r="J320" s="1"/>
      <c r="K320" s="36"/>
      <c r="L320" t="str">
        <f t="shared" si="31"/>
        <v>Somero</v>
      </c>
      <c r="M320" s="2" t="s">
        <v>1033</v>
      </c>
      <c r="N320" t="str">
        <f>VLOOKUP(M320,spp!A:B,2,FALSE)</f>
        <v>Cephalopholis panamensis</v>
      </c>
      <c r="O320">
        <f t="shared" si="37"/>
        <v>1</v>
      </c>
      <c r="T320">
        <v>1</v>
      </c>
      <c r="AI320" s="44"/>
      <c r="AJ320">
        <f>VLOOKUP(M320,spp!A:C,3,FALSE)</f>
        <v>2</v>
      </c>
      <c r="AK320">
        <f>VLOOKUP(M320,spp!A:D,4,FALSE)</f>
        <v>3</v>
      </c>
      <c r="AL320">
        <f t="shared" si="32"/>
        <v>31250</v>
      </c>
      <c r="AM320">
        <f t="shared" si="33"/>
        <v>781.25</v>
      </c>
      <c r="AN320">
        <f t="shared" si="34"/>
        <v>7812.5</v>
      </c>
      <c r="AO320">
        <f t="shared" si="35"/>
        <v>7.8125</v>
      </c>
      <c r="AP320">
        <f t="shared" si="36"/>
        <v>0.02</v>
      </c>
      <c r="AQ320">
        <f>VLOOKUP(M320,spp!A:H,8,FALSE)</f>
        <v>4</v>
      </c>
      <c r="AR320" t="str">
        <f>VLOOKUP(M320,spp!A:K,10,FALSE)</f>
        <v>Depredador Tope</v>
      </c>
      <c r="AS320" t="str">
        <f>VLOOKUP(M320,spp!A:L,12,FALSE)</f>
        <v>LC</v>
      </c>
    </row>
    <row r="321" spans="1:45" x14ac:dyDescent="0.3">
      <c r="A321">
        <v>8</v>
      </c>
      <c r="B321" s="2" t="s">
        <v>983</v>
      </c>
      <c r="C321" s="2" t="s">
        <v>1386</v>
      </c>
      <c r="D321" s="2" t="s">
        <v>1000</v>
      </c>
      <c r="E321" s="2" t="s">
        <v>985</v>
      </c>
      <c r="F321">
        <v>3</v>
      </c>
      <c r="G321" s="1">
        <v>41333</v>
      </c>
      <c r="H321" s="61">
        <v>2013</v>
      </c>
      <c r="I321" s="5" t="s">
        <v>986</v>
      </c>
      <c r="J321" s="1"/>
      <c r="K321" s="36"/>
      <c r="L321" t="str">
        <f t="shared" si="31"/>
        <v>Somero</v>
      </c>
      <c r="M321" s="2" t="s">
        <v>1031</v>
      </c>
      <c r="N321" t="str">
        <f>VLOOKUP(M321,spp!A:B,2,FALSE)</f>
        <v>Ophioblennius steindachneri</v>
      </c>
      <c r="O321">
        <f t="shared" si="37"/>
        <v>1</v>
      </c>
      <c r="S321">
        <v>1</v>
      </c>
      <c r="AI321" s="44"/>
      <c r="AJ321">
        <f>VLOOKUP(M321,spp!A:C,3,FALSE)</f>
        <v>3</v>
      </c>
      <c r="AK321">
        <f>VLOOKUP(M321,spp!A:D,4,FALSE)</f>
        <v>2.379</v>
      </c>
      <c r="AL321">
        <f t="shared" si="32"/>
        <v>2718.3712761282668</v>
      </c>
      <c r="AM321">
        <f t="shared" si="33"/>
        <v>67.959281903206673</v>
      </c>
      <c r="AN321">
        <f t="shared" si="34"/>
        <v>679.5928190320667</v>
      </c>
      <c r="AO321">
        <f t="shared" si="35"/>
        <v>0.6795928190320667</v>
      </c>
      <c r="AP321">
        <f t="shared" si="36"/>
        <v>0.02</v>
      </c>
      <c r="AQ321">
        <f>VLOOKUP(M321,spp!A:H,8,FALSE)</f>
        <v>2.7</v>
      </c>
      <c r="AR321" t="str">
        <f>VLOOKUP(M321,spp!A:K,10,FALSE)</f>
        <v>Herbívoro</v>
      </c>
      <c r="AS321" t="str">
        <f>VLOOKUP(M321,spp!A:L,12,FALSE)</f>
        <v>LC</v>
      </c>
    </row>
    <row r="322" spans="1:45" x14ac:dyDescent="0.3">
      <c r="A322">
        <v>8</v>
      </c>
      <c r="B322" s="2" t="s">
        <v>983</v>
      </c>
      <c r="C322" s="2" t="s">
        <v>1386</v>
      </c>
      <c r="D322" t="s">
        <v>1000</v>
      </c>
      <c r="E322" t="s">
        <v>992</v>
      </c>
      <c r="F322">
        <v>1</v>
      </c>
      <c r="G322" s="1" t="s">
        <v>999</v>
      </c>
      <c r="H322" s="61">
        <v>2013</v>
      </c>
      <c r="I322" s="5" t="s">
        <v>986</v>
      </c>
      <c r="J322" s="1"/>
      <c r="K322" s="36"/>
      <c r="L322" t="str">
        <f t="shared" si="31"/>
        <v>Somero</v>
      </c>
      <c r="M322" s="2" t="s">
        <v>1050</v>
      </c>
      <c r="N322" t="str">
        <f>VLOOKUP(M322,spp!A:B,2,FALSE)</f>
        <v>Stegastes flavilatus</v>
      </c>
      <c r="O322">
        <f t="shared" si="37"/>
        <v>2</v>
      </c>
      <c r="Q322">
        <v>2</v>
      </c>
      <c r="AI322" s="44"/>
      <c r="AJ322">
        <f>VLOOKUP(M322,spp!A:C,3,FALSE)</f>
        <v>3.49E-2</v>
      </c>
      <c r="AK322">
        <f>VLOOKUP(M322,spp!A:D,4,FALSE)</f>
        <v>2</v>
      </c>
      <c r="AL322">
        <f t="shared" si="32"/>
        <v>3.92625</v>
      </c>
      <c r="AM322">
        <f t="shared" si="33"/>
        <v>9.815625E-2</v>
      </c>
      <c r="AN322">
        <f t="shared" si="34"/>
        <v>0.9815625</v>
      </c>
      <c r="AO322">
        <f t="shared" si="35"/>
        <v>9.8156250000000001E-4</v>
      </c>
      <c r="AP322">
        <f t="shared" si="36"/>
        <v>0.04</v>
      </c>
      <c r="AQ322">
        <f>VLOOKUP(M322,spp!A:H,8,FALSE)</f>
        <v>2</v>
      </c>
      <c r="AR322" t="str">
        <f>VLOOKUP(M322,spp!A:K,10,FALSE)</f>
        <v>Herbívoro</v>
      </c>
      <c r="AS322" t="str">
        <f>VLOOKUP(M322,spp!A:L,12,FALSE)</f>
        <v>LC</v>
      </c>
    </row>
    <row r="323" spans="1:45" x14ac:dyDescent="0.3">
      <c r="A323">
        <v>8</v>
      </c>
      <c r="B323" s="2" t="s">
        <v>983</v>
      </c>
      <c r="C323" s="2" t="s">
        <v>1386</v>
      </c>
      <c r="D323" t="s">
        <v>1000</v>
      </c>
      <c r="E323" t="s">
        <v>992</v>
      </c>
      <c r="F323">
        <v>1</v>
      </c>
      <c r="G323" s="1" t="s">
        <v>999</v>
      </c>
      <c r="H323" s="61">
        <v>2013</v>
      </c>
      <c r="I323" s="5" t="s">
        <v>986</v>
      </c>
      <c r="J323" s="1"/>
      <c r="K323" s="36"/>
      <c r="L323" t="str">
        <f t="shared" si="31"/>
        <v>Somero</v>
      </c>
      <c r="M323" s="2" t="s">
        <v>1028</v>
      </c>
      <c r="N323" t="str">
        <f>VLOOKUP(M323,spp!A:B,2,FALSE)</f>
        <v>Thalassoma lucasanum</v>
      </c>
      <c r="O323">
        <f t="shared" si="37"/>
        <v>14</v>
      </c>
      <c r="P323">
        <v>6</v>
      </c>
      <c r="Q323">
        <v>8</v>
      </c>
      <c r="AI323" s="44"/>
      <c r="AJ323">
        <f>VLOOKUP(M323,spp!A:C,3,FALSE)</f>
        <v>1.261E-2</v>
      </c>
      <c r="AK323">
        <f>VLOOKUP(M323,spp!A:D,4,FALSE)</f>
        <v>2</v>
      </c>
      <c r="AL323">
        <f t="shared" si="32"/>
        <v>6.1473750000000003</v>
      </c>
      <c r="AM323">
        <f t="shared" si="33"/>
        <v>0.15368437500000001</v>
      </c>
      <c r="AN323">
        <f t="shared" si="34"/>
        <v>1.5368437500000001</v>
      </c>
      <c r="AO323">
        <f t="shared" si="35"/>
        <v>1.53684375E-3</v>
      </c>
      <c r="AP323">
        <f t="shared" si="36"/>
        <v>0.28000000000000003</v>
      </c>
      <c r="AQ323">
        <f>VLOOKUP(M323,spp!A:H,8,FALSE)</f>
        <v>3.5</v>
      </c>
      <c r="AR323" t="str">
        <f>VLOOKUP(M323,spp!A:K,10,FALSE)</f>
        <v>Depredador</v>
      </c>
      <c r="AS323" t="str">
        <f>VLOOKUP(M323,spp!A:L,12,FALSE)</f>
        <v>LC</v>
      </c>
    </row>
    <row r="324" spans="1:45" x14ac:dyDescent="0.3">
      <c r="A324">
        <v>8</v>
      </c>
      <c r="B324" s="2" t="s">
        <v>983</v>
      </c>
      <c r="C324" s="2" t="s">
        <v>1386</v>
      </c>
      <c r="D324" t="s">
        <v>1000</v>
      </c>
      <c r="E324" t="s">
        <v>992</v>
      </c>
      <c r="F324">
        <v>1</v>
      </c>
      <c r="G324" s="1" t="s">
        <v>999</v>
      </c>
      <c r="H324" s="61">
        <v>2013</v>
      </c>
      <c r="I324" s="5" t="s">
        <v>986</v>
      </c>
      <c r="J324" s="1"/>
      <c r="K324" s="36"/>
      <c r="L324" t="str">
        <f t="shared" ref="L324:L387" si="38">IF(K324&gt;6,"Profundo","Somero")</f>
        <v>Somero</v>
      </c>
      <c r="M324" s="2" t="s">
        <v>1025</v>
      </c>
      <c r="N324" t="str">
        <f>VLOOKUP(M324,spp!A:B,2,FALSE)</f>
        <v>Abudefduf troschelii</v>
      </c>
      <c r="O324">
        <f t="shared" si="37"/>
        <v>5</v>
      </c>
      <c r="R324">
        <v>5</v>
      </c>
      <c r="AI324" s="44"/>
      <c r="AJ324">
        <f>VLOOKUP(M324,spp!A:C,3,FALSE)</f>
        <v>1.6E-2</v>
      </c>
      <c r="AK324">
        <f>VLOOKUP(M324,spp!A:D,4,FALSE)</f>
        <v>3</v>
      </c>
      <c r="AL324">
        <f t="shared" ref="AL324:AL387" si="39">((AJ324*$P$2^AK324)*P324)+((AJ324*$Q$2^AK324)*Q324)+((AJ324*$R$2^AK324)*R324)+((AJ324*$S$2^AK324)*S324)+((AJ324*$T$2^AK324)*T324)+((AJ324*$U$2^AK324)*U324)+((AJ324*$V$2^AK324)*V324)+((AJ324*$W$2^AK324)*W324)+((AJ324*$X$2^AK324)*X324)+((AJ324*$Y$2^AK324)*Y324)+((AJ324*$Z$2^AK324)*Z324)+((AJ324*$AA$2^AK324)*AA324)+((AJ324*$AB$2^AK324)*AB324)+ ((AJ324*$AC$2^AK324)*AC324)+((AJ324*$AD$2^AK324)*AD324)+((AJ324*$AE$2^AK324)*AE324)+((AJ324*$AF$2^AK324)*AF324)+((AJ324*$AG$2^AK324)*AG324)+((AJ324*$AH$2^AK324)*AH324)</f>
        <v>156.25</v>
      </c>
      <c r="AM324">
        <f t="shared" ref="AM324:AM387" si="40">AL324/40</f>
        <v>3.90625</v>
      </c>
      <c r="AN324">
        <f t="shared" ref="AN324:AN387" si="41">AM324*10</f>
        <v>39.0625</v>
      </c>
      <c r="AO324">
        <f t="shared" ref="AO324:AO387" si="42">AN324/1000</f>
        <v>3.90625E-2</v>
      </c>
      <c r="AP324">
        <f t="shared" ref="AP324:AP387" si="43">O324/$C$1</f>
        <v>0.1</v>
      </c>
      <c r="AQ324">
        <f>VLOOKUP(M324,spp!A:H,8,FALSE)</f>
        <v>3</v>
      </c>
      <c r="AR324" t="str">
        <f>VLOOKUP(M324,spp!A:K,10,FALSE)</f>
        <v>Planctívoro</v>
      </c>
      <c r="AS324" t="str">
        <f>VLOOKUP(M324,spp!A:L,12,FALSE)</f>
        <v>LC</v>
      </c>
    </row>
    <row r="325" spans="1:45" x14ac:dyDescent="0.3">
      <c r="A325">
        <v>8</v>
      </c>
      <c r="B325" s="2" t="s">
        <v>983</v>
      </c>
      <c r="C325" s="2" t="s">
        <v>1386</v>
      </c>
      <c r="D325" t="s">
        <v>1000</v>
      </c>
      <c r="E325" t="s">
        <v>992</v>
      </c>
      <c r="F325">
        <v>1</v>
      </c>
      <c r="G325" s="1" t="s">
        <v>999</v>
      </c>
      <c r="H325" s="61">
        <v>2013</v>
      </c>
      <c r="I325" s="5" t="s">
        <v>986</v>
      </c>
      <c r="J325" s="1"/>
      <c r="K325" s="36"/>
      <c r="L325" t="str">
        <f t="shared" si="38"/>
        <v>Somero</v>
      </c>
      <c r="M325" s="2" t="s">
        <v>1052</v>
      </c>
      <c r="N325" t="str">
        <f>VLOOKUP(M325,spp!A:B,2,FALSE)</f>
        <v>Haemulon sexfasciatum</v>
      </c>
      <c r="O325">
        <f t="shared" si="37"/>
        <v>11</v>
      </c>
      <c r="R325">
        <v>10</v>
      </c>
      <c r="S325">
        <v>1</v>
      </c>
      <c r="AI325" s="44"/>
      <c r="AJ325">
        <f>VLOOKUP(M325,spp!A:C,3,FALSE)</f>
        <v>8</v>
      </c>
      <c r="AK325">
        <f>VLOOKUP(M325,spp!A:D,4,FALSE)</f>
        <v>2.71</v>
      </c>
      <c r="AL325">
        <f t="shared" si="39"/>
        <v>93808.073377935536</v>
      </c>
      <c r="AM325">
        <f t="shared" si="40"/>
        <v>2345.2018344483886</v>
      </c>
      <c r="AN325">
        <f t="shared" si="41"/>
        <v>23452.018344483884</v>
      </c>
      <c r="AO325">
        <f t="shared" si="42"/>
        <v>23.452018344483886</v>
      </c>
      <c r="AP325">
        <f t="shared" si="43"/>
        <v>0.22</v>
      </c>
      <c r="AQ325">
        <f>VLOOKUP(M325,spp!A:H,8,FALSE)</f>
        <v>4.2</v>
      </c>
      <c r="AR325" t="str">
        <f>VLOOKUP(M325,spp!A:K,10,FALSE)</f>
        <v>Depredador Tope</v>
      </c>
      <c r="AS325" t="str">
        <f>VLOOKUP(M325,spp!A:L,12,FALSE)</f>
        <v>LC</v>
      </c>
    </row>
    <row r="326" spans="1:45" x14ac:dyDescent="0.3">
      <c r="A326">
        <v>8</v>
      </c>
      <c r="B326" s="2" t="s">
        <v>983</v>
      </c>
      <c r="C326" s="2" t="s">
        <v>1386</v>
      </c>
      <c r="D326" t="s">
        <v>1000</v>
      </c>
      <c r="E326" t="s">
        <v>992</v>
      </c>
      <c r="F326">
        <v>1</v>
      </c>
      <c r="G326" s="1" t="s">
        <v>999</v>
      </c>
      <c r="H326" s="61">
        <v>2013</v>
      </c>
      <c r="I326" s="5" t="s">
        <v>986</v>
      </c>
      <c r="J326" s="1"/>
      <c r="K326" s="36"/>
      <c r="L326" t="str">
        <f t="shared" si="38"/>
        <v>Somero</v>
      </c>
      <c r="M326" s="2" t="s">
        <v>1063</v>
      </c>
      <c r="N326" t="str">
        <f>VLOOKUP(M326,spp!A:B,2,FALSE)</f>
        <v>Anisotremus taeniatus</v>
      </c>
      <c r="O326">
        <f t="shared" si="37"/>
        <v>1</v>
      </c>
      <c r="R326">
        <v>1</v>
      </c>
      <c r="AI326" s="44"/>
      <c r="AJ326">
        <f>VLOOKUP(M326,spp!A:C,3,FALSE)</f>
        <v>1</v>
      </c>
      <c r="AK326">
        <f>VLOOKUP(M326,spp!A:D,4,FALSE)</f>
        <v>2</v>
      </c>
      <c r="AL326">
        <f t="shared" si="39"/>
        <v>156.25</v>
      </c>
      <c r="AM326">
        <f t="shared" si="40"/>
        <v>3.90625</v>
      </c>
      <c r="AN326">
        <f t="shared" si="41"/>
        <v>39.0625</v>
      </c>
      <c r="AO326">
        <f t="shared" si="42"/>
        <v>3.90625E-2</v>
      </c>
      <c r="AP326">
        <f t="shared" si="43"/>
        <v>0.02</v>
      </c>
      <c r="AQ326">
        <f>VLOOKUP(M326,spp!A:H,8,FALSE)</f>
        <v>4.2</v>
      </c>
      <c r="AR326" t="str">
        <f>VLOOKUP(M326,spp!A:K,10,FALSE)</f>
        <v>Depredador Tope</v>
      </c>
      <c r="AS326" t="str">
        <f>VLOOKUP(M326,spp!A:L,12,FALSE)</f>
        <v>LC</v>
      </c>
    </row>
    <row r="327" spans="1:45" x14ac:dyDescent="0.3">
      <c r="A327">
        <v>8</v>
      </c>
      <c r="B327" s="2" t="s">
        <v>983</v>
      </c>
      <c r="C327" s="2" t="s">
        <v>1386</v>
      </c>
      <c r="D327" t="s">
        <v>1000</v>
      </c>
      <c r="E327" t="s">
        <v>992</v>
      </c>
      <c r="F327">
        <v>1</v>
      </c>
      <c r="G327" s="1" t="s">
        <v>999</v>
      </c>
      <c r="H327" s="61">
        <v>2013</v>
      </c>
      <c r="I327" s="5" t="s">
        <v>986</v>
      </c>
      <c r="J327" s="1"/>
      <c r="K327" s="36"/>
      <c r="L327" t="str">
        <f t="shared" si="38"/>
        <v>Somero</v>
      </c>
      <c r="M327" s="2" t="s">
        <v>1053</v>
      </c>
      <c r="N327" t="str">
        <f>VLOOKUP(M327,spp!A:B,2,FALSE)</f>
        <v>Halichoeres chierchiae</v>
      </c>
      <c r="O327">
        <f t="shared" si="37"/>
        <v>1</v>
      </c>
      <c r="Q327">
        <v>1</v>
      </c>
      <c r="AI327" s="44"/>
      <c r="AJ327">
        <f>VLOOKUP(M327,spp!A:C,3,FALSE)</f>
        <v>1.26E-2</v>
      </c>
      <c r="AK327">
        <f>VLOOKUP(M327,spp!A:D,4,FALSE)</f>
        <v>3</v>
      </c>
      <c r="AL327">
        <f t="shared" si="39"/>
        <v>5.3156249999999998</v>
      </c>
      <c r="AM327">
        <f t="shared" si="40"/>
        <v>0.13289062499999998</v>
      </c>
      <c r="AN327">
        <f t="shared" si="41"/>
        <v>1.3289062499999997</v>
      </c>
      <c r="AO327">
        <f t="shared" si="42"/>
        <v>1.3289062499999998E-3</v>
      </c>
      <c r="AP327">
        <f t="shared" si="43"/>
        <v>0.02</v>
      </c>
      <c r="AQ327">
        <f>VLOOKUP(M327,spp!A:H,8,FALSE)</f>
        <v>3.5</v>
      </c>
      <c r="AR327" t="str">
        <f>VLOOKUP(M327,spp!A:K,10,FALSE)</f>
        <v>Depredador</v>
      </c>
      <c r="AS327" t="str">
        <f>VLOOKUP(M327,spp!A:L,12,FALSE)</f>
        <v>LC</v>
      </c>
    </row>
    <row r="328" spans="1:45" x14ac:dyDescent="0.3">
      <c r="A328">
        <v>8</v>
      </c>
      <c r="B328" s="2" t="s">
        <v>983</v>
      </c>
      <c r="C328" s="2" t="s">
        <v>1386</v>
      </c>
      <c r="D328" t="s">
        <v>1000</v>
      </c>
      <c r="E328" t="s">
        <v>992</v>
      </c>
      <c r="F328">
        <v>1</v>
      </c>
      <c r="G328" s="1" t="s">
        <v>999</v>
      </c>
      <c r="H328" s="61">
        <v>2013</v>
      </c>
      <c r="I328" s="5" t="s">
        <v>986</v>
      </c>
      <c r="J328" s="1"/>
      <c r="K328" s="36"/>
      <c r="L328" t="str">
        <f t="shared" si="38"/>
        <v>Somero</v>
      </c>
      <c r="M328" s="2" t="s">
        <v>1021</v>
      </c>
      <c r="N328" t="str">
        <f>VLOOKUP(M328,spp!A:B,2,FALSE)</f>
        <v>Johnrandallia nigrirostris</v>
      </c>
      <c r="O328">
        <f t="shared" si="37"/>
        <v>1</v>
      </c>
      <c r="Q328">
        <v>1</v>
      </c>
      <c r="AI328" s="44"/>
      <c r="AJ328">
        <f>VLOOKUP(M328,spp!A:C,3,FALSE)</f>
        <v>2</v>
      </c>
      <c r="AK328">
        <f>VLOOKUP(M328,spp!A:D,4,FALSE)</f>
        <v>3</v>
      </c>
      <c r="AL328">
        <f t="shared" si="39"/>
        <v>843.75</v>
      </c>
      <c r="AM328">
        <f t="shared" si="40"/>
        <v>21.09375</v>
      </c>
      <c r="AN328">
        <f t="shared" si="41"/>
        <v>210.9375</v>
      </c>
      <c r="AO328">
        <f t="shared" si="42"/>
        <v>0.2109375</v>
      </c>
      <c r="AP328">
        <f t="shared" si="43"/>
        <v>0.02</v>
      </c>
      <c r="AQ328">
        <f>VLOOKUP(M328,spp!A:H,8,FALSE)</f>
        <v>3</v>
      </c>
      <c r="AR328" t="str">
        <f>VLOOKUP(M328,spp!A:K,10,FALSE)</f>
        <v>Depredador</v>
      </c>
      <c r="AS328" t="str">
        <f>VLOOKUP(M328,spp!A:L,12,FALSE)</f>
        <v>LC</v>
      </c>
    </row>
    <row r="329" spans="1:45" x14ac:dyDescent="0.3">
      <c r="A329">
        <v>8</v>
      </c>
      <c r="B329" s="2" t="s">
        <v>983</v>
      </c>
      <c r="C329" s="2" t="s">
        <v>1386</v>
      </c>
      <c r="D329" t="s">
        <v>1000</v>
      </c>
      <c r="E329" t="s">
        <v>992</v>
      </c>
      <c r="F329">
        <v>2</v>
      </c>
      <c r="G329" s="1" t="s">
        <v>999</v>
      </c>
      <c r="H329" s="61">
        <v>2013</v>
      </c>
      <c r="I329" s="5" t="s">
        <v>986</v>
      </c>
      <c r="J329" s="1"/>
      <c r="K329" s="36"/>
      <c r="L329" t="str">
        <f t="shared" si="38"/>
        <v>Somero</v>
      </c>
      <c r="M329" s="2" t="s">
        <v>1050</v>
      </c>
      <c r="N329" t="str">
        <f>VLOOKUP(M329,spp!A:B,2,FALSE)</f>
        <v>Stegastes flavilatus</v>
      </c>
      <c r="O329">
        <f t="shared" si="37"/>
        <v>6</v>
      </c>
      <c r="P329">
        <v>3</v>
      </c>
      <c r="Q329">
        <v>3</v>
      </c>
      <c r="AI329" s="44"/>
      <c r="AJ329">
        <f>VLOOKUP(M329,spp!A:C,3,FALSE)</f>
        <v>3.49E-2</v>
      </c>
      <c r="AK329">
        <f>VLOOKUP(M329,spp!A:D,4,FALSE)</f>
        <v>2</v>
      </c>
      <c r="AL329">
        <f t="shared" si="39"/>
        <v>6.5437500000000002</v>
      </c>
      <c r="AM329">
        <f t="shared" si="40"/>
        <v>0.16359375000000001</v>
      </c>
      <c r="AN329">
        <f t="shared" si="41"/>
        <v>1.6359375</v>
      </c>
      <c r="AO329">
        <f t="shared" si="42"/>
        <v>1.6359375E-3</v>
      </c>
      <c r="AP329">
        <f t="shared" si="43"/>
        <v>0.12</v>
      </c>
      <c r="AQ329">
        <f>VLOOKUP(M329,spp!A:H,8,FALSE)</f>
        <v>2</v>
      </c>
      <c r="AR329" t="str">
        <f>VLOOKUP(M329,spp!A:K,10,FALSE)</f>
        <v>Herbívoro</v>
      </c>
      <c r="AS329" t="str">
        <f>VLOOKUP(M329,spp!A:L,12,FALSE)</f>
        <v>LC</v>
      </c>
    </row>
    <row r="330" spans="1:45" x14ac:dyDescent="0.3">
      <c r="A330">
        <v>8</v>
      </c>
      <c r="B330" s="2" t="s">
        <v>983</v>
      </c>
      <c r="C330" s="2" t="s">
        <v>1386</v>
      </c>
      <c r="D330" t="s">
        <v>1000</v>
      </c>
      <c r="E330" t="s">
        <v>992</v>
      </c>
      <c r="F330">
        <v>2</v>
      </c>
      <c r="G330" s="1" t="s">
        <v>999</v>
      </c>
      <c r="H330" s="61">
        <v>2013</v>
      </c>
      <c r="I330" s="5" t="s">
        <v>986</v>
      </c>
      <c r="J330" s="1"/>
      <c r="K330" s="36"/>
      <c r="L330" t="str">
        <f t="shared" si="38"/>
        <v>Somero</v>
      </c>
      <c r="M330" s="2" t="s">
        <v>1028</v>
      </c>
      <c r="N330" t="str">
        <f>VLOOKUP(M330,spp!A:B,2,FALSE)</f>
        <v>Thalassoma lucasanum</v>
      </c>
      <c r="O330">
        <f t="shared" si="37"/>
        <v>2</v>
      </c>
      <c r="Q330">
        <v>2</v>
      </c>
      <c r="AI330" s="44"/>
      <c r="AJ330">
        <f>VLOOKUP(M330,spp!A:C,3,FALSE)</f>
        <v>1.261E-2</v>
      </c>
      <c r="AK330">
        <f>VLOOKUP(M330,spp!A:D,4,FALSE)</f>
        <v>2</v>
      </c>
      <c r="AL330">
        <f t="shared" si="39"/>
        <v>1.418625</v>
      </c>
      <c r="AM330">
        <f t="shared" si="40"/>
        <v>3.5465625000000001E-2</v>
      </c>
      <c r="AN330">
        <f t="shared" si="41"/>
        <v>0.35465625000000001</v>
      </c>
      <c r="AO330">
        <f t="shared" si="42"/>
        <v>3.5465624999999999E-4</v>
      </c>
      <c r="AP330">
        <f t="shared" si="43"/>
        <v>0.04</v>
      </c>
      <c r="AQ330">
        <f>VLOOKUP(M330,spp!A:H,8,FALSE)</f>
        <v>3.5</v>
      </c>
      <c r="AR330" t="str">
        <f>VLOOKUP(M330,spp!A:K,10,FALSE)</f>
        <v>Depredador</v>
      </c>
      <c r="AS330" t="str">
        <f>VLOOKUP(M330,spp!A:L,12,FALSE)</f>
        <v>LC</v>
      </c>
    </row>
    <row r="331" spans="1:45" x14ac:dyDescent="0.3">
      <c r="A331">
        <v>8</v>
      </c>
      <c r="B331" s="2" t="s">
        <v>983</v>
      </c>
      <c r="C331" s="2" t="s">
        <v>1386</v>
      </c>
      <c r="D331" t="s">
        <v>1000</v>
      </c>
      <c r="E331" t="s">
        <v>992</v>
      </c>
      <c r="F331">
        <v>2</v>
      </c>
      <c r="G331" s="1" t="s">
        <v>999</v>
      </c>
      <c r="H331" s="61">
        <v>2013</v>
      </c>
      <c r="I331" s="5" t="s">
        <v>986</v>
      </c>
      <c r="J331" s="1"/>
      <c r="K331" s="36"/>
      <c r="L331" t="str">
        <f t="shared" si="38"/>
        <v>Somero</v>
      </c>
      <c r="M331" s="2" t="s">
        <v>1025</v>
      </c>
      <c r="N331" t="str">
        <f>VLOOKUP(M331,spp!A:B,2,FALSE)</f>
        <v>Abudefduf troschelii</v>
      </c>
      <c r="O331">
        <f t="shared" si="37"/>
        <v>2</v>
      </c>
      <c r="Q331">
        <v>2</v>
      </c>
      <c r="AI331" s="44"/>
      <c r="AJ331">
        <f>VLOOKUP(M331,spp!A:C,3,FALSE)</f>
        <v>1.6E-2</v>
      </c>
      <c r="AK331">
        <f>VLOOKUP(M331,spp!A:D,4,FALSE)</f>
        <v>3</v>
      </c>
      <c r="AL331">
        <f t="shared" si="39"/>
        <v>13.5</v>
      </c>
      <c r="AM331">
        <f t="shared" si="40"/>
        <v>0.33750000000000002</v>
      </c>
      <c r="AN331">
        <f t="shared" si="41"/>
        <v>3.375</v>
      </c>
      <c r="AO331">
        <f t="shared" si="42"/>
        <v>3.375E-3</v>
      </c>
      <c r="AP331">
        <f t="shared" si="43"/>
        <v>0.04</v>
      </c>
      <c r="AQ331">
        <f>VLOOKUP(M331,spp!A:H,8,FALSE)</f>
        <v>3</v>
      </c>
      <c r="AR331" t="str">
        <f>VLOOKUP(M331,spp!A:K,10,FALSE)</f>
        <v>Planctívoro</v>
      </c>
      <c r="AS331" t="str">
        <f>VLOOKUP(M331,spp!A:L,12,FALSE)</f>
        <v>LC</v>
      </c>
    </row>
    <row r="332" spans="1:45" x14ac:dyDescent="0.3">
      <c r="A332">
        <v>9</v>
      </c>
      <c r="B332" s="2" t="s">
        <v>983</v>
      </c>
      <c r="C332" s="2" t="s">
        <v>1001</v>
      </c>
      <c r="D332" s="37" t="s">
        <v>1002</v>
      </c>
      <c r="E332" s="2" t="s">
        <v>985</v>
      </c>
      <c r="F332">
        <v>1</v>
      </c>
      <c r="G332" s="1">
        <v>41333</v>
      </c>
      <c r="H332" s="61">
        <v>2013</v>
      </c>
      <c r="I332" s="5" t="s">
        <v>986</v>
      </c>
      <c r="J332" s="1"/>
      <c r="K332" s="36"/>
      <c r="L332" t="str">
        <f t="shared" si="38"/>
        <v>Somero</v>
      </c>
      <c r="M332" s="2" t="s">
        <v>1037</v>
      </c>
      <c r="N332" t="str">
        <f>VLOOKUP(M332,spp!A:B,2,FALSE)</f>
        <v>Prionurus laticlavius</v>
      </c>
      <c r="O332">
        <f t="shared" si="37"/>
        <v>10</v>
      </c>
      <c r="T332">
        <v>10</v>
      </c>
      <c r="AI332" s="44"/>
      <c r="AJ332" t="str">
        <f>VLOOKUP(M332,spp!A:C,3,FALSE)</f>
        <v>0.19800000000000001</v>
      </c>
      <c r="AK332">
        <f>VLOOKUP(M332,spp!A:D,4,FALSE)</f>
        <v>2.504</v>
      </c>
      <c r="AL332">
        <f t="shared" si="39"/>
        <v>6267.6822624524257</v>
      </c>
      <c r="AM332">
        <f t="shared" si="40"/>
        <v>156.69205656131064</v>
      </c>
      <c r="AN332">
        <f t="shared" si="41"/>
        <v>1566.9205656131064</v>
      </c>
      <c r="AO332">
        <f t="shared" si="42"/>
        <v>1.5669205656131064</v>
      </c>
      <c r="AP332">
        <f t="shared" si="43"/>
        <v>0.2</v>
      </c>
      <c r="AQ332">
        <f>VLOOKUP(M332,spp!A:H,8,FALSE)</f>
        <v>2.7</v>
      </c>
      <c r="AR332" t="str">
        <f>VLOOKUP(M332,spp!A:K,10,FALSE)</f>
        <v>Herbívoro</v>
      </c>
      <c r="AS332" t="str">
        <f>VLOOKUP(M332,spp!A:L,12,FALSE)</f>
        <v>LC</v>
      </c>
    </row>
    <row r="333" spans="1:45" x14ac:dyDescent="0.3">
      <c r="A333">
        <v>9</v>
      </c>
      <c r="B333" s="2" t="s">
        <v>983</v>
      </c>
      <c r="C333" s="2" t="s">
        <v>1001</v>
      </c>
      <c r="D333" s="37" t="s">
        <v>1002</v>
      </c>
      <c r="E333" s="2" t="s">
        <v>985</v>
      </c>
      <c r="F333">
        <v>1</v>
      </c>
      <c r="G333" s="1">
        <v>41333</v>
      </c>
      <c r="H333" s="61">
        <v>2013</v>
      </c>
      <c r="I333" s="5" t="s">
        <v>986</v>
      </c>
      <c r="J333" s="1"/>
      <c r="K333" s="36"/>
      <c r="L333" t="str">
        <f t="shared" si="38"/>
        <v>Somero</v>
      </c>
      <c r="M333" s="2" t="s">
        <v>1028</v>
      </c>
      <c r="N333" t="str">
        <f>VLOOKUP(M333,spp!A:B,2,FALSE)</f>
        <v>Thalassoma lucasanum</v>
      </c>
      <c r="O333">
        <f t="shared" si="37"/>
        <v>130</v>
      </c>
      <c r="P333">
        <v>20</v>
      </c>
      <c r="Q333">
        <v>50</v>
      </c>
      <c r="R333">
        <v>60</v>
      </c>
      <c r="AI333" s="44"/>
      <c r="AJ333">
        <f>VLOOKUP(M333,spp!A:C,3,FALSE)</f>
        <v>1.261E-2</v>
      </c>
      <c r="AK333">
        <f>VLOOKUP(M333,spp!A:D,4,FALSE)</f>
        <v>2</v>
      </c>
      <c r="AL333">
        <f t="shared" si="39"/>
        <v>155.260625</v>
      </c>
      <c r="AM333">
        <f t="shared" si="40"/>
        <v>3.881515625</v>
      </c>
      <c r="AN333">
        <f t="shared" si="41"/>
        <v>38.815156250000001</v>
      </c>
      <c r="AO333">
        <f t="shared" si="42"/>
        <v>3.8815156250000003E-2</v>
      </c>
      <c r="AP333">
        <f t="shared" si="43"/>
        <v>2.6</v>
      </c>
      <c r="AQ333">
        <f>VLOOKUP(M333,spp!A:H,8,FALSE)</f>
        <v>3.5</v>
      </c>
      <c r="AR333" t="str">
        <f>VLOOKUP(M333,spp!A:K,10,FALSE)</f>
        <v>Depredador</v>
      </c>
      <c r="AS333" t="str">
        <f>VLOOKUP(M333,spp!A:L,12,FALSE)</f>
        <v>LC</v>
      </c>
    </row>
    <row r="334" spans="1:45" x14ac:dyDescent="0.3">
      <c r="A334">
        <v>9</v>
      </c>
      <c r="B334" s="2" t="s">
        <v>983</v>
      </c>
      <c r="C334" s="2" t="s">
        <v>1001</v>
      </c>
      <c r="D334" s="37" t="s">
        <v>1002</v>
      </c>
      <c r="E334" s="2" t="s">
        <v>985</v>
      </c>
      <c r="F334">
        <v>1</v>
      </c>
      <c r="G334" s="1">
        <v>41333</v>
      </c>
      <c r="H334" s="61">
        <v>2013</v>
      </c>
      <c r="I334" s="5" t="s">
        <v>986</v>
      </c>
      <c r="J334" s="1"/>
      <c r="K334" s="36"/>
      <c r="L334" t="str">
        <f t="shared" si="38"/>
        <v>Somero</v>
      </c>
      <c r="M334" s="2" t="s">
        <v>1041</v>
      </c>
      <c r="N334" t="str">
        <f>VLOOKUP(M334,spp!A:B,2,FALSE)</f>
        <v>Chromis atrilobata</v>
      </c>
      <c r="O334">
        <f t="shared" si="37"/>
        <v>25</v>
      </c>
      <c r="P334">
        <v>5</v>
      </c>
      <c r="Q334">
        <v>5</v>
      </c>
      <c r="R334">
        <v>15</v>
      </c>
      <c r="AI334" s="44"/>
      <c r="AJ334">
        <f>VLOOKUP(M334,spp!A:C,3,FALSE)</f>
        <v>5</v>
      </c>
      <c r="AK334">
        <f>VLOOKUP(M334,spp!A:D,4,FALSE)</f>
        <v>3.41655</v>
      </c>
      <c r="AL334">
        <f t="shared" si="39"/>
        <v>444463.67556319031</v>
      </c>
      <c r="AM334">
        <f t="shared" si="40"/>
        <v>11111.591889079758</v>
      </c>
      <c r="AN334">
        <f t="shared" si="41"/>
        <v>111115.91889079759</v>
      </c>
      <c r="AO334">
        <f t="shared" si="42"/>
        <v>111.11591889079759</v>
      </c>
      <c r="AP334">
        <f t="shared" si="43"/>
        <v>0.5</v>
      </c>
      <c r="AQ334">
        <f>VLOOKUP(M334,spp!A:H,8,FALSE)</f>
        <v>3.4</v>
      </c>
      <c r="AR334" t="str">
        <f>VLOOKUP(M334,spp!A:K,10,FALSE)</f>
        <v>Planctívoro</v>
      </c>
      <c r="AS334" t="str">
        <f>VLOOKUP(M334,spp!A:L,12,FALSE)</f>
        <v>LC</v>
      </c>
    </row>
    <row r="335" spans="1:45" x14ac:dyDescent="0.3">
      <c r="A335">
        <v>9</v>
      </c>
      <c r="B335" s="2" t="s">
        <v>983</v>
      </c>
      <c r="C335" s="2" t="s">
        <v>1001</v>
      </c>
      <c r="D335" s="37" t="s">
        <v>1002</v>
      </c>
      <c r="E335" s="2" t="s">
        <v>985</v>
      </c>
      <c r="F335">
        <v>1</v>
      </c>
      <c r="G335" s="1">
        <v>41333</v>
      </c>
      <c r="H335" s="61">
        <v>2013</v>
      </c>
      <c r="I335" s="5" t="s">
        <v>986</v>
      </c>
      <c r="J335" s="1"/>
      <c r="K335" s="36"/>
      <c r="L335" t="str">
        <f t="shared" si="38"/>
        <v>Somero</v>
      </c>
      <c r="M335" s="2" t="s">
        <v>1019</v>
      </c>
      <c r="N335" t="str">
        <f>VLOOKUP(M335,spp!A:B,2,FALSE)</f>
        <v>Stegastes acapulcoensis</v>
      </c>
      <c r="O335">
        <f t="shared" si="37"/>
        <v>5</v>
      </c>
      <c r="S335">
        <v>5</v>
      </c>
      <c r="AI335" s="44"/>
      <c r="AJ335">
        <f>VLOOKUP(M335,spp!A:C,3,FALSE)</f>
        <v>3.49E-2</v>
      </c>
      <c r="AK335">
        <f>VLOOKUP(M335,spp!A:D,4,FALSE)</f>
        <v>2</v>
      </c>
      <c r="AL335">
        <f t="shared" si="39"/>
        <v>53.440624999999997</v>
      </c>
      <c r="AM335">
        <f t="shared" si="40"/>
        <v>1.3360156249999999</v>
      </c>
      <c r="AN335">
        <f t="shared" si="41"/>
        <v>13.360156249999999</v>
      </c>
      <c r="AO335">
        <f t="shared" si="42"/>
        <v>1.336015625E-2</v>
      </c>
      <c r="AP335">
        <f t="shared" si="43"/>
        <v>0.1</v>
      </c>
      <c r="AQ335">
        <f>VLOOKUP(M335,spp!A:H,8,FALSE)</f>
        <v>2</v>
      </c>
      <c r="AR335" t="str">
        <f>VLOOKUP(M335,spp!A:K,10,FALSE)</f>
        <v>Herbívoro</v>
      </c>
      <c r="AS335" t="str">
        <f>VLOOKUP(M335,spp!A:L,12,FALSE)</f>
        <v>LC</v>
      </c>
    </row>
    <row r="336" spans="1:45" x14ac:dyDescent="0.3">
      <c r="A336">
        <v>9</v>
      </c>
      <c r="B336" s="2" t="s">
        <v>983</v>
      </c>
      <c r="C336" s="2" t="s">
        <v>1001</v>
      </c>
      <c r="D336" s="37" t="s">
        <v>1002</v>
      </c>
      <c r="E336" s="2" t="s">
        <v>985</v>
      </c>
      <c r="F336">
        <v>1</v>
      </c>
      <c r="G336" s="1">
        <v>41333</v>
      </c>
      <c r="H336" s="61">
        <v>2013</v>
      </c>
      <c r="I336" s="5" t="s">
        <v>986</v>
      </c>
      <c r="J336" s="1"/>
      <c r="K336" s="36"/>
      <c r="L336" t="str">
        <f t="shared" si="38"/>
        <v>Somero</v>
      </c>
      <c r="M336" s="2" t="s">
        <v>1042</v>
      </c>
      <c r="N336" t="str">
        <f>VLOOKUP(M336,spp!A:B,2,FALSE)</f>
        <v>Bodianus diplotaenia</v>
      </c>
      <c r="O336">
        <f t="shared" si="37"/>
        <v>1</v>
      </c>
      <c r="T336">
        <v>1</v>
      </c>
      <c r="AI336" s="44"/>
      <c r="AJ336">
        <f>VLOOKUP(M336,spp!A:C,3,FALSE)</f>
        <v>2.01E-2</v>
      </c>
      <c r="AK336">
        <f>VLOOKUP(M336,spp!A:D,4,FALSE)</f>
        <v>2</v>
      </c>
      <c r="AL336">
        <f t="shared" si="39"/>
        <v>12.5625</v>
      </c>
      <c r="AM336">
        <f t="shared" si="40"/>
        <v>0.31406250000000002</v>
      </c>
      <c r="AN336">
        <f t="shared" si="41"/>
        <v>3.140625</v>
      </c>
      <c r="AO336">
        <f t="shared" si="42"/>
        <v>3.1406250000000002E-3</v>
      </c>
      <c r="AP336">
        <f t="shared" si="43"/>
        <v>0.02</v>
      </c>
      <c r="AQ336">
        <f>VLOOKUP(M336,spp!A:H,8,FALSE)</f>
        <v>3.4</v>
      </c>
      <c r="AR336" t="str">
        <f>VLOOKUP(M336,spp!A:K,10,FALSE)</f>
        <v>Depredador</v>
      </c>
      <c r="AS336" t="str">
        <f>VLOOKUP(M336,spp!A:L,12,FALSE)</f>
        <v>LC</v>
      </c>
    </row>
    <row r="337" spans="1:45" x14ac:dyDescent="0.3">
      <c r="A337">
        <v>9</v>
      </c>
      <c r="B337" s="2" t="s">
        <v>983</v>
      </c>
      <c r="C337" s="2" t="s">
        <v>1001</v>
      </c>
      <c r="D337" s="37" t="s">
        <v>1002</v>
      </c>
      <c r="E337" s="2" t="s">
        <v>985</v>
      </c>
      <c r="F337">
        <v>1</v>
      </c>
      <c r="G337" s="1">
        <v>41333</v>
      </c>
      <c r="H337" s="61">
        <v>2013</v>
      </c>
      <c r="I337" s="5" t="s">
        <v>986</v>
      </c>
      <c r="J337" s="1"/>
      <c r="K337" s="36"/>
      <c r="L337" t="str">
        <f t="shared" si="38"/>
        <v>Somero</v>
      </c>
      <c r="M337" s="2" t="s">
        <v>1034</v>
      </c>
      <c r="N337" t="str">
        <f>VLOOKUP(M337,spp!A:B,2,FALSE)</f>
        <v>Acanthurus nigricans</v>
      </c>
      <c r="O337">
        <f t="shared" si="37"/>
        <v>4</v>
      </c>
      <c r="S337">
        <v>4</v>
      </c>
      <c r="AI337" s="44"/>
      <c r="AJ337">
        <f>VLOOKUP(M337,spp!A:C,3,FALSE)</f>
        <v>6</v>
      </c>
      <c r="AK337">
        <f>VLOOKUP(M337,spp!A:D,4,FALSE)</f>
        <v>2.669</v>
      </c>
      <c r="AL337">
        <f t="shared" si="39"/>
        <v>49874.64226569001</v>
      </c>
      <c r="AM337">
        <f t="shared" si="40"/>
        <v>1246.8660566422502</v>
      </c>
      <c r="AN337">
        <f t="shared" si="41"/>
        <v>12468.660566422503</v>
      </c>
      <c r="AO337">
        <f t="shared" si="42"/>
        <v>12.468660566422503</v>
      </c>
      <c r="AP337">
        <f t="shared" si="43"/>
        <v>0.08</v>
      </c>
      <c r="AQ337">
        <f>VLOOKUP(M337,spp!A:H,8,FALSE)</f>
        <v>2</v>
      </c>
      <c r="AR337" t="str">
        <f>VLOOKUP(M337,spp!A:K,10,FALSE)</f>
        <v>Herbívoro</v>
      </c>
      <c r="AS337" t="str">
        <f>VLOOKUP(M337,spp!A:L,12,FALSE)</f>
        <v>LC</v>
      </c>
    </row>
    <row r="338" spans="1:45" x14ac:dyDescent="0.3">
      <c r="A338">
        <v>9</v>
      </c>
      <c r="B338" s="2" t="s">
        <v>983</v>
      </c>
      <c r="C338" s="2" t="s">
        <v>1001</v>
      </c>
      <c r="D338" s="37" t="s">
        <v>1002</v>
      </c>
      <c r="E338" s="2" t="s">
        <v>985</v>
      </c>
      <c r="F338">
        <v>1</v>
      </c>
      <c r="G338" s="1">
        <v>41333</v>
      </c>
      <c r="H338" s="61">
        <v>2013</v>
      </c>
      <c r="I338" s="5" t="s">
        <v>986</v>
      </c>
      <c r="J338" s="1"/>
      <c r="K338" s="36"/>
      <c r="L338" t="str">
        <f t="shared" si="38"/>
        <v>Somero</v>
      </c>
      <c r="M338" s="2" t="s">
        <v>1027</v>
      </c>
      <c r="N338" t="str">
        <f>VLOOKUP(M338,spp!A:B,2,FALSE)</f>
        <v>Halichoeres notospilus</v>
      </c>
      <c r="O338">
        <f t="shared" ref="O338:O401" si="44">+SUM(P338:AF338)</f>
        <v>6</v>
      </c>
      <c r="Q338">
        <v>6</v>
      </c>
      <c r="AI338" s="44"/>
      <c r="AJ338">
        <f>VLOOKUP(M338,spp!A:C,3,FALSE)</f>
        <v>1.26E-2</v>
      </c>
      <c r="AK338">
        <f>VLOOKUP(M338,spp!A:D,4,FALSE)</f>
        <v>3</v>
      </c>
      <c r="AL338">
        <f t="shared" si="39"/>
        <v>31.893749999999997</v>
      </c>
      <c r="AM338">
        <f t="shared" si="40"/>
        <v>0.79734374999999991</v>
      </c>
      <c r="AN338">
        <f t="shared" si="41"/>
        <v>7.9734374999999993</v>
      </c>
      <c r="AO338">
        <f t="shared" si="42"/>
        <v>7.9734374999999996E-3</v>
      </c>
      <c r="AP338">
        <f t="shared" si="43"/>
        <v>0.12</v>
      </c>
      <c r="AQ338">
        <f>VLOOKUP(M338,spp!A:H,8,FALSE)</f>
        <v>3.5</v>
      </c>
      <c r="AR338" t="str">
        <f>VLOOKUP(M338,spp!A:K,10,FALSE)</f>
        <v>Depredador</v>
      </c>
      <c r="AS338" t="str">
        <f>VLOOKUP(M338,spp!A:L,12,FALSE)</f>
        <v>LC</v>
      </c>
    </row>
    <row r="339" spans="1:45" x14ac:dyDescent="0.3">
      <c r="A339">
        <v>9</v>
      </c>
      <c r="B339" s="2" t="s">
        <v>983</v>
      </c>
      <c r="C339" s="2" t="s">
        <v>1001</v>
      </c>
      <c r="D339" s="37" t="s">
        <v>1002</v>
      </c>
      <c r="E339" s="2" t="s">
        <v>985</v>
      </c>
      <c r="F339">
        <v>2</v>
      </c>
      <c r="G339" s="1">
        <v>41333</v>
      </c>
      <c r="H339" s="61">
        <v>2013</v>
      </c>
      <c r="I339" s="5" t="s">
        <v>986</v>
      </c>
      <c r="J339" s="1"/>
      <c r="K339" s="36"/>
      <c r="L339" t="str">
        <f t="shared" si="38"/>
        <v>Somero</v>
      </c>
      <c r="M339" s="2" t="s">
        <v>1028</v>
      </c>
      <c r="N339" t="str">
        <f>VLOOKUP(M339,spp!A:B,2,FALSE)</f>
        <v>Thalassoma lucasanum</v>
      </c>
      <c r="O339">
        <f t="shared" si="44"/>
        <v>120</v>
      </c>
      <c r="Q339">
        <v>30</v>
      </c>
      <c r="R339">
        <v>70</v>
      </c>
      <c r="S339">
        <v>20</v>
      </c>
      <c r="AI339" s="44"/>
      <c r="AJ339">
        <f>VLOOKUP(M339,spp!A:C,3,FALSE)</f>
        <v>1.261E-2</v>
      </c>
      <c r="AK339">
        <f>VLOOKUP(M339,spp!A:D,4,FALSE)</f>
        <v>2</v>
      </c>
      <c r="AL339">
        <f t="shared" si="39"/>
        <v>236.4375</v>
      </c>
      <c r="AM339">
        <f t="shared" si="40"/>
        <v>5.9109375000000002</v>
      </c>
      <c r="AN339">
        <f t="shared" si="41"/>
        <v>59.109375</v>
      </c>
      <c r="AO339">
        <f t="shared" si="42"/>
        <v>5.9109374999999999E-2</v>
      </c>
      <c r="AP339">
        <f t="shared" si="43"/>
        <v>2.4</v>
      </c>
      <c r="AQ339">
        <f>VLOOKUP(M339,spp!A:H,8,FALSE)</f>
        <v>3.5</v>
      </c>
      <c r="AR339" t="str">
        <f>VLOOKUP(M339,spp!A:K,10,FALSE)</f>
        <v>Depredador</v>
      </c>
      <c r="AS339" t="str">
        <f>VLOOKUP(M339,spp!A:L,12,FALSE)</f>
        <v>LC</v>
      </c>
    </row>
    <row r="340" spans="1:45" x14ac:dyDescent="0.3">
      <c r="A340">
        <v>9</v>
      </c>
      <c r="B340" s="2" t="s">
        <v>983</v>
      </c>
      <c r="C340" s="2" t="s">
        <v>1001</v>
      </c>
      <c r="D340" s="37" t="s">
        <v>1002</v>
      </c>
      <c r="E340" s="2" t="s">
        <v>985</v>
      </c>
      <c r="F340">
        <v>2</v>
      </c>
      <c r="G340" s="1">
        <v>41333</v>
      </c>
      <c r="H340" s="61">
        <v>2013</v>
      </c>
      <c r="I340" s="5" t="s">
        <v>986</v>
      </c>
      <c r="J340" s="1"/>
      <c r="K340" s="36"/>
      <c r="L340" t="str">
        <f t="shared" si="38"/>
        <v>Somero</v>
      </c>
      <c r="M340" s="2" t="s">
        <v>1042</v>
      </c>
      <c r="N340" t="str">
        <f>VLOOKUP(M340,spp!A:B,2,FALSE)</f>
        <v>Bodianus diplotaenia</v>
      </c>
      <c r="O340">
        <f t="shared" si="44"/>
        <v>4</v>
      </c>
      <c r="T340">
        <v>4</v>
      </c>
      <c r="AI340" s="44"/>
      <c r="AJ340">
        <f>VLOOKUP(M340,spp!A:C,3,FALSE)</f>
        <v>2.01E-2</v>
      </c>
      <c r="AK340">
        <f>VLOOKUP(M340,spp!A:D,4,FALSE)</f>
        <v>2</v>
      </c>
      <c r="AL340">
        <f t="shared" si="39"/>
        <v>50.25</v>
      </c>
      <c r="AM340">
        <f t="shared" si="40"/>
        <v>1.2562500000000001</v>
      </c>
      <c r="AN340">
        <f t="shared" si="41"/>
        <v>12.5625</v>
      </c>
      <c r="AO340">
        <f t="shared" si="42"/>
        <v>1.2562500000000001E-2</v>
      </c>
      <c r="AP340">
        <f t="shared" si="43"/>
        <v>0.08</v>
      </c>
      <c r="AQ340">
        <f>VLOOKUP(M340,spp!A:H,8,FALSE)</f>
        <v>3.4</v>
      </c>
      <c r="AR340" t="str">
        <f>VLOOKUP(M340,spp!A:K,10,FALSE)</f>
        <v>Depredador</v>
      </c>
      <c r="AS340" t="str">
        <f>VLOOKUP(M340,spp!A:L,12,FALSE)</f>
        <v>LC</v>
      </c>
    </row>
    <row r="341" spans="1:45" x14ac:dyDescent="0.3">
      <c r="A341">
        <v>9</v>
      </c>
      <c r="B341" s="2" t="s">
        <v>983</v>
      </c>
      <c r="C341" s="2" t="s">
        <v>1001</v>
      </c>
      <c r="D341" s="37" t="s">
        <v>1002</v>
      </c>
      <c r="E341" s="2" t="s">
        <v>985</v>
      </c>
      <c r="F341">
        <v>2</v>
      </c>
      <c r="G341" s="1">
        <v>41333</v>
      </c>
      <c r="H341" s="61">
        <v>2013</v>
      </c>
      <c r="I341" s="5" t="s">
        <v>986</v>
      </c>
      <c r="J341" s="1"/>
      <c r="K341" s="36"/>
      <c r="L341" t="str">
        <f t="shared" si="38"/>
        <v>Somero</v>
      </c>
      <c r="M341" s="2" t="s">
        <v>1054</v>
      </c>
      <c r="N341" t="str">
        <f>VLOOKUP(M341,spp!A:B,2,FALSE)</f>
        <v>Halichoeres nicholsi</v>
      </c>
      <c r="O341">
        <f t="shared" si="44"/>
        <v>1</v>
      </c>
      <c r="U341">
        <v>1</v>
      </c>
      <c r="AI341" s="44"/>
      <c r="AJ341">
        <f>VLOOKUP(M341,spp!A:C,3,FALSE)</f>
        <v>1.26E-2</v>
      </c>
      <c r="AK341">
        <f>VLOOKUP(M341,spp!A:D,4,FALSE)</f>
        <v>3</v>
      </c>
      <c r="AL341">
        <f t="shared" si="39"/>
        <v>540.22500000000002</v>
      </c>
      <c r="AM341">
        <f t="shared" si="40"/>
        <v>13.505625</v>
      </c>
      <c r="AN341">
        <f t="shared" si="41"/>
        <v>135.05625000000001</v>
      </c>
      <c r="AO341">
        <f t="shared" si="42"/>
        <v>0.13505625000000002</v>
      </c>
      <c r="AP341">
        <f t="shared" si="43"/>
        <v>0.02</v>
      </c>
      <c r="AQ341">
        <f>VLOOKUP(M341,spp!A:H,8,FALSE)</f>
        <v>4</v>
      </c>
      <c r="AR341" t="str">
        <f>VLOOKUP(M341,spp!A:K,10,FALSE)</f>
        <v>Depredador Tope</v>
      </c>
      <c r="AS341" t="str">
        <f>VLOOKUP(M341,spp!A:L,12,FALSE)</f>
        <v>LC</v>
      </c>
    </row>
    <row r="342" spans="1:45" x14ac:dyDescent="0.3">
      <c r="A342">
        <v>9</v>
      </c>
      <c r="B342" s="2" t="s">
        <v>983</v>
      </c>
      <c r="C342" s="2" t="s">
        <v>1001</v>
      </c>
      <c r="D342" s="37" t="s">
        <v>1002</v>
      </c>
      <c r="E342" s="2" t="s">
        <v>985</v>
      </c>
      <c r="F342">
        <v>2</v>
      </c>
      <c r="G342" s="1">
        <v>41333</v>
      </c>
      <c r="H342" s="61">
        <v>2013</v>
      </c>
      <c r="I342" s="5" t="s">
        <v>986</v>
      </c>
      <c r="J342" s="1"/>
      <c r="K342" s="36"/>
      <c r="L342" t="str">
        <f t="shared" si="38"/>
        <v>Somero</v>
      </c>
      <c r="M342" s="2" t="s">
        <v>1064</v>
      </c>
      <c r="N342" t="str">
        <f>VLOOKUP(M342,spp!A:B,2,FALSE)</f>
        <v>Zanclus cornutus</v>
      </c>
      <c r="O342">
        <f t="shared" si="44"/>
        <v>1</v>
      </c>
      <c r="S342">
        <v>1</v>
      </c>
      <c r="AI342" s="44"/>
      <c r="AJ342">
        <f>VLOOKUP(M342,spp!A:C,3,FALSE)</f>
        <v>1.47E-2</v>
      </c>
      <c r="AK342">
        <f>VLOOKUP(M342,spp!A:D,4,FALSE)</f>
        <v>3</v>
      </c>
      <c r="AL342">
        <f t="shared" si="39"/>
        <v>78.782812499999991</v>
      </c>
      <c r="AM342">
        <f t="shared" si="40"/>
        <v>1.9695703124999997</v>
      </c>
      <c r="AN342">
        <f t="shared" si="41"/>
        <v>19.695703124999998</v>
      </c>
      <c r="AO342">
        <f t="shared" si="42"/>
        <v>1.9695703124999998E-2</v>
      </c>
      <c r="AP342">
        <f t="shared" si="43"/>
        <v>0.02</v>
      </c>
      <c r="AQ342">
        <f>VLOOKUP(M342,spp!A:H,8,FALSE)</f>
        <v>2.9</v>
      </c>
      <c r="AR342" t="str">
        <f>VLOOKUP(M342,spp!A:K,10,FALSE)</f>
        <v>Herbívoro</v>
      </c>
      <c r="AS342" t="str">
        <f>VLOOKUP(M342,spp!A:L,12,FALSE)</f>
        <v>NE</v>
      </c>
    </row>
    <row r="343" spans="1:45" x14ac:dyDescent="0.3">
      <c r="A343">
        <v>9</v>
      </c>
      <c r="B343" s="2" t="s">
        <v>983</v>
      </c>
      <c r="C343" s="2" t="s">
        <v>1001</v>
      </c>
      <c r="D343" s="37" t="s">
        <v>1002</v>
      </c>
      <c r="E343" s="2" t="s">
        <v>985</v>
      </c>
      <c r="F343">
        <v>2</v>
      </c>
      <c r="G343" s="1">
        <v>41333</v>
      </c>
      <c r="H343" s="61">
        <v>2013</v>
      </c>
      <c r="I343" s="5" t="s">
        <v>986</v>
      </c>
      <c r="J343" s="1"/>
      <c r="K343" s="36"/>
      <c r="L343" t="str">
        <f t="shared" si="38"/>
        <v>Somero</v>
      </c>
      <c r="M343" s="2" t="s">
        <v>1040</v>
      </c>
      <c r="N343" t="str">
        <f>VLOOKUP(M343,spp!A:B,2,FALSE)</f>
        <v>Sufflamen verres</v>
      </c>
      <c r="O343">
        <f t="shared" si="44"/>
        <v>2</v>
      </c>
      <c r="T343">
        <v>2</v>
      </c>
      <c r="AI343" s="44"/>
      <c r="AJ343">
        <f>VLOOKUP(M343,spp!A:C,3,FALSE)</f>
        <v>2</v>
      </c>
      <c r="AK343">
        <f>VLOOKUP(M343,spp!A:D,4,FALSE)</f>
        <v>3</v>
      </c>
      <c r="AL343">
        <f t="shared" si="39"/>
        <v>62500</v>
      </c>
      <c r="AM343">
        <f t="shared" si="40"/>
        <v>1562.5</v>
      </c>
      <c r="AN343">
        <f t="shared" si="41"/>
        <v>15625</v>
      </c>
      <c r="AO343">
        <f t="shared" si="42"/>
        <v>15.625</v>
      </c>
      <c r="AP343">
        <f t="shared" si="43"/>
        <v>0.04</v>
      </c>
      <c r="AQ343">
        <f>VLOOKUP(M343,spp!A:H,8,FALSE)</f>
        <v>3.3</v>
      </c>
      <c r="AR343" t="str">
        <f>VLOOKUP(M343,spp!A:K,10,FALSE)</f>
        <v>Depredador</v>
      </c>
      <c r="AS343" t="str">
        <f>VLOOKUP(M343,spp!A:L,12,FALSE)</f>
        <v>LC</v>
      </c>
    </row>
    <row r="344" spans="1:45" x14ac:dyDescent="0.3">
      <c r="A344">
        <v>9</v>
      </c>
      <c r="B344" s="2" t="s">
        <v>983</v>
      </c>
      <c r="C344" s="2" t="s">
        <v>1001</v>
      </c>
      <c r="D344" s="37" t="s">
        <v>1002</v>
      </c>
      <c r="E344" s="2" t="s">
        <v>985</v>
      </c>
      <c r="F344">
        <v>2</v>
      </c>
      <c r="G344" s="1">
        <v>41333</v>
      </c>
      <c r="H344" s="61">
        <v>2013</v>
      </c>
      <c r="I344" s="5" t="s">
        <v>986</v>
      </c>
      <c r="J344" s="1"/>
      <c r="K344" s="36"/>
      <c r="L344" t="str">
        <f t="shared" si="38"/>
        <v>Somero</v>
      </c>
      <c r="M344" s="2" t="s">
        <v>1393</v>
      </c>
      <c r="N344" t="str">
        <f>VLOOKUP(M344,spp!A:B,2,FALSE)</f>
        <v>Kiphosus sp.</v>
      </c>
      <c r="O344">
        <f t="shared" si="44"/>
        <v>6</v>
      </c>
      <c r="T344">
        <v>4</v>
      </c>
      <c r="U344">
        <v>2</v>
      </c>
      <c r="AI344" s="44"/>
      <c r="AJ344">
        <f>VLOOKUP(M344,spp!A:C,3,FALSE)</f>
        <v>2.18E-2</v>
      </c>
      <c r="AK344">
        <f>VLOOKUP(M344,spp!A:D,4,FALSE)</f>
        <v>3</v>
      </c>
      <c r="AL344">
        <f t="shared" si="39"/>
        <v>3231.85</v>
      </c>
      <c r="AM344">
        <f t="shared" si="40"/>
        <v>80.796250000000001</v>
      </c>
      <c r="AN344">
        <f t="shared" si="41"/>
        <v>807.96249999999998</v>
      </c>
      <c r="AO344">
        <f t="shared" si="42"/>
        <v>0.80796250000000003</v>
      </c>
      <c r="AP344">
        <f t="shared" si="43"/>
        <v>0.12</v>
      </c>
      <c r="AQ344">
        <f>VLOOKUP(M344,spp!A:H,8,FALSE)</f>
        <v>2.9</v>
      </c>
      <c r="AR344" t="str">
        <f>VLOOKUP(M344,spp!A:K,10,FALSE)</f>
        <v>Herbívoro</v>
      </c>
      <c r="AS344" t="str">
        <f>VLOOKUP(M344,spp!A:L,12,FALSE)</f>
        <v>LC</v>
      </c>
    </row>
    <row r="345" spans="1:45" x14ac:dyDescent="0.3">
      <c r="A345">
        <v>9</v>
      </c>
      <c r="B345" s="2" t="s">
        <v>983</v>
      </c>
      <c r="C345" s="2" t="s">
        <v>1001</v>
      </c>
      <c r="D345" s="37" t="s">
        <v>1002</v>
      </c>
      <c r="E345" s="2" t="s">
        <v>985</v>
      </c>
      <c r="F345">
        <v>2</v>
      </c>
      <c r="G345" s="1">
        <v>41333</v>
      </c>
      <c r="H345" s="61">
        <v>2013</v>
      </c>
      <c r="I345" s="5" t="s">
        <v>986</v>
      </c>
      <c r="J345" s="1"/>
      <c r="K345" s="36"/>
      <c r="L345" t="str">
        <f t="shared" si="38"/>
        <v>Somero</v>
      </c>
      <c r="M345" s="2" t="s">
        <v>1032</v>
      </c>
      <c r="N345" t="str">
        <f>VLOOKUP(M345,spp!A:B,2,FALSE)</f>
        <v>Lutjanus argentiventris</v>
      </c>
      <c r="O345">
        <f t="shared" si="44"/>
        <v>10</v>
      </c>
      <c r="U345">
        <v>8</v>
      </c>
      <c r="V345">
        <v>2</v>
      </c>
      <c r="AI345" s="44"/>
      <c r="AJ345">
        <f>VLOOKUP(M345,spp!A:C,3,FALSE)</f>
        <v>1</v>
      </c>
      <c r="AK345">
        <f>VLOOKUP(M345,spp!A:D,4,FALSE)</f>
        <v>3</v>
      </c>
      <c r="AL345">
        <f t="shared" si="39"/>
        <v>525250</v>
      </c>
      <c r="AM345">
        <f t="shared" si="40"/>
        <v>13131.25</v>
      </c>
      <c r="AN345">
        <f t="shared" si="41"/>
        <v>131312.5</v>
      </c>
      <c r="AO345">
        <f t="shared" si="42"/>
        <v>131.3125</v>
      </c>
      <c r="AP345">
        <f t="shared" si="43"/>
        <v>0.2</v>
      </c>
      <c r="AQ345">
        <f>VLOOKUP(M345,spp!A:H,8,FALSE)</f>
        <v>4</v>
      </c>
      <c r="AR345" t="str">
        <f>VLOOKUP(M345,spp!A:K,10,FALSE)</f>
        <v>Depredador Tope</v>
      </c>
      <c r="AS345" t="str">
        <f>VLOOKUP(M345,spp!A:L,12,FALSE)</f>
        <v>LC</v>
      </c>
    </row>
    <row r="346" spans="1:45" x14ac:dyDescent="0.3">
      <c r="A346">
        <v>9</v>
      </c>
      <c r="B346" s="2" t="s">
        <v>983</v>
      </c>
      <c r="C346" s="2" t="s">
        <v>1001</v>
      </c>
      <c r="D346" s="37" t="s">
        <v>1002</v>
      </c>
      <c r="E346" s="2" t="s">
        <v>985</v>
      </c>
      <c r="F346">
        <v>2</v>
      </c>
      <c r="G346" s="1">
        <v>41333</v>
      </c>
      <c r="H346" s="61">
        <v>2013</v>
      </c>
      <c r="I346" s="5" t="s">
        <v>986</v>
      </c>
      <c r="J346" s="1"/>
      <c r="K346" s="36"/>
      <c r="L346" t="str">
        <f t="shared" si="38"/>
        <v>Somero</v>
      </c>
      <c r="M346" s="2" t="s">
        <v>1025</v>
      </c>
      <c r="N346" t="str">
        <f>VLOOKUP(M346,spp!A:B,2,FALSE)</f>
        <v>Abudefduf troschelii</v>
      </c>
      <c r="O346">
        <f t="shared" si="44"/>
        <v>18</v>
      </c>
      <c r="S346">
        <v>8</v>
      </c>
      <c r="T346">
        <v>10</v>
      </c>
      <c r="AI346" s="44"/>
      <c r="AJ346">
        <f>VLOOKUP(M346,spp!A:C,3,FALSE)</f>
        <v>1.6E-2</v>
      </c>
      <c r="AK346">
        <f>VLOOKUP(M346,spp!A:D,4,FALSE)</f>
        <v>3</v>
      </c>
      <c r="AL346">
        <f t="shared" si="39"/>
        <v>3186</v>
      </c>
      <c r="AM346">
        <f t="shared" si="40"/>
        <v>79.650000000000006</v>
      </c>
      <c r="AN346">
        <f t="shared" si="41"/>
        <v>796.5</v>
      </c>
      <c r="AO346">
        <f t="shared" si="42"/>
        <v>0.79649999999999999</v>
      </c>
      <c r="AP346">
        <f t="shared" si="43"/>
        <v>0.36</v>
      </c>
      <c r="AQ346">
        <f>VLOOKUP(M346,spp!A:H,8,FALSE)</f>
        <v>3</v>
      </c>
      <c r="AR346" t="str">
        <f>VLOOKUP(M346,spp!A:K,10,FALSE)</f>
        <v>Planctívoro</v>
      </c>
      <c r="AS346" t="str">
        <f>VLOOKUP(M346,spp!A:L,12,FALSE)</f>
        <v>LC</v>
      </c>
    </row>
    <row r="347" spans="1:45" x14ac:dyDescent="0.3">
      <c r="A347">
        <v>9</v>
      </c>
      <c r="B347" s="2" t="s">
        <v>983</v>
      </c>
      <c r="C347" s="2" t="s">
        <v>1001</v>
      </c>
      <c r="D347" s="37" t="s">
        <v>1002</v>
      </c>
      <c r="E347" s="2" t="s">
        <v>985</v>
      </c>
      <c r="F347">
        <v>2</v>
      </c>
      <c r="G347" s="1">
        <v>41333</v>
      </c>
      <c r="H347" s="61">
        <v>2013</v>
      </c>
      <c r="I347" s="5" t="s">
        <v>986</v>
      </c>
      <c r="J347" s="1"/>
      <c r="K347" s="36"/>
      <c r="L347" t="str">
        <f t="shared" si="38"/>
        <v>Somero</v>
      </c>
      <c r="M347" s="2" t="s">
        <v>1047</v>
      </c>
      <c r="N347" t="str">
        <f>VLOOKUP(M347,spp!A:B,2,FALSE)</f>
        <v>Scarus rubroviolaceus</v>
      </c>
      <c r="O347">
        <f t="shared" si="44"/>
        <v>2</v>
      </c>
      <c r="U347">
        <v>2</v>
      </c>
      <c r="AI347" s="44"/>
      <c r="AJ347">
        <f>VLOOKUP(M347,spp!A:C,3,FALSE)</f>
        <v>1</v>
      </c>
      <c r="AK347">
        <f>VLOOKUP(M347,spp!A:D,4,FALSE)</f>
        <v>3.109</v>
      </c>
      <c r="AL347">
        <f t="shared" si="39"/>
        <v>126339.03214806969</v>
      </c>
      <c r="AM347">
        <f t="shared" si="40"/>
        <v>3158.4758037017423</v>
      </c>
      <c r="AN347">
        <f t="shared" si="41"/>
        <v>31584.758037017422</v>
      </c>
      <c r="AO347">
        <f t="shared" si="42"/>
        <v>31.584758037017423</v>
      </c>
      <c r="AP347">
        <f t="shared" si="43"/>
        <v>0.04</v>
      </c>
      <c r="AQ347">
        <f>VLOOKUP(M347,spp!A:H,8,FALSE)</f>
        <v>2</v>
      </c>
      <c r="AR347" t="str">
        <f>VLOOKUP(M347,spp!A:K,10,FALSE)</f>
        <v>Herbívoro</v>
      </c>
      <c r="AS347" t="str">
        <f>VLOOKUP(M347,spp!A:L,12,FALSE)</f>
        <v>LC</v>
      </c>
    </row>
    <row r="348" spans="1:45" x14ac:dyDescent="0.3">
      <c r="A348">
        <v>9</v>
      </c>
      <c r="B348" s="2" t="s">
        <v>983</v>
      </c>
      <c r="C348" s="2" t="s">
        <v>1001</v>
      </c>
      <c r="D348" s="37" t="s">
        <v>1002</v>
      </c>
      <c r="E348" s="2" t="s">
        <v>985</v>
      </c>
      <c r="F348">
        <v>2</v>
      </c>
      <c r="G348" s="1">
        <v>41333</v>
      </c>
      <c r="H348" s="61">
        <v>2013</v>
      </c>
      <c r="I348" s="5" t="s">
        <v>986</v>
      </c>
      <c r="J348" s="1"/>
      <c r="K348" s="36"/>
      <c r="L348" t="str">
        <f t="shared" si="38"/>
        <v>Somero</v>
      </c>
      <c r="M348" s="2" t="s">
        <v>1065</v>
      </c>
      <c r="N348" t="str">
        <f>VLOOKUP(M348,spp!A:B,2,FALSE)</f>
        <v>Sectator ocyurus</v>
      </c>
      <c r="O348">
        <f t="shared" si="44"/>
        <v>35</v>
      </c>
      <c r="U348">
        <v>35</v>
      </c>
      <c r="AI348" s="44"/>
      <c r="AJ348">
        <f>VLOOKUP(M348,spp!A:C,3,FALSE)</f>
        <v>0</v>
      </c>
      <c r="AK348">
        <f>VLOOKUP(M348,spp!A:D,4,FALSE)</f>
        <v>0</v>
      </c>
      <c r="AL348">
        <f t="shared" si="39"/>
        <v>0</v>
      </c>
      <c r="AM348">
        <f t="shared" si="40"/>
        <v>0</v>
      </c>
      <c r="AN348">
        <f t="shared" si="41"/>
        <v>0</v>
      </c>
      <c r="AO348">
        <f t="shared" si="42"/>
        <v>0</v>
      </c>
      <c r="AP348">
        <f t="shared" si="43"/>
        <v>0.7</v>
      </c>
      <c r="AQ348">
        <f>VLOOKUP(M348,spp!A:H,8,FALSE)</f>
        <v>3.5</v>
      </c>
      <c r="AR348" t="str">
        <f>VLOOKUP(M348,spp!A:K,10,FALSE)</f>
        <v>Depredador</v>
      </c>
      <c r="AS348" t="str">
        <f>VLOOKUP(M348,spp!A:L,12,FALSE)</f>
        <v>NE</v>
      </c>
    </row>
    <row r="349" spans="1:45" x14ac:dyDescent="0.3">
      <c r="A349">
        <v>9</v>
      </c>
      <c r="B349" s="2" t="s">
        <v>983</v>
      </c>
      <c r="C349" s="2" t="s">
        <v>1001</v>
      </c>
      <c r="D349" s="37" t="s">
        <v>1002</v>
      </c>
      <c r="E349" s="2" t="s">
        <v>985</v>
      </c>
      <c r="F349">
        <v>2</v>
      </c>
      <c r="G349" s="1">
        <v>41333</v>
      </c>
      <c r="H349" s="61">
        <v>2013</v>
      </c>
      <c r="I349" s="5" t="s">
        <v>986</v>
      </c>
      <c r="J349" s="1"/>
      <c r="K349" s="36"/>
      <c r="L349" t="str">
        <f t="shared" si="38"/>
        <v>Somero</v>
      </c>
      <c r="M349" s="2" t="s">
        <v>1033</v>
      </c>
      <c r="N349" t="str">
        <f>VLOOKUP(M349,spp!A:B,2,FALSE)</f>
        <v>Cephalopholis panamensis</v>
      </c>
      <c r="O349">
        <f t="shared" si="44"/>
        <v>1</v>
      </c>
      <c r="T349">
        <v>1</v>
      </c>
      <c r="AI349" s="44"/>
      <c r="AJ349">
        <f>VLOOKUP(M349,spp!A:C,3,FALSE)</f>
        <v>2</v>
      </c>
      <c r="AK349">
        <f>VLOOKUP(M349,spp!A:D,4,FALSE)</f>
        <v>3</v>
      </c>
      <c r="AL349">
        <f t="shared" si="39"/>
        <v>31250</v>
      </c>
      <c r="AM349">
        <f t="shared" si="40"/>
        <v>781.25</v>
      </c>
      <c r="AN349">
        <f t="shared" si="41"/>
        <v>7812.5</v>
      </c>
      <c r="AO349">
        <f t="shared" si="42"/>
        <v>7.8125</v>
      </c>
      <c r="AP349">
        <f t="shared" si="43"/>
        <v>0.02</v>
      </c>
      <c r="AQ349">
        <f>VLOOKUP(M349,spp!A:H,8,FALSE)</f>
        <v>4</v>
      </c>
      <c r="AR349" t="str">
        <f>VLOOKUP(M349,spp!A:K,10,FALSE)</f>
        <v>Depredador Tope</v>
      </c>
      <c r="AS349" t="str">
        <f>VLOOKUP(M349,spp!A:L,12,FALSE)</f>
        <v>LC</v>
      </c>
    </row>
    <row r="350" spans="1:45" x14ac:dyDescent="0.3">
      <c r="A350">
        <v>9</v>
      </c>
      <c r="B350" s="2" t="s">
        <v>983</v>
      </c>
      <c r="C350" s="2" t="s">
        <v>1001</v>
      </c>
      <c r="D350" s="37" t="s">
        <v>1002</v>
      </c>
      <c r="E350" s="2" t="s">
        <v>985</v>
      </c>
      <c r="F350">
        <v>3</v>
      </c>
      <c r="G350" s="1">
        <v>41333</v>
      </c>
      <c r="H350" s="61">
        <v>2013</v>
      </c>
      <c r="I350" s="5" t="s">
        <v>986</v>
      </c>
      <c r="J350" s="1"/>
      <c r="K350" s="36"/>
      <c r="L350" t="str">
        <f t="shared" si="38"/>
        <v>Somero</v>
      </c>
      <c r="M350" s="2" t="s">
        <v>1028</v>
      </c>
      <c r="N350" t="str">
        <f>VLOOKUP(M350,spp!A:B,2,FALSE)</f>
        <v>Thalassoma lucasanum</v>
      </c>
      <c r="O350">
        <f t="shared" si="44"/>
        <v>80</v>
      </c>
      <c r="Q350">
        <v>60</v>
      </c>
      <c r="R350">
        <v>20</v>
      </c>
      <c r="AI350" s="44"/>
      <c r="AJ350">
        <f>VLOOKUP(M350,spp!A:C,3,FALSE)</f>
        <v>1.261E-2</v>
      </c>
      <c r="AK350">
        <f>VLOOKUP(M350,spp!A:D,4,FALSE)</f>
        <v>2</v>
      </c>
      <c r="AL350">
        <f t="shared" si="39"/>
        <v>81.965000000000003</v>
      </c>
      <c r="AM350">
        <f t="shared" si="40"/>
        <v>2.0491250000000001</v>
      </c>
      <c r="AN350">
        <f t="shared" si="41"/>
        <v>20.491250000000001</v>
      </c>
      <c r="AO350">
        <f t="shared" si="42"/>
        <v>2.0491250000000003E-2</v>
      </c>
      <c r="AP350">
        <f t="shared" si="43"/>
        <v>1.6</v>
      </c>
      <c r="AQ350">
        <f>VLOOKUP(M350,spp!A:H,8,FALSE)</f>
        <v>3.5</v>
      </c>
      <c r="AR350" t="str">
        <f>VLOOKUP(M350,spp!A:K,10,FALSE)</f>
        <v>Depredador</v>
      </c>
      <c r="AS350" t="str">
        <f>VLOOKUP(M350,spp!A:L,12,FALSE)</f>
        <v>LC</v>
      </c>
    </row>
    <row r="351" spans="1:45" x14ac:dyDescent="0.3">
      <c r="A351">
        <v>9</v>
      </c>
      <c r="B351" s="2" t="s">
        <v>983</v>
      </c>
      <c r="C351" s="2" t="s">
        <v>1001</v>
      </c>
      <c r="D351" s="37" t="s">
        <v>1002</v>
      </c>
      <c r="E351" s="2" t="s">
        <v>985</v>
      </c>
      <c r="F351">
        <v>3</v>
      </c>
      <c r="G351" s="1">
        <v>41333</v>
      </c>
      <c r="H351" s="61">
        <v>2013</v>
      </c>
      <c r="I351" s="5" t="s">
        <v>986</v>
      </c>
      <c r="J351" s="1"/>
      <c r="K351" s="36"/>
      <c r="L351" t="str">
        <f t="shared" si="38"/>
        <v>Somero</v>
      </c>
      <c r="M351" s="2" t="s">
        <v>1041</v>
      </c>
      <c r="N351" t="str">
        <f>VLOOKUP(M351,spp!A:B,2,FALSE)</f>
        <v>Chromis atrilobata</v>
      </c>
      <c r="O351">
        <f t="shared" si="44"/>
        <v>75</v>
      </c>
      <c r="P351">
        <v>40</v>
      </c>
      <c r="Q351">
        <v>5</v>
      </c>
      <c r="R351">
        <v>30</v>
      </c>
      <c r="AI351" s="44"/>
      <c r="AJ351">
        <f>VLOOKUP(M351,spp!A:C,3,FALSE)</f>
        <v>5</v>
      </c>
      <c r="AK351">
        <f>VLOOKUP(M351,spp!A:D,4,FALSE)</f>
        <v>3.41655</v>
      </c>
      <c r="AL351">
        <f t="shared" si="39"/>
        <v>867946.81695935258</v>
      </c>
      <c r="AM351">
        <f t="shared" si="40"/>
        <v>21698.670423983815</v>
      </c>
      <c r="AN351">
        <f t="shared" si="41"/>
        <v>216986.70423983815</v>
      </c>
      <c r="AO351">
        <f t="shared" si="42"/>
        <v>216.98670423983813</v>
      </c>
      <c r="AP351">
        <f t="shared" si="43"/>
        <v>1.5</v>
      </c>
      <c r="AQ351">
        <f>VLOOKUP(M351,spp!A:H,8,FALSE)</f>
        <v>3.4</v>
      </c>
      <c r="AR351" t="str">
        <f>VLOOKUP(M351,spp!A:K,10,FALSE)</f>
        <v>Planctívoro</v>
      </c>
      <c r="AS351" t="str">
        <f>VLOOKUP(M351,spp!A:L,12,FALSE)</f>
        <v>LC</v>
      </c>
    </row>
    <row r="352" spans="1:45" x14ac:dyDescent="0.3">
      <c r="A352">
        <v>9</v>
      </c>
      <c r="B352" s="2" t="s">
        <v>983</v>
      </c>
      <c r="C352" s="2" t="s">
        <v>1001</v>
      </c>
      <c r="D352" s="37" t="s">
        <v>1002</v>
      </c>
      <c r="E352" s="2" t="s">
        <v>985</v>
      </c>
      <c r="F352">
        <v>3</v>
      </c>
      <c r="G352" s="1">
        <v>41333</v>
      </c>
      <c r="H352" s="61">
        <v>2013</v>
      </c>
      <c r="I352" s="5" t="s">
        <v>986</v>
      </c>
      <c r="J352" s="1"/>
      <c r="K352" s="36"/>
      <c r="L352" t="str">
        <f t="shared" si="38"/>
        <v>Somero</v>
      </c>
      <c r="M352" s="2" t="s">
        <v>1019</v>
      </c>
      <c r="N352" t="str">
        <f>VLOOKUP(M352,spp!A:B,2,FALSE)</f>
        <v>Stegastes acapulcoensis</v>
      </c>
      <c r="O352">
        <f t="shared" si="44"/>
        <v>5</v>
      </c>
      <c r="R352">
        <v>5</v>
      </c>
      <c r="AI352" s="44"/>
      <c r="AJ352">
        <f>VLOOKUP(M352,spp!A:C,3,FALSE)</f>
        <v>3.49E-2</v>
      </c>
      <c r="AK352">
        <f>VLOOKUP(M352,spp!A:D,4,FALSE)</f>
        <v>2</v>
      </c>
      <c r="AL352">
        <f t="shared" si="39"/>
        <v>27.265625</v>
      </c>
      <c r="AM352">
        <f t="shared" si="40"/>
        <v>0.681640625</v>
      </c>
      <c r="AN352">
        <f t="shared" si="41"/>
        <v>6.81640625</v>
      </c>
      <c r="AO352">
        <f t="shared" si="42"/>
        <v>6.8164062500000004E-3</v>
      </c>
      <c r="AP352">
        <f t="shared" si="43"/>
        <v>0.1</v>
      </c>
      <c r="AQ352">
        <f>VLOOKUP(M352,spp!A:H,8,FALSE)</f>
        <v>2</v>
      </c>
      <c r="AR352" t="str">
        <f>VLOOKUP(M352,spp!A:K,10,FALSE)</f>
        <v>Herbívoro</v>
      </c>
      <c r="AS352" t="str">
        <f>VLOOKUP(M352,spp!A:L,12,FALSE)</f>
        <v>LC</v>
      </c>
    </row>
    <row r="353" spans="1:45" x14ac:dyDescent="0.3">
      <c r="A353">
        <v>9</v>
      </c>
      <c r="B353" s="2" t="s">
        <v>983</v>
      </c>
      <c r="C353" s="2" t="s">
        <v>1001</v>
      </c>
      <c r="D353" s="37" t="s">
        <v>1002</v>
      </c>
      <c r="E353" s="2" t="s">
        <v>985</v>
      </c>
      <c r="F353">
        <v>3</v>
      </c>
      <c r="G353" s="1">
        <v>41333</v>
      </c>
      <c r="H353" s="61">
        <v>2013</v>
      </c>
      <c r="I353" s="5" t="s">
        <v>986</v>
      </c>
      <c r="J353" s="1"/>
      <c r="K353" s="36"/>
      <c r="L353" t="str">
        <f t="shared" si="38"/>
        <v>Somero</v>
      </c>
      <c r="M353" s="2" t="s">
        <v>1042</v>
      </c>
      <c r="N353" t="str">
        <f>VLOOKUP(M353,spp!A:B,2,FALSE)</f>
        <v>Bodianus diplotaenia</v>
      </c>
      <c r="O353">
        <f t="shared" si="44"/>
        <v>3</v>
      </c>
      <c r="S353">
        <v>3</v>
      </c>
      <c r="AI353" s="44"/>
      <c r="AJ353">
        <f>VLOOKUP(M353,spp!A:C,3,FALSE)</f>
        <v>2.01E-2</v>
      </c>
      <c r="AK353">
        <f>VLOOKUP(M353,spp!A:D,4,FALSE)</f>
        <v>2</v>
      </c>
      <c r="AL353">
        <f t="shared" si="39"/>
        <v>18.466874999999998</v>
      </c>
      <c r="AM353">
        <f t="shared" si="40"/>
        <v>0.46167187499999995</v>
      </c>
      <c r="AN353">
        <f t="shared" si="41"/>
        <v>4.6167187499999995</v>
      </c>
      <c r="AO353">
        <f t="shared" si="42"/>
        <v>4.6167187499999993E-3</v>
      </c>
      <c r="AP353">
        <f t="shared" si="43"/>
        <v>0.06</v>
      </c>
      <c r="AQ353">
        <f>VLOOKUP(M353,spp!A:H,8,FALSE)</f>
        <v>3.4</v>
      </c>
      <c r="AR353" t="str">
        <f>VLOOKUP(M353,spp!A:K,10,FALSE)</f>
        <v>Depredador</v>
      </c>
      <c r="AS353" t="str">
        <f>VLOOKUP(M353,spp!A:L,12,FALSE)</f>
        <v>LC</v>
      </c>
    </row>
    <row r="354" spans="1:45" x14ac:dyDescent="0.3">
      <c r="A354">
        <v>9</v>
      </c>
      <c r="B354" s="2" t="s">
        <v>983</v>
      </c>
      <c r="C354" s="2" t="s">
        <v>1001</v>
      </c>
      <c r="D354" s="37" t="s">
        <v>1002</v>
      </c>
      <c r="E354" s="2" t="s">
        <v>985</v>
      </c>
      <c r="F354">
        <v>3</v>
      </c>
      <c r="G354" s="1">
        <v>41333</v>
      </c>
      <c r="H354" s="61">
        <v>2013</v>
      </c>
      <c r="I354" s="5" t="s">
        <v>986</v>
      </c>
      <c r="J354" s="1"/>
      <c r="K354" s="36"/>
      <c r="L354" t="str">
        <f t="shared" si="38"/>
        <v>Somero</v>
      </c>
      <c r="M354" s="2" t="s">
        <v>1034</v>
      </c>
      <c r="N354" t="str">
        <f>VLOOKUP(M354,spp!A:B,2,FALSE)</f>
        <v>Acanthurus nigricans</v>
      </c>
      <c r="O354">
        <f t="shared" si="44"/>
        <v>6</v>
      </c>
      <c r="T354">
        <v>6</v>
      </c>
      <c r="AI354" s="44"/>
      <c r="AJ354">
        <f>VLOOKUP(M354,spp!A:C,3,FALSE)</f>
        <v>6</v>
      </c>
      <c r="AK354">
        <f>VLOOKUP(M354,spp!A:D,4,FALSE)</f>
        <v>2.669</v>
      </c>
      <c r="AL354">
        <f t="shared" si="39"/>
        <v>193822.58610727388</v>
      </c>
      <c r="AM354">
        <f t="shared" si="40"/>
        <v>4845.5646526818473</v>
      </c>
      <c r="AN354">
        <f t="shared" si="41"/>
        <v>48455.646526818469</v>
      </c>
      <c r="AO354">
        <f t="shared" si="42"/>
        <v>48.45564652681847</v>
      </c>
      <c r="AP354">
        <f t="shared" si="43"/>
        <v>0.12</v>
      </c>
      <c r="AQ354">
        <f>VLOOKUP(M354,spp!A:H,8,FALSE)</f>
        <v>2</v>
      </c>
      <c r="AR354" t="str">
        <f>VLOOKUP(M354,spp!A:K,10,FALSE)</f>
        <v>Herbívoro</v>
      </c>
      <c r="AS354" t="str">
        <f>VLOOKUP(M354,spp!A:L,12,FALSE)</f>
        <v>LC</v>
      </c>
    </row>
    <row r="355" spans="1:45" x14ac:dyDescent="0.3">
      <c r="A355">
        <v>9</v>
      </c>
      <c r="B355" s="2" t="s">
        <v>983</v>
      </c>
      <c r="C355" s="2" t="s">
        <v>1001</v>
      </c>
      <c r="D355" s="37" t="s">
        <v>1002</v>
      </c>
      <c r="E355" s="2" t="s">
        <v>985</v>
      </c>
      <c r="F355">
        <v>3</v>
      </c>
      <c r="G355" s="1">
        <v>41333</v>
      </c>
      <c r="H355" s="61">
        <v>2013</v>
      </c>
      <c r="I355" s="5" t="s">
        <v>986</v>
      </c>
      <c r="J355" s="1"/>
      <c r="K355" s="36"/>
      <c r="L355" t="str">
        <f t="shared" si="38"/>
        <v>Somero</v>
      </c>
      <c r="M355" s="2" t="s">
        <v>1027</v>
      </c>
      <c r="N355" t="str">
        <f>VLOOKUP(M355,spp!A:B,2,FALSE)</f>
        <v>Halichoeres notospilus</v>
      </c>
      <c r="O355">
        <f t="shared" si="44"/>
        <v>10</v>
      </c>
      <c r="Q355">
        <v>8</v>
      </c>
      <c r="R355">
        <v>2</v>
      </c>
      <c r="AI355" s="44"/>
      <c r="AJ355">
        <f>VLOOKUP(M355,spp!A:C,3,FALSE)</f>
        <v>1.26E-2</v>
      </c>
      <c r="AK355">
        <f>VLOOKUP(M355,spp!A:D,4,FALSE)</f>
        <v>3</v>
      </c>
      <c r="AL355">
        <f t="shared" si="39"/>
        <v>91.743750000000006</v>
      </c>
      <c r="AM355">
        <f t="shared" si="40"/>
        <v>2.2935937500000003</v>
      </c>
      <c r="AN355">
        <f t="shared" si="41"/>
        <v>22.935937500000001</v>
      </c>
      <c r="AO355">
        <f t="shared" si="42"/>
        <v>2.29359375E-2</v>
      </c>
      <c r="AP355">
        <f t="shared" si="43"/>
        <v>0.2</v>
      </c>
      <c r="AQ355">
        <f>VLOOKUP(M355,spp!A:H,8,FALSE)</f>
        <v>3.5</v>
      </c>
      <c r="AR355" t="str">
        <f>VLOOKUP(M355,spp!A:K,10,FALSE)</f>
        <v>Depredador</v>
      </c>
      <c r="AS355" t="str">
        <f>VLOOKUP(M355,spp!A:L,12,FALSE)</f>
        <v>LC</v>
      </c>
    </row>
    <row r="356" spans="1:45" x14ac:dyDescent="0.3">
      <c r="A356">
        <v>9</v>
      </c>
      <c r="B356" s="2" t="s">
        <v>983</v>
      </c>
      <c r="C356" s="2" t="s">
        <v>1001</v>
      </c>
      <c r="D356" s="37" t="s">
        <v>1002</v>
      </c>
      <c r="E356" s="2" t="s">
        <v>985</v>
      </c>
      <c r="F356">
        <v>3</v>
      </c>
      <c r="G356" s="1">
        <v>41333</v>
      </c>
      <c r="H356" s="61">
        <v>2013</v>
      </c>
      <c r="I356" s="5" t="s">
        <v>986</v>
      </c>
      <c r="J356" s="1"/>
      <c r="K356" s="36"/>
      <c r="L356" t="str">
        <f t="shared" si="38"/>
        <v>Somero</v>
      </c>
      <c r="M356" s="2" t="s">
        <v>1040</v>
      </c>
      <c r="N356" t="str">
        <f>VLOOKUP(M356,spp!A:B,2,FALSE)</f>
        <v>Sufflamen verres</v>
      </c>
      <c r="O356">
        <f t="shared" si="44"/>
        <v>1</v>
      </c>
      <c r="T356">
        <v>1</v>
      </c>
      <c r="AI356" s="44"/>
      <c r="AJ356">
        <f>VLOOKUP(M356,spp!A:C,3,FALSE)</f>
        <v>2</v>
      </c>
      <c r="AK356">
        <f>VLOOKUP(M356,spp!A:D,4,FALSE)</f>
        <v>3</v>
      </c>
      <c r="AL356">
        <f t="shared" si="39"/>
        <v>31250</v>
      </c>
      <c r="AM356">
        <f t="shared" si="40"/>
        <v>781.25</v>
      </c>
      <c r="AN356">
        <f t="shared" si="41"/>
        <v>7812.5</v>
      </c>
      <c r="AO356">
        <f t="shared" si="42"/>
        <v>7.8125</v>
      </c>
      <c r="AP356">
        <f t="shared" si="43"/>
        <v>0.02</v>
      </c>
      <c r="AQ356">
        <f>VLOOKUP(M356,spp!A:H,8,FALSE)</f>
        <v>3.3</v>
      </c>
      <c r="AR356" t="str">
        <f>VLOOKUP(M356,spp!A:K,10,FALSE)</f>
        <v>Depredador</v>
      </c>
      <c r="AS356" t="str">
        <f>VLOOKUP(M356,spp!A:L,12,FALSE)</f>
        <v>LC</v>
      </c>
    </row>
    <row r="357" spans="1:45" x14ac:dyDescent="0.3">
      <c r="A357">
        <v>9</v>
      </c>
      <c r="B357" s="2" t="s">
        <v>983</v>
      </c>
      <c r="C357" s="2" t="s">
        <v>1001</v>
      </c>
      <c r="D357" s="37" t="s">
        <v>1002</v>
      </c>
      <c r="E357" s="2" t="s">
        <v>985</v>
      </c>
      <c r="F357">
        <v>3</v>
      </c>
      <c r="G357" s="1">
        <v>41333</v>
      </c>
      <c r="H357" s="61">
        <v>2013</v>
      </c>
      <c r="I357" s="5" t="s">
        <v>986</v>
      </c>
      <c r="J357" s="1"/>
      <c r="K357" s="36"/>
      <c r="L357" t="str">
        <f t="shared" si="38"/>
        <v>Somero</v>
      </c>
      <c r="M357" s="2" t="s">
        <v>1393</v>
      </c>
      <c r="N357" t="str">
        <f>VLOOKUP(M357,spp!A:B,2,FALSE)</f>
        <v>Kiphosus sp.</v>
      </c>
      <c r="O357">
        <f t="shared" si="44"/>
        <v>40</v>
      </c>
      <c r="T357">
        <v>35</v>
      </c>
      <c r="U357">
        <v>5</v>
      </c>
      <c r="AI357" s="44"/>
      <c r="AJ357">
        <f>VLOOKUP(M357,spp!A:C,3,FALSE)</f>
        <v>2.18E-2</v>
      </c>
      <c r="AK357">
        <f>VLOOKUP(M357,spp!A:D,4,FALSE)</f>
        <v>3</v>
      </c>
      <c r="AL357">
        <f t="shared" si="39"/>
        <v>16595.25</v>
      </c>
      <c r="AM357">
        <f t="shared" si="40"/>
        <v>414.88125000000002</v>
      </c>
      <c r="AN357">
        <f t="shared" si="41"/>
        <v>4148.8125</v>
      </c>
      <c r="AO357">
        <f t="shared" si="42"/>
        <v>4.1488125</v>
      </c>
      <c r="AP357">
        <f t="shared" si="43"/>
        <v>0.8</v>
      </c>
      <c r="AQ357">
        <f>VLOOKUP(M357,spp!A:H,8,FALSE)</f>
        <v>2.9</v>
      </c>
      <c r="AR357" t="str">
        <f>VLOOKUP(M357,spp!A:K,10,FALSE)</f>
        <v>Herbívoro</v>
      </c>
      <c r="AS357" t="str">
        <f>VLOOKUP(M357,spp!A:L,12,FALSE)</f>
        <v>LC</v>
      </c>
    </row>
    <row r="358" spans="1:45" x14ac:dyDescent="0.3">
      <c r="A358">
        <v>9</v>
      </c>
      <c r="B358" s="2" t="s">
        <v>983</v>
      </c>
      <c r="C358" s="2" t="s">
        <v>1001</v>
      </c>
      <c r="D358" s="37" t="s">
        <v>1002</v>
      </c>
      <c r="E358" s="2" t="s">
        <v>985</v>
      </c>
      <c r="F358">
        <v>3</v>
      </c>
      <c r="G358" s="1">
        <v>41333</v>
      </c>
      <c r="H358" s="61">
        <v>2013</v>
      </c>
      <c r="I358" s="5" t="s">
        <v>986</v>
      </c>
      <c r="J358" s="1"/>
      <c r="K358" s="36"/>
      <c r="L358" t="str">
        <f t="shared" si="38"/>
        <v>Somero</v>
      </c>
      <c r="M358" s="2" t="s">
        <v>1025</v>
      </c>
      <c r="N358" t="str">
        <f>VLOOKUP(M358,spp!A:B,2,FALSE)</f>
        <v>Abudefduf troschelii</v>
      </c>
      <c r="O358">
        <f t="shared" si="44"/>
        <v>25</v>
      </c>
      <c r="S358">
        <v>7</v>
      </c>
      <c r="T358">
        <v>18</v>
      </c>
      <c r="AI358" s="44"/>
      <c r="AJ358">
        <f>VLOOKUP(M358,spp!A:C,3,FALSE)</f>
        <v>1.6E-2</v>
      </c>
      <c r="AK358">
        <f>VLOOKUP(M358,spp!A:D,4,FALSE)</f>
        <v>3</v>
      </c>
      <c r="AL358">
        <f t="shared" si="39"/>
        <v>5100.25</v>
      </c>
      <c r="AM358">
        <f t="shared" si="40"/>
        <v>127.50624999999999</v>
      </c>
      <c r="AN358">
        <f t="shared" si="41"/>
        <v>1275.0625</v>
      </c>
      <c r="AO358">
        <f t="shared" si="42"/>
        <v>1.2750625</v>
      </c>
      <c r="AP358">
        <f t="shared" si="43"/>
        <v>0.5</v>
      </c>
      <c r="AQ358">
        <f>VLOOKUP(M358,spp!A:H,8,FALSE)</f>
        <v>3</v>
      </c>
      <c r="AR358" t="str">
        <f>VLOOKUP(M358,spp!A:K,10,FALSE)</f>
        <v>Planctívoro</v>
      </c>
      <c r="AS358" t="str">
        <f>VLOOKUP(M358,spp!A:L,12,FALSE)</f>
        <v>LC</v>
      </c>
    </row>
    <row r="359" spans="1:45" x14ac:dyDescent="0.3">
      <c r="A359">
        <v>9</v>
      </c>
      <c r="B359" s="2" t="s">
        <v>983</v>
      </c>
      <c r="C359" s="2" t="s">
        <v>1001</v>
      </c>
      <c r="D359" s="37" t="s">
        <v>1002</v>
      </c>
      <c r="E359" s="2" t="s">
        <v>985</v>
      </c>
      <c r="F359">
        <v>3</v>
      </c>
      <c r="G359" s="1">
        <v>41333</v>
      </c>
      <c r="H359" s="61">
        <v>2013</v>
      </c>
      <c r="I359" s="5" t="s">
        <v>986</v>
      </c>
      <c r="J359" s="1"/>
      <c r="K359" s="36"/>
      <c r="L359" t="str">
        <f t="shared" si="38"/>
        <v>Somero</v>
      </c>
      <c r="M359" s="2" t="s">
        <v>1047</v>
      </c>
      <c r="N359" t="str">
        <f>VLOOKUP(M359,spp!A:B,2,FALSE)</f>
        <v>Scarus rubroviolaceus</v>
      </c>
      <c r="O359">
        <f t="shared" si="44"/>
        <v>3</v>
      </c>
      <c r="T359">
        <v>2</v>
      </c>
      <c r="V359">
        <v>1</v>
      </c>
      <c r="AI359" s="44"/>
      <c r="AJ359">
        <f>VLOOKUP(M359,spp!A:C,3,FALSE)</f>
        <v>1</v>
      </c>
      <c r="AK359">
        <f>VLOOKUP(M359,spp!A:D,4,FALSE)</f>
        <v>3.109</v>
      </c>
      <c r="AL359">
        <f t="shared" si="39"/>
        <v>182370.75373164276</v>
      </c>
      <c r="AM359">
        <f t="shared" si="40"/>
        <v>4559.2688432910691</v>
      </c>
      <c r="AN359">
        <f t="shared" si="41"/>
        <v>45592.688432910691</v>
      </c>
      <c r="AO359">
        <f t="shared" si="42"/>
        <v>45.592688432910691</v>
      </c>
      <c r="AP359">
        <f t="shared" si="43"/>
        <v>0.06</v>
      </c>
      <c r="AQ359">
        <f>VLOOKUP(M359,spp!A:H,8,FALSE)</f>
        <v>2</v>
      </c>
      <c r="AR359" t="str">
        <f>VLOOKUP(M359,spp!A:K,10,FALSE)</f>
        <v>Herbívoro</v>
      </c>
      <c r="AS359" t="str">
        <f>VLOOKUP(M359,spp!A:L,12,FALSE)</f>
        <v>LC</v>
      </c>
    </row>
    <row r="360" spans="1:45" x14ac:dyDescent="0.3">
      <c r="A360">
        <v>9</v>
      </c>
      <c r="B360" s="2" t="s">
        <v>983</v>
      </c>
      <c r="C360" s="2" t="s">
        <v>1001</v>
      </c>
      <c r="D360" s="37" t="s">
        <v>1002</v>
      </c>
      <c r="E360" s="2" t="s">
        <v>985</v>
      </c>
      <c r="F360">
        <v>3</v>
      </c>
      <c r="G360" s="1">
        <v>41333</v>
      </c>
      <c r="H360" s="61">
        <v>2013</v>
      </c>
      <c r="I360" s="5" t="s">
        <v>986</v>
      </c>
      <c r="J360" s="1"/>
      <c r="K360" s="36"/>
      <c r="L360" t="str">
        <f t="shared" si="38"/>
        <v>Somero</v>
      </c>
      <c r="M360" s="2" t="s">
        <v>1065</v>
      </c>
      <c r="N360" t="str">
        <f>VLOOKUP(M360,spp!A:B,2,FALSE)</f>
        <v>Sectator ocyurus</v>
      </c>
      <c r="O360">
        <f t="shared" si="44"/>
        <v>15</v>
      </c>
      <c r="U360">
        <v>15</v>
      </c>
      <c r="AI360" s="44"/>
      <c r="AJ360">
        <f>VLOOKUP(M360,spp!A:C,3,FALSE)</f>
        <v>0</v>
      </c>
      <c r="AK360">
        <f>VLOOKUP(M360,spp!A:D,4,FALSE)</f>
        <v>0</v>
      </c>
      <c r="AL360">
        <f t="shared" si="39"/>
        <v>0</v>
      </c>
      <c r="AM360">
        <f t="shared" si="40"/>
        <v>0</v>
      </c>
      <c r="AN360">
        <f t="shared" si="41"/>
        <v>0</v>
      </c>
      <c r="AO360">
        <f t="shared" si="42"/>
        <v>0</v>
      </c>
      <c r="AP360">
        <f t="shared" si="43"/>
        <v>0.3</v>
      </c>
      <c r="AQ360">
        <f>VLOOKUP(M360,spp!A:H,8,FALSE)</f>
        <v>3.5</v>
      </c>
      <c r="AR360" t="str">
        <f>VLOOKUP(M360,spp!A:K,10,FALSE)</f>
        <v>Depredador</v>
      </c>
      <c r="AS360" t="str">
        <f>VLOOKUP(M360,spp!A:L,12,FALSE)</f>
        <v>NE</v>
      </c>
    </row>
    <row r="361" spans="1:45" x14ac:dyDescent="0.3">
      <c r="A361">
        <v>9</v>
      </c>
      <c r="B361" s="2" t="s">
        <v>983</v>
      </c>
      <c r="C361" s="2" t="s">
        <v>1001</v>
      </c>
      <c r="D361" s="37" t="s">
        <v>1002</v>
      </c>
      <c r="E361" s="2" t="s">
        <v>985</v>
      </c>
      <c r="F361">
        <v>3</v>
      </c>
      <c r="G361" s="1">
        <v>41333</v>
      </c>
      <c r="H361" s="61">
        <v>2013</v>
      </c>
      <c r="I361" s="5" t="s">
        <v>986</v>
      </c>
      <c r="J361" s="1"/>
      <c r="K361" s="36"/>
      <c r="L361" t="str">
        <f t="shared" si="38"/>
        <v>Somero</v>
      </c>
      <c r="M361" s="2" t="s">
        <v>1066</v>
      </c>
      <c r="N361" t="str">
        <f>VLOOKUP(M361,spp!A:B,2,FALSE)</f>
        <v>Caranx melampygus</v>
      </c>
      <c r="O361">
        <f t="shared" si="44"/>
        <v>1</v>
      </c>
      <c r="V361">
        <v>1</v>
      </c>
      <c r="AI361" s="44"/>
      <c r="AJ361">
        <f>VLOOKUP(M361,spp!A:C,3,FALSE)</f>
        <v>2</v>
      </c>
      <c r="AK361">
        <f>VLOOKUP(M361,spp!A:D,4,FALSE)</f>
        <v>2</v>
      </c>
      <c r="AL361">
        <f t="shared" si="39"/>
        <v>4050</v>
      </c>
      <c r="AM361">
        <f t="shared" si="40"/>
        <v>101.25</v>
      </c>
      <c r="AN361">
        <f t="shared" si="41"/>
        <v>1012.5</v>
      </c>
      <c r="AO361">
        <f t="shared" si="42"/>
        <v>1.0125</v>
      </c>
      <c r="AP361">
        <f t="shared" si="43"/>
        <v>0.02</v>
      </c>
      <c r="AQ361">
        <f>VLOOKUP(M361,spp!A:H,8,FALSE)</f>
        <v>4.5</v>
      </c>
      <c r="AR361" t="str">
        <f>VLOOKUP(M361,spp!A:K,10,FALSE)</f>
        <v>Depredador Tope</v>
      </c>
      <c r="AS361" t="str">
        <f>VLOOKUP(M361,spp!A:L,12,FALSE)</f>
        <v>NE</v>
      </c>
    </row>
    <row r="362" spans="1:45" x14ac:dyDescent="0.3">
      <c r="A362">
        <v>9</v>
      </c>
      <c r="B362" s="2" t="s">
        <v>983</v>
      </c>
      <c r="C362" s="2" t="s">
        <v>1001</v>
      </c>
      <c r="D362" s="37" t="s">
        <v>1002</v>
      </c>
      <c r="E362" s="2" t="s">
        <v>985</v>
      </c>
      <c r="F362">
        <v>3</v>
      </c>
      <c r="G362" s="1">
        <v>41333</v>
      </c>
      <c r="H362" s="61">
        <v>2013</v>
      </c>
      <c r="I362" s="5" t="s">
        <v>986</v>
      </c>
      <c r="J362" s="1"/>
      <c r="K362" s="36"/>
      <c r="L362" t="str">
        <f t="shared" si="38"/>
        <v>Somero</v>
      </c>
      <c r="M362" s="2" t="s">
        <v>1026</v>
      </c>
      <c r="N362" t="str">
        <f>VLOOKUP(M362,spp!A:B,2,FALSE)</f>
        <v>Microspathodon dorsalis</v>
      </c>
      <c r="O362">
        <f t="shared" si="44"/>
        <v>3</v>
      </c>
      <c r="U362">
        <v>3</v>
      </c>
      <c r="AI362" s="44"/>
      <c r="AJ362">
        <f>VLOOKUP(M362,spp!A:C,3,FALSE)</f>
        <v>2</v>
      </c>
      <c r="AK362">
        <f>VLOOKUP(M362,spp!A:D,4,FALSE)</f>
        <v>3</v>
      </c>
      <c r="AL362">
        <f t="shared" si="39"/>
        <v>257250</v>
      </c>
      <c r="AM362">
        <f t="shared" si="40"/>
        <v>6431.25</v>
      </c>
      <c r="AN362">
        <f t="shared" si="41"/>
        <v>64312.5</v>
      </c>
      <c r="AO362">
        <f t="shared" si="42"/>
        <v>64.3125</v>
      </c>
      <c r="AP362">
        <f t="shared" si="43"/>
        <v>0.06</v>
      </c>
      <c r="AQ362">
        <f>VLOOKUP(M362,spp!A:H,8,FALSE)</f>
        <v>2.1</v>
      </c>
      <c r="AR362" t="str">
        <f>VLOOKUP(M362,spp!A:K,10,FALSE)</f>
        <v>Herbívoro</v>
      </c>
      <c r="AS362" t="str">
        <f>VLOOKUP(M362,spp!A:L,12,FALSE)</f>
        <v>LC</v>
      </c>
    </row>
    <row r="363" spans="1:45" x14ac:dyDescent="0.3">
      <c r="A363">
        <v>9</v>
      </c>
      <c r="B363" s="2" t="s">
        <v>983</v>
      </c>
      <c r="C363" s="2" t="s">
        <v>1001</v>
      </c>
      <c r="D363" s="37" t="s">
        <v>1002</v>
      </c>
      <c r="E363" s="2" t="s">
        <v>985</v>
      </c>
      <c r="F363">
        <v>3</v>
      </c>
      <c r="G363" s="1">
        <v>41333</v>
      </c>
      <c r="H363" s="61">
        <v>2013</v>
      </c>
      <c r="I363" s="5" t="s">
        <v>986</v>
      </c>
      <c r="J363" s="1"/>
      <c r="K363" s="36"/>
      <c r="L363" t="str">
        <f t="shared" si="38"/>
        <v>Somero</v>
      </c>
      <c r="M363" s="2" t="s">
        <v>1024</v>
      </c>
      <c r="N363" t="str">
        <f>VLOOKUP(M363,spp!A:B,2,FALSE)</f>
        <v>Sargocentron suborbitalis</v>
      </c>
      <c r="O363">
        <f t="shared" si="44"/>
        <v>4</v>
      </c>
      <c r="S363">
        <v>4</v>
      </c>
      <c r="AI363" s="44"/>
      <c r="AJ363">
        <f>VLOOKUP(M363,spp!A:C,3,FALSE)</f>
        <v>2</v>
      </c>
      <c r="AK363">
        <f>VLOOKUP(M363,spp!A:D,4,FALSE)</f>
        <v>2.9554</v>
      </c>
      <c r="AL363">
        <f t="shared" si="39"/>
        <v>37736.76228300068</v>
      </c>
      <c r="AM363">
        <f t="shared" si="40"/>
        <v>943.41905707501701</v>
      </c>
      <c r="AN363">
        <f t="shared" si="41"/>
        <v>9434.1905707501701</v>
      </c>
      <c r="AO363">
        <f t="shared" si="42"/>
        <v>9.4341905707501699</v>
      </c>
      <c r="AP363">
        <f t="shared" si="43"/>
        <v>0.08</v>
      </c>
      <c r="AQ363">
        <f>VLOOKUP(M363,spp!A:H,8,FALSE)</f>
        <v>3.5</v>
      </c>
      <c r="AR363" t="str">
        <f>VLOOKUP(M363,spp!A:K,10,FALSE)</f>
        <v>Depredador</v>
      </c>
      <c r="AS363" t="str">
        <f>VLOOKUP(M363,spp!A:L,12,FALSE)</f>
        <v>LC</v>
      </c>
    </row>
    <row r="364" spans="1:45" x14ac:dyDescent="0.3">
      <c r="A364">
        <v>9</v>
      </c>
      <c r="B364" s="2" t="s">
        <v>983</v>
      </c>
      <c r="C364" s="2" t="s">
        <v>1001</v>
      </c>
      <c r="D364" s="37" t="s">
        <v>1002</v>
      </c>
      <c r="E364" s="2" t="s">
        <v>985</v>
      </c>
      <c r="F364">
        <v>3</v>
      </c>
      <c r="G364" s="1">
        <v>41333</v>
      </c>
      <c r="H364" s="61">
        <v>2013</v>
      </c>
      <c r="I364" s="5" t="s">
        <v>986</v>
      </c>
      <c r="J364" s="1"/>
      <c r="K364" s="36"/>
      <c r="L364" t="str">
        <f t="shared" si="38"/>
        <v>Somero</v>
      </c>
      <c r="M364" s="2" t="s">
        <v>1067</v>
      </c>
      <c r="N364" t="str">
        <f>VLOOKUP(M364,spp!A:B,2,FALSE)</f>
        <v>Acanthurus xanthopterus</v>
      </c>
      <c r="O364">
        <f t="shared" si="44"/>
        <v>2</v>
      </c>
      <c r="W364">
        <v>2</v>
      </c>
      <c r="AI364" s="44"/>
      <c r="AJ364">
        <f>VLOOKUP(M364,spp!A:C,3,FALSE)</f>
        <v>2.673E-2</v>
      </c>
      <c r="AK364">
        <f>VLOOKUP(M364,spp!A:D,4,FALSE)</f>
        <v>2</v>
      </c>
      <c r="AL364">
        <f t="shared" si="39"/>
        <v>161.7165</v>
      </c>
      <c r="AM364">
        <f t="shared" si="40"/>
        <v>4.0429124999999999</v>
      </c>
      <c r="AN364">
        <f t="shared" si="41"/>
        <v>40.429124999999999</v>
      </c>
      <c r="AO364">
        <f t="shared" si="42"/>
        <v>4.0429124999999996E-2</v>
      </c>
      <c r="AP364">
        <f t="shared" si="43"/>
        <v>0.04</v>
      </c>
      <c r="AQ364">
        <f>VLOOKUP(M364,spp!A:H,8,FALSE)</f>
        <v>2.9</v>
      </c>
      <c r="AR364" t="str">
        <f>VLOOKUP(M364,spp!A:K,10,FALSE)</f>
        <v>Herbívoro</v>
      </c>
      <c r="AS364" t="str">
        <f>VLOOKUP(M364,spp!A:L,12,FALSE)</f>
        <v>LC</v>
      </c>
    </row>
    <row r="365" spans="1:45" x14ac:dyDescent="0.3">
      <c r="A365">
        <v>9</v>
      </c>
      <c r="B365" s="2" t="s">
        <v>983</v>
      </c>
      <c r="C365" s="2" t="s">
        <v>1001</v>
      </c>
      <c r="D365" s="37" t="s">
        <v>1002</v>
      </c>
      <c r="E365" s="2" t="s">
        <v>985</v>
      </c>
      <c r="F365">
        <v>3</v>
      </c>
      <c r="G365" s="1">
        <v>41333</v>
      </c>
      <c r="H365" s="61">
        <v>2013</v>
      </c>
      <c r="I365" s="5" t="s">
        <v>986</v>
      </c>
      <c r="J365" s="1"/>
      <c r="K365" s="36"/>
      <c r="L365" t="str">
        <f t="shared" si="38"/>
        <v>Somero</v>
      </c>
      <c r="M365" s="2" t="s">
        <v>1068</v>
      </c>
      <c r="N365" t="str">
        <f>VLOOKUP(M365,spp!A:B,2,FALSE)</f>
        <v>Myripristis berndti</v>
      </c>
      <c r="O365">
        <f t="shared" si="44"/>
        <v>1</v>
      </c>
      <c r="V365">
        <v>1</v>
      </c>
      <c r="AI365" s="44"/>
      <c r="AJ365">
        <f>VLOOKUP(M365,spp!A:C,3,FALSE)</f>
        <v>2.4E-2</v>
      </c>
      <c r="AK365">
        <f>VLOOKUP(M365,spp!A:D,4,FALSE)</f>
        <v>3.02</v>
      </c>
      <c r="AL365">
        <f t="shared" si="39"/>
        <v>2360.0055989945836</v>
      </c>
      <c r="AM365">
        <f t="shared" si="40"/>
        <v>59.000139974864588</v>
      </c>
      <c r="AN365">
        <f t="shared" si="41"/>
        <v>590.00139974864589</v>
      </c>
      <c r="AO365">
        <f t="shared" si="42"/>
        <v>0.59000139974864585</v>
      </c>
      <c r="AP365">
        <f t="shared" si="43"/>
        <v>0.02</v>
      </c>
      <c r="AQ365">
        <f>VLOOKUP(M365,spp!A:H,8,FALSE)</f>
        <v>3.7</v>
      </c>
      <c r="AR365" t="str">
        <f>VLOOKUP(M365,spp!A:K,10,FALSE)</f>
        <v>Planctívoro</v>
      </c>
      <c r="AS365" t="str">
        <f>VLOOKUP(M365,spp!A:L,12,FALSE)</f>
        <v>NE</v>
      </c>
    </row>
    <row r="366" spans="1:45" x14ac:dyDescent="0.3">
      <c r="A366">
        <v>9</v>
      </c>
      <c r="B366" s="2" t="s">
        <v>983</v>
      </c>
      <c r="C366" s="2" t="s">
        <v>1001</v>
      </c>
      <c r="D366" s="37" t="s">
        <v>1002</v>
      </c>
      <c r="E366" s="2" t="s">
        <v>985</v>
      </c>
      <c r="F366">
        <v>3</v>
      </c>
      <c r="G366" s="1">
        <v>41333</v>
      </c>
      <c r="H366" s="61">
        <v>2013</v>
      </c>
      <c r="I366" s="5" t="s">
        <v>986</v>
      </c>
      <c r="J366" s="1"/>
      <c r="K366" s="36"/>
      <c r="L366" t="str">
        <f t="shared" si="38"/>
        <v>Somero</v>
      </c>
      <c r="M366" s="2" t="s">
        <v>1038</v>
      </c>
      <c r="N366" t="str">
        <f>VLOOKUP(M366,spp!A:B,2,FALSE)</f>
        <v>Holacanthus passer</v>
      </c>
      <c r="O366">
        <f t="shared" si="44"/>
        <v>3</v>
      </c>
      <c r="T366">
        <v>1</v>
      </c>
      <c r="U366">
        <v>2</v>
      </c>
      <c r="AI366" s="44"/>
      <c r="AJ366">
        <f>VLOOKUP(M366,spp!A:C,3,FALSE)</f>
        <v>2</v>
      </c>
      <c r="AK366">
        <f>VLOOKUP(M366,spp!A:D,4,FALSE)</f>
        <v>3</v>
      </c>
      <c r="AL366">
        <f t="shared" si="39"/>
        <v>202750</v>
      </c>
      <c r="AM366">
        <f t="shared" si="40"/>
        <v>5068.75</v>
      </c>
      <c r="AN366">
        <f t="shared" si="41"/>
        <v>50687.5</v>
      </c>
      <c r="AO366">
        <f t="shared" si="42"/>
        <v>50.6875</v>
      </c>
      <c r="AP366">
        <f t="shared" si="43"/>
        <v>0.06</v>
      </c>
      <c r="AQ366">
        <f>VLOOKUP(M366,spp!A:H,8,FALSE)</f>
        <v>2.6</v>
      </c>
      <c r="AR366" t="str">
        <f>VLOOKUP(M366,spp!A:K,10,FALSE)</f>
        <v>Herbívoro</v>
      </c>
      <c r="AS366" t="str">
        <f>VLOOKUP(M366,spp!A:L,12,FALSE)</f>
        <v>LC</v>
      </c>
    </row>
    <row r="367" spans="1:45" x14ac:dyDescent="0.3">
      <c r="A367">
        <v>10</v>
      </c>
      <c r="B367" s="2" t="s">
        <v>983</v>
      </c>
      <c r="C367" s="2" t="s">
        <v>990</v>
      </c>
      <c r="D367" t="s">
        <v>1003</v>
      </c>
      <c r="E367" t="s">
        <v>985</v>
      </c>
      <c r="F367">
        <v>1</v>
      </c>
      <c r="G367" s="1">
        <v>41334</v>
      </c>
      <c r="H367" s="61">
        <v>2013</v>
      </c>
      <c r="I367" s="5" t="s">
        <v>986</v>
      </c>
      <c r="J367" s="1"/>
      <c r="K367" s="36"/>
      <c r="L367" t="str">
        <f t="shared" si="38"/>
        <v>Somero</v>
      </c>
      <c r="M367" s="2" t="s">
        <v>1019</v>
      </c>
      <c r="N367" t="str">
        <f>VLOOKUP(M367,spp!A:B,2,FALSE)</f>
        <v>Stegastes acapulcoensis</v>
      </c>
      <c r="O367">
        <f t="shared" si="44"/>
        <v>7</v>
      </c>
      <c r="P367">
        <v>1</v>
      </c>
      <c r="Q367">
        <v>5</v>
      </c>
      <c r="R367">
        <v>1</v>
      </c>
      <c r="AI367" s="44"/>
      <c r="AJ367">
        <f>VLOOKUP(M367,spp!A:C,3,FALSE)</f>
        <v>3.49E-2</v>
      </c>
      <c r="AK367">
        <f>VLOOKUP(M367,spp!A:D,4,FALSE)</f>
        <v>2</v>
      </c>
      <c r="AL367">
        <f t="shared" si="39"/>
        <v>15.486875000000001</v>
      </c>
      <c r="AM367">
        <f t="shared" si="40"/>
        <v>0.38717187500000005</v>
      </c>
      <c r="AN367">
        <f t="shared" si="41"/>
        <v>3.8717187500000003</v>
      </c>
      <c r="AO367">
        <f t="shared" si="42"/>
        <v>3.8717187500000002E-3</v>
      </c>
      <c r="AP367">
        <f t="shared" si="43"/>
        <v>0.14000000000000001</v>
      </c>
      <c r="AQ367">
        <f>VLOOKUP(M367,spp!A:H,8,FALSE)</f>
        <v>2</v>
      </c>
      <c r="AR367" t="str">
        <f>VLOOKUP(M367,spp!A:K,10,FALSE)</f>
        <v>Herbívoro</v>
      </c>
      <c r="AS367" t="str">
        <f>VLOOKUP(M367,spp!A:L,12,FALSE)</f>
        <v>LC</v>
      </c>
    </row>
    <row r="368" spans="1:45" x14ac:dyDescent="0.3">
      <c r="A368">
        <v>10</v>
      </c>
      <c r="B368" s="2" t="s">
        <v>983</v>
      </c>
      <c r="C368" s="2" t="s">
        <v>990</v>
      </c>
      <c r="D368" t="s">
        <v>1003</v>
      </c>
      <c r="E368" t="s">
        <v>985</v>
      </c>
      <c r="F368">
        <v>1</v>
      </c>
      <c r="G368" s="1">
        <v>41334</v>
      </c>
      <c r="H368" s="61">
        <v>2013</v>
      </c>
      <c r="I368" s="5" t="s">
        <v>986</v>
      </c>
      <c r="J368" s="1"/>
      <c r="K368" s="36"/>
      <c r="L368" t="str">
        <f t="shared" si="38"/>
        <v>Somero</v>
      </c>
      <c r="M368" s="2" t="s">
        <v>1017</v>
      </c>
      <c r="N368" t="str">
        <f>VLOOKUP(M368,spp!A:B,2,FALSE)</f>
        <v>Halichoeres dispilus</v>
      </c>
      <c r="O368">
        <f t="shared" si="44"/>
        <v>16</v>
      </c>
      <c r="Q368">
        <v>16</v>
      </c>
      <c r="AI368" s="44"/>
      <c r="AJ368">
        <f>VLOOKUP(M368,spp!A:C,3,FALSE)</f>
        <v>1.26E-2</v>
      </c>
      <c r="AK368">
        <f>VLOOKUP(M368,spp!A:D,4,FALSE)</f>
        <v>3</v>
      </c>
      <c r="AL368">
        <f t="shared" si="39"/>
        <v>85.05</v>
      </c>
      <c r="AM368">
        <f t="shared" si="40"/>
        <v>2.1262499999999998</v>
      </c>
      <c r="AN368">
        <f t="shared" si="41"/>
        <v>21.262499999999996</v>
      </c>
      <c r="AO368">
        <f t="shared" si="42"/>
        <v>2.1262499999999997E-2</v>
      </c>
      <c r="AP368">
        <f t="shared" si="43"/>
        <v>0.32</v>
      </c>
      <c r="AQ368">
        <f>VLOOKUP(M368,spp!A:H,8,FALSE)</f>
        <v>3.9</v>
      </c>
      <c r="AR368" t="str">
        <f>VLOOKUP(M368,spp!A:K,10,FALSE)</f>
        <v>Depredador</v>
      </c>
      <c r="AS368" t="str">
        <f>VLOOKUP(M368,spp!A:L,12,FALSE)</f>
        <v>LC</v>
      </c>
    </row>
    <row r="369" spans="1:45" x14ac:dyDescent="0.3">
      <c r="A369">
        <v>10</v>
      </c>
      <c r="B369" s="2" t="s">
        <v>983</v>
      </c>
      <c r="C369" s="2" t="s">
        <v>990</v>
      </c>
      <c r="D369" t="s">
        <v>1003</v>
      </c>
      <c r="E369" t="s">
        <v>985</v>
      </c>
      <c r="F369">
        <v>2</v>
      </c>
      <c r="G369" s="1">
        <v>41334</v>
      </c>
      <c r="H369" s="61">
        <v>2013</v>
      </c>
      <c r="I369" s="5" t="s">
        <v>986</v>
      </c>
      <c r="J369" s="1"/>
      <c r="K369" s="36"/>
      <c r="L369" t="str">
        <f t="shared" si="38"/>
        <v>Somero</v>
      </c>
      <c r="M369" s="2" t="s">
        <v>1019</v>
      </c>
      <c r="N369" t="str">
        <f>VLOOKUP(M369,spp!A:B,2,FALSE)</f>
        <v>Stegastes acapulcoensis</v>
      </c>
      <c r="O369">
        <f t="shared" si="44"/>
        <v>3</v>
      </c>
      <c r="P369">
        <v>1</v>
      </c>
      <c r="R369">
        <v>2</v>
      </c>
      <c r="AI369" s="44"/>
      <c r="AJ369">
        <f>VLOOKUP(M369,spp!A:C,3,FALSE)</f>
        <v>3.49E-2</v>
      </c>
      <c r="AK369">
        <f>VLOOKUP(M369,spp!A:D,4,FALSE)</f>
        <v>2</v>
      </c>
      <c r="AL369">
        <f t="shared" si="39"/>
        <v>11.124375000000001</v>
      </c>
      <c r="AM369">
        <f t="shared" si="40"/>
        <v>0.27810937499999999</v>
      </c>
      <c r="AN369">
        <f t="shared" si="41"/>
        <v>2.7810937500000001</v>
      </c>
      <c r="AO369">
        <f t="shared" si="42"/>
        <v>2.7810937500000001E-3</v>
      </c>
      <c r="AP369">
        <f t="shared" si="43"/>
        <v>0.06</v>
      </c>
      <c r="AQ369">
        <f>VLOOKUP(M369,spp!A:H,8,FALSE)</f>
        <v>2</v>
      </c>
      <c r="AR369" t="str">
        <f>VLOOKUP(M369,spp!A:K,10,FALSE)</f>
        <v>Herbívoro</v>
      </c>
      <c r="AS369" t="str">
        <f>VLOOKUP(M369,spp!A:L,12,FALSE)</f>
        <v>LC</v>
      </c>
    </row>
    <row r="370" spans="1:45" x14ac:dyDescent="0.3">
      <c r="A370">
        <v>10</v>
      </c>
      <c r="B370" s="2" t="s">
        <v>983</v>
      </c>
      <c r="C370" s="2" t="s">
        <v>990</v>
      </c>
      <c r="D370" t="s">
        <v>1003</v>
      </c>
      <c r="E370" t="s">
        <v>985</v>
      </c>
      <c r="F370">
        <v>2</v>
      </c>
      <c r="G370" s="1">
        <v>41334</v>
      </c>
      <c r="H370" s="61">
        <v>2013</v>
      </c>
      <c r="I370" s="5" t="s">
        <v>986</v>
      </c>
      <c r="J370" s="1"/>
      <c r="K370" s="36"/>
      <c r="L370" t="str">
        <f t="shared" si="38"/>
        <v>Somero</v>
      </c>
      <c r="M370" s="2" t="s">
        <v>1017</v>
      </c>
      <c r="N370" t="str">
        <f>VLOOKUP(M370,spp!A:B,2,FALSE)</f>
        <v>Halichoeres dispilus</v>
      </c>
      <c r="O370">
        <f t="shared" si="44"/>
        <v>7</v>
      </c>
      <c r="Q370">
        <v>3</v>
      </c>
      <c r="R370">
        <v>4</v>
      </c>
      <c r="AI370" s="44"/>
      <c r="AJ370">
        <f>VLOOKUP(M370,spp!A:C,3,FALSE)</f>
        <v>1.26E-2</v>
      </c>
      <c r="AK370">
        <f>VLOOKUP(M370,spp!A:D,4,FALSE)</f>
        <v>3</v>
      </c>
      <c r="AL370">
        <f t="shared" si="39"/>
        <v>114.38437500000001</v>
      </c>
      <c r="AM370">
        <f t="shared" si="40"/>
        <v>2.8596093750000002</v>
      </c>
      <c r="AN370">
        <f t="shared" si="41"/>
        <v>28.596093750000001</v>
      </c>
      <c r="AO370">
        <f t="shared" si="42"/>
        <v>2.8596093750000003E-2</v>
      </c>
      <c r="AP370">
        <f t="shared" si="43"/>
        <v>0.14000000000000001</v>
      </c>
      <c r="AQ370">
        <f>VLOOKUP(M370,spp!A:H,8,FALSE)</f>
        <v>3.9</v>
      </c>
      <c r="AR370" t="str">
        <f>VLOOKUP(M370,spp!A:K,10,FALSE)</f>
        <v>Depredador</v>
      </c>
      <c r="AS370" t="str">
        <f>VLOOKUP(M370,spp!A:L,12,FALSE)</f>
        <v>LC</v>
      </c>
    </row>
    <row r="371" spans="1:45" x14ac:dyDescent="0.3">
      <c r="A371">
        <v>10</v>
      </c>
      <c r="B371" s="2" t="s">
        <v>983</v>
      </c>
      <c r="C371" s="2" t="s">
        <v>990</v>
      </c>
      <c r="D371" t="s">
        <v>1003</v>
      </c>
      <c r="E371" t="s">
        <v>985</v>
      </c>
      <c r="F371">
        <v>2</v>
      </c>
      <c r="G371" s="1">
        <v>41334</v>
      </c>
      <c r="H371" s="61">
        <v>2013</v>
      </c>
      <c r="I371" s="5" t="s">
        <v>986</v>
      </c>
      <c r="J371" s="1"/>
      <c r="K371" s="36"/>
      <c r="L371" t="str">
        <f t="shared" si="38"/>
        <v>Somero</v>
      </c>
      <c r="M371" s="2" t="s">
        <v>1027</v>
      </c>
      <c r="N371" t="str">
        <f>VLOOKUP(M371,spp!A:B,2,FALSE)</f>
        <v>Halichoeres notospilus</v>
      </c>
      <c r="O371">
        <f t="shared" si="44"/>
        <v>1</v>
      </c>
      <c r="R371">
        <v>1</v>
      </c>
      <c r="AI371" s="44"/>
      <c r="AJ371">
        <f>VLOOKUP(M371,spp!A:C,3,FALSE)</f>
        <v>1.26E-2</v>
      </c>
      <c r="AK371">
        <f>VLOOKUP(M371,spp!A:D,4,FALSE)</f>
        <v>3</v>
      </c>
      <c r="AL371">
        <f t="shared" si="39"/>
        <v>24.609375</v>
      </c>
      <c r="AM371">
        <f t="shared" si="40"/>
        <v>0.615234375</v>
      </c>
      <c r="AN371">
        <f t="shared" si="41"/>
        <v>6.15234375</v>
      </c>
      <c r="AO371">
        <f t="shared" si="42"/>
        <v>6.1523437499999998E-3</v>
      </c>
      <c r="AP371">
        <f t="shared" si="43"/>
        <v>0.02</v>
      </c>
      <c r="AQ371">
        <f>VLOOKUP(M371,spp!A:H,8,FALSE)</f>
        <v>3.5</v>
      </c>
      <c r="AR371" t="str">
        <f>VLOOKUP(M371,spp!A:K,10,FALSE)</f>
        <v>Depredador</v>
      </c>
      <c r="AS371" t="str">
        <f>VLOOKUP(M371,spp!A:L,12,FALSE)</f>
        <v>LC</v>
      </c>
    </row>
    <row r="372" spans="1:45" x14ac:dyDescent="0.3">
      <c r="A372">
        <v>10</v>
      </c>
      <c r="B372" s="2" t="s">
        <v>983</v>
      </c>
      <c r="C372" s="2" t="s">
        <v>990</v>
      </c>
      <c r="D372" t="s">
        <v>1003</v>
      </c>
      <c r="E372" t="s">
        <v>985</v>
      </c>
      <c r="F372">
        <v>2</v>
      </c>
      <c r="G372" s="1">
        <v>41334</v>
      </c>
      <c r="H372" s="61">
        <v>2013</v>
      </c>
      <c r="I372" s="5" t="s">
        <v>986</v>
      </c>
      <c r="J372" s="1"/>
      <c r="K372" s="36"/>
      <c r="L372" t="str">
        <f t="shared" si="38"/>
        <v>Somero</v>
      </c>
      <c r="M372" s="2" t="s">
        <v>1058</v>
      </c>
      <c r="N372" t="str">
        <f>VLOOKUP(M372,spp!A:B,2,FALSE)</f>
        <v>Serranus psittacinus</v>
      </c>
      <c r="O372">
        <f t="shared" si="44"/>
        <v>1</v>
      </c>
      <c r="R372">
        <v>1</v>
      </c>
      <c r="AI372" s="44"/>
      <c r="AJ372">
        <f>VLOOKUP(M372,spp!A:C,3,FALSE)</f>
        <v>1</v>
      </c>
      <c r="AK372">
        <f>VLOOKUP(M372,spp!A:D,4,FALSE)</f>
        <v>2</v>
      </c>
      <c r="AL372">
        <f t="shared" si="39"/>
        <v>156.25</v>
      </c>
      <c r="AM372">
        <f t="shared" si="40"/>
        <v>3.90625</v>
      </c>
      <c r="AN372">
        <f t="shared" si="41"/>
        <v>39.0625</v>
      </c>
      <c r="AO372">
        <f t="shared" si="42"/>
        <v>3.90625E-2</v>
      </c>
      <c r="AP372">
        <f t="shared" si="43"/>
        <v>0.02</v>
      </c>
      <c r="AQ372">
        <f>VLOOKUP(M372,spp!A:H,8,FALSE)</f>
        <v>3.6</v>
      </c>
      <c r="AR372" t="str">
        <f>VLOOKUP(M372,spp!A:K,10,FALSE)</f>
        <v>Depredador</v>
      </c>
      <c r="AS372" t="str">
        <f>VLOOKUP(M372,spp!A:L,12,FALSE)</f>
        <v>LC</v>
      </c>
    </row>
    <row r="373" spans="1:45" x14ac:dyDescent="0.3">
      <c r="A373">
        <v>10</v>
      </c>
      <c r="B373" s="2" t="s">
        <v>983</v>
      </c>
      <c r="C373" s="2" t="s">
        <v>990</v>
      </c>
      <c r="D373" t="s">
        <v>1003</v>
      </c>
      <c r="E373" t="s">
        <v>985</v>
      </c>
      <c r="F373">
        <v>3</v>
      </c>
      <c r="G373" s="1">
        <v>41334</v>
      </c>
      <c r="H373" s="61">
        <v>2013</v>
      </c>
      <c r="I373" s="5" t="s">
        <v>986</v>
      </c>
      <c r="J373" s="1"/>
      <c r="K373" s="36"/>
      <c r="L373" t="str">
        <f t="shared" si="38"/>
        <v>Somero</v>
      </c>
      <c r="M373" s="2" t="s">
        <v>1019</v>
      </c>
      <c r="N373" t="str">
        <f>VLOOKUP(M373,spp!A:B,2,FALSE)</f>
        <v>Stegastes acapulcoensis</v>
      </c>
      <c r="O373">
        <f t="shared" si="44"/>
        <v>2</v>
      </c>
      <c r="P373">
        <v>1</v>
      </c>
      <c r="R373">
        <v>1</v>
      </c>
      <c r="AI373" s="44"/>
      <c r="AJ373">
        <f>VLOOKUP(M373,spp!A:C,3,FALSE)</f>
        <v>3.49E-2</v>
      </c>
      <c r="AK373">
        <f>VLOOKUP(M373,spp!A:D,4,FALSE)</f>
        <v>2</v>
      </c>
      <c r="AL373">
        <f t="shared" si="39"/>
        <v>5.6712499999999997</v>
      </c>
      <c r="AM373">
        <f t="shared" si="40"/>
        <v>0.14178125</v>
      </c>
      <c r="AN373">
        <f t="shared" si="41"/>
        <v>1.4178124999999999</v>
      </c>
      <c r="AO373">
        <f t="shared" si="42"/>
        <v>1.4178125E-3</v>
      </c>
      <c r="AP373">
        <f t="shared" si="43"/>
        <v>0.04</v>
      </c>
      <c r="AQ373">
        <f>VLOOKUP(M373,spp!A:H,8,FALSE)</f>
        <v>2</v>
      </c>
      <c r="AR373" t="str">
        <f>VLOOKUP(M373,spp!A:K,10,FALSE)</f>
        <v>Herbívoro</v>
      </c>
      <c r="AS373" t="str">
        <f>VLOOKUP(M373,spp!A:L,12,FALSE)</f>
        <v>LC</v>
      </c>
    </row>
    <row r="374" spans="1:45" x14ac:dyDescent="0.3">
      <c r="A374">
        <v>10</v>
      </c>
      <c r="B374" s="2" t="s">
        <v>983</v>
      </c>
      <c r="C374" s="2" t="s">
        <v>990</v>
      </c>
      <c r="D374" t="s">
        <v>1003</v>
      </c>
      <c r="E374" t="s">
        <v>985</v>
      </c>
      <c r="F374">
        <v>3</v>
      </c>
      <c r="G374" s="1">
        <v>41334</v>
      </c>
      <c r="H374" s="61">
        <v>2013</v>
      </c>
      <c r="I374" s="5" t="s">
        <v>986</v>
      </c>
      <c r="J374" s="1"/>
      <c r="K374" s="36"/>
      <c r="L374" t="str">
        <f t="shared" si="38"/>
        <v>Somero</v>
      </c>
      <c r="M374" s="2" t="s">
        <v>1017</v>
      </c>
      <c r="N374" t="str">
        <f>VLOOKUP(M374,spp!A:B,2,FALSE)</f>
        <v>Halichoeres dispilus</v>
      </c>
      <c r="O374">
        <f t="shared" si="44"/>
        <v>141</v>
      </c>
      <c r="P374">
        <v>110</v>
      </c>
      <c r="Q374">
        <v>28</v>
      </c>
      <c r="R374">
        <v>3</v>
      </c>
      <c r="AI374" s="44"/>
      <c r="AJ374">
        <f>VLOOKUP(M374,spp!A:C,3,FALSE)</f>
        <v>1.26E-2</v>
      </c>
      <c r="AK374">
        <f>VLOOKUP(M374,spp!A:D,4,FALSE)</f>
        <v>3</v>
      </c>
      <c r="AL374">
        <f t="shared" si="39"/>
        <v>244.32187500000001</v>
      </c>
      <c r="AM374">
        <f t="shared" si="40"/>
        <v>6.1080468750000003</v>
      </c>
      <c r="AN374">
        <f t="shared" si="41"/>
        <v>61.080468750000001</v>
      </c>
      <c r="AO374">
        <f t="shared" si="42"/>
        <v>6.1080468749999998E-2</v>
      </c>
      <c r="AP374">
        <f t="shared" si="43"/>
        <v>2.82</v>
      </c>
      <c r="AQ374">
        <f>VLOOKUP(M374,spp!A:H,8,FALSE)</f>
        <v>3.9</v>
      </c>
      <c r="AR374" t="str">
        <f>VLOOKUP(M374,spp!A:K,10,FALSE)</f>
        <v>Depredador</v>
      </c>
      <c r="AS374" t="str">
        <f>VLOOKUP(M374,spp!A:L,12,FALSE)</f>
        <v>LC</v>
      </c>
    </row>
    <row r="375" spans="1:45" x14ac:dyDescent="0.3">
      <c r="A375">
        <v>10</v>
      </c>
      <c r="B375" s="2" t="s">
        <v>983</v>
      </c>
      <c r="C375" s="2" t="s">
        <v>990</v>
      </c>
      <c r="D375" t="s">
        <v>1003</v>
      </c>
      <c r="E375" t="s">
        <v>985</v>
      </c>
      <c r="F375">
        <v>3</v>
      </c>
      <c r="G375" s="1">
        <v>41334</v>
      </c>
      <c r="H375" s="61">
        <v>2013</v>
      </c>
      <c r="I375" s="5" t="s">
        <v>986</v>
      </c>
      <c r="J375" s="1"/>
      <c r="K375" s="36"/>
      <c r="L375" t="str">
        <f t="shared" si="38"/>
        <v>Somero</v>
      </c>
      <c r="M375" s="2" t="s">
        <v>1058</v>
      </c>
      <c r="N375" t="str">
        <f>VLOOKUP(M375,spp!A:B,2,FALSE)</f>
        <v>Serranus psittacinus</v>
      </c>
      <c r="O375">
        <f t="shared" si="44"/>
        <v>2</v>
      </c>
      <c r="R375">
        <v>1</v>
      </c>
      <c r="S375">
        <v>1</v>
      </c>
      <c r="AI375" s="44"/>
      <c r="AJ375">
        <f>VLOOKUP(M375,spp!A:C,3,FALSE)</f>
        <v>1</v>
      </c>
      <c r="AK375">
        <f>VLOOKUP(M375,spp!A:D,4,FALSE)</f>
        <v>2</v>
      </c>
      <c r="AL375">
        <f t="shared" si="39"/>
        <v>462.5</v>
      </c>
      <c r="AM375">
        <f t="shared" si="40"/>
        <v>11.5625</v>
      </c>
      <c r="AN375">
        <f t="shared" si="41"/>
        <v>115.625</v>
      </c>
      <c r="AO375">
        <f t="shared" si="42"/>
        <v>0.11562500000000001</v>
      </c>
      <c r="AP375">
        <f t="shared" si="43"/>
        <v>0.04</v>
      </c>
      <c r="AQ375">
        <f>VLOOKUP(M375,spp!A:H,8,FALSE)</f>
        <v>3.6</v>
      </c>
      <c r="AR375" t="str">
        <f>VLOOKUP(M375,spp!A:K,10,FALSE)</f>
        <v>Depredador</v>
      </c>
      <c r="AS375" t="str">
        <f>VLOOKUP(M375,spp!A:L,12,FALSE)</f>
        <v>LC</v>
      </c>
    </row>
    <row r="376" spans="1:45" x14ac:dyDescent="0.3">
      <c r="A376">
        <v>10</v>
      </c>
      <c r="B376" s="2" t="s">
        <v>983</v>
      </c>
      <c r="C376" s="2" t="s">
        <v>990</v>
      </c>
      <c r="D376" t="s">
        <v>1003</v>
      </c>
      <c r="E376" t="s">
        <v>985</v>
      </c>
      <c r="F376">
        <v>3</v>
      </c>
      <c r="G376" s="1">
        <v>41334</v>
      </c>
      <c r="H376" s="61">
        <v>2013</v>
      </c>
      <c r="I376" s="5" t="s">
        <v>986</v>
      </c>
      <c r="J376" s="1"/>
      <c r="K376" s="36"/>
      <c r="L376" t="str">
        <f t="shared" si="38"/>
        <v>Somero</v>
      </c>
      <c r="M376" s="2" t="s">
        <v>1041</v>
      </c>
      <c r="N376" t="str">
        <f>VLOOKUP(M376,spp!A:B,2,FALSE)</f>
        <v>Chromis atrilobata</v>
      </c>
      <c r="O376">
        <f t="shared" si="44"/>
        <v>2</v>
      </c>
      <c r="P376">
        <v>2</v>
      </c>
      <c r="AI376" s="44"/>
      <c r="AJ376">
        <f>VLOOKUP(M376,spp!A:C,3,FALSE)</f>
        <v>5</v>
      </c>
      <c r="AK376">
        <f>VLOOKUP(M376,spp!A:D,4,FALSE)</f>
        <v>3.41655</v>
      </c>
      <c r="AL376">
        <f t="shared" si="39"/>
        <v>228.86634639618902</v>
      </c>
      <c r="AM376">
        <f t="shared" si="40"/>
        <v>5.7216586599047252</v>
      </c>
      <c r="AN376">
        <f t="shared" si="41"/>
        <v>57.216586599047254</v>
      </c>
      <c r="AO376">
        <f t="shared" si="42"/>
        <v>5.7216586599047256E-2</v>
      </c>
      <c r="AP376">
        <f t="shared" si="43"/>
        <v>0.04</v>
      </c>
      <c r="AQ376">
        <f>VLOOKUP(M376,spp!A:H,8,FALSE)</f>
        <v>3.4</v>
      </c>
      <c r="AR376" t="str">
        <f>VLOOKUP(M376,spp!A:K,10,FALSE)</f>
        <v>Planctívoro</v>
      </c>
      <c r="AS376" t="str">
        <f>VLOOKUP(M376,spp!A:L,12,FALSE)</f>
        <v>LC</v>
      </c>
    </row>
    <row r="377" spans="1:45" x14ac:dyDescent="0.3">
      <c r="A377">
        <v>10</v>
      </c>
      <c r="B377" s="2" t="s">
        <v>983</v>
      </c>
      <c r="C377" s="2" t="s">
        <v>990</v>
      </c>
      <c r="D377" t="s">
        <v>1003</v>
      </c>
      <c r="E377" t="s">
        <v>985</v>
      </c>
      <c r="F377">
        <v>3</v>
      </c>
      <c r="G377" s="1">
        <v>41334</v>
      </c>
      <c r="H377" s="61">
        <v>2013</v>
      </c>
      <c r="I377" s="5" t="s">
        <v>986</v>
      </c>
      <c r="J377" s="1"/>
      <c r="K377" s="36"/>
      <c r="L377" t="str">
        <f t="shared" si="38"/>
        <v>Somero</v>
      </c>
      <c r="M377" s="2" t="s">
        <v>1042</v>
      </c>
      <c r="N377" t="str">
        <f>VLOOKUP(M377,spp!A:B,2,FALSE)</f>
        <v>Bodianus diplotaenia</v>
      </c>
      <c r="O377">
        <f t="shared" si="44"/>
        <v>1</v>
      </c>
      <c r="P377">
        <v>1</v>
      </c>
      <c r="AI377" s="44"/>
      <c r="AJ377">
        <f>VLOOKUP(M377,spp!A:C,3,FALSE)</f>
        <v>2.01E-2</v>
      </c>
      <c r="AK377">
        <f>VLOOKUP(M377,spp!A:D,4,FALSE)</f>
        <v>2</v>
      </c>
      <c r="AL377">
        <f t="shared" si="39"/>
        <v>0.12562499999999999</v>
      </c>
      <c r="AM377">
        <f t="shared" si="40"/>
        <v>3.1406249999999998E-3</v>
      </c>
      <c r="AN377">
        <f t="shared" si="41"/>
        <v>3.1406249999999997E-2</v>
      </c>
      <c r="AO377">
        <f t="shared" si="42"/>
        <v>3.1406249999999994E-5</v>
      </c>
      <c r="AP377">
        <f t="shared" si="43"/>
        <v>0.02</v>
      </c>
      <c r="AQ377">
        <f>VLOOKUP(M377,spp!A:H,8,FALSE)</f>
        <v>3.4</v>
      </c>
      <c r="AR377" t="str">
        <f>VLOOKUP(M377,spp!A:K,10,FALSE)</f>
        <v>Depredador</v>
      </c>
      <c r="AS377" t="str">
        <f>VLOOKUP(M377,spp!A:L,12,FALSE)</f>
        <v>LC</v>
      </c>
    </row>
    <row r="378" spans="1:45" x14ac:dyDescent="0.3">
      <c r="A378">
        <v>10</v>
      </c>
      <c r="B378" s="2" t="s">
        <v>983</v>
      </c>
      <c r="C378" s="2" t="s">
        <v>990</v>
      </c>
      <c r="D378" t="s">
        <v>1003</v>
      </c>
      <c r="E378" t="s">
        <v>985</v>
      </c>
      <c r="F378">
        <v>3</v>
      </c>
      <c r="G378" s="1">
        <v>41334</v>
      </c>
      <c r="H378" s="61">
        <v>2013</v>
      </c>
      <c r="I378" s="5" t="s">
        <v>986</v>
      </c>
      <c r="J378" s="1"/>
      <c r="K378" s="36"/>
      <c r="L378" t="str">
        <f t="shared" si="38"/>
        <v>Somero</v>
      </c>
      <c r="M378" s="2" t="s">
        <v>1020</v>
      </c>
      <c r="N378" t="str">
        <f>VLOOKUP(M378,spp!A:B,2,FALSE)</f>
        <v>Plagiotremus azaleus</v>
      </c>
      <c r="O378">
        <f t="shared" si="44"/>
        <v>1</v>
      </c>
      <c r="Q378">
        <v>1</v>
      </c>
      <c r="AI378" s="44"/>
      <c r="AJ378">
        <f>VLOOKUP(M378,spp!A:C,3,FALSE)</f>
        <v>4</v>
      </c>
      <c r="AK378">
        <f>VLOOKUP(M378,spp!A:D,4,FALSE)</f>
        <v>3</v>
      </c>
      <c r="AL378">
        <f t="shared" si="39"/>
        <v>1687.5</v>
      </c>
      <c r="AM378">
        <f t="shared" si="40"/>
        <v>42.1875</v>
      </c>
      <c r="AN378">
        <f t="shared" si="41"/>
        <v>421.875</v>
      </c>
      <c r="AO378">
        <f t="shared" si="42"/>
        <v>0.421875</v>
      </c>
      <c r="AP378">
        <f t="shared" si="43"/>
        <v>0.02</v>
      </c>
      <c r="AQ378">
        <f>VLOOKUP(M378,spp!A:H,8,FALSE)</f>
        <v>4</v>
      </c>
      <c r="AR378" t="str">
        <f>VLOOKUP(M378,spp!A:K,10,FALSE)</f>
        <v>Depredador Tope</v>
      </c>
      <c r="AS378" t="str">
        <f>VLOOKUP(M378,spp!A:L,12,FALSE)</f>
        <v>LC</v>
      </c>
    </row>
    <row r="379" spans="1:45" x14ac:dyDescent="0.3">
      <c r="A379">
        <v>10</v>
      </c>
      <c r="B379" s="2" t="s">
        <v>983</v>
      </c>
      <c r="C379" s="2" t="s">
        <v>990</v>
      </c>
      <c r="D379" t="s">
        <v>1003</v>
      </c>
      <c r="E379" t="s">
        <v>985</v>
      </c>
      <c r="F379">
        <v>3</v>
      </c>
      <c r="G379" s="1">
        <v>41334</v>
      </c>
      <c r="H379" s="61">
        <v>2013</v>
      </c>
      <c r="I379" s="5" t="s">
        <v>986</v>
      </c>
      <c r="J379" s="1"/>
      <c r="K379" s="36"/>
      <c r="L379" t="str">
        <f t="shared" si="38"/>
        <v>Somero</v>
      </c>
      <c r="M379" s="2" t="s">
        <v>1063</v>
      </c>
      <c r="N379" t="str">
        <f>VLOOKUP(M379,spp!A:B,2,FALSE)</f>
        <v>Anisotremus taeniatus</v>
      </c>
      <c r="O379">
        <f t="shared" si="44"/>
        <v>2</v>
      </c>
      <c r="U379">
        <v>2</v>
      </c>
      <c r="AI379" s="44"/>
      <c r="AJ379">
        <f>VLOOKUP(M379,spp!A:C,3,FALSE)</f>
        <v>1</v>
      </c>
      <c r="AK379">
        <f>VLOOKUP(M379,spp!A:D,4,FALSE)</f>
        <v>2</v>
      </c>
      <c r="AL379">
        <f t="shared" si="39"/>
        <v>2450</v>
      </c>
      <c r="AM379">
        <f t="shared" si="40"/>
        <v>61.25</v>
      </c>
      <c r="AN379">
        <f t="shared" si="41"/>
        <v>612.5</v>
      </c>
      <c r="AO379">
        <f t="shared" si="42"/>
        <v>0.61250000000000004</v>
      </c>
      <c r="AP379">
        <f t="shared" si="43"/>
        <v>0.04</v>
      </c>
      <c r="AQ379">
        <f>VLOOKUP(M379,spp!A:H,8,FALSE)</f>
        <v>4.2</v>
      </c>
      <c r="AR379" t="str">
        <f>VLOOKUP(M379,spp!A:K,10,FALSE)</f>
        <v>Depredador Tope</v>
      </c>
      <c r="AS379" t="str">
        <f>VLOOKUP(M379,spp!A:L,12,FALSE)</f>
        <v>LC</v>
      </c>
    </row>
    <row r="380" spans="1:45" x14ac:dyDescent="0.3">
      <c r="A380">
        <v>10</v>
      </c>
      <c r="B380" s="2" t="s">
        <v>983</v>
      </c>
      <c r="C380" s="2" t="s">
        <v>990</v>
      </c>
      <c r="D380" t="s">
        <v>1003</v>
      </c>
      <c r="E380" t="s">
        <v>985</v>
      </c>
      <c r="F380">
        <v>3</v>
      </c>
      <c r="G380" s="1">
        <v>41334</v>
      </c>
      <c r="H380" s="61">
        <v>2013</v>
      </c>
      <c r="I380" s="5" t="s">
        <v>986</v>
      </c>
      <c r="J380" s="1"/>
      <c r="K380" s="36"/>
      <c r="L380" t="str">
        <f t="shared" si="38"/>
        <v>Somero</v>
      </c>
      <c r="M380" s="2" t="s">
        <v>1054</v>
      </c>
      <c r="N380" t="str">
        <f>VLOOKUP(M380,spp!A:B,2,FALSE)</f>
        <v>Halichoeres nicholsi</v>
      </c>
      <c r="O380">
        <f t="shared" si="44"/>
        <v>2</v>
      </c>
      <c r="S380">
        <v>1</v>
      </c>
      <c r="T380">
        <v>1</v>
      </c>
      <c r="AI380" s="44"/>
      <c r="AJ380">
        <f>VLOOKUP(M380,spp!A:C,3,FALSE)</f>
        <v>1.26E-2</v>
      </c>
      <c r="AK380">
        <f>VLOOKUP(M380,spp!A:D,4,FALSE)</f>
        <v>3</v>
      </c>
      <c r="AL380">
        <f t="shared" si="39"/>
        <v>264.40312499999999</v>
      </c>
      <c r="AM380">
        <f t="shared" si="40"/>
        <v>6.6100781249999994</v>
      </c>
      <c r="AN380">
        <f t="shared" si="41"/>
        <v>66.100781249999997</v>
      </c>
      <c r="AO380">
        <f t="shared" si="42"/>
        <v>6.610078124999999E-2</v>
      </c>
      <c r="AP380">
        <f t="shared" si="43"/>
        <v>0.04</v>
      </c>
      <c r="AQ380">
        <f>VLOOKUP(M380,spp!A:H,8,FALSE)</f>
        <v>4</v>
      </c>
      <c r="AR380" t="str">
        <f>VLOOKUP(M380,spp!A:K,10,FALSE)</f>
        <v>Depredador Tope</v>
      </c>
      <c r="AS380" t="str">
        <f>VLOOKUP(M380,spp!A:L,12,FALSE)</f>
        <v>LC</v>
      </c>
    </row>
    <row r="381" spans="1:45" x14ac:dyDescent="0.3">
      <c r="A381">
        <v>10</v>
      </c>
      <c r="B381" s="2" t="s">
        <v>983</v>
      </c>
      <c r="C381" s="2" t="s">
        <v>990</v>
      </c>
      <c r="D381" t="s">
        <v>1003</v>
      </c>
      <c r="E381" t="s">
        <v>985</v>
      </c>
      <c r="F381">
        <v>3</v>
      </c>
      <c r="G381" s="1">
        <v>41334</v>
      </c>
      <c r="H381" s="61">
        <v>2013</v>
      </c>
      <c r="I381" s="5" t="s">
        <v>986</v>
      </c>
      <c r="J381" s="1"/>
      <c r="K381" s="36"/>
      <c r="L381" t="str">
        <f t="shared" si="38"/>
        <v>Somero</v>
      </c>
      <c r="M381" s="2" t="s">
        <v>1028</v>
      </c>
      <c r="N381" t="str">
        <f>VLOOKUP(M381,spp!A:B,2,FALSE)</f>
        <v>Thalassoma lucasanum</v>
      </c>
      <c r="O381">
        <f t="shared" si="44"/>
        <v>1</v>
      </c>
      <c r="T381">
        <v>1</v>
      </c>
      <c r="AI381" s="44"/>
      <c r="AJ381">
        <f>VLOOKUP(M381,spp!A:C,3,FALSE)</f>
        <v>1.261E-2</v>
      </c>
      <c r="AK381">
        <f>VLOOKUP(M381,spp!A:D,4,FALSE)</f>
        <v>2</v>
      </c>
      <c r="AL381">
        <f t="shared" si="39"/>
        <v>7.8812499999999996</v>
      </c>
      <c r="AM381">
        <f t="shared" si="40"/>
        <v>0.19703124999999999</v>
      </c>
      <c r="AN381">
        <f t="shared" si="41"/>
        <v>1.9703124999999999</v>
      </c>
      <c r="AO381">
        <f t="shared" si="42"/>
        <v>1.9703124999999998E-3</v>
      </c>
      <c r="AP381">
        <f t="shared" si="43"/>
        <v>0.02</v>
      </c>
      <c r="AQ381">
        <f>VLOOKUP(M381,spp!A:H,8,FALSE)</f>
        <v>3.5</v>
      </c>
      <c r="AR381" t="str">
        <f>VLOOKUP(M381,spp!A:K,10,FALSE)</f>
        <v>Depredador</v>
      </c>
      <c r="AS381" t="str">
        <f>VLOOKUP(M381,spp!A:L,12,FALSE)</f>
        <v>LC</v>
      </c>
    </row>
    <row r="382" spans="1:45" x14ac:dyDescent="0.3">
      <c r="A382">
        <v>10</v>
      </c>
      <c r="B382" s="2" t="s">
        <v>983</v>
      </c>
      <c r="C382" s="2" t="s">
        <v>990</v>
      </c>
      <c r="D382" t="s">
        <v>1003</v>
      </c>
      <c r="E382" t="s">
        <v>985</v>
      </c>
      <c r="F382">
        <v>3</v>
      </c>
      <c r="G382" s="1">
        <v>41334</v>
      </c>
      <c r="H382" s="61">
        <v>2013</v>
      </c>
      <c r="I382" s="5" t="s">
        <v>986</v>
      </c>
      <c r="J382" s="1"/>
      <c r="K382" s="36"/>
      <c r="L382" t="str">
        <f t="shared" si="38"/>
        <v>Somero</v>
      </c>
      <c r="M382" s="2" t="s">
        <v>1021</v>
      </c>
      <c r="N382" t="str">
        <f>VLOOKUP(M382,spp!A:B,2,FALSE)</f>
        <v>Johnrandallia nigrirostris</v>
      </c>
      <c r="O382">
        <f t="shared" si="44"/>
        <v>2</v>
      </c>
      <c r="S382">
        <v>2</v>
      </c>
      <c r="AI382" s="44"/>
      <c r="AJ382">
        <f>VLOOKUP(M382,spp!A:C,3,FALSE)</f>
        <v>2</v>
      </c>
      <c r="AK382">
        <f>VLOOKUP(M382,spp!A:D,4,FALSE)</f>
        <v>3</v>
      </c>
      <c r="AL382">
        <f t="shared" si="39"/>
        <v>21437.5</v>
      </c>
      <c r="AM382">
        <f t="shared" si="40"/>
        <v>535.9375</v>
      </c>
      <c r="AN382">
        <f t="shared" si="41"/>
        <v>5359.375</v>
      </c>
      <c r="AO382">
        <f t="shared" si="42"/>
        <v>5.359375</v>
      </c>
      <c r="AP382">
        <f t="shared" si="43"/>
        <v>0.04</v>
      </c>
      <c r="AQ382">
        <f>VLOOKUP(M382,spp!A:H,8,FALSE)</f>
        <v>3</v>
      </c>
      <c r="AR382" t="str">
        <f>VLOOKUP(M382,spp!A:K,10,FALSE)</f>
        <v>Depredador</v>
      </c>
      <c r="AS382" t="str">
        <f>VLOOKUP(M382,spp!A:L,12,FALSE)</f>
        <v>LC</v>
      </c>
    </row>
    <row r="383" spans="1:45" x14ac:dyDescent="0.3">
      <c r="A383">
        <v>10</v>
      </c>
      <c r="B383" s="2" t="s">
        <v>983</v>
      </c>
      <c r="C383" s="2" t="s">
        <v>990</v>
      </c>
      <c r="D383" t="s">
        <v>1003</v>
      </c>
      <c r="E383" t="s">
        <v>985</v>
      </c>
      <c r="F383">
        <v>3</v>
      </c>
      <c r="G383" s="1">
        <v>41334</v>
      </c>
      <c r="H383" s="61">
        <v>2013</v>
      </c>
      <c r="I383" s="5" t="s">
        <v>986</v>
      </c>
      <c r="J383" s="1"/>
      <c r="K383" s="36"/>
      <c r="L383" t="str">
        <f t="shared" si="38"/>
        <v>Somero</v>
      </c>
      <c r="M383" s="2" t="s">
        <v>1069</v>
      </c>
      <c r="N383" t="str">
        <f>VLOOKUP(M383,spp!A:B,2,FALSE)</f>
        <v>Muraena lentiginosa</v>
      </c>
      <c r="O383">
        <f t="shared" si="44"/>
        <v>1</v>
      </c>
      <c r="U383">
        <v>1</v>
      </c>
      <c r="AI383" s="44"/>
      <c r="AJ383">
        <f>VLOOKUP(M383,spp!A:C,3,FALSE)</f>
        <v>1</v>
      </c>
      <c r="AK383">
        <f>VLOOKUP(M383,spp!A:D,4,FALSE)</f>
        <v>2</v>
      </c>
      <c r="AL383">
        <f t="shared" si="39"/>
        <v>1225</v>
      </c>
      <c r="AM383">
        <f t="shared" si="40"/>
        <v>30.625</v>
      </c>
      <c r="AN383">
        <f t="shared" si="41"/>
        <v>306.25</v>
      </c>
      <c r="AO383">
        <f t="shared" si="42"/>
        <v>0.30625000000000002</v>
      </c>
      <c r="AP383">
        <f t="shared" si="43"/>
        <v>0.02</v>
      </c>
      <c r="AQ383">
        <f>VLOOKUP(M383,spp!A:H,8,FALSE)</f>
        <v>3.9</v>
      </c>
      <c r="AR383" t="str">
        <f>VLOOKUP(M383,spp!A:K,10,FALSE)</f>
        <v>Depredador</v>
      </c>
      <c r="AS383" t="str">
        <f>VLOOKUP(M383,spp!A:L,12,FALSE)</f>
        <v>LC</v>
      </c>
    </row>
    <row r="384" spans="1:45" x14ac:dyDescent="0.3">
      <c r="A384">
        <v>10</v>
      </c>
      <c r="B384" s="2" t="s">
        <v>983</v>
      </c>
      <c r="C384" s="2" t="s">
        <v>990</v>
      </c>
      <c r="D384" t="s">
        <v>1003</v>
      </c>
      <c r="E384" t="s">
        <v>985</v>
      </c>
      <c r="F384">
        <v>3</v>
      </c>
      <c r="G384" s="1">
        <v>41334</v>
      </c>
      <c r="H384" s="61">
        <v>2013</v>
      </c>
      <c r="I384" s="5" t="s">
        <v>986</v>
      </c>
      <c r="J384" s="1"/>
      <c r="K384" s="36"/>
      <c r="L384" t="str">
        <f t="shared" si="38"/>
        <v>Somero</v>
      </c>
      <c r="M384" s="2" t="s">
        <v>1022</v>
      </c>
      <c r="N384" t="str">
        <f>VLOOKUP(M384,spp!A:B,2,FALSE)</f>
        <v>Epinephelus labriformis</v>
      </c>
      <c r="O384">
        <f t="shared" si="44"/>
        <v>2</v>
      </c>
      <c r="T384">
        <v>1</v>
      </c>
      <c r="U384">
        <v>1</v>
      </c>
      <c r="AI384" s="44"/>
      <c r="AJ384">
        <f>VLOOKUP(M384,spp!A:C,3,FALSE)</f>
        <v>3</v>
      </c>
      <c r="AK384">
        <f>VLOOKUP(M384,spp!A:D,4,FALSE)</f>
        <v>2.9</v>
      </c>
      <c r="AL384">
        <f t="shared" si="39"/>
        <v>124114.26043389851</v>
      </c>
      <c r="AM384">
        <f t="shared" si="40"/>
        <v>3102.8565108474627</v>
      </c>
      <c r="AN384">
        <f t="shared" si="41"/>
        <v>31028.565108474628</v>
      </c>
      <c r="AO384">
        <f t="shared" si="42"/>
        <v>31.028565108474627</v>
      </c>
      <c r="AP384">
        <f t="shared" si="43"/>
        <v>0.04</v>
      </c>
      <c r="AQ384">
        <f>VLOOKUP(M384,spp!A:H,8,FALSE)</f>
        <v>4</v>
      </c>
      <c r="AR384" t="str">
        <f>VLOOKUP(M384,spp!A:K,10,FALSE)</f>
        <v>Depredador Tope</v>
      </c>
      <c r="AS384" t="str">
        <f>VLOOKUP(M384,spp!A:L,12,FALSE)</f>
        <v>LC</v>
      </c>
    </row>
    <row r="385" spans="1:45" x14ac:dyDescent="0.3">
      <c r="A385">
        <v>10</v>
      </c>
      <c r="B385" s="2" t="s">
        <v>983</v>
      </c>
      <c r="C385" s="2" t="s">
        <v>990</v>
      </c>
      <c r="D385" t="s">
        <v>1003</v>
      </c>
      <c r="E385" t="s">
        <v>985</v>
      </c>
      <c r="F385">
        <v>3</v>
      </c>
      <c r="G385" s="1">
        <v>41334</v>
      </c>
      <c r="H385" s="61">
        <v>2013</v>
      </c>
      <c r="I385" s="5" t="s">
        <v>986</v>
      </c>
      <c r="J385" s="1"/>
      <c r="K385" s="36"/>
      <c r="L385" t="str">
        <f t="shared" si="38"/>
        <v>Somero</v>
      </c>
      <c r="M385" s="2" t="s">
        <v>1044</v>
      </c>
      <c r="N385" t="str">
        <f>VLOOKUP(M385,spp!A:B,2,FALSE)</f>
        <v>Scarus perrico</v>
      </c>
      <c r="O385">
        <f t="shared" si="44"/>
        <v>1</v>
      </c>
      <c r="W385">
        <v>1</v>
      </c>
      <c r="AI385" s="44"/>
      <c r="AJ385">
        <f>VLOOKUP(M385,spp!A:C,3,FALSE)</f>
        <v>1</v>
      </c>
      <c r="AK385">
        <f>VLOOKUP(M385,spp!A:D,4,FALSE)</f>
        <v>3</v>
      </c>
      <c r="AL385">
        <f t="shared" si="39"/>
        <v>166375</v>
      </c>
      <c r="AM385">
        <f t="shared" si="40"/>
        <v>4159.375</v>
      </c>
      <c r="AN385">
        <f t="shared" si="41"/>
        <v>41593.75</v>
      </c>
      <c r="AO385">
        <f t="shared" si="42"/>
        <v>41.59375</v>
      </c>
      <c r="AP385">
        <f t="shared" si="43"/>
        <v>0.02</v>
      </c>
      <c r="AQ385">
        <f>VLOOKUP(M385,spp!A:H,8,FALSE)</f>
        <v>2</v>
      </c>
      <c r="AR385" t="str">
        <f>VLOOKUP(M385,spp!A:K,10,FALSE)</f>
        <v>Herbívoro</v>
      </c>
      <c r="AS385" t="str">
        <f>VLOOKUP(M385,spp!A:L,12,FALSE)</f>
        <v>LC</v>
      </c>
    </row>
    <row r="386" spans="1:45" x14ac:dyDescent="0.3">
      <c r="A386">
        <v>10</v>
      </c>
      <c r="B386" s="2" t="s">
        <v>983</v>
      </c>
      <c r="C386" s="2" t="s">
        <v>990</v>
      </c>
      <c r="D386" t="s">
        <v>1003</v>
      </c>
      <c r="E386" t="s">
        <v>985</v>
      </c>
      <c r="F386">
        <v>3</v>
      </c>
      <c r="G386" s="1">
        <v>41334</v>
      </c>
      <c r="H386" s="61">
        <v>2013</v>
      </c>
      <c r="I386" s="5" t="s">
        <v>986</v>
      </c>
      <c r="J386" s="1"/>
      <c r="K386" s="36"/>
      <c r="L386" t="str">
        <f t="shared" si="38"/>
        <v>Somero</v>
      </c>
      <c r="M386" s="2" t="s">
        <v>1036</v>
      </c>
      <c r="N386" t="str">
        <f>VLOOKUP(M386,spp!A:B,2,FALSE)</f>
        <v>Chaetodon humeralis</v>
      </c>
      <c r="O386">
        <f t="shared" si="44"/>
        <v>1</v>
      </c>
      <c r="S386">
        <v>1</v>
      </c>
      <c r="AI386" s="44"/>
      <c r="AJ386">
        <f>VLOOKUP(M386,spp!A:C,3,FALSE)</f>
        <v>2</v>
      </c>
      <c r="AK386">
        <f>VLOOKUP(M386,spp!A:D,4,FALSE)</f>
        <v>2.9895</v>
      </c>
      <c r="AL386">
        <f t="shared" si="39"/>
        <v>10401.410636938384</v>
      </c>
      <c r="AM386">
        <f t="shared" si="40"/>
        <v>260.03526592345963</v>
      </c>
      <c r="AN386">
        <f t="shared" si="41"/>
        <v>2600.3526592345961</v>
      </c>
      <c r="AO386">
        <f t="shared" si="42"/>
        <v>2.6003526592345962</v>
      </c>
      <c r="AP386">
        <f t="shared" si="43"/>
        <v>0.02</v>
      </c>
      <c r="AQ386">
        <f>VLOOKUP(M386,spp!A:H,8,FALSE)</f>
        <v>2.7</v>
      </c>
      <c r="AR386" t="str">
        <f>VLOOKUP(M386,spp!A:K,10,FALSE)</f>
        <v>Herbívoro</v>
      </c>
      <c r="AS386" t="str">
        <f>VLOOKUP(M386,spp!A:L,12,FALSE)</f>
        <v>LC</v>
      </c>
    </row>
    <row r="387" spans="1:45" x14ac:dyDescent="0.3">
      <c r="A387">
        <v>10</v>
      </c>
      <c r="B387" s="2" t="s">
        <v>983</v>
      </c>
      <c r="C387" s="2" t="s">
        <v>990</v>
      </c>
      <c r="D387" t="s">
        <v>1003</v>
      </c>
      <c r="E387" t="s">
        <v>985</v>
      </c>
      <c r="F387">
        <v>3</v>
      </c>
      <c r="G387" s="1">
        <v>41334</v>
      </c>
      <c r="H387" s="61">
        <v>2013</v>
      </c>
      <c r="I387" s="5" t="s">
        <v>986</v>
      </c>
      <c r="J387" s="1"/>
      <c r="K387" s="36"/>
      <c r="L387" t="str">
        <f t="shared" si="38"/>
        <v>Somero</v>
      </c>
      <c r="M387" s="2" t="s">
        <v>1033</v>
      </c>
      <c r="N387" t="str">
        <f>VLOOKUP(M387,spp!A:B,2,FALSE)</f>
        <v>Cephalopholis panamensis</v>
      </c>
      <c r="O387">
        <f t="shared" si="44"/>
        <v>1</v>
      </c>
      <c r="T387">
        <v>1</v>
      </c>
      <c r="AI387" s="44"/>
      <c r="AJ387">
        <f>VLOOKUP(M387,spp!A:C,3,FALSE)</f>
        <v>2</v>
      </c>
      <c r="AK387">
        <f>VLOOKUP(M387,spp!A:D,4,FALSE)</f>
        <v>3</v>
      </c>
      <c r="AL387">
        <f t="shared" si="39"/>
        <v>31250</v>
      </c>
      <c r="AM387">
        <f t="shared" si="40"/>
        <v>781.25</v>
      </c>
      <c r="AN387">
        <f t="shared" si="41"/>
        <v>7812.5</v>
      </c>
      <c r="AO387">
        <f t="shared" si="42"/>
        <v>7.8125</v>
      </c>
      <c r="AP387">
        <f t="shared" si="43"/>
        <v>0.02</v>
      </c>
      <c r="AQ387">
        <f>VLOOKUP(M387,spp!A:H,8,FALSE)</f>
        <v>4</v>
      </c>
      <c r="AR387" t="str">
        <f>VLOOKUP(M387,spp!A:K,10,FALSE)</f>
        <v>Depredador Tope</v>
      </c>
      <c r="AS387" t="str">
        <f>VLOOKUP(M387,spp!A:L,12,FALSE)</f>
        <v>LC</v>
      </c>
    </row>
    <row r="388" spans="1:45" x14ac:dyDescent="0.3">
      <c r="A388">
        <v>10</v>
      </c>
      <c r="B388" s="2" t="s">
        <v>983</v>
      </c>
      <c r="C388" s="2" t="s">
        <v>990</v>
      </c>
      <c r="D388" t="s">
        <v>1003</v>
      </c>
      <c r="E388" t="s">
        <v>985</v>
      </c>
      <c r="F388">
        <v>3</v>
      </c>
      <c r="G388" s="1">
        <v>41334</v>
      </c>
      <c r="H388" s="61">
        <v>2013</v>
      </c>
      <c r="I388" s="5" t="s">
        <v>986</v>
      </c>
      <c r="J388" s="1"/>
      <c r="K388" s="36"/>
      <c r="L388" t="str">
        <f t="shared" ref="L388:L451" si="45">IF(K388&gt;6,"Profundo","Somero")</f>
        <v>Somero</v>
      </c>
      <c r="M388" s="2" t="s">
        <v>1050</v>
      </c>
      <c r="N388" t="str">
        <f>VLOOKUP(M388,spp!A:B,2,FALSE)</f>
        <v>Stegastes flavilatus</v>
      </c>
      <c r="O388">
        <f t="shared" si="44"/>
        <v>4</v>
      </c>
      <c r="Q388">
        <v>1</v>
      </c>
      <c r="R388">
        <v>3</v>
      </c>
      <c r="AI388" s="44"/>
      <c r="AJ388">
        <f>VLOOKUP(M388,spp!A:C,3,FALSE)</f>
        <v>3.49E-2</v>
      </c>
      <c r="AK388">
        <f>VLOOKUP(M388,spp!A:D,4,FALSE)</f>
        <v>2</v>
      </c>
      <c r="AL388">
        <f t="shared" ref="AL388:AL451" si="46">((AJ388*$P$2^AK388)*P388)+((AJ388*$Q$2^AK388)*Q388)+((AJ388*$R$2^AK388)*R388)+((AJ388*$S$2^AK388)*S388)+((AJ388*$T$2^AK388)*T388)+((AJ388*$U$2^AK388)*U388)+((AJ388*$V$2^AK388)*V388)+((AJ388*$W$2^AK388)*W388)+((AJ388*$X$2^AK388)*X388)+((AJ388*$Y$2^AK388)*Y388)+((AJ388*$Z$2^AK388)*Z388)+((AJ388*$AA$2^AK388)*AA388)+((AJ388*$AB$2^AK388)*AB388)+ ((AJ388*$AC$2^AK388)*AC388)+((AJ388*$AD$2^AK388)*AD388)+((AJ388*$AE$2^AK388)*AE388)+((AJ388*$AF$2^AK388)*AF388)+((AJ388*$AG$2^AK388)*AG388)+((AJ388*$AH$2^AK388)*AH388)</f>
        <v>18.322500000000002</v>
      </c>
      <c r="AM388">
        <f t="shared" ref="AM388:AM451" si="47">AL388/40</f>
        <v>0.45806250000000004</v>
      </c>
      <c r="AN388">
        <f t="shared" ref="AN388:AN451" si="48">AM388*10</f>
        <v>4.5806250000000004</v>
      </c>
      <c r="AO388">
        <f t="shared" ref="AO388:AO451" si="49">AN388/1000</f>
        <v>4.5806250000000005E-3</v>
      </c>
      <c r="AP388">
        <f t="shared" ref="AP388:AP451" si="50">O388/$C$1</f>
        <v>0.08</v>
      </c>
      <c r="AQ388">
        <f>VLOOKUP(M388,spp!A:H,8,FALSE)</f>
        <v>2</v>
      </c>
      <c r="AR388" t="str">
        <f>VLOOKUP(M388,spp!A:K,10,FALSE)</f>
        <v>Herbívoro</v>
      </c>
      <c r="AS388" t="str">
        <f>VLOOKUP(M388,spp!A:L,12,FALSE)</f>
        <v>LC</v>
      </c>
    </row>
    <row r="389" spans="1:45" x14ac:dyDescent="0.3">
      <c r="A389">
        <v>10</v>
      </c>
      <c r="B389" s="2" t="s">
        <v>983</v>
      </c>
      <c r="C389" s="2" t="s">
        <v>990</v>
      </c>
      <c r="D389" t="s">
        <v>1003</v>
      </c>
      <c r="E389" t="s">
        <v>992</v>
      </c>
      <c r="F389">
        <v>1</v>
      </c>
      <c r="G389" s="1">
        <v>41334</v>
      </c>
      <c r="H389" s="61">
        <v>2013</v>
      </c>
      <c r="I389" s="5" t="s">
        <v>986</v>
      </c>
      <c r="J389" s="1"/>
      <c r="K389" s="36">
        <v>4</v>
      </c>
      <c r="L389" t="str">
        <f t="shared" si="45"/>
        <v>Somero</v>
      </c>
      <c r="M389" t="s">
        <v>1025</v>
      </c>
      <c r="N389" t="str">
        <f>VLOOKUP(M389,spp!A:B,2,FALSE)</f>
        <v>Abudefduf troschelii</v>
      </c>
      <c r="O389">
        <f t="shared" si="44"/>
        <v>1</v>
      </c>
      <c r="Q389">
        <v>1</v>
      </c>
      <c r="AI389" s="44"/>
      <c r="AJ389">
        <f>VLOOKUP(M389,spp!A:C,3,FALSE)</f>
        <v>1.6E-2</v>
      </c>
      <c r="AK389">
        <f>VLOOKUP(M389,spp!A:D,4,FALSE)</f>
        <v>3</v>
      </c>
      <c r="AL389">
        <f t="shared" si="46"/>
        <v>6.75</v>
      </c>
      <c r="AM389">
        <f t="shared" si="47"/>
        <v>0.16875000000000001</v>
      </c>
      <c r="AN389">
        <f t="shared" si="48"/>
        <v>1.6875</v>
      </c>
      <c r="AO389">
        <f t="shared" si="49"/>
        <v>1.6875E-3</v>
      </c>
      <c r="AP389">
        <f t="shared" si="50"/>
        <v>0.02</v>
      </c>
      <c r="AQ389">
        <f>VLOOKUP(M389,spp!A:H,8,FALSE)</f>
        <v>3</v>
      </c>
      <c r="AR389" t="str">
        <f>VLOOKUP(M389,spp!A:K,10,FALSE)</f>
        <v>Planctívoro</v>
      </c>
      <c r="AS389" t="str">
        <f>VLOOKUP(M389,spp!A:L,12,FALSE)</f>
        <v>LC</v>
      </c>
    </row>
    <row r="390" spans="1:45" x14ac:dyDescent="0.3">
      <c r="A390">
        <v>10</v>
      </c>
      <c r="B390" s="2" t="s">
        <v>983</v>
      </c>
      <c r="C390" s="2" t="s">
        <v>990</v>
      </c>
      <c r="D390" t="s">
        <v>1003</v>
      </c>
      <c r="E390" t="s">
        <v>992</v>
      </c>
      <c r="F390">
        <v>1</v>
      </c>
      <c r="G390" s="1">
        <v>41334</v>
      </c>
      <c r="H390" s="61">
        <v>2013</v>
      </c>
      <c r="I390" s="5" t="s">
        <v>986</v>
      </c>
      <c r="J390" s="1"/>
      <c r="K390" s="36">
        <v>4</v>
      </c>
      <c r="L390" t="str">
        <f t="shared" si="45"/>
        <v>Somero</v>
      </c>
      <c r="M390" t="s">
        <v>1036</v>
      </c>
      <c r="N390" t="str">
        <f>VLOOKUP(M390,spp!A:B,2,FALSE)</f>
        <v>Chaetodon humeralis</v>
      </c>
      <c r="O390">
        <f t="shared" si="44"/>
        <v>1</v>
      </c>
      <c r="Q390">
        <v>1</v>
      </c>
      <c r="AI390" s="44"/>
      <c r="AJ390">
        <f>VLOOKUP(M390,spp!A:C,3,FALSE)</f>
        <v>2</v>
      </c>
      <c r="AK390">
        <f>VLOOKUP(M390,spp!A:D,4,FALSE)</f>
        <v>2.9895</v>
      </c>
      <c r="AL390">
        <f t="shared" si="46"/>
        <v>826.08672377310813</v>
      </c>
      <c r="AM390">
        <f t="shared" si="47"/>
        <v>20.652168094327703</v>
      </c>
      <c r="AN390">
        <f t="shared" si="48"/>
        <v>206.52168094327703</v>
      </c>
      <c r="AO390">
        <f t="shared" si="49"/>
        <v>0.20652168094327703</v>
      </c>
      <c r="AP390">
        <f t="shared" si="50"/>
        <v>0.02</v>
      </c>
      <c r="AQ390">
        <f>VLOOKUP(M390,spp!A:H,8,FALSE)</f>
        <v>2.7</v>
      </c>
      <c r="AR390" t="str">
        <f>VLOOKUP(M390,spp!A:K,10,FALSE)</f>
        <v>Herbívoro</v>
      </c>
      <c r="AS390" t="str">
        <f>VLOOKUP(M390,spp!A:L,12,FALSE)</f>
        <v>LC</v>
      </c>
    </row>
    <row r="391" spans="1:45" x14ac:dyDescent="0.3">
      <c r="A391">
        <v>10</v>
      </c>
      <c r="B391" s="2" t="s">
        <v>983</v>
      </c>
      <c r="C391" s="2" t="s">
        <v>990</v>
      </c>
      <c r="D391" t="s">
        <v>1003</v>
      </c>
      <c r="E391" t="s">
        <v>992</v>
      </c>
      <c r="F391">
        <v>1</v>
      </c>
      <c r="G391" s="1">
        <v>41334</v>
      </c>
      <c r="H391" s="61">
        <v>2013</v>
      </c>
      <c r="I391" s="5" t="s">
        <v>986</v>
      </c>
      <c r="J391" s="1"/>
      <c r="K391" s="36">
        <v>4</v>
      </c>
      <c r="L391" t="str">
        <f t="shared" si="45"/>
        <v>Somero</v>
      </c>
      <c r="M391" t="s">
        <v>1017</v>
      </c>
      <c r="N391" t="str">
        <f>VLOOKUP(M391,spp!A:B,2,FALSE)</f>
        <v>Halichoeres dispilus</v>
      </c>
      <c r="O391">
        <f t="shared" si="44"/>
        <v>11</v>
      </c>
      <c r="P391">
        <v>6</v>
      </c>
      <c r="Q391">
        <v>5</v>
      </c>
      <c r="AI391" s="44"/>
      <c r="AJ391">
        <f>VLOOKUP(M391,spp!A:C,3,FALSE)</f>
        <v>1.26E-2</v>
      </c>
      <c r="AK391">
        <f>VLOOKUP(M391,spp!A:D,4,FALSE)</f>
        <v>3</v>
      </c>
      <c r="AL391">
        <f t="shared" si="46"/>
        <v>27.759374999999999</v>
      </c>
      <c r="AM391">
        <f t="shared" si="47"/>
        <v>0.69398437499999999</v>
      </c>
      <c r="AN391">
        <f t="shared" si="48"/>
        <v>6.9398437499999996</v>
      </c>
      <c r="AO391">
        <f t="shared" si="49"/>
        <v>6.9398437499999998E-3</v>
      </c>
      <c r="AP391">
        <f t="shared" si="50"/>
        <v>0.22</v>
      </c>
      <c r="AQ391">
        <f>VLOOKUP(M391,spp!A:H,8,FALSE)</f>
        <v>3.9</v>
      </c>
      <c r="AR391" t="str">
        <f>VLOOKUP(M391,spp!A:K,10,FALSE)</f>
        <v>Depredador</v>
      </c>
      <c r="AS391" t="str">
        <f>VLOOKUP(M391,spp!A:L,12,FALSE)</f>
        <v>LC</v>
      </c>
    </row>
    <row r="392" spans="1:45" x14ac:dyDescent="0.3">
      <c r="A392">
        <v>10</v>
      </c>
      <c r="B392" s="2" t="s">
        <v>983</v>
      </c>
      <c r="C392" s="2" t="s">
        <v>990</v>
      </c>
      <c r="D392" t="s">
        <v>1003</v>
      </c>
      <c r="E392" t="s">
        <v>992</v>
      </c>
      <c r="F392">
        <v>2</v>
      </c>
      <c r="G392" s="1">
        <v>41334</v>
      </c>
      <c r="H392" s="61">
        <v>2013</v>
      </c>
      <c r="I392" s="5" t="s">
        <v>986</v>
      </c>
      <c r="J392" s="1"/>
      <c r="K392" s="36">
        <v>5</v>
      </c>
      <c r="L392" t="str">
        <f t="shared" si="45"/>
        <v>Somero</v>
      </c>
      <c r="M392" t="s">
        <v>1070</v>
      </c>
      <c r="N392" t="str">
        <f>VLOOKUP(M392,spp!A:B,2,FALSE)</f>
        <v>Stegastes rectrifaenum</v>
      </c>
      <c r="O392">
        <f t="shared" si="44"/>
        <v>2</v>
      </c>
      <c r="Q392">
        <v>2</v>
      </c>
      <c r="AI392" s="44"/>
      <c r="AJ392">
        <f>VLOOKUP(M392,spp!A:C,3,FALSE)</f>
        <v>1.813E-2</v>
      </c>
      <c r="AK392">
        <f>VLOOKUP(M392,spp!A:D,4,FALSE)</f>
        <v>3.07552</v>
      </c>
      <c r="AL392">
        <f t="shared" si="46"/>
        <v>17.81132452162176</v>
      </c>
      <c r="AM392">
        <f t="shared" si="47"/>
        <v>0.44528311304054402</v>
      </c>
      <c r="AN392">
        <f t="shared" si="48"/>
        <v>4.45283113040544</v>
      </c>
      <c r="AO392">
        <f t="shared" si="49"/>
        <v>4.4528311304054399E-3</v>
      </c>
      <c r="AP392">
        <f t="shared" si="50"/>
        <v>0.04</v>
      </c>
      <c r="AQ392">
        <f>VLOOKUP(M392,spp!A:H,8,FALSE)</f>
        <v>2</v>
      </c>
      <c r="AR392" t="str">
        <f>VLOOKUP(M392,spp!A:K,10,FALSE)</f>
        <v>Herbívoro</v>
      </c>
      <c r="AS392" t="str">
        <f>VLOOKUP(M392,spp!A:L,12,FALSE)</f>
        <v>NE</v>
      </c>
    </row>
    <row r="393" spans="1:45" x14ac:dyDescent="0.3">
      <c r="A393">
        <v>10</v>
      </c>
      <c r="B393" s="2" t="s">
        <v>983</v>
      </c>
      <c r="C393" s="2" t="s">
        <v>990</v>
      </c>
      <c r="D393" t="s">
        <v>1003</v>
      </c>
      <c r="E393" t="s">
        <v>992</v>
      </c>
      <c r="F393">
        <v>2</v>
      </c>
      <c r="G393" s="1">
        <v>41334</v>
      </c>
      <c r="H393" s="61">
        <v>2013</v>
      </c>
      <c r="I393" s="5" t="s">
        <v>986</v>
      </c>
      <c r="J393" s="1"/>
      <c r="K393" s="36">
        <v>5</v>
      </c>
      <c r="L393" t="str">
        <f t="shared" si="45"/>
        <v>Somero</v>
      </c>
      <c r="M393" t="s">
        <v>1052</v>
      </c>
      <c r="N393" t="str">
        <f>VLOOKUP(M393,spp!A:B,2,FALSE)</f>
        <v>Haemulon sexfasciatum</v>
      </c>
      <c r="O393">
        <f t="shared" si="44"/>
        <v>1</v>
      </c>
      <c r="S393">
        <v>1</v>
      </c>
      <c r="AI393" s="44"/>
      <c r="AJ393">
        <f>VLOOKUP(M393,spp!A:C,3,FALSE)</f>
        <v>8</v>
      </c>
      <c r="AK393">
        <f>VLOOKUP(M393,spp!A:D,4,FALSE)</f>
        <v>2.71</v>
      </c>
      <c r="AL393">
        <f t="shared" si="46"/>
        <v>18694.897955256467</v>
      </c>
      <c r="AM393">
        <f t="shared" si="47"/>
        <v>467.37244888141169</v>
      </c>
      <c r="AN393">
        <f t="shared" si="48"/>
        <v>4673.7244888141167</v>
      </c>
      <c r="AO393">
        <f t="shared" si="49"/>
        <v>4.6737244888141172</v>
      </c>
      <c r="AP393">
        <f t="shared" si="50"/>
        <v>0.02</v>
      </c>
      <c r="AQ393">
        <f>VLOOKUP(M393,spp!A:H,8,FALSE)</f>
        <v>4.2</v>
      </c>
      <c r="AR393" t="str">
        <f>VLOOKUP(M393,spp!A:K,10,FALSE)</f>
        <v>Depredador Tope</v>
      </c>
      <c r="AS393" t="str">
        <f>VLOOKUP(M393,spp!A:L,12,FALSE)</f>
        <v>LC</v>
      </c>
    </row>
    <row r="394" spans="1:45" x14ac:dyDescent="0.3">
      <c r="A394">
        <v>10</v>
      </c>
      <c r="B394" s="2" t="s">
        <v>983</v>
      </c>
      <c r="C394" s="2" t="s">
        <v>990</v>
      </c>
      <c r="D394" t="s">
        <v>1003</v>
      </c>
      <c r="E394" t="s">
        <v>992</v>
      </c>
      <c r="F394">
        <v>2</v>
      </c>
      <c r="G394" s="1">
        <v>41334</v>
      </c>
      <c r="H394" s="61">
        <v>2013</v>
      </c>
      <c r="I394" s="5" t="s">
        <v>986</v>
      </c>
      <c r="J394" s="1"/>
      <c r="K394" s="36">
        <v>5</v>
      </c>
      <c r="L394" t="str">
        <f t="shared" si="45"/>
        <v>Somero</v>
      </c>
      <c r="M394" t="s">
        <v>1071</v>
      </c>
      <c r="N394" t="str">
        <f>VLOOKUP(M394,spp!A:B,2,FALSE)</f>
        <v>Anisotremus interruptus</v>
      </c>
      <c r="O394">
        <f t="shared" si="44"/>
        <v>12</v>
      </c>
      <c r="S394">
        <v>12</v>
      </c>
      <c r="AI394" s="44"/>
      <c r="AJ394">
        <f>VLOOKUP(M394,spp!A:C,3,FALSE)</f>
        <v>5</v>
      </c>
      <c r="AK394">
        <f>VLOOKUP(M394,spp!A:D,4,FALSE)</f>
        <v>2.91</v>
      </c>
      <c r="AL394">
        <f t="shared" si="46"/>
        <v>248537.5266334085</v>
      </c>
      <c r="AM394">
        <f t="shared" si="47"/>
        <v>6213.4381658352122</v>
      </c>
      <c r="AN394">
        <f t="shared" si="48"/>
        <v>62134.381658352126</v>
      </c>
      <c r="AO394">
        <f t="shared" si="49"/>
        <v>62.134381658352126</v>
      </c>
      <c r="AP394">
        <f t="shared" si="50"/>
        <v>0.24</v>
      </c>
      <c r="AQ394">
        <f>VLOOKUP(M394,spp!A:H,8,FALSE)</f>
        <v>3.5</v>
      </c>
      <c r="AR394" t="str">
        <f>VLOOKUP(M394,spp!A:K,10,FALSE)</f>
        <v>Depredador</v>
      </c>
      <c r="AS394" t="str">
        <f>VLOOKUP(M394,spp!A:L,12,FALSE)</f>
        <v>LC</v>
      </c>
    </row>
    <row r="395" spans="1:45" x14ac:dyDescent="0.3">
      <c r="A395">
        <v>10</v>
      </c>
      <c r="B395" s="2" t="s">
        <v>983</v>
      </c>
      <c r="C395" s="2" t="s">
        <v>990</v>
      </c>
      <c r="D395" t="s">
        <v>1003</v>
      </c>
      <c r="E395" t="s">
        <v>992</v>
      </c>
      <c r="F395">
        <v>2</v>
      </c>
      <c r="G395" s="1">
        <v>41334</v>
      </c>
      <c r="H395" s="61">
        <v>2013</v>
      </c>
      <c r="I395" s="5" t="s">
        <v>986</v>
      </c>
      <c r="J395" s="1"/>
      <c r="K395" s="36">
        <v>5</v>
      </c>
      <c r="L395" t="str">
        <f t="shared" si="45"/>
        <v>Somero</v>
      </c>
      <c r="M395" t="s">
        <v>1028</v>
      </c>
      <c r="N395" t="str">
        <f>VLOOKUP(M395,spp!A:B,2,FALSE)</f>
        <v>Thalassoma lucasanum</v>
      </c>
      <c r="O395">
        <f t="shared" si="44"/>
        <v>33</v>
      </c>
      <c r="P395">
        <v>28</v>
      </c>
      <c r="Q395">
        <v>5</v>
      </c>
      <c r="AI395" s="44"/>
      <c r="AJ395">
        <f>VLOOKUP(M395,spp!A:C,3,FALSE)</f>
        <v>1.261E-2</v>
      </c>
      <c r="AK395">
        <f>VLOOKUP(M395,spp!A:D,4,FALSE)</f>
        <v>2</v>
      </c>
      <c r="AL395">
        <f t="shared" si="46"/>
        <v>5.7533124999999998</v>
      </c>
      <c r="AM395">
        <f t="shared" si="47"/>
        <v>0.14383281249999999</v>
      </c>
      <c r="AN395">
        <f t="shared" si="48"/>
        <v>1.438328125</v>
      </c>
      <c r="AO395">
        <f t="shared" si="49"/>
        <v>1.4383281249999999E-3</v>
      </c>
      <c r="AP395">
        <f t="shared" si="50"/>
        <v>0.66</v>
      </c>
      <c r="AQ395">
        <f>VLOOKUP(M395,spp!A:H,8,FALSE)</f>
        <v>3.5</v>
      </c>
      <c r="AR395" t="str">
        <f>VLOOKUP(M395,spp!A:K,10,FALSE)</f>
        <v>Depredador</v>
      </c>
      <c r="AS395" t="str">
        <f>VLOOKUP(M395,spp!A:L,12,FALSE)</f>
        <v>LC</v>
      </c>
    </row>
    <row r="396" spans="1:45" x14ac:dyDescent="0.3">
      <c r="A396">
        <v>10</v>
      </c>
      <c r="B396" s="2" t="s">
        <v>983</v>
      </c>
      <c r="C396" s="2" t="s">
        <v>990</v>
      </c>
      <c r="D396" t="s">
        <v>1003</v>
      </c>
      <c r="E396" t="s">
        <v>992</v>
      </c>
      <c r="F396">
        <v>2</v>
      </c>
      <c r="G396" s="1">
        <v>41334</v>
      </c>
      <c r="H396" s="61">
        <v>2013</v>
      </c>
      <c r="I396" s="5" t="s">
        <v>986</v>
      </c>
      <c r="J396" s="1"/>
      <c r="K396" s="36">
        <v>5</v>
      </c>
      <c r="L396" t="str">
        <f t="shared" si="45"/>
        <v>Somero</v>
      </c>
      <c r="M396" t="s">
        <v>1027</v>
      </c>
      <c r="N396" t="str">
        <f>VLOOKUP(M396,spp!A:B,2,FALSE)</f>
        <v>Halichoeres notospilus</v>
      </c>
      <c r="O396">
        <f t="shared" si="44"/>
        <v>1</v>
      </c>
      <c r="R396">
        <v>1</v>
      </c>
      <c r="AI396" s="44"/>
      <c r="AJ396">
        <f>VLOOKUP(M396,spp!A:C,3,FALSE)</f>
        <v>1.26E-2</v>
      </c>
      <c r="AK396">
        <f>VLOOKUP(M396,spp!A:D,4,FALSE)</f>
        <v>3</v>
      </c>
      <c r="AL396">
        <f t="shared" si="46"/>
        <v>24.609375</v>
      </c>
      <c r="AM396">
        <f t="shared" si="47"/>
        <v>0.615234375</v>
      </c>
      <c r="AN396">
        <f t="shared" si="48"/>
        <v>6.15234375</v>
      </c>
      <c r="AO396">
        <f t="shared" si="49"/>
        <v>6.1523437499999998E-3</v>
      </c>
      <c r="AP396">
        <f t="shared" si="50"/>
        <v>0.02</v>
      </c>
      <c r="AQ396">
        <f>VLOOKUP(M396,spp!A:H,8,FALSE)</f>
        <v>3.5</v>
      </c>
      <c r="AR396" t="str">
        <f>VLOOKUP(M396,spp!A:K,10,FALSE)</f>
        <v>Depredador</v>
      </c>
      <c r="AS396" t="str">
        <f>VLOOKUP(M396,spp!A:L,12,FALSE)</f>
        <v>LC</v>
      </c>
    </row>
    <row r="397" spans="1:45" x14ac:dyDescent="0.3">
      <c r="A397">
        <v>10</v>
      </c>
      <c r="B397" s="2" t="s">
        <v>983</v>
      </c>
      <c r="C397" s="2" t="s">
        <v>990</v>
      </c>
      <c r="D397" t="s">
        <v>1003</v>
      </c>
      <c r="E397" t="s">
        <v>992</v>
      </c>
      <c r="F397">
        <v>2</v>
      </c>
      <c r="G397" s="1">
        <v>41334</v>
      </c>
      <c r="H397" s="61">
        <v>2013</v>
      </c>
      <c r="I397" s="5" t="s">
        <v>986</v>
      </c>
      <c r="J397" s="1"/>
      <c r="K397" s="36">
        <v>5</v>
      </c>
      <c r="L397" t="str">
        <f t="shared" si="45"/>
        <v>Somero</v>
      </c>
      <c r="M397" t="s">
        <v>1036</v>
      </c>
      <c r="N397" t="str">
        <f>VLOOKUP(M397,spp!A:B,2,FALSE)</f>
        <v>Chaetodon humeralis</v>
      </c>
      <c r="O397">
        <f t="shared" si="44"/>
        <v>1</v>
      </c>
      <c r="R397">
        <v>1</v>
      </c>
      <c r="AI397" s="44"/>
      <c r="AJ397">
        <f>VLOOKUP(M397,spp!A:C,3,FALSE)</f>
        <v>2</v>
      </c>
      <c r="AK397">
        <f>VLOOKUP(M397,spp!A:D,4,FALSE)</f>
        <v>2.9895</v>
      </c>
      <c r="AL397">
        <f t="shared" si="46"/>
        <v>3804.0172666013441</v>
      </c>
      <c r="AM397">
        <f t="shared" si="47"/>
        <v>95.100431665033597</v>
      </c>
      <c r="AN397">
        <f t="shared" si="48"/>
        <v>951.00431665033602</v>
      </c>
      <c r="AO397">
        <f t="shared" si="49"/>
        <v>0.95100431665033602</v>
      </c>
      <c r="AP397">
        <f t="shared" si="50"/>
        <v>0.02</v>
      </c>
      <c r="AQ397">
        <f>VLOOKUP(M397,spp!A:H,8,FALSE)</f>
        <v>2.7</v>
      </c>
      <c r="AR397" t="str">
        <f>VLOOKUP(M397,spp!A:K,10,FALSE)</f>
        <v>Herbívoro</v>
      </c>
      <c r="AS397" t="str">
        <f>VLOOKUP(M397,spp!A:L,12,FALSE)</f>
        <v>LC</v>
      </c>
    </row>
    <row r="398" spans="1:45" x14ac:dyDescent="0.3">
      <c r="A398">
        <v>10</v>
      </c>
      <c r="B398" s="2" t="s">
        <v>983</v>
      </c>
      <c r="C398" s="2" t="s">
        <v>990</v>
      </c>
      <c r="D398" t="s">
        <v>1003</v>
      </c>
      <c r="E398" t="s">
        <v>992</v>
      </c>
      <c r="F398">
        <v>2</v>
      </c>
      <c r="G398" s="1">
        <v>41334</v>
      </c>
      <c r="H398" s="61">
        <v>2013</v>
      </c>
      <c r="I398" s="5" t="s">
        <v>986</v>
      </c>
      <c r="J398" s="1"/>
      <c r="K398" s="36">
        <v>5</v>
      </c>
      <c r="L398" t="str">
        <f t="shared" si="45"/>
        <v>Somero</v>
      </c>
      <c r="M398" t="s">
        <v>1056</v>
      </c>
      <c r="N398" t="str">
        <f>VLOOKUP(M398,spp!A:B,2,FALSE)</f>
        <v>Canthigaster punctatissima</v>
      </c>
      <c r="O398">
        <f t="shared" si="44"/>
        <v>1</v>
      </c>
      <c r="P398">
        <v>1</v>
      </c>
      <c r="AI398" s="44"/>
      <c r="AJ398">
        <f>VLOOKUP(M398,spp!A:C,3,FALSE)</f>
        <v>1</v>
      </c>
      <c r="AK398">
        <f>VLOOKUP(M398,spp!A:D,4,FALSE)</f>
        <v>2</v>
      </c>
      <c r="AL398">
        <f t="shared" si="46"/>
        <v>6.25</v>
      </c>
      <c r="AM398">
        <f t="shared" si="47"/>
        <v>0.15625</v>
      </c>
      <c r="AN398">
        <f t="shared" si="48"/>
        <v>1.5625</v>
      </c>
      <c r="AO398">
        <f t="shared" si="49"/>
        <v>1.5625000000000001E-3</v>
      </c>
      <c r="AP398">
        <f t="shared" si="50"/>
        <v>0.02</v>
      </c>
      <c r="AQ398">
        <f>VLOOKUP(M398,spp!A:H,8,FALSE)</f>
        <v>3</v>
      </c>
      <c r="AR398" t="str">
        <f>VLOOKUP(M398,spp!A:K,10,FALSE)</f>
        <v>Depredador</v>
      </c>
      <c r="AS398" t="str">
        <f>VLOOKUP(M398,spp!A:L,12,FALSE)</f>
        <v>LC</v>
      </c>
    </row>
    <row r="399" spans="1:45" x14ac:dyDescent="0.3">
      <c r="A399">
        <v>10</v>
      </c>
      <c r="B399" s="2" t="s">
        <v>983</v>
      </c>
      <c r="C399" s="2" t="s">
        <v>990</v>
      </c>
      <c r="D399" t="s">
        <v>1003</v>
      </c>
      <c r="E399" t="s">
        <v>992</v>
      </c>
      <c r="F399">
        <v>2</v>
      </c>
      <c r="G399" s="1">
        <v>41334</v>
      </c>
      <c r="H399" s="61">
        <v>2013</v>
      </c>
      <c r="I399" s="5" t="s">
        <v>986</v>
      </c>
      <c r="J399" s="1"/>
      <c r="K399" s="36">
        <v>5</v>
      </c>
      <c r="L399" t="str">
        <f t="shared" si="45"/>
        <v>Somero</v>
      </c>
      <c r="M399" t="s">
        <v>1022</v>
      </c>
      <c r="N399" t="str">
        <f>VLOOKUP(M399,spp!A:B,2,FALSE)</f>
        <v>Epinephelus labriformis</v>
      </c>
      <c r="O399">
        <f t="shared" si="44"/>
        <v>1</v>
      </c>
      <c r="S399">
        <v>1</v>
      </c>
      <c r="AI399" s="44"/>
      <c r="AJ399">
        <f>VLOOKUP(M399,spp!A:C,3,FALSE)</f>
        <v>3</v>
      </c>
      <c r="AK399">
        <f>VLOOKUP(M399,spp!A:D,4,FALSE)</f>
        <v>2.9</v>
      </c>
      <c r="AL399">
        <f t="shared" si="46"/>
        <v>12076.236118743216</v>
      </c>
      <c r="AM399">
        <f t="shared" si="47"/>
        <v>301.90590296858039</v>
      </c>
      <c r="AN399">
        <f t="shared" si="48"/>
        <v>3019.059029685804</v>
      </c>
      <c r="AO399">
        <f t="shared" si="49"/>
        <v>3.019059029685804</v>
      </c>
      <c r="AP399">
        <f t="shared" si="50"/>
        <v>0.02</v>
      </c>
      <c r="AQ399">
        <f>VLOOKUP(M399,spp!A:H,8,FALSE)</f>
        <v>4</v>
      </c>
      <c r="AR399" t="str">
        <f>VLOOKUP(M399,spp!A:K,10,FALSE)</f>
        <v>Depredador Tope</v>
      </c>
      <c r="AS399" t="str">
        <f>VLOOKUP(M399,spp!A:L,12,FALSE)</f>
        <v>LC</v>
      </c>
    </row>
    <row r="400" spans="1:45" x14ac:dyDescent="0.3">
      <c r="A400">
        <v>10</v>
      </c>
      <c r="B400" s="2" t="s">
        <v>983</v>
      </c>
      <c r="C400" s="2" t="s">
        <v>990</v>
      </c>
      <c r="D400" t="s">
        <v>1003</v>
      </c>
      <c r="E400" t="s">
        <v>992</v>
      </c>
      <c r="F400">
        <v>2</v>
      </c>
      <c r="G400" s="1">
        <v>41334</v>
      </c>
      <c r="H400" s="61">
        <v>2013</v>
      </c>
      <c r="I400" s="5" t="s">
        <v>986</v>
      </c>
      <c r="J400" s="1"/>
      <c r="K400" s="36">
        <v>5</v>
      </c>
      <c r="L400" t="str">
        <f t="shared" si="45"/>
        <v>Somero</v>
      </c>
      <c r="M400" t="s">
        <v>1017</v>
      </c>
      <c r="N400" t="str">
        <f>VLOOKUP(M400,spp!A:B,2,FALSE)</f>
        <v>Halichoeres dispilus</v>
      </c>
      <c r="O400">
        <f t="shared" si="44"/>
        <v>2</v>
      </c>
      <c r="Q400">
        <v>2</v>
      </c>
      <c r="AI400" s="44"/>
      <c r="AJ400">
        <f>VLOOKUP(M400,spp!A:C,3,FALSE)</f>
        <v>1.26E-2</v>
      </c>
      <c r="AK400">
        <f>VLOOKUP(M400,spp!A:D,4,FALSE)</f>
        <v>3</v>
      </c>
      <c r="AL400">
        <f t="shared" si="46"/>
        <v>10.63125</v>
      </c>
      <c r="AM400">
        <f t="shared" si="47"/>
        <v>0.26578124999999997</v>
      </c>
      <c r="AN400">
        <f t="shared" si="48"/>
        <v>2.6578124999999995</v>
      </c>
      <c r="AO400">
        <f t="shared" si="49"/>
        <v>2.6578124999999996E-3</v>
      </c>
      <c r="AP400">
        <f t="shared" si="50"/>
        <v>0.04</v>
      </c>
      <c r="AQ400">
        <f>VLOOKUP(M400,spp!A:H,8,FALSE)</f>
        <v>3.9</v>
      </c>
      <c r="AR400" t="str">
        <f>VLOOKUP(M400,spp!A:K,10,FALSE)</f>
        <v>Depredador</v>
      </c>
      <c r="AS400" t="str">
        <f>VLOOKUP(M400,spp!A:L,12,FALSE)</f>
        <v>LC</v>
      </c>
    </row>
    <row r="401" spans="1:45" x14ac:dyDescent="0.3">
      <c r="A401">
        <v>10</v>
      </c>
      <c r="B401" s="2" t="s">
        <v>983</v>
      </c>
      <c r="C401" s="2" t="s">
        <v>990</v>
      </c>
      <c r="D401" t="s">
        <v>1003</v>
      </c>
      <c r="E401" t="s">
        <v>992</v>
      </c>
      <c r="F401">
        <v>2</v>
      </c>
      <c r="G401" s="1">
        <v>41334</v>
      </c>
      <c r="H401" s="61">
        <v>2013</v>
      </c>
      <c r="I401" s="5" t="s">
        <v>986</v>
      </c>
      <c r="J401" s="1"/>
      <c r="K401" s="36">
        <v>5</v>
      </c>
      <c r="L401" t="str">
        <f t="shared" si="45"/>
        <v>Somero</v>
      </c>
      <c r="M401" t="s">
        <v>1046</v>
      </c>
      <c r="N401" t="str">
        <f>VLOOKUP(M401,spp!A:B,2,FALSE)</f>
        <v>Arothron meleagris</v>
      </c>
      <c r="O401">
        <f t="shared" si="44"/>
        <v>2</v>
      </c>
      <c r="S401">
        <v>2</v>
      </c>
      <c r="AI401" s="44"/>
      <c r="AJ401">
        <f>VLOOKUP(M401,spp!A:C,3,FALSE)</f>
        <v>3</v>
      </c>
      <c r="AK401">
        <f>VLOOKUP(M401,spp!A:D,4,FALSE)</f>
        <v>2</v>
      </c>
      <c r="AL401">
        <f t="shared" si="46"/>
        <v>1837.5</v>
      </c>
      <c r="AM401">
        <f t="shared" si="47"/>
        <v>45.9375</v>
      </c>
      <c r="AN401">
        <f t="shared" si="48"/>
        <v>459.375</v>
      </c>
      <c r="AO401">
        <f t="shared" si="49"/>
        <v>0.45937499999999998</v>
      </c>
      <c r="AP401">
        <f t="shared" si="50"/>
        <v>0.04</v>
      </c>
      <c r="AQ401">
        <f>VLOOKUP(M401,spp!A:H,8,FALSE)</f>
        <v>3.4</v>
      </c>
      <c r="AR401" t="str">
        <f>VLOOKUP(M401,spp!A:K,10,FALSE)</f>
        <v>Depredador</v>
      </c>
      <c r="AS401" t="str">
        <f>VLOOKUP(M401,spp!A:L,12,FALSE)</f>
        <v>NE</v>
      </c>
    </row>
    <row r="402" spans="1:45" x14ac:dyDescent="0.3">
      <c r="A402">
        <v>10</v>
      </c>
      <c r="B402" s="2" t="s">
        <v>983</v>
      </c>
      <c r="C402" s="2" t="s">
        <v>990</v>
      </c>
      <c r="D402" t="s">
        <v>1003</v>
      </c>
      <c r="E402" t="s">
        <v>992</v>
      </c>
      <c r="F402">
        <v>2</v>
      </c>
      <c r="G402" s="1">
        <v>41334</v>
      </c>
      <c r="H402" s="61">
        <v>2013</v>
      </c>
      <c r="I402" s="5" t="s">
        <v>986</v>
      </c>
      <c r="J402" s="1"/>
      <c r="K402" s="36">
        <v>5</v>
      </c>
      <c r="L402" t="str">
        <f t="shared" si="45"/>
        <v>Somero</v>
      </c>
      <c r="M402" t="s">
        <v>1041</v>
      </c>
      <c r="N402" t="str">
        <f>VLOOKUP(M402,spp!A:B,2,FALSE)</f>
        <v>Chromis atrilobata</v>
      </c>
      <c r="O402">
        <f t="shared" ref="O402:O465" si="51">+SUM(P402:AF402)</f>
        <v>8</v>
      </c>
      <c r="P402">
        <v>8</v>
      </c>
      <c r="AI402" s="44"/>
      <c r="AJ402">
        <f>VLOOKUP(M402,spp!A:C,3,FALSE)</f>
        <v>5</v>
      </c>
      <c r="AK402">
        <f>VLOOKUP(M402,spp!A:D,4,FALSE)</f>
        <v>3.41655</v>
      </c>
      <c r="AL402">
        <f t="shared" si="46"/>
        <v>915.46538558475606</v>
      </c>
      <c r="AM402">
        <f t="shared" si="47"/>
        <v>22.886634639618901</v>
      </c>
      <c r="AN402">
        <f t="shared" si="48"/>
        <v>228.86634639618902</v>
      </c>
      <c r="AO402">
        <f t="shared" si="49"/>
        <v>0.22886634639618902</v>
      </c>
      <c r="AP402">
        <f t="shared" si="50"/>
        <v>0.16</v>
      </c>
      <c r="AQ402">
        <f>VLOOKUP(M402,spp!A:H,8,FALSE)</f>
        <v>3.4</v>
      </c>
      <c r="AR402" t="str">
        <f>VLOOKUP(M402,spp!A:K,10,FALSE)</f>
        <v>Planctívoro</v>
      </c>
      <c r="AS402" t="str">
        <f>VLOOKUP(M402,spp!A:L,12,FALSE)</f>
        <v>LC</v>
      </c>
    </row>
    <row r="403" spans="1:45" x14ac:dyDescent="0.3">
      <c r="A403">
        <v>10</v>
      </c>
      <c r="B403" s="2" t="s">
        <v>983</v>
      </c>
      <c r="C403" s="2" t="s">
        <v>990</v>
      </c>
      <c r="D403" t="s">
        <v>1003</v>
      </c>
      <c r="E403" t="s">
        <v>992</v>
      </c>
      <c r="F403">
        <v>2</v>
      </c>
      <c r="G403" s="1">
        <v>41334</v>
      </c>
      <c r="H403" s="61">
        <v>2013</v>
      </c>
      <c r="I403" s="5" t="s">
        <v>986</v>
      </c>
      <c r="J403" s="1"/>
      <c r="K403" s="36">
        <v>5</v>
      </c>
      <c r="L403" t="str">
        <f t="shared" si="45"/>
        <v>Somero</v>
      </c>
      <c r="M403" t="s">
        <v>1043</v>
      </c>
      <c r="N403" t="str">
        <f>VLOOKUP(M403,spp!A:B,2,FALSE)</f>
        <v>Haemulon maculicauda</v>
      </c>
      <c r="O403">
        <f t="shared" si="51"/>
        <v>33</v>
      </c>
      <c r="S403">
        <v>33</v>
      </c>
      <c r="AI403" s="44"/>
      <c r="AJ403">
        <f>VLOOKUP(M403,spp!A:C,3,FALSE)</f>
        <v>8</v>
      </c>
      <c r="AK403">
        <f>VLOOKUP(M403,spp!A:D,4,FALSE)</f>
        <v>3.16</v>
      </c>
      <c r="AL403">
        <f t="shared" si="46"/>
        <v>2236681.5776866064</v>
      </c>
      <c r="AM403">
        <f t="shared" si="47"/>
        <v>55917.039442165158</v>
      </c>
      <c r="AN403">
        <f t="shared" si="48"/>
        <v>559170.39442165161</v>
      </c>
      <c r="AO403">
        <f t="shared" si="49"/>
        <v>559.17039442165162</v>
      </c>
      <c r="AP403">
        <f t="shared" si="50"/>
        <v>0.66</v>
      </c>
      <c r="AQ403">
        <f>VLOOKUP(M403,spp!A:H,8,FALSE)</f>
        <v>4.2</v>
      </c>
      <c r="AR403" t="str">
        <f>VLOOKUP(M403,spp!A:K,10,FALSE)</f>
        <v>Depredador Tope</v>
      </c>
      <c r="AS403" t="str">
        <f>VLOOKUP(M403,spp!A:L,12,FALSE)</f>
        <v>LC</v>
      </c>
    </row>
    <row r="404" spans="1:45" x14ac:dyDescent="0.3">
      <c r="A404">
        <v>10</v>
      </c>
      <c r="B404" s="2" t="s">
        <v>983</v>
      </c>
      <c r="C404" s="2" t="s">
        <v>990</v>
      </c>
      <c r="D404" t="s">
        <v>1003</v>
      </c>
      <c r="E404" t="s">
        <v>992</v>
      </c>
      <c r="F404">
        <v>2</v>
      </c>
      <c r="G404" s="1">
        <v>41334</v>
      </c>
      <c r="H404" s="61">
        <v>2013</v>
      </c>
      <c r="I404" s="5" t="s">
        <v>986</v>
      </c>
      <c r="J404" s="1"/>
      <c r="K404" s="36">
        <v>5</v>
      </c>
      <c r="L404" t="str">
        <f t="shared" si="45"/>
        <v>Somero</v>
      </c>
      <c r="M404" t="s">
        <v>1072</v>
      </c>
      <c r="N404" t="str">
        <f>VLOOKUP(M404,spp!A:B,2,FALSE)</f>
        <v>Kyphosus elegans</v>
      </c>
      <c r="O404">
        <f t="shared" si="51"/>
        <v>25</v>
      </c>
      <c r="S404">
        <v>25</v>
      </c>
      <c r="AI404" s="44"/>
      <c r="AJ404">
        <f>VLOOKUP(M404,spp!A:C,3,FALSE)</f>
        <v>2.18E-2</v>
      </c>
      <c r="AK404">
        <f>VLOOKUP(M404,spp!A:D,4,FALSE)</f>
        <v>3</v>
      </c>
      <c r="AL404">
        <f t="shared" si="46"/>
        <v>2920.859375</v>
      </c>
      <c r="AM404">
        <f t="shared" si="47"/>
        <v>73.021484375</v>
      </c>
      <c r="AN404">
        <f t="shared" si="48"/>
        <v>730.21484375</v>
      </c>
      <c r="AO404">
        <f t="shared" si="49"/>
        <v>0.73021484375000001</v>
      </c>
      <c r="AP404">
        <f t="shared" si="50"/>
        <v>0.5</v>
      </c>
      <c r="AQ404">
        <f>VLOOKUP(M404,spp!A:H,8,FALSE)</f>
        <v>2.9</v>
      </c>
      <c r="AR404" t="str">
        <f>VLOOKUP(M404,spp!A:K,10,FALSE)</f>
        <v>Herbívoro</v>
      </c>
      <c r="AS404" t="str">
        <f>VLOOKUP(M404,spp!A:L,12,FALSE)</f>
        <v>LC</v>
      </c>
    </row>
    <row r="405" spans="1:45" x14ac:dyDescent="0.3">
      <c r="A405">
        <v>10</v>
      </c>
      <c r="B405" s="2" t="s">
        <v>983</v>
      </c>
      <c r="C405" s="2" t="s">
        <v>990</v>
      </c>
      <c r="D405" t="s">
        <v>1003</v>
      </c>
      <c r="E405" t="s">
        <v>992</v>
      </c>
      <c r="F405">
        <v>3</v>
      </c>
      <c r="G405" s="1">
        <v>41334</v>
      </c>
      <c r="H405" s="61">
        <v>2013</v>
      </c>
      <c r="I405" s="5" t="s">
        <v>986</v>
      </c>
      <c r="J405" s="1"/>
      <c r="K405" s="36">
        <v>6</v>
      </c>
      <c r="L405" t="str">
        <f t="shared" si="45"/>
        <v>Somero</v>
      </c>
      <c r="M405" t="s">
        <v>1047</v>
      </c>
      <c r="N405" t="str">
        <f>VLOOKUP(M405,spp!A:B,2,FALSE)</f>
        <v>Scarus rubroviolaceus</v>
      </c>
      <c r="O405">
        <f t="shared" si="51"/>
        <v>1</v>
      </c>
      <c r="T405">
        <v>1</v>
      </c>
      <c r="AI405" s="44"/>
      <c r="AJ405">
        <f>VLOOKUP(M405,spp!A:C,3,FALSE)</f>
        <v>1</v>
      </c>
      <c r="AK405">
        <f>VLOOKUP(M405,spp!A:D,4,FALSE)</f>
        <v>3.109</v>
      </c>
      <c r="AL405">
        <f t="shared" si="46"/>
        <v>22191.951110203983</v>
      </c>
      <c r="AM405">
        <f t="shared" si="47"/>
        <v>554.79877775509954</v>
      </c>
      <c r="AN405">
        <f t="shared" si="48"/>
        <v>5547.9877775509958</v>
      </c>
      <c r="AO405">
        <f t="shared" si="49"/>
        <v>5.547987777550996</v>
      </c>
      <c r="AP405">
        <f t="shared" si="50"/>
        <v>0.02</v>
      </c>
      <c r="AQ405">
        <f>VLOOKUP(M405,spp!A:H,8,FALSE)</f>
        <v>2</v>
      </c>
      <c r="AR405" t="str">
        <f>VLOOKUP(M405,spp!A:K,10,FALSE)</f>
        <v>Herbívoro</v>
      </c>
      <c r="AS405" t="str">
        <f>VLOOKUP(M405,spp!A:L,12,FALSE)</f>
        <v>LC</v>
      </c>
    </row>
    <row r="406" spans="1:45" x14ac:dyDescent="0.3">
      <c r="A406">
        <v>10</v>
      </c>
      <c r="B406" s="2" t="s">
        <v>983</v>
      </c>
      <c r="C406" s="2" t="s">
        <v>990</v>
      </c>
      <c r="D406" t="s">
        <v>1003</v>
      </c>
      <c r="E406" t="s">
        <v>992</v>
      </c>
      <c r="F406">
        <v>3</v>
      </c>
      <c r="G406" s="1">
        <v>41334</v>
      </c>
      <c r="H406" s="61">
        <v>2013</v>
      </c>
      <c r="I406" s="5" t="s">
        <v>986</v>
      </c>
      <c r="J406" s="1"/>
      <c r="K406" s="36">
        <v>6</v>
      </c>
      <c r="L406" t="str">
        <f t="shared" si="45"/>
        <v>Somero</v>
      </c>
      <c r="M406" t="s">
        <v>1026</v>
      </c>
      <c r="N406" t="str">
        <f>VLOOKUP(M406,spp!A:B,2,FALSE)</f>
        <v>Microspathodon dorsalis</v>
      </c>
      <c r="O406">
        <f t="shared" si="51"/>
        <v>1</v>
      </c>
      <c r="R406">
        <v>1</v>
      </c>
      <c r="AI406" s="44"/>
      <c r="AJ406">
        <f>VLOOKUP(M406,spp!A:C,3,FALSE)</f>
        <v>2</v>
      </c>
      <c r="AK406">
        <f>VLOOKUP(M406,spp!A:D,4,FALSE)</f>
        <v>3</v>
      </c>
      <c r="AL406">
        <f t="shared" si="46"/>
        <v>3906.25</v>
      </c>
      <c r="AM406">
        <f t="shared" si="47"/>
        <v>97.65625</v>
      </c>
      <c r="AN406">
        <f t="shared" si="48"/>
        <v>976.5625</v>
      </c>
      <c r="AO406">
        <f t="shared" si="49"/>
        <v>0.9765625</v>
      </c>
      <c r="AP406">
        <f t="shared" si="50"/>
        <v>0.02</v>
      </c>
      <c r="AQ406">
        <f>VLOOKUP(M406,spp!A:H,8,FALSE)</f>
        <v>2.1</v>
      </c>
      <c r="AR406" t="str">
        <f>VLOOKUP(M406,spp!A:K,10,FALSE)</f>
        <v>Herbívoro</v>
      </c>
      <c r="AS406" t="str">
        <f>VLOOKUP(M406,spp!A:L,12,FALSE)</f>
        <v>LC</v>
      </c>
    </row>
    <row r="407" spans="1:45" x14ac:dyDescent="0.3">
      <c r="A407">
        <v>10</v>
      </c>
      <c r="B407" s="2" t="s">
        <v>983</v>
      </c>
      <c r="C407" s="2" t="s">
        <v>990</v>
      </c>
      <c r="D407" t="s">
        <v>1003</v>
      </c>
      <c r="E407" t="s">
        <v>992</v>
      </c>
      <c r="F407">
        <v>3</v>
      </c>
      <c r="G407" s="1">
        <v>41334</v>
      </c>
      <c r="H407" s="61">
        <v>2013</v>
      </c>
      <c r="I407" s="5" t="s">
        <v>986</v>
      </c>
      <c r="J407" s="1"/>
      <c r="K407" s="36">
        <v>6</v>
      </c>
      <c r="L407" t="str">
        <f t="shared" si="45"/>
        <v>Somero</v>
      </c>
      <c r="M407" t="s">
        <v>1056</v>
      </c>
      <c r="N407" t="str">
        <f>VLOOKUP(M407,spp!A:B,2,FALSE)</f>
        <v>Canthigaster punctatissima</v>
      </c>
      <c r="O407">
        <f t="shared" si="51"/>
        <v>1</v>
      </c>
      <c r="P407">
        <v>1</v>
      </c>
      <c r="AI407" s="44"/>
      <c r="AJ407">
        <f>VLOOKUP(M407,spp!A:C,3,FALSE)</f>
        <v>1</v>
      </c>
      <c r="AK407">
        <f>VLOOKUP(M407,spp!A:D,4,FALSE)</f>
        <v>2</v>
      </c>
      <c r="AL407">
        <f t="shared" si="46"/>
        <v>6.25</v>
      </c>
      <c r="AM407">
        <f t="shared" si="47"/>
        <v>0.15625</v>
      </c>
      <c r="AN407">
        <f t="shared" si="48"/>
        <v>1.5625</v>
      </c>
      <c r="AO407">
        <f t="shared" si="49"/>
        <v>1.5625000000000001E-3</v>
      </c>
      <c r="AP407">
        <f t="shared" si="50"/>
        <v>0.02</v>
      </c>
      <c r="AQ407">
        <f>VLOOKUP(M407,spp!A:H,8,FALSE)</f>
        <v>3</v>
      </c>
      <c r="AR407" t="str">
        <f>VLOOKUP(M407,spp!A:K,10,FALSE)</f>
        <v>Depredador</v>
      </c>
      <c r="AS407" t="str">
        <f>VLOOKUP(M407,spp!A:L,12,FALSE)</f>
        <v>LC</v>
      </c>
    </row>
    <row r="408" spans="1:45" x14ac:dyDescent="0.3">
      <c r="A408">
        <v>10</v>
      </c>
      <c r="B408" s="2" t="s">
        <v>983</v>
      </c>
      <c r="C408" s="2" t="s">
        <v>990</v>
      </c>
      <c r="D408" t="s">
        <v>1003</v>
      </c>
      <c r="E408" t="s">
        <v>992</v>
      </c>
      <c r="F408">
        <v>3</v>
      </c>
      <c r="G408" s="1">
        <v>41334</v>
      </c>
      <c r="H408" s="61">
        <v>2013</v>
      </c>
      <c r="I408" s="5" t="s">
        <v>986</v>
      </c>
      <c r="J408" s="1"/>
      <c r="K408" s="36">
        <v>6</v>
      </c>
      <c r="L408" t="str">
        <f t="shared" si="45"/>
        <v>Somero</v>
      </c>
      <c r="M408" t="s">
        <v>1063</v>
      </c>
      <c r="N408" t="str">
        <f>VLOOKUP(M408,spp!A:B,2,FALSE)</f>
        <v>Anisotremus taeniatus</v>
      </c>
      <c r="O408">
        <f t="shared" si="51"/>
        <v>1</v>
      </c>
      <c r="R408">
        <v>1</v>
      </c>
      <c r="AI408" s="44"/>
      <c r="AJ408">
        <f>VLOOKUP(M408,spp!A:C,3,FALSE)</f>
        <v>1</v>
      </c>
      <c r="AK408">
        <f>VLOOKUP(M408,spp!A:D,4,FALSE)</f>
        <v>2</v>
      </c>
      <c r="AL408">
        <f t="shared" si="46"/>
        <v>156.25</v>
      </c>
      <c r="AM408">
        <f t="shared" si="47"/>
        <v>3.90625</v>
      </c>
      <c r="AN408">
        <f t="shared" si="48"/>
        <v>39.0625</v>
      </c>
      <c r="AO408">
        <f t="shared" si="49"/>
        <v>3.90625E-2</v>
      </c>
      <c r="AP408">
        <f t="shared" si="50"/>
        <v>0.02</v>
      </c>
      <c r="AQ408">
        <f>VLOOKUP(M408,spp!A:H,8,FALSE)</f>
        <v>4.2</v>
      </c>
      <c r="AR408" t="str">
        <f>VLOOKUP(M408,spp!A:K,10,FALSE)</f>
        <v>Depredador Tope</v>
      </c>
      <c r="AS408" t="str">
        <f>VLOOKUP(M408,spp!A:L,12,FALSE)</f>
        <v>LC</v>
      </c>
    </row>
    <row r="409" spans="1:45" x14ac:dyDescent="0.3">
      <c r="A409">
        <v>10</v>
      </c>
      <c r="B409" s="2" t="s">
        <v>983</v>
      </c>
      <c r="C409" s="2" t="s">
        <v>990</v>
      </c>
      <c r="D409" t="s">
        <v>1003</v>
      </c>
      <c r="E409" t="s">
        <v>992</v>
      </c>
      <c r="F409">
        <v>3</v>
      </c>
      <c r="G409" s="1">
        <v>41334</v>
      </c>
      <c r="H409" s="61">
        <v>2013</v>
      </c>
      <c r="I409" s="5" t="s">
        <v>986</v>
      </c>
      <c r="J409" s="1"/>
      <c r="K409" s="36">
        <v>6</v>
      </c>
      <c r="L409" t="str">
        <f t="shared" si="45"/>
        <v>Somero</v>
      </c>
      <c r="M409" t="s">
        <v>1017</v>
      </c>
      <c r="N409" t="str">
        <f>VLOOKUP(M409,spp!A:B,2,FALSE)</f>
        <v>Halichoeres dispilus</v>
      </c>
      <c r="O409">
        <f t="shared" si="51"/>
        <v>1</v>
      </c>
      <c r="Q409">
        <v>1</v>
      </c>
      <c r="AI409" s="44"/>
      <c r="AJ409">
        <f>VLOOKUP(M409,spp!A:C,3,FALSE)</f>
        <v>1.26E-2</v>
      </c>
      <c r="AK409">
        <f>VLOOKUP(M409,spp!A:D,4,FALSE)</f>
        <v>3</v>
      </c>
      <c r="AL409">
        <f t="shared" si="46"/>
        <v>5.3156249999999998</v>
      </c>
      <c r="AM409">
        <f t="shared" si="47"/>
        <v>0.13289062499999998</v>
      </c>
      <c r="AN409">
        <f t="shared" si="48"/>
        <v>1.3289062499999997</v>
      </c>
      <c r="AO409">
        <f t="shared" si="49"/>
        <v>1.3289062499999998E-3</v>
      </c>
      <c r="AP409">
        <f t="shared" si="50"/>
        <v>0.02</v>
      </c>
      <c r="AQ409">
        <f>VLOOKUP(M409,spp!A:H,8,FALSE)</f>
        <v>3.9</v>
      </c>
      <c r="AR409" t="str">
        <f>VLOOKUP(M409,spp!A:K,10,FALSE)</f>
        <v>Depredador</v>
      </c>
      <c r="AS409" t="str">
        <f>VLOOKUP(M409,spp!A:L,12,FALSE)</f>
        <v>LC</v>
      </c>
    </row>
    <row r="410" spans="1:45" x14ac:dyDescent="0.3">
      <c r="A410">
        <v>10</v>
      </c>
      <c r="B410" s="2" t="s">
        <v>983</v>
      </c>
      <c r="C410" s="2" t="s">
        <v>990</v>
      </c>
      <c r="D410" t="s">
        <v>1003</v>
      </c>
      <c r="E410" t="s">
        <v>992</v>
      </c>
      <c r="F410">
        <v>3</v>
      </c>
      <c r="G410" s="1">
        <v>41334</v>
      </c>
      <c r="H410" s="61">
        <v>2013</v>
      </c>
      <c r="I410" s="5" t="s">
        <v>986</v>
      </c>
      <c r="J410" s="1"/>
      <c r="K410" s="36">
        <v>6</v>
      </c>
      <c r="L410" t="str">
        <f t="shared" si="45"/>
        <v>Somero</v>
      </c>
      <c r="M410" t="s">
        <v>1070</v>
      </c>
      <c r="N410" t="str">
        <f>VLOOKUP(M410,spp!A:B,2,FALSE)</f>
        <v>Stegastes rectrifaenum</v>
      </c>
      <c r="O410">
        <f t="shared" si="51"/>
        <v>1</v>
      </c>
      <c r="Q410">
        <v>1</v>
      </c>
      <c r="AI410" s="44"/>
      <c r="AJ410">
        <f>VLOOKUP(M410,spp!A:C,3,FALSE)</f>
        <v>1.813E-2</v>
      </c>
      <c r="AK410">
        <f>VLOOKUP(M410,spp!A:D,4,FALSE)</f>
        <v>3.07552</v>
      </c>
      <c r="AL410">
        <f t="shared" si="46"/>
        <v>8.90566226081088</v>
      </c>
      <c r="AM410">
        <f t="shared" si="47"/>
        <v>0.22264155652027201</v>
      </c>
      <c r="AN410">
        <f t="shared" si="48"/>
        <v>2.22641556520272</v>
      </c>
      <c r="AO410">
        <f t="shared" si="49"/>
        <v>2.2264155652027199E-3</v>
      </c>
      <c r="AP410">
        <f t="shared" si="50"/>
        <v>0.02</v>
      </c>
      <c r="AQ410">
        <f>VLOOKUP(M410,spp!A:H,8,FALSE)</f>
        <v>2</v>
      </c>
      <c r="AR410" t="str">
        <f>VLOOKUP(M410,spp!A:K,10,FALSE)</f>
        <v>Herbívoro</v>
      </c>
      <c r="AS410" t="str">
        <f>VLOOKUP(M410,spp!A:L,12,FALSE)</f>
        <v>NE</v>
      </c>
    </row>
    <row r="411" spans="1:45" x14ac:dyDescent="0.3">
      <c r="A411">
        <v>10</v>
      </c>
      <c r="B411" s="2" t="s">
        <v>983</v>
      </c>
      <c r="C411" s="2" t="s">
        <v>990</v>
      </c>
      <c r="D411" t="s">
        <v>1003</v>
      </c>
      <c r="E411" t="s">
        <v>992</v>
      </c>
      <c r="F411">
        <v>3</v>
      </c>
      <c r="G411" s="1">
        <v>41334</v>
      </c>
      <c r="H411" s="61">
        <v>2013</v>
      </c>
      <c r="I411" s="5" t="s">
        <v>986</v>
      </c>
      <c r="J411" s="1"/>
      <c r="K411" s="36">
        <v>6</v>
      </c>
      <c r="L411" t="str">
        <f t="shared" si="45"/>
        <v>Somero</v>
      </c>
      <c r="M411" t="s">
        <v>1028</v>
      </c>
      <c r="N411" t="str">
        <f>VLOOKUP(M411,spp!A:B,2,FALSE)</f>
        <v>Thalassoma lucasanum</v>
      </c>
      <c r="O411">
        <f t="shared" si="51"/>
        <v>1</v>
      </c>
      <c r="Q411">
        <v>1</v>
      </c>
      <c r="AI411" s="44"/>
      <c r="AJ411">
        <f>VLOOKUP(M411,spp!A:C,3,FALSE)</f>
        <v>1.261E-2</v>
      </c>
      <c r="AK411">
        <f>VLOOKUP(M411,spp!A:D,4,FALSE)</f>
        <v>2</v>
      </c>
      <c r="AL411">
        <f t="shared" si="46"/>
        <v>0.70931250000000001</v>
      </c>
      <c r="AM411">
        <f t="shared" si="47"/>
        <v>1.77328125E-2</v>
      </c>
      <c r="AN411">
        <f t="shared" si="48"/>
        <v>0.177328125</v>
      </c>
      <c r="AO411">
        <f t="shared" si="49"/>
        <v>1.77328125E-4</v>
      </c>
      <c r="AP411">
        <f t="shared" si="50"/>
        <v>0.02</v>
      </c>
      <c r="AQ411">
        <f>VLOOKUP(M411,spp!A:H,8,FALSE)</f>
        <v>3.5</v>
      </c>
      <c r="AR411" t="str">
        <f>VLOOKUP(M411,spp!A:K,10,FALSE)</f>
        <v>Depredador</v>
      </c>
      <c r="AS411" t="str">
        <f>VLOOKUP(M411,spp!A:L,12,FALSE)</f>
        <v>LC</v>
      </c>
    </row>
    <row r="412" spans="1:45" x14ac:dyDescent="0.3">
      <c r="A412">
        <v>11</v>
      </c>
      <c r="B412" s="2" t="s">
        <v>983</v>
      </c>
      <c r="C412" s="2" t="s">
        <v>990</v>
      </c>
      <c r="D412" s="57" t="s">
        <v>1253</v>
      </c>
      <c r="E412" t="s">
        <v>985</v>
      </c>
      <c r="F412">
        <v>1</v>
      </c>
      <c r="G412" s="1">
        <v>41334</v>
      </c>
      <c r="H412" s="61">
        <v>2013</v>
      </c>
      <c r="I412" s="5" t="s">
        <v>986</v>
      </c>
      <c r="J412" s="1"/>
      <c r="K412" s="36"/>
      <c r="L412" t="str">
        <f t="shared" si="45"/>
        <v>Somero</v>
      </c>
      <c r="M412" s="2" t="s">
        <v>1019</v>
      </c>
      <c r="N412" t="str">
        <f>VLOOKUP(M412,spp!A:B,2,FALSE)</f>
        <v>Stegastes acapulcoensis</v>
      </c>
      <c r="O412">
        <f t="shared" si="51"/>
        <v>20</v>
      </c>
      <c r="P412">
        <v>12</v>
      </c>
      <c r="R412">
        <v>4</v>
      </c>
      <c r="S412">
        <v>4</v>
      </c>
      <c r="AI412" s="44"/>
      <c r="AJ412">
        <f>VLOOKUP(M412,spp!A:C,3,FALSE)</f>
        <v>3.49E-2</v>
      </c>
      <c r="AK412">
        <f>VLOOKUP(M412,spp!A:D,4,FALSE)</f>
        <v>2</v>
      </c>
      <c r="AL412">
        <f t="shared" si="46"/>
        <v>67.182500000000005</v>
      </c>
      <c r="AM412">
        <f t="shared" si="47"/>
        <v>1.6795625000000001</v>
      </c>
      <c r="AN412">
        <f t="shared" si="48"/>
        <v>16.795625000000001</v>
      </c>
      <c r="AO412">
        <f t="shared" si="49"/>
        <v>1.6795625000000002E-2</v>
      </c>
      <c r="AP412">
        <f t="shared" si="50"/>
        <v>0.4</v>
      </c>
      <c r="AQ412">
        <f>VLOOKUP(M412,spp!A:H,8,FALSE)</f>
        <v>2</v>
      </c>
      <c r="AR412" t="str">
        <f>VLOOKUP(M412,spp!A:K,10,FALSE)</f>
        <v>Herbívoro</v>
      </c>
      <c r="AS412" t="str">
        <f>VLOOKUP(M412,spp!A:L,12,FALSE)</f>
        <v>LC</v>
      </c>
    </row>
    <row r="413" spans="1:45" x14ac:dyDescent="0.3">
      <c r="A413">
        <v>11</v>
      </c>
      <c r="B413" s="2" t="s">
        <v>983</v>
      </c>
      <c r="C413" s="2" t="s">
        <v>990</v>
      </c>
      <c r="D413" s="57" t="s">
        <v>1253</v>
      </c>
      <c r="E413" t="s">
        <v>985</v>
      </c>
      <c r="F413">
        <v>1</v>
      </c>
      <c r="G413" s="1">
        <v>41334</v>
      </c>
      <c r="H413" s="61">
        <v>2013</v>
      </c>
      <c r="I413" s="5" t="s">
        <v>986</v>
      </c>
      <c r="J413" s="1"/>
      <c r="K413" s="36"/>
      <c r="L413" t="str">
        <f t="shared" si="45"/>
        <v>Somero</v>
      </c>
      <c r="M413" s="2" t="s">
        <v>1025</v>
      </c>
      <c r="N413" t="str">
        <f>VLOOKUP(M413,spp!A:B,2,FALSE)</f>
        <v>Abudefduf troschelii</v>
      </c>
      <c r="O413">
        <f t="shared" si="51"/>
        <v>3</v>
      </c>
      <c r="R413">
        <v>2</v>
      </c>
      <c r="S413">
        <v>1</v>
      </c>
      <c r="AI413" s="44"/>
      <c r="AJ413">
        <f>VLOOKUP(M413,spp!A:C,3,FALSE)</f>
        <v>1.6E-2</v>
      </c>
      <c r="AK413">
        <f>VLOOKUP(M413,spp!A:D,4,FALSE)</f>
        <v>3</v>
      </c>
      <c r="AL413">
        <f t="shared" si="46"/>
        <v>148.25</v>
      </c>
      <c r="AM413">
        <f t="shared" si="47"/>
        <v>3.7062499999999998</v>
      </c>
      <c r="AN413">
        <f t="shared" si="48"/>
        <v>37.0625</v>
      </c>
      <c r="AO413">
        <f t="shared" si="49"/>
        <v>3.7062499999999998E-2</v>
      </c>
      <c r="AP413">
        <f t="shared" si="50"/>
        <v>0.06</v>
      </c>
      <c r="AQ413">
        <f>VLOOKUP(M413,spp!A:H,8,FALSE)</f>
        <v>3</v>
      </c>
      <c r="AR413" t="str">
        <f>VLOOKUP(M413,spp!A:K,10,FALSE)</f>
        <v>Planctívoro</v>
      </c>
      <c r="AS413" t="str">
        <f>VLOOKUP(M413,spp!A:L,12,FALSE)</f>
        <v>LC</v>
      </c>
    </row>
    <row r="414" spans="1:45" x14ac:dyDescent="0.3">
      <c r="A414">
        <v>11</v>
      </c>
      <c r="B414" s="2" t="s">
        <v>983</v>
      </c>
      <c r="C414" s="2" t="s">
        <v>990</v>
      </c>
      <c r="D414" s="57" t="s">
        <v>1253</v>
      </c>
      <c r="E414" t="s">
        <v>985</v>
      </c>
      <c r="F414">
        <v>1</v>
      </c>
      <c r="G414" s="1">
        <v>41335</v>
      </c>
      <c r="H414" s="61">
        <v>2013</v>
      </c>
      <c r="I414" s="5" t="s">
        <v>986</v>
      </c>
      <c r="J414" s="1"/>
      <c r="K414" s="36"/>
      <c r="L414" t="str">
        <f t="shared" si="45"/>
        <v>Somero</v>
      </c>
      <c r="M414" s="2" t="s">
        <v>1020</v>
      </c>
      <c r="N414" t="str">
        <f>VLOOKUP(M414,spp!A:B,2,FALSE)</f>
        <v>Plagiotremus azaleus</v>
      </c>
      <c r="O414">
        <f t="shared" si="51"/>
        <v>2</v>
      </c>
      <c r="Q414">
        <v>2</v>
      </c>
      <c r="AI414" s="44"/>
      <c r="AJ414">
        <f>VLOOKUP(M414,spp!A:C,3,FALSE)</f>
        <v>4</v>
      </c>
      <c r="AK414">
        <f>VLOOKUP(M414,spp!A:D,4,FALSE)</f>
        <v>3</v>
      </c>
      <c r="AL414">
        <f t="shared" si="46"/>
        <v>3375</v>
      </c>
      <c r="AM414">
        <f t="shared" si="47"/>
        <v>84.375</v>
      </c>
      <c r="AN414">
        <f t="shared" si="48"/>
        <v>843.75</v>
      </c>
      <c r="AO414">
        <f t="shared" si="49"/>
        <v>0.84375</v>
      </c>
      <c r="AP414">
        <f t="shared" si="50"/>
        <v>0.04</v>
      </c>
      <c r="AQ414">
        <f>VLOOKUP(M414,spp!A:H,8,FALSE)</f>
        <v>4</v>
      </c>
      <c r="AR414" t="str">
        <f>VLOOKUP(M414,spp!A:K,10,FALSE)</f>
        <v>Depredador Tope</v>
      </c>
      <c r="AS414" t="str">
        <f>VLOOKUP(M414,spp!A:L,12,FALSE)</f>
        <v>LC</v>
      </c>
    </row>
    <row r="415" spans="1:45" x14ac:dyDescent="0.3">
      <c r="A415">
        <v>11</v>
      </c>
      <c r="B415" s="2" t="s">
        <v>983</v>
      </c>
      <c r="C415" s="2" t="s">
        <v>990</v>
      </c>
      <c r="D415" s="57" t="s">
        <v>1253</v>
      </c>
      <c r="E415" t="s">
        <v>985</v>
      </c>
      <c r="F415">
        <v>1</v>
      </c>
      <c r="G415" s="1">
        <v>41336</v>
      </c>
      <c r="H415" s="61">
        <v>2013</v>
      </c>
      <c r="I415" s="5" t="s">
        <v>986</v>
      </c>
      <c r="J415" s="1"/>
      <c r="K415" s="36"/>
      <c r="L415" t="str">
        <f t="shared" si="45"/>
        <v>Somero</v>
      </c>
      <c r="M415" s="2" t="s">
        <v>1028</v>
      </c>
      <c r="N415" t="str">
        <f>VLOOKUP(M415,spp!A:B,2,FALSE)</f>
        <v>Thalassoma lucasanum</v>
      </c>
      <c r="O415">
        <f t="shared" si="51"/>
        <v>6</v>
      </c>
      <c r="Q415">
        <v>4</v>
      </c>
      <c r="R415">
        <v>2</v>
      </c>
      <c r="AI415" s="44"/>
      <c r="AJ415">
        <f>VLOOKUP(M415,spp!A:C,3,FALSE)</f>
        <v>1.261E-2</v>
      </c>
      <c r="AK415">
        <f>VLOOKUP(M415,spp!A:D,4,FALSE)</f>
        <v>2</v>
      </c>
      <c r="AL415">
        <f t="shared" si="46"/>
        <v>6.7778749999999999</v>
      </c>
      <c r="AM415">
        <f t="shared" si="47"/>
        <v>0.169446875</v>
      </c>
      <c r="AN415">
        <f t="shared" si="48"/>
        <v>1.69446875</v>
      </c>
      <c r="AO415">
        <f t="shared" si="49"/>
        <v>1.69446875E-3</v>
      </c>
      <c r="AP415">
        <f t="shared" si="50"/>
        <v>0.12</v>
      </c>
      <c r="AQ415">
        <f>VLOOKUP(M415,spp!A:H,8,FALSE)</f>
        <v>3.5</v>
      </c>
      <c r="AR415" t="str">
        <f>VLOOKUP(M415,spp!A:K,10,FALSE)</f>
        <v>Depredador</v>
      </c>
      <c r="AS415" t="str">
        <f>VLOOKUP(M415,spp!A:L,12,FALSE)</f>
        <v>LC</v>
      </c>
    </row>
    <row r="416" spans="1:45" x14ac:dyDescent="0.3">
      <c r="A416">
        <v>11</v>
      </c>
      <c r="B416" s="2" t="s">
        <v>983</v>
      </c>
      <c r="C416" s="2" t="s">
        <v>990</v>
      </c>
      <c r="D416" s="57" t="s">
        <v>1253</v>
      </c>
      <c r="E416" t="s">
        <v>985</v>
      </c>
      <c r="F416">
        <v>1</v>
      </c>
      <c r="G416" s="1">
        <v>41337</v>
      </c>
      <c r="H416" s="61">
        <v>2013</v>
      </c>
      <c r="I416" s="5" t="s">
        <v>986</v>
      </c>
      <c r="J416" s="1"/>
      <c r="K416" s="36"/>
      <c r="L416" t="str">
        <f t="shared" si="45"/>
        <v>Somero</v>
      </c>
      <c r="M416" s="2" t="s">
        <v>1017</v>
      </c>
      <c r="N416" t="str">
        <f>VLOOKUP(M416,spp!A:B,2,FALSE)</f>
        <v>Halichoeres dispilus</v>
      </c>
      <c r="O416">
        <f t="shared" si="51"/>
        <v>42</v>
      </c>
      <c r="P416">
        <v>40</v>
      </c>
      <c r="S416">
        <v>2</v>
      </c>
      <c r="AI416" s="44"/>
      <c r="AJ416">
        <f>VLOOKUP(M416,spp!A:C,3,FALSE)</f>
        <v>1.26E-2</v>
      </c>
      <c r="AK416">
        <f>VLOOKUP(M416,spp!A:D,4,FALSE)</f>
        <v>3</v>
      </c>
      <c r="AL416">
        <f t="shared" si="46"/>
        <v>142.93125000000001</v>
      </c>
      <c r="AM416">
        <f t="shared" si="47"/>
        <v>3.57328125</v>
      </c>
      <c r="AN416">
        <f t="shared" si="48"/>
        <v>35.732812500000001</v>
      </c>
      <c r="AO416">
        <f t="shared" si="49"/>
        <v>3.5732812500000002E-2</v>
      </c>
      <c r="AP416">
        <f t="shared" si="50"/>
        <v>0.84</v>
      </c>
      <c r="AQ416">
        <f>VLOOKUP(M416,spp!A:H,8,FALSE)</f>
        <v>3.9</v>
      </c>
      <c r="AR416" t="str">
        <f>VLOOKUP(M416,spp!A:K,10,FALSE)</f>
        <v>Depredador</v>
      </c>
      <c r="AS416" t="str">
        <f>VLOOKUP(M416,spp!A:L,12,FALSE)</f>
        <v>LC</v>
      </c>
    </row>
    <row r="417" spans="1:45" x14ac:dyDescent="0.3">
      <c r="A417">
        <v>11</v>
      </c>
      <c r="B417" s="2" t="s">
        <v>983</v>
      </c>
      <c r="C417" s="2" t="s">
        <v>990</v>
      </c>
      <c r="D417" s="57" t="s">
        <v>1253</v>
      </c>
      <c r="E417" t="s">
        <v>985</v>
      </c>
      <c r="F417">
        <v>2</v>
      </c>
      <c r="G417" s="1">
        <v>41338</v>
      </c>
      <c r="H417" s="61">
        <v>2013</v>
      </c>
      <c r="I417" s="5" t="s">
        <v>986</v>
      </c>
      <c r="J417" s="1"/>
      <c r="K417" s="36"/>
      <c r="L417" t="str">
        <f t="shared" si="45"/>
        <v>Somero</v>
      </c>
      <c r="M417" s="2" t="s">
        <v>1019</v>
      </c>
      <c r="N417" t="str">
        <f>VLOOKUP(M417,spp!A:B,2,FALSE)</f>
        <v>Stegastes acapulcoensis</v>
      </c>
      <c r="O417">
        <f t="shared" si="51"/>
        <v>9</v>
      </c>
      <c r="P417">
        <v>7</v>
      </c>
      <c r="R417">
        <v>2</v>
      </c>
      <c r="AI417" s="44"/>
      <c r="AJ417">
        <f>VLOOKUP(M417,spp!A:C,3,FALSE)</f>
        <v>3.49E-2</v>
      </c>
      <c r="AK417">
        <f>VLOOKUP(M417,spp!A:D,4,FALSE)</f>
        <v>2</v>
      </c>
      <c r="AL417">
        <f t="shared" si="46"/>
        <v>12.433125</v>
      </c>
      <c r="AM417">
        <f t="shared" si="47"/>
        <v>0.31082812500000001</v>
      </c>
      <c r="AN417">
        <f t="shared" si="48"/>
        <v>3.1082812500000001</v>
      </c>
      <c r="AO417">
        <f t="shared" si="49"/>
        <v>3.1082812499999999E-3</v>
      </c>
      <c r="AP417">
        <f t="shared" si="50"/>
        <v>0.18</v>
      </c>
      <c r="AQ417">
        <f>VLOOKUP(M417,spp!A:H,8,FALSE)</f>
        <v>2</v>
      </c>
      <c r="AR417" t="str">
        <f>VLOOKUP(M417,spp!A:K,10,FALSE)</f>
        <v>Herbívoro</v>
      </c>
      <c r="AS417" t="str">
        <f>VLOOKUP(M417,spp!A:L,12,FALSE)</f>
        <v>LC</v>
      </c>
    </row>
    <row r="418" spans="1:45" x14ac:dyDescent="0.3">
      <c r="A418">
        <v>11</v>
      </c>
      <c r="B418" s="2" t="s">
        <v>983</v>
      </c>
      <c r="C418" s="2" t="s">
        <v>990</v>
      </c>
      <c r="D418" s="57" t="s">
        <v>1253</v>
      </c>
      <c r="E418" t="s">
        <v>985</v>
      </c>
      <c r="F418">
        <v>2</v>
      </c>
      <c r="G418" s="1">
        <v>41339</v>
      </c>
      <c r="H418" s="61">
        <v>2013</v>
      </c>
      <c r="I418" s="5" t="s">
        <v>986</v>
      </c>
      <c r="J418" s="1"/>
      <c r="K418" s="36"/>
      <c r="L418" t="str">
        <f t="shared" si="45"/>
        <v>Somero</v>
      </c>
      <c r="M418" s="2" t="s">
        <v>1017</v>
      </c>
      <c r="N418" t="str">
        <f>VLOOKUP(M418,spp!A:B,2,FALSE)</f>
        <v>Halichoeres dispilus</v>
      </c>
      <c r="O418">
        <f t="shared" si="51"/>
        <v>12</v>
      </c>
      <c r="Q418">
        <v>5</v>
      </c>
      <c r="R418">
        <v>7</v>
      </c>
      <c r="AI418" s="44"/>
      <c r="AJ418">
        <f>VLOOKUP(M418,spp!A:C,3,FALSE)</f>
        <v>1.26E-2</v>
      </c>
      <c r="AK418">
        <f>VLOOKUP(M418,spp!A:D,4,FALSE)</f>
        <v>3</v>
      </c>
      <c r="AL418">
        <f t="shared" si="46"/>
        <v>198.84375</v>
      </c>
      <c r="AM418">
        <f t="shared" si="47"/>
        <v>4.9710937499999996</v>
      </c>
      <c r="AN418">
        <f t="shared" si="48"/>
        <v>49.7109375</v>
      </c>
      <c r="AO418">
        <f t="shared" si="49"/>
        <v>4.9710937500000003E-2</v>
      </c>
      <c r="AP418">
        <f t="shared" si="50"/>
        <v>0.24</v>
      </c>
      <c r="AQ418">
        <f>VLOOKUP(M418,spp!A:H,8,FALSE)</f>
        <v>3.9</v>
      </c>
      <c r="AR418" t="str">
        <f>VLOOKUP(M418,spp!A:K,10,FALSE)</f>
        <v>Depredador</v>
      </c>
      <c r="AS418" t="str">
        <f>VLOOKUP(M418,spp!A:L,12,FALSE)</f>
        <v>LC</v>
      </c>
    </row>
    <row r="419" spans="1:45" x14ac:dyDescent="0.3">
      <c r="A419">
        <v>11</v>
      </c>
      <c r="B419" s="2" t="s">
        <v>983</v>
      </c>
      <c r="C419" s="2" t="s">
        <v>990</v>
      </c>
      <c r="D419" s="57" t="s">
        <v>1253</v>
      </c>
      <c r="E419" t="s">
        <v>985</v>
      </c>
      <c r="F419">
        <v>2</v>
      </c>
      <c r="G419" s="1">
        <v>41340</v>
      </c>
      <c r="H419" s="61">
        <v>2013</v>
      </c>
      <c r="I419" s="5" t="s">
        <v>986</v>
      </c>
      <c r="J419" s="1"/>
      <c r="K419" s="36"/>
      <c r="L419" t="str">
        <f t="shared" si="45"/>
        <v>Somero</v>
      </c>
      <c r="M419" s="2" t="s">
        <v>1067</v>
      </c>
      <c r="N419" t="str">
        <f>VLOOKUP(M419,spp!A:B,2,FALSE)</f>
        <v>Acanthurus xanthopterus</v>
      </c>
      <c r="O419">
        <f t="shared" si="51"/>
        <v>8</v>
      </c>
      <c r="Q419">
        <v>7</v>
      </c>
      <c r="R419">
        <v>1</v>
      </c>
      <c r="AI419" s="44"/>
      <c r="AJ419">
        <f>VLOOKUP(M419,spp!A:C,3,FALSE)</f>
        <v>2.673E-2</v>
      </c>
      <c r="AK419">
        <f>VLOOKUP(M419,spp!A:D,4,FALSE)</f>
        <v>2</v>
      </c>
      <c r="AL419">
        <f t="shared" si="46"/>
        <v>14.701499999999999</v>
      </c>
      <c r="AM419">
        <f t="shared" si="47"/>
        <v>0.36753749999999996</v>
      </c>
      <c r="AN419">
        <f t="shared" si="48"/>
        <v>3.6753749999999998</v>
      </c>
      <c r="AO419">
        <f t="shared" si="49"/>
        <v>3.6753749999999998E-3</v>
      </c>
      <c r="AP419">
        <f t="shared" si="50"/>
        <v>0.16</v>
      </c>
      <c r="AQ419">
        <f>VLOOKUP(M419,spp!A:H,8,FALSE)</f>
        <v>2.9</v>
      </c>
      <c r="AR419" t="str">
        <f>VLOOKUP(M419,spp!A:K,10,FALSE)</f>
        <v>Herbívoro</v>
      </c>
      <c r="AS419" t="str">
        <f>VLOOKUP(M419,spp!A:L,12,FALSE)</f>
        <v>LC</v>
      </c>
    </row>
    <row r="420" spans="1:45" x14ac:dyDescent="0.3">
      <c r="A420">
        <v>11</v>
      </c>
      <c r="B420" s="2" t="s">
        <v>983</v>
      </c>
      <c r="C420" s="2" t="s">
        <v>990</v>
      </c>
      <c r="D420" s="57" t="s">
        <v>1253</v>
      </c>
      <c r="E420" t="s">
        <v>985</v>
      </c>
      <c r="F420">
        <v>2</v>
      </c>
      <c r="G420" s="1">
        <v>41341</v>
      </c>
      <c r="H420" s="61">
        <v>2013</v>
      </c>
      <c r="I420" s="5" t="s">
        <v>986</v>
      </c>
      <c r="J420" s="1"/>
      <c r="K420" s="36"/>
      <c r="L420" t="str">
        <f t="shared" si="45"/>
        <v>Somero</v>
      </c>
      <c r="M420" s="2" t="s">
        <v>1033</v>
      </c>
      <c r="N420" t="str">
        <f>VLOOKUP(M420,spp!A:B,2,FALSE)</f>
        <v>Cephalopholis panamensis</v>
      </c>
      <c r="O420">
        <f t="shared" si="51"/>
        <v>1</v>
      </c>
      <c r="S420">
        <v>1</v>
      </c>
      <c r="AI420" s="44"/>
      <c r="AJ420">
        <f>VLOOKUP(M420,spp!A:C,3,FALSE)</f>
        <v>2</v>
      </c>
      <c r="AK420">
        <f>VLOOKUP(M420,spp!A:D,4,FALSE)</f>
        <v>3</v>
      </c>
      <c r="AL420">
        <f t="shared" si="46"/>
        <v>10718.75</v>
      </c>
      <c r="AM420">
        <f t="shared" si="47"/>
        <v>267.96875</v>
      </c>
      <c r="AN420">
        <f t="shared" si="48"/>
        <v>2679.6875</v>
      </c>
      <c r="AO420">
        <f t="shared" si="49"/>
        <v>2.6796875</v>
      </c>
      <c r="AP420">
        <f t="shared" si="50"/>
        <v>0.02</v>
      </c>
      <c r="AQ420">
        <f>VLOOKUP(M420,spp!A:H,8,FALSE)</f>
        <v>4</v>
      </c>
      <c r="AR420" t="str">
        <f>VLOOKUP(M420,spp!A:K,10,FALSE)</f>
        <v>Depredador Tope</v>
      </c>
      <c r="AS420" t="str">
        <f>VLOOKUP(M420,spp!A:L,12,FALSE)</f>
        <v>LC</v>
      </c>
    </row>
    <row r="421" spans="1:45" x14ac:dyDescent="0.3">
      <c r="A421">
        <v>11</v>
      </c>
      <c r="B421" s="2" t="s">
        <v>983</v>
      </c>
      <c r="C421" s="2" t="s">
        <v>990</v>
      </c>
      <c r="D421" s="57" t="s">
        <v>1253</v>
      </c>
      <c r="E421" t="s">
        <v>985</v>
      </c>
      <c r="F421">
        <v>2</v>
      </c>
      <c r="G421" s="1">
        <v>41342</v>
      </c>
      <c r="H421" s="61">
        <v>2013</v>
      </c>
      <c r="I421" s="5" t="s">
        <v>986</v>
      </c>
      <c r="J421" s="1"/>
      <c r="K421" s="36"/>
      <c r="L421" t="str">
        <f t="shared" si="45"/>
        <v>Somero</v>
      </c>
      <c r="M421" s="2" t="s">
        <v>1053</v>
      </c>
      <c r="N421" t="str">
        <f>VLOOKUP(M421,spp!A:B,2,FALSE)</f>
        <v>Halichoeres chierchiae</v>
      </c>
      <c r="O421">
        <f t="shared" si="51"/>
        <v>1</v>
      </c>
      <c r="S421">
        <v>1</v>
      </c>
      <c r="AI421" s="44"/>
      <c r="AJ421">
        <f>VLOOKUP(M421,spp!A:C,3,FALSE)</f>
        <v>1.26E-2</v>
      </c>
      <c r="AK421">
        <f>VLOOKUP(M421,spp!A:D,4,FALSE)</f>
        <v>3</v>
      </c>
      <c r="AL421">
        <f t="shared" si="46"/>
        <v>67.528125000000003</v>
      </c>
      <c r="AM421">
        <f t="shared" si="47"/>
        <v>1.688203125</v>
      </c>
      <c r="AN421">
        <f t="shared" si="48"/>
        <v>16.882031250000001</v>
      </c>
      <c r="AO421">
        <f t="shared" si="49"/>
        <v>1.6882031250000002E-2</v>
      </c>
      <c r="AP421">
        <f t="shared" si="50"/>
        <v>0.02</v>
      </c>
      <c r="AQ421">
        <f>VLOOKUP(M421,spp!A:H,8,FALSE)</f>
        <v>3.5</v>
      </c>
      <c r="AR421" t="str">
        <f>VLOOKUP(M421,spp!A:K,10,FALSE)</f>
        <v>Depredador</v>
      </c>
      <c r="AS421" t="str">
        <f>VLOOKUP(M421,spp!A:L,12,FALSE)</f>
        <v>LC</v>
      </c>
    </row>
    <row r="422" spans="1:45" x14ac:dyDescent="0.3">
      <c r="A422">
        <v>11</v>
      </c>
      <c r="B422" s="2" t="s">
        <v>983</v>
      </c>
      <c r="C422" s="2" t="s">
        <v>990</v>
      </c>
      <c r="D422" s="57" t="s">
        <v>1253</v>
      </c>
      <c r="E422" t="s">
        <v>985</v>
      </c>
      <c r="F422">
        <v>2</v>
      </c>
      <c r="G422" s="1">
        <v>41343</v>
      </c>
      <c r="H422" s="61">
        <v>2013</v>
      </c>
      <c r="I422" s="5" t="s">
        <v>986</v>
      </c>
      <c r="J422" s="1"/>
      <c r="K422" s="36"/>
      <c r="L422" t="str">
        <f t="shared" si="45"/>
        <v>Somero</v>
      </c>
      <c r="M422" s="2" t="s">
        <v>1058</v>
      </c>
      <c r="N422" t="str">
        <f>VLOOKUP(M422,spp!A:B,2,FALSE)</f>
        <v>Serranus psittacinus</v>
      </c>
      <c r="O422">
        <f t="shared" si="51"/>
        <v>1</v>
      </c>
      <c r="S422">
        <v>1</v>
      </c>
      <c r="AI422" s="44"/>
      <c r="AJ422">
        <f>VLOOKUP(M422,spp!A:C,3,FALSE)</f>
        <v>1</v>
      </c>
      <c r="AK422">
        <f>VLOOKUP(M422,spp!A:D,4,FALSE)</f>
        <v>2</v>
      </c>
      <c r="AL422">
        <f t="shared" si="46"/>
        <v>306.25</v>
      </c>
      <c r="AM422">
        <f t="shared" si="47"/>
        <v>7.65625</v>
      </c>
      <c r="AN422">
        <f t="shared" si="48"/>
        <v>76.5625</v>
      </c>
      <c r="AO422">
        <f t="shared" si="49"/>
        <v>7.6562500000000006E-2</v>
      </c>
      <c r="AP422">
        <f t="shared" si="50"/>
        <v>0.02</v>
      </c>
      <c r="AQ422">
        <f>VLOOKUP(M422,spp!A:H,8,FALSE)</f>
        <v>3.6</v>
      </c>
      <c r="AR422" t="str">
        <f>VLOOKUP(M422,spp!A:K,10,FALSE)</f>
        <v>Depredador</v>
      </c>
      <c r="AS422" t="str">
        <f>VLOOKUP(M422,spp!A:L,12,FALSE)</f>
        <v>LC</v>
      </c>
    </row>
    <row r="423" spans="1:45" x14ac:dyDescent="0.3">
      <c r="A423">
        <v>11</v>
      </c>
      <c r="B423" s="2" t="s">
        <v>983</v>
      </c>
      <c r="C423" s="2" t="s">
        <v>990</v>
      </c>
      <c r="D423" s="57" t="s">
        <v>1253</v>
      </c>
      <c r="E423" t="s">
        <v>985</v>
      </c>
      <c r="F423">
        <v>2</v>
      </c>
      <c r="G423" s="1">
        <v>41344</v>
      </c>
      <c r="H423" s="61">
        <v>2013</v>
      </c>
      <c r="I423" s="5" t="s">
        <v>986</v>
      </c>
      <c r="J423" s="1"/>
      <c r="K423" s="36"/>
      <c r="L423" t="str">
        <f t="shared" si="45"/>
        <v>Somero</v>
      </c>
      <c r="M423" s="2" t="s">
        <v>1040</v>
      </c>
      <c r="N423" t="str">
        <f>VLOOKUP(M423,spp!A:B,2,FALSE)</f>
        <v>Sufflamen verres</v>
      </c>
      <c r="O423">
        <f t="shared" si="51"/>
        <v>1</v>
      </c>
      <c r="Q423">
        <v>1</v>
      </c>
      <c r="AI423" s="44"/>
      <c r="AJ423">
        <f>VLOOKUP(M423,spp!A:C,3,FALSE)</f>
        <v>2</v>
      </c>
      <c r="AK423">
        <f>VLOOKUP(M423,spp!A:D,4,FALSE)</f>
        <v>3</v>
      </c>
      <c r="AL423">
        <f t="shared" si="46"/>
        <v>843.75</v>
      </c>
      <c r="AM423">
        <f t="shared" si="47"/>
        <v>21.09375</v>
      </c>
      <c r="AN423">
        <f t="shared" si="48"/>
        <v>210.9375</v>
      </c>
      <c r="AO423">
        <f t="shared" si="49"/>
        <v>0.2109375</v>
      </c>
      <c r="AP423">
        <f t="shared" si="50"/>
        <v>0.02</v>
      </c>
      <c r="AQ423">
        <f>VLOOKUP(M423,spp!A:H,8,FALSE)</f>
        <v>3.3</v>
      </c>
      <c r="AR423" t="str">
        <f>VLOOKUP(M423,spp!A:K,10,FALSE)</f>
        <v>Depredador</v>
      </c>
      <c r="AS423" t="str">
        <f>VLOOKUP(M423,spp!A:L,12,FALSE)</f>
        <v>LC</v>
      </c>
    </row>
    <row r="424" spans="1:45" x14ac:dyDescent="0.3">
      <c r="A424">
        <v>11</v>
      </c>
      <c r="B424" s="2" t="s">
        <v>983</v>
      </c>
      <c r="C424" s="2" t="s">
        <v>990</v>
      </c>
      <c r="D424" s="57" t="s">
        <v>1253</v>
      </c>
      <c r="E424" t="s">
        <v>985</v>
      </c>
      <c r="F424">
        <v>2</v>
      </c>
      <c r="G424" s="1">
        <v>41345</v>
      </c>
      <c r="H424" s="61">
        <v>2013</v>
      </c>
      <c r="I424" s="5" t="s">
        <v>986</v>
      </c>
      <c r="J424" s="1"/>
      <c r="K424" s="36"/>
      <c r="L424" t="str">
        <f t="shared" si="45"/>
        <v>Somero</v>
      </c>
      <c r="M424" s="2" t="s">
        <v>1032</v>
      </c>
      <c r="N424" t="str">
        <f>VLOOKUP(M424,spp!A:B,2,FALSE)</f>
        <v>Lutjanus argentiventris</v>
      </c>
      <c r="O424">
        <f t="shared" si="51"/>
        <v>1</v>
      </c>
      <c r="T424">
        <v>1</v>
      </c>
      <c r="AI424" s="44"/>
      <c r="AJ424">
        <f>VLOOKUP(M424,spp!A:C,3,FALSE)</f>
        <v>1</v>
      </c>
      <c r="AK424">
        <f>VLOOKUP(M424,spp!A:D,4,FALSE)</f>
        <v>3</v>
      </c>
      <c r="AL424">
        <f t="shared" si="46"/>
        <v>15625</v>
      </c>
      <c r="AM424">
        <f t="shared" si="47"/>
        <v>390.625</v>
      </c>
      <c r="AN424">
        <f t="shared" si="48"/>
        <v>3906.25</v>
      </c>
      <c r="AO424">
        <f t="shared" si="49"/>
        <v>3.90625</v>
      </c>
      <c r="AP424">
        <f t="shared" si="50"/>
        <v>0.02</v>
      </c>
      <c r="AQ424">
        <f>VLOOKUP(M424,spp!A:H,8,FALSE)</f>
        <v>4</v>
      </c>
      <c r="AR424" t="str">
        <f>VLOOKUP(M424,spp!A:K,10,FALSE)</f>
        <v>Depredador Tope</v>
      </c>
      <c r="AS424" t="str">
        <f>VLOOKUP(M424,spp!A:L,12,FALSE)</f>
        <v>LC</v>
      </c>
    </row>
    <row r="425" spans="1:45" x14ac:dyDescent="0.3">
      <c r="A425">
        <v>11</v>
      </c>
      <c r="B425" s="2" t="s">
        <v>983</v>
      </c>
      <c r="C425" s="2" t="s">
        <v>990</v>
      </c>
      <c r="D425" s="57" t="s">
        <v>1253</v>
      </c>
      <c r="E425" t="s">
        <v>985</v>
      </c>
      <c r="F425">
        <v>3</v>
      </c>
      <c r="G425" s="1">
        <v>41346</v>
      </c>
      <c r="H425" s="61">
        <v>2013</v>
      </c>
      <c r="I425" s="5" t="s">
        <v>986</v>
      </c>
      <c r="J425" s="1"/>
      <c r="K425" s="36"/>
      <c r="L425" t="str">
        <f t="shared" si="45"/>
        <v>Somero</v>
      </c>
      <c r="M425" s="2" t="s">
        <v>1019</v>
      </c>
      <c r="N425" t="str">
        <f>VLOOKUP(M425,spp!A:B,2,FALSE)</f>
        <v>Stegastes acapulcoensis</v>
      </c>
      <c r="O425">
        <f t="shared" si="51"/>
        <v>19</v>
      </c>
      <c r="P425">
        <v>5</v>
      </c>
      <c r="R425">
        <v>1</v>
      </c>
      <c r="S425">
        <v>13</v>
      </c>
      <c r="AI425" s="44"/>
      <c r="AJ425">
        <f>VLOOKUP(M425,spp!A:C,3,FALSE)</f>
        <v>3.49E-2</v>
      </c>
      <c r="AK425">
        <f>VLOOKUP(M425,spp!A:D,4,FALSE)</f>
        <v>2</v>
      </c>
      <c r="AL425">
        <f t="shared" si="46"/>
        <v>145.489375</v>
      </c>
      <c r="AM425">
        <f t="shared" si="47"/>
        <v>3.6372343749999998</v>
      </c>
      <c r="AN425">
        <f t="shared" si="48"/>
        <v>36.372343749999999</v>
      </c>
      <c r="AO425">
        <f t="shared" si="49"/>
        <v>3.6372343750000001E-2</v>
      </c>
      <c r="AP425">
        <f t="shared" si="50"/>
        <v>0.38</v>
      </c>
      <c r="AQ425">
        <f>VLOOKUP(M425,spp!A:H,8,FALSE)</f>
        <v>2</v>
      </c>
      <c r="AR425" t="str">
        <f>VLOOKUP(M425,spp!A:K,10,FALSE)</f>
        <v>Herbívoro</v>
      </c>
      <c r="AS425" t="str">
        <f>VLOOKUP(M425,spp!A:L,12,FALSE)</f>
        <v>LC</v>
      </c>
    </row>
    <row r="426" spans="1:45" x14ac:dyDescent="0.3">
      <c r="A426">
        <v>11</v>
      </c>
      <c r="B426" s="2" t="s">
        <v>983</v>
      </c>
      <c r="C426" s="2" t="s">
        <v>990</v>
      </c>
      <c r="D426" s="57" t="s">
        <v>1253</v>
      </c>
      <c r="E426" t="s">
        <v>985</v>
      </c>
      <c r="F426">
        <v>3</v>
      </c>
      <c r="G426" s="1">
        <v>41347</v>
      </c>
      <c r="H426" s="61">
        <v>2013</v>
      </c>
      <c r="I426" s="5" t="s">
        <v>986</v>
      </c>
      <c r="J426" s="1"/>
      <c r="K426" s="36"/>
      <c r="L426" t="str">
        <f t="shared" si="45"/>
        <v>Somero</v>
      </c>
      <c r="M426" s="2" t="s">
        <v>1025</v>
      </c>
      <c r="N426" t="str">
        <f>VLOOKUP(M426,spp!A:B,2,FALSE)</f>
        <v>Abudefduf troschelii</v>
      </c>
      <c r="O426">
        <f t="shared" si="51"/>
        <v>4</v>
      </c>
      <c r="S426">
        <v>4</v>
      </c>
      <c r="AI426" s="44"/>
      <c r="AJ426">
        <f>VLOOKUP(M426,spp!A:C,3,FALSE)</f>
        <v>1.6E-2</v>
      </c>
      <c r="AK426">
        <f>VLOOKUP(M426,spp!A:D,4,FALSE)</f>
        <v>3</v>
      </c>
      <c r="AL426">
        <f t="shared" si="46"/>
        <v>343</v>
      </c>
      <c r="AM426">
        <f t="shared" si="47"/>
        <v>8.5749999999999993</v>
      </c>
      <c r="AN426">
        <f t="shared" si="48"/>
        <v>85.75</v>
      </c>
      <c r="AO426">
        <f t="shared" si="49"/>
        <v>8.5750000000000007E-2</v>
      </c>
      <c r="AP426">
        <f t="shared" si="50"/>
        <v>0.08</v>
      </c>
      <c r="AQ426">
        <f>VLOOKUP(M426,spp!A:H,8,FALSE)</f>
        <v>3</v>
      </c>
      <c r="AR426" t="str">
        <f>VLOOKUP(M426,spp!A:K,10,FALSE)</f>
        <v>Planctívoro</v>
      </c>
      <c r="AS426" t="str">
        <f>VLOOKUP(M426,spp!A:L,12,FALSE)</f>
        <v>LC</v>
      </c>
    </row>
    <row r="427" spans="1:45" x14ac:dyDescent="0.3">
      <c r="A427">
        <v>11</v>
      </c>
      <c r="B427" s="2" t="s">
        <v>983</v>
      </c>
      <c r="C427" s="2" t="s">
        <v>990</v>
      </c>
      <c r="D427" s="57" t="s">
        <v>1253</v>
      </c>
      <c r="E427" t="s">
        <v>985</v>
      </c>
      <c r="F427">
        <v>3</v>
      </c>
      <c r="G427" s="1">
        <v>41348</v>
      </c>
      <c r="H427" s="61">
        <v>2013</v>
      </c>
      <c r="I427" s="5" t="s">
        <v>986</v>
      </c>
      <c r="J427" s="1"/>
      <c r="K427" s="36"/>
      <c r="L427" t="str">
        <f t="shared" si="45"/>
        <v>Somero</v>
      </c>
      <c r="M427" s="2" t="s">
        <v>1017</v>
      </c>
      <c r="N427" t="str">
        <f>VLOOKUP(M427,spp!A:B,2,FALSE)</f>
        <v>Halichoeres dispilus</v>
      </c>
      <c r="O427">
        <f t="shared" si="51"/>
        <v>4</v>
      </c>
      <c r="Q427">
        <v>2</v>
      </c>
      <c r="R427">
        <v>2</v>
      </c>
      <c r="AI427" s="44"/>
      <c r="AJ427">
        <f>VLOOKUP(M427,spp!A:C,3,FALSE)</f>
        <v>1.26E-2</v>
      </c>
      <c r="AK427">
        <f>VLOOKUP(M427,spp!A:D,4,FALSE)</f>
        <v>3</v>
      </c>
      <c r="AL427">
        <f t="shared" si="46"/>
        <v>59.85</v>
      </c>
      <c r="AM427">
        <f t="shared" si="47"/>
        <v>1.4962500000000001</v>
      </c>
      <c r="AN427">
        <f t="shared" si="48"/>
        <v>14.9625</v>
      </c>
      <c r="AO427">
        <f t="shared" si="49"/>
        <v>1.49625E-2</v>
      </c>
      <c r="AP427">
        <f t="shared" si="50"/>
        <v>0.08</v>
      </c>
      <c r="AQ427">
        <f>VLOOKUP(M427,spp!A:H,8,FALSE)</f>
        <v>3.9</v>
      </c>
      <c r="AR427" t="str">
        <f>VLOOKUP(M427,spp!A:K,10,FALSE)</f>
        <v>Depredador</v>
      </c>
      <c r="AS427" t="str">
        <f>VLOOKUP(M427,spp!A:L,12,FALSE)</f>
        <v>LC</v>
      </c>
    </row>
    <row r="428" spans="1:45" x14ac:dyDescent="0.3">
      <c r="A428">
        <v>11</v>
      </c>
      <c r="B428" s="2" t="s">
        <v>983</v>
      </c>
      <c r="C428" s="2" t="s">
        <v>990</v>
      </c>
      <c r="D428" s="57" t="s">
        <v>1253</v>
      </c>
      <c r="E428" t="s">
        <v>985</v>
      </c>
      <c r="F428">
        <v>3</v>
      </c>
      <c r="G428" s="1">
        <v>41349</v>
      </c>
      <c r="H428" s="61">
        <v>2013</v>
      </c>
      <c r="I428" s="5" t="s">
        <v>986</v>
      </c>
      <c r="J428" s="1"/>
      <c r="K428" s="36"/>
      <c r="L428" t="str">
        <f t="shared" si="45"/>
        <v>Somero</v>
      </c>
      <c r="M428" s="2" t="s">
        <v>1053</v>
      </c>
      <c r="N428" t="str">
        <f>VLOOKUP(M428,spp!A:B,2,FALSE)</f>
        <v>Halichoeres chierchiae</v>
      </c>
      <c r="O428">
        <f t="shared" si="51"/>
        <v>3</v>
      </c>
      <c r="S428">
        <v>2</v>
      </c>
      <c r="T428">
        <v>1</v>
      </c>
      <c r="AI428" s="44"/>
      <c r="AJ428">
        <f>VLOOKUP(M428,spp!A:C,3,FALSE)</f>
        <v>1.26E-2</v>
      </c>
      <c r="AK428">
        <f>VLOOKUP(M428,spp!A:D,4,FALSE)</f>
        <v>3</v>
      </c>
      <c r="AL428">
        <f t="shared" si="46"/>
        <v>331.93124999999998</v>
      </c>
      <c r="AM428">
        <f t="shared" si="47"/>
        <v>8.2982812499999987</v>
      </c>
      <c r="AN428">
        <f t="shared" si="48"/>
        <v>82.982812499999994</v>
      </c>
      <c r="AO428">
        <f t="shared" si="49"/>
        <v>8.2982812499999989E-2</v>
      </c>
      <c r="AP428">
        <f t="shared" si="50"/>
        <v>0.06</v>
      </c>
      <c r="AQ428">
        <f>VLOOKUP(M428,spp!A:H,8,FALSE)</f>
        <v>3.5</v>
      </c>
      <c r="AR428" t="str">
        <f>VLOOKUP(M428,spp!A:K,10,FALSE)</f>
        <v>Depredador</v>
      </c>
      <c r="AS428" t="str">
        <f>VLOOKUP(M428,spp!A:L,12,FALSE)</f>
        <v>LC</v>
      </c>
    </row>
    <row r="429" spans="1:45" x14ac:dyDescent="0.3">
      <c r="A429">
        <v>11</v>
      </c>
      <c r="B429" s="2" t="s">
        <v>983</v>
      </c>
      <c r="C429" s="2" t="s">
        <v>990</v>
      </c>
      <c r="D429" s="57" t="s">
        <v>1253</v>
      </c>
      <c r="E429" t="s">
        <v>985</v>
      </c>
      <c r="F429">
        <v>3</v>
      </c>
      <c r="G429" s="1">
        <v>41350</v>
      </c>
      <c r="H429" s="61">
        <v>2013</v>
      </c>
      <c r="I429" s="5" t="s">
        <v>986</v>
      </c>
      <c r="J429" s="1"/>
      <c r="K429" s="36"/>
      <c r="L429" t="str">
        <f t="shared" si="45"/>
        <v>Somero</v>
      </c>
      <c r="M429" s="2" t="s">
        <v>1032</v>
      </c>
      <c r="N429" t="str">
        <f>VLOOKUP(M429,spp!A:B,2,FALSE)</f>
        <v>Lutjanus argentiventris</v>
      </c>
      <c r="O429">
        <f t="shared" si="51"/>
        <v>1</v>
      </c>
      <c r="T429">
        <v>1</v>
      </c>
      <c r="AI429" s="44"/>
      <c r="AJ429">
        <f>VLOOKUP(M429,spp!A:C,3,FALSE)</f>
        <v>1</v>
      </c>
      <c r="AK429">
        <f>VLOOKUP(M429,spp!A:D,4,FALSE)</f>
        <v>3</v>
      </c>
      <c r="AL429">
        <f t="shared" si="46"/>
        <v>15625</v>
      </c>
      <c r="AM429">
        <f t="shared" si="47"/>
        <v>390.625</v>
      </c>
      <c r="AN429">
        <f t="shared" si="48"/>
        <v>3906.25</v>
      </c>
      <c r="AO429">
        <f t="shared" si="49"/>
        <v>3.90625</v>
      </c>
      <c r="AP429">
        <f t="shared" si="50"/>
        <v>0.02</v>
      </c>
      <c r="AQ429">
        <f>VLOOKUP(M429,spp!A:H,8,FALSE)</f>
        <v>4</v>
      </c>
      <c r="AR429" t="str">
        <f>VLOOKUP(M429,spp!A:K,10,FALSE)</f>
        <v>Depredador Tope</v>
      </c>
      <c r="AS429" t="str">
        <f>VLOOKUP(M429,spp!A:L,12,FALSE)</f>
        <v>LC</v>
      </c>
    </row>
    <row r="430" spans="1:45" x14ac:dyDescent="0.3">
      <c r="A430">
        <v>11</v>
      </c>
      <c r="B430" s="2" t="s">
        <v>983</v>
      </c>
      <c r="C430" s="2" t="s">
        <v>990</v>
      </c>
      <c r="D430" s="57" t="s">
        <v>1253</v>
      </c>
      <c r="E430" t="s">
        <v>985</v>
      </c>
      <c r="F430">
        <v>3</v>
      </c>
      <c r="G430" s="1">
        <v>41351</v>
      </c>
      <c r="H430" s="61">
        <v>2013</v>
      </c>
      <c r="I430" s="5" t="s">
        <v>986</v>
      </c>
      <c r="J430" s="1"/>
      <c r="K430" s="36"/>
      <c r="L430" t="str">
        <f t="shared" si="45"/>
        <v>Somero</v>
      </c>
      <c r="M430" s="2" t="s">
        <v>1036</v>
      </c>
      <c r="N430" t="str">
        <f>VLOOKUP(M430,spp!A:B,2,FALSE)</f>
        <v>Chaetodon humeralis</v>
      </c>
      <c r="O430">
        <f t="shared" si="51"/>
        <v>2</v>
      </c>
      <c r="S430">
        <v>2</v>
      </c>
      <c r="AI430" s="44"/>
      <c r="AJ430">
        <f>VLOOKUP(M430,spp!A:C,3,FALSE)</f>
        <v>2</v>
      </c>
      <c r="AK430">
        <f>VLOOKUP(M430,spp!A:D,4,FALSE)</f>
        <v>2.9895</v>
      </c>
      <c r="AL430">
        <f t="shared" si="46"/>
        <v>20802.821273876769</v>
      </c>
      <c r="AM430">
        <f t="shared" si="47"/>
        <v>520.07053184691927</v>
      </c>
      <c r="AN430">
        <f t="shared" si="48"/>
        <v>5200.7053184691922</v>
      </c>
      <c r="AO430">
        <f t="shared" si="49"/>
        <v>5.2007053184691925</v>
      </c>
      <c r="AP430">
        <f t="shared" si="50"/>
        <v>0.04</v>
      </c>
      <c r="AQ430">
        <f>VLOOKUP(M430,spp!A:H,8,FALSE)</f>
        <v>2.7</v>
      </c>
      <c r="AR430" t="str">
        <f>VLOOKUP(M430,spp!A:K,10,FALSE)</f>
        <v>Herbívoro</v>
      </c>
      <c r="AS430" t="str">
        <f>VLOOKUP(M430,spp!A:L,12,FALSE)</f>
        <v>LC</v>
      </c>
    </row>
    <row r="431" spans="1:45" x14ac:dyDescent="0.3">
      <c r="A431">
        <v>12</v>
      </c>
      <c r="B431" s="2" t="s">
        <v>983</v>
      </c>
      <c r="C431" s="2" t="s">
        <v>990</v>
      </c>
      <c r="D431" s="57" t="s">
        <v>1256</v>
      </c>
      <c r="E431" t="s">
        <v>992</v>
      </c>
      <c r="F431">
        <v>1</v>
      </c>
      <c r="G431" s="1">
        <v>41334</v>
      </c>
      <c r="H431" s="61">
        <v>2013</v>
      </c>
      <c r="I431" s="5" t="s">
        <v>986</v>
      </c>
      <c r="J431" s="1"/>
      <c r="K431" s="36">
        <v>3.048</v>
      </c>
      <c r="L431" t="str">
        <f t="shared" si="45"/>
        <v>Somero</v>
      </c>
      <c r="M431" t="s">
        <v>1070</v>
      </c>
      <c r="N431" t="str">
        <f>VLOOKUP(M431,spp!A:B,2,FALSE)</f>
        <v>Stegastes rectrifaenum</v>
      </c>
      <c r="O431">
        <f t="shared" si="51"/>
        <v>11</v>
      </c>
      <c r="P431">
        <v>2</v>
      </c>
      <c r="Q431">
        <v>9</v>
      </c>
      <c r="AI431" s="44"/>
      <c r="AJ431">
        <f>VLOOKUP(M431,spp!A:C,3,FALSE)</f>
        <v>1.813E-2</v>
      </c>
      <c r="AK431">
        <f>VLOOKUP(M431,spp!A:D,4,FALSE)</f>
        <v>3.07552</v>
      </c>
      <c r="AL431">
        <f t="shared" si="46"/>
        <v>80.758116297105943</v>
      </c>
      <c r="AM431">
        <f t="shared" si="47"/>
        <v>2.0189529074276487</v>
      </c>
      <c r="AN431">
        <f t="shared" si="48"/>
        <v>20.189529074276486</v>
      </c>
      <c r="AO431">
        <f t="shared" si="49"/>
        <v>2.0189529074276485E-2</v>
      </c>
      <c r="AP431">
        <f t="shared" si="50"/>
        <v>0.22</v>
      </c>
      <c r="AQ431">
        <f>VLOOKUP(M431,spp!A:H,8,FALSE)</f>
        <v>2</v>
      </c>
      <c r="AR431" t="str">
        <f>VLOOKUP(M431,spp!A:K,10,FALSE)</f>
        <v>Herbívoro</v>
      </c>
      <c r="AS431" t="str">
        <f>VLOOKUP(M431,spp!A:L,12,FALSE)</f>
        <v>NE</v>
      </c>
    </row>
    <row r="432" spans="1:45" x14ac:dyDescent="0.3">
      <c r="A432">
        <v>12</v>
      </c>
      <c r="B432" s="2" t="s">
        <v>983</v>
      </c>
      <c r="C432" s="2" t="s">
        <v>990</v>
      </c>
      <c r="D432" s="57" t="s">
        <v>1256</v>
      </c>
      <c r="E432" t="s">
        <v>992</v>
      </c>
      <c r="F432">
        <v>1</v>
      </c>
      <c r="G432" s="1">
        <v>41334</v>
      </c>
      <c r="H432" s="61">
        <v>2013</v>
      </c>
      <c r="I432" s="5" t="s">
        <v>986</v>
      </c>
      <c r="J432" s="1"/>
      <c r="K432" s="36">
        <v>3.048</v>
      </c>
      <c r="L432" t="str">
        <f t="shared" si="45"/>
        <v>Somero</v>
      </c>
      <c r="M432" t="s">
        <v>1050</v>
      </c>
      <c r="N432" t="str">
        <f>VLOOKUP(M432,spp!A:B,2,FALSE)</f>
        <v>Stegastes flavilatus</v>
      </c>
      <c r="O432">
        <f t="shared" si="51"/>
        <v>2</v>
      </c>
      <c r="Q432">
        <v>2</v>
      </c>
      <c r="AI432" s="44"/>
      <c r="AJ432">
        <f>VLOOKUP(M432,spp!A:C,3,FALSE)</f>
        <v>3.49E-2</v>
      </c>
      <c r="AK432">
        <f>VLOOKUP(M432,spp!A:D,4,FALSE)</f>
        <v>2</v>
      </c>
      <c r="AL432">
        <f t="shared" si="46"/>
        <v>3.92625</v>
      </c>
      <c r="AM432">
        <f t="shared" si="47"/>
        <v>9.815625E-2</v>
      </c>
      <c r="AN432">
        <f t="shared" si="48"/>
        <v>0.9815625</v>
      </c>
      <c r="AO432">
        <f t="shared" si="49"/>
        <v>9.8156250000000001E-4</v>
      </c>
      <c r="AP432">
        <f t="shared" si="50"/>
        <v>0.04</v>
      </c>
      <c r="AQ432">
        <f>VLOOKUP(M432,spp!A:H,8,FALSE)</f>
        <v>2</v>
      </c>
      <c r="AR432" t="str">
        <f>VLOOKUP(M432,spp!A:K,10,FALSE)</f>
        <v>Herbívoro</v>
      </c>
      <c r="AS432" t="str">
        <f>VLOOKUP(M432,spp!A:L,12,FALSE)</f>
        <v>LC</v>
      </c>
    </row>
    <row r="433" spans="1:45" x14ac:dyDescent="0.3">
      <c r="A433">
        <v>12</v>
      </c>
      <c r="B433" s="2" t="s">
        <v>983</v>
      </c>
      <c r="C433" s="2" t="s">
        <v>990</v>
      </c>
      <c r="D433" s="57" t="s">
        <v>1256</v>
      </c>
      <c r="E433" t="s">
        <v>992</v>
      </c>
      <c r="F433">
        <v>1</v>
      </c>
      <c r="G433" s="1">
        <v>41334</v>
      </c>
      <c r="H433" s="61">
        <v>2013</v>
      </c>
      <c r="I433" s="5" t="s">
        <v>986</v>
      </c>
      <c r="J433" s="1"/>
      <c r="K433" s="36">
        <v>3.048</v>
      </c>
      <c r="L433" t="str">
        <f t="shared" si="45"/>
        <v>Somero</v>
      </c>
      <c r="M433" t="s">
        <v>1033</v>
      </c>
      <c r="N433" t="str">
        <f>VLOOKUP(M433,spp!A:B,2,FALSE)</f>
        <v>Cephalopholis panamensis</v>
      </c>
      <c r="O433">
        <f t="shared" si="51"/>
        <v>1</v>
      </c>
      <c r="R433">
        <v>1</v>
      </c>
      <c r="AI433" s="44"/>
      <c r="AJ433">
        <f>VLOOKUP(M433,spp!A:C,3,FALSE)</f>
        <v>2</v>
      </c>
      <c r="AK433">
        <f>VLOOKUP(M433,spp!A:D,4,FALSE)</f>
        <v>3</v>
      </c>
      <c r="AL433">
        <f t="shared" si="46"/>
        <v>3906.25</v>
      </c>
      <c r="AM433">
        <f t="shared" si="47"/>
        <v>97.65625</v>
      </c>
      <c r="AN433">
        <f t="shared" si="48"/>
        <v>976.5625</v>
      </c>
      <c r="AO433">
        <f t="shared" si="49"/>
        <v>0.9765625</v>
      </c>
      <c r="AP433">
        <f t="shared" si="50"/>
        <v>0.02</v>
      </c>
      <c r="AQ433">
        <f>VLOOKUP(M433,spp!A:H,8,FALSE)</f>
        <v>4</v>
      </c>
      <c r="AR433" t="str">
        <f>VLOOKUP(M433,spp!A:K,10,FALSE)</f>
        <v>Depredador Tope</v>
      </c>
      <c r="AS433" t="str">
        <f>VLOOKUP(M433,spp!A:L,12,FALSE)</f>
        <v>LC</v>
      </c>
    </row>
    <row r="434" spans="1:45" x14ac:dyDescent="0.3">
      <c r="A434">
        <v>12</v>
      </c>
      <c r="B434" s="2" t="s">
        <v>983</v>
      </c>
      <c r="C434" s="2" t="s">
        <v>990</v>
      </c>
      <c r="D434" s="57" t="s">
        <v>1256</v>
      </c>
      <c r="E434" t="s">
        <v>992</v>
      </c>
      <c r="F434">
        <v>1</v>
      </c>
      <c r="G434" s="1">
        <v>41334</v>
      </c>
      <c r="H434" s="61">
        <v>2013</v>
      </c>
      <c r="I434" s="5" t="s">
        <v>986</v>
      </c>
      <c r="J434" s="1"/>
      <c r="K434" s="36">
        <v>3.048</v>
      </c>
      <c r="L434" t="str">
        <f t="shared" si="45"/>
        <v>Somero</v>
      </c>
      <c r="M434" t="s">
        <v>1053</v>
      </c>
      <c r="N434" t="str">
        <f>VLOOKUP(M434,spp!A:B,2,FALSE)</f>
        <v>Halichoeres chierchiae</v>
      </c>
      <c r="O434">
        <f t="shared" si="51"/>
        <v>2</v>
      </c>
      <c r="Q434">
        <v>2</v>
      </c>
      <c r="AI434" s="44"/>
      <c r="AJ434">
        <f>VLOOKUP(M434,spp!A:C,3,FALSE)</f>
        <v>1.26E-2</v>
      </c>
      <c r="AK434">
        <f>VLOOKUP(M434,spp!A:D,4,FALSE)</f>
        <v>3</v>
      </c>
      <c r="AL434">
        <f t="shared" si="46"/>
        <v>10.63125</v>
      </c>
      <c r="AM434">
        <f t="shared" si="47"/>
        <v>0.26578124999999997</v>
      </c>
      <c r="AN434">
        <f t="shared" si="48"/>
        <v>2.6578124999999995</v>
      </c>
      <c r="AO434">
        <f t="shared" si="49"/>
        <v>2.6578124999999996E-3</v>
      </c>
      <c r="AP434">
        <f t="shared" si="50"/>
        <v>0.04</v>
      </c>
      <c r="AQ434">
        <f>VLOOKUP(M434,spp!A:H,8,FALSE)</f>
        <v>3.5</v>
      </c>
      <c r="AR434" t="str">
        <f>VLOOKUP(M434,spp!A:K,10,FALSE)</f>
        <v>Depredador</v>
      </c>
      <c r="AS434" t="str">
        <f>VLOOKUP(M434,spp!A:L,12,FALSE)</f>
        <v>LC</v>
      </c>
    </row>
    <row r="435" spans="1:45" x14ac:dyDescent="0.3">
      <c r="A435">
        <v>12</v>
      </c>
      <c r="B435" s="2" t="s">
        <v>983</v>
      </c>
      <c r="C435" s="2" t="s">
        <v>990</v>
      </c>
      <c r="D435" s="57" t="s">
        <v>1256</v>
      </c>
      <c r="E435" t="s">
        <v>992</v>
      </c>
      <c r="F435">
        <v>2</v>
      </c>
      <c r="G435" s="1">
        <v>41334</v>
      </c>
      <c r="H435" s="61">
        <v>2013</v>
      </c>
      <c r="I435" s="5" t="s">
        <v>986</v>
      </c>
      <c r="J435" s="1"/>
      <c r="K435" s="36">
        <v>3.048</v>
      </c>
      <c r="L435" t="str">
        <f t="shared" si="45"/>
        <v>Somero</v>
      </c>
      <c r="M435" t="s">
        <v>1070</v>
      </c>
      <c r="N435" t="str">
        <f>VLOOKUP(M435,spp!A:B,2,FALSE)</f>
        <v>Stegastes rectrifaenum</v>
      </c>
      <c r="O435">
        <f t="shared" si="51"/>
        <v>13</v>
      </c>
      <c r="P435">
        <v>2</v>
      </c>
      <c r="Q435">
        <v>11</v>
      </c>
      <c r="AI435" s="44"/>
      <c r="AJ435">
        <f>VLOOKUP(M435,spp!A:C,3,FALSE)</f>
        <v>1.813E-2</v>
      </c>
      <c r="AK435">
        <f>VLOOKUP(M435,spp!A:D,4,FALSE)</f>
        <v>3.07552</v>
      </c>
      <c r="AL435">
        <f t="shared" si="46"/>
        <v>98.569440818727699</v>
      </c>
      <c r="AM435">
        <f t="shared" si="47"/>
        <v>2.4642360204681926</v>
      </c>
      <c r="AN435">
        <f t="shared" si="48"/>
        <v>24.642360204681925</v>
      </c>
      <c r="AO435">
        <f t="shared" si="49"/>
        <v>2.4642360204681926E-2</v>
      </c>
      <c r="AP435">
        <f t="shared" si="50"/>
        <v>0.26</v>
      </c>
      <c r="AQ435">
        <f>VLOOKUP(M435,spp!A:H,8,FALSE)</f>
        <v>2</v>
      </c>
      <c r="AR435" t="str">
        <f>VLOOKUP(M435,spp!A:K,10,FALSE)</f>
        <v>Herbívoro</v>
      </c>
      <c r="AS435" t="str">
        <f>VLOOKUP(M435,spp!A:L,12,FALSE)</f>
        <v>NE</v>
      </c>
    </row>
    <row r="436" spans="1:45" x14ac:dyDescent="0.3">
      <c r="A436">
        <v>12</v>
      </c>
      <c r="B436" s="2" t="s">
        <v>983</v>
      </c>
      <c r="C436" s="2" t="s">
        <v>990</v>
      </c>
      <c r="D436" s="57" t="s">
        <v>1256</v>
      </c>
      <c r="E436" t="s">
        <v>992</v>
      </c>
      <c r="F436">
        <v>2</v>
      </c>
      <c r="G436" s="1">
        <v>41334</v>
      </c>
      <c r="H436" s="61">
        <v>2013</v>
      </c>
      <c r="I436" s="5" t="s">
        <v>986</v>
      </c>
      <c r="J436" s="1"/>
      <c r="K436" s="36">
        <v>3.048</v>
      </c>
      <c r="L436" t="str">
        <f t="shared" si="45"/>
        <v>Somero</v>
      </c>
      <c r="M436" t="s">
        <v>1050</v>
      </c>
      <c r="N436" t="str">
        <f>VLOOKUP(M436,spp!A:B,2,FALSE)</f>
        <v>Stegastes flavilatus</v>
      </c>
      <c r="O436">
        <f t="shared" si="51"/>
        <v>2</v>
      </c>
      <c r="Q436">
        <v>2</v>
      </c>
      <c r="AI436" s="44"/>
      <c r="AJ436">
        <f>VLOOKUP(M436,spp!A:C,3,FALSE)</f>
        <v>3.49E-2</v>
      </c>
      <c r="AK436">
        <f>VLOOKUP(M436,spp!A:D,4,FALSE)</f>
        <v>2</v>
      </c>
      <c r="AL436">
        <f t="shared" si="46"/>
        <v>3.92625</v>
      </c>
      <c r="AM436">
        <f t="shared" si="47"/>
        <v>9.815625E-2</v>
      </c>
      <c r="AN436">
        <f t="shared" si="48"/>
        <v>0.9815625</v>
      </c>
      <c r="AO436">
        <f t="shared" si="49"/>
        <v>9.8156250000000001E-4</v>
      </c>
      <c r="AP436">
        <f t="shared" si="50"/>
        <v>0.04</v>
      </c>
      <c r="AQ436">
        <f>VLOOKUP(M436,spp!A:H,8,FALSE)</f>
        <v>2</v>
      </c>
      <c r="AR436" t="str">
        <f>VLOOKUP(M436,spp!A:K,10,FALSE)</f>
        <v>Herbívoro</v>
      </c>
      <c r="AS436" t="str">
        <f>VLOOKUP(M436,spp!A:L,12,FALSE)</f>
        <v>LC</v>
      </c>
    </row>
    <row r="437" spans="1:45" x14ac:dyDescent="0.3">
      <c r="A437">
        <v>12</v>
      </c>
      <c r="B437" s="2" t="s">
        <v>983</v>
      </c>
      <c r="C437" s="2" t="s">
        <v>990</v>
      </c>
      <c r="D437" s="57" t="s">
        <v>1256</v>
      </c>
      <c r="E437" t="s">
        <v>992</v>
      </c>
      <c r="F437">
        <v>2</v>
      </c>
      <c r="G437" s="1">
        <v>41334</v>
      </c>
      <c r="H437" s="61">
        <v>2013</v>
      </c>
      <c r="I437" s="5" t="s">
        <v>986</v>
      </c>
      <c r="J437" s="1"/>
      <c r="K437" s="36">
        <v>3.048</v>
      </c>
      <c r="L437" t="str">
        <f t="shared" si="45"/>
        <v>Somero</v>
      </c>
      <c r="M437" t="s">
        <v>1033</v>
      </c>
      <c r="N437" t="str">
        <f>VLOOKUP(M437,spp!A:B,2,FALSE)</f>
        <v>Cephalopholis panamensis</v>
      </c>
      <c r="O437">
        <f t="shared" si="51"/>
        <v>2</v>
      </c>
      <c r="R437">
        <v>2</v>
      </c>
      <c r="AI437" s="44"/>
      <c r="AJ437">
        <f>VLOOKUP(M437,spp!A:C,3,FALSE)</f>
        <v>2</v>
      </c>
      <c r="AK437">
        <f>VLOOKUP(M437,spp!A:D,4,FALSE)</f>
        <v>3</v>
      </c>
      <c r="AL437">
        <f t="shared" si="46"/>
        <v>7812.5</v>
      </c>
      <c r="AM437">
        <f t="shared" si="47"/>
        <v>195.3125</v>
      </c>
      <c r="AN437">
        <f t="shared" si="48"/>
        <v>1953.125</v>
      </c>
      <c r="AO437">
        <f t="shared" si="49"/>
        <v>1.953125</v>
      </c>
      <c r="AP437">
        <f t="shared" si="50"/>
        <v>0.04</v>
      </c>
      <c r="AQ437">
        <f>VLOOKUP(M437,spp!A:H,8,FALSE)</f>
        <v>4</v>
      </c>
      <c r="AR437" t="str">
        <f>VLOOKUP(M437,spp!A:K,10,FALSE)</f>
        <v>Depredador Tope</v>
      </c>
      <c r="AS437" t="str">
        <f>VLOOKUP(M437,spp!A:L,12,FALSE)</f>
        <v>LC</v>
      </c>
    </row>
    <row r="438" spans="1:45" x14ac:dyDescent="0.3">
      <c r="A438">
        <v>12</v>
      </c>
      <c r="B438" s="2" t="s">
        <v>983</v>
      </c>
      <c r="C438" s="2" t="s">
        <v>990</v>
      </c>
      <c r="D438" s="57" t="s">
        <v>1256</v>
      </c>
      <c r="E438" t="s">
        <v>992</v>
      </c>
      <c r="F438">
        <v>2</v>
      </c>
      <c r="G438" s="1">
        <v>41334</v>
      </c>
      <c r="H438" s="61">
        <v>2013</v>
      </c>
      <c r="I438" s="5" t="s">
        <v>986</v>
      </c>
      <c r="J438" s="1"/>
      <c r="K438" s="36">
        <v>3.048</v>
      </c>
      <c r="L438" t="str">
        <f t="shared" si="45"/>
        <v>Somero</v>
      </c>
      <c r="M438" t="s">
        <v>1022</v>
      </c>
      <c r="N438" t="str">
        <f>VLOOKUP(M438,spp!A:B,2,FALSE)</f>
        <v>Epinephelus labriformis</v>
      </c>
      <c r="O438">
        <f t="shared" si="51"/>
        <v>1</v>
      </c>
      <c r="S438">
        <v>1</v>
      </c>
      <c r="AI438" s="44"/>
      <c r="AJ438">
        <f>VLOOKUP(M438,spp!A:C,3,FALSE)</f>
        <v>3</v>
      </c>
      <c r="AK438">
        <f>VLOOKUP(M438,spp!A:D,4,FALSE)</f>
        <v>2.9</v>
      </c>
      <c r="AL438">
        <f t="shared" si="46"/>
        <v>12076.236118743216</v>
      </c>
      <c r="AM438">
        <f t="shared" si="47"/>
        <v>301.90590296858039</v>
      </c>
      <c r="AN438">
        <f t="shared" si="48"/>
        <v>3019.059029685804</v>
      </c>
      <c r="AO438">
        <f t="shared" si="49"/>
        <v>3.019059029685804</v>
      </c>
      <c r="AP438">
        <f t="shared" si="50"/>
        <v>0.02</v>
      </c>
      <c r="AQ438">
        <f>VLOOKUP(M438,spp!A:H,8,FALSE)</f>
        <v>4</v>
      </c>
      <c r="AR438" t="str">
        <f>VLOOKUP(M438,spp!A:K,10,FALSE)</f>
        <v>Depredador Tope</v>
      </c>
      <c r="AS438" t="str">
        <f>VLOOKUP(M438,spp!A:L,12,FALSE)</f>
        <v>LC</v>
      </c>
    </row>
    <row r="439" spans="1:45" x14ac:dyDescent="0.3">
      <c r="A439">
        <v>12</v>
      </c>
      <c r="B439" s="2" t="s">
        <v>983</v>
      </c>
      <c r="C439" s="2" t="s">
        <v>990</v>
      </c>
      <c r="D439" s="57" t="s">
        <v>1256</v>
      </c>
      <c r="E439" t="s">
        <v>992</v>
      </c>
      <c r="F439">
        <v>2</v>
      </c>
      <c r="G439" s="1">
        <v>41334</v>
      </c>
      <c r="H439" s="61">
        <v>2013</v>
      </c>
      <c r="I439" s="5" t="s">
        <v>986</v>
      </c>
      <c r="J439" s="1"/>
      <c r="K439" s="36">
        <v>3.048</v>
      </c>
      <c r="L439" t="str">
        <f t="shared" si="45"/>
        <v>Somero</v>
      </c>
      <c r="M439" t="s">
        <v>1054</v>
      </c>
      <c r="N439" t="str">
        <f>VLOOKUP(M439,spp!A:B,2,FALSE)</f>
        <v>Halichoeres nicholsi</v>
      </c>
      <c r="O439">
        <f t="shared" si="51"/>
        <v>5</v>
      </c>
      <c r="Q439">
        <v>5</v>
      </c>
      <c r="AI439" s="44"/>
      <c r="AJ439">
        <f>VLOOKUP(M439,spp!A:C,3,FALSE)</f>
        <v>1.26E-2</v>
      </c>
      <c r="AK439">
        <f>VLOOKUP(M439,spp!A:D,4,FALSE)</f>
        <v>3</v>
      </c>
      <c r="AL439">
        <f t="shared" si="46"/>
        <v>26.578125</v>
      </c>
      <c r="AM439">
        <f t="shared" si="47"/>
        <v>0.66445312499999998</v>
      </c>
      <c r="AN439">
        <f t="shared" si="48"/>
        <v>6.64453125</v>
      </c>
      <c r="AO439">
        <f t="shared" si="49"/>
        <v>6.6445312500000003E-3</v>
      </c>
      <c r="AP439">
        <f t="shared" si="50"/>
        <v>0.1</v>
      </c>
      <c r="AQ439">
        <f>VLOOKUP(M439,spp!A:H,8,FALSE)</f>
        <v>4</v>
      </c>
      <c r="AR439" t="str">
        <f>VLOOKUP(M439,spp!A:K,10,FALSE)</f>
        <v>Depredador Tope</v>
      </c>
      <c r="AS439" t="str">
        <f>VLOOKUP(M439,spp!A:L,12,FALSE)</f>
        <v>LC</v>
      </c>
    </row>
    <row r="440" spans="1:45" x14ac:dyDescent="0.3">
      <c r="A440">
        <v>12</v>
      </c>
      <c r="B440" s="2" t="s">
        <v>983</v>
      </c>
      <c r="C440" s="2" t="s">
        <v>990</v>
      </c>
      <c r="D440" s="57" t="s">
        <v>1256</v>
      </c>
      <c r="E440" t="s">
        <v>992</v>
      </c>
      <c r="F440">
        <v>3</v>
      </c>
      <c r="G440" s="1">
        <v>41334</v>
      </c>
      <c r="H440" s="61">
        <v>2013</v>
      </c>
      <c r="I440" s="5" t="s">
        <v>986</v>
      </c>
      <c r="J440" s="1"/>
      <c r="K440" s="36">
        <v>3.048</v>
      </c>
      <c r="L440" t="str">
        <f t="shared" si="45"/>
        <v>Somero</v>
      </c>
      <c r="M440" s="2" t="s">
        <v>1073</v>
      </c>
      <c r="N440" t="str">
        <f>VLOOKUP(M440,spp!A:B,2,FALSE)</f>
        <v>Mugil curema</v>
      </c>
      <c r="O440">
        <f t="shared" si="51"/>
        <v>16</v>
      </c>
      <c r="T440">
        <v>16</v>
      </c>
      <c r="AI440" s="44"/>
      <c r="AJ440">
        <f>VLOOKUP(M440,spp!A:C,3,FALSE)</f>
        <v>1.17E-2</v>
      </c>
      <c r="AK440">
        <f>VLOOKUP(M440,spp!A:D,4,FALSE)</f>
        <v>2.95</v>
      </c>
      <c r="AL440">
        <f t="shared" si="46"/>
        <v>2490.1692733732971</v>
      </c>
      <c r="AM440">
        <f t="shared" si="47"/>
        <v>62.25423183433243</v>
      </c>
      <c r="AN440">
        <f t="shared" si="48"/>
        <v>622.54231834332427</v>
      </c>
      <c r="AO440">
        <f t="shared" si="49"/>
        <v>0.6225423183433243</v>
      </c>
      <c r="AP440">
        <f t="shared" si="50"/>
        <v>0.32</v>
      </c>
      <c r="AQ440">
        <f>VLOOKUP(M440,spp!A:H,8,FALSE)</f>
        <v>2.42</v>
      </c>
      <c r="AR440" t="str">
        <f>VLOOKUP(M440,spp!A:K,10,FALSE)</f>
        <v>Herbívoro</v>
      </c>
      <c r="AS440" t="str">
        <f>VLOOKUP(M440,spp!A:L,12,FALSE)</f>
        <v>NE</v>
      </c>
    </row>
    <row r="441" spans="1:45" x14ac:dyDescent="0.3">
      <c r="A441">
        <v>12</v>
      </c>
      <c r="B441" s="2" t="s">
        <v>983</v>
      </c>
      <c r="C441" s="2" t="s">
        <v>990</v>
      </c>
      <c r="D441" s="57" t="s">
        <v>1256</v>
      </c>
      <c r="E441" t="s">
        <v>992</v>
      </c>
      <c r="F441">
        <v>3</v>
      </c>
      <c r="G441" s="1">
        <v>41334</v>
      </c>
      <c r="H441" s="61">
        <v>2013</v>
      </c>
      <c r="I441" s="5" t="s">
        <v>986</v>
      </c>
      <c r="J441" s="1"/>
      <c r="K441" s="36">
        <v>3.048</v>
      </c>
      <c r="L441" t="str">
        <f t="shared" si="45"/>
        <v>Somero</v>
      </c>
      <c r="M441" t="s">
        <v>1017</v>
      </c>
      <c r="N441" t="str">
        <f>VLOOKUP(M441,spp!A:B,2,FALSE)</f>
        <v>Halichoeres dispilus</v>
      </c>
      <c r="O441">
        <f t="shared" si="51"/>
        <v>1</v>
      </c>
      <c r="Q441">
        <v>1</v>
      </c>
      <c r="AI441" s="44"/>
      <c r="AJ441">
        <f>VLOOKUP(M441,spp!A:C,3,FALSE)</f>
        <v>1.26E-2</v>
      </c>
      <c r="AK441">
        <f>VLOOKUP(M441,spp!A:D,4,FALSE)</f>
        <v>3</v>
      </c>
      <c r="AL441">
        <f t="shared" si="46"/>
        <v>5.3156249999999998</v>
      </c>
      <c r="AM441">
        <f t="shared" si="47"/>
        <v>0.13289062499999998</v>
      </c>
      <c r="AN441">
        <f t="shared" si="48"/>
        <v>1.3289062499999997</v>
      </c>
      <c r="AO441">
        <f t="shared" si="49"/>
        <v>1.3289062499999998E-3</v>
      </c>
      <c r="AP441">
        <f t="shared" si="50"/>
        <v>0.02</v>
      </c>
      <c r="AQ441">
        <f>VLOOKUP(M441,spp!A:H,8,FALSE)</f>
        <v>3.9</v>
      </c>
      <c r="AR441" t="str">
        <f>VLOOKUP(M441,spp!A:K,10,FALSE)</f>
        <v>Depredador</v>
      </c>
      <c r="AS441" t="str">
        <f>VLOOKUP(M441,spp!A:L,12,FALSE)</f>
        <v>LC</v>
      </c>
    </row>
    <row r="442" spans="1:45" x14ac:dyDescent="0.3">
      <c r="A442">
        <v>13</v>
      </c>
      <c r="B442" s="2" t="s">
        <v>983</v>
      </c>
      <c r="C442" s="2" t="s">
        <v>990</v>
      </c>
      <c r="D442" t="s">
        <v>1004</v>
      </c>
      <c r="E442" t="s">
        <v>992</v>
      </c>
      <c r="F442">
        <v>1</v>
      </c>
      <c r="G442" s="1" t="s">
        <v>994</v>
      </c>
      <c r="H442" s="61">
        <v>2013</v>
      </c>
      <c r="I442" s="5" t="s">
        <v>986</v>
      </c>
      <c r="J442" s="1"/>
      <c r="K442" s="35">
        <v>6</v>
      </c>
      <c r="L442" t="str">
        <f t="shared" si="45"/>
        <v>Somero</v>
      </c>
      <c r="M442" s="2" t="s">
        <v>1028</v>
      </c>
      <c r="N442" t="str">
        <f>VLOOKUP(M442,spp!A:B,2,FALSE)</f>
        <v>Thalassoma lucasanum</v>
      </c>
      <c r="O442">
        <f t="shared" si="51"/>
        <v>11</v>
      </c>
      <c r="Q442">
        <v>11</v>
      </c>
      <c r="AI442" s="44"/>
      <c r="AJ442">
        <f>VLOOKUP(M442,spp!A:C,3,FALSE)</f>
        <v>1.261E-2</v>
      </c>
      <c r="AK442">
        <f>VLOOKUP(M442,spp!A:D,4,FALSE)</f>
        <v>2</v>
      </c>
      <c r="AL442">
        <f t="shared" si="46"/>
        <v>7.8024374999999999</v>
      </c>
      <c r="AM442">
        <f t="shared" si="47"/>
        <v>0.1950609375</v>
      </c>
      <c r="AN442">
        <f t="shared" si="48"/>
        <v>1.950609375</v>
      </c>
      <c r="AO442">
        <f t="shared" si="49"/>
        <v>1.9506093750000001E-3</v>
      </c>
      <c r="AP442">
        <f t="shared" si="50"/>
        <v>0.22</v>
      </c>
      <c r="AQ442">
        <f>VLOOKUP(M442,spp!A:H,8,FALSE)</f>
        <v>3.5</v>
      </c>
      <c r="AR442" t="str">
        <f>VLOOKUP(M442,spp!A:K,10,FALSE)</f>
        <v>Depredador</v>
      </c>
      <c r="AS442" t="str">
        <f>VLOOKUP(M442,spp!A:L,12,FALSE)</f>
        <v>LC</v>
      </c>
    </row>
    <row r="443" spans="1:45" x14ac:dyDescent="0.3">
      <c r="A443">
        <v>13</v>
      </c>
      <c r="B443" s="2" t="s">
        <v>983</v>
      </c>
      <c r="C443" s="2" t="s">
        <v>990</v>
      </c>
      <c r="D443" t="s">
        <v>1004</v>
      </c>
      <c r="E443" t="s">
        <v>992</v>
      </c>
      <c r="F443">
        <v>1</v>
      </c>
      <c r="G443" s="1" t="s">
        <v>994</v>
      </c>
      <c r="H443" s="61">
        <v>2013</v>
      </c>
      <c r="I443" s="5" t="s">
        <v>986</v>
      </c>
      <c r="J443" s="1"/>
      <c r="K443" s="35">
        <v>6</v>
      </c>
      <c r="L443" t="str">
        <f t="shared" si="45"/>
        <v>Somero</v>
      </c>
      <c r="M443" s="2" t="s">
        <v>1025</v>
      </c>
      <c r="N443" t="str">
        <f>VLOOKUP(M443,spp!A:B,2,FALSE)</f>
        <v>Abudefduf troschelii</v>
      </c>
      <c r="O443">
        <f t="shared" si="51"/>
        <v>2</v>
      </c>
      <c r="Q443">
        <v>2</v>
      </c>
      <c r="AI443" s="44"/>
      <c r="AJ443">
        <f>VLOOKUP(M443,spp!A:C,3,FALSE)</f>
        <v>1.6E-2</v>
      </c>
      <c r="AK443">
        <f>VLOOKUP(M443,spp!A:D,4,FALSE)</f>
        <v>3</v>
      </c>
      <c r="AL443">
        <f t="shared" si="46"/>
        <v>13.5</v>
      </c>
      <c r="AM443">
        <f t="shared" si="47"/>
        <v>0.33750000000000002</v>
      </c>
      <c r="AN443">
        <f t="shared" si="48"/>
        <v>3.375</v>
      </c>
      <c r="AO443">
        <f t="shared" si="49"/>
        <v>3.375E-3</v>
      </c>
      <c r="AP443">
        <f t="shared" si="50"/>
        <v>0.04</v>
      </c>
      <c r="AQ443">
        <f>VLOOKUP(M443,spp!A:H,8,FALSE)</f>
        <v>3</v>
      </c>
      <c r="AR443" t="str">
        <f>VLOOKUP(M443,spp!A:K,10,FALSE)</f>
        <v>Planctívoro</v>
      </c>
      <c r="AS443" t="str">
        <f>VLOOKUP(M443,spp!A:L,12,FALSE)</f>
        <v>LC</v>
      </c>
    </row>
    <row r="444" spans="1:45" x14ac:dyDescent="0.3">
      <c r="A444">
        <v>13</v>
      </c>
      <c r="B444" s="2" t="s">
        <v>983</v>
      </c>
      <c r="C444" s="2" t="s">
        <v>990</v>
      </c>
      <c r="D444" t="s">
        <v>1004</v>
      </c>
      <c r="E444" t="s">
        <v>992</v>
      </c>
      <c r="F444">
        <v>1</v>
      </c>
      <c r="G444" s="1" t="s">
        <v>994</v>
      </c>
      <c r="H444" s="61">
        <v>2013</v>
      </c>
      <c r="I444" s="5" t="s">
        <v>986</v>
      </c>
      <c r="J444" s="1"/>
      <c r="K444" s="35">
        <v>6</v>
      </c>
      <c r="L444" t="str">
        <f t="shared" si="45"/>
        <v>Somero</v>
      </c>
      <c r="M444" s="2" t="s">
        <v>1040</v>
      </c>
      <c r="N444" t="str">
        <f>VLOOKUP(M444,spp!A:B,2,FALSE)</f>
        <v>Sufflamen verres</v>
      </c>
      <c r="O444">
        <f t="shared" si="51"/>
        <v>1</v>
      </c>
      <c r="S444">
        <v>1</v>
      </c>
      <c r="AI444" s="44"/>
      <c r="AJ444">
        <f>VLOOKUP(M444,spp!A:C,3,FALSE)</f>
        <v>2</v>
      </c>
      <c r="AK444">
        <f>VLOOKUP(M444,spp!A:D,4,FALSE)</f>
        <v>3</v>
      </c>
      <c r="AL444">
        <f t="shared" si="46"/>
        <v>10718.75</v>
      </c>
      <c r="AM444">
        <f t="shared" si="47"/>
        <v>267.96875</v>
      </c>
      <c r="AN444">
        <f t="shared" si="48"/>
        <v>2679.6875</v>
      </c>
      <c r="AO444">
        <f t="shared" si="49"/>
        <v>2.6796875</v>
      </c>
      <c r="AP444">
        <f t="shared" si="50"/>
        <v>0.02</v>
      </c>
      <c r="AQ444">
        <f>VLOOKUP(M444,spp!A:H,8,FALSE)</f>
        <v>3.3</v>
      </c>
      <c r="AR444" t="str">
        <f>VLOOKUP(M444,spp!A:K,10,FALSE)</f>
        <v>Depredador</v>
      </c>
      <c r="AS444" t="str">
        <f>VLOOKUP(M444,spp!A:L,12,FALSE)</f>
        <v>LC</v>
      </c>
    </row>
    <row r="445" spans="1:45" x14ac:dyDescent="0.3">
      <c r="A445">
        <v>13</v>
      </c>
      <c r="B445" s="2" t="s">
        <v>983</v>
      </c>
      <c r="C445" s="2" t="s">
        <v>990</v>
      </c>
      <c r="D445" t="s">
        <v>1004</v>
      </c>
      <c r="E445" t="s">
        <v>992</v>
      </c>
      <c r="F445">
        <v>1</v>
      </c>
      <c r="G445" s="1" t="s">
        <v>994</v>
      </c>
      <c r="H445" s="61">
        <v>2013</v>
      </c>
      <c r="I445" s="5" t="s">
        <v>986</v>
      </c>
      <c r="J445" s="1"/>
      <c r="K445" s="35">
        <v>6</v>
      </c>
      <c r="L445" t="str">
        <f t="shared" si="45"/>
        <v>Somero</v>
      </c>
      <c r="M445" s="2" t="s">
        <v>1050</v>
      </c>
      <c r="N445" t="str">
        <f>VLOOKUP(M445,spp!A:B,2,FALSE)</f>
        <v>Stegastes flavilatus</v>
      </c>
      <c r="O445">
        <f t="shared" si="51"/>
        <v>8</v>
      </c>
      <c r="Q445">
        <v>8</v>
      </c>
      <c r="AI445" s="44"/>
      <c r="AJ445">
        <f>VLOOKUP(M445,spp!A:C,3,FALSE)</f>
        <v>3.49E-2</v>
      </c>
      <c r="AK445">
        <f>VLOOKUP(M445,spp!A:D,4,FALSE)</f>
        <v>2</v>
      </c>
      <c r="AL445">
        <f t="shared" si="46"/>
        <v>15.705</v>
      </c>
      <c r="AM445">
        <f t="shared" si="47"/>
        <v>0.392625</v>
      </c>
      <c r="AN445">
        <f t="shared" si="48"/>
        <v>3.92625</v>
      </c>
      <c r="AO445">
        <f t="shared" si="49"/>
        <v>3.9262500000000001E-3</v>
      </c>
      <c r="AP445">
        <f t="shared" si="50"/>
        <v>0.16</v>
      </c>
      <c r="AQ445">
        <f>VLOOKUP(M445,spp!A:H,8,FALSE)</f>
        <v>2</v>
      </c>
      <c r="AR445" t="str">
        <f>VLOOKUP(M445,spp!A:K,10,FALSE)</f>
        <v>Herbívoro</v>
      </c>
      <c r="AS445" t="str">
        <f>VLOOKUP(M445,spp!A:L,12,FALSE)</f>
        <v>LC</v>
      </c>
    </row>
    <row r="446" spans="1:45" x14ac:dyDescent="0.3">
      <c r="A446">
        <v>13</v>
      </c>
      <c r="B446" s="2" t="s">
        <v>983</v>
      </c>
      <c r="C446" s="2" t="s">
        <v>990</v>
      </c>
      <c r="D446" t="s">
        <v>1004</v>
      </c>
      <c r="E446" t="s">
        <v>992</v>
      </c>
      <c r="F446">
        <v>1</v>
      </c>
      <c r="G446" s="1" t="s">
        <v>994</v>
      </c>
      <c r="H446" s="61">
        <v>2013</v>
      </c>
      <c r="I446" s="5" t="s">
        <v>986</v>
      </c>
      <c r="J446" s="1"/>
      <c r="K446" s="35">
        <v>6</v>
      </c>
      <c r="L446" t="str">
        <f t="shared" si="45"/>
        <v>Somero</v>
      </c>
      <c r="M446" s="2" t="s">
        <v>1017</v>
      </c>
      <c r="N446" t="str">
        <f>VLOOKUP(M446,spp!A:B,2,FALSE)</f>
        <v>Halichoeres dispilus</v>
      </c>
      <c r="O446">
        <f t="shared" si="51"/>
        <v>12</v>
      </c>
      <c r="Q446">
        <v>8</v>
      </c>
      <c r="R446">
        <v>4</v>
      </c>
      <c r="AI446" s="44"/>
      <c r="AJ446">
        <f>VLOOKUP(M446,spp!A:C,3,FALSE)</f>
        <v>1.26E-2</v>
      </c>
      <c r="AK446">
        <f>VLOOKUP(M446,spp!A:D,4,FALSE)</f>
        <v>3</v>
      </c>
      <c r="AL446">
        <f t="shared" si="46"/>
        <v>140.96250000000001</v>
      </c>
      <c r="AM446">
        <f t="shared" si="47"/>
        <v>3.5240625000000003</v>
      </c>
      <c r="AN446">
        <f t="shared" si="48"/>
        <v>35.240625000000001</v>
      </c>
      <c r="AO446">
        <f t="shared" si="49"/>
        <v>3.5240625000000005E-2</v>
      </c>
      <c r="AP446">
        <f t="shared" si="50"/>
        <v>0.24</v>
      </c>
      <c r="AQ446">
        <f>VLOOKUP(M446,spp!A:H,8,FALSE)</f>
        <v>3.9</v>
      </c>
      <c r="AR446" t="str">
        <f>VLOOKUP(M446,spp!A:K,10,FALSE)</f>
        <v>Depredador</v>
      </c>
      <c r="AS446" t="str">
        <f>VLOOKUP(M446,spp!A:L,12,FALSE)</f>
        <v>LC</v>
      </c>
    </row>
    <row r="447" spans="1:45" x14ac:dyDescent="0.3">
      <c r="A447">
        <v>13</v>
      </c>
      <c r="B447" s="2" t="s">
        <v>983</v>
      </c>
      <c r="C447" s="2" t="s">
        <v>990</v>
      </c>
      <c r="D447" t="s">
        <v>1004</v>
      </c>
      <c r="E447" t="s">
        <v>992</v>
      </c>
      <c r="F447">
        <v>2</v>
      </c>
      <c r="G447" s="1" t="s">
        <v>994</v>
      </c>
      <c r="H447" s="61">
        <v>2013</v>
      </c>
      <c r="I447" s="5" t="s">
        <v>986</v>
      </c>
      <c r="J447" s="1"/>
      <c r="K447" s="35">
        <v>6</v>
      </c>
      <c r="L447" t="str">
        <f t="shared" si="45"/>
        <v>Somero</v>
      </c>
      <c r="M447" s="2" t="s">
        <v>1074</v>
      </c>
      <c r="N447" t="str">
        <f>VLOOKUP(M447,spp!A:B,2,FALSE)</f>
        <v>Gnathanodon speciosus</v>
      </c>
      <c r="O447">
        <f t="shared" si="51"/>
        <v>2</v>
      </c>
      <c r="T447">
        <v>2</v>
      </c>
      <c r="AI447" s="44"/>
      <c r="AJ447">
        <f>VLOOKUP(M447,spp!A:C,3,FALSE)</f>
        <v>3.9E-2</v>
      </c>
      <c r="AK447">
        <f>VLOOKUP(M447,spp!A:D,4,FALSE)</f>
        <v>2.84</v>
      </c>
      <c r="AL447">
        <f t="shared" si="46"/>
        <v>728.18918965399814</v>
      </c>
      <c r="AM447">
        <f t="shared" si="47"/>
        <v>18.204729741349954</v>
      </c>
      <c r="AN447">
        <f t="shared" si="48"/>
        <v>182.04729741349954</v>
      </c>
      <c r="AO447">
        <f t="shared" si="49"/>
        <v>0.18204729741349954</v>
      </c>
      <c r="AP447">
        <f t="shared" si="50"/>
        <v>0.04</v>
      </c>
      <c r="AQ447">
        <f>VLOOKUP(M447,spp!A:H,8,FALSE)</f>
        <v>3.8</v>
      </c>
      <c r="AR447" t="str">
        <f>VLOOKUP(M447,spp!A:K,10,FALSE)</f>
        <v>Depredador</v>
      </c>
      <c r="AS447" t="str">
        <f>VLOOKUP(M447,spp!A:L,12,FALSE)</f>
        <v>NE</v>
      </c>
    </row>
    <row r="448" spans="1:45" x14ac:dyDescent="0.3">
      <c r="A448">
        <v>13</v>
      </c>
      <c r="B448" s="2" t="s">
        <v>983</v>
      </c>
      <c r="C448" s="2" t="s">
        <v>990</v>
      </c>
      <c r="D448" t="s">
        <v>1004</v>
      </c>
      <c r="E448" t="s">
        <v>992</v>
      </c>
      <c r="F448">
        <v>2</v>
      </c>
      <c r="G448" s="1" t="s">
        <v>994</v>
      </c>
      <c r="H448" s="61">
        <v>2013</v>
      </c>
      <c r="I448" s="5" t="s">
        <v>986</v>
      </c>
      <c r="J448" s="1"/>
      <c r="K448" s="35">
        <v>6</v>
      </c>
      <c r="L448" t="str">
        <f t="shared" si="45"/>
        <v>Somero</v>
      </c>
      <c r="M448" s="2" t="s">
        <v>1017</v>
      </c>
      <c r="N448" t="str">
        <f>VLOOKUP(M448,spp!A:B,2,FALSE)</f>
        <v>Halichoeres dispilus</v>
      </c>
      <c r="O448">
        <f t="shared" si="51"/>
        <v>18</v>
      </c>
      <c r="Q448">
        <v>18</v>
      </c>
      <c r="AI448" s="44"/>
      <c r="AJ448">
        <f>VLOOKUP(M448,spp!A:C,3,FALSE)</f>
        <v>1.26E-2</v>
      </c>
      <c r="AK448">
        <f>VLOOKUP(M448,spp!A:D,4,FALSE)</f>
        <v>3</v>
      </c>
      <c r="AL448">
        <f t="shared" si="46"/>
        <v>95.681249999999991</v>
      </c>
      <c r="AM448">
        <f t="shared" si="47"/>
        <v>2.3920312499999996</v>
      </c>
      <c r="AN448">
        <f t="shared" si="48"/>
        <v>23.920312499999994</v>
      </c>
      <c r="AO448">
        <f t="shared" si="49"/>
        <v>2.3920312499999995E-2</v>
      </c>
      <c r="AP448">
        <f t="shared" si="50"/>
        <v>0.36</v>
      </c>
      <c r="AQ448">
        <f>VLOOKUP(M448,spp!A:H,8,FALSE)</f>
        <v>3.9</v>
      </c>
      <c r="AR448" t="str">
        <f>VLOOKUP(M448,spp!A:K,10,FALSE)</f>
        <v>Depredador</v>
      </c>
      <c r="AS448" t="str">
        <f>VLOOKUP(M448,spp!A:L,12,FALSE)</f>
        <v>LC</v>
      </c>
    </row>
    <row r="449" spans="1:45" x14ac:dyDescent="0.3">
      <c r="A449">
        <v>13</v>
      </c>
      <c r="B449" s="2" t="s">
        <v>983</v>
      </c>
      <c r="C449" s="2" t="s">
        <v>990</v>
      </c>
      <c r="D449" t="s">
        <v>1004</v>
      </c>
      <c r="E449" t="s">
        <v>992</v>
      </c>
      <c r="F449">
        <v>2</v>
      </c>
      <c r="G449" s="1" t="s">
        <v>994</v>
      </c>
      <c r="H449" s="61">
        <v>2013</v>
      </c>
      <c r="I449" s="5" t="s">
        <v>986</v>
      </c>
      <c r="J449" s="1"/>
      <c r="K449" s="35">
        <v>6</v>
      </c>
      <c r="L449" t="str">
        <f t="shared" si="45"/>
        <v>Somero</v>
      </c>
      <c r="M449" s="2" t="s">
        <v>1040</v>
      </c>
      <c r="N449" t="str">
        <f>VLOOKUP(M449,spp!A:B,2,FALSE)</f>
        <v>Sufflamen verres</v>
      </c>
      <c r="O449">
        <f t="shared" si="51"/>
        <v>3</v>
      </c>
      <c r="R449">
        <v>2</v>
      </c>
      <c r="S449">
        <v>1</v>
      </c>
      <c r="AI449" s="44"/>
      <c r="AJ449">
        <f>VLOOKUP(M449,spp!A:C,3,FALSE)</f>
        <v>2</v>
      </c>
      <c r="AK449">
        <f>VLOOKUP(M449,spp!A:D,4,FALSE)</f>
        <v>3</v>
      </c>
      <c r="AL449">
        <f t="shared" si="46"/>
        <v>18531.25</v>
      </c>
      <c r="AM449">
        <f t="shared" si="47"/>
        <v>463.28125</v>
      </c>
      <c r="AN449">
        <f t="shared" si="48"/>
        <v>4632.8125</v>
      </c>
      <c r="AO449">
        <f t="shared" si="49"/>
        <v>4.6328125</v>
      </c>
      <c r="AP449">
        <f t="shared" si="50"/>
        <v>0.06</v>
      </c>
      <c r="AQ449">
        <f>VLOOKUP(M449,spp!A:H,8,FALSE)</f>
        <v>3.3</v>
      </c>
      <c r="AR449" t="str">
        <f>VLOOKUP(M449,spp!A:K,10,FALSE)</f>
        <v>Depredador</v>
      </c>
      <c r="AS449" t="str">
        <f>VLOOKUP(M449,spp!A:L,12,FALSE)</f>
        <v>LC</v>
      </c>
    </row>
    <row r="450" spans="1:45" x14ac:dyDescent="0.3">
      <c r="A450">
        <v>13</v>
      </c>
      <c r="B450" s="2" t="s">
        <v>983</v>
      </c>
      <c r="C450" s="2" t="s">
        <v>990</v>
      </c>
      <c r="D450" t="s">
        <v>1004</v>
      </c>
      <c r="E450" t="s">
        <v>992</v>
      </c>
      <c r="F450">
        <v>2</v>
      </c>
      <c r="G450" s="1" t="s">
        <v>994</v>
      </c>
      <c r="H450" s="61">
        <v>2013</v>
      </c>
      <c r="I450" s="5" t="s">
        <v>986</v>
      </c>
      <c r="J450" s="1"/>
      <c r="K450" s="35">
        <v>6</v>
      </c>
      <c r="L450" t="str">
        <f t="shared" si="45"/>
        <v>Somero</v>
      </c>
      <c r="M450" s="2" t="s">
        <v>1050</v>
      </c>
      <c r="N450" t="str">
        <f>VLOOKUP(M450,spp!A:B,2,FALSE)</f>
        <v>Stegastes flavilatus</v>
      </c>
      <c r="O450">
        <f t="shared" si="51"/>
        <v>6</v>
      </c>
      <c r="Q450">
        <v>6</v>
      </c>
      <c r="AI450" s="44"/>
      <c r="AJ450">
        <f>VLOOKUP(M450,spp!A:C,3,FALSE)</f>
        <v>3.49E-2</v>
      </c>
      <c r="AK450">
        <f>VLOOKUP(M450,spp!A:D,4,FALSE)</f>
        <v>2</v>
      </c>
      <c r="AL450">
        <f t="shared" si="46"/>
        <v>11.77875</v>
      </c>
      <c r="AM450">
        <f t="shared" si="47"/>
        <v>0.29446875</v>
      </c>
      <c r="AN450">
        <f t="shared" si="48"/>
        <v>2.9446875000000001</v>
      </c>
      <c r="AO450">
        <f t="shared" si="49"/>
        <v>2.9446875000000003E-3</v>
      </c>
      <c r="AP450">
        <f t="shared" si="50"/>
        <v>0.12</v>
      </c>
      <c r="AQ450">
        <f>VLOOKUP(M450,spp!A:H,8,FALSE)</f>
        <v>2</v>
      </c>
      <c r="AR450" t="str">
        <f>VLOOKUP(M450,spp!A:K,10,FALSE)</f>
        <v>Herbívoro</v>
      </c>
      <c r="AS450" t="str">
        <f>VLOOKUP(M450,spp!A:L,12,FALSE)</f>
        <v>LC</v>
      </c>
    </row>
    <row r="451" spans="1:45" x14ac:dyDescent="0.3">
      <c r="A451">
        <v>13</v>
      </c>
      <c r="B451" s="2" t="s">
        <v>983</v>
      </c>
      <c r="C451" s="2" t="s">
        <v>990</v>
      </c>
      <c r="D451" t="s">
        <v>1004</v>
      </c>
      <c r="E451" t="s">
        <v>992</v>
      </c>
      <c r="F451">
        <v>2</v>
      </c>
      <c r="G451" s="1" t="s">
        <v>994</v>
      </c>
      <c r="H451" s="61">
        <v>2013</v>
      </c>
      <c r="I451" s="5" t="s">
        <v>986</v>
      </c>
      <c r="J451" s="1"/>
      <c r="K451" s="35">
        <v>6</v>
      </c>
      <c r="L451" t="str">
        <f t="shared" si="45"/>
        <v>Somero</v>
      </c>
      <c r="M451" s="2" t="s">
        <v>1028</v>
      </c>
      <c r="N451" t="str">
        <f>VLOOKUP(M451,spp!A:B,2,FALSE)</f>
        <v>Thalassoma lucasanum</v>
      </c>
      <c r="O451">
        <f t="shared" si="51"/>
        <v>1</v>
      </c>
      <c r="Q451">
        <v>1</v>
      </c>
      <c r="AI451" s="44"/>
      <c r="AJ451">
        <f>VLOOKUP(M451,spp!A:C,3,FALSE)</f>
        <v>1.261E-2</v>
      </c>
      <c r="AK451">
        <f>VLOOKUP(M451,spp!A:D,4,FALSE)</f>
        <v>2</v>
      </c>
      <c r="AL451">
        <f t="shared" si="46"/>
        <v>0.70931250000000001</v>
      </c>
      <c r="AM451">
        <f t="shared" si="47"/>
        <v>1.77328125E-2</v>
      </c>
      <c r="AN451">
        <f t="shared" si="48"/>
        <v>0.177328125</v>
      </c>
      <c r="AO451">
        <f t="shared" si="49"/>
        <v>1.77328125E-4</v>
      </c>
      <c r="AP451">
        <f t="shared" si="50"/>
        <v>0.02</v>
      </c>
      <c r="AQ451">
        <f>VLOOKUP(M451,spp!A:H,8,FALSE)</f>
        <v>3.5</v>
      </c>
      <c r="AR451" t="str">
        <f>VLOOKUP(M451,spp!A:K,10,FALSE)</f>
        <v>Depredador</v>
      </c>
      <c r="AS451" t="str">
        <f>VLOOKUP(M451,spp!A:L,12,FALSE)</f>
        <v>LC</v>
      </c>
    </row>
    <row r="452" spans="1:45" x14ac:dyDescent="0.3">
      <c r="A452">
        <v>13</v>
      </c>
      <c r="B452" s="2" t="s">
        <v>983</v>
      </c>
      <c r="C452" s="2" t="s">
        <v>990</v>
      </c>
      <c r="D452" t="s">
        <v>1004</v>
      </c>
      <c r="E452" t="s">
        <v>992</v>
      </c>
      <c r="F452">
        <v>2</v>
      </c>
      <c r="G452" s="1" t="s">
        <v>994</v>
      </c>
      <c r="H452" s="61">
        <v>2013</v>
      </c>
      <c r="I452" s="5" t="s">
        <v>986</v>
      </c>
      <c r="J452" s="1"/>
      <c r="K452" s="35">
        <v>6</v>
      </c>
      <c r="L452" t="str">
        <f t="shared" ref="L452:L515" si="52">IF(K452&gt;6,"Profundo","Somero")</f>
        <v>Somero</v>
      </c>
      <c r="M452" s="2" t="s">
        <v>1025</v>
      </c>
      <c r="N452" t="str">
        <f>VLOOKUP(M452,spp!A:B,2,FALSE)</f>
        <v>Abudefduf troschelii</v>
      </c>
      <c r="O452">
        <f t="shared" si="51"/>
        <v>1</v>
      </c>
      <c r="Q452">
        <v>1</v>
      </c>
      <c r="AI452" s="44"/>
      <c r="AJ452">
        <f>VLOOKUP(M452,spp!A:C,3,FALSE)</f>
        <v>1.6E-2</v>
      </c>
      <c r="AK452">
        <f>VLOOKUP(M452,spp!A:D,4,FALSE)</f>
        <v>3</v>
      </c>
      <c r="AL452">
        <f t="shared" ref="AL452:AL515" si="53">((AJ452*$P$2^AK452)*P452)+((AJ452*$Q$2^AK452)*Q452)+((AJ452*$R$2^AK452)*R452)+((AJ452*$S$2^AK452)*S452)+((AJ452*$T$2^AK452)*T452)+((AJ452*$U$2^AK452)*U452)+((AJ452*$V$2^AK452)*V452)+((AJ452*$W$2^AK452)*W452)+((AJ452*$X$2^AK452)*X452)+((AJ452*$Y$2^AK452)*Y452)+((AJ452*$Z$2^AK452)*Z452)+((AJ452*$AA$2^AK452)*AA452)+((AJ452*$AB$2^AK452)*AB452)+ ((AJ452*$AC$2^AK452)*AC452)+((AJ452*$AD$2^AK452)*AD452)+((AJ452*$AE$2^AK452)*AE452)+((AJ452*$AF$2^AK452)*AF452)+((AJ452*$AG$2^AK452)*AG452)+((AJ452*$AH$2^AK452)*AH452)</f>
        <v>6.75</v>
      </c>
      <c r="AM452">
        <f t="shared" ref="AM452:AM515" si="54">AL452/40</f>
        <v>0.16875000000000001</v>
      </c>
      <c r="AN452">
        <f t="shared" ref="AN452:AN515" si="55">AM452*10</f>
        <v>1.6875</v>
      </c>
      <c r="AO452">
        <f t="shared" ref="AO452:AO515" si="56">AN452/1000</f>
        <v>1.6875E-3</v>
      </c>
      <c r="AP452">
        <f t="shared" ref="AP452:AP515" si="57">O452/$C$1</f>
        <v>0.02</v>
      </c>
      <c r="AQ452">
        <f>VLOOKUP(M452,spp!A:H,8,FALSE)</f>
        <v>3</v>
      </c>
      <c r="AR452" t="str">
        <f>VLOOKUP(M452,spp!A:K,10,FALSE)</f>
        <v>Planctívoro</v>
      </c>
      <c r="AS452" t="str">
        <f>VLOOKUP(M452,spp!A:L,12,FALSE)</f>
        <v>LC</v>
      </c>
    </row>
    <row r="453" spans="1:45" x14ac:dyDescent="0.3">
      <c r="A453">
        <v>13</v>
      </c>
      <c r="B453" s="2" t="s">
        <v>983</v>
      </c>
      <c r="C453" s="2" t="s">
        <v>990</v>
      </c>
      <c r="D453" t="s">
        <v>1004</v>
      </c>
      <c r="E453" t="s">
        <v>992</v>
      </c>
      <c r="F453">
        <v>3</v>
      </c>
      <c r="G453" s="1" t="s">
        <v>994</v>
      </c>
      <c r="H453" s="61">
        <v>2013</v>
      </c>
      <c r="I453" s="5" t="s">
        <v>986</v>
      </c>
      <c r="J453" s="1"/>
      <c r="K453" s="35">
        <v>6</v>
      </c>
      <c r="L453" t="str">
        <f t="shared" si="52"/>
        <v>Somero</v>
      </c>
      <c r="M453" s="2" t="s">
        <v>1017</v>
      </c>
      <c r="N453" t="str">
        <f>VLOOKUP(M453,spp!A:B,2,FALSE)</f>
        <v>Halichoeres dispilus</v>
      </c>
      <c r="O453">
        <f t="shared" si="51"/>
        <v>13</v>
      </c>
      <c r="Q453">
        <v>13</v>
      </c>
      <c r="AI453" s="44"/>
      <c r="AJ453">
        <f>VLOOKUP(M453,spp!A:C,3,FALSE)</f>
        <v>1.26E-2</v>
      </c>
      <c r="AK453">
        <f>VLOOKUP(M453,spp!A:D,4,FALSE)</f>
        <v>3</v>
      </c>
      <c r="AL453">
        <f t="shared" si="53"/>
        <v>69.103124999999991</v>
      </c>
      <c r="AM453">
        <f t="shared" si="54"/>
        <v>1.7275781249999997</v>
      </c>
      <c r="AN453">
        <f t="shared" si="55"/>
        <v>17.275781249999998</v>
      </c>
      <c r="AO453">
        <f t="shared" si="56"/>
        <v>1.7275781249999997E-2</v>
      </c>
      <c r="AP453">
        <f t="shared" si="57"/>
        <v>0.26</v>
      </c>
      <c r="AQ453">
        <f>VLOOKUP(M453,spp!A:H,8,FALSE)</f>
        <v>3.9</v>
      </c>
      <c r="AR453" t="str">
        <f>VLOOKUP(M453,spp!A:K,10,FALSE)</f>
        <v>Depredador</v>
      </c>
      <c r="AS453" t="str">
        <f>VLOOKUP(M453,spp!A:L,12,FALSE)</f>
        <v>LC</v>
      </c>
    </row>
    <row r="454" spans="1:45" x14ac:dyDescent="0.3">
      <c r="A454">
        <v>13</v>
      </c>
      <c r="B454" s="2" t="s">
        <v>983</v>
      </c>
      <c r="C454" s="2" t="s">
        <v>990</v>
      </c>
      <c r="D454" t="s">
        <v>1004</v>
      </c>
      <c r="E454" t="s">
        <v>992</v>
      </c>
      <c r="F454">
        <v>3</v>
      </c>
      <c r="G454" s="1" t="s">
        <v>994</v>
      </c>
      <c r="H454" s="61">
        <v>2013</v>
      </c>
      <c r="I454" s="5" t="s">
        <v>986</v>
      </c>
      <c r="J454" s="1"/>
      <c r="K454" s="35">
        <v>6</v>
      </c>
      <c r="L454" t="str">
        <f t="shared" si="52"/>
        <v>Somero</v>
      </c>
      <c r="M454" s="2" t="s">
        <v>1036</v>
      </c>
      <c r="N454" t="str">
        <f>VLOOKUP(M454,spp!A:B,2,FALSE)</f>
        <v>Chaetodon humeralis</v>
      </c>
      <c r="O454">
        <f t="shared" si="51"/>
        <v>2</v>
      </c>
      <c r="R454">
        <v>2</v>
      </c>
      <c r="AI454" s="44"/>
      <c r="AJ454">
        <f>VLOOKUP(M454,spp!A:C,3,FALSE)</f>
        <v>2</v>
      </c>
      <c r="AK454">
        <f>VLOOKUP(M454,spp!A:D,4,FALSE)</f>
        <v>2.9895</v>
      </c>
      <c r="AL454">
        <f t="shared" si="53"/>
        <v>7608.0345332026882</v>
      </c>
      <c r="AM454">
        <f t="shared" si="54"/>
        <v>190.20086333006719</v>
      </c>
      <c r="AN454">
        <f t="shared" si="55"/>
        <v>1902.008633300672</v>
      </c>
      <c r="AO454">
        <f t="shared" si="56"/>
        <v>1.902008633300672</v>
      </c>
      <c r="AP454">
        <f t="shared" si="57"/>
        <v>0.04</v>
      </c>
      <c r="AQ454">
        <f>VLOOKUP(M454,spp!A:H,8,FALSE)</f>
        <v>2.7</v>
      </c>
      <c r="AR454" t="str">
        <f>VLOOKUP(M454,spp!A:K,10,FALSE)</f>
        <v>Herbívoro</v>
      </c>
      <c r="AS454" t="str">
        <f>VLOOKUP(M454,spp!A:L,12,FALSE)</f>
        <v>LC</v>
      </c>
    </row>
    <row r="455" spans="1:45" x14ac:dyDescent="0.3">
      <c r="A455">
        <v>13</v>
      </c>
      <c r="B455" s="2" t="s">
        <v>983</v>
      </c>
      <c r="C455" s="2" t="s">
        <v>990</v>
      </c>
      <c r="D455" t="s">
        <v>1004</v>
      </c>
      <c r="E455" t="s">
        <v>992</v>
      </c>
      <c r="F455">
        <v>3</v>
      </c>
      <c r="G455" s="1" t="s">
        <v>994</v>
      </c>
      <c r="H455" s="61">
        <v>2013</v>
      </c>
      <c r="I455" s="5" t="s">
        <v>986</v>
      </c>
      <c r="J455" s="1"/>
      <c r="K455" s="35">
        <v>6</v>
      </c>
      <c r="L455" t="str">
        <f t="shared" si="52"/>
        <v>Somero</v>
      </c>
      <c r="M455" s="2" t="s">
        <v>1027</v>
      </c>
      <c r="N455" t="str">
        <f>VLOOKUP(M455,spp!A:B,2,FALSE)</f>
        <v>Halichoeres notospilus</v>
      </c>
      <c r="O455">
        <f t="shared" si="51"/>
        <v>5</v>
      </c>
      <c r="Q455">
        <v>5</v>
      </c>
      <c r="AI455" s="44"/>
      <c r="AJ455">
        <f>VLOOKUP(M455,spp!A:C,3,FALSE)</f>
        <v>1.26E-2</v>
      </c>
      <c r="AK455">
        <f>VLOOKUP(M455,spp!A:D,4,FALSE)</f>
        <v>3</v>
      </c>
      <c r="AL455">
        <f t="shared" si="53"/>
        <v>26.578125</v>
      </c>
      <c r="AM455">
        <f t="shared" si="54"/>
        <v>0.66445312499999998</v>
      </c>
      <c r="AN455">
        <f t="shared" si="55"/>
        <v>6.64453125</v>
      </c>
      <c r="AO455">
        <f t="shared" si="56"/>
        <v>6.6445312500000003E-3</v>
      </c>
      <c r="AP455">
        <f t="shared" si="57"/>
        <v>0.1</v>
      </c>
      <c r="AQ455">
        <f>VLOOKUP(M455,spp!A:H,8,FALSE)</f>
        <v>3.5</v>
      </c>
      <c r="AR455" t="str">
        <f>VLOOKUP(M455,spp!A:K,10,FALSE)</f>
        <v>Depredador</v>
      </c>
      <c r="AS455" t="str">
        <f>VLOOKUP(M455,spp!A:L,12,FALSE)</f>
        <v>LC</v>
      </c>
    </row>
    <row r="456" spans="1:45" x14ac:dyDescent="0.3">
      <c r="A456">
        <v>13</v>
      </c>
      <c r="B456" s="2" t="s">
        <v>983</v>
      </c>
      <c r="C456" s="2" t="s">
        <v>990</v>
      </c>
      <c r="D456" t="s">
        <v>1004</v>
      </c>
      <c r="E456" t="s">
        <v>992</v>
      </c>
      <c r="F456">
        <v>3</v>
      </c>
      <c r="G456" s="1" t="s">
        <v>994</v>
      </c>
      <c r="H456" s="61">
        <v>2013</v>
      </c>
      <c r="I456" s="5" t="s">
        <v>986</v>
      </c>
      <c r="J456" s="1"/>
      <c r="K456" s="35">
        <v>6</v>
      </c>
      <c r="L456" t="str">
        <f t="shared" si="52"/>
        <v>Somero</v>
      </c>
      <c r="M456" s="2" t="s">
        <v>1050</v>
      </c>
      <c r="N456" t="str">
        <f>VLOOKUP(M456,spp!A:B,2,FALSE)</f>
        <v>Stegastes flavilatus</v>
      </c>
      <c r="O456">
        <f t="shared" si="51"/>
        <v>2</v>
      </c>
      <c r="P456">
        <v>2</v>
      </c>
      <c r="AI456" s="44"/>
      <c r="AJ456">
        <f>VLOOKUP(M456,spp!A:C,3,FALSE)</f>
        <v>3.49E-2</v>
      </c>
      <c r="AK456">
        <f>VLOOKUP(M456,spp!A:D,4,FALSE)</f>
        <v>2</v>
      </c>
      <c r="AL456">
        <f t="shared" si="53"/>
        <v>0.43625000000000003</v>
      </c>
      <c r="AM456">
        <f t="shared" si="54"/>
        <v>1.0906250000000001E-2</v>
      </c>
      <c r="AN456">
        <f t="shared" si="55"/>
        <v>0.10906250000000001</v>
      </c>
      <c r="AO456">
        <f t="shared" si="56"/>
        <v>1.090625E-4</v>
      </c>
      <c r="AP456">
        <f t="shared" si="57"/>
        <v>0.04</v>
      </c>
      <c r="AQ456">
        <f>VLOOKUP(M456,spp!A:H,8,FALSE)</f>
        <v>2</v>
      </c>
      <c r="AR456" t="str">
        <f>VLOOKUP(M456,spp!A:K,10,FALSE)</f>
        <v>Herbívoro</v>
      </c>
      <c r="AS456" t="str">
        <f>VLOOKUP(M456,spp!A:L,12,FALSE)</f>
        <v>LC</v>
      </c>
    </row>
    <row r="457" spans="1:45" x14ac:dyDescent="0.3">
      <c r="A457">
        <v>13</v>
      </c>
      <c r="B457" s="2" t="s">
        <v>983</v>
      </c>
      <c r="C457" s="2" t="s">
        <v>990</v>
      </c>
      <c r="D457" t="s">
        <v>1005</v>
      </c>
      <c r="E457" t="s">
        <v>992</v>
      </c>
      <c r="F457">
        <v>1</v>
      </c>
      <c r="G457" s="1">
        <v>41334</v>
      </c>
      <c r="H457" s="61">
        <v>2013</v>
      </c>
      <c r="I457" s="5" t="s">
        <v>986</v>
      </c>
      <c r="J457" s="1"/>
      <c r="K457" s="36">
        <v>4</v>
      </c>
      <c r="L457" t="str">
        <f t="shared" si="52"/>
        <v>Somero</v>
      </c>
      <c r="M457" t="s">
        <v>1070</v>
      </c>
      <c r="N457" t="str">
        <f>VLOOKUP(M457,spp!A:B,2,FALSE)</f>
        <v>Stegastes rectrifaenum</v>
      </c>
      <c r="O457">
        <f t="shared" si="51"/>
        <v>5</v>
      </c>
      <c r="Q457">
        <v>5</v>
      </c>
      <c r="AI457" s="44"/>
      <c r="AJ457">
        <f>VLOOKUP(M457,spp!A:C,3,FALSE)</f>
        <v>1.813E-2</v>
      </c>
      <c r="AK457">
        <f>VLOOKUP(M457,spp!A:D,4,FALSE)</f>
        <v>3.07552</v>
      </c>
      <c r="AL457">
        <f t="shared" si="53"/>
        <v>44.528311304054398</v>
      </c>
      <c r="AM457">
        <f t="shared" si="54"/>
        <v>1.11320778260136</v>
      </c>
      <c r="AN457">
        <f t="shared" si="55"/>
        <v>11.1320778260136</v>
      </c>
      <c r="AO457">
        <f t="shared" si="56"/>
        <v>1.11320778260136E-2</v>
      </c>
      <c r="AP457">
        <f t="shared" si="57"/>
        <v>0.1</v>
      </c>
      <c r="AQ457">
        <f>VLOOKUP(M457,spp!A:H,8,FALSE)</f>
        <v>2</v>
      </c>
      <c r="AR457" t="str">
        <f>VLOOKUP(M457,spp!A:K,10,FALSE)</f>
        <v>Herbívoro</v>
      </c>
      <c r="AS457" t="str">
        <f>VLOOKUP(M457,spp!A:L,12,FALSE)</f>
        <v>NE</v>
      </c>
    </row>
    <row r="458" spans="1:45" x14ac:dyDescent="0.3">
      <c r="A458">
        <v>13</v>
      </c>
      <c r="B458" s="2" t="s">
        <v>983</v>
      </c>
      <c r="C458" s="2" t="s">
        <v>990</v>
      </c>
      <c r="D458" t="s">
        <v>1005</v>
      </c>
      <c r="E458" t="s">
        <v>992</v>
      </c>
      <c r="F458">
        <v>1</v>
      </c>
      <c r="G458" s="1">
        <v>41334</v>
      </c>
      <c r="H458" s="61">
        <v>2013</v>
      </c>
      <c r="I458" s="5" t="s">
        <v>986</v>
      </c>
      <c r="J458" s="1"/>
      <c r="K458" s="36">
        <v>4</v>
      </c>
      <c r="L458" t="str">
        <f t="shared" si="52"/>
        <v>Somero</v>
      </c>
      <c r="M458" t="s">
        <v>1032</v>
      </c>
      <c r="N458" t="str">
        <f>VLOOKUP(M458,spp!A:B,2,FALSE)</f>
        <v>Lutjanus argentiventris</v>
      </c>
      <c r="O458">
        <f t="shared" si="51"/>
        <v>6</v>
      </c>
      <c r="S458">
        <v>6</v>
      </c>
      <c r="AI458" s="44"/>
      <c r="AJ458">
        <f>VLOOKUP(M458,spp!A:C,3,FALSE)</f>
        <v>1</v>
      </c>
      <c r="AK458">
        <f>VLOOKUP(M458,spp!A:D,4,FALSE)</f>
        <v>3</v>
      </c>
      <c r="AL458">
        <f t="shared" si="53"/>
        <v>32156.25</v>
      </c>
      <c r="AM458">
        <f t="shared" si="54"/>
        <v>803.90625</v>
      </c>
      <c r="AN458">
        <f t="shared" si="55"/>
        <v>8039.0625</v>
      </c>
      <c r="AO458">
        <f t="shared" si="56"/>
        <v>8.0390625</v>
      </c>
      <c r="AP458">
        <f t="shared" si="57"/>
        <v>0.12</v>
      </c>
      <c r="AQ458">
        <f>VLOOKUP(M458,spp!A:H,8,FALSE)</f>
        <v>4</v>
      </c>
      <c r="AR458" t="str">
        <f>VLOOKUP(M458,spp!A:K,10,FALSE)</f>
        <v>Depredador Tope</v>
      </c>
      <c r="AS458" t="str">
        <f>VLOOKUP(M458,spp!A:L,12,FALSE)</f>
        <v>LC</v>
      </c>
    </row>
    <row r="459" spans="1:45" x14ac:dyDescent="0.3">
      <c r="A459">
        <v>13</v>
      </c>
      <c r="B459" s="2" t="s">
        <v>983</v>
      </c>
      <c r="C459" s="2" t="s">
        <v>990</v>
      </c>
      <c r="D459" t="s">
        <v>1005</v>
      </c>
      <c r="E459" t="s">
        <v>992</v>
      </c>
      <c r="F459">
        <v>1</v>
      </c>
      <c r="G459" s="1">
        <v>41334</v>
      </c>
      <c r="H459" s="61">
        <v>2013</v>
      </c>
      <c r="I459" s="5" t="s">
        <v>986</v>
      </c>
      <c r="J459" s="1"/>
      <c r="K459" s="36">
        <v>4</v>
      </c>
      <c r="L459" t="str">
        <f t="shared" si="52"/>
        <v>Somero</v>
      </c>
      <c r="M459" t="s">
        <v>1048</v>
      </c>
      <c r="N459" t="str">
        <f>VLOOKUP(M459,spp!A:B,2,FALSE)</f>
        <v>Scarus ghobban</v>
      </c>
      <c r="O459">
        <f t="shared" si="51"/>
        <v>1</v>
      </c>
      <c r="T459">
        <v>1</v>
      </c>
      <c r="AI459" s="44"/>
      <c r="AJ459">
        <f>VLOOKUP(M459,spp!A:C,3,FALSE)</f>
        <v>2</v>
      </c>
      <c r="AK459">
        <f>VLOOKUP(M459,spp!A:D,4,FALSE)</f>
        <v>2.919</v>
      </c>
      <c r="AL459">
        <f t="shared" si="53"/>
        <v>24077.804339481743</v>
      </c>
      <c r="AM459">
        <f t="shared" si="54"/>
        <v>601.94510848704363</v>
      </c>
      <c r="AN459">
        <f t="shared" si="55"/>
        <v>6019.4510848704358</v>
      </c>
      <c r="AO459">
        <f t="shared" si="56"/>
        <v>6.0194510848704361</v>
      </c>
      <c r="AP459">
        <f t="shared" si="57"/>
        <v>0.02</v>
      </c>
      <c r="AQ459">
        <f>VLOOKUP(M459,spp!A:H,8,FALSE)</f>
        <v>2</v>
      </c>
      <c r="AR459" t="str">
        <f>VLOOKUP(M459,spp!A:K,10,FALSE)</f>
        <v>Herbívoro</v>
      </c>
      <c r="AS459" t="str">
        <f>VLOOKUP(M459,spp!A:L,12,FALSE)</f>
        <v>LC</v>
      </c>
    </row>
    <row r="460" spans="1:45" x14ac:dyDescent="0.3">
      <c r="A460">
        <v>13</v>
      </c>
      <c r="B460" s="2" t="s">
        <v>983</v>
      </c>
      <c r="C460" s="2" t="s">
        <v>990</v>
      </c>
      <c r="D460" t="s">
        <v>1005</v>
      </c>
      <c r="E460" t="s">
        <v>992</v>
      </c>
      <c r="F460">
        <v>1</v>
      </c>
      <c r="G460" s="1">
        <v>41334</v>
      </c>
      <c r="H460" s="61">
        <v>2013</v>
      </c>
      <c r="I460" s="5" t="s">
        <v>986</v>
      </c>
      <c r="J460" s="1"/>
      <c r="K460" s="36">
        <v>4</v>
      </c>
      <c r="L460" t="str">
        <f t="shared" si="52"/>
        <v>Somero</v>
      </c>
      <c r="M460" t="s">
        <v>1050</v>
      </c>
      <c r="N460" t="str">
        <f>VLOOKUP(M460,spp!A:B,2,FALSE)</f>
        <v>Stegastes flavilatus</v>
      </c>
      <c r="O460">
        <f t="shared" si="51"/>
        <v>3</v>
      </c>
      <c r="Q460">
        <v>3</v>
      </c>
      <c r="AI460" s="44"/>
      <c r="AJ460">
        <f>VLOOKUP(M460,spp!A:C,3,FALSE)</f>
        <v>3.49E-2</v>
      </c>
      <c r="AK460">
        <f>VLOOKUP(M460,spp!A:D,4,FALSE)</f>
        <v>2</v>
      </c>
      <c r="AL460">
        <f t="shared" si="53"/>
        <v>5.8893750000000002</v>
      </c>
      <c r="AM460">
        <f t="shared" si="54"/>
        <v>0.147234375</v>
      </c>
      <c r="AN460">
        <f t="shared" si="55"/>
        <v>1.4723437500000001</v>
      </c>
      <c r="AO460">
        <f t="shared" si="56"/>
        <v>1.4723437500000001E-3</v>
      </c>
      <c r="AP460">
        <f t="shared" si="57"/>
        <v>0.06</v>
      </c>
      <c r="AQ460">
        <f>VLOOKUP(M460,spp!A:H,8,FALSE)</f>
        <v>2</v>
      </c>
      <c r="AR460" t="str">
        <f>VLOOKUP(M460,spp!A:K,10,FALSE)</f>
        <v>Herbívoro</v>
      </c>
      <c r="AS460" t="str">
        <f>VLOOKUP(M460,spp!A:L,12,FALSE)</f>
        <v>LC</v>
      </c>
    </row>
    <row r="461" spans="1:45" x14ac:dyDescent="0.3">
      <c r="A461">
        <v>13</v>
      </c>
      <c r="B461" s="2" t="s">
        <v>983</v>
      </c>
      <c r="C461" s="2" t="s">
        <v>990</v>
      </c>
      <c r="D461" t="s">
        <v>1005</v>
      </c>
      <c r="E461" t="s">
        <v>992</v>
      </c>
      <c r="F461">
        <v>1</v>
      </c>
      <c r="G461" s="1">
        <v>41334</v>
      </c>
      <c r="H461" s="61">
        <v>2013</v>
      </c>
      <c r="I461" s="5" t="s">
        <v>986</v>
      </c>
      <c r="J461" s="1"/>
      <c r="K461" s="36">
        <v>4</v>
      </c>
      <c r="L461" t="str">
        <f t="shared" si="52"/>
        <v>Somero</v>
      </c>
      <c r="M461" t="s">
        <v>1051</v>
      </c>
      <c r="N461" t="str">
        <f>VLOOKUP(M461,spp!A:B,2,FALSE)</f>
        <v>Prionurus punctatus</v>
      </c>
      <c r="O461">
        <f t="shared" si="51"/>
        <v>1</v>
      </c>
      <c r="T461">
        <v>1</v>
      </c>
      <c r="AI461" s="44"/>
      <c r="AJ461" t="str">
        <f>VLOOKUP(M461,spp!A:C,3,FALSE)</f>
        <v>0.19800000000000001</v>
      </c>
      <c r="AK461">
        <f>VLOOKUP(M461,spp!A:D,4,FALSE)</f>
        <v>2.504</v>
      </c>
      <c r="AL461">
        <f t="shared" si="53"/>
        <v>626.76822624524254</v>
      </c>
      <c r="AM461">
        <f t="shared" si="54"/>
        <v>15.669205656131064</v>
      </c>
      <c r="AN461">
        <f t="shared" si="55"/>
        <v>156.69205656131064</v>
      </c>
      <c r="AO461">
        <f t="shared" si="56"/>
        <v>0.15669205656131063</v>
      </c>
      <c r="AP461">
        <f t="shared" si="57"/>
        <v>0.02</v>
      </c>
      <c r="AQ461">
        <f>VLOOKUP(M461,spp!A:H,8,FALSE)</f>
        <v>2</v>
      </c>
      <c r="AR461" t="str">
        <f>VLOOKUP(M461,spp!A:K,10,FALSE)</f>
        <v>Herbívoro</v>
      </c>
      <c r="AS461" t="str">
        <f>VLOOKUP(M461,spp!A:L,12,FALSE)</f>
        <v>LC</v>
      </c>
    </row>
    <row r="462" spans="1:45" x14ac:dyDescent="0.3">
      <c r="A462">
        <v>13</v>
      </c>
      <c r="B462" s="2" t="s">
        <v>983</v>
      </c>
      <c r="C462" s="2" t="s">
        <v>990</v>
      </c>
      <c r="D462" t="s">
        <v>1005</v>
      </c>
      <c r="E462" t="s">
        <v>992</v>
      </c>
      <c r="F462">
        <v>1</v>
      </c>
      <c r="G462" s="1">
        <v>41334</v>
      </c>
      <c r="H462" s="61">
        <v>2013</v>
      </c>
      <c r="I462" s="5" t="s">
        <v>986</v>
      </c>
      <c r="J462" s="1"/>
      <c r="K462" s="36">
        <v>4</v>
      </c>
      <c r="L462" t="str">
        <f t="shared" si="52"/>
        <v>Somero</v>
      </c>
      <c r="M462" t="s">
        <v>1053</v>
      </c>
      <c r="N462" t="str">
        <f>VLOOKUP(M462,spp!A:B,2,FALSE)</f>
        <v>Halichoeres chierchiae</v>
      </c>
      <c r="O462">
        <f t="shared" si="51"/>
        <v>1</v>
      </c>
      <c r="Q462">
        <v>1</v>
      </c>
      <c r="AI462" s="44"/>
      <c r="AJ462">
        <f>VLOOKUP(M462,spp!A:C,3,FALSE)</f>
        <v>1.26E-2</v>
      </c>
      <c r="AK462">
        <f>VLOOKUP(M462,spp!A:D,4,FALSE)</f>
        <v>3</v>
      </c>
      <c r="AL462">
        <f t="shared" si="53"/>
        <v>5.3156249999999998</v>
      </c>
      <c r="AM462">
        <f t="shared" si="54"/>
        <v>0.13289062499999998</v>
      </c>
      <c r="AN462">
        <f t="shared" si="55"/>
        <v>1.3289062499999997</v>
      </c>
      <c r="AO462">
        <f t="shared" si="56"/>
        <v>1.3289062499999998E-3</v>
      </c>
      <c r="AP462">
        <f t="shared" si="57"/>
        <v>0.02</v>
      </c>
      <c r="AQ462">
        <f>VLOOKUP(M462,spp!A:H,8,FALSE)</f>
        <v>3.5</v>
      </c>
      <c r="AR462" t="str">
        <f>VLOOKUP(M462,spp!A:K,10,FALSE)</f>
        <v>Depredador</v>
      </c>
      <c r="AS462" t="str">
        <f>VLOOKUP(M462,spp!A:L,12,FALSE)</f>
        <v>LC</v>
      </c>
    </row>
    <row r="463" spans="1:45" x14ac:dyDescent="0.3">
      <c r="A463">
        <v>13</v>
      </c>
      <c r="B463" s="2" t="s">
        <v>983</v>
      </c>
      <c r="C463" s="2" t="s">
        <v>990</v>
      </c>
      <c r="D463" t="s">
        <v>1005</v>
      </c>
      <c r="E463" t="s">
        <v>992</v>
      </c>
      <c r="F463">
        <v>2</v>
      </c>
      <c r="G463" s="1">
        <v>41334</v>
      </c>
      <c r="H463" s="61">
        <v>2013</v>
      </c>
      <c r="I463" s="5" t="s">
        <v>986</v>
      </c>
      <c r="J463" s="1"/>
      <c r="K463" s="36">
        <v>4</v>
      </c>
      <c r="L463" t="str">
        <f t="shared" si="52"/>
        <v>Somero</v>
      </c>
      <c r="M463" t="s">
        <v>1070</v>
      </c>
      <c r="N463" t="str">
        <f>VLOOKUP(M463,spp!A:B,2,FALSE)</f>
        <v>Stegastes rectrifaenum</v>
      </c>
      <c r="O463">
        <f t="shared" si="51"/>
        <v>6</v>
      </c>
      <c r="P463">
        <v>2</v>
      </c>
      <c r="Q463">
        <v>4</v>
      </c>
      <c r="AI463" s="44"/>
      <c r="AJ463">
        <f>VLOOKUP(M463,spp!A:C,3,FALSE)</f>
        <v>1.813E-2</v>
      </c>
      <c r="AK463">
        <f>VLOOKUP(M463,spp!A:D,4,FALSE)</f>
        <v>3.07552</v>
      </c>
      <c r="AL463">
        <f t="shared" si="53"/>
        <v>36.22980499305153</v>
      </c>
      <c r="AM463">
        <f t="shared" si="54"/>
        <v>0.90574512482628822</v>
      </c>
      <c r="AN463">
        <f t="shared" si="55"/>
        <v>9.0574512482628826</v>
      </c>
      <c r="AO463">
        <f t="shared" si="56"/>
        <v>9.0574512482628818E-3</v>
      </c>
      <c r="AP463">
        <f t="shared" si="57"/>
        <v>0.12</v>
      </c>
      <c r="AQ463">
        <f>VLOOKUP(M463,spp!A:H,8,FALSE)</f>
        <v>2</v>
      </c>
      <c r="AR463" t="str">
        <f>VLOOKUP(M463,spp!A:K,10,FALSE)</f>
        <v>Herbívoro</v>
      </c>
      <c r="AS463" t="str">
        <f>VLOOKUP(M463,spp!A:L,12,FALSE)</f>
        <v>NE</v>
      </c>
    </row>
    <row r="464" spans="1:45" x14ac:dyDescent="0.3">
      <c r="A464">
        <v>13</v>
      </c>
      <c r="B464" s="2" t="s">
        <v>983</v>
      </c>
      <c r="C464" s="2" t="s">
        <v>990</v>
      </c>
      <c r="D464" t="s">
        <v>1005</v>
      </c>
      <c r="E464" t="s">
        <v>992</v>
      </c>
      <c r="F464">
        <v>2</v>
      </c>
      <c r="G464" s="1">
        <v>41334</v>
      </c>
      <c r="H464" s="61">
        <v>2013</v>
      </c>
      <c r="I464" s="5" t="s">
        <v>986</v>
      </c>
      <c r="J464" s="1"/>
      <c r="K464" s="36">
        <v>4</v>
      </c>
      <c r="L464" t="str">
        <f t="shared" si="52"/>
        <v>Somero</v>
      </c>
      <c r="M464" s="2" t="s">
        <v>1075</v>
      </c>
      <c r="N464" t="str">
        <f>VLOOKUP(M464,spp!A:B,2,FALSE)</f>
        <v>Scarus compressus</v>
      </c>
      <c r="O464">
        <f t="shared" si="51"/>
        <v>3</v>
      </c>
      <c r="R464">
        <v>1</v>
      </c>
      <c r="S464">
        <v>2</v>
      </c>
      <c r="AI464" s="44"/>
      <c r="AJ464">
        <f>VLOOKUP(M464,spp!A:C,3,FALSE)</f>
        <v>1</v>
      </c>
      <c r="AK464">
        <f>VLOOKUP(M464,spp!A:D,4,FALSE)</f>
        <v>3</v>
      </c>
      <c r="AL464">
        <f t="shared" si="53"/>
        <v>12671.875</v>
      </c>
      <c r="AM464">
        <f t="shared" si="54"/>
        <v>316.796875</v>
      </c>
      <c r="AN464">
        <f t="shared" si="55"/>
        <v>3167.96875</v>
      </c>
      <c r="AO464">
        <f t="shared" si="56"/>
        <v>3.16796875</v>
      </c>
      <c r="AP464">
        <f t="shared" si="57"/>
        <v>0.06</v>
      </c>
      <c r="AQ464">
        <f>VLOOKUP(M464,spp!A:H,8,FALSE)</f>
        <v>2</v>
      </c>
      <c r="AR464" t="str">
        <f>VLOOKUP(M464,spp!A:K,10,FALSE)</f>
        <v>Herbívoro</v>
      </c>
      <c r="AS464" t="str">
        <f>VLOOKUP(M464,spp!A:L,12,FALSE)</f>
        <v>LC</v>
      </c>
    </row>
    <row r="465" spans="1:45" x14ac:dyDescent="0.3">
      <c r="A465">
        <v>13</v>
      </c>
      <c r="B465" s="2" t="s">
        <v>983</v>
      </c>
      <c r="C465" s="2" t="s">
        <v>990</v>
      </c>
      <c r="D465" t="s">
        <v>1005</v>
      </c>
      <c r="E465" t="s">
        <v>992</v>
      </c>
      <c r="F465">
        <v>2</v>
      </c>
      <c r="G465" s="1">
        <v>41334</v>
      </c>
      <c r="H465" s="61">
        <v>2013</v>
      </c>
      <c r="I465" s="5" t="s">
        <v>986</v>
      </c>
      <c r="J465" s="1"/>
      <c r="K465" s="36">
        <v>4</v>
      </c>
      <c r="L465" t="str">
        <f t="shared" si="52"/>
        <v>Somero</v>
      </c>
      <c r="M465" t="s">
        <v>1032</v>
      </c>
      <c r="N465" t="str">
        <f>VLOOKUP(M465,spp!A:B,2,FALSE)</f>
        <v>Lutjanus argentiventris</v>
      </c>
      <c r="O465">
        <f t="shared" si="51"/>
        <v>2</v>
      </c>
      <c r="S465">
        <v>1</v>
      </c>
      <c r="T465">
        <v>1</v>
      </c>
      <c r="AI465" s="44"/>
      <c r="AJ465">
        <f>VLOOKUP(M465,spp!A:C,3,FALSE)</f>
        <v>1</v>
      </c>
      <c r="AK465">
        <f>VLOOKUP(M465,spp!A:D,4,FALSE)</f>
        <v>3</v>
      </c>
      <c r="AL465">
        <f t="shared" si="53"/>
        <v>20984.375</v>
      </c>
      <c r="AM465">
        <f t="shared" si="54"/>
        <v>524.609375</v>
      </c>
      <c r="AN465">
        <f t="shared" si="55"/>
        <v>5246.09375</v>
      </c>
      <c r="AO465">
        <f t="shared" si="56"/>
        <v>5.24609375</v>
      </c>
      <c r="AP465">
        <f t="shared" si="57"/>
        <v>0.04</v>
      </c>
      <c r="AQ465">
        <f>VLOOKUP(M465,spp!A:H,8,FALSE)</f>
        <v>4</v>
      </c>
      <c r="AR465" t="str">
        <f>VLOOKUP(M465,spp!A:K,10,FALSE)</f>
        <v>Depredador Tope</v>
      </c>
      <c r="AS465" t="str">
        <f>VLOOKUP(M465,spp!A:L,12,FALSE)</f>
        <v>LC</v>
      </c>
    </row>
    <row r="466" spans="1:45" x14ac:dyDescent="0.3">
      <c r="A466">
        <v>13</v>
      </c>
      <c r="B466" s="2" t="s">
        <v>983</v>
      </c>
      <c r="C466" s="2" t="s">
        <v>990</v>
      </c>
      <c r="D466" t="s">
        <v>1005</v>
      </c>
      <c r="E466" t="s">
        <v>992</v>
      </c>
      <c r="F466">
        <v>2</v>
      </c>
      <c r="G466" s="1">
        <v>41334</v>
      </c>
      <c r="H466" s="61">
        <v>2013</v>
      </c>
      <c r="I466" s="5" t="s">
        <v>986</v>
      </c>
      <c r="J466" s="1"/>
      <c r="K466" s="36">
        <v>4</v>
      </c>
      <c r="L466" t="str">
        <f t="shared" si="52"/>
        <v>Somero</v>
      </c>
      <c r="M466" t="s">
        <v>1033</v>
      </c>
      <c r="N466" t="str">
        <f>VLOOKUP(M466,spp!A:B,2,FALSE)</f>
        <v>Cephalopholis panamensis</v>
      </c>
      <c r="O466">
        <f t="shared" ref="O466:O529" si="58">+SUM(P466:AF466)</f>
        <v>1</v>
      </c>
      <c r="R466">
        <v>1</v>
      </c>
      <c r="AI466" s="44"/>
      <c r="AJ466">
        <f>VLOOKUP(M466,spp!A:C,3,FALSE)</f>
        <v>2</v>
      </c>
      <c r="AK466">
        <f>VLOOKUP(M466,spp!A:D,4,FALSE)</f>
        <v>3</v>
      </c>
      <c r="AL466">
        <f t="shared" si="53"/>
        <v>3906.25</v>
      </c>
      <c r="AM466">
        <f t="shared" si="54"/>
        <v>97.65625</v>
      </c>
      <c r="AN466">
        <f t="shared" si="55"/>
        <v>976.5625</v>
      </c>
      <c r="AO466">
        <f t="shared" si="56"/>
        <v>0.9765625</v>
      </c>
      <c r="AP466">
        <f t="shared" si="57"/>
        <v>0.02</v>
      </c>
      <c r="AQ466">
        <f>VLOOKUP(M466,spp!A:H,8,FALSE)</f>
        <v>4</v>
      </c>
      <c r="AR466" t="str">
        <f>VLOOKUP(M466,spp!A:K,10,FALSE)</f>
        <v>Depredador Tope</v>
      </c>
      <c r="AS466" t="str">
        <f>VLOOKUP(M466,spp!A:L,12,FALSE)</f>
        <v>LC</v>
      </c>
    </row>
    <row r="467" spans="1:45" x14ac:dyDescent="0.3">
      <c r="A467">
        <v>13</v>
      </c>
      <c r="B467" s="2" t="s">
        <v>983</v>
      </c>
      <c r="C467" s="2" t="s">
        <v>990</v>
      </c>
      <c r="D467" t="s">
        <v>1005</v>
      </c>
      <c r="E467" t="s">
        <v>992</v>
      </c>
      <c r="F467">
        <v>2</v>
      </c>
      <c r="G467" s="1">
        <v>41334</v>
      </c>
      <c r="H467" s="61">
        <v>2013</v>
      </c>
      <c r="I467" s="5" t="s">
        <v>986</v>
      </c>
      <c r="J467" s="1"/>
      <c r="K467" s="36">
        <v>4</v>
      </c>
      <c r="L467" t="str">
        <f t="shared" si="52"/>
        <v>Somero</v>
      </c>
      <c r="M467" t="s">
        <v>1021</v>
      </c>
      <c r="N467" t="str">
        <f>VLOOKUP(M467,spp!A:B,2,FALSE)</f>
        <v>Johnrandallia nigrirostris</v>
      </c>
      <c r="O467">
        <f t="shared" si="58"/>
        <v>1</v>
      </c>
      <c r="Q467">
        <v>1</v>
      </c>
      <c r="AI467" s="44"/>
      <c r="AJ467">
        <f>VLOOKUP(M467,spp!A:C,3,FALSE)</f>
        <v>2</v>
      </c>
      <c r="AK467">
        <f>VLOOKUP(M467,spp!A:D,4,FALSE)</f>
        <v>3</v>
      </c>
      <c r="AL467">
        <f t="shared" si="53"/>
        <v>843.75</v>
      </c>
      <c r="AM467">
        <f t="shared" si="54"/>
        <v>21.09375</v>
      </c>
      <c r="AN467">
        <f t="shared" si="55"/>
        <v>210.9375</v>
      </c>
      <c r="AO467">
        <f t="shared" si="56"/>
        <v>0.2109375</v>
      </c>
      <c r="AP467">
        <f t="shared" si="57"/>
        <v>0.02</v>
      </c>
      <c r="AQ467">
        <f>VLOOKUP(M467,spp!A:H,8,FALSE)</f>
        <v>3</v>
      </c>
      <c r="AR467" t="str">
        <f>VLOOKUP(M467,spp!A:K,10,FALSE)</f>
        <v>Depredador</v>
      </c>
      <c r="AS467" t="str">
        <f>VLOOKUP(M467,spp!A:L,12,FALSE)</f>
        <v>LC</v>
      </c>
    </row>
    <row r="468" spans="1:45" x14ac:dyDescent="0.3">
      <c r="A468">
        <v>13</v>
      </c>
      <c r="B468" s="2" t="s">
        <v>983</v>
      </c>
      <c r="C468" s="2" t="s">
        <v>990</v>
      </c>
      <c r="D468" t="s">
        <v>1005</v>
      </c>
      <c r="E468" t="s">
        <v>992</v>
      </c>
      <c r="F468">
        <v>2</v>
      </c>
      <c r="G468" s="1">
        <v>41334</v>
      </c>
      <c r="H468" s="61">
        <v>2013</v>
      </c>
      <c r="I468" s="5" t="s">
        <v>986</v>
      </c>
      <c r="J468" s="1"/>
      <c r="K468" s="36">
        <v>4</v>
      </c>
      <c r="L468" t="str">
        <f t="shared" si="52"/>
        <v>Somero</v>
      </c>
      <c r="M468" t="s">
        <v>1053</v>
      </c>
      <c r="N468" t="str">
        <f>VLOOKUP(M468,spp!A:B,2,FALSE)</f>
        <v>Halichoeres chierchiae</v>
      </c>
      <c r="O468">
        <f t="shared" si="58"/>
        <v>1</v>
      </c>
      <c r="Q468">
        <v>1</v>
      </c>
      <c r="AI468" s="44"/>
      <c r="AJ468">
        <f>VLOOKUP(M468,spp!A:C,3,FALSE)</f>
        <v>1.26E-2</v>
      </c>
      <c r="AK468">
        <f>VLOOKUP(M468,spp!A:D,4,FALSE)</f>
        <v>3</v>
      </c>
      <c r="AL468">
        <f t="shared" si="53"/>
        <v>5.3156249999999998</v>
      </c>
      <c r="AM468">
        <f t="shared" si="54"/>
        <v>0.13289062499999998</v>
      </c>
      <c r="AN468">
        <f t="shared" si="55"/>
        <v>1.3289062499999997</v>
      </c>
      <c r="AO468">
        <f t="shared" si="56"/>
        <v>1.3289062499999998E-3</v>
      </c>
      <c r="AP468">
        <f t="shared" si="57"/>
        <v>0.02</v>
      </c>
      <c r="AQ468">
        <f>VLOOKUP(M468,spp!A:H,8,FALSE)</f>
        <v>3.5</v>
      </c>
      <c r="AR468" t="str">
        <f>VLOOKUP(M468,spp!A:K,10,FALSE)</f>
        <v>Depredador</v>
      </c>
      <c r="AS468" t="str">
        <f>VLOOKUP(M468,spp!A:L,12,FALSE)</f>
        <v>LC</v>
      </c>
    </row>
    <row r="469" spans="1:45" x14ac:dyDescent="0.3">
      <c r="A469">
        <v>13</v>
      </c>
      <c r="B469" s="2" t="s">
        <v>983</v>
      </c>
      <c r="C469" s="2" t="s">
        <v>990</v>
      </c>
      <c r="D469" t="s">
        <v>1005</v>
      </c>
      <c r="E469" t="s">
        <v>992</v>
      </c>
      <c r="F469">
        <v>2</v>
      </c>
      <c r="G469" s="1">
        <v>41334</v>
      </c>
      <c r="H469" s="61">
        <v>2013</v>
      </c>
      <c r="I469" s="5" t="s">
        <v>986</v>
      </c>
      <c r="J469" s="1"/>
      <c r="K469" s="36">
        <v>4</v>
      </c>
      <c r="L469" t="str">
        <f t="shared" si="52"/>
        <v>Somero</v>
      </c>
      <c r="M469" t="s">
        <v>1063</v>
      </c>
      <c r="N469" t="str">
        <f>VLOOKUP(M469,spp!A:B,2,FALSE)</f>
        <v>Anisotremus taeniatus</v>
      </c>
      <c r="O469">
        <f t="shared" si="58"/>
        <v>1</v>
      </c>
      <c r="S469">
        <v>1</v>
      </c>
      <c r="AI469" s="44"/>
      <c r="AJ469">
        <f>VLOOKUP(M469,spp!A:C,3,FALSE)</f>
        <v>1</v>
      </c>
      <c r="AK469">
        <f>VLOOKUP(M469,spp!A:D,4,FALSE)</f>
        <v>2</v>
      </c>
      <c r="AL469">
        <f t="shared" si="53"/>
        <v>306.25</v>
      </c>
      <c r="AM469">
        <f t="shared" si="54"/>
        <v>7.65625</v>
      </c>
      <c r="AN469">
        <f t="shared" si="55"/>
        <v>76.5625</v>
      </c>
      <c r="AO469">
        <f t="shared" si="56"/>
        <v>7.6562500000000006E-2</v>
      </c>
      <c r="AP469">
        <f t="shared" si="57"/>
        <v>0.02</v>
      </c>
      <c r="AQ469">
        <f>VLOOKUP(M469,spp!A:H,8,FALSE)</f>
        <v>4.2</v>
      </c>
      <c r="AR469" t="str">
        <f>VLOOKUP(M469,spp!A:K,10,FALSE)</f>
        <v>Depredador Tope</v>
      </c>
      <c r="AS469" t="str">
        <f>VLOOKUP(M469,spp!A:L,12,FALSE)</f>
        <v>LC</v>
      </c>
    </row>
    <row r="470" spans="1:45" x14ac:dyDescent="0.3">
      <c r="A470">
        <v>13</v>
      </c>
      <c r="B470" s="2" t="s">
        <v>983</v>
      </c>
      <c r="C470" s="2" t="s">
        <v>990</v>
      </c>
      <c r="D470" t="s">
        <v>1005</v>
      </c>
      <c r="E470" t="s">
        <v>992</v>
      </c>
      <c r="F470">
        <v>3</v>
      </c>
      <c r="G470" s="1">
        <v>41334</v>
      </c>
      <c r="H470" s="61">
        <v>2013</v>
      </c>
      <c r="I470" s="5" t="s">
        <v>986</v>
      </c>
      <c r="J470" s="1"/>
      <c r="K470" s="36">
        <v>6</v>
      </c>
      <c r="L470" t="str">
        <f t="shared" si="52"/>
        <v>Somero</v>
      </c>
      <c r="M470" t="s">
        <v>1070</v>
      </c>
      <c r="N470" t="str">
        <f>VLOOKUP(M470,spp!A:B,2,FALSE)</f>
        <v>Stegastes rectrifaenum</v>
      </c>
      <c r="O470">
        <f t="shared" si="58"/>
        <v>3</v>
      </c>
      <c r="Q470">
        <v>3</v>
      </c>
      <c r="AI470" s="44"/>
      <c r="AJ470">
        <f>VLOOKUP(M470,spp!A:C,3,FALSE)</f>
        <v>1.813E-2</v>
      </c>
      <c r="AK470">
        <f>VLOOKUP(M470,spp!A:D,4,FALSE)</f>
        <v>3.07552</v>
      </c>
      <c r="AL470">
        <f t="shared" si="53"/>
        <v>26.716986782432642</v>
      </c>
      <c r="AM470">
        <f t="shared" si="54"/>
        <v>0.66792466956081609</v>
      </c>
      <c r="AN470">
        <f t="shared" si="55"/>
        <v>6.6792466956081604</v>
      </c>
      <c r="AO470">
        <f t="shared" si="56"/>
        <v>6.6792466956081603E-3</v>
      </c>
      <c r="AP470">
        <f t="shared" si="57"/>
        <v>0.06</v>
      </c>
      <c r="AQ470">
        <f>VLOOKUP(M470,spp!A:H,8,FALSE)</f>
        <v>2</v>
      </c>
      <c r="AR470" t="str">
        <f>VLOOKUP(M470,spp!A:K,10,FALSE)</f>
        <v>Herbívoro</v>
      </c>
      <c r="AS470" t="str">
        <f>VLOOKUP(M470,spp!A:L,12,FALSE)</f>
        <v>NE</v>
      </c>
    </row>
    <row r="471" spans="1:45" x14ac:dyDescent="0.3">
      <c r="A471">
        <v>13</v>
      </c>
      <c r="B471" s="2" t="s">
        <v>983</v>
      </c>
      <c r="C471" s="2" t="s">
        <v>990</v>
      </c>
      <c r="D471" t="s">
        <v>1005</v>
      </c>
      <c r="E471" t="s">
        <v>992</v>
      </c>
      <c r="F471">
        <v>3</v>
      </c>
      <c r="G471" s="1">
        <v>41334</v>
      </c>
      <c r="H471" s="61">
        <v>2013</v>
      </c>
      <c r="I471" s="5" t="s">
        <v>986</v>
      </c>
      <c r="J471" s="1"/>
      <c r="K471" s="36">
        <v>6</v>
      </c>
      <c r="L471" t="str">
        <f t="shared" si="52"/>
        <v>Somero</v>
      </c>
      <c r="M471" t="s">
        <v>1036</v>
      </c>
      <c r="N471" t="str">
        <f>VLOOKUP(M471,spp!A:B,2,FALSE)</f>
        <v>Chaetodon humeralis</v>
      </c>
      <c r="O471">
        <f t="shared" si="58"/>
        <v>2</v>
      </c>
      <c r="Q471">
        <v>2</v>
      </c>
      <c r="AI471" s="44"/>
      <c r="AJ471">
        <f>VLOOKUP(M471,spp!A:C,3,FALSE)</f>
        <v>2</v>
      </c>
      <c r="AK471">
        <f>VLOOKUP(M471,spp!A:D,4,FALSE)</f>
        <v>2.9895</v>
      </c>
      <c r="AL471">
        <f t="shared" si="53"/>
        <v>1652.1734475462163</v>
      </c>
      <c r="AM471">
        <f t="shared" si="54"/>
        <v>41.304336188655405</v>
      </c>
      <c r="AN471">
        <f t="shared" si="55"/>
        <v>413.04336188655407</v>
      </c>
      <c r="AO471">
        <f t="shared" si="56"/>
        <v>0.41304336188655405</v>
      </c>
      <c r="AP471">
        <f t="shared" si="57"/>
        <v>0.04</v>
      </c>
      <c r="AQ471">
        <f>VLOOKUP(M471,spp!A:H,8,FALSE)</f>
        <v>2.7</v>
      </c>
      <c r="AR471" t="str">
        <f>VLOOKUP(M471,spp!A:K,10,FALSE)</f>
        <v>Herbívoro</v>
      </c>
      <c r="AS471" t="str">
        <f>VLOOKUP(M471,spp!A:L,12,FALSE)</f>
        <v>LC</v>
      </c>
    </row>
    <row r="472" spans="1:45" x14ac:dyDescent="0.3">
      <c r="A472">
        <v>13</v>
      </c>
      <c r="B472" s="2" t="s">
        <v>983</v>
      </c>
      <c r="C472" s="2" t="s">
        <v>990</v>
      </c>
      <c r="D472" t="s">
        <v>1005</v>
      </c>
      <c r="E472" t="s">
        <v>992</v>
      </c>
      <c r="F472">
        <v>3</v>
      </c>
      <c r="G472" s="1">
        <v>41334</v>
      </c>
      <c r="H472" s="61">
        <v>2013</v>
      </c>
      <c r="I472" s="5" t="s">
        <v>986</v>
      </c>
      <c r="J472" s="1"/>
      <c r="K472" s="36">
        <v>6</v>
      </c>
      <c r="L472" t="str">
        <f t="shared" si="52"/>
        <v>Somero</v>
      </c>
      <c r="M472" t="s">
        <v>1026</v>
      </c>
      <c r="N472" t="str">
        <f>VLOOKUP(M472,spp!A:B,2,FALSE)</f>
        <v>Microspathodon dorsalis</v>
      </c>
      <c r="O472">
        <f t="shared" si="58"/>
        <v>1</v>
      </c>
      <c r="R472">
        <v>1</v>
      </c>
      <c r="AI472" s="44"/>
      <c r="AJ472">
        <f>VLOOKUP(M472,spp!A:C,3,FALSE)</f>
        <v>2</v>
      </c>
      <c r="AK472">
        <f>VLOOKUP(M472,spp!A:D,4,FALSE)</f>
        <v>3</v>
      </c>
      <c r="AL472">
        <f t="shared" si="53"/>
        <v>3906.25</v>
      </c>
      <c r="AM472">
        <f t="shared" si="54"/>
        <v>97.65625</v>
      </c>
      <c r="AN472">
        <f t="shared" si="55"/>
        <v>976.5625</v>
      </c>
      <c r="AO472">
        <f t="shared" si="56"/>
        <v>0.9765625</v>
      </c>
      <c r="AP472">
        <f t="shared" si="57"/>
        <v>0.02</v>
      </c>
      <c r="AQ472">
        <f>VLOOKUP(M472,spp!A:H,8,FALSE)</f>
        <v>2.1</v>
      </c>
      <c r="AR472" t="str">
        <f>VLOOKUP(M472,spp!A:K,10,FALSE)</f>
        <v>Herbívoro</v>
      </c>
      <c r="AS472" t="str">
        <f>VLOOKUP(M472,spp!A:L,12,FALSE)</f>
        <v>LC</v>
      </c>
    </row>
    <row r="473" spans="1:45" x14ac:dyDescent="0.3">
      <c r="A473">
        <v>13</v>
      </c>
      <c r="B473" s="2" t="s">
        <v>983</v>
      </c>
      <c r="C473" s="2" t="s">
        <v>990</v>
      </c>
      <c r="D473" t="s">
        <v>1005</v>
      </c>
      <c r="E473" t="s">
        <v>992</v>
      </c>
      <c r="F473">
        <v>3</v>
      </c>
      <c r="G473" s="1">
        <v>41334</v>
      </c>
      <c r="H473" s="61">
        <v>2013</v>
      </c>
      <c r="I473" s="5" t="s">
        <v>986</v>
      </c>
      <c r="J473" s="1"/>
      <c r="K473" s="36">
        <v>6</v>
      </c>
      <c r="L473" t="str">
        <f t="shared" si="52"/>
        <v>Somero</v>
      </c>
      <c r="M473" t="s">
        <v>1050</v>
      </c>
      <c r="N473" t="str">
        <f>VLOOKUP(M473,spp!A:B,2,FALSE)</f>
        <v>Stegastes flavilatus</v>
      </c>
      <c r="O473">
        <f t="shared" si="58"/>
        <v>1</v>
      </c>
      <c r="Q473">
        <v>1</v>
      </c>
      <c r="AI473" s="44"/>
      <c r="AJ473">
        <f>VLOOKUP(M473,spp!A:C,3,FALSE)</f>
        <v>3.49E-2</v>
      </c>
      <c r="AK473">
        <f>VLOOKUP(M473,spp!A:D,4,FALSE)</f>
        <v>2</v>
      </c>
      <c r="AL473">
        <f t="shared" si="53"/>
        <v>1.963125</v>
      </c>
      <c r="AM473">
        <f t="shared" si="54"/>
        <v>4.9078125E-2</v>
      </c>
      <c r="AN473">
        <f t="shared" si="55"/>
        <v>0.49078125</v>
      </c>
      <c r="AO473">
        <f t="shared" si="56"/>
        <v>4.9078125000000001E-4</v>
      </c>
      <c r="AP473">
        <f t="shared" si="57"/>
        <v>0.02</v>
      </c>
      <c r="AQ473">
        <f>VLOOKUP(M473,spp!A:H,8,FALSE)</f>
        <v>2</v>
      </c>
      <c r="AR473" t="str">
        <f>VLOOKUP(M473,spp!A:K,10,FALSE)</f>
        <v>Herbívoro</v>
      </c>
      <c r="AS473" t="str">
        <f>VLOOKUP(M473,spp!A:L,12,FALSE)</f>
        <v>LC</v>
      </c>
    </row>
    <row r="474" spans="1:45" x14ac:dyDescent="0.3">
      <c r="A474">
        <v>13</v>
      </c>
      <c r="B474" s="2" t="s">
        <v>983</v>
      </c>
      <c r="C474" s="2" t="s">
        <v>990</v>
      </c>
      <c r="D474" t="s">
        <v>1005</v>
      </c>
      <c r="E474" t="s">
        <v>992</v>
      </c>
      <c r="F474">
        <v>3</v>
      </c>
      <c r="G474" s="1">
        <v>41334</v>
      </c>
      <c r="H474" s="61">
        <v>2013</v>
      </c>
      <c r="I474" s="5" t="s">
        <v>986</v>
      </c>
      <c r="J474" s="1"/>
      <c r="K474" s="36">
        <v>6</v>
      </c>
      <c r="L474" t="str">
        <f t="shared" si="52"/>
        <v>Somero</v>
      </c>
      <c r="M474" t="s">
        <v>1046</v>
      </c>
      <c r="N474" t="str">
        <f>VLOOKUP(M474,spp!A:B,2,FALSE)</f>
        <v>Arothron meleagris</v>
      </c>
      <c r="O474">
        <f t="shared" si="58"/>
        <v>1</v>
      </c>
      <c r="T474">
        <v>1</v>
      </c>
      <c r="AI474" s="44"/>
      <c r="AJ474">
        <f>VLOOKUP(M474,spp!A:C,3,FALSE)</f>
        <v>3</v>
      </c>
      <c r="AK474">
        <f>VLOOKUP(M474,spp!A:D,4,FALSE)</f>
        <v>2</v>
      </c>
      <c r="AL474">
        <f t="shared" si="53"/>
        <v>1875</v>
      </c>
      <c r="AM474">
        <f t="shared" si="54"/>
        <v>46.875</v>
      </c>
      <c r="AN474">
        <f t="shared" si="55"/>
        <v>468.75</v>
      </c>
      <c r="AO474">
        <f t="shared" si="56"/>
        <v>0.46875</v>
      </c>
      <c r="AP474">
        <f t="shared" si="57"/>
        <v>0.02</v>
      </c>
      <c r="AQ474">
        <f>VLOOKUP(M474,spp!A:H,8,FALSE)</f>
        <v>3.4</v>
      </c>
      <c r="AR474" t="str">
        <f>VLOOKUP(M474,spp!A:K,10,FALSE)</f>
        <v>Depredador</v>
      </c>
      <c r="AS474" t="str">
        <f>VLOOKUP(M474,spp!A:L,12,FALSE)</f>
        <v>NE</v>
      </c>
    </row>
    <row r="475" spans="1:45" x14ac:dyDescent="0.3">
      <c r="A475">
        <v>13</v>
      </c>
      <c r="B475" s="2" t="s">
        <v>983</v>
      </c>
      <c r="C475" s="2" t="s">
        <v>990</v>
      </c>
      <c r="D475" t="s">
        <v>1005</v>
      </c>
      <c r="E475" t="s">
        <v>992</v>
      </c>
      <c r="F475">
        <v>3</v>
      </c>
      <c r="G475" s="1">
        <v>41334</v>
      </c>
      <c r="H475" s="61">
        <v>2013</v>
      </c>
      <c r="I475" s="5" t="s">
        <v>986</v>
      </c>
      <c r="J475" s="1"/>
      <c r="K475" s="36">
        <v>6</v>
      </c>
      <c r="L475" t="str">
        <f t="shared" si="52"/>
        <v>Somero</v>
      </c>
      <c r="M475" t="s">
        <v>1032</v>
      </c>
      <c r="N475" t="str">
        <f>VLOOKUP(M475,spp!A:B,2,FALSE)</f>
        <v>Lutjanus argentiventris</v>
      </c>
      <c r="O475">
        <f t="shared" si="58"/>
        <v>2</v>
      </c>
      <c r="S475">
        <v>2</v>
      </c>
      <c r="AI475" s="44"/>
      <c r="AJ475">
        <f>VLOOKUP(M475,spp!A:C,3,FALSE)</f>
        <v>1</v>
      </c>
      <c r="AK475">
        <f>VLOOKUP(M475,spp!A:D,4,FALSE)</f>
        <v>3</v>
      </c>
      <c r="AL475">
        <f t="shared" si="53"/>
        <v>10718.75</v>
      </c>
      <c r="AM475">
        <f t="shared" si="54"/>
        <v>267.96875</v>
      </c>
      <c r="AN475">
        <f t="shared" si="55"/>
        <v>2679.6875</v>
      </c>
      <c r="AO475">
        <f t="shared" si="56"/>
        <v>2.6796875</v>
      </c>
      <c r="AP475">
        <f t="shared" si="57"/>
        <v>0.04</v>
      </c>
      <c r="AQ475">
        <f>VLOOKUP(M475,spp!A:H,8,FALSE)</f>
        <v>4</v>
      </c>
      <c r="AR475" t="str">
        <f>VLOOKUP(M475,spp!A:K,10,FALSE)</f>
        <v>Depredador Tope</v>
      </c>
      <c r="AS475" t="str">
        <f>VLOOKUP(M475,spp!A:L,12,FALSE)</f>
        <v>LC</v>
      </c>
    </row>
    <row r="476" spans="1:45" x14ac:dyDescent="0.3">
      <c r="A476">
        <v>14</v>
      </c>
      <c r="B476" s="2" t="s">
        <v>983</v>
      </c>
      <c r="C476" s="2" t="s">
        <v>1001</v>
      </c>
      <c r="D476" t="s">
        <v>1006</v>
      </c>
      <c r="E476" t="s">
        <v>992</v>
      </c>
      <c r="F476">
        <v>1</v>
      </c>
      <c r="G476" s="1">
        <v>41308</v>
      </c>
      <c r="H476" s="61">
        <v>2013</v>
      </c>
      <c r="I476" s="5" t="s">
        <v>986</v>
      </c>
      <c r="J476" s="1"/>
      <c r="K476" s="36">
        <v>9</v>
      </c>
      <c r="L476" t="str">
        <f t="shared" si="52"/>
        <v>Profundo</v>
      </c>
      <c r="M476" t="s">
        <v>1028</v>
      </c>
      <c r="N476" t="str">
        <f>VLOOKUP(M476,spp!A:B,2,FALSE)</f>
        <v>Thalassoma lucasanum</v>
      </c>
      <c r="O476">
        <f t="shared" si="58"/>
        <v>40</v>
      </c>
      <c r="Q476">
        <v>40</v>
      </c>
      <c r="AI476" s="44"/>
      <c r="AJ476">
        <f>VLOOKUP(M476,spp!A:C,3,FALSE)</f>
        <v>1.261E-2</v>
      </c>
      <c r="AK476">
        <f>VLOOKUP(M476,spp!A:D,4,FALSE)</f>
        <v>2</v>
      </c>
      <c r="AL476">
        <f t="shared" si="53"/>
        <v>28.372500000000002</v>
      </c>
      <c r="AM476">
        <f t="shared" si="54"/>
        <v>0.70931250000000001</v>
      </c>
      <c r="AN476">
        <f t="shared" si="55"/>
        <v>7.0931250000000006</v>
      </c>
      <c r="AO476">
        <f t="shared" si="56"/>
        <v>7.0931250000000005E-3</v>
      </c>
      <c r="AP476">
        <f t="shared" si="57"/>
        <v>0.8</v>
      </c>
      <c r="AQ476">
        <f>VLOOKUP(M476,spp!A:H,8,FALSE)</f>
        <v>3.5</v>
      </c>
      <c r="AR476" t="str">
        <f>VLOOKUP(M476,spp!A:K,10,FALSE)</f>
        <v>Depredador</v>
      </c>
      <c r="AS476" t="str">
        <f>VLOOKUP(M476,spp!A:L,12,FALSE)</f>
        <v>LC</v>
      </c>
    </row>
    <row r="477" spans="1:45" x14ac:dyDescent="0.3">
      <c r="A477">
        <v>14</v>
      </c>
      <c r="B477" s="2" t="s">
        <v>983</v>
      </c>
      <c r="C477" s="2" t="s">
        <v>1001</v>
      </c>
      <c r="D477" t="s">
        <v>1006</v>
      </c>
      <c r="E477" t="s">
        <v>992</v>
      </c>
      <c r="F477">
        <v>1</v>
      </c>
      <c r="G477" s="1">
        <v>41308</v>
      </c>
      <c r="H477" s="61">
        <v>2013</v>
      </c>
      <c r="I477" s="5" t="s">
        <v>986</v>
      </c>
      <c r="J477" s="1"/>
      <c r="K477" s="36">
        <v>9</v>
      </c>
      <c r="L477" t="str">
        <f t="shared" si="52"/>
        <v>Profundo</v>
      </c>
      <c r="M477" t="s">
        <v>1050</v>
      </c>
      <c r="N477" t="str">
        <f>VLOOKUP(M477,spp!A:B,2,FALSE)</f>
        <v>Stegastes flavilatus</v>
      </c>
      <c r="O477">
        <f t="shared" si="58"/>
        <v>1</v>
      </c>
      <c r="Q477">
        <v>1</v>
      </c>
      <c r="AI477" s="44"/>
      <c r="AJ477">
        <f>VLOOKUP(M477,spp!A:C,3,FALSE)</f>
        <v>3.49E-2</v>
      </c>
      <c r="AK477">
        <f>VLOOKUP(M477,spp!A:D,4,FALSE)</f>
        <v>2</v>
      </c>
      <c r="AL477">
        <f t="shared" si="53"/>
        <v>1.963125</v>
      </c>
      <c r="AM477">
        <f t="shared" si="54"/>
        <v>4.9078125E-2</v>
      </c>
      <c r="AN477">
        <f t="shared" si="55"/>
        <v>0.49078125</v>
      </c>
      <c r="AO477">
        <f t="shared" si="56"/>
        <v>4.9078125000000001E-4</v>
      </c>
      <c r="AP477">
        <f t="shared" si="57"/>
        <v>0.02</v>
      </c>
      <c r="AQ477">
        <f>VLOOKUP(M477,spp!A:H,8,FALSE)</f>
        <v>2</v>
      </c>
      <c r="AR477" t="str">
        <f>VLOOKUP(M477,spp!A:K,10,FALSE)</f>
        <v>Herbívoro</v>
      </c>
      <c r="AS477" t="str">
        <f>VLOOKUP(M477,spp!A:L,12,FALSE)</f>
        <v>LC</v>
      </c>
    </row>
    <row r="478" spans="1:45" x14ac:dyDescent="0.3">
      <c r="A478">
        <v>14</v>
      </c>
      <c r="B478" s="2" t="s">
        <v>983</v>
      </c>
      <c r="C478" s="2" t="s">
        <v>1001</v>
      </c>
      <c r="D478" t="s">
        <v>1006</v>
      </c>
      <c r="E478" t="s">
        <v>992</v>
      </c>
      <c r="F478">
        <v>1</v>
      </c>
      <c r="G478" s="1">
        <v>41308</v>
      </c>
      <c r="H478" s="61">
        <v>2013</v>
      </c>
      <c r="I478" s="5" t="s">
        <v>986</v>
      </c>
      <c r="J478" s="1"/>
      <c r="K478" s="36">
        <v>9</v>
      </c>
      <c r="L478" t="str">
        <f t="shared" si="52"/>
        <v>Profundo</v>
      </c>
      <c r="M478" t="s">
        <v>1066</v>
      </c>
      <c r="N478" t="str">
        <f>VLOOKUP(M478,spp!A:B,2,FALSE)</f>
        <v>Caranx melampygus</v>
      </c>
      <c r="O478">
        <f t="shared" si="58"/>
        <v>1</v>
      </c>
      <c r="T478">
        <v>1</v>
      </c>
      <c r="AI478" s="44"/>
      <c r="AJ478">
        <f>VLOOKUP(M478,spp!A:C,3,FALSE)</f>
        <v>2</v>
      </c>
      <c r="AK478">
        <f>VLOOKUP(M478,spp!A:D,4,FALSE)</f>
        <v>2</v>
      </c>
      <c r="AL478">
        <f t="shared" si="53"/>
        <v>1250</v>
      </c>
      <c r="AM478">
        <f t="shared" si="54"/>
        <v>31.25</v>
      </c>
      <c r="AN478">
        <f t="shared" si="55"/>
        <v>312.5</v>
      </c>
      <c r="AO478">
        <f t="shared" si="56"/>
        <v>0.3125</v>
      </c>
      <c r="AP478">
        <f t="shared" si="57"/>
        <v>0.02</v>
      </c>
      <c r="AQ478">
        <f>VLOOKUP(M478,spp!A:H,8,FALSE)</f>
        <v>4.5</v>
      </c>
      <c r="AR478" t="str">
        <f>VLOOKUP(M478,spp!A:K,10,FALSE)</f>
        <v>Depredador Tope</v>
      </c>
      <c r="AS478" t="str">
        <f>VLOOKUP(M478,spp!A:L,12,FALSE)</f>
        <v>NE</v>
      </c>
    </row>
    <row r="479" spans="1:45" x14ac:dyDescent="0.3">
      <c r="A479">
        <v>14</v>
      </c>
      <c r="B479" s="2" t="s">
        <v>983</v>
      </c>
      <c r="C479" s="2" t="s">
        <v>1001</v>
      </c>
      <c r="D479" t="s">
        <v>1006</v>
      </c>
      <c r="E479" t="s">
        <v>992</v>
      </c>
      <c r="F479">
        <v>1</v>
      </c>
      <c r="G479" s="1">
        <v>41308</v>
      </c>
      <c r="H479" s="61">
        <v>2013</v>
      </c>
      <c r="I479" s="5" t="s">
        <v>986</v>
      </c>
      <c r="J479" s="1"/>
      <c r="K479" s="36">
        <v>9</v>
      </c>
      <c r="L479" t="str">
        <f t="shared" si="52"/>
        <v>Profundo</v>
      </c>
      <c r="M479" t="s">
        <v>1033</v>
      </c>
      <c r="N479" t="str">
        <f>VLOOKUP(M479,spp!A:B,2,FALSE)</f>
        <v>Cephalopholis panamensis</v>
      </c>
      <c r="O479">
        <f t="shared" si="58"/>
        <v>3</v>
      </c>
      <c r="Q479">
        <v>3</v>
      </c>
      <c r="AI479" s="44"/>
      <c r="AJ479">
        <f>VLOOKUP(M479,spp!A:C,3,FALSE)</f>
        <v>2</v>
      </c>
      <c r="AK479">
        <f>VLOOKUP(M479,spp!A:D,4,FALSE)</f>
        <v>3</v>
      </c>
      <c r="AL479">
        <f t="shared" si="53"/>
        <v>2531.25</v>
      </c>
      <c r="AM479">
        <f t="shared" si="54"/>
        <v>63.28125</v>
      </c>
      <c r="AN479">
        <f t="shared" si="55"/>
        <v>632.8125</v>
      </c>
      <c r="AO479">
        <f t="shared" si="56"/>
        <v>0.6328125</v>
      </c>
      <c r="AP479">
        <f t="shared" si="57"/>
        <v>0.06</v>
      </c>
      <c r="AQ479">
        <f>VLOOKUP(M479,spp!A:H,8,FALSE)</f>
        <v>4</v>
      </c>
      <c r="AR479" t="str">
        <f>VLOOKUP(M479,spp!A:K,10,FALSE)</f>
        <v>Depredador Tope</v>
      </c>
      <c r="AS479" t="str">
        <f>VLOOKUP(M479,spp!A:L,12,FALSE)</f>
        <v>LC</v>
      </c>
    </row>
    <row r="480" spans="1:45" x14ac:dyDescent="0.3">
      <c r="A480">
        <v>14</v>
      </c>
      <c r="B480" s="2" t="s">
        <v>983</v>
      </c>
      <c r="C480" s="2" t="s">
        <v>1001</v>
      </c>
      <c r="D480" t="s">
        <v>1006</v>
      </c>
      <c r="E480" t="s">
        <v>992</v>
      </c>
      <c r="F480">
        <v>2</v>
      </c>
      <c r="G480" s="1">
        <v>41308</v>
      </c>
      <c r="H480" s="61">
        <v>2013</v>
      </c>
      <c r="I480" s="5" t="s">
        <v>986</v>
      </c>
      <c r="J480" s="1"/>
      <c r="K480" s="36">
        <v>9</v>
      </c>
      <c r="L480" t="str">
        <f t="shared" si="52"/>
        <v>Profundo</v>
      </c>
      <c r="M480" t="s">
        <v>1062</v>
      </c>
      <c r="N480" t="str">
        <f>VLOOKUP(M480,spp!A:B,2,FALSE)</f>
        <v>Paranthias colonus</v>
      </c>
      <c r="O480">
        <f t="shared" si="58"/>
        <v>111</v>
      </c>
      <c r="Q480">
        <v>25</v>
      </c>
      <c r="R480">
        <v>86</v>
      </c>
      <c r="AI480" s="44"/>
      <c r="AJ480">
        <f>VLOOKUP(M480,spp!A:C,3,FALSE)</f>
        <v>1.485E-2</v>
      </c>
      <c r="AK480">
        <f>VLOOKUP(M480,spp!A:D,4,FALSE)</f>
        <v>2</v>
      </c>
      <c r="AL480">
        <f t="shared" si="53"/>
        <v>220.4296875</v>
      </c>
      <c r="AM480">
        <f t="shared" si="54"/>
        <v>5.5107421875</v>
      </c>
      <c r="AN480">
        <f t="shared" si="55"/>
        <v>55.107421875</v>
      </c>
      <c r="AO480">
        <f t="shared" si="56"/>
        <v>5.5107421875E-2</v>
      </c>
      <c r="AP480">
        <f t="shared" si="57"/>
        <v>2.2200000000000002</v>
      </c>
      <c r="AQ480">
        <f>VLOOKUP(M480,spp!A:H,8,FALSE)</f>
        <v>3.8</v>
      </c>
      <c r="AR480" t="str">
        <f>VLOOKUP(M480,spp!A:K,10,FALSE)</f>
        <v>Planctívoro</v>
      </c>
      <c r="AS480" t="str">
        <f>VLOOKUP(M480,spp!A:L,12,FALSE)</f>
        <v>LC</v>
      </c>
    </row>
    <row r="481" spans="1:45" x14ac:dyDescent="0.3">
      <c r="A481">
        <v>14</v>
      </c>
      <c r="B481" s="2" t="s">
        <v>983</v>
      </c>
      <c r="C481" s="2" t="s">
        <v>1001</v>
      </c>
      <c r="D481" t="s">
        <v>1006</v>
      </c>
      <c r="E481" t="s">
        <v>992</v>
      </c>
      <c r="F481">
        <v>2</v>
      </c>
      <c r="G481" s="1">
        <v>41308</v>
      </c>
      <c r="H481" s="61">
        <v>2013</v>
      </c>
      <c r="I481" s="5" t="s">
        <v>986</v>
      </c>
      <c r="J481" s="1"/>
      <c r="K481" s="36">
        <v>9</v>
      </c>
      <c r="L481" t="str">
        <f t="shared" si="52"/>
        <v>Profundo</v>
      </c>
      <c r="M481" t="s">
        <v>1042</v>
      </c>
      <c r="N481" t="str">
        <f>VLOOKUP(M481,spp!A:B,2,FALSE)</f>
        <v>Bodianus diplotaenia</v>
      </c>
      <c r="O481">
        <f t="shared" si="58"/>
        <v>1</v>
      </c>
      <c r="R481">
        <v>1</v>
      </c>
      <c r="AI481" s="44"/>
      <c r="AJ481">
        <f>VLOOKUP(M481,spp!A:C,3,FALSE)</f>
        <v>2.01E-2</v>
      </c>
      <c r="AK481">
        <f>VLOOKUP(M481,spp!A:D,4,FALSE)</f>
        <v>2</v>
      </c>
      <c r="AL481">
        <f t="shared" si="53"/>
        <v>3.140625</v>
      </c>
      <c r="AM481">
        <f t="shared" si="54"/>
        <v>7.8515625000000006E-2</v>
      </c>
      <c r="AN481">
        <f t="shared" si="55"/>
        <v>0.78515625</v>
      </c>
      <c r="AO481">
        <f t="shared" si="56"/>
        <v>7.8515625000000005E-4</v>
      </c>
      <c r="AP481">
        <f t="shared" si="57"/>
        <v>0.02</v>
      </c>
      <c r="AQ481">
        <f>VLOOKUP(M481,spp!A:H,8,FALSE)</f>
        <v>3.4</v>
      </c>
      <c r="AR481" t="str">
        <f>VLOOKUP(M481,spp!A:K,10,FALSE)</f>
        <v>Depredador</v>
      </c>
      <c r="AS481" t="str">
        <f>VLOOKUP(M481,spp!A:L,12,FALSE)</f>
        <v>LC</v>
      </c>
    </row>
    <row r="482" spans="1:45" x14ac:dyDescent="0.3">
      <c r="A482">
        <v>14</v>
      </c>
      <c r="B482" s="2" t="s">
        <v>983</v>
      </c>
      <c r="C482" s="2" t="s">
        <v>1001</v>
      </c>
      <c r="D482" t="s">
        <v>1006</v>
      </c>
      <c r="E482" t="s">
        <v>992</v>
      </c>
      <c r="F482">
        <v>2</v>
      </c>
      <c r="G482" s="1">
        <v>41308</v>
      </c>
      <c r="H482" s="61">
        <v>2013</v>
      </c>
      <c r="I482" s="5" t="s">
        <v>986</v>
      </c>
      <c r="J482" s="1"/>
      <c r="K482" s="36">
        <v>9</v>
      </c>
      <c r="L482" t="str">
        <f t="shared" si="52"/>
        <v>Profundo</v>
      </c>
      <c r="M482" t="s">
        <v>1047</v>
      </c>
      <c r="N482" t="str">
        <f>VLOOKUP(M482,spp!A:B,2,FALSE)</f>
        <v>Scarus rubroviolaceus</v>
      </c>
      <c r="O482">
        <f t="shared" si="58"/>
        <v>2</v>
      </c>
      <c r="S482">
        <v>1</v>
      </c>
      <c r="T482">
        <v>1</v>
      </c>
      <c r="AI482" s="44"/>
      <c r="AJ482">
        <f>VLOOKUP(M482,spp!A:C,3,FALSE)</f>
        <v>1</v>
      </c>
      <c r="AK482">
        <f>VLOOKUP(M482,spp!A:D,4,FALSE)</f>
        <v>3.109</v>
      </c>
      <c r="AL482">
        <f t="shared" si="53"/>
        <v>29513.539223627871</v>
      </c>
      <c r="AM482">
        <f t="shared" si="54"/>
        <v>737.8384805906968</v>
      </c>
      <c r="AN482">
        <f t="shared" si="55"/>
        <v>7378.3848059069678</v>
      </c>
      <c r="AO482">
        <f t="shared" si="56"/>
        <v>7.3783848059069674</v>
      </c>
      <c r="AP482">
        <f t="shared" si="57"/>
        <v>0.04</v>
      </c>
      <c r="AQ482">
        <f>VLOOKUP(M482,spp!A:H,8,FALSE)</f>
        <v>2</v>
      </c>
      <c r="AR482" t="str">
        <f>VLOOKUP(M482,spp!A:K,10,FALSE)</f>
        <v>Herbívoro</v>
      </c>
      <c r="AS482" t="str">
        <f>VLOOKUP(M482,spp!A:L,12,FALSE)</f>
        <v>LC</v>
      </c>
    </row>
    <row r="483" spans="1:45" x14ac:dyDescent="0.3">
      <c r="A483">
        <v>14</v>
      </c>
      <c r="B483" s="2" t="s">
        <v>983</v>
      </c>
      <c r="C483" s="2" t="s">
        <v>1001</v>
      </c>
      <c r="D483" t="s">
        <v>1006</v>
      </c>
      <c r="E483" t="s">
        <v>992</v>
      </c>
      <c r="F483">
        <v>2</v>
      </c>
      <c r="G483" s="1">
        <v>41308</v>
      </c>
      <c r="H483" s="61">
        <v>2013</v>
      </c>
      <c r="I483" s="5" t="s">
        <v>986</v>
      </c>
      <c r="J483" s="1"/>
      <c r="K483" s="36">
        <v>9</v>
      </c>
      <c r="L483" t="str">
        <f t="shared" si="52"/>
        <v>Profundo</v>
      </c>
      <c r="M483" t="s">
        <v>1064</v>
      </c>
      <c r="N483" t="str">
        <f>VLOOKUP(M483,spp!A:B,2,FALSE)</f>
        <v>Zanclus cornutus</v>
      </c>
      <c r="O483">
        <f t="shared" si="58"/>
        <v>3</v>
      </c>
      <c r="Q483">
        <v>3</v>
      </c>
      <c r="AI483" s="44"/>
      <c r="AJ483">
        <f>VLOOKUP(M483,spp!A:C,3,FALSE)</f>
        <v>1.47E-2</v>
      </c>
      <c r="AK483">
        <f>VLOOKUP(M483,spp!A:D,4,FALSE)</f>
        <v>3</v>
      </c>
      <c r="AL483">
        <f t="shared" si="53"/>
        <v>18.604687499999997</v>
      </c>
      <c r="AM483">
        <f t="shared" si="54"/>
        <v>0.46511718749999992</v>
      </c>
      <c r="AN483">
        <f t="shared" si="55"/>
        <v>4.6511718749999993</v>
      </c>
      <c r="AO483">
        <f t="shared" si="56"/>
        <v>4.6511718749999995E-3</v>
      </c>
      <c r="AP483">
        <f t="shared" si="57"/>
        <v>0.06</v>
      </c>
      <c r="AQ483">
        <f>VLOOKUP(M483,spp!A:H,8,FALSE)</f>
        <v>2.9</v>
      </c>
      <c r="AR483" t="str">
        <f>VLOOKUP(M483,spp!A:K,10,FALSE)</f>
        <v>Herbívoro</v>
      </c>
      <c r="AS483" t="str">
        <f>VLOOKUP(M483,spp!A:L,12,FALSE)</f>
        <v>NE</v>
      </c>
    </row>
    <row r="484" spans="1:45" x14ac:dyDescent="0.3">
      <c r="A484">
        <v>14</v>
      </c>
      <c r="B484" s="2" t="s">
        <v>983</v>
      </c>
      <c r="C484" s="2" t="s">
        <v>1001</v>
      </c>
      <c r="D484" t="s">
        <v>1006</v>
      </c>
      <c r="E484" t="s">
        <v>992</v>
      </c>
      <c r="F484">
        <v>2</v>
      </c>
      <c r="G484" s="1">
        <v>41308</v>
      </c>
      <c r="H484" s="61">
        <v>2013</v>
      </c>
      <c r="I484" s="5" t="s">
        <v>986</v>
      </c>
      <c r="J484" s="1"/>
      <c r="K484" s="36">
        <v>9</v>
      </c>
      <c r="L484" t="str">
        <f t="shared" si="52"/>
        <v>Profundo</v>
      </c>
      <c r="M484" t="s">
        <v>1046</v>
      </c>
      <c r="N484" t="str">
        <f>VLOOKUP(M484,spp!A:B,2,FALSE)</f>
        <v>Arothron meleagris</v>
      </c>
      <c r="O484">
        <f t="shared" si="58"/>
        <v>1</v>
      </c>
      <c r="R484">
        <v>1</v>
      </c>
      <c r="AI484" s="44"/>
      <c r="AJ484">
        <f>VLOOKUP(M484,spp!A:C,3,FALSE)</f>
        <v>3</v>
      </c>
      <c r="AK484">
        <f>VLOOKUP(M484,spp!A:D,4,FALSE)</f>
        <v>2</v>
      </c>
      <c r="AL484">
        <f t="shared" si="53"/>
        <v>468.75</v>
      </c>
      <c r="AM484">
        <f t="shared" si="54"/>
        <v>11.71875</v>
      </c>
      <c r="AN484">
        <f t="shared" si="55"/>
        <v>117.1875</v>
      </c>
      <c r="AO484">
        <f t="shared" si="56"/>
        <v>0.1171875</v>
      </c>
      <c r="AP484">
        <f t="shared" si="57"/>
        <v>0.02</v>
      </c>
      <c r="AQ484">
        <f>VLOOKUP(M484,spp!A:H,8,FALSE)</f>
        <v>3.4</v>
      </c>
      <c r="AR484" t="str">
        <f>VLOOKUP(M484,spp!A:K,10,FALSE)</f>
        <v>Depredador</v>
      </c>
      <c r="AS484" t="str">
        <f>VLOOKUP(M484,spp!A:L,12,FALSE)</f>
        <v>NE</v>
      </c>
    </row>
    <row r="485" spans="1:45" x14ac:dyDescent="0.3">
      <c r="A485">
        <v>14</v>
      </c>
      <c r="B485" s="2" t="s">
        <v>983</v>
      </c>
      <c r="C485" s="2" t="s">
        <v>1001</v>
      </c>
      <c r="D485" t="s">
        <v>1006</v>
      </c>
      <c r="E485" t="s">
        <v>992</v>
      </c>
      <c r="F485">
        <v>2</v>
      </c>
      <c r="G485" s="1">
        <v>41308</v>
      </c>
      <c r="H485" s="61">
        <v>2013</v>
      </c>
      <c r="I485" s="5" t="s">
        <v>986</v>
      </c>
      <c r="J485" s="1"/>
      <c r="K485" s="36">
        <v>9</v>
      </c>
      <c r="L485" t="str">
        <f t="shared" si="52"/>
        <v>Profundo</v>
      </c>
      <c r="M485" t="s">
        <v>1076</v>
      </c>
      <c r="N485" t="str">
        <f>VLOOKUP(M485,spp!A:B,2,FALSE)</f>
        <v>Acanthurus triostegus</v>
      </c>
      <c r="O485">
        <f t="shared" si="58"/>
        <v>9</v>
      </c>
      <c r="R485">
        <v>9</v>
      </c>
      <c r="AI485" s="44"/>
      <c r="AJ485">
        <f>VLOOKUP(M485,spp!A:C,3,FALSE)</f>
        <v>8</v>
      </c>
      <c r="AK485">
        <f>VLOOKUP(M485,spp!A:D,4,FALSE)</f>
        <v>2.57</v>
      </c>
      <c r="AL485">
        <f t="shared" si="53"/>
        <v>47466.939391757791</v>
      </c>
      <c r="AM485">
        <f t="shared" si="54"/>
        <v>1186.6734847939447</v>
      </c>
      <c r="AN485">
        <f t="shared" si="55"/>
        <v>11866.734847939446</v>
      </c>
      <c r="AO485">
        <f t="shared" si="56"/>
        <v>11.866734847939446</v>
      </c>
      <c r="AP485">
        <f t="shared" si="57"/>
        <v>0.18</v>
      </c>
      <c r="AQ485">
        <f>VLOOKUP(M485,spp!A:H,8,FALSE)</f>
        <v>2.8</v>
      </c>
      <c r="AR485" t="str">
        <f>VLOOKUP(M485,spp!A:K,10,FALSE)</f>
        <v>Herbívoro</v>
      </c>
      <c r="AS485" t="str">
        <f>VLOOKUP(M485,spp!A:L,12,FALSE)</f>
        <v>LC</v>
      </c>
    </row>
    <row r="486" spans="1:45" x14ac:dyDescent="0.3">
      <c r="A486">
        <v>14</v>
      </c>
      <c r="B486" s="2" t="s">
        <v>983</v>
      </c>
      <c r="C486" s="2" t="s">
        <v>1001</v>
      </c>
      <c r="D486" t="s">
        <v>1006</v>
      </c>
      <c r="E486" t="s">
        <v>992</v>
      </c>
      <c r="F486">
        <v>2</v>
      </c>
      <c r="G486" s="1">
        <v>41308</v>
      </c>
      <c r="H486" s="61">
        <v>2013</v>
      </c>
      <c r="I486" s="5" t="s">
        <v>986</v>
      </c>
      <c r="J486" s="1"/>
      <c r="K486" s="36">
        <v>9</v>
      </c>
      <c r="L486" t="str">
        <f t="shared" si="52"/>
        <v>Profundo</v>
      </c>
      <c r="M486" t="s">
        <v>1028</v>
      </c>
      <c r="N486" t="str">
        <f>VLOOKUP(M486,spp!A:B,2,FALSE)</f>
        <v>Thalassoma lucasanum</v>
      </c>
      <c r="O486">
        <f t="shared" si="58"/>
        <v>35</v>
      </c>
      <c r="P486">
        <v>20</v>
      </c>
      <c r="Q486">
        <v>15</v>
      </c>
      <c r="AI486" s="44"/>
      <c r="AJ486">
        <f>VLOOKUP(M486,spp!A:C,3,FALSE)</f>
        <v>1.261E-2</v>
      </c>
      <c r="AK486">
        <f>VLOOKUP(M486,spp!A:D,4,FALSE)</f>
        <v>2</v>
      </c>
      <c r="AL486">
        <f t="shared" si="53"/>
        <v>12.215937500000001</v>
      </c>
      <c r="AM486">
        <f t="shared" si="54"/>
        <v>0.30539843750000001</v>
      </c>
      <c r="AN486">
        <f t="shared" si="55"/>
        <v>3.0539843750000002</v>
      </c>
      <c r="AO486">
        <f t="shared" si="56"/>
        <v>3.0539843750000003E-3</v>
      </c>
      <c r="AP486">
        <f t="shared" si="57"/>
        <v>0.7</v>
      </c>
      <c r="AQ486">
        <f>VLOOKUP(M486,spp!A:H,8,FALSE)</f>
        <v>3.5</v>
      </c>
      <c r="AR486" t="str">
        <f>VLOOKUP(M486,spp!A:K,10,FALSE)</f>
        <v>Depredador</v>
      </c>
      <c r="AS486" t="str">
        <f>VLOOKUP(M486,spp!A:L,12,FALSE)</f>
        <v>LC</v>
      </c>
    </row>
    <row r="487" spans="1:45" x14ac:dyDescent="0.3">
      <c r="A487">
        <v>14</v>
      </c>
      <c r="B487" s="2" t="s">
        <v>983</v>
      </c>
      <c r="C487" s="2" t="s">
        <v>1001</v>
      </c>
      <c r="D487" t="s">
        <v>1006</v>
      </c>
      <c r="E487" t="s">
        <v>992</v>
      </c>
      <c r="F487">
        <v>3</v>
      </c>
      <c r="G487" s="1">
        <v>41308</v>
      </c>
      <c r="H487" s="61">
        <v>2013</v>
      </c>
      <c r="I487" s="5" t="s">
        <v>986</v>
      </c>
      <c r="J487" s="1"/>
      <c r="K487" s="36">
        <v>7.62</v>
      </c>
      <c r="L487" t="str">
        <f t="shared" si="52"/>
        <v>Profundo</v>
      </c>
      <c r="M487" t="s">
        <v>1040</v>
      </c>
      <c r="N487" t="str">
        <f>VLOOKUP(M487,spp!A:B,2,FALSE)</f>
        <v>Sufflamen verres</v>
      </c>
      <c r="O487">
        <f t="shared" si="58"/>
        <v>1</v>
      </c>
      <c r="R487">
        <v>1</v>
      </c>
      <c r="AI487" s="44"/>
      <c r="AJ487">
        <f>VLOOKUP(M487,spp!A:C,3,FALSE)</f>
        <v>2</v>
      </c>
      <c r="AK487">
        <f>VLOOKUP(M487,spp!A:D,4,FALSE)</f>
        <v>3</v>
      </c>
      <c r="AL487">
        <f t="shared" si="53"/>
        <v>3906.25</v>
      </c>
      <c r="AM487">
        <f t="shared" si="54"/>
        <v>97.65625</v>
      </c>
      <c r="AN487">
        <f t="shared" si="55"/>
        <v>976.5625</v>
      </c>
      <c r="AO487">
        <f t="shared" si="56"/>
        <v>0.9765625</v>
      </c>
      <c r="AP487">
        <f t="shared" si="57"/>
        <v>0.02</v>
      </c>
      <c r="AQ487">
        <f>VLOOKUP(M487,spp!A:H,8,FALSE)</f>
        <v>3.3</v>
      </c>
      <c r="AR487" t="str">
        <f>VLOOKUP(M487,spp!A:K,10,FALSE)</f>
        <v>Depredador</v>
      </c>
      <c r="AS487" t="str">
        <f>VLOOKUP(M487,spp!A:L,12,FALSE)</f>
        <v>LC</v>
      </c>
    </row>
    <row r="488" spans="1:45" x14ac:dyDescent="0.3">
      <c r="A488">
        <v>14</v>
      </c>
      <c r="B488" s="2" t="s">
        <v>983</v>
      </c>
      <c r="C488" s="2" t="s">
        <v>1001</v>
      </c>
      <c r="D488" t="s">
        <v>1006</v>
      </c>
      <c r="E488" t="s">
        <v>992</v>
      </c>
      <c r="F488">
        <v>3</v>
      </c>
      <c r="G488" s="1">
        <v>41308</v>
      </c>
      <c r="H488" s="61">
        <v>2013</v>
      </c>
      <c r="I488" s="5" t="s">
        <v>986</v>
      </c>
      <c r="J488" s="1"/>
      <c r="K488" s="36">
        <v>7.62</v>
      </c>
      <c r="L488" t="str">
        <f t="shared" si="52"/>
        <v>Profundo</v>
      </c>
      <c r="M488" t="s">
        <v>1040</v>
      </c>
      <c r="N488" t="str">
        <f>VLOOKUP(M488,spp!A:B,2,FALSE)</f>
        <v>Sufflamen verres</v>
      </c>
      <c r="O488">
        <f t="shared" si="58"/>
        <v>1</v>
      </c>
      <c r="R488">
        <v>1</v>
      </c>
      <c r="AI488" s="44"/>
      <c r="AJ488">
        <f>VLOOKUP(M488,spp!A:C,3,FALSE)</f>
        <v>2</v>
      </c>
      <c r="AK488">
        <f>VLOOKUP(M488,spp!A:D,4,FALSE)</f>
        <v>3</v>
      </c>
      <c r="AL488">
        <f t="shared" si="53"/>
        <v>3906.25</v>
      </c>
      <c r="AM488">
        <f t="shared" si="54"/>
        <v>97.65625</v>
      </c>
      <c r="AN488">
        <f t="shared" si="55"/>
        <v>976.5625</v>
      </c>
      <c r="AO488">
        <f t="shared" si="56"/>
        <v>0.9765625</v>
      </c>
      <c r="AP488">
        <f t="shared" si="57"/>
        <v>0.02</v>
      </c>
      <c r="AQ488">
        <f>VLOOKUP(M488,spp!A:H,8,FALSE)</f>
        <v>3.3</v>
      </c>
      <c r="AR488" t="str">
        <f>VLOOKUP(M488,spp!A:K,10,FALSE)</f>
        <v>Depredador</v>
      </c>
      <c r="AS488" t="str">
        <f>VLOOKUP(M488,spp!A:L,12,FALSE)</f>
        <v>LC</v>
      </c>
    </row>
    <row r="489" spans="1:45" x14ac:dyDescent="0.3">
      <c r="A489">
        <v>14</v>
      </c>
      <c r="B489" s="2" t="s">
        <v>983</v>
      </c>
      <c r="C489" s="2" t="s">
        <v>1001</v>
      </c>
      <c r="D489" t="s">
        <v>1006</v>
      </c>
      <c r="E489" t="s">
        <v>992</v>
      </c>
      <c r="F489">
        <v>3</v>
      </c>
      <c r="G489" s="1">
        <v>41308</v>
      </c>
      <c r="H489" s="61">
        <v>2013</v>
      </c>
      <c r="I489" s="5" t="s">
        <v>986</v>
      </c>
      <c r="J489" s="1"/>
      <c r="K489" s="36">
        <v>7.62</v>
      </c>
      <c r="L489" t="str">
        <f t="shared" si="52"/>
        <v>Profundo</v>
      </c>
      <c r="M489" t="s">
        <v>1070</v>
      </c>
      <c r="N489" t="str">
        <f>VLOOKUP(M489,spp!A:B,2,FALSE)</f>
        <v>Stegastes rectrifaenum</v>
      </c>
      <c r="O489">
        <f t="shared" si="58"/>
        <v>10</v>
      </c>
      <c r="Q489">
        <v>10</v>
      </c>
      <c r="AI489" s="44"/>
      <c r="AJ489">
        <f>VLOOKUP(M489,spp!A:C,3,FALSE)</f>
        <v>1.813E-2</v>
      </c>
      <c r="AK489">
        <f>VLOOKUP(M489,spp!A:D,4,FALSE)</f>
        <v>3.07552</v>
      </c>
      <c r="AL489">
        <f t="shared" si="53"/>
        <v>89.056622608108796</v>
      </c>
      <c r="AM489">
        <f t="shared" si="54"/>
        <v>2.22641556520272</v>
      </c>
      <c r="AN489">
        <f t="shared" si="55"/>
        <v>22.264155652027199</v>
      </c>
      <c r="AO489">
        <f t="shared" si="56"/>
        <v>2.22641556520272E-2</v>
      </c>
      <c r="AP489">
        <f t="shared" si="57"/>
        <v>0.2</v>
      </c>
      <c r="AQ489">
        <f>VLOOKUP(M489,spp!A:H,8,FALSE)</f>
        <v>2</v>
      </c>
      <c r="AR489" t="str">
        <f>VLOOKUP(M489,spp!A:K,10,FALSE)</f>
        <v>Herbívoro</v>
      </c>
      <c r="AS489" t="str">
        <f>VLOOKUP(M489,spp!A:L,12,FALSE)</f>
        <v>NE</v>
      </c>
    </row>
    <row r="490" spans="1:45" x14ac:dyDescent="0.3">
      <c r="A490">
        <v>14</v>
      </c>
      <c r="B490" s="2" t="s">
        <v>983</v>
      </c>
      <c r="C490" s="2" t="s">
        <v>1001</v>
      </c>
      <c r="D490" t="s">
        <v>1006</v>
      </c>
      <c r="E490" t="s">
        <v>992</v>
      </c>
      <c r="F490">
        <v>3</v>
      </c>
      <c r="G490" s="1">
        <v>41308</v>
      </c>
      <c r="H490" s="61">
        <v>2013</v>
      </c>
      <c r="I490" s="5" t="s">
        <v>986</v>
      </c>
      <c r="J490" s="1"/>
      <c r="K490" s="36">
        <v>7.62</v>
      </c>
      <c r="L490" t="str">
        <f t="shared" si="52"/>
        <v>Profundo</v>
      </c>
      <c r="M490" t="s">
        <v>1050</v>
      </c>
      <c r="N490" t="str">
        <f>VLOOKUP(M490,spp!A:B,2,FALSE)</f>
        <v>Stegastes flavilatus</v>
      </c>
      <c r="O490">
        <f t="shared" si="58"/>
        <v>13</v>
      </c>
      <c r="P490">
        <v>2</v>
      </c>
      <c r="Q490">
        <v>11</v>
      </c>
      <c r="AI490" s="44"/>
      <c r="AJ490">
        <f>VLOOKUP(M490,spp!A:C,3,FALSE)</f>
        <v>3.49E-2</v>
      </c>
      <c r="AK490">
        <f>VLOOKUP(M490,spp!A:D,4,FALSE)</f>
        <v>2</v>
      </c>
      <c r="AL490">
        <f t="shared" si="53"/>
        <v>22.030625000000001</v>
      </c>
      <c r="AM490">
        <f t="shared" si="54"/>
        <v>0.55076562500000004</v>
      </c>
      <c r="AN490">
        <f t="shared" si="55"/>
        <v>5.5076562500000001</v>
      </c>
      <c r="AO490">
        <f t="shared" si="56"/>
        <v>5.5076562500000004E-3</v>
      </c>
      <c r="AP490">
        <f t="shared" si="57"/>
        <v>0.26</v>
      </c>
      <c r="AQ490">
        <f>VLOOKUP(M490,spp!A:H,8,FALSE)</f>
        <v>2</v>
      </c>
      <c r="AR490" t="str">
        <f>VLOOKUP(M490,spp!A:K,10,FALSE)</f>
        <v>Herbívoro</v>
      </c>
      <c r="AS490" t="str">
        <f>VLOOKUP(M490,spp!A:L,12,FALSE)</f>
        <v>LC</v>
      </c>
    </row>
    <row r="491" spans="1:45" x14ac:dyDescent="0.3">
      <c r="A491">
        <v>14</v>
      </c>
      <c r="B491" s="2" t="s">
        <v>983</v>
      </c>
      <c r="C491" s="2" t="s">
        <v>1001</v>
      </c>
      <c r="D491" t="s">
        <v>1006</v>
      </c>
      <c r="E491" t="s">
        <v>992</v>
      </c>
      <c r="F491">
        <v>3</v>
      </c>
      <c r="G491" s="1">
        <v>41308</v>
      </c>
      <c r="H491" s="61">
        <v>2013</v>
      </c>
      <c r="I491" s="5" t="s">
        <v>986</v>
      </c>
      <c r="J491" s="1"/>
      <c r="K491" s="36">
        <v>7.62</v>
      </c>
      <c r="L491" t="str">
        <f t="shared" si="52"/>
        <v>Profundo</v>
      </c>
      <c r="M491" t="s">
        <v>1042</v>
      </c>
      <c r="N491" t="str">
        <f>VLOOKUP(M491,spp!A:B,2,FALSE)</f>
        <v>Bodianus diplotaenia</v>
      </c>
      <c r="O491">
        <f t="shared" si="58"/>
        <v>3</v>
      </c>
      <c r="R491">
        <v>1</v>
      </c>
      <c r="S491">
        <v>2</v>
      </c>
      <c r="AI491" s="44"/>
      <c r="AJ491">
        <f>VLOOKUP(M491,spp!A:C,3,FALSE)</f>
        <v>2.01E-2</v>
      </c>
      <c r="AK491">
        <f>VLOOKUP(M491,spp!A:D,4,FALSE)</f>
        <v>2</v>
      </c>
      <c r="AL491">
        <f t="shared" si="53"/>
        <v>15.451874999999999</v>
      </c>
      <c r="AM491">
        <f t="shared" si="54"/>
        <v>0.38629687499999998</v>
      </c>
      <c r="AN491">
        <f t="shared" si="55"/>
        <v>3.8629687499999998</v>
      </c>
      <c r="AO491">
        <f t="shared" si="56"/>
        <v>3.8629687499999996E-3</v>
      </c>
      <c r="AP491">
        <f t="shared" si="57"/>
        <v>0.06</v>
      </c>
      <c r="AQ491">
        <f>VLOOKUP(M491,spp!A:H,8,FALSE)</f>
        <v>3.4</v>
      </c>
      <c r="AR491" t="str">
        <f>VLOOKUP(M491,spp!A:K,10,FALSE)</f>
        <v>Depredador</v>
      </c>
      <c r="AS491" t="str">
        <f>VLOOKUP(M491,spp!A:L,12,FALSE)</f>
        <v>LC</v>
      </c>
    </row>
    <row r="492" spans="1:45" x14ac:dyDescent="0.3">
      <c r="A492">
        <v>14</v>
      </c>
      <c r="B492" s="2" t="s">
        <v>983</v>
      </c>
      <c r="C492" s="2" t="s">
        <v>1001</v>
      </c>
      <c r="D492" t="s">
        <v>1006</v>
      </c>
      <c r="E492" t="s">
        <v>992</v>
      </c>
      <c r="F492">
        <v>3</v>
      </c>
      <c r="G492" s="1">
        <v>41308</v>
      </c>
      <c r="H492" s="61">
        <v>2013</v>
      </c>
      <c r="I492" s="5" t="s">
        <v>986</v>
      </c>
      <c r="J492" s="1"/>
      <c r="K492" s="36">
        <v>7.62</v>
      </c>
      <c r="L492" t="str">
        <f t="shared" si="52"/>
        <v>Profundo</v>
      </c>
      <c r="M492" t="s">
        <v>1028</v>
      </c>
      <c r="N492" t="str">
        <f>VLOOKUP(M492,spp!A:B,2,FALSE)</f>
        <v>Thalassoma lucasanum</v>
      </c>
      <c r="O492">
        <f t="shared" si="58"/>
        <v>20</v>
      </c>
      <c r="Q492">
        <v>20</v>
      </c>
      <c r="AI492" s="44"/>
      <c r="AJ492">
        <f>VLOOKUP(M492,spp!A:C,3,FALSE)</f>
        <v>1.261E-2</v>
      </c>
      <c r="AK492">
        <f>VLOOKUP(M492,spp!A:D,4,FALSE)</f>
        <v>2</v>
      </c>
      <c r="AL492">
        <f t="shared" si="53"/>
        <v>14.186250000000001</v>
      </c>
      <c r="AM492">
        <f t="shared" si="54"/>
        <v>0.35465625000000001</v>
      </c>
      <c r="AN492">
        <f t="shared" si="55"/>
        <v>3.5465625000000003</v>
      </c>
      <c r="AO492">
        <f t="shared" si="56"/>
        <v>3.5465625000000002E-3</v>
      </c>
      <c r="AP492">
        <f t="shared" si="57"/>
        <v>0.4</v>
      </c>
      <c r="AQ492">
        <f>VLOOKUP(M492,spp!A:H,8,FALSE)</f>
        <v>3.5</v>
      </c>
      <c r="AR492" t="str">
        <f>VLOOKUP(M492,spp!A:K,10,FALSE)</f>
        <v>Depredador</v>
      </c>
      <c r="AS492" t="str">
        <f>VLOOKUP(M492,spp!A:L,12,FALSE)</f>
        <v>LC</v>
      </c>
    </row>
    <row r="493" spans="1:45" x14ac:dyDescent="0.3">
      <c r="A493">
        <v>14</v>
      </c>
      <c r="B493" s="2" t="s">
        <v>983</v>
      </c>
      <c r="C493" s="2" t="s">
        <v>1001</v>
      </c>
      <c r="D493" t="s">
        <v>1006</v>
      </c>
      <c r="E493" s="2" t="s">
        <v>985</v>
      </c>
      <c r="F493">
        <v>1</v>
      </c>
      <c r="G493" s="1">
        <v>41308</v>
      </c>
      <c r="H493" s="61">
        <v>2013</v>
      </c>
      <c r="I493" s="5" t="s">
        <v>986</v>
      </c>
      <c r="J493" s="1"/>
      <c r="K493" s="2"/>
      <c r="L493" t="str">
        <f t="shared" si="52"/>
        <v>Somero</v>
      </c>
      <c r="M493" t="s">
        <v>1019</v>
      </c>
      <c r="N493" t="str">
        <f>VLOOKUP(M493,spp!A:B,2,FALSE)</f>
        <v>Stegastes acapulcoensis</v>
      </c>
      <c r="O493">
        <f t="shared" si="58"/>
        <v>2</v>
      </c>
      <c r="P493">
        <v>1</v>
      </c>
      <c r="R493">
        <v>1</v>
      </c>
      <c r="AI493" s="44"/>
      <c r="AJ493">
        <f>VLOOKUP(M493,spp!A:C,3,FALSE)</f>
        <v>3.49E-2</v>
      </c>
      <c r="AK493">
        <f>VLOOKUP(M493,spp!A:D,4,FALSE)</f>
        <v>2</v>
      </c>
      <c r="AL493">
        <f t="shared" si="53"/>
        <v>5.6712499999999997</v>
      </c>
      <c r="AM493">
        <f t="shared" si="54"/>
        <v>0.14178125</v>
      </c>
      <c r="AN493">
        <f t="shared" si="55"/>
        <v>1.4178124999999999</v>
      </c>
      <c r="AO493">
        <f t="shared" si="56"/>
        <v>1.4178125E-3</v>
      </c>
      <c r="AP493">
        <f t="shared" si="57"/>
        <v>0.04</v>
      </c>
      <c r="AQ493">
        <f>VLOOKUP(M493,spp!A:H,8,FALSE)</f>
        <v>2</v>
      </c>
      <c r="AR493" t="str">
        <f>VLOOKUP(M493,spp!A:K,10,FALSE)</f>
        <v>Herbívoro</v>
      </c>
      <c r="AS493" t="str">
        <f>VLOOKUP(M493,spp!A:L,12,FALSE)</f>
        <v>LC</v>
      </c>
    </row>
    <row r="494" spans="1:45" x14ac:dyDescent="0.3">
      <c r="A494">
        <v>14</v>
      </c>
      <c r="B494" s="2" t="s">
        <v>983</v>
      </c>
      <c r="C494" s="2" t="s">
        <v>1001</v>
      </c>
      <c r="D494" t="s">
        <v>1006</v>
      </c>
      <c r="E494" s="2" t="s">
        <v>985</v>
      </c>
      <c r="F494">
        <v>1</v>
      </c>
      <c r="G494" s="1">
        <v>41308</v>
      </c>
      <c r="H494" s="61">
        <v>2013</v>
      </c>
      <c r="I494" s="5" t="s">
        <v>986</v>
      </c>
      <c r="J494" s="1"/>
      <c r="L494" t="str">
        <f t="shared" si="52"/>
        <v>Somero</v>
      </c>
      <c r="M494" t="s">
        <v>1037</v>
      </c>
      <c r="N494" t="str">
        <f>VLOOKUP(M494,spp!A:B,2,FALSE)</f>
        <v>Prionurus laticlavius</v>
      </c>
      <c r="O494">
        <f t="shared" si="58"/>
        <v>93</v>
      </c>
      <c r="T494">
        <v>63</v>
      </c>
      <c r="U494">
        <v>30</v>
      </c>
      <c r="AI494" s="44"/>
      <c r="AJ494" t="str">
        <f>VLOOKUP(M494,spp!A:C,3,FALSE)</f>
        <v>0.19800000000000001</v>
      </c>
      <c r="AK494">
        <f>VLOOKUP(M494,spp!A:D,4,FALSE)</f>
        <v>2.504</v>
      </c>
      <c r="AL494">
        <f t="shared" si="53"/>
        <v>83151.334262274235</v>
      </c>
      <c r="AM494">
        <f t="shared" si="54"/>
        <v>2078.7833565568558</v>
      </c>
      <c r="AN494">
        <f t="shared" si="55"/>
        <v>20787.833565568559</v>
      </c>
      <c r="AO494">
        <f t="shared" si="56"/>
        <v>20.787833565568558</v>
      </c>
      <c r="AP494">
        <f t="shared" si="57"/>
        <v>1.86</v>
      </c>
      <c r="AQ494">
        <f>VLOOKUP(M494,spp!A:H,8,FALSE)</f>
        <v>2.7</v>
      </c>
      <c r="AR494" t="str">
        <f>VLOOKUP(M494,spp!A:K,10,FALSE)</f>
        <v>Herbívoro</v>
      </c>
      <c r="AS494" t="str">
        <f>VLOOKUP(M494,spp!A:L,12,FALSE)</f>
        <v>LC</v>
      </c>
    </row>
    <row r="495" spans="1:45" x14ac:dyDescent="0.3">
      <c r="A495">
        <v>14</v>
      </c>
      <c r="B495" s="2" t="s">
        <v>983</v>
      </c>
      <c r="C495" s="2" t="s">
        <v>1001</v>
      </c>
      <c r="D495" t="s">
        <v>1006</v>
      </c>
      <c r="E495" s="2" t="s">
        <v>985</v>
      </c>
      <c r="F495">
        <v>1</v>
      </c>
      <c r="G495" s="1">
        <v>41308</v>
      </c>
      <c r="H495" s="61">
        <v>2013</v>
      </c>
      <c r="I495" s="5" t="s">
        <v>986</v>
      </c>
      <c r="J495" s="1"/>
      <c r="L495" t="str">
        <f t="shared" si="52"/>
        <v>Somero</v>
      </c>
      <c r="M495" t="s">
        <v>1034</v>
      </c>
      <c r="N495" t="str">
        <f>VLOOKUP(M495,spp!A:B,2,FALSE)</f>
        <v>Acanthurus nigricans</v>
      </c>
      <c r="O495">
        <f t="shared" si="58"/>
        <v>2</v>
      </c>
      <c r="T495">
        <v>2</v>
      </c>
      <c r="AI495" s="44"/>
      <c r="AJ495">
        <f>VLOOKUP(M495,spp!A:C,3,FALSE)</f>
        <v>6</v>
      </c>
      <c r="AK495">
        <f>VLOOKUP(M495,spp!A:D,4,FALSE)</f>
        <v>2.669</v>
      </c>
      <c r="AL495">
        <f t="shared" si="53"/>
        <v>64607.528702424628</v>
      </c>
      <c r="AM495">
        <f t="shared" si="54"/>
        <v>1615.1882175606156</v>
      </c>
      <c r="AN495">
        <f t="shared" si="55"/>
        <v>16151.882175606155</v>
      </c>
      <c r="AO495">
        <f t="shared" si="56"/>
        <v>16.151882175606154</v>
      </c>
      <c r="AP495">
        <f t="shared" si="57"/>
        <v>0.04</v>
      </c>
      <c r="AQ495">
        <f>VLOOKUP(M495,spp!A:H,8,FALSE)</f>
        <v>2</v>
      </c>
      <c r="AR495" t="str">
        <f>VLOOKUP(M495,spp!A:K,10,FALSE)</f>
        <v>Herbívoro</v>
      </c>
      <c r="AS495" t="str">
        <f>VLOOKUP(M495,spp!A:L,12,FALSE)</f>
        <v>LC</v>
      </c>
    </row>
    <row r="496" spans="1:45" x14ac:dyDescent="0.3">
      <c r="A496">
        <v>14</v>
      </c>
      <c r="B496" s="2" t="s">
        <v>983</v>
      </c>
      <c r="C496" s="2" t="s">
        <v>1001</v>
      </c>
      <c r="D496" t="s">
        <v>1006</v>
      </c>
      <c r="E496" s="2" t="s">
        <v>985</v>
      </c>
      <c r="F496">
        <v>1</v>
      </c>
      <c r="G496" s="1">
        <v>41308</v>
      </c>
      <c r="H496" s="61">
        <v>2013</v>
      </c>
      <c r="I496" s="5" t="s">
        <v>986</v>
      </c>
      <c r="J496" s="1"/>
      <c r="L496" t="str">
        <f t="shared" si="52"/>
        <v>Somero</v>
      </c>
      <c r="M496" t="s">
        <v>1042</v>
      </c>
      <c r="N496" t="str">
        <f>VLOOKUP(M496,spp!A:B,2,FALSE)</f>
        <v>Bodianus diplotaenia</v>
      </c>
      <c r="O496">
        <f t="shared" si="58"/>
        <v>4</v>
      </c>
      <c r="T496">
        <v>2</v>
      </c>
      <c r="U496">
        <v>2</v>
      </c>
      <c r="AI496" s="44"/>
      <c r="AJ496">
        <f>VLOOKUP(M496,spp!A:C,3,FALSE)</f>
        <v>2.01E-2</v>
      </c>
      <c r="AK496">
        <f>VLOOKUP(M496,spp!A:D,4,FALSE)</f>
        <v>2</v>
      </c>
      <c r="AL496">
        <f t="shared" si="53"/>
        <v>74.37</v>
      </c>
      <c r="AM496">
        <f t="shared" si="54"/>
        <v>1.8592500000000001</v>
      </c>
      <c r="AN496">
        <f t="shared" si="55"/>
        <v>18.592500000000001</v>
      </c>
      <c r="AO496">
        <f t="shared" si="56"/>
        <v>1.8592500000000001E-2</v>
      </c>
      <c r="AP496">
        <f t="shared" si="57"/>
        <v>0.08</v>
      </c>
      <c r="AQ496">
        <f>VLOOKUP(M496,spp!A:H,8,FALSE)</f>
        <v>3.4</v>
      </c>
      <c r="AR496" t="str">
        <f>VLOOKUP(M496,spp!A:K,10,FALSE)</f>
        <v>Depredador</v>
      </c>
      <c r="AS496" t="str">
        <f>VLOOKUP(M496,spp!A:L,12,FALSE)</f>
        <v>LC</v>
      </c>
    </row>
    <row r="497" spans="1:45" x14ac:dyDescent="0.3">
      <c r="A497">
        <v>14</v>
      </c>
      <c r="B497" s="2" t="s">
        <v>983</v>
      </c>
      <c r="C497" s="2" t="s">
        <v>1001</v>
      </c>
      <c r="D497" t="s">
        <v>1006</v>
      </c>
      <c r="E497" s="2" t="s">
        <v>985</v>
      </c>
      <c r="F497">
        <v>1</v>
      </c>
      <c r="G497" s="1">
        <v>41308</v>
      </c>
      <c r="H497" s="61">
        <v>2013</v>
      </c>
      <c r="I497" s="5" t="s">
        <v>986</v>
      </c>
      <c r="J497" s="1"/>
      <c r="L497" t="str">
        <f t="shared" si="52"/>
        <v>Somero</v>
      </c>
      <c r="M497" t="s">
        <v>1062</v>
      </c>
      <c r="N497" t="str">
        <f>VLOOKUP(M497,spp!A:B,2,FALSE)</f>
        <v>Paranthias colonus</v>
      </c>
      <c r="O497">
        <f t="shared" si="58"/>
        <v>505</v>
      </c>
      <c r="T497">
        <v>500</v>
      </c>
      <c r="U497">
        <v>5</v>
      </c>
      <c r="AI497" s="44"/>
      <c r="AJ497">
        <f>VLOOKUP(M497,spp!A:C,3,FALSE)</f>
        <v>1.485E-2</v>
      </c>
      <c r="AK497">
        <f>VLOOKUP(M497,spp!A:D,4,FALSE)</f>
        <v>2</v>
      </c>
      <c r="AL497">
        <f t="shared" si="53"/>
        <v>4731.5812500000002</v>
      </c>
      <c r="AM497">
        <f t="shared" si="54"/>
        <v>118.28953125000001</v>
      </c>
      <c r="AN497">
        <f t="shared" si="55"/>
        <v>1182.8953125</v>
      </c>
      <c r="AO497">
        <f t="shared" si="56"/>
        <v>1.1828953125000001</v>
      </c>
      <c r="AP497">
        <f t="shared" si="57"/>
        <v>10.1</v>
      </c>
      <c r="AQ497">
        <f>VLOOKUP(M497,spp!A:H,8,FALSE)</f>
        <v>3.8</v>
      </c>
      <c r="AR497" t="str">
        <f>VLOOKUP(M497,spp!A:K,10,FALSE)</f>
        <v>Planctívoro</v>
      </c>
      <c r="AS497" t="str">
        <f>VLOOKUP(M497,spp!A:L,12,FALSE)</f>
        <v>LC</v>
      </c>
    </row>
    <row r="498" spans="1:45" x14ac:dyDescent="0.3">
      <c r="A498">
        <v>14</v>
      </c>
      <c r="B498" s="2" t="s">
        <v>983</v>
      </c>
      <c r="C498" s="2" t="s">
        <v>1001</v>
      </c>
      <c r="D498" t="s">
        <v>1006</v>
      </c>
      <c r="E498" s="2" t="s">
        <v>985</v>
      </c>
      <c r="F498">
        <v>1</v>
      </c>
      <c r="G498" s="1">
        <v>41308</v>
      </c>
      <c r="H498" s="61">
        <v>2013</v>
      </c>
      <c r="I498" s="5" t="s">
        <v>986</v>
      </c>
      <c r="J498" s="1"/>
      <c r="L498" t="str">
        <f t="shared" si="52"/>
        <v>Somero</v>
      </c>
      <c r="M498" t="s">
        <v>1067</v>
      </c>
      <c r="N498" t="str">
        <f>VLOOKUP(M498,spp!A:B,2,FALSE)</f>
        <v>Acanthurus xanthopterus</v>
      </c>
      <c r="O498">
        <f t="shared" si="58"/>
        <v>2</v>
      </c>
      <c r="V498">
        <v>2</v>
      </c>
      <c r="AI498" s="44"/>
      <c r="AJ498">
        <f>VLOOKUP(M498,spp!A:C,3,FALSE)</f>
        <v>2.673E-2</v>
      </c>
      <c r="AK498">
        <f>VLOOKUP(M498,spp!A:D,4,FALSE)</f>
        <v>2</v>
      </c>
      <c r="AL498">
        <f t="shared" si="53"/>
        <v>108.2565</v>
      </c>
      <c r="AM498">
        <f t="shared" si="54"/>
        <v>2.7064124999999999</v>
      </c>
      <c r="AN498">
        <f t="shared" si="55"/>
        <v>27.064124999999997</v>
      </c>
      <c r="AO498">
        <f t="shared" si="56"/>
        <v>2.7064124999999998E-2</v>
      </c>
      <c r="AP498">
        <f t="shared" si="57"/>
        <v>0.04</v>
      </c>
      <c r="AQ498">
        <f>VLOOKUP(M498,spp!A:H,8,FALSE)</f>
        <v>2.9</v>
      </c>
      <c r="AR498" t="str">
        <f>VLOOKUP(M498,spp!A:K,10,FALSE)</f>
        <v>Herbívoro</v>
      </c>
      <c r="AS498" t="str">
        <f>VLOOKUP(M498,spp!A:L,12,FALSE)</f>
        <v>LC</v>
      </c>
    </row>
    <row r="499" spans="1:45" x14ac:dyDescent="0.3">
      <c r="A499">
        <v>14</v>
      </c>
      <c r="B499" s="2" t="s">
        <v>983</v>
      </c>
      <c r="C499" s="2" t="s">
        <v>1001</v>
      </c>
      <c r="D499" t="s">
        <v>1006</v>
      </c>
      <c r="E499" s="2" t="s">
        <v>985</v>
      </c>
      <c r="F499">
        <v>1</v>
      </c>
      <c r="G499" s="1">
        <v>41308</v>
      </c>
      <c r="H499" s="61">
        <v>2013</v>
      </c>
      <c r="I499" s="5" t="s">
        <v>986</v>
      </c>
      <c r="J499" s="1"/>
      <c r="L499" t="str">
        <f t="shared" si="52"/>
        <v>Somero</v>
      </c>
      <c r="M499" t="s">
        <v>1047</v>
      </c>
      <c r="N499" t="str">
        <f>VLOOKUP(M499,spp!A:B,2,FALSE)</f>
        <v>Scarus rubroviolaceus</v>
      </c>
      <c r="O499">
        <f t="shared" si="58"/>
        <v>5</v>
      </c>
      <c r="T499">
        <v>3</v>
      </c>
      <c r="U499">
        <v>1</v>
      </c>
      <c r="V499">
        <v>1</v>
      </c>
      <c r="AI499" s="44"/>
      <c r="AJ499">
        <f>VLOOKUP(M499,spp!A:C,3,FALSE)</f>
        <v>1</v>
      </c>
      <c r="AK499">
        <f>VLOOKUP(M499,spp!A:D,4,FALSE)</f>
        <v>3.109</v>
      </c>
      <c r="AL499">
        <f t="shared" si="53"/>
        <v>267732.22091588157</v>
      </c>
      <c r="AM499">
        <f t="shared" si="54"/>
        <v>6693.3055228970388</v>
      </c>
      <c r="AN499">
        <f t="shared" si="55"/>
        <v>66933.055228970392</v>
      </c>
      <c r="AO499">
        <f t="shared" si="56"/>
        <v>66.933055228970389</v>
      </c>
      <c r="AP499">
        <f t="shared" si="57"/>
        <v>0.1</v>
      </c>
      <c r="AQ499">
        <f>VLOOKUP(M499,spp!A:H,8,FALSE)</f>
        <v>2</v>
      </c>
      <c r="AR499" t="str">
        <f>VLOOKUP(M499,spp!A:K,10,FALSE)</f>
        <v>Herbívoro</v>
      </c>
      <c r="AS499" t="str">
        <f>VLOOKUP(M499,spp!A:L,12,FALSE)</f>
        <v>LC</v>
      </c>
    </row>
    <row r="500" spans="1:45" x14ac:dyDescent="0.3">
      <c r="A500">
        <v>14</v>
      </c>
      <c r="B500" s="2" t="s">
        <v>983</v>
      </c>
      <c r="C500" s="2" t="s">
        <v>1001</v>
      </c>
      <c r="D500" t="s">
        <v>1006</v>
      </c>
      <c r="E500" s="2" t="s">
        <v>985</v>
      </c>
      <c r="F500">
        <v>1</v>
      </c>
      <c r="G500" s="1">
        <v>41308</v>
      </c>
      <c r="H500" s="61">
        <v>2013</v>
      </c>
      <c r="I500" s="5" t="s">
        <v>986</v>
      </c>
      <c r="J500" s="1"/>
      <c r="L500" t="str">
        <f t="shared" si="52"/>
        <v>Somero</v>
      </c>
      <c r="M500" t="s">
        <v>1032</v>
      </c>
      <c r="N500" t="str">
        <f>VLOOKUP(M500,spp!A:B,2,FALSE)</f>
        <v>Lutjanus argentiventris</v>
      </c>
      <c r="O500">
        <f t="shared" si="58"/>
        <v>1</v>
      </c>
      <c r="U500">
        <v>1</v>
      </c>
      <c r="AI500" s="44"/>
      <c r="AJ500">
        <f>VLOOKUP(M500,spp!A:C,3,FALSE)</f>
        <v>1</v>
      </c>
      <c r="AK500">
        <f>VLOOKUP(M500,spp!A:D,4,FALSE)</f>
        <v>3</v>
      </c>
      <c r="AL500">
        <f t="shared" si="53"/>
        <v>42875</v>
      </c>
      <c r="AM500">
        <f t="shared" si="54"/>
        <v>1071.875</v>
      </c>
      <c r="AN500">
        <f t="shared" si="55"/>
        <v>10718.75</v>
      </c>
      <c r="AO500">
        <f t="shared" si="56"/>
        <v>10.71875</v>
      </c>
      <c r="AP500">
        <f t="shared" si="57"/>
        <v>0.02</v>
      </c>
      <c r="AQ500">
        <f>VLOOKUP(M500,spp!A:H,8,FALSE)</f>
        <v>4</v>
      </c>
      <c r="AR500" t="str">
        <f>VLOOKUP(M500,spp!A:K,10,FALSE)</f>
        <v>Depredador Tope</v>
      </c>
      <c r="AS500" t="str">
        <f>VLOOKUP(M500,spp!A:L,12,FALSE)</f>
        <v>LC</v>
      </c>
    </row>
    <row r="501" spans="1:45" x14ac:dyDescent="0.3">
      <c r="A501">
        <v>14</v>
      </c>
      <c r="B501" s="2" t="s">
        <v>983</v>
      </c>
      <c r="C501" s="2" t="s">
        <v>1001</v>
      </c>
      <c r="D501" t="s">
        <v>1006</v>
      </c>
      <c r="E501" s="2" t="s">
        <v>985</v>
      </c>
      <c r="F501">
        <v>1</v>
      </c>
      <c r="G501" s="1">
        <v>41308</v>
      </c>
      <c r="H501" s="61">
        <v>2013</v>
      </c>
      <c r="I501" s="5" t="s">
        <v>986</v>
      </c>
      <c r="J501" s="1"/>
      <c r="L501" t="str">
        <f t="shared" si="52"/>
        <v>Somero</v>
      </c>
      <c r="M501" t="s">
        <v>1038</v>
      </c>
      <c r="N501" t="str">
        <f>VLOOKUP(M501,spp!A:B,2,FALSE)</f>
        <v>Holacanthus passer</v>
      </c>
      <c r="O501">
        <f t="shared" si="58"/>
        <v>1</v>
      </c>
      <c r="T501">
        <v>1</v>
      </c>
      <c r="AI501" s="44"/>
      <c r="AJ501">
        <f>VLOOKUP(M501,spp!A:C,3,FALSE)</f>
        <v>2</v>
      </c>
      <c r="AK501">
        <f>VLOOKUP(M501,spp!A:D,4,FALSE)</f>
        <v>3</v>
      </c>
      <c r="AL501">
        <f t="shared" si="53"/>
        <v>31250</v>
      </c>
      <c r="AM501">
        <f t="shared" si="54"/>
        <v>781.25</v>
      </c>
      <c r="AN501">
        <f t="shared" si="55"/>
        <v>7812.5</v>
      </c>
      <c r="AO501">
        <f t="shared" si="56"/>
        <v>7.8125</v>
      </c>
      <c r="AP501">
        <f t="shared" si="57"/>
        <v>0.02</v>
      </c>
      <c r="AQ501">
        <f>VLOOKUP(M501,spp!A:H,8,FALSE)</f>
        <v>2.6</v>
      </c>
      <c r="AR501" t="str">
        <f>VLOOKUP(M501,spp!A:K,10,FALSE)</f>
        <v>Herbívoro</v>
      </c>
      <c r="AS501" t="str">
        <f>VLOOKUP(M501,spp!A:L,12,FALSE)</f>
        <v>LC</v>
      </c>
    </row>
    <row r="502" spans="1:45" x14ac:dyDescent="0.3">
      <c r="A502">
        <v>14</v>
      </c>
      <c r="B502" s="2" t="s">
        <v>983</v>
      </c>
      <c r="C502" s="2" t="s">
        <v>1001</v>
      </c>
      <c r="D502" t="s">
        <v>1006</v>
      </c>
      <c r="E502" s="2" t="s">
        <v>985</v>
      </c>
      <c r="F502">
        <v>1</v>
      </c>
      <c r="G502" s="1">
        <v>41308</v>
      </c>
      <c r="H502" s="61">
        <v>2013</v>
      </c>
      <c r="I502" s="5" t="s">
        <v>986</v>
      </c>
      <c r="J502" s="1"/>
      <c r="L502" t="str">
        <f t="shared" si="52"/>
        <v>Somero</v>
      </c>
      <c r="M502" t="s">
        <v>1033</v>
      </c>
      <c r="N502" t="str">
        <f>VLOOKUP(M502,spp!A:B,2,FALSE)</f>
        <v>Cephalopholis panamensis</v>
      </c>
      <c r="O502">
        <f t="shared" si="58"/>
        <v>1</v>
      </c>
      <c r="U502">
        <v>1</v>
      </c>
      <c r="AI502" s="44"/>
      <c r="AJ502">
        <f>VLOOKUP(M502,spp!A:C,3,FALSE)</f>
        <v>2</v>
      </c>
      <c r="AK502">
        <f>VLOOKUP(M502,spp!A:D,4,FALSE)</f>
        <v>3</v>
      </c>
      <c r="AL502">
        <f t="shared" si="53"/>
        <v>85750</v>
      </c>
      <c r="AM502">
        <f t="shared" si="54"/>
        <v>2143.75</v>
      </c>
      <c r="AN502">
        <f t="shared" si="55"/>
        <v>21437.5</v>
      </c>
      <c r="AO502">
        <f t="shared" si="56"/>
        <v>21.4375</v>
      </c>
      <c r="AP502">
        <f t="shared" si="57"/>
        <v>0.02</v>
      </c>
      <c r="AQ502">
        <f>VLOOKUP(M502,spp!A:H,8,FALSE)</f>
        <v>4</v>
      </c>
      <c r="AR502" t="str">
        <f>VLOOKUP(M502,spp!A:K,10,FALSE)</f>
        <v>Depredador Tope</v>
      </c>
      <c r="AS502" t="str">
        <f>VLOOKUP(M502,spp!A:L,12,FALSE)</f>
        <v>LC</v>
      </c>
    </row>
    <row r="503" spans="1:45" x14ac:dyDescent="0.3">
      <c r="A503">
        <v>14</v>
      </c>
      <c r="B503" s="2" t="s">
        <v>983</v>
      </c>
      <c r="C503" s="2" t="s">
        <v>1001</v>
      </c>
      <c r="D503" t="s">
        <v>1006</v>
      </c>
      <c r="E503" s="2" t="s">
        <v>985</v>
      </c>
      <c r="F503">
        <v>1</v>
      </c>
      <c r="G503" s="1">
        <v>41308</v>
      </c>
      <c r="H503" s="61">
        <v>2013</v>
      </c>
      <c r="I503" s="5" t="s">
        <v>986</v>
      </c>
      <c r="J503" s="1"/>
      <c r="L503" t="str">
        <f t="shared" si="52"/>
        <v>Somero</v>
      </c>
      <c r="M503" t="s">
        <v>1040</v>
      </c>
      <c r="N503" t="str">
        <f>VLOOKUP(M503,spp!A:B,2,FALSE)</f>
        <v>Sufflamen verres</v>
      </c>
      <c r="O503">
        <f t="shared" si="58"/>
        <v>2</v>
      </c>
      <c r="T503">
        <v>2</v>
      </c>
      <c r="AI503" s="44"/>
      <c r="AJ503">
        <f>VLOOKUP(M503,spp!A:C,3,FALSE)</f>
        <v>2</v>
      </c>
      <c r="AK503">
        <f>VLOOKUP(M503,spp!A:D,4,FALSE)</f>
        <v>3</v>
      </c>
      <c r="AL503">
        <f t="shared" si="53"/>
        <v>62500</v>
      </c>
      <c r="AM503">
        <f t="shared" si="54"/>
        <v>1562.5</v>
      </c>
      <c r="AN503">
        <f t="shared" si="55"/>
        <v>15625</v>
      </c>
      <c r="AO503">
        <f t="shared" si="56"/>
        <v>15.625</v>
      </c>
      <c r="AP503">
        <f t="shared" si="57"/>
        <v>0.04</v>
      </c>
      <c r="AQ503">
        <f>VLOOKUP(M503,spp!A:H,8,FALSE)</f>
        <v>3.3</v>
      </c>
      <c r="AR503" t="str">
        <f>VLOOKUP(M503,spp!A:K,10,FALSE)</f>
        <v>Depredador</v>
      </c>
      <c r="AS503" t="str">
        <f>VLOOKUP(M503,spp!A:L,12,FALSE)</f>
        <v>LC</v>
      </c>
    </row>
    <row r="504" spans="1:45" x14ac:dyDescent="0.3">
      <c r="A504">
        <v>14</v>
      </c>
      <c r="B504" s="2" t="s">
        <v>983</v>
      </c>
      <c r="C504" s="2" t="s">
        <v>1001</v>
      </c>
      <c r="D504" t="s">
        <v>1006</v>
      </c>
      <c r="E504" s="2" t="s">
        <v>985</v>
      </c>
      <c r="F504">
        <v>1</v>
      </c>
      <c r="G504" s="1">
        <v>41308</v>
      </c>
      <c r="H504" s="61">
        <v>2013</v>
      </c>
      <c r="I504" s="5" t="s">
        <v>986</v>
      </c>
      <c r="J504" s="1"/>
      <c r="L504" t="str">
        <f t="shared" si="52"/>
        <v>Somero</v>
      </c>
      <c r="M504" t="s">
        <v>1066</v>
      </c>
      <c r="N504" t="str">
        <f>VLOOKUP(M504,spp!A:B,2,FALSE)</f>
        <v>Caranx melampygus</v>
      </c>
      <c r="O504">
        <f t="shared" si="58"/>
        <v>1</v>
      </c>
      <c r="X504">
        <v>1</v>
      </c>
      <c r="AI504" s="44"/>
      <c r="AJ504">
        <f>VLOOKUP(M504,spp!A:C,3,FALSE)</f>
        <v>2</v>
      </c>
      <c r="AK504">
        <f>VLOOKUP(M504,spp!A:D,4,FALSE)</f>
        <v>2</v>
      </c>
      <c r="AL504">
        <f t="shared" si="53"/>
        <v>8450</v>
      </c>
      <c r="AM504">
        <f t="shared" si="54"/>
        <v>211.25</v>
      </c>
      <c r="AN504">
        <f t="shared" si="55"/>
        <v>2112.5</v>
      </c>
      <c r="AO504">
        <f t="shared" si="56"/>
        <v>2.1124999999999998</v>
      </c>
      <c r="AP504">
        <f t="shared" si="57"/>
        <v>0.02</v>
      </c>
      <c r="AQ504">
        <f>VLOOKUP(M504,spp!A:H,8,FALSE)</f>
        <v>4.5</v>
      </c>
      <c r="AR504" t="str">
        <f>VLOOKUP(M504,spp!A:K,10,FALSE)</f>
        <v>Depredador Tope</v>
      </c>
      <c r="AS504" t="str">
        <f>VLOOKUP(M504,spp!A:L,12,FALSE)</f>
        <v>NE</v>
      </c>
    </row>
    <row r="505" spans="1:45" x14ac:dyDescent="0.3">
      <c r="A505">
        <v>14</v>
      </c>
      <c r="B505" s="2" t="s">
        <v>983</v>
      </c>
      <c r="C505" s="2" t="s">
        <v>1001</v>
      </c>
      <c r="D505" t="s">
        <v>1006</v>
      </c>
      <c r="E505" s="2" t="s">
        <v>985</v>
      </c>
      <c r="F505">
        <v>1</v>
      </c>
      <c r="G505" s="1">
        <v>41308</v>
      </c>
      <c r="H505" s="61">
        <v>2013</v>
      </c>
      <c r="I505" s="5" t="s">
        <v>986</v>
      </c>
      <c r="J505" s="1"/>
      <c r="L505" t="str">
        <f t="shared" si="52"/>
        <v>Somero</v>
      </c>
      <c r="M505" t="s">
        <v>1018</v>
      </c>
      <c r="N505" t="str">
        <f>VLOOKUP(M505,spp!A:B,2,FALSE)</f>
        <v>Pseudobalistes naufragium</v>
      </c>
      <c r="O505">
        <f t="shared" si="58"/>
        <v>1</v>
      </c>
      <c r="V505">
        <v>1</v>
      </c>
      <c r="AI505" s="44"/>
      <c r="AJ505" t="str">
        <f>VLOOKUP(M505,spp!A:C,3,FALSE)</f>
        <v>0.12970000000000001</v>
      </c>
      <c r="AK505">
        <f>VLOOKUP(M505,spp!A:D,4,FALSE)</f>
        <v>2</v>
      </c>
      <c r="AL505">
        <f t="shared" si="53"/>
        <v>262.64250000000004</v>
      </c>
      <c r="AM505">
        <f t="shared" si="54"/>
        <v>6.566062500000001</v>
      </c>
      <c r="AN505">
        <f t="shared" si="55"/>
        <v>65.66062500000001</v>
      </c>
      <c r="AO505">
        <f t="shared" si="56"/>
        <v>6.5660625000000014E-2</v>
      </c>
      <c r="AP505">
        <f t="shared" si="57"/>
        <v>0.02</v>
      </c>
      <c r="AQ505">
        <f>VLOOKUP(M505,spp!A:H,8,FALSE)</f>
        <v>3.8</v>
      </c>
      <c r="AR505" t="str">
        <f>VLOOKUP(M505,spp!A:K,10,FALSE)</f>
        <v>Depredador</v>
      </c>
      <c r="AS505" t="str">
        <f>VLOOKUP(M505,spp!A:L,12,FALSE)</f>
        <v>LC</v>
      </c>
    </row>
    <row r="506" spans="1:45" x14ac:dyDescent="0.3">
      <c r="A506">
        <v>14</v>
      </c>
      <c r="B506" s="2" t="s">
        <v>983</v>
      </c>
      <c r="C506" s="2" t="s">
        <v>1001</v>
      </c>
      <c r="D506" t="s">
        <v>1006</v>
      </c>
      <c r="E506" s="2" t="s">
        <v>985</v>
      </c>
      <c r="F506">
        <v>1</v>
      </c>
      <c r="G506" s="1">
        <v>41308</v>
      </c>
      <c r="H506" s="61">
        <v>2013</v>
      </c>
      <c r="I506" s="5" t="s">
        <v>986</v>
      </c>
      <c r="J506" s="1"/>
      <c r="L506" t="str">
        <f t="shared" si="52"/>
        <v>Somero</v>
      </c>
      <c r="M506" t="s">
        <v>1076</v>
      </c>
      <c r="N506" t="str">
        <f>VLOOKUP(M506,spp!A:B,2,FALSE)</f>
        <v>Acanthurus triostegus</v>
      </c>
      <c r="O506">
        <f t="shared" si="58"/>
        <v>1</v>
      </c>
      <c r="S506">
        <v>1</v>
      </c>
      <c r="AI506" s="44"/>
      <c r="AJ506">
        <f>VLOOKUP(M506,spp!A:C,3,FALSE)</f>
        <v>8</v>
      </c>
      <c r="AK506">
        <f>VLOOKUP(M506,spp!A:D,4,FALSE)</f>
        <v>2.57</v>
      </c>
      <c r="AL506">
        <f t="shared" si="53"/>
        <v>12522.694105724164</v>
      </c>
      <c r="AM506">
        <f t="shared" si="54"/>
        <v>313.06735264310407</v>
      </c>
      <c r="AN506">
        <f t="shared" si="55"/>
        <v>3130.673526431041</v>
      </c>
      <c r="AO506">
        <f t="shared" si="56"/>
        <v>3.1306735264310408</v>
      </c>
      <c r="AP506">
        <f t="shared" si="57"/>
        <v>0.02</v>
      </c>
      <c r="AQ506">
        <f>VLOOKUP(M506,spp!A:H,8,FALSE)</f>
        <v>2.8</v>
      </c>
      <c r="AR506" t="str">
        <f>VLOOKUP(M506,spp!A:K,10,FALSE)</f>
        <v>Herbívoro</v>
      </c>
      <c r="AS506" t="str">
        <f>VLOOKUP(M506,spp!A:L,12,FALSE)</f>
        <v>LC</v>
      </c>
    </row>
    <row r="507" spans="1:45" x14ac:dyDescent="0.3">
      <c r="A507">
        <v>14</v>
      </c>
      <c r="B507" s="2" t="s">
        <v>983</v>
      </c>
      <c r="C507" s="2" t="s">
        <v>1001</v>
      </c>
      <c r="D507" t="s">
        <v>1006</v>
      </c>
      <c r="E507" s="2" t="s">
        <v>985</v>
      </c>
      <c r="F507">
        <v>1</v>
      </c>
      <c r="G507" s="1">
        <v>41308</v>
      </c>
      <c r="H507" s="61">
        <v>2013</v>
      </c>
      <c r="I507" s="5" t="s">
        <v>986</v>
      </c>
      <c r="J507" s="1"/>
      <c r="L507" t="str">
        <f t="shared" si="52"/>
        <v>Somero</v>
      </c>
      <c r="M507" t="s">
        <v>1063</v>
      </c>
      <c r="N507" t="str">
        <f>VLOOKUP(M507,spp!A:B,2,FALSE)</f>
        <v>Anisotremus taeniatus</v>
      </c>
      <c r="O507">
        <f t="shared" si="58"/>
        <v>1</v>
      </c>
      <c r="T507">
        <v>1</v>
      </c>
      <c r="AI507" s="44"/>
      <c r="AJ507">
        <f>VLOOKUP(M507,spp!A:C,3,FALSE)</f>
        <v>1</v>
      </c>
      <c r="AK507">
        <f>VLOOKUP(M507,spp!A:D,4,FALSE)</f>
        <v>2</v>
      </c>
      <c r="AL507">
        <f t="shared" si="53"/>
        <v>625</v>
      </c>
      <c r="AM507">
        <f t="shared" si="54"/>
        <v>15.625</v>
      </c>
      <c r="AN507">
        <f t="shared" si="55"/>
        <v>156.25</v>
      </c>
      <c r="AO507">
        <f t="shared" si="56"/>
        <v>0.15625</v>
      </c>
      <c r="AP507">
        <f t="shared" si="57"/>
        <v>0.02</v>
      </c>
      <c r="AQ507">
        <f>VLOOKUP(M507,spp!A:H,8,FALSE)</f>
        <v>4.2</v>
      </c>
      <c r="AR507" t="str">
        <f>VLOOKUP(M507,spp!A:K,10,FALSE)</f>
        <v>Depredador Tope</v>
      </c>
      <c r="AS507" t="str">
        <f>VLOOKUP(M507,spp!A:L,12,FALSE)</f>
        <v>LC</v>
      </c>
    </row>
    <row r="508" spans="1:45" x14ac:dyDescent="0.3">
      <c r="A508">
        <v>14</v>
      </c>
      <c r="B508" s="2" t="s">
        <v>983</v>
      </c>
      <c r="C508" s="2" t="s">
        <v>1001</v>
      </c>
      <c r="D508" t="s">
        <v>1006</v>
      </c>
      <c r="E508" s="2" t="s">
        <v>985</v>
      </c>
      <c r="F508">
        <v>2</v>
      </c>
      <c r="G508" s="1">
        <v>41308</v>
      </c>
      <c r="H508" s="61">
        <v>2013</v>
      </c>
      <c r="I508" s="5" t="s">
        <v>986</v>
      </c>
      <c r="J508" s="1"/>
      <c r="L508" t="str">
        <f t="shared" si="52"/>
        <v>Somero</v>
      </c>
      <c r="M508" t="s">
        <v>1037</v>
      </c>
      <c r="N508" t="str">
        <f>VLOOKUP(M508,spp!A:B,2,FALSE)</f>
        <v>Prionurus laticlavius</v>
      </c>
      <c r="O508">
        <f t="shared" si="58"/>
        <v>7</v>
      </c>
      <c r="T508">
        <v>6</v>
      </c>
      <c r="U508">
        <v>1</v>
      </c>
      <c r="AI508" s="44"/>
      <c r="AJ508" t="str">
        <f>VLOOKUP(M508,spp!A:C,3,FALSE)</f>
        <v>0.19800000000000001</v>
      </c>
      <c r="AK508">
        <f>VLOOKUP(M508,spp!A:D,4,FALSE)</f>
        <v>2.504</v>
      </c>
      <c r="AL508">
        <f t="shared" si="53"/>
        <v>5216.1072244322531</v>
      </c>
      <c r="AM508">
        <f t="shared" si="54"/>
        <v>130.40268061080633</v>
      </c>
      <c r="AN508">
        <f t="shared" si="55"/>
        <v>1304.0268061080633</v>
      </c>
      <c r="AO508">
        <f t="shared" si="56"/>
        <v>1.3040268061080633</v>
      </c>
      <c r="AP508">
        <f t="shared" si="57"/>
        <v>0.14000000000000001</v>
      </c>
      <c r="AQ508">
        <f>VLOOKUP(M508,spp!A:H,8,FALSE)</f>
        <v>2.7</v>
      </c>
      <c r="AR508" t="str">
        <f>VLOOKUP(M508,spp!A:K,10,FALSE)</f>
        <v>Herbívoro</v>
      </c>
      <c r="AS508" t="str">
        <f>VLOOKUP(M508,spp!A:L,12,FALSE)</f>
        <v>LC</v>
      </c>
    </row>
    <row r="509" spans="1:45" x14ac:dyDescent="0.3">
      <c r="A509">
        <v>14</v>
      </c>
      <c r="B509" s="2" t="s">
        <v>983</v>
      </c>
      <c r="C509" s="2" t="s">
        <v>1001</v>
      </c>
      <c r="D509" t="s">
        <v>1006</v>
      </c>
      <c r="E509" s="2" t="s">
        <v>985</v>
      </c>
      <c r="F509">
        <v>2</v>
      </c>
      <c r="G509" s="1">
        <v>41308</v>
      </c>
      <c r="H509" s="61">
        <v>2013</v>
      </c>
      <c r="I509" s="5" t="s">
        <v>986</v>
      </c>
      <c r="J509" s="1"/>
      <c r="L509" t="str">
        <f t="shared" si="52"/>
        <v>Somero</v>
      </c>
      <c r="M509" t="s">
        <v>1028</v>
      </c>
      <c r="N509" t="str">
        <f>VLOOKUP(M509,spp!A:B,2,FALSE)</f>
        <v>Thalassoma lucasanum</v>
      </c>
      <c r="O509">
        <f t="shared" si="58"/>
        <v>15</v>
      </c>
      <c r="P509">
        <v>15</v>
      </c>
      <c r="AI509" s="44"/>
      <c r="AJ509">
        <f>VLOOKUP(M509,spp!A:C,3,FALSE)</f>
        <v>1.261E-2</v>
      </c>
      <c r="AK509">
        <f>VLOOKUP(M509,spp!A:D,4,FALSE)</f>
        <v>2</v>
      </c>
      <c r="AL509">
        <f t="shared" si="53"/>
        <v>1.1821874999999999</v>
      </c>
      <c r="AM509">
        <f t="shared" si="54"/>
        <v>2.9554687499999999E-2</v>
      </c>
      <c r="AN509">
        <f t="shared" si="55"/>
        <v>0.29554687499999999</v>
      </c>
      <c r="AO509">
        <f t="shared" si="56"/>
        <v>2.9554687499999997E-4</v>
      </c>
      <c r="AP509">
        <f t="shared" si="57"/>
        <v>0.3</v>
      </c>
      <c r="AQ509">
        <f>VLOOKUP(M509,spp!A:H,8,FALSE)</f>
        <v>3.5</v>
      </c>
      <c r="AR509" t="str">
        <f>VLOOKUP(M509,spp!A:K,10,FALSE)</f>
        <v>Depredador</v>
      </c>
      <c r="AS509" t="str">
        <f>VLOOKUP(M509,spp!A:L,12,FALSE)</f>
        <v>LC</v>
      </c>
    </row>
    <row r="510" spans="1:45" x14ac:dyDescent="0.3">
      <c r="A510">
        <v>14</v>
      </c>
      <c r="B510" s="2" t="s">
        <v>983</v>
      </c>
      <c r="C510" s="2" t="s">
        <v>1001</v>
      </c>
      <c r="D510" t="s">
        <v>1006</v>
      </c>
      <c r="E510" s="2" t="s">
        <v>985</v>
      </c>
      <c r="F510">
        <v>2</v>
      </c>
      <c r="G510" s="1">
        <v>41308</v>
      </c>
      <c r="H510" s="61">
        <v>2013</v>
      </c>
      <c r="I510" s="5" t="s">
        <v>986</v>
      </c>
      <c r="J510" s="1"/>
      <c r="L510" t="str">
        <f t="shared" si="52"/>
        <v>Somero</v>
      </c>
      <c r="M510" t="s">
        <v>1042</v>
      </c>
      <c r="N510" t="str">
        <f>VLOOKUP(M510,spp!A:B,2,FALSE)</f>
        <v>Bodianus diplotaenia</v>
      </c>
      <c r="O510">
        <f t="shared" si="58"/>
        <v>3</v>
      </c>
      <c r="T510">
        <v>3</v>
      </c>
      <c r="AI510" s="44"/>
      <c r="AJ510">
        <f>VLOOKUP(M510,spp!A:C,3,FALSE)</f>
        <v>2.01E-2</v>
      </c>
      <c r="AK510">
        <f>VLOOKUP(M510,spp!A:D,4,FALSE)</f>
        <v>2</v>
      </c>
      <c r="AL510">
        <f t="shared" si="53"/>
        <v>37.6875</v>
      </c>
      <c r="AM510">
        <f t="shared" si="54"/>
        <v>0.94218749999999996</v>
      </c>
      <c r="AN510">
        <f t="shared" si="55"/>
        <v>9.421875</v>
      </c>
      <c r="AO510">
        <f t="shared" si="56"/>
        <v>9.4218749999999997E-3</v>
      </c>
      <c r="AP510">
        <f t="shared" si="57"/>
        <v>0.06</v>
      </c>
      <c r="AQ510">
        <f>VLOOKUP(M510,spp!A:H,8,FALSE)</f>
        <v>3.4</v>
      </c>
      <c r="AR510" t="str">
        <f>VLOOKUP(M510,spp!A:K,10,FALSE)</f>
        <v>Depredador</v>
      </c>
      <c r="AS510" t="str">
        <f>VLOOKUP(M510,spp!A:L,12,FALSE)</f>
        <v>LC</v>
      </c>
    </row>
    <row r="511" spans="1:45" x14ac:dyDescent="0.3">
      <c r="A511">
        <v>14</v>
      </c>
      <c r="B511" s="2" t="s">
        <v>983</v>
      </c>
      <c r="C511" s="2" t="s">
        <v>1001</v>
      </c>
      <c r="D511" t="s">
        <v>1006</v>
      </c>
      <c r="E511" s="2" t="s">
        <v>985</v>
      </c>
      <c r="F511">
        <v>2</v>
      </c>
      <c r="G511" s="1">
        <v>41308</v>
      </c>
      <c r="H511" s="61">
        <v>2013</v>
      </c>
      <c r="I511" s="5" t="s">
        <v>986</v>
      </c>
      <c r="J511" s="1"/>
      <c r="L511" t="str">
        <f t="shared" si="52"/>
        <v>Somero</v>
      </c>
      <c r="M511" t="s">
        <v>1062</v>
      </c>
      <c r="N511" t="str">
        <f>VLOOKUP(M511,spp!A:B,2,FALSE)</f>
        <v>Paranthias colonus</v>
      </c>
      <c r="O511">
        <f t="shared" si="58"/>
        <v>321</v>
      </c>
      <c r="T511">
        <v>320</v>
      </c>
      <c r="U511">
        <v>1</v>
      </c>
      <c r="AI511" s="44"/>
      <c r="AJ511">
        <f>VLOOKUP(M511,spp!A:C,3,FALSE)</f>
        <v>1.485E-2</v>
      </c>
      <c r="AK511">
        <f>VLOOKUP(M511,spp!A:D,4,FALSE)</f>
        <v>2</v>
      </c>
      <c r="AL511">
        <f t="shared" si="53"/>
        <v>2988.1912499999999</v>
      </c>
      <c r="AM511">
        <f t="shared" si="54"/>
        <v>74.704781249999996</v>
      </c>
      <c r="AN511">
        <f t="shared" si="55"/>
        <v>747.04781249999996</v>
      </c>
      <c r="AO511">
        <f t="shared" si="56"/>
        <v>0.74704781249999996</v>
      </c>
      <c r="AP511">
        <f t="shared" si="57"/>
        <v>6.42</v>
      </c>
      <c r="AQ511">
        <f>VLOOKUP(M511,spp!A:H,8,FALSE)</f>
        <v>3.8</v>
      </c>
      <c r="AR511" t="str">
        <f>VLOOKUP(M511,spp!A:K,10,FALSE)</f>
        <v>Planctívoro</v>
      </c>
      <c r="AS511" t="str">
        <f>VLOOKUP(M511,spp!A:L,12,FALSE)</f>
        <v>LC</v>
      </c>
    </row>
    <row r="512" spans="1:45" x14ac:dyDescent="0.3">
      <c r="A512">
        <v>14</v>
      </c>
      <c r="B512" s="2" t="s">
        <v>983</v>
      </c>
      <c r="C512" s="2" t="s">
        <v>1001</v>
      </c>
      <c r="D512" t="s">
        <v>1006</v>
      </c>
      <c r="E512" s="2" t="s">
        <v>985</v>
      </c>
      <c r="F512">
        <v>2</v>
      </c>
      <c r="G512" s="1">
        <v>41308</v>
      </c>
      <c r="H512" s="61">
        <v>2013</v>
      </c>
      <c r="I512" s="5" t="s">
        <v>986</v>
      </c>
      <c r="J512" s="1"/>
      <c r="L512" t="str">
        <f t="shared" si="52"/>
        <v>Somero</v>
      </c>
      <c r="M512" t="s">
        <v>1047</v>
      </c>
      <c r="N512" t="str">
        <f>VLOOKUP(M512,spp!A:B,2,FALSE)</f>
        <v>Scarus rubroviolaceus</v>
      </c>
      <c r="O512">
        <f t="shared" si="58"/>
        <v>2</v>
      </c>
      <c r="T512">
        <v>1</v>
      </c>
      <c r="V512">
        <v>1</v>
      </c>
      <c r="AI512" s="44"/>
      <c r="AJ512">
        <f>VLOOKUP(M512,spp!A:C,3,FALSE)</f>
        <v>1</v>
      </c>
      <c r="AK512">
        <f>VLOOKUP(M512,spp!A:D,4,FALSE)</f>
        <v>3.109</v>
      </c>
      <c r="AL512">
        <f t="shared" si="53"/>
        <v>160178.80262143878</v>
      </c>
      <c r="AM512">
        <f t="shared" si="54"/>
        <v>4004.4700655359693</v>
      </c>
      <c r="AN512">
        <f t="shared" si="55"/>
        <v>40044.700655359695</v>
      </c>
      <c r="AO512">
        <f t="shared" si="56"/>
        <v>40.044700655359698</v>
      </c>
      <c r="AP512">
        <f t="shared" si="57"/>
        <v>0.04</v>
      </c>
      <c r="AQ512">
        <f>VLOOKUP(M512,spp!A:H,8,FALSE)</f>
        <v>2</v>
      </c>
      <c r="AR512" t="str">
        <f>VLOOKUP(M512,spp!A:K,10,FALSE)</f>
        <v>Herbívoro</v>
      </c>
      <c r="AS512" t="str">
        <f>VLOOKUP(M512,spp!A:L,12,FALSE)</f>
        <v>LC</v>
      </c>
    </row>
    <row r="513" spans="1:45" x14ac:dyDescent="0.3">
      <c r="A513">
        <v>14</v>
      </c>
      <c r="B513" s="2" t="s">
        <v>983</v>
      </c>
      <c r="C513" s="2" t="s">
        <v>1001</v>
      </c>
      <c r="D513" t="s">
        <v>1006</v>
      </c>
      <c r="E513" s="2" t="s">
        <v>985</v>
      </c>
      <c r="F513">
        <v>2</v>
      </c>
      <c r="G513" s="1">
        <v>41308</v>
      </c>
      <c r="H513" s="61">
        <v>2013</v>
      </c>
      <c r="I513" s="5" t="s">
        <v>986</v>
      </c>
      <c r="J513" s="1"/>
      <c r="L513" t="str">
        <f t="shared" si="52"/>
        <v>Somero</v>
      </c>
      <c r="M513" t="s">
        <v>1033</v>
      </c>
      <c r="N513" t="str">
        <f>VLOOKUP(M513,spp!A:B,2,FALSE)</f>
        <v>Cephalopholis panamensis</v>
      </c>
      <c r="O513">
        <f t="shared" si="58"/>
        <v>3</v>
      </c>
      <c r="T513">
        <v>3</v>
      </c>
      <c r="AI513" s="44"/>
      <c r="AJ513">
        <f>VLOOKUP(M513,spp!A:C,3,FALSE)</f>
        <v>2</v>
      </c>
      <c r="AK513">
        <f>VLOOKUP(M513,spp!A:D,4,FALSE)</f>
        <v>3</v>
      </c>
      <c r="AL513">
        <f t="shared" si="53"/>
        <v>93750</v>
      </c>
      <c r="AM513">
        <f t="shared" si="54"/>
        <v>2343.75</v>
      </c>
      <c r="AN513">
        <f t="shared" si="55"/>
        <v>23437.5</v>
      </c>
      <c r="AO513">
        <f t="shared" si="56"/>
        <v>23.4375</v>
      </c>
      <c r="AP513">
        <f t="shared" si="57"/>
        <v>0.06</v>
      </c>
      <c r="AQ513">
        <f>VLOOKUP(M513,spp!A:H,8,FALSE)</f>
        <v>4</v>
      </c>
      <c r="AR513" t="str">
        <f>VLOOKUP(M513,spp!A:K,10,FALSE)</f>
        <v>Depredador Tope</v>
      </c>
      <c r="AS513" t="str">
        <f>VLOOKUP(M513,spp!A:L,12,FALSE)</f>
        <v>LC</v>
      </c>
    </row>
    <row r="514" spans="1:45" x14ac:dyDescent="0.3">
      <c r="A514">
        <v>14</v>
      </c>
      <c r="B514" s="2" t="s">
        <v>983</v>
      </c>
      <c r="C514" s="2" t="s">
        <v>1001</v>
      </c>
      <c r="D514" t="s">
        <v>1006</v>
      </c>
      <c r="E514" s="2" t="s">
        <v>985</v>
      </c>
      <c r="F514">
        <v>2</v>
      </c>
      <c r="G514" s="1">
        <v>41308</v>
      </c>
      <c r="H514" s="61">
        <v>2013</v>
      </c>
      <c r="I514" s="5" t="s">
        <v>986</v>
      </c>
      <c r="J514" s="1"/>
      <c r="L514" t="str">
        <f t="shared" si="52"/>
        <v>Somero</v>
      </c>
      <c r="M514" t="s">
        <v>1076</v>
      </c>
      <c r="N514" t="str">
        <f>VLOOKUP(M514,spp!A:B,2,FALSE)</f>
        <v>Acanthurus triostegus</v>
      </c>
      <c r="O514">
        <f t="shared" si="58"/>
        <v>6</v>
      </c>
      <c r="T514">
        <v>6</v>
      </c>
      <c r="AI514" s="44"/>
      <c r="AJ514">
        <f>VLOOKUP(M514,spp!A:C,3,FALSE)</f>
        <v>8</v>
      </c>
      <c r="AK514">
        <f>VLOOKUP(M514,spp!A:D,4,FALSE)</f>
        <v>2.57</v>
      </c>
      <c r="AL514">
        <f t="shared" si="53"/>
        <v>187908.77427382622</v>
      </c>
      <c r="AM514">
        <f t="shared" si="54"/>
        <v>4697.7193568456551</v>
      </c>
      <c r="AN514">
        <f t="shared" si="55"/>
        <v>46977.193568456554</v>
      </c>
      <c r="AO514">
        <f t="shared" si="56"/>
        <v>46.977193568456556</v>
      </c>
      <c r="AP514">
        <f t="shared" si="57"/>
        <v>0.12</v>
      </c>
      <c r="AQ514">
        <f>VLOOKUP(M514,spp!A:H,8,FALSE)</f>
        <v>2.8</v>
      </c>
      <c r="AR514" t="str">
        <f>VLOOKUP(M514,spp!A:K,10,FALSE)</f>
        <v>Herbívoro</v>
      </c>
      <c r="AS514" t="str">
        <f>VLOOKUP(M514,spp!A:L,12,FALSE)</f>
        <v>LC</v>
      </c>
    </row>
    <row r="515" spans="1:45" x14ac:dyDescent="0.3">
      <c r="A515">
        <v>14</v>
      </c>
      <c r="B515" s="2" t="s">
        <v>983</v>
      </c>
      <c r="C515" s="2" t="s">
        <v>1001</v>
      </c>
      <c r="D515" t="s">
        <v>1006</v>
      </c>
      <c r="E515" s="2" t="s">
        <v>985</v>
      </c>
      <c r="F515">
        <v>2</v>
      </c>
      <c r="G515" s="1">
        <v>41308</v>
      </c>
      <c r="H515" s="61">
        <v>2013</v>
      </c>
      <c r="I515" s="5" t="s">
        <v>986</v>
      </c>
      <c r="J515" s="1"/>
      <c r="L515" t="str">
        <f t="shared" si="52"/>
        <v>Somero</v>
      </c>
      <c r="M515" t="s">
        <v>1022</v>
      </c>
      <c r="N515" t="str">
        <f>VLOOKUP(M515,spp!A:B,2,FALSE)</f>
        <v>Epinephelus labriformis</v>
      </c>
      <c r="O515">
        <f t="shared" si="58"/>
        <v>1</v>
      </c>
      <c r="S515">
        <v>1</v>
      </c>
      <c r="AI515" s="44"/>
      <c r="AJ515">
        <f>VLOOKUP(M515,spp!A:C,3,FALSE)</f>
        <v>3</v>
      </c>
      <c r="AK515">
        <f>VLOOKUP(M515,spp!A:D,4,FALSE)</f>
        <v>2.9</v>
      </c>
      <c r="AL515">
        <f t="shared" si="53"/>
        <v>12076.236118743216</v>
      </c>
      <c r="AM515">
        <f t="shared" si="54"/>
        <v>301.90590296858039</v>
      </c>
      <c r="AN515">
        <f t="shared" si="55"/>
        <v>3019.059029685804</v>
      </c>
      <c r="AO515">
        <f t="shared" si="56"/>
        <v>3.019059029685804</v>
      </c>
      <c r="AP515">
        <f t="shared" si="57"/>
        <v>0.02</v>
      </c>
      <c r="AQ515">
        <f>VLOOKUP(M515,spp!A:H,8,FALSE)</f>
        <v>4</v>
      </c>
      <c r="AR515" t="str">
        <f>VLOOKUP(M515,spp!A:K,10,FALSE)</f>
        <v>Depredador Tope</v>
      </c>
      <c r="AS515" t="str">
        <f>VLOOKUP(M515,spp!A:L,12,FALSE)</f>
        <v>LC</v>
      </c>
    </row>
    <row r="516" spans="1:45" x14ac:dyDescent="0.3">
      <c r="A516">
        <v>14</v>
      </c>
      <c r="B516" s="2" t="s">
        <v>983</v>
      </c>
      <c r="C516" s="2" t="s">
        <v>1001</v>
      </c>
      <c r="D516" t="s">
        <v>1006</v>
      </c>
      <c r="E516" s="2" t="s">
        <v>985</v>
      </c>
      <c r="F516">
        <v>2</v>
      </c>
      <c r="G516" s="1">
        <v>41308</v>
      </c>
      <c r="H516" s="61">
        <v>2013</v>
      </c>
      <c r="I516" s="5" t="s">
        <v>986</v>
      </c>
      <c r="J516" s="1"/>
      <c r="L516" t="str">
        <f t="shared" ref="L516:L579" si="59">IF(K516&gt;6,"Profundo","Somero")</f>
        <v>Somero</v>
      </c>
      <c r="M516" t="s">
        <v>1077</v>
      </c>
      <c r="N516" t="str">
        <f>VLOOKUP(M516,spp!A:B,2,FALSE)</f>
        <v>Fistularia commersonii</v>
      </c>
      <c r="O516">
        <f t="shared" si="58"/>
        <v>1</v>
      </c>
      <c r="X516">
        <v>1</v>
      </c>
      <c r="AI516" s="44"/>
      <c r="AJ516">
        <f>VLOOKUP(M516,spp!A:C,3,FALSE)</f>
        <v>5</v>
      </c>
      <c r="AK516">
        <f>VLOOKUP(M516,spp!A:D,4,FALSE)</f>
        <v>3</v>
      </c>
      <c r="AL516">
        <f t="shared" ref="AL516:AL579" si="60">((AJ516*$P$2^AK516)*P516)+((AJ516*$Q$2^AK516)*Q516)+((AJ516*$R$2^AK516)*R516)+((AJ516*$S$2^AK516)*S516)+((AJ516*$T$2^AK516)*T516)+((AJ516*$U$2^AK516)*U516)+((AJ516*$V$2^AK516)*V516)+((AJ516*$W$2^AK516)*W516)+((AJ516*$X$2^AK516)*X516)+((AJ516*$Y$2^AK516)*Y516)+((AJ516*$Z$2^AK516)*Z516)+((AJ516*$AA$2^AK516)*AA516)+((AJ516*$AB$2^AK516)*AB516)+ ((AJ516*$AC$2^AK516)*AC516)+((AJ516*$AD$2^AK516)*AD516)+((AJ516*$AE$2^AK516)*AE516)+((AJ516*$AF$2^AK516)*AF516)+((AJ516*$AG$2^AK516)*AG516)+((AJ516*$AH$2^AK516)*AH516)</f>
        <v>1373125</v>
      </c>
      <c r="AM516">
        <f t="shared" ref="AM516:AM579" si="61">AL516/40</f>
        <v>34328.125</v>
      </c>
      <c r="AN516">
        <f t="shared" ref="AN516:AN579" si="62">AM516*10</f>
        <v>343281.25</v>
      </c>
      <c r="AO516">
        <f t="shared" ref="AO516:AO579" si="63">AN516/1000</f>
        <v>343.28125</v>
      </c>
      <c r="AP516">
        <f t="shared" ref="AP516:AP579" si="64">O516/$C$1</f>
        <v>0.02</v>
      </c>
      <c r="AQ516">
        <f>VLOOKUP(M516,spp!A:H,8,FALSE)</f>
        <v>4.3</v>
      </c>
      <c r="AR516" t="str">
        <f>VLOOKUP(M516,spp!A:K,10,FALSE)</f>
        <v>Depredador Tope</v>
      </c>
      <c r="AS516" t="str">
        <f>VLOOKUP(M516,spp!A:L,12,FALSE)</f>
        <v>NE</v>
      </c>
    </row>
    <row r="517" spans="1:45" x14ac:dyDescent="0.3">
      <c r="A517">
        <v>14</v>
      </c>
      <c r="B517" s="2" t="s">
        <v>983</v>
      </c>
      <c r="C517" s="2" t="s">
        <v>1001</v>
      </c>
      <c r="D517" t="s">
        <v>1006</v>
      </c>
      <c r="E517" s="2" t="s">
        <v>985</v>
      </c>
      <c r="F517">
        <v>2</v>
      </c>
      <c r="G517" s="1">
        <v>41308</v>
      </c>
      <c r="H517" s="61">
        <v>2013</v>
      </c>
      <c r="I517" s="5" t="s">
        <v>986</v>
      </c>
      <c r="J517" s="1"/>
      <c r="L517" t="str">
        <f t="shared" si="59"/>
        <v>Somero</v>
      </c>
      <c r="M517" t="s">
        <v>1046</v>
      </c>
      <c r="N517" t="str">
        <f>VLOOKUP(M517,spp!A:B,2,FALSE)</f>
        <v>Arothron meleagris</v>
      </c>
      <c r="O517">
        <f t="shared" si="58"/>
        <v>3</v>
      </c>
      <c r="T517">
        <v>3</v>
      </c>
      <c r="AI517" s="44"/>
      <c r="AJ517">
        <f>VLOOKUP(M517,spp!A:C,3,FALSE)</f>
        <v>3</v>
      </c>
      <c r="AK517">
        <f>VLOOKUP(M517,spp!A:D,4,FALSE)</f>
        <v>2</v>
      </c>
      <c r="AL517">
        <f t="shared" si="60"/>
        <v>5625</v>
      </c>
      <c r="AM517">
        <f t="shared" si="61"/>
        <v>140.625</v>
      </c>
      <c r="AN517">
        <f t="shared" si="62"/>
        <v>1406.25</v>
      </c>
      <c r="AO517">
        <f t="shared" si="63"/>
        <v>1.40625</v>
      </c>
      <c r="AP517">
        <f t="shared" si="64"/>
        <v>0.06</v>
      </c>
      <c r="AQ517">
        <f>VLOOKUP(M517,spp!A:H,8,FALSE)</f>
        <v>3.4</v>
      </c>
      <c r="AR517" t="str">
        <f>VLOOKUP(M517,spp!A:K,10,FALSE)</f>
        <v>Depredador</v>
      </c>
      <c r="AS517" t="str">
        <f>VLOOKUP(M517,spp!A:L,12,FALSE)</f>
        <v>NE</v>
      </c>
    </row>
    <row r="518" spans="1:45" x14ac:dyDescent="0.3">
      <c r="A518">
        <v>14</v>
      </c>
      <c r="B518" s="2" t="s">
        <v>983</v>
      </c>
      <c r="C518" s="2" t="s">
        <v>1001</v>
      </c>
      <c r="D518" t="s">
        <v>1006</v>
      </c>
      <c r="E518" s="2" t="s">
        <v>985</v>
      </c>
      <c r="F518">
        <v>2</v>
      </c>
      <c r="G518" s="1">
        <v>41308</v>
      </c>
      <c r="H518" s="61">
        <v>2013</v>
      </c>
      <c r="I518" s="5" t="s">
        <v>986</v>
      </c>
      <c r="J518" s="1"/>
      <c r="L518" t="str">
        <f t="shared" si="59"/>
        <v>Somero</v>
      </c>
      <c r="M518" t="s">
        <v>1017</v>
      </c>
      <c r="N518" t="str">
        <f>VLOOKUP(M518,spp!A:B,2,FALSE)</f>
        <v>Halichoeres dispilus</v>
      </c>
      <c r="O518">
        <f t="shared" si="58"/>
        <v>5</v>
      </c>
      <c r="R518">
        <v>4</v>
      </c>
      <c r="S518">
        <v>1</v>
      </c>
      <c r="AI518" s="44"/>
      <c r="AJ518">
        <f>VLOOKUP(M518,spp!A:C,3,FALSE)</f>
        <v>1.26E-2</v>
      </c>
      <c r="AK518">
        <f>VLOOKUP(M518,spp!A:D,4,FALSE)</f>
        <v>3</v>
      </c>
      <c r="AL518">
        <f t="shared" si="60"/>
        <v>165.96562499999999</v>
      </c>
      <c r="AM518">
        <f t="shared" si="61"/>
        <v>4.1491406249999994</v>
      </c>
      <c r="AN518">
        <f t="shared" si="62"/>
        <v>41.491406249999997</v>
      </c>
      <c r="AO518">
        <f t="shared" si="63"/>
        <v>4.1491406249999994E-2</v>
      </c>
      <c r="AP518">
        <f t="shared" si="64"/>
        <v>0.1</v>
      </c>
      <c r="AQ518">
        <f>VLOOKUP(M518,spp!A:H,8,FALSE)</f>
        <v>3.9</v>
      </c>
      <c r="AR518" t="str">
        <f>VLOOKUP(M518,spp!A:K,10,FALSE)</f>
        <v>Depredador</v>
      </c>
      <c r="AS518" t="str">
        <f>VLOOKUP(M518,spp!A:L,12,FALSE)</f>
        <v>LC</v>
      </c>
    </row>
    <row r="519" spans="1:45" x14ac:dyDescent="0.3">
      <c r="A519">
        <v>14</v>
      </c>
      <c r="B519" s="2" t="s">
        <v>983</v>
      </c>
      <c r="C519" s="2" t="s">
        <v>1001</v>
      </c>
      <c r="D519" t="s">
        <v>1006</v>
      </c>
      <c r="E519" s="2" t="s">
        <v>985</v>
      </c>
      <c r="F519">
        <v>2</v>
      </c>
      <c r="G519" s="1">
        <v>41308</v>
      </c>
      <c r="H519" s="61">
        <v>2013</v>
      </c>
      <c r="I519" s="5" t="s">
        <v>986</v>
      </c>
      <c r="J519" s="1"/>
      <c r="L519" t="str">
        <f t="shared" si="59"/>
        <v>Somero</v>
      </c>
      <c r="M519" t="s">
        <v>1056</v>
      </c>
      <c r="N519" t="str">
        <f>VLOOKUP(M519,spp!A:B,2,FALSE)</f>
        <v>Canthigaster punctatissima</v>
      </c>
      <c r="O519">
        <f t="shared" si="58"/>
        <v>2</v>
      </c>
      <c r="Q519">
        <v>2</v>
      </c>
      <c r="AI519" s="44"/>
      <c r="AJ519">
        <f>VLOOKUP(M519,spp!A:C,3,FALSE)</f>
        <v>1</v>
      </c>
      <c r="AK519">
        <f>VLOOKUP(M519,spp!A:D,4,FALSE)</f>
        <v>2</v>
      </c>
      <c r="AL519">
        <f t="shared" si="60"/>
        <v>112.5</v>
      </c>
      <c r="AM519">
        <f t="shared" si="61"/>
        <v>2.8125</v>
      </c>
      <c r="AN519">
        <f t="shared" si="62"/>
        <v>28.125</v>
      </c>
      <c r="AO519">
        <f t="shared" si="63"/>
        <v>2.8125000000000001E-2</v>
      </c>
      <c r="AP519">
        <f t="shared" si="64"/>
        <v>0.04</v>
      </c>
      <c r="AQ519">
        <f>VLOOKUP(M519,spp!A:H,8,FALSE)</f>
        <v>3</v>
      </c>
      <c r="AR519" t="str">
        <f>VLOOKUP(M519,spp!A:K,10,FALSE)</f>
        <v>Depredador</v>
      </c>
      <c r="AS519" t="str">
        <f>VLOOKUP(M519,spp!A:L,12,FALSE)</f>
        <v>LC</v>
      </c>
    </row>
    <row r="520" spans="1:45" x14ac:dyDescent="0.3">
      <c r="A520">
        <v>14</v>
      </c>
      <c r="B520" s="2" t="s">
        <v>983</v>
      </c>
      <c r="C520" s="2" t="s">
        <v>1001</v>
      </c>
      <c r="D520" t="s">
        <v>1006</v>
      </c>
      <c r="E520" s="2" t="s">
        <v>985</v>
      </c>
      <c r="F520">
        <v>3</v>
      </c>
      <c r="G520" s="1">
        <v>41308</v>
      </c>
      <c r="H520" s="61">
        <v>2013</v>
      </c>
      <c r="I520" s="5" t="s">
        <v>986</v>
      </c>
      <c r="J520" s="1"/>
      <c r="L520" t="str">
        <f t="shared" si="59"/>
        <v>Somero</v>
      </c>
      <c r="M520" t="s">
        <v>1019</v>
      </c>
      <c r="N520" t="str">
        <f>VLOOKUP(M520,spp!A:B,2,FALSE)</f>
        <v>Stegastes acapulcoensis</v>
      </c>
      <c r="O520">
        <f t="shared" si="58"/>
        <v>11</v>
      </c>
      <c r="P520">
        <v>2</v>
      </c>
      <c r="R520">
        <v>4</v>
      </c>
      <c r="S520">
        <v>5</v>
      </c>
      <c r="AI520" s="44"/>
      <c r="AJ520">
        <f>VLOOKUP(M520,spp!A:C,3,FALSE)</f>
        <v>3.49E-2</v>
      </c>
      <c r="AK520">
        <f>VLOOKUP(M520,spp!A:D,4,FALSE)</f>
        <v>2</v>
      </c>
      <c r="AL520">
        <f t="shared" si="60"/>
        <v>75.689374999999998</v>
      </c>
      <c r="AM520">
        <f t="shared" si="61"/>
        <v>1.8922343749999999</v>
      </c>
      <c r="AN520">
        <f t="shared" si="62"/>
        <v>18.92234375</v>
      </c>
      <c r="AO520">
        <f t="shared" si="63"/>
        <v>1.8922343750000001E-2</v>
      </c>
      <c r="AP520">
        <f t="shared" si="64"/>
        <v>0.22</v>
      </c>
      <c r="AQ520">
        <f>VLOOKUP(M520,spp!A:H,8,FALSE)</f>
        <v>2</v>
      </c>
      <c r="AR520" t="str">
        <f>VLOOKUP(M520,spp!A:K,10,FALSE)</f>
        <v>Herbívoro</v>
      </c>
      <c r="AS520" t="str">
        <f>VLOOKUP(M520,spp!A:L,12,FALSE)</f>
        <v>LC</v>
      </c>
    </row>
    <row r="521" spans="1:45" x14ac:dyDescent="0.3">
      <c r="A521">
        <v>14</v>
      </c>
      <c r="B521" s="2" t="s">
        <v>983</v>
      </c>
      <c r="C521" s="2" t="s">
        <v>1001</v>
      </c>
      <c r="D521" t="s">
        <v>1006</v>
      </c>
      <c r="E521" s="2" t="s">
        <v>985</v>
      </c>
      <c r="F521">
        <v>3</v>
      </c>
      <c r="G521" s="1">
        <v>41308</v>
      </c>
      <c r="H521" s="61">
        <v>2013</v>
      </c>
      <c r="I521" s="5" t="s">
        <v>986</v>
      </c>
      <c r="J521" s="1"/>
      <c r="L521" t="str">
        <f t="shared" si="59"/>
        <v>Somero</v>
      </c>
      <c r="M521" t="s">
        <v>1037</v>
      </c>
      <c r="N521" t="str">
        <f>VLOOKUP(M521,spp!A:B,2,FALSE)</f>
        <v>Prionurus laticlavius</v>
      </c>
      <c r="O521">
        <f t="shared" si="58"/>
        <v>30</v>
      </c>
      <c r="T521">
        <v>30</v>
      </c>
      <c r="AI521" s="44"/>
      <c r="AJ521" t="str">
        <f>VLOOKUP(M521,spp!A:C,3,FALSE)</f>
        <v>0.19800000000000001</v>
      </c>
      <c r="AK521">
        <f>VLOOKUP(M521,spp!A:D,4,FALSE)</f>
        <v>2.504</v>
      </c>
      <c r="AL521">
        <f t="shared" si="60"/>
        <v>18803.046787357278</v>
      </c>
      <c r="AM521">
        <f t="shared" si="61"/>
        <v>470.07616968393194</v>
      </c>
      <c r="AN521">
        <f t="shared" si="62"/>
        <v>4700.7616968393195</v>
      </c>
      <c r="AO521">
        <f t="shared" si="63"/>
        <v>4.7007616968393195</v>
      </c>
      <c r="AP521">
        <f t="shared" si="64"/>
        <v>0.6</v>
      </c>
      <c r="AQ521">
        <f>VLOOKUP(M521,spp!A:H,8,FALSE)</f>
        <v>2.7</v>
      </c>
      <c r="AR521" t="str">
        <f>VLOOKUP(M521,spp!A:K,10,FALSE)</f>
        <v>Herbívoro</v>
      </c>
      <c r="AS521" t="str">
        <f>VLOOKUP(M521,spp!A:L,12,FALSE)</f>
        <v>LC</v>
      </c>
    </row>
    <row r="522" spans="1:45" x14ac:dyDescent="0.3">
      <c r="A522">
        <v>14</v>
      </c>
      <c r="B522" s="2" t="s">
        <v>983</v>
      </c>
      <c r="C522" s="2" t="s">
        <v>1001</v>
      </c>
      <c r="D522" t="s">
        <v>1006</v>
      </c>
      <c r="E522" s="2" t="s">
        <v>985</v>
      </c>
      <c r="F522">
        <v>3</v>
      </c>
      <c r="G522" s="1">
        <v>41308</v>
      </c>
      <c r="H522" s="61">
        <v>2013</v>
      </c>
      <c r="I522" s="5" t="s">
        <v>986</v>
      </c>
      <c r="J522" s="1"/>
      <c r="L522" t="str">
        <f t="shared" si="59"/>
        <v>Somero</v>
      </c>
      <c r="M522" t="s">
        <v>1034</v>
      </c>
      <c r="N522" t="str">
        <f>VLOOKUP(M522,spp!A:B,2,FALSE)</f>
        <v>Acanthurus nigricans</v>
      </c>
      <c r="O522">
        <f t="shared" si="58"/>
        <v>1</v>
      </c>
      <c r="T522">
        <v>1</v>
      </c>
      <c r="AI522" s="44"/>
      <c r="AJ522">
        <f>VLOOKUP(M522,spp!A:C,3,FALSE)</f>
        <v>6</v>
      </c>
      <c r="AK522">
        <f>VLOOKUP(M522,spp!A:D,4,FALSE)</f>
        <v>2.669</v>
      </c>
      <c r="AL522">
        <f t="shared" si="60"/>
        <v>32303.764351212314</v>
      </c>
      <c r="AM522">
        <f t="shared" si="61"/>
        <v>807.59410878030781</v>
      </c>
      <c r="AN522">
        <f t="shared" si="62"/>
        <v>8075.9410878030776</v>
      </c>
      <c r="AO522">
        <f t="shared" si="63"/>
        <v>8.0759410878030771</v>
      </c>
      <c r="AP522">
        <f t="shared" si="64"/>
        <v>0.02</v>
      </c>
      <c r="AQ522">
        <f>VLOOKUP(M522,spp!A:H,8,FALSE)</f>
        <v>2</v>
      </c>
      <c r="AR522" t="str">
        <f>VLOOKUP(M522,spp!A:K,10,FALSE)</f>
        <v>Herbívoro</v>
      </c>
      <c r="AS522" t="str">
        <f>VLOOKUP(M522,spp!A:L,12,FALSE)</f>
        <v>LC</v>
      </c>
    </row>
    <row r="523" spans="1:45" x14ac:dyDescent="0.3">
      <c r="A523">
        <v>14</v>
      </c>
      <c r="B523" s="2" t="s">
        <v>983</v>
      </c>
      <c r="C523" s="2" t="s">
        <v>1001</v>
      </c>
      <c r="D523" t="s">
        <v>1006</v>
      </c>
      <c r="E523" s="2" t="s">
        <v>985</v>
      </c>
      <c r="F523">
        <v>3</v>
      </c>
      <c r="G523" s="1">
        <v>41308</v>
      </c>
      <c r="H523" s="61">
        <v>2013</v>
      </c>
      <c r="I523" s="5" t="s">
        <v>986</v>
      </c>
      <c r="J523" s="1"/>
      <c r="L523" t="str">
        <f t="shared" si="59"/>
        <v>Somero</v>
      </c>
      <c r="M523" t="s">
        <v>1028</v>
      </c>
      <c r="N523" t="str">
        <f>VLOOKUP(M523,spp!A:B,2,FALSE)</f>
        <v>Thalassoma lucasanum</v>
      </c>
      <c r="O523">
        <f t="shared" si="58"/>
        <v>15</v>
      </c>
      <c r="Q523">
        <v>15</v>
      </c>
      <c r="AI523" s="44"/>
      <c r="AJ523">
        <f>VLOOKUP(M523,spp!A:C,3,FALSE)</f>
        <v>1.261E-2</v>
      </c>
      <c r="AK523">
        <f>VLOOKUP(M523,spp!A:D,4,FALSE)</f>
        <v>2</v>
      </c>
      <c r="AL523">
        <f t="shared" si="60"/>
        <v>10.639687500000001</v>
      </c>
      <c r="AM523">
        <f t="shared" si="61"/>
        <v>0.26599218750000003</v>
      </c>
      <c r="AN523">
        <f t="shared" si="62"/>
        <v>2.6599218750000002</v>
      </c>
      <c r="AO523">
        <f t="shared" si="63"/>
        <v>2.6599218750000004E-3</v>
      </c>
      <c r="AP523">
        <f t="shared" si="64"/>
        <v>0.3</v>
      </c>
      <c r="AQ523">
        <f>VLOOKUP(M523,spp!A:H,8,FALSE)</f>
        <v>3.5</v>
      </c>
      <c r="AR523" t="str">
        <f>VLOOKUP(M523,spp!A:K,10,FALSE)</f>
        <v>Depredador</v>
      </c>
      <c r="AS523" t="str">
        <f>VLOOKUP(M523,spp!A:L,12,FALSE)</f>
        <v>LC</v>
      </c>
    </row>
    <row r="524" spans="1:45" x14ac:dyDescent="0.3">
      <c r="A524">
        <v>14</v>
      </c>
      <c r="B524" s="2" t="s">
        <v>983</v>
      </c>
      <c r="C524" s="2" t="s">
        <v>1001</v>
      </c>
      <c r="D524" t="s">
        <v>1006</v>
      </c>
      <c r="E524" s="2" t="s">
        <v>985</v>
      </c>
      <c r="F524">
        <v>3</v>
      </c>
      <c r="G524" s="1">
        <v>41308</v>
      </c>
      <c r="H524" s="61">
        <v>2013</v>
      </c>
      <c r="I524" s="5" t="s">
        <v>986</v>
      </c>
      <c r="J524" s="1"/>
      <c r="L524" t="str">
        <f t="shared" si="59"/>
        <v>Somero</v>
      </c>
      <c r="M524" t="s">
        <v>1025</v>
      </c>
      <c r="N524" t="str">
        <f>VLOOKUP(M524,spp!A:B,2,FALSE)</f>
        <v>Abudefduf troschelii</v>
      </c>
      <c r="O524">
        <f t="shared" si="58"/>
        <v>40</v>
      </c>
      <c r="S524">
        <v>40</v>
      </c>
      <c r="AI524" s="44"/>
      <c r="AJ524">
        <f>VLOOKUP(M524,spp!A:C,3,FALSE)</f>
        <v>1.6E-2</v>
      </c>
      <c r="AK524">
        <f>VLOOKUP(M524,spp!A:D,4,FALSE)</f>
        <v>3</v>
      </c>
      <c r="AL524">
        <f t="shared" si="60"/>
        <v>3430</v>
      </c>
      <c r="AM524">
        <f t="shared" si="61"/>
        <v>85.75</v>
      </c>
      <c r="AN524">
        <f t="shared" si="62"/>
        <v>857.5</v>
      </c>
      <c r="AO524">
        <f t="shared" si="63"/>
        <v>0.85750000000000004</v>
      </c>
      <c r="AP524">
        <f t="shared" si="64"/>
        <v>0.8</v>
      </c>
      <c r="AQ524">
        <f>VLOOKUP(M524,spp!A:H,8,FALSE)</f>
        <v>3</v>
      </c>
      <c r="AR524" t="str">
        <f>VLOOKUP(M524,spp!A:K,10,FALSE)</f>
        <v>Planctívoro</v>
      </c>
      <c r="AS524" t="str">
        <f>VLOOKUP(M524,spp!A:L,12,FALSE)</f>
        <v>LC</v>
      </c>
    </row>
    <row r="525" spans="1:45" x14ac:dyDescent="0.3">
      <c r="A525">
        <v>14</v>
      </c>
      <c r="B525" s="2" t="s">
        <v>983</v>
      </c>
      <c r="C525" s="2" t="s">
        <v>1001</v>
      </c>
      <c r="D525" t="s">
        <v>1006</v>
      </c>
      <c r="E525" s="2" t="s">
        <v>985</v>
      </c>
      <c r="F525">
        <v>3</v>
      </c>
      <c r="G525" s="1">
        <v>41308</v>
      </c>
      <c r="H525" s="61">
        <v>2013</v>
      </c>
      <c r="I525" s="5" t="s">
        <v>986</v>
      </c>
      <c r="J525" s="1"/>
      <c r="L525" t="str">
        <f t="shared" si="59"/>
        <v>Somero</v>
      </c>
      <c r="M525" t="s">
        <v>1062</v>
      </c>
      <c r="N525" t="str">
        <f>VLOOKUP(M525,spp!A:B,2,FALSE)</f>
        <v>Paranthias colonus</v>
      </c>
      <c r="O525">
        <f t="shared" si="58"/>
        <v>90</v>
      </c>
      <c r="T525">
        <v>90</v>
      </c>
      <c r="AI525" s="44"/>
      <c r="AJ525">
        <f>VLOOKUP(M525,spp!A:C,3,FALSE)</f>
        <v>1.485E-2</v>
      </c>
      <c r="AK525">
        <f>VLOOKUP(M525,spp!A:D,4,FALSE)</f>
        <v>2</v>
      </c>
      <c r="AL525">
        <f t="shared" si="60"/>
        <v>835.3125</v>
      </c>
      <c r="AM525">
        <f t="shared" si="61"/>
        <v>20.8828125</v>
      </c>
      <c r="AN525">
        <f t="shared" si="62"/>
        <v>208.828125</v>
      </c>
      <c r="AO525">
        <f t="shared" si="63"/>
        <v>0.208828125</v>
      </c>
      <c r="AP525">
        <f t="shared" si="64"/>
        <v>1.8</v>
      </c>
      <c r="AQ525">
        <f>VLOOKUP(M525,spp!A:H,8,FALSE)</f>
        <v>3.8</v>
      </c>
      <c r="AR525" t="str">
        <f>VLOOKUP(M525,spp!A:K,10,FALSE)</f>
        <v>Planctívoro</v>
      </c>
      <c r="AS525" t="str">
        <f>VLOOKUP(M525,spp!A:L,12,FALSE)</f>
        <v>LC</v>
      </c>
    </row>
    <row r="526" spans="1:45" x14ac:dyDescent="0.3">
      <c r="A526">
        <v>14</v>
      </c>
      <c r="B526" s="2" t="s">
        <v>983</v>
      </c>
      <c r="C526" s="2" t="s">
        <v>1001</v>
      </c>
      <c r="D526" t="s">
        <v>1006</v>
      </c>
      <c r="E526" s="2" t="s">
        <v>985</v>
      </c>
      <c r="F526">
        <v>3</v>
      </c>
      <c r="G526" s="1">
        <v>41308</v>
      </c>
      <c r="H526" s="61">
        <v>2013</v>
      </c>
      <c r="I526" s="5" t="s">
        <v>986</v>
      </c>
      <c r="J526" s="1"/>
      <c r="L526" t="str">
        <f t="shared" si="59"/>
        <v>Somero</v>
      </c>
      <c r="M526" t="s">
        <v>1047</v>
      </c>
      <c r="N526" t="str">
        <f>VLOOKUP(M526,spp!A:B,2,FALSE)</f>
        <v>Scarus rubroviolaceus</v>
      </c>
      <c r="O526">
        <f t="shared" si="58"/>
        <v>5</v>
      </c>
      <c r="T526">
        <v>2</v>
      </c>
      <c r="V526">
        <v>3</v>
      </c>
      <c r="AI526" s="44"/>
      <c r="AJ526">
        <f>VLOOKUP(M526,spp!A:C,3,FALSE)</f>
        <v>1</v>
      </c>
      <c r="AK526">
        <f>VLOOKUP(M526,spp!A:D,4,FALSE)</f>
        <v>3.109</v>
      </c>
      <c r="AL526">
        <f t="shared" si="60"/>
        <v>458344.45675411238</v>
      </c>
      <c r="AM526">
        <f t="shared" si="61"/>
        <v>11458.61141885281</v>
      </c>
      <c r="AN526">
        <f t="shared" si="62"/>
        <v>114586.1141885281</v>
      </c>
      <c r="AO526">
        <f t="shared" si="63"/>
        <v>114.5861141885281</v>
      </c>
      <c r="AP526">
        <f t="shared" si="64"/>
        <v>0.1</v>
      </c>
      <c r="AQ526">
        <f>VLOOKUP(M526,spp!A:H,8,FALSE)</f>
        <v>2</v>
      </c>
      <c r="AR526" t="str">
        <f>VLOOKUP(M526,spp!A:K,10,FALSE)</f>
        <v>Herbívoro</v>
      </c>
      <c r="AS526" t="str">
        <f>VLOOKUP(M526,spp!A:L,12,FALSE)</f>
        <v>LC</v>
      </c>
    </row>
    <row r="527" spans="1:45" x14ac:dyDescent="0.3">
      <c r="A527">
        <v>14</v>
      </c>
      <c r="B527" s="2" t="s">
        <v>983</v>
      </c>
      <c r="C527" s="2" t="s">
        <v>1001</v>
      </c>
      <c r="D527" t="s">
        <v>1006</v>
      </c>
      <c r="E527" s="2" t="s">
        <v>985</v>
      </c>
      <c r="F527">
        <v>3</v>
      </c>
      <c r="G527" s="1">
        <v>41308</v>
      </c>
      <c r="H527" s="61">
        <v>2013</v>
      </c>
      <c r="I527" s="5" t="s">
        <v>986</v>
      </c>
      <c r="J527" s="1"/>
      <c r="L527" t="str">
        <f t="shared" si="59"/>
        <v>Somero</v>
      </c>
      <c r="M527" t="s">
        <v>1033</v>
      </c>
      <c r="N527" t="str">
        <f>VLOOKUP(M527,spp!A:B,2,FALSE)</f>
        <v>Cephalopholis panamensis</v>
      </c>
      <c r="O527">
        <f t="shared" si="58"/>
        <v>2</v>
      </c>
      <c r="T527">
        <v>2</v>
      </c>
      <c r="AI527" s="44"/>
      <c r="AJ527">
        <f>VLOOKUP(M527,spp!A:C,3,FALSE)</f>
        <v>2</v>
      </c>
      <c r="AK527">
        <f>VLOOKUP(M527,spp!A:D,4,FALSE)</f>
        <v>3</v>
      </c>
      <c r="AL527">
        <f t="shared" si="60"/>
        <v>62500</v>
      </c>
      <c r="AM527">
        <f t="shared" si="61"/>
        <v>1562.5</v>
      </c>
      <c r="AN527">
        <f t="shared" si="62"/>
        <v>15625</v>
      </c>
      <c r="AO527">
        <f t="shared" si="63"/>
        <v>15.625</v>
      </c>
      <c r="AP527">
        <f t="shared" si="64"/>
        <v>0.04</v>
      </c>
      <c r="AQ527">
        <f>VLOOKUP(M527,spp!A:H,8,FALSE)</f>
        <v>4</v>
      </c>
      <c r="AR527" t="str">
        <f>VLOOKUP(M527,spp!A:K,10,FALSE)</f>
        <v>Depredador Tope</v>
      </c>
      <c r="AS527" t="str">
        <f>VLOOKUP(M527,spp!A:L,12,FALSE)</f>
        <v>LC</v>
      </c>
    </row>
    <row r="528" spans="1:45" x14ac:dyDescent="0.3">
      <c r="A528">
        <v>14</v>
      </c>
      <c r="B528" s="2" t="s">
        <v>983</v>
      </c>
      <c r="C528" s="2" t="s">
        <v>1001</v>
      </c>
      <c r="D528" t="s">
        <v>1006</v>
      </c>
      <c r="E528" s="2" t="s">
        <v>985</v>
      </c>
      <c r="F528">
        <v>3</v>
      </c>
      <c r="G528" s="1">
        <v>41308</v>
      </c>
      <c r="H528" s="61">
        <v>2013</v>
      </c>
      <c r="I528" s="5" t="s">
        <v>986</v>
      </c>
      <c r="J528" s="1"/>
      <c r="L528" t="str">
        <f t="shared" si="59"/>
        <v>Somero</v>
      </c>
      <c r="M528" t="s">
        <v>1040</v>
      </c>
      <c r="N528" t="str">
        <f>VLOOKUP(M528,spp!A:B,2,FALSE)</f>
        <v>Sufflamen verres</v>
      </c>
      <c r="O528">
        <f t="shared" si="58"/>
        <v>1</v>
      </c>
      <c r="T528">
        <v>1</v>
      </c>
      <c r="AI528" s="44"/>
      <c r="AJ528">
        <f>VLOOKUP(M528,spp!A:C,3,FALSE)</f>
        <v>2</v>
      </c>
      <c r="AK528">
        <f>VLOOKUP(M528,spp!A:D,4,FALSE)</f>
        <v>3</v>
      </c>
      <c r="AL528">
        <f t="shared" si="60"/>
        <v>31250</v>
      </c>
      <c r="AM528">
        <f t="shared" si="61"/>
        <v>781.25</v>
      </c>
      <c r="AN528">
        <f t="shared" si="62"/>
        <v>7812.5</v>
      </c>
      <c r="AO528">
        <f t="shared" si="63"/>
        <v>7.8125</v>
      </c>
      <c r="AP528">
        <f t="shared" si="64"/>
        <v>0.02</v>
      </c>
      <c r="AQ528">
        <f>VLOOKUP(M528,spp!A:H,8,FALSE)</f>
        <v>3.3</v>
      </c>
      <c r="AR528" t="str">
        <f>VLOOKUP(M528,spp!A:K,10,FALSE)</f>
        <v>Depredador</v>
      </c>
      <c r="AS528" t="str">
        <f>VLOOKUP(M528,spp!A:L,12,FALSE)</f>
        <v>LC</v>
      </c>
    </row>
    <row r="529" spans="1:45" x14ac:dyDescent="0.3">
      <c r="A529">
        <v>14</v>
      </c>
      <c r="B529" s="2" t="s">
        <v>983</v>
      </c>
      <c r="C529" s="2" t="s">
        <v>1001</v>
      </c>
      <c r="D529" t="s">
        <v>1006</v>
      </c>
      <c r="E529" s="2" t="s">
        <v>985</v>
      </c>
      <c r="F529">
        <v>3</v>
      </c>
      <c r="G529" s="1">
        <v>41308</v>
      </c>
      <c r="H529" s="61">
        <v>2013</v>
      </c>
      <c r="I529" s="5" t="s">
        <v>986</v>
      </c>
      <c r="J529" s="1"/>
      <c r="L529" t="str">
        <f t="shared" si="59"/>
        <v>Somero</v>
      </c>
      <c r="M529" t="s">
        <v>1066</v>
      </c>
      <c r="N529" t="str">
        <f>VLOOKUP(M529,spp!A:B,2,FALSE)</f>
        <v>Caranx melampygus</v>
      </c>
      <c r="O529">
        <f t="shared" si="58"/>
        <v>3</v>
      </c>
      <c r="T529">
        <v>1</v>
      </c>
      <c r="V529">
        <v>1</v>
      </c>
      <c r="W529">
        <v>1</v>
      </c>
      <c r="AI529" s="44"/>
      <c r="AJ529">
        <f>VLOOKUP(M529,spp!A:C,3,FALSE)</f>
        <v>2</v>
      </c>
      <c r="AK529">
        <f>VLOOKUP(M529,spp!A:D,4,FALSE)</f>
        <v>2</v>
      </c>
      <c r="AL529">
        <f t="shared" si="60"/>
        <v>11350</v>
      </c>
      <c r="AM529">
        <f t="shared" si="61"/>
        <v>283.75</v>
      </c>
      <c r="AN529">
        <f t="shared" si="62"/>
        <v>2837.5</v>
      </c>
      <c r="AO529">
        <f t="shared" si="63"/>
        <v>2.8374999999999999</v>
      </c>
      <c r="AP529">
        <f t="shared" si="64"/>
        <v>0.06</v>
      </c>
      <c r="AQ529">
        <f>VLOOKUP(M529,spp!A:H,8,FALSE)</f>
        <v>4.5</v>
      </c>
      <c r="AR529" t="str">
        <f>VLOOKUP(M529,spp!A:K,10,FALSE)</f>
        <v>Depredador Tope</v>
      </c>
      <c r="AS529" t="str">
        <f>VLOOKUP(M529,spp!A:L,12,FALSE)</f>
        <v>NE</v>
      </c>
    </row>
    <row r="530" spans="1:45" x14ac:dyDescent="0.3">
      <c r="A530">
        <v>14</v>
      </c>
      <c r="B530" s="2" t="s">
        <v>983</v>
      </c>
      <c r="C530" s="2" t="s">
        <v>1001</v>
      </c>
      <c r="D530" t="s">
        <v>1006</v>
      </c>
      <c r="E530" s="2" t="s">
        <v>985</v>
      </c>
      <c r="F530">
        <v>3</v>
      </c>
      <c r="G530" s="1">
        <v>41308</v>
      </c>
      <c r="H530" s="61">
        <v>2013</v>
      </c>
      <c r="I530" s="5" t="s">
        <v>986</v>
      </c>
      <c r="J530" s="1"/>
      <c r="L530" t="str">
        <f t="shared" si="59"/>
        <v>Somero</v>
      </c>
      <c r="M530" t="s">
        <v>1076</v>
      </c>
      <c r="N530" t="str">
        <f>VLOOKUP(M530,spp!A:B,2,FALSE)</f>
        <v>Acanthurus triostegus</v>
      </c>
      <c r="O530">
        <f t="shared" ref="O530:O593" si="65">+SUM(P530:AF530)</f>
        <v>120</v>
      </c>
      <c r="T530">
        <v>120</v>
      </c>
      <c r="AI530" s="44"/>
      <c r="AJ530">
        <f>VLOOKUP(M530,spp!A:C,3,FALSE)</f>
        <v>8</v>
      </c>
      <c r="AK530">
        <f>VLOOKUP(M530,spp!A:D,4,FALSE)</f>
        <v>2.57</v>
      </c>
      <c r="AL530">
        <f t="shared" si="60"/>
        <v>3758175.4854765246</v>
      </c>
      <c r="AM530">
        <f t="shared" si="61"/>
        <v>93954.387136913108</v>
      </c>
      <c r="AN530">
        <f t="shared" si="62"/>
        <v>939543.87136913114</v>
      </c>
      <c r="AO530">
        <f t="shared" si="63"/>
        <v>939.54387136913112</v>
      </c>
      <c r="AP530">
        <f t="shared" si="64"/>
        <v>2.4</v>
      </c>
      <c r="AQ530">
        <f>VLOOKUP(M530,spp!A:H,8,FALSE)</f>
        <v>2.8</v>
      </c>
      <c r="AR530" t="str">
        <f>VLOOKUP(M530,spp!A:K,10,FALSE)</f>
        <v>Herbívoro</v>
      </c>
      <c r="AS530" t="str">
        <f>VLOOKUP(M530,spp!A:L,12,FALSE)</f>
        <v>LC</v>
      </c>
    </row>
    <row r="531" spans="1:45" x14ac:dyDescent="0.3">
      <c r="A531">
        <v>14</v>
      </c>
      <c r="B531" s="2" t="s">
        <v>983</v>
      </c>
      <c r="C531" s="2" t="s">
        <v>1001</v>
      </c>
      <c r="D531" t="s">
        <v>1006</v>
      </c>
      <c r="E531" s="2" t="s">
        <v>985</v>
      </c>
      <c r="F531">
        <v>3</v>
      </c>
      <c r="G531" s="1">
        <v>41308</v>
      </c>
      <c r="H531" s="61">
        <v>2013</v>
      </c>
      <c r="I531" s="5" t="s">
        <v>986</v>
      </c>
      <c r="J531" s="1"/>
      <c r="L531" t="str">
        <f t="shared" si="59"/>
        <v>Somero</v>
      </c>
      <c r="M531" t="s">
        <v>1022</v>
      </c>
      <c r="N531" t="str">
        <f>VLOOKUP(M531,spp!A:B,2,FALSE)</f>
        <v>Epinephelus labriformis</v>
      </c>
      <c r="O531">
        <f t="shared" si="65"/>
        <v>2</v>
      </c>
      <c r="T531">
        <v>2</v>
      </c>
      <c r="AI531" s="44"/>
      <c r="AJ531">
        <f>VLOOKUP(M531,spp!A:C,3,FALSE)</f>
        <v>3</v>
      </c>
      <c r="AK531">
        <f>VLOOKUP(M531,spp!A:D,4,FALSE)</f>
        <v>2.9</v>
      </c>
      <c r="AL531">
        <f t="shared" si="60"/>
        <v>67948.093469783897</v>
      </c>
      <c r="AM531">
        <f t="shared" si="61"/>
        <v>1698.7023367445975</v>
      </c>
      <c r="AN531">
        <f t="shared" si="62"/>
        <v>16987.023367445974</v>
      </c>
      <c r="AO531">
        <f t="shared" si="63"/>
        <v>16.987023367445975</v>
      </c>
      <c r="AP531">
        <f t="shared" si="64"/>
        <v>0.04</v>
      </c>
      <c r="AQ531">
        <f>VLOOKUP(M531,spp!A:H,8,FALSE)</f>
        <v>4</v>
      </c>
      <c r="AR531" t="str">
        <f>VLOOKUP(M531,spp!A:K,10,FALSE)</f>
        <v>Depredador Tope</v>
      </c>
      <c r="AS531" t="str">
        <f>VLOOKUP(M531,spp!A:L,12,FALSE)</f>
        <v>LC</v>
      </c>
    </row>
    <row r="532" spans="1:45" x14ac:dyDescent="0.3">
      <c r="A532">
        <v>14</v>
      </c>
      <c r="B532" s="2" t="s">
        <v>983</v>
      </c>
      <c r="C532" s="2" t="s">
        <v>1001</v>
      </c>
      <c r="D532" t="s">
        <v>1006</v>
      </c>
      <c r="E532" s="2" t="s">
        <v>985</v>
      </c>
      <c r="F532">
        <v>3</v>
      </c>
      <c r="G532" s="1">
        <v>41308</v>
      </c>
      <c r="H532" s="61">
        <v>2013</v>
      </c>
      <c r="I532" s="5" t="s">
        <v>986</v>
      </c>
      <c r="J532" s="1"/>
      <c r="L532" t="str">
        <f t="shared" si="59"/>
        <v>Somero</v>
      </c>
      <c r="M532" t="s">
        <v>1077</v>
      </c>
      <c r="N532" t="str">
        <f>VLOOKUP(M532,spp!A:B,2,FALSE)</f>
        <v>Fistularia commersonii</v>
      </c>
      <c r="O532">
        <f t="shared" si="65"/>
        <v>2</v>
      </c>
      <c r="X532">
        <v>1</v>
      </c>
      <c r="AA532">
        <v>1</v>
      </c>
      <c r="AI532" s="44"/>
      <c r="AJ532">
        <f>VLOOKUP(M532,spp!A:C,3,FALSE)</f>
        <v>5</v>
      </c>
      <c r="AK532">
        <f>VLOOKUP(M532,spp!A:D,4,FALSE)</f>
        <v>3</v>
      </c>
      <c r="AL532">
        <f t="shared" si="60"/>
        <v>5660000</v>
      </c>
      <c r="AM532">
        <f t="shared" si="61"/>
        <v>141500</v>
      </c>
      <c r="AN532">
        <f t="shared" si="62"/>
        <v>1415000</v>
      </c>
      <c r="AO532">
        <f t="shared" si="63"/>
        <v>1415</v>
      </c>
      <c r="AP532">
        <f t="shared" si="64"/>
        <v>0.04</v>
      </c>
      <c r="AQ532">
        <f>VLOOKUP(M532,spp!A:H,8,FALSE)</f>
        <v>4.3</v>
      </c>
      <c r="AR532" t="str">
        <f>VLOOKUP(M532,spp!A:K,10,FALSE)</f>
        <v>Depredador Tope</v>
      </c>
      <c r="AS532" t="str">
        <f>VLOOKUP(M532,spp!A:L,12,FALSE)</f>
        <v>NE</v>
      </c>
    </row>
    <row r="533" spans="1:45" x14ac:dyDescent="0.3">
      <c r="A533">
        <v>14</v>
      </c>
      <c r="B533" s="2" t="s">
        <v>983</v>
      </c>
      <c r="C533" s="2" t="s">
        <v>1001</v>
      </c>
      <c r="D533" t="s">
        <v>1006</v>
      </c>
      <c r="E533" s="2" t="s">
        <v>985</v>
      </c>
      <c r="F533">
        <v>3</v>
      </c>
      <c r="G533" s="1">
        <v>41308</v>
      </c>
      <c r="H533" s="61">
        <v>2013</v>
      </c>
      <c r="I533" s="5" t="s">
        <v>986</v>
      </c>
      <c r="J533" s="1"/>
      <c r="L533" t="str">
        <f t="shared" si="59"/>
        <v>Somero</v>
      </c>
      <c r="M533" t="s">
        <v>1046</v>
      </c>
      <c r="N533" t="str">
        <f>VLOOKUP(M533,spp!A:B,2,FALSE)</f>
        <v>Arothron meleagris</v>
      </c>
      <c r="O533">
        <f t="shared" si="65"/>
        <v>2</v>
      </c>
      <c r="T533">
        <v>2</v>
      </c>
      <c r="AI533" s="44"/>
      <c r="AJ533">
        <f>VLOOKUP(M533,spp!A:C,3,FALSE)</f>
        <v>3</v>
      </c>
      <c r="AK533">
        <f>VLOOKUP(M533,spp!A:D,4,FALSE)</f>
        <v>2</v>
      </c>
      <c r="AL533">
        <f t="shared" si="60"/>
        <v>3750</v>
      </c>
      <c r="AM533">
        <f t="shared" si="61"/>
        <v>93.75</v>
      </c>
      <c r="AN533">
        <f t="shared" si="62"/>
        <v>937.5</v>
      </c>
      <c r="AO533">
        <f t="shared" si="63"/>
        <v>0.9375</v>
      </c>
      <c r="AP533">
        <f t="shared" si="64"/>
        <v>0.04</v>
      </c>
      <c r="AQ533">
        <f>VLOOKUP(M533,spp!A:H,8,FALSE)</f>
        <v>3.4</v>
      </c>
      <c r="AR533" t="str">
        <f>VLOOKUP(M533,spp!A:K,10,FALSE)</f>
        <v>Depredador</v>
      </c>
      <c r="AS533" t="str">
        <f>VLOOKUP(M533,spp!A:L,12,FALSE)</f>
        <v>NE</v>
      </c>
    </row>
    <row r="534" spans="1:45" x14ac:dyDescent="0.3">
      <c r="A534">
        <v>14</v>
      </c>
      <c r="B534" s="2" t="s">
        <v>983</v>
      </c>
      <c r="C534" s="2" t="s">
        <v>1001</v>
      </c>
      <c r="D534" t="s">
        <v>1006</v>
      </c>
      <c r="E534" s="2" t="s">
        <v>985</v>
      </c>
      <c r="F534">
        <v>3</v>
      </c>
      <c r="G534" s="1">
        <v>41308</v>
      </c>
      <c r="H534" s="61">
        <v>2013</v>
      </c>
      <c r="I534" s="5" t="s">
        <v>986</v>
      </c>
      <c r="J534" s="1"/>
      <c r="L534" t="str">
        <f t="shared" si="59"/>
        <v>Somero</v>
      </c>
      <c r="M534" t="s">
        <v>1017</v>
      </c>
      <c r="N534" t="str">
        <f>VLOOKUP(M534,spp!A:B,2,FALSE)</f>
        <v>Halichoeres dispilus</v>
      </c>
      <c r="O534">
        <f t="shared" si="65"/>
        <v>3</v>
      </c>
      <c r="P534">
        <v>2</v>
      </c>
      <c r="Q534">
        <v>1</v>
      </c>
      <c r="AI534" s="44"/>
      <c r="AJ534">
        <f>VLOOKUP(M534,spp!A:C,3,FALSE)</f>
        <v>1.26E-2</v>
      </c>
      <c r="AK534">
        <f>VLOOKUP(M534,spp!A:D,4,FALSE)</f>
        <v>3</v>
      </c>
      <c r="AL534">
        <f t="shared" si="60"/>
        <v>5.7093749999999996</v>
      </c>
      <c r="AM534">
        <f t="shared" si="61"/>
        <v>0.142734375</v>
      </c>
      <c r="AN534">
        <f t="shared" si="62"/>
        <v>1.4273437499999999</v>
      </c>
      <c r="AO534">
        <f t="shared" si="63"/>
        <v>1.42734375E-3</v>
      </c>
      <c r="AP534">
        <f t="shared" si="64"/>
        <v>0.06</v>
      </c>
      <c r="AQ534">
        <f>VLOOKUP(M534,spp!A:H,8,FALSE)</f>
        <v>3.9</v>
      </c>
      <c r="AR534" t="str">
        <f>VLOOKUP(M534,spp!A:K,10,FALSE)</f>
        <v>Depredador</v>
      </c>
      <c r="AS534" t="str">
        <f>VLOOKUP(M534,spp!A:L,12,FALSE)</f>
        <v>LC</v>
      </c>
    </row>
    <row r="535" spans="1:45" x14ac:dyDescent="0.3">
      <c r="A535">
        <v>14</v>
      </c>
      <c r="B535" s="2" t="s">
        <v>983</v>
      </c>
      <c r="C535" s="2" t="s">
        <v>1001</v>
      </c>
      <c r="D535" t="s">
        <v>1006</v>
      </c>
      <c r="E535" s="2" t="s">
        <v>985</v>
      </c>
      <c r="F535">
        <v>3</v>
      </c>
      <c r="G535" s="1">
        <v>41308</v>
      </c>
      <c r="H535" s="61">
        <v>2013</v>
      </c>
      <c r="I535" s="5" t="s">
        <v>986</v>
      </c>
      <c r="J535" s="1"/>
      <c r="L535" t="str">
        <f t="shared" si="59"/>
        <v>Somero</v>
      </c>
      <c r="M535" t="s">
        <v>1021</v>
      </c>
      <c r="N535" t="str">
        <f>VLOOKUP(M535,spp!A:B,2,FALSE)</f>
        <v>Johnrandallia nigrirostris</v>
      </c>
      <c r="O535">
        <f t="shared" si="65"/>
        <v>20</v>
      </c>
      <c r="R535">
        <v>20</v>
      </c>
      <c r="AI535" s="44"/>
      <c r="AJ535">
        <f>VLOOKUP(M535,spp!A:C,3,FALSE)</f>
        <v>2</v>
      </c>
      <c r="AK535">
        <f>VLOOKUP(M535,spp!A:D,4,FALSE)</f>
        <v>3</v>
      </c>
      <c r="AL535">
        <f t="shared" si="60"/>
        <v>78125</v>
      </c>
      <c r="AM535">
        <f t="shared" si="61"/>
        <v>1953.125</v>
      </c>
      <c r="AN535">
        <f t="shared" si="62"/>
        <v>19531.25</v>
      </c>
      <c r="AO535">
        <f t="shared" si="63"/>
        <v>19.53125</v>
      </c>
      <c r="AP535">
        <f t="shared" si="64"/>
        <v>0.4</v>
      </c>
      <c r="AQ535">
        <f>VLOOKUP(M535,spp!A:H,8,FALSE)</f>
        <v>3</v>
      </c>
      <c r="AR535" t="str">
        <f>VLOOKUP(M535,spp!A:K,10,FALSE)</f>
        <v>Depredador</v>
      </c>
      <c r="AS535" t="str">
        <f>VLOOKUP(M535,spp!A:L,12,FALSE)</f>
        <v>LC</v>
      </c>
    </row>
    <row r="536" spans="1:45" x14ac:dyDescent="0.3">
      <c r="A536">
        <v>14</v>
      </c>
      <c r="B536" s="2" t="s">
        <v>983</v>
      </c>
      <c r="C536" s="2" t="s">
        <v>1001</v>
      </c>
      <c r="D536" t="s">
        <v>1006</v>
      </c>
      <c r="E536" s="2" t="s">
        <v>985</v>
      </c>
      <c r="F536">
        <v>3</v>
      </c>
      <c r="G536" s="1">
        <v>41308</v>
      </c>
      <c r="H536" s="61">
        <v>2013</v>
      </c>
      <c r="I536" s="5" t="s">
        <v>986</v>
      </c>
      <c r="J536" s="1"/>
      <c r="L536" t="str">
        <f t="shared" si="59"/>
        <v>Somero</v>
      </c>
      <c r="M536" t="s">
        <v>1026</v>
      </c>
      <c r="N536" t="str">
        <f>VLOOKUP(M536,spp!A:B,2,FALSE)</f>
        <v>Microspathodon dorsalis</v>
      </c>
      <c r="O536">
        <f t="shared" si="65"/>
        <v>1</v>
      </c>
      <c r="T536">
        <v>1</v>
      </c>
      <c r="AI536" s="44"/>
      <c r="AJ536">
        <f>VLOOKUP(M536,spp!A:C,3,FALSE)</f>
        <v>2</v>
      </c>
      <c r="AK536">
        <f>VLOOKUP(M536,spp!A:D,4,FALSE)</f>
        <v>3</v>
      </c>
      <c r="AL536">
        <f t="shared" si="60"/>
        <v>31250</v>
      </c>
      <c r="AM536">
        <f t="shared" si="61"/>
        <v>781.25</v>
      </c>
      <c r="AN536">
        <f t="shared" si="62"/>
        <v>7812.5</v>
      </c>
      <c r="AO536">
        <f t="shared" si="63"/>
        <v>7.8125</v>
      </c>
      <c r="AP536">
        <f t="shared" si="64"/>
        <v>0.02</v>
      </c>
      <c r="AQ536">
        <f>VLOOKUP(M536,spp!A:H,8,FALSE)</f>
        <v>2.1</v>
      </c>
      <c r="AR536" t="str">
        <f>VLOOKUP(M536,spp!A:K,10,FALSE)</f>
        <v>Herbívoro</v>
      </c>
      <c r="AS536" t="str">
        <f>VLOOKUP(M536,spp!A:L,12,FALSE)</f>
        <v>LC</v>
      </c>
    </row>
    <row r="537" spans="1:45" x14ac:dyDescent="0.3">
      <c r="A537">
        <v>14</v>
      </c>
      <c r="B537" s="2" t="s">
        <v>983</v>
      </c>
      <c r="C537" s="2" t="s">
        <v>1001</v>
      </c>
      <c r="D537" t="s">
        <v>1006</v>
      </c>
      <c r="E537" s="2" t="s">
        <v>985</v>
      </c>
      <c r="F537">
        <v>3</v>
      </c>
      <c r="G537" s="1">
        <v>41308</v>
      </c>
      <c r="H537" s="61">
        <v>2013</v>
      </c>
      <c r="I537" s="5" t="s">
        <v>986</v>
      </c>
      <c r="J537" s="1"/>
      <c r="L537" t="str">
        <f t="shared" si="59"/>
        <v>Somero</v>
      </c>
      <c r="M537" t="s">
        <v>1041</v>
      </c>
      <c r="N537" t="str">
        <f>VLOOKUP(M537,spp!A:B,2,FALSE)</f>
        <v>Chromis atrilobata</v>
      </c>
      <c r="O537">
        <f t="shared" si="65"/>
        <v>30</v>
      </c>
      <c r="Q537">
        <v>30</v>
      </c>
      <c r="AI537" s="44"/>
      <c r="AJ537">
        <f>VLOOKUP(M537,spp!A:C,3,FALSE)</f>
        <v>5</v>
      </c>
      <c r="AK537">
        <f>VLOOKUP(M537,spp!A:D,4,FALSE)</f>
        <v>3.41655</v>
      </c>
      <c r="AL537">
        <f t="shared" si="60"/>
        <v>146481.17617782578</v>
      </c>
      <c r="AM537">
        <f t="shared" si="61"/>
        <v>3662.0294044456446</v>
      </c>
      <c r="AN537">
        <f t="shared" si="62"/>
        <v>36620.294044456445</v>
      </c>
      <c r="AO537">
        <f t="shared" si="63"/>
        <v>36.620294044456443</v>
      </c>
      <c r="AP537">
        <f t="shared" si="64"/>
        <v>0.6</v>
      </c>
      <c r="AQ537">
        <f>VLOOKUP(M537,spp!A:H,8,FALSE)</f>
        <v>3.4</v>
      </c>
      <c r="AR537" t="str">
        <f>VLOOKUP(M537,spp!A:K,10,FALSE)</f>
        <v>Planctívoro</v>
      </c>
      <c r="AS537" t="str">
        <f>VLOOKUP(M537,spp!A:L,12,FALSE)</f>
        <v>LC</v>
      </c>
    </row>
    <row r="538" spans="1:45" x14ac:dyDescent="0.3">
      <c r="A538">
        <v>14</v>
      </c>
      <c r="B538" s="2" t="s">
        <v>983</v>
      </c>
      <c r="C538" s="2" t="s">
        <v>1001</v>
      </c>
      <c r="D538" t="s">
        <v>1006</v>
      </c>
      <c r="E538" s="2" t="s">
        <v>985</v>
      </c>
      <c r="F538">
        <v>3</v>
      </c>
      <c r="G538" s="1">
        <v>41308</v>
      </c>
      <c r="H538" s="61">
        <v>2013</v>
      </c>
      <c r="I538" s="5" t="s">
        <v>986</v>
      </c>
      <c r="J538" s="1"/>
      <c r="L538" t="str">
        <f t="shared" si="59"/>
        <v>Somero</v>
      </c>
      <c r="M538" t="s">
        <v>1059</v>
      </c>
      <c r="N538" t="str">
        <f>VLOOKUP(M538,spp!A:B,2,FALSE)</f>
        <v>Gymnothorax castaneus</v>
      </c>
      <c r="O538">
        <f t="shared" si="65"/>
        <v>1</v>
      </c>
      <c r="Y538">
        <v>1</v>
      </c>
      <c r="AI538" s="44"/>
      <c r="AJ538">
        <f>VLOOKUP(M538,spp!A:C,3,FALSE)</f>
        <v>1.4E-3</v>
      </c>
      <c r="AK538">
        <f>VLOOKUP(M538,spp!A:D,4,FALSE)</f>
        <v>3.0122</v>
      </c>
      <c r="AL538">
        <f t="shared" si="60"/>
        <v>622.56911683346641</v>
      </c>
      <c r="AM538">
        <f t="shared" si="61"/>
        <v>15.564227920836661</v>
      </c>
      <c r="AN538">
        <f t="shared" si="62"/>
        <v>155.6422792083666</v>
      </c>
      <c r="AO538">
        <f t="shared" si="63"/>
        <v>0.1556422792083666</v>
      </c>
      <c r="AP538">
        <f t="shared" si="64"/>
        <v>0.02</v>
      </c>
      <c r="AQ538">
        <f>VLOOKUP(M538,spp!A:H,8,FALSE)</f>
        <v>4</v>
      </c>
      <c r="AR538" t="str">
        <f>VLOOKUP(M538,spp!A:K,10,FALSE)</f>
        <v>Depredador Tope</v>
      </c>
      <c r="AS538" t="str">
        <f>VLOOKUP(M538,spp!A:L,12,FALSE)</f>
        <v>LC</v>
      </c>
    </row>
    <row r="539" spans="1:45" x14ac:dyDescent="0.3">
      <c r="A539">
        <v>15</v>
      </c>
      <c r="B539" s="2" t="s">
        <v>983</v>
      </c>
      <c r="C539" s="2" t="s">
        <v>1001</v>
      </c>
      <c r="D539" t="s">
        <v>1007</v>
      </c>
      <c r="E539" t="s">
        <v>992</v>
      </c>
      <c r="F539">
        <v>1</v>
      </c>
      <c r="G539" s="1">
        <v>41308</v>
      </c>
      <c r="H539" s="61">
        <v>2013</v>
      </c>
      <c r="I539" s="5" t="s">
        <v>986</v>
      </c>
      <c r="J539" s="1"/>
      <c r="K539" s="36">
        <v>7.62</v>
      </c>
      <c r="L539" t="str">
        <f t="shared" si="59"/>
        <v>Profundo</v>
      </c>
      <c r="M539" t="s">
        <v>1028</v>
      </c>
      <c r="N539" t="str">
        <f>VLOOKUP(M539,spp!A:B,2,FALSE)</f>
        <v>Thalassoma lucasanum</v>
      </c>
      <c r="O539">
        <f t="shared" si="65"/>
        <v>40</v>
      </c>
      <c r="P539">
        <v>25</v>
      </c>
      <c r="Q539">
        <v>15</v>
      </c>
      <c r="AI539" s="44"/>
      <c r="AJ539">
        <f>VLOOKUP(M539,spp!A:C,3,FALSE)</f>
        <v>1.261E-2</v>
      </c>
      <c r="AK539">
        <f>VLOOKUP(M539,spp!A:D,4,FALSE)</f>
        <v>2</v>
      </c>
      <c r="AL539">
        <f t="shared" si="60"/>
        <v>12.610000000000001</v>
      </c>
      <c r="AM539">
        <f t="shared" si="61"/>
        <v>0.31525000000000003</v>
      </c>
      <c r="AN539">
        <f t="shared" si="62"/>
        <v>3.1525000000000003</v>
      </c>
      <c r="AO539">
        <f t="shared" si="63"/>
        <v>3.1525000000000004E-3</v>
      </c>
      <c r="AP539">
        <f t="shared" si="64"/>
        <v>0.8</v>
      </c>
      <c r="AQ539">
        <f>VLOOKUP(M539,spp!A:H,8,FALSE)</f>
        <v>3.5</v>
      </c>
      <c r="AR539" t="str">
        <f>VLOOKUP(M539,spp!A:K,10,FALSE)</f>
        <v>Depredador</v>
      </c>
      <c r="AS539" t="str">
        <f>VLOOKUP(M539,spp!A:L,12,FALSE)</f>
        <v>LC</v>
      </c>
    </row>
    <row r="540" spans="1:45" x14ac:dyDescent="0.3">
      <c r="A540">
        <v>15</v>
      </c>
      <c r="B540" s="2" t="s">
        <v>983</v>
      </c>
      <c r="C540" s="2" t="s">
        <v>1001</v>
      </c>
      <c r="D540" t="s">
        <v>1007</v>
      </c>
      <c r="E540" t="s">
        <v>992</v>
      </c>
      <c r="F540">
        <v>1</v>
      </c>
      <c r="G540" s="1">
        <v>41308</v>
      </c>
      <c r="H540" s="61">
        <v>2013</v>
      </c>
      <c r="I540" s="5" t="s">
        <v>986</v>
      </c>
      <c r="J540" s="1"/>
      <c r="K540" s="36">
        <v>7.62</v>
      </c>
      <c r="L540" t="str">
        <f t="shared" si="59"/>
        <v>Profundo</v>
      </c>
      <c r="M540" t="s">
        <v>1017</v>
      </c>
      <c r="N540" t="str">
        <f>VLOOKUP(M540,spp!A:B,2,FALSE)</f>
        <v>Halichoeres dispilus</v>
      </c>
      <c r="O540">
        <f t="shared" si="65"/>
        <v>12</v>
      </c>
      <c r="Q540">
        <v>12</v>
      </c>
      <c r="AI540" s="44"/>
      <c r="AJ540">
        <f>VLOOKUP(M540,spp!A:C,3,FALSE)</f>
        <v>1.26E-2</v>
      </c>
      <c r="AK540">
        <f>VLOOKUP(M540,spp!A:D,4,FALSE)</f>
        <v>3</v>
      </c>
      <c r="AL540">
        <f t="shared" si="60"/>
        <v>63.787499999999994</v>
      </c>
      <c r="AM540">
        <f t="shared" si="61"/>
        <v>1.5946874999999998</v>
      </c>
      <c r="AN540">
        <f t="shared" si="62"/>
        <v>15.946874999999999</v>
      </c>
      <c r="AO540">
        <f t="shared" si="63"/>
        <v>1.5946874999999999E-2</v>
      </c>
      <c r="AP540">
        <f t="shared" si="64"/>
        <v>0.24</v>
      </c>
      <c r="AQ540">
        <f>VLOOKUP(M540,spp!A:H,8,FALSE)</f>
        <v>3.9</v>
      </c>
      <c r="AR540" t="str">
        <f>VLOOKUP(M540,spp!A:K,10,FALSE)</f>
        <v>Depredador</v>
      </c>
      <c r="AS540" t="str">
        <f>VLOOKUP(M540,spp!A:L,12,FALSE)</f>
        <v>LC</v>
      </c>
    </row>
    <row r="541" spans="1:45" x14ac:dyDescent="0.3">
      <c r="A541">
        <v>15</v>
      </c>
      <c r="B541" s="2" t="s">
        <v>983</v>
      </c>
      <c r="C541" s="2" t="s">
        <v>1001</v>
      </c>
      <c r="D541" t="s">
        <v>1007</v>
      </c>
      <c r="E541" t="s">
        <v>992</v>
      </c>
      <c r="F541">
        <v>1</v>
      </c>
      <c r="G541" s="1">
        <v>41308</v>
      </c>
      <c r="H541" s="61">
        <v>2013</v>
      </c>
      <c r="I541" s="5" t="s">
        <v>986</v>
      </c>
      <c r="J541" s="1"/>
      <c r="K541" s="36">
        <v>7.62</v>
      </c>
      <c r="L541" t="str">
        <f t="shared" si="59"/>
        <v>Profundo</v>
      </c>
      <c r="M541" t="s">
        <v>1062</v>
      </c>
      <c r="N541" t="str">
        <f>VLOOKUP(M541,spp!A:B,2,FALSE)</f>
        <v>Paranthias colonus</v>
      </c>
      <c r="O541">
        <f t="shared" si="65"/>
        <v>1</v>
      </c>
      <c r="R541">
        <v>1</v>
      </c>
      <c r="AI541" s="44"/>
      <c r="AJ541">
        <f>VLOOKUP(M541,spp!A:C,3,FALSE)</f>
        <v>1.485E-2</v>
      </c>
      <c r="AK541">
        <f>VLOOKUP(M541,spp!A:D,4,FALSE)</f>
        <v>2</v>
      </c>
      <c r="AL541">
        <f t="shared" si="60"/>
        <v>2.3203125</v>
      </c>
      <c r="AM541">
        <f t="shared" si="61"/>
        <v>5.8007812499999999E-2</v>
      </c>
      <c r="AN541">
        <f t="shared" si="62"/>
        <v>0.580078125</v>
      </c>
      <c r="AO541">
        <f t="shared" si="63"/>
        <v>5.8007812499999997E-4</v>
      </c>
      <c r="AP541">
        <f t="shared" si="64"/>
        <v>0.02</v>
      </c>
      <c r="AQ541">
        <f>VLOOKUP(M541,spp!A:H,8,FALSE)</f>
        <v>3.8</v>
      </c>
      <c r="AR541" t="str">
        <f>VLOOKUP(M541,spp!A:K,10,FALSE)</f>
        <v>Planctívoro</v>
      </c>
      <c r="AS541" t="str">
        <f>VLOOKUP(M541,spp!A:L,12,FALSE)</f>
        <v>LC</v>
      </c>
    </row>
    <row r="542" spans="1:45" x14ac:dyDescent="0.3">
      <c r="A542">
        <v>15</v>
      </c>
      <c r="B542" s="2" t="s">
        <v>983</v>
      </c>
      <c r="C542" s="2" t="s">
        <v>1001</v>
      </c>
      <c r="D542" t="s">
        <v>1007</v>
      </c>
      <c r="E542" t="s">
        <v>992</v>
      </c>
      <c r="F542">
        <v>1</v>
      </c>
      <c r="G542" s="1">
        <v>41308</v>
      </c>
      <c r="H542" s="61">
        <v>2013</v>
      </c>
      <c r="I542" s="5" t="s">
        <v>986</v>
      </c>
      <c r="J542" s="1"/>
      <c r="K542" s="36">
        <v>7.62</v>
      </c>
      <c r="L542" t="str">
        <f t="shared" si="59"/>
        <v>Profundo</v>
      </c>
      <c r="M542" t="s">
        <v>1047</v>
      </c>
      <c r="N542" t="str">
        <f>VLOOKUP(M542,spp!A:B,2,FALSE)</f>
        <v>Scarus rubroviolaceus</v>
      </c>
      <c r="O542">
        <f t="shared" si="65"/>
        <v>1</v>
      </c>
      <c r="T542">
        <v>1</v>
      </c>
      <c r="AI542" s="44"/>
      <c r="AJ542">
        <f>VLOOKUP(M542,spp!A:C,3,FALSE)</f>
        <v>1</v>
      </c>
      <c r="AK542">
        <f>VLOOKUP(M542,spp!A:D,4,FALSE)</f>
        <v>3.109</v>
      </c>
      <c r="AL542">
        <f t="shared" si="60"/>
        <v>22191.951110203983</v>
      </c>
      <c r="AM542">
        <f t="shared" si="61"/>
        <v>554.79877775509954</v>
      </c>
      <c r="AN542">
        <f t="shared" si="62"/>
        <v>5547.9877775509958</v>
      </c>
      <c r="AO542">
        <f t="shared" si="63"/>
        <v>5.547987777550996</v>
      </c>
      <c r="AP542">
        <f t="shared" si="64"/>
        <v>0.02</v>
      </c>
      <c r="AQ542">
        <f>VLOOKUP(M542,spp!A:H,8,FALSE)</f>
        <v>2</v>
      </c>
      <c r="AR542" t="str">
        <f>VLOOKUP(M542,spp!A:K,10,FALSE)</f>
        <v>Herbívoro</v>
      </c>
      <c r="AS542" t="str">
        <f>VLOOKUP(M542,spp!A:L,12,FALSE)</f>
        <v>LC</v>
      </c>
    </row>
    <row r="543" spans="1:45" x14ac:dyDescent="0.3">
      <c r="A543">
        <v>15</v>
      </c>
      <c r="B543" s="2" t="s">
        <v>983</v>
      </c>
      <c r="C543" s="2" t="s">
        <v>1001</v>
      </c>
      <c r="D543" t="s">
        <v>1007</v>
      </c>
      <c r="E543" t="s">
        <v>992</v>
      </c>
      <c r="F543">
        <v>1</v>
      </c>
      <c r="G543" s="1">
        <v>41308</v>
      </c>
      <c r="H543" s="61">
        <v>2013</v>
      </c>
      <c r="I543" s="5" t="s">
        <v>986</v>
      </c>
      <c r="J543" s="1"/>
      <c r="K543" s="36">
        <v>7.62</v>
      </c>
      <c r="L543" t="str">
        <f t="shared" si="59"/>
        <v>Profundo</v>
      </c>
      <c r="M543" t="s">
        <v>1040</v>
      </c>
      <c r="N543" t="str">
        <f>VLOOKUP(M543,spp!A:B,2,FALSE)</f>
        <v>Sufflamen verres</v>
      </c>
      <c r="O543">
        <f t="shared" si="65"/>
        <v>1</v>
      </c>
      <c r="S543">
        <v>1</v>
      </c>
      <c r="AI543" s="44"/>
      <c r="AJ543">
        <f>VLOOKUP(M543,spp!A:C,3,FALSE)</f>
        <v>2</v>
      </c>
      <c r="AK543">
        <f>VLOOKUP(M543,spp!A:D,4,FALSE)</f>
        <v>3</v>
      </c>
      <c r="AL543">
        <f t="shared" si="60"/>
        <v>10718.75</v>
      </c>
      <c r="AM543">
        <f t="shared" si="61"/>
        <v>267.96875</v>
      </c>
      <c r="AN543">
        <f t="shared" si="62"/>
        <v>2679.6875</v>
      </c>
      <c r="AO543">
        <f t="shared" si="63"/>
        <v>2.6796875</v>
      </c>
      <c r="AP543">
        <f t="shared" si="64"/>
        <v>0.02</v>
      </c>
      <c r="AQ543">
        <f>VLOOKUP(M543,spp!A:H,8,FALSE)</f>
        <v>3.3</v>
      </c>
      <c r="AR543" t="str">
        <f>VLOOKUP(M543,spp!A:K,10,FALSE)</f>
        <v>Depredador</v>
      </c>
      <c r="AS543" t="str">
        <f>VLOOKUP(M543,spp!A:L,12,FALSE)</f>
        <v>LC</v>
      </c>
    </row>
    <row r="544" spans="1:45" x14ac:dyDescent="0.3">
      <c r="A544">
        <v>15</v>
      </c>
      <c r="B544" s="2" t="s">
        <v>983</v>
      </c>
      <c r="C544" s="2" t="s">
        <v>1001</v>
      </c>
      <c r="D544" t="s">
        <v>1007</v>
      </c>
      <c r="E544" t="s">
        <v>992</v>
      </c>
      <c r="F544">
        <v>1</v>
      </c>
      <c r="G544" s="1">
        <v>41308</v>
      </c>
      <c r="H544" s="61">
        <v>2013</v>
      </c>
      <c r="I544" s="5" t="s">
        <v>986</v>
      </c>
      <c r="J544" s="1"/>
      <c r="K544" s="36">
        <v>7.62</v>
      </c>
      <c r="L544" t="str">
        <f t="shared" si="59"/>
        <v>Profundo</v>
      </c>
      <c r="M544" t="s">
        <v>1050</v>
      </c>
      <c r="N544" t="str">
        <f>VLOOKUP(M544,spp!A:B,2,FALSE)</f>
        <v>Stegastes flavilatus</v>
      </c>
      <c r="O544">
        <f t="shared" si="65"/>
        <v>3</v>
      </c>
      <c r="Q544">
        <v>1</v>
      </c>
      <c r="R544">
        <v>2</v>
      </c>
      <c r="AI544" s="44"/>
      <c r="AJ544">
        <f>VLOOKUP(M544,spp!A:C,3,FALSE)</f>
        <v>3.49E-2</v>
      </c>
      <c r="AK544">
        <f>VLOOKUP(M544,spp!A:D,4,FALSE)</f>
        <v>2</v>
      </c>
      <c r="AL544">
        <f t="shared" si="60"/>
        <v>12.869375</v>
      </c>
      <c r="AM544">
        <f t="shared" si="61"/>
        <v>0.32173437500000002</v>
      </c>
      <c r="AN544">
        <f t="shared" si="62"/>
        <v>3.2173437500000004</v>
      </c>
      <c r="AO544">
        <f t="shared" si="63"/>
        <v>3.2173437500000006E-3</v>
      </c>
      <c r="AP544">
        <f t="shared" si="64"/>
        <v>0.06</v>
      </c>
      <c r="AQ544">
        <f>VLOOKUP(M544,spp!A:H,8,FALSE)</f>
        <v>2</v>
      </c>
      <c r="AR544" t="str">
        <f>VLOOKUP(M544,spp!A:K,10,FALSE)</f>
        <v>Herbívoro</v>
      </c>
      <c r="AS544" t="str">
        <f>VLOOKUP(M544,spp!A:L,12,FALSE)</f>
        <v>LC</v>
      </c>
    </row>
    <row r="545" spans="1:45" x14ac:dyDescent="0.3">
      <c r="A545">
        <v>15</v>
      </c>
      <c r="B545" s="2" t="s">
        <v>983</v>
      </c>
      <c r="C545" s="2" t="s">
        <v>1001</v>
      </c>
      <c r="D545" t="s">
        <v>1007</v>
      </c>
      <c r="E545" t="s">
        <v>992</v>
      </c>
      <c r="F545">
        <v>2</v>
      </c>
      <c r="G545" s="1">
        <v>41308</v>
      </c>
      <c r="H545" s="61">
        <v>2013</v>
      </c>
      <c r="I545" s="5" t="s">
        <v>986</v>
      </c>
      <c r="J545" s="1"/>
      <c r="K545" s="36">
        <v>7</v>
      </c>
      <c r="L545" t="str">
        <f t="shared" si="59"/>
        <v>Profundo</v>
      </c>
      <c r="M545" t="s">
        <v>1070</v>
      </c>
      <c r="N545" t="str">
        <f>VLOOKUP(M545,spp!A:B,2,FALSE)</f>
        <v>Stegastes rectrifaenum</v>
      </c>
      <c r="O545">
        <f t="shared" si="65"/>
        <v>3</v>
      </c>
      <c r="R545">
        <v>3</v>
      </c>
      <c r="AI545" s="44"/>
      <c r="AJ545">
        <f>VLOOKUP(M545,spp!A:C,3,FALSE)</f>
        <v>1.813E-2</v>
      </c>
      <c r="AK545">
        <f>VLOOKUP(M545,spp!A:D,4,FALSE)</f>
        <v>3.07552</v>
      </c>
      <c r="AL545">
        <f t="shared" si="60"/>
        <v>128.55463571019078</v>
      </c>
      <c r="AM545">
        <f t="shared" si="61"/>
        <v>3.2138658927547694</v>
      </c>
      <c r="AN545">
        <f t="shared" si="62"/>
        <v>32.138658927547695</v>
      </c>
      <c r="AO545">
        <f t="shared" si="63"/>
        <v>3.2138658927547692E-2</v>
      </c>
      <c r="AP545">
        <f t="shared" si="64"/>
        <v>0.06</v>
      </c>
      <c r="AQ545">
        <f>VLOOKUP(M545,spp!A:H,8,FALSE)</f>
        <v>2</v>
      </c>
      <c r="AR545" t="str">
        <f>VLOOKUP(M545,spp!A:K,10,FALSE)</f>
        <v>Herbívoro</v>
      </c>
      <c r="AS545" t="str">
        <f>VLOOKUP(M545,spp!A:L,12,FALSE)</f>
        <v>NE</v>
      </c>
    </row>
    <row r="546" spans="1:45" x14ac:dyDescent="0.3">
      <c r="A546">
        <v>15</v>
      </c>
      <c r="B546" s="2" t="s">
        <v>983</v>
      </c>
      <c r="C546" s="2" t="s">
        <v>1001</v>
      </c>
      <c r="D546" t="s">
        <v>1007</v>
      </c>
      <c r="E546" t="s">
        <v>992</v>
      </c>
      <c r="F546">
        <v>2</v>
      </c>
      <c r="G546" s="1">
        <v>41308</v>
      </c>
      <c r="H546" s="61">
        <v>2013</v>
      </c>
      <c r="I546" s="5" t="s">
        <v>986</v>
      </c>
      <c r="J546" s="1"/>
      <c r="K546" s="36">
        <v>7</v>
      </c>
      <c r="L546" t="str">
        <f t="shared" si="59"/>
        <v>Profundo</v>
      </c>
      <c r="M546" t="s">
        <v>1028</v>
      </c>
      <c r="N546" t="str">
        <f>VLOOKUP(M546,spp!A:B,2,FALSE)</f>
        <v>Thalassoma lucasanum</v>
      </c>
      <c r="O546">
        <f t="shared" si="65"/>
        <v>25</v>
      </c>
      <c r="Q546">
        <v>25</v>
      </c>
      <c r="AI546" s="44"/>
      <c r="AJ546">
        <f>VLOOKUP(M546,spp!A:C,3,FALSE)</f>
        <v>1.261E-2</v>
      </c>
      <c r="AK546">
        <f>VLOOKUP(M546,spp!A:D,4,FALSE)</f>
        <v>2</v>
      </c>
      <c r="AL546">
        <f t="shared" si="60"/>
        <v>17.732812500000001</v>
      </c>
      <c r="AM546">
        <f t="shared" si="61"/>
        <v>0.44332031250000004</v>
      </c>
      <c r="AN546">
        <f t="shared" si="62"/>
        <v>4.4332031250000004</v>
      </c>
      <c r="AO546">
        <f t="shared" si="63"/>
        <v>4.4332031250000001E-3</v>
      </c>
      <c r="AP546">
        <f t="shared" si="64"/>
        <v>0.5</v>
      </c>
      <c r="AQ546">
        <f>VLOOKUP(M546,spp!A:H,8,FALSE)</f>
        <v>3.5</v>
      </c>
      <c r="AR546" t="str">
        <f>VLOOKUP(M546,spp!A:K,10,FALSE)</f>
        <v>Depredador</v>
      </c>
      <c r="AS546" t="str">
        <f>VLOOKUP(M546,spp!A:L,12,FALSE)</f>
        <v>LC</v>
      </c>
    </row>
    <row r="547" spans="1:45" x14ac:dyDescent="0.3">
      <c r="A547">
        <v>15</v>
      </c>
      <c r="B547" s="2" t="s">
        <v>983</v>
      </c>
      <c r="C547" s="2" t="s">
        <v>1001</v>
      </c>
      <c r="D547" t="s">
        <v>1007</v>
      </c>
      <c r="E547" t="s">
        <v>992</v>
      </c>
      <c r="F547">
        <v>2</v>
      </c>
      <c r="G547" s="1">
        <v>41308</v>
      </c>
      <c r="H547" s="61">
        <v>2013</v>
      </c>
      <c r="I547" s="5" t="s">
        <v>986</v>
      </c>
      <c r="J547" s="1"/>
      <c r="K547" s="36">
        <v>7</v>
      </c>
      <c r="L547" t="str">
        <f t="shared" si="59"/>
        <v>Profundo</v>
      </c>
      <c r="M547" t="s">
        <v>1062</v>
      </c>
      <c r="N547" t="str">
        <f>VLOOKUP(M547,spp!A:B,2,FALSE)</f>
        <v>Paranthias colonus</v>
      </c>
      <c r="O547">
        <f t="shared" si="65"/>
        <v>30</v>
      </c>
      <c r="R547">
        <v>30</v>
      </c>
      <c r="AI547" s="44"/>
      <c r="AJ547">
        <f>VLOOKUP(M547,spp!A:C,3,FALSE)</f>
        <v>1.485E-2</v>
      </c>
      <c r="AK547">
        <f>VLOOKUP(M547,spp!A:D,4,FALSE)</f>
        <v>2</v>
      </c>
      <c r="AL547">
        <f t="shared" si="60"/>
        <v>69.609375</v>
      </c>
      <c r="AM547">
        <f t="shared" si="61"/>
        <v>1.740234375</v>
      </c>
      <c r="AN547">
        <f t="shared" si="62"/>
        <v>17.40234375</v>
      </c>
      <c r="AO547">
        <f t="shared" si="63"/>
        <v>1.740234375E-2</v>
      </c>
      <c r="AP547">
        <f t="shared" si="64"/>
        <v>0.6</v>
      </c>
      <c r="AQ547">
        <f>VLOOKUP(M547,spp!A:H,8,FALSE)</f>
        <v>3.8</v>
      </c>
      <c r="AR547" t="str">
        <f>VLOOKUP(M547,spp!A:K,10,FALSE)</f>
        <v>Planctívoro</v>
      </c>
      <c r="AS547" t="str">
        <f>VLOOKUP(M547,spp!A:L,12,FALSE)</f>
        <v>LC</v>
      </c>
    </row>
    <row r="548" spans="1:45" x14ac:dyDescent="0.3">
      <c r="A548">
        <v>15</v>
      </c>
      <c r="B548" s="2" t="s">
        <v>983</v>
      </c>
      <c r="C548" s="2" t="s">
        <v>1001</v>
      </c>
      <c r="D548" t="s">
        <v>1007</v>
      </c>
      <c r="E548" t="s">
        <v>992</v>
      </c>
      <c r="F548">
        <v>2</v>
      </c>
      <c r="G548" s="1">
        <v>41308</v>
      </c>
      <c r="H548" s="61">
        <v>2013</v>
      </c>
      <c r="I548" s="5" t="s">
        <v>986</v>
      </c>
      <c r="J548" s="1"/>
      <c r="K548" s="36">
        <v>7</v>
      </c>
      <c r="L548" t="str">
        <f t="shared" si="59"/>
        <v>Profundo</v>
      </c>
      <c r="M548" t="s">
        <v>1032</v>
      </c>
      <c r="N548" t="str">
        <f>VLOOKUP(M548,spp!A:B,2,FALSE)</f>
        <v>Lutjanus argentiventris</v>
      </c>
      <c r="O548">
        <f t="shared" si="65"/>
        <v>1</v>
      </c>
      <c r="S548">
        <v>1</v>
      </c>
      <c r="AI548" s="44"/>
      <c r="AJ548">
        <f>VLOOKUP(M548,spp!A:C,3,FALSE)</f>
        <v>1</v>
      </c>
      <c r="AK548">
        <f>VLOOKUP(M548,spp!A:D,4,FALSE)</f>
        <v>3</v>
      </c>
      <c r="AL548">
        <f t="shared" si="60"/>
        <v>5359.375</v>
      </c>
      <c r="AM548">
        <f t="shared" si="61"/>
        <v>133.984375</v>
      </c>
      <c r="AN548">
        <f t="shared" si="62"/>
        <v>1339.84375</v>
      </c>
      <c r="AO548">
        <f t="shared" si="63"/>
        <v>1.33984375</v>
      </c>
      <c r="AP548">
        <f t="shared" si="64"/>
        <v>0.02</v>
      </c>
      <c r="AQ548">
        <f>VLOOKUP(M548,spp!A:H,8,FALSE)</f>
        <v>4</v>
      </c>
      <c r="AR548" t="str">
        <f>VLOOKUP(M548,spp!A:K,10,FALSE)</f>
        <v>Depredador Tope</v>
      </c>
      <c r="AS548" t="str">
        <f>VLOOKUP(M548,spp!A:L,12,FALSE)</f>
        <v>LC</v>
      </c>
    </row>
    <row r="549" spans="1:45" x14ac:dyDescent="0.3">
      <c r="A549">
        <v>15</v>
      </c>
      <c r="B549" s="2" t="s">
        <v>983</v>
      </c>
      <c r="C549" s="2" t="s">
        <v>1001</v>
      </c>
      <c r="D549" t="s">
        <v>1007</v>
      </c>
      <c r="E549" t="s">
        <v>992</v>
      </c>
      <c r="F549">
        <v>2</v>
      </c>
      <c r="G549" s="1">
        <v>41308</v>
      </c>
      <c r="H549" s="61">
        <v>2013</v>
      </c>
      <c r="I549" s="5" t="s">
        <v>986</v>
      </c>
      <c r="J549" s="1"/>
      <c r="K549" s="36">
        <v>7</v>
      </c>
      <c r="L549" t="str">
        <f t="shared" si="59"/>
        <v>Profundo</v>
      </c>
      <c r="M549" t="s">
        <v>1022</v>
      </c>
      <c r="N549" t="str">
        <f>VLOOKUP(M549,spp!A:B,2,FALSE)</f>
        <v>Epinephelus labriformis</v>
      </c>
      <c r="O549">
        <f t="shared" si="65"/>
        <v>2</v>
      </c>
      <c r="R549">
        <v>2</v>
      </c>
      <c r="AI549" s="44"/>
      <c r="AJ549">
        <f>VLOOKUP(M549,spp!A:C,3,FALSE)</f>
        <v>3</v>
      </c>
      <c r="AK549">
        <f>VLOOKUP(M549,spp!A:D,4,FALSE)</f>
        <v>2.9</v>
      </c>
      <c r="AL549">
        <f t="shared" si="60"/>
        <v>9103.1204263562613</v>
      </c>
      <c r="AM549">
        <f t="shared" si="61"/>
        <v>227.57801065890652</v>
      </c>
      <c r="AN549">
        <f t="shared" si="62"/>
        <v>2275.7801065890653</v>
      </c>
      <c r="AO549">
        <f t="shared" si="63"/>
        <v>2.2757801065890653</v>
      </c>
      <c r="AP549">
        <f t="shared" si="64"/>
        <v>0.04</v>
      </c>
      <c r="AQ549">
        <f>VLOOKUP(M549,spp!A:H,8,FALSE)</f>
        <v>4</v>
      </c>
      <c r="AR549" t="str">
        <f>VLOOKUP(M549,spp!A:K,10,FALSE)</f>
        <v>Depredador Tope</v>
      </c>
      <c r="AS549" t="str">
        <f>VLOOKUP(M549,spp!A:L,12,FALSE)</f>
        <v>LC</v>
      </c>
    </row>
    <row r="550" spans="1:45" x14ac:dyDescent="0.3">
      <c r="A550">
        <v>15</v>
      </c>
      <c r="B550" s="2" t="s">
        <v>983</v>
      </c>
      <c r="C550" s="2" t="s">
        <v>1001</v>
      </c>
      <c r="D550" t="s">
        <v>1007</v>
      </c>
      <c r="E550" t="s">
        <v>992</v>
      </c>
      <c r="F550">
        <v>2</v>
      </c>
      <c r="G550" s="1">
        <v>41308</v>
      </c>
      <c r="H550" s="61">
        <v>2013</v>
      </c>
      <c r="I550" s="5" t="s">
        <v>986</v>
      </c>
      <c r="J550" s="1"/>
      <c r="K550" s="36">
        <v>7</v>
      </c>
      <c r="L550" t="str">
        <f t="shared" si="59"/>
        <v>Profundo</v>
      </c>
      <c r="M550" t="s">
        <v>1050</v>
      </c>
      <c r="N550" t="str">
        <f>VLOOKUP(M550,spp!A:B,2,FALSE)</f>
        <v>Stegastes flavilatus</v>
      </c>
      <c r="O550">
        <f t="shared" si="65"/>
        <v>2</v>
      </c>
      <c r="P550">
        <v>1</v>
      </c>
      <c r="Q550">
        <v>1</v>
      </c>
      <c r="AI550" s="44"/>
      <c r="AJ550">
        <f>VLOOKUP(M550,spp!A:C,3,FALSE)</f>
        <v>3.49E-2</v>
      </c>
      <c r="AK550">
        <f>VLOOKUP(M550,spp!A:D,4,FALSE)</f>
        <v>2</v>
      </c>
      <c r="AL550">
        <f t="shared" si="60"/>
        <v>2.1812499999999999</v>
      </c>
      <c r="AM550">
        <f t="shared" si="61"/>
        <v>5.4531249999999996E-2</v>
      </c>
      <c r="AN550">
        <f t="shared" si="62"/>
        <v>0.54531249999999998</v>
      </c>
      <c r="AO550">
        <f t="shared" si="63"/>
        <v>5.4531250000000001E-4</v>
      </c>
      <c r="AP550">
        <f t="shared" si="64"/>
        <v>0.04</v>
      </c>
      <c r="AQ550">
        <f>VLOOKUP(M550,spp!A:H,8,FALSE)</f>
        <v>2</v>
      </c>
      <c r="AR550" t="str">
        <f>VLOOKUP(M550,spp!A:K,10,FALSE)</f>
        <v>Herbívoro</v>
      </c>
      <c r="AS550" t="str">
        <f>VLOOKUP(M550,spp!A:L,12,FALSE)</f>
        <v>LC</v>
      </c>
    </row>
    <row r="551" spans="1:45" x14ac:dyDescent="0.3">
      <c r="A551">
        <v>15</v>
      </c>
      <c r="B551" s="2" t="s">
        <v>983</v>
      </c>
      <c r="C551" s="2" t="s">
        <v>1001</v>
      </c>
      <c r="D551" t="s">
        <v>1007</v>
      </c>
      <c r="E551" t="s">
        <v>992</v>
      </c>
      <c r="F551">
        <v>2</v>
      </c>
      <c r="G551" s="1">
        <v>41308</v>
      </c>
      <c r="H551" s="61">
        <v>2013</v>
      </c>
      <c r="I551" s="5" t="s">
        <v>986</v>
      </c>
      <c r="J551" s="1"/>
      <c r="K551" s="36">
        <v>7</v>
      </c>
      <c r="L551" t="str">
        <f t="shared" si="59"/>
        <v>Profundo</v>
      </c>
      <c r="M551" t="s">
        <v>1056</v>
      </c>
      <c r="N551" t="str">
        <f>VLOOKUP(M551,spp!A:B,2,FALSE)</f>
        <v>Canthigaster punctatissima</v>
      </c>
      <c r="O551">
        <f t="shared" si="65"/>
        <v>1</v>
      </c>
      <c r="P551">
        <v>1</v>
      </c>
      <c r="AI551" s="44"/>
      <c r="AJ551">
        <f>VLOOKUP(M551,spp!A:C,3,FALSE)</f>
        <v>1</v>
      </c>
      <c r="AK551">
        <f>VLOOKUP(M551,spp!A:D,4,FALSE)</f>
        <v>2</v>
      </c>
      <c r="AL551">
        <f t="shared" si="60"/>
        <v>6.25</v>
      </c>
      <c r="AM551">
        <f t="shared" si="61"/>
        <v>0.15625</v>
      </c>
      <c r="AN551">
        <f t="shared" si="62"/>
        <v>1.5625</v>
      </c>
      <c r="AO551">
        <f t="shared" si="63"/>
        <v>1.5625000000000001E-3</v>
      </c>
      <c r="AP551">
        <f t="shared" si="64"/>
        <v>0.02</v>
      </c>
      <c r="AQ551">
        <f>VLOOKUP(M551,spp!A:H,8,FALSE)</f>
        <v>3</v>
      </c>
      <c r="AR551" t="str">
        <f>VLOOKUP(M551,spp!A:K,10,FALSE)</f>
        <v>Depredador</v>
      </c>
      <c r="AS551" t="str">
        <f>VLOOKUP(M551,spp!A:L,12,FALSE)</f>
        <v>LC</v>
      </c>
    </row>
    <row r="552" spans="1:45" x14ac:dyDescent="0.3">
      <c r="A552">
        <v>15</v>
      </c>
      <c r="B552" s="2" t="s">
        <v>983</v>
      </c>
      <c r="C552" s="2" t="s">
        <v>1001</v>
      </c>
      <c r="D552" t="s">
        <v>1007</v>
      </c>
      <c r="E552" t="s">
        <v>992</v>
      </c>
      <c r="F552">
        <v>2</v>
      </c>
      <c r="G552" s="1">
        <v>41308</v>
      </c>
      <c r="H552" s="61">
        <v>2013</v>
      </c>
      <c r="I552" s="5" t="s">
        <v>986</v>
      </c>
      <c r="J552" s="1"/>
      <c r="K552" s="36">
        <v>7</v>
      </c>
      <c r="L552" t="str">
        <f t="shared" si="59"/>
        <v>Profundo</v>
      </c>
      <c r="M552" t="s">
        <v>1021</v>
      </c>
      <c r="N552" t="str">
        <f>VLOOKUP(M552,spp!A:B,2,FALSE)</f>
        <v>Johnrandallia nigrirostris</v>
      </c>
      <c r="O552">
        <f t="shared" si="65"/>
        <v>1</v>
      </c>
      <c r="Q552">
        <v>1</v>
      </c>
      <c r="AI552" s="44"/>
      <c r="AJ552">
        <f>VLOOKUP(M552,spp!A:C,3,FALSE)</f>
        <v>2</v>
      </c>
      <c r="AK552">
        <f>VLOOKUP(M552,spp!A:D,4,FALSE)</f>
        <v>3</v>
      </c>
      <c r="AL552">
        <f t="shared" si="60"/>
        <v>843.75</v>
      </c>
      <c r="AM552">
        <f t="shared" si="61"/>
        <v>21.09375</v>
      </c>
      <c r="AN552">
        <f t="shared" si="62"/>
        <v>210.9375</v>
      </c>
      <c r="AO552">
        <f t="shared" si="63"/>
        <v>0.2109375</v>
      </c>
      <c r="AP552">
        <f t="shared" si="64"/>
        <v>0.02</v>
      </c>
      <c r="AQ552">
        <f>VLOOKUP(M552,spp!A:H,8,FALSE)</f>
        <v>3</v>
      </c>
      <c r="AR552" t="str">
        <f>VLOOKUP(M552,spp!A:K,10,FALSE)</f>
        <v>Depredador</v>
      </c>
      <c r="AS552" t="str">
        <f>VLOOKUP(M552,spp!A:L,12,FALSE)</f>
        <v>LC</v>
      </c>
    </row>
    <row r="553" spans="1:45" x14ac:dyDescent="0.3">
      <c r="A553">
        <v>15</v>
      </c>
      <c r="B553" s="2" t="s">
        <v>983</v>
      </c>
      <c r="C553" s="2" t="s">
        <v>1001</v>
      </c>
      <c r="D553" t="s">
        <v>1007</v>
      </c>
      <c r="E553" t="s">
        <v>992</v>
      </c>
      <c r="F553">
        <v>3</v>
      </c>
      <c r="G553" s="1">
        <v>41308</v>
      </c>
      <c r="H553" s="61">
        <v>2013</v>
      </c>
      <c r="I553" s="5" t="s">
        <v>986</v>
      </c>
      <c r="J553" s="1"/>
      <c r="K553" s="36">
        <v>7</v>
      </c>
      <c r="L553" t="str">
        <f t="shared" si="59"/>
        <v>Profundo</v>
      </c>
      <c r="M553" t="s">
        <v>1070</v>
      </c>
      <c r="N553" t="str">
        <f>VLOOKUP(M553,spp!A:B,2,FALSE)</f>
        <v>Stegastes rectrifaenum</v>
      </c>
      <c r="O553">
        <f t="shared" si="65"/>
        <v>3</v>
      </c>
      <c r="Q553">
        <v>3</v>
      </c>
      <c r="AI553" s="44"/>
      <c r="AJ553">
        <f>VLOOKUP(M553,spp!A:C,3,FALSE)</f>
        <v>1.813E-2</v>
      </c>
      <c r="AK553">
        <f>VLOOKUP(M553,spp!A:D,4,FALSE)</f>
        <v>3.07552</v>
      </c>
      <c r="AL553">
        <f t="shared" si="60"/>
        <v>26.716986782432642</v>
      </c>
      <c r="AM553">
        <f t="shared" si="61"/>
        <v>0.66792466956081609</v>
      </c>
      <c r="AN553">
        <f t="shared" si="62"/>
        <v>6.6792466956081604</v>
      </c>
      <c r="AO553">
        <f t="shared" si="63"/>
        <v>6.6792466956081603E-3</v>
      </c>
      <c r="AP553">
        <f t="shared" si="64"/>
        <v>0.06</v>
      </c>
      <c r="AQ553">
        <f>VLOOKUP(M553,spp!A:H,8,FALSE)</f>
        <v>2</v>
      </c>
      <c r="AR553" t="str">
        <f>VLOOKUP(M553,spp!A:K,10,FALSE)</f>
        <v>Herbívoro</v>
      </c>
      <c r="AS553" t="str">
        <f>VLOOKUP(M553,spp!A:L,12,FALSE)</f>
        <v>NE</v>
      </c>
    </row>
    <row r="554" spans="1:45" x14ac:dyDescent="0.3">
      <c r="A554">
        <v>15</v>
      </c>
      <c r="B554" s="2" t="s">
        <v>983</v>
      </c>
      <c r="C554" s="2" t="s">
        <v>1001</v>
      </c>
      <c r="D554" t="s">
        <v>1007</v>
      </c>
      <c r="E554" t="s">
        <v>992</v>
      </c>
      <c r="F554">
        <v>3</v>
      </c>
      <c r="G554" s="1">
        <v>41308</v>
      </c>
      <c r="H554" s="61">
        <v>2013</v>
      </c>
      <c r="I554" s="5" t="s">
        <v>986</v>
      </c>
      <c r="J554" s="1"/>
      <c r="K554" s="36">
        <v>7</v>
      </c>
      <c r="L554" t="str">
        <f t="shared" si="59"/>
        <v>Profundo</v>
      </c>
      <c r="M554" t="s">
        <v>1042</v>
      </c>
      <c r="N554" t="str">
        <f>VLOOKUP(M554,spp!A:B,2,FALSE)</f>
        <v>Bodianus diplotaenia</v>
      </c>
      <c r="O554">
        <f t="shared" si="65"/>
        <v>1</v>
      </c>
      <c r="R554">
        <v>1</v>
      </c>
      <c r="AI554" s="44"/>
      <c r="AJ554">
        <f>VLOOKUP(M554,spp!A:C,3,FALSE)</f>
        <v>2.01E-2</v>
      </c>
      <c r="AK554">
        <f>VLOOKUP(M554,spp!A:D,4,FALSE)</f>
        <v>2</v>
      </c>
      <c r="AL554">
        <f t="shared" si="60"/>
        <v>3.140625</v>
      </c>
      <c r="AM554">
        <f t="shared" si="61"/>
        <v>7.8515625000000006E-2</v>
      </c>
      <c r="AN554">
        <f t="shared" si="62"/>
        <v>0.78515625</v>
      </c>
      <c r="AO554">
        <f t="shared" si="63"/>
        <v>7.8515625000000005E-4</v>
      </c>
      <c r="AP554">
        <f t="shared" si="64"/>
        <v>0.02</v>
      </c>
      <c r="AQ554">
        <f>VLOOKUP(M554,spp!A:H,8,FALSE)</f>
        <v>3.4</v>
      </c>
      <c r="AR554" t="str">
        <f>VLOOKUP(M554,spp!A:K,10,FALSE)</f>
        <v>Depredador</v>
      </c>
      <c r="AS554" t="str">
        <f>VLOOKUP(M554,spp!A:L,12,FALSE)</f>
        <v>LC</v>
      </c>
    </row>
    <row r="555" spans="1:45" x14ac:dyDescent="0.3">
      <c r="A555">
        <v>15</v>
      </c>
      <c r="B555" s="2" t="s">
        <v>983</v>
      </c>
      <c r="C555" s="2" t="s">
        <v>1001</v>
      </c>
      <c r="D555" t="s">
        <v>1007</v>
      </c>
      <c r="E555" t="s">
        <v>992</v>
      </c>
      <c r="F555">
        <v>3</v>
      </c>
      <c r="G555" s="1">
        <v>41308</v>
      </c>
      <c r="H555" s="61">
        <v>2013</v>
      </c>
      <c r="I555" s="5" t="s">
        <v>986</v>
      </c>
      <c r="J555" s="1"/>
      <c r="K555" s="36">
        <v>7</v>
      </c>
      <c r="L555" t="str">
        <f t="shared" si="59"/>
        <v>Profundo</v>
      </c>
      <c r="M555" t="s">
        <v>1062</v>
      </c>
      <c r="N555" t="str">
        <f>VLOOKUP(M555,spp!A:B,2,FALSE)</f>
        <v>Paranthias colonus</v>
      </c>
      <c r="O555">
        <f t="shared" si="65"/>
        <v>16</v>
      </c>
      <c r="R555">
        <v>16</v>
      </c>
      <c r="AI555" s="44"/>
      <c r="AJ555">
        <f>VLOOKUP(M555,spp!A:C,3,FALSE)</f>
        <v>1.485E-2</v>
      </c>
      <c r="AK555">
        <f>VLOOKUP(M555,spp!A:D,4,FALSE)</f>
        <v>2</v>
      </c>
      <c r="AL555">
        <f t="shared" si="60"/>
        <v>37.125</v>
      </c>
      <c r="AM555">
        <f t="shared" si="61"/>
        <v>0.92812499999999998</v>
      </c>
      <c r="AN555">
        <f t="shared" si="62"/>
        <v>9.28125</v>
      </c>
      <c r="AO555">
        <f t="shared" si="63"/>
        <v>9.2812499999999996E-3</v>
      </c>
      <c r="AP555">
        <f t="shared" si="64"/>
        <v>0.32</v>
      </c>
      <c r="AQ555">
        <f>VLOOKUP(M555,spp!A:H,8,FALSE)</f>
        <v>3.8</v>
      </c>
      <c r="AR555" t="str">
        <f>VLOOKUP(M555,spp!A:K,10,FALSE)</f>
        <v>Planctívoro</v>
      </c>
      <c r="AS555" t="str">
        <f>VLOOKUP(M555,spp!A:L,12,FALSE)</f>
        <v>LC</v>
      </c>
    </row>
    <row r="556" spans="1:45" x14ac:dyDescent="0.3">
      <c r="A556">
        <v>15</v>
      </c>
      <c r="B556" s="2" t="s">
        <v>983</v>
      </c>
      <c r="C556" s="2" t="s">
        <v>1001</v>
      </c>
      <c r="D556" t="s">
        <v>1007</v>
      </c>
      <c r="E556" t="s">
        <v>992</v>
      </c>
      <c r="F556">
        <v>3</v>
      </c>
      <c r="G556" s="1">
        <v>41308</v>
      </c>
      <c r="H556" s="61">
        <v>2013</v>
      </c>
      <c r="I556" s="5" t="s">
        <v>986</v>
      </c>
      <c r="J556" s="1"/>
      <c r="K556" s="36">
        <v>7</v>
      </c>
      <c r="L556" t="str">
        <f t="shared" si="59"/>
        <v>Profundo</v>
      </c>
      <c r="M556" t="s">
        <v>1028</v>
      </c>
      <c r="N556" t="str">
        <f>VLOOKUP(M556,spp!A:B,2,FALSE)</f>
        <v>Thalassoma lucasanum</v>
      </c>
      <c r="O556">
        <f t="shared" si="65"/>
        <v>60</v>
      </c>
      <c r="Q556">
        <v>60</v>
      </c>
      <c r="AI556" s="44"/>
      <c r="AJ556">
        <f>VLOOKUP(M556,spp!A:C,3,FALSE)</f>
        <v>1.261E-2</v>
      </c>
      <c r="AK556">
        <f>VLOOKUP(M556,spp!A:D,4,FALSE)</f>
        <v>2</v>
      </c>
      <c r="AL556">
        <f t="shared" si="60"/>
        <v>42.558750000000003</v>
      </c>
      <c r="AM556">
        <f t="shared" si="61"/>
        <v>1.0639687500000001</v>
      </c>
      <c r="AN556">
        <f t="shared" si="62"/>
        <v>10.639687500000001</v>
      </c>
      <c r="AO556">
        <f t="shared" si="63"/>
        <v>1.0639687500000002E-2</v>
      </c>
      <c r="AP556">
        <f t="shared" si="64"/>
        <v>1.2</v>
      </c>
      <c r="AQ556">
        <f>VLOOKUP(M556,spp!A:H,8,FALSE)</f>
        <v>3.5</v>
      </c>
      <c r="AR556" t="str">
        <f>VLOOKUP(M556,spp!A:K,10,FALSE)</f>
        <v>Depredador</v>
      </c>
      <c r="AS556" t="str">
        <f>VLOOKUP(M556,spp!A:L,12,FALSE)</f>
        <v>LC</v>
      </c>
    </row>
    <row r="557" spans="1:45" x14ac:dyDescent="0.3">
      <c r="A557">
        <v>15</v>
      </c>
      <c r="B557" s="2" t="s">
        <v>983</v>
      </c>
      <c r="C557" s="2" t="s">
        <v>1001</v>
      </c>
      <c r="D557" t="s">
        <v>1007</v>
      </c>
      <c r="E557" t="s">
        <v>992</v>
      </c>
      <c r="F557">
        <v>3</v>
      </c>
      <c r="G557" s="1">
        <v>41308</v>
      </c>
      <c r="H557" s="61">
        <v>2013</v>
      </c>
      <c r="I557" s="5" t="s">
        <v>986</v>
      </c>
      <c r="J557" s="1"/>
      <c r="K557" s="36">
        <v>7</v>
      </c>
      <c r="L557" t="str">
        <f t="shared" si="59"/>
        <v>Profundo</v>
      </c>
      <c r="M557" t="s">
        <v>1021</v>
      </c>
      <c r="N557" t="str">
        <f>VLOOKUP(M557,spp!A:B,2,FALSE)</f>
        <v>Johnrandallia nigrirostris</v>
      </c>
      <c r="O557">
        <f t="shared" si="65"/>
        <v>5</v>
      </c>
      <c r="Q557">
        <v>5</v>
      </c>
      <c r="AI557" s="44"/>
      <c r="AJ557">
        <f>VLOOKUP(M557,spp!A:C,3,FALSE)</f>
        <v>2</v>
      </c>
      <c r="AK557">
        <f>VLOOKUP(M557,spp!A:D,4,FALSE)</f>
        <v>3</v>
      </c>
      <c r="AL557">
        <f t="shared" si="60"/>
        <v>4218.75</v>
      </c>
      <c r="AM557">
        <f t="shared" si="61"/>
        <v>105.46875</v>
      </c>
      <c r="AN557">
        <f t="shared" si="62"/>
        <v>1054.6875</v>
      </c>
      <c r="AO557">
        <f t="shared" si="63"/>
        <v>1.0546875</v>
      </c>
      <c r="AP557">
        <f t="shared" si="64"/>
        <v>0.1</v>
      </c>
      <c r="AQ557">
        <f>VLOOKUP(M557,spp!A:H,8,FALSE)</f>
        <v>3</v>
      </c>
      <c r="AR557" t="str">
        <f>VLOOKUP(M557,spp!A:K,10,FALSE)</f>
        <v>Depredador</v>
      </c>
      <c r="AS557" t="str">
        <f>VLOOKUP(M557,spp!A:L,12,FALSE)</f>
        <v>LC</v>
      </c>
    </row>
    <row r="558" spans="1:45" x14ac:dyDescent="0.3">
      <c r="A558">
        <v>15</v>
      </c>
      <c r="B558" s="2" t="s">
        <v>983</v>
      </c>
      <c r="C558" s="2" t="s">
        <v>1001</v>
      </c>
      <c r="D558" t="s">
        <v>1007</v>
      </c>
      <c r="E558" t="s">
        <v>992</v>
      </c>
      <c r="F558">
        <v>3</v>
      </c>
      <c r="G558" s="1">
        <v>41308</v>
      </c>
      <c r="H558" s="61">
        <v>2013</v>
      </c>
      <c r="I558" s="5" t="s">
        <v>986</v>
      </c>
      <c r="J558" s="1"/>
      <c r="K558" s="36">
        <v>7</v>
      </c>
      <c r="L558" t="str">
        <f t="shared" si="59"/>
        <v>Profundo</v>
      </c>
      <c r="M558" t="s">
        <v>1046</v>
      </c>
      <c r="N558" t="str">
        <f>VLOOKUP(M558,spp!A:B,2,FALSE)</f>
        <v>Arothron meleagris</v>
      </c>
      <c r="O558">
        <f t="shared" si="65"/>
        <v>1</v>
      </c>
      <c r="R558">
        <v>1</v>
      </c>
      <c r="AI558" s="44"/>
      <c r="AJ558">
        <f>VLOOKUP(M558,spp!A:C,3,FALSE)</f>
        <v>3</v>
      </c>
      <c r="AK558">
        <f>VLOOKUP(M558,spp!A:D,4,FALSE)</f>
        <v>2</v>
      </c>
      <c r="AL558">
        <f t="shared" si="60"/>
        <v>468.75</v>
      </c>
      <c r="AM558">
        <f t="shared" si="61"/>
        <v>11.71875</v>
      </c>
      <c r="AN558">
        <f t="shared" si="62"/>
        <v>117.1875</v>
      </c>
      <c r="AO558">
        <f t="shared" si="63"/>
        <v>0.1171875</v>
      </c>
      <c r="AP558">
        <f t="shared" si="64"/>
        <v>0.02</v>
      </c>
      <c r="AQ558">
        <f>VLOOKUP(M558,spp!A:H,8,FALSE)</f>
        <v>3.4</v>
      </c>
      <c r="AR558" t="str">
        <f>VLOOKUP(M558,spp!A:K,10,FALSE)</f>
        <v>Depredador</v>
      </c>
      <c r="AS558" t="str">
        <f>VLOOKUP(M558,spp!A:L,12,FALSE)</f>
        <v>NE</v>
      </c>
    </row>
    <row r="559" spans="1:45" x14ac:dyDescent="0.3">
      <c r="A559">
        <v>15</v>
      </c>
      <c r="B559" s="2" t="s">
        <v>983</v>
      </c>
      <c r="C559" s="2" t="s">
        <v>1001</v>
      </c>
      <c r="D559" t="s">
        <v>1007</v>
      </c>
      <c r="E559" t="s">
        <v>992</v>
      </c>
      <c r="F559">
        <v>3</v>
      </c>
      <c r="G559" s="1">
        <v>41308</v>
      </c>
      <c r="H559" s="61">
        <v>2013</v>
      </c>
      <c r="I559" s="5" t="s">
        <v>986</v>
      </c>
      <c r="J559" s="1"/>
      <c r="K559" s="36">
        <v>7</v>
      </c>
      <c r="L559" t="str">
        <f t="shared" si="59"/>
        <v>Profundo</v>
      </c>
      <c r="M559" t="s">
        <v>1066</v>
      </c>
      <c r="N559" t="str">
        <f>VLOOKUP(M559,spp!A:B,2,FALSE)</f>
        <v>Caranx melampygus</v>
      </c>
      <c r="O559">
        <f t="shared" si="65"/>
        <v>1</v>
      </c>
      <c r="U559">
        <v>1</v>
      </c>
      <c r="AI559" s="44"/>
      <c r="AJ559">
        <f>VLOOKUP(M559,spp!A:C,3,FALSE)</f>
        <v>2</v>
      </c>
      <c r="AK559">
        <f>VLOOKUP(M559,spp!A:D,4,FALSE)</f>
        <v>2</v>
      </c>
      <c r="AL559">
        <f t="shared" si="60"/>
        <v>2450</v>
      </c>
      <c r="AM559">
        <f t="shared" si="61"/>
        <v>61.25</v>
      </c>
      <c r="AN559">
        <f t="shared" si="62"/>
        <v>612.5</v>
      </c>
      <c r="AO559">
        <f t="shared" si="63"/>
        <v>0.61250000000000004</v>
      </c>
      <c r="AP559">
        <f t="shared" si="64"/>
        <v>0.02</v>
      </c>
      <c r="AQ559">
        <f>VLOOKUP(M559,spp!A:H,8,FALSE)</f>
        <v>4.5</v>
      </c>
      <c r="AR559" t="str">
        <f>VLOOKUP(M559,spp!A:K,10,FALSE)</f>
        <v>Depredador Tope</v>
      </c>
      <c r="AS559" t="str">
        <f>VLOOKUP(M559,spp!A:L,12,FALSE)</f>
        <v>NE</v>
      </c>
    </row>
    <row r="560" spans="1:45" x14ac:dyDescent="0.3">
      <c r="A560">
        <v>15</v>
      </c>
      <c r="B560" s="2" t="s">
        <v>983</v>
      </c>
      <c r="C560" s="2" t="s">
        <v>1001</v>
      </c>
      <c r="D560" t="s">
        <v>1007</v>
      </c>
      <c r="E560" t="s">
        <v>992</v>
      </c>
      <c r="F560">
        <v>3</v>
      </c>
      <c r="G560" s="1">
        <v>41308</v>
      </c>
      <c r="H560" s="61">
        <v>2013</v>
      </c>
      <c r="I560" s="5" t="s">
        <v>986</v>
      </c>
      <c r="J560" s="1"/>
      <c r="K560" s="36">
        <v>7</v>
      </c>
      <c r="L560" t="str">
        <f t="shared" si="59"/>
        <v>Profundo</v>
      </c>
      <c r="M560" t="s">
        <v>1047</v>
      </c>
      <c r="N560" t="str">
        <f>VLOOKUP(M560,spp!A:B,2,FALSE)</f>
        <v>Scarus rubroviolaceus</v>
      </c>
      <c r="O560">
        <f t="shared" si="65"/>
        <v>3</v>
      </c>
      <c r="S560">
        <v>1</v>
      </c>
      <c r="T560">
        <v>2</v>
      </c>
      <c r="AI560" s="44"/>
      <c r="AJ560">
        <f>VLOOKUP(M560,spp!A:C,3,FALSE)</f>
        <v>1</v>
      </c>
      <c r="AK560">
        <f>VLOOKUP(M560,spp!A:D,4,FALSE)</f>
        <v>3.109</v>
      </c>
      <c r="AL560">
        <f t="shared" si="60"/>
        <v>51705.490333831855</v>
      </c>
      <c r="AM560">
        <f t="shared" si="61"/>
        <v>1292.6372583457965</v>
      </c>
      <c r="AN560">
        <f t="shared" si="62"/>
        <v>12926.372583457964</v>
      </c>
      <c r="AO560">
        <f t="shared" si="63"/>
        <v>12.926372583457963</v>
      </c>
      <c r="AP560">
        <f t="shared" si="64"/>
        <v>0.06</v>
      </c>
      <c r="AQ560">
        <f>VLOOKUP(M560,spp!A:H,8,FALSE)</f>
        <v>2</v>
      </c>
      <c r="AR560" t="str">
        <f>VLOOKUP(M560,spp!A:K,10,FALSE)</f>
        <v>Herbívoro</v>
      </c>
      <c r="AS560" t="str">
        <f>VLOOKUP(M560,spp!A:L,12,FALSE)</f>
        <v>LC</v>
      </c>
    </row>
    <row r="561" spans="1:45" x14ac:dyDescent="0.3">
      <c r="A561">
        <v>15</v>
      </c>
      <c r="B561" s="2" t="s">
        <v>983</v>
      </c>
      <c r="C561" s="2" t="s">
        <v>1001</v>
      </c>
      <c r="D561" t="s">
        <v>1007</v>
      </c>
      <c r="E561" t="s">
        <v>992</v>
      </c>
      <c r="F561">
        <v>3</v>
      </c>
      <c r="G561" s="1">
        <v>41308</v>
      </c>
      <c r="H561" s="61">
        <v>2013</v>
      </c>
      <c r="I561" s="5" t="s">
        <v>986</v>
      </c>
      <c r="J561" s="1"/>
      <c r="K561" s="36">
        <v>7</v>
      </c>
      <c r="L561" t="str">
        <f t="shared" si="59"/>
        <v>Profundo</v>
      </c>
      <c r="M561" t="s">
        <v>1051</v>
      </c>
      <c r="N561" t="str">
        <f>VLOOKUP(M561,spp!A:B,2,FALSE)</f>
        <v>Prionurus punctatus</v>
      </c>
      <c r="O561">
        <f t="shared" si="65"/>
        <v>3</v>
      </c>
      <c r="R561">
        <v>3</v>
      </c>
      <c r="AI561" s="44"/>
      <c r="AJ561" t="str">
        <f>VLOOKUP(M561,spp!A:C,3,FALSE)</f>
        <v>0.19800000000000001</v>
      </c>
      <c r="AK561">
        <f>VLOOKUP(M561,spp!A:D,4,FALSE)</f>
        <v>2.504</v>
      </c>
      <c r="AL561">
        <f t="shared" si="60"/>
        <v>331.47373168878192</v>
      </c>
      <c r="AM561">
        <f t="shared" si="61"/>
        <v>8.2868432922195474</v>
      </c>
      <c r="AN561">
        <f t="shared" si="62"/>
        <v>82.868432922195467</v>
      </c>
      <c r="AO561">
        <f t="shared" si="63"/>
        <v>8.2868432922195465E-2</v>
      </c>
      <c r="AP561">
        <f t="shared" si="64"/>
        <v>0.06</v>
      </c>
      <c r="AQ561">
        <f>VLOOKUP(M561,spp!A:H,8,FALSE)</f>
        <v>2</v>
      </c>
      <c r="AR561" t="str">
        <f>VLOOKUP(M561,spp!A:K,10,FALSE)</f>
        <v>Herbívoro</v>
      </c>
      <c r="AS561" t="str">
        <f>VLOOKUP(M561,spp!A:L,12,FALSE)</f>
        <v>LC</v>
      </c>
    </row>
    <row r="562" spans="1:45" x14ac:dyDescent="0.3">
      <c r="A562">
        <v>15</v>
      </c>
      <c r="B562" s="2" t="s">
        <v>983</v>
      </c>
      <c r="C562" s="2" t="s">
        <v>1001</v>
      </c>
      <c r="D562" t="s">
        <v>1007</v>
      </c>
      <c r="E562" t="s">
        <v>992</v>
      </c>
      <c r="F562">
        <v>3</v>
      </c>
      <c r="G562" s="1">
        <v>41308</v>
      </c>
      <c r="H562" s="61">
        <v>2013</v>
      </c>
      <c r="I562" s="5" t="s">
        <v>986</v>
      </c>
      <c r="J562" s="1"/>
      <c r="K562" s="36">
        <v>7</v>
      </c>
      <c r="L562" t="str">
        <f t="shared" si="59"/>
        <v>Profundo</v>
      </c>
      <c r="M562" t="s">
        <v>1038</v>
      </c>
      <c r="N562" t="str">
        <f>VLOOKUP(M562,spp!A:B,2,FALSE)</f>
        <v>Holacanthus passer</v>
      </c>
      <c r="O562">
        <f t="shared" si="65"/>
        <v>1</v>
      </c>
      <c r="S562">
        <v>1</v>
      </c>
      <c r="AI562" s="44"/>
      <c r="AJ562">
        <f>VLOOKUP(M562,spp!A:C,3,FALSE)</f>
        <v>2</v>
      </c>
      <c r="AK562">
        <f>VLOOKUP(M562,spp!A:D,4,FALSE)</f>
        <v>3</v>
      </c>
      <c r="AL562">
        <f t="shared" si="60"/>
        <v>10718.75</v>
      </c>
      <c r="AM562">
        <f t="shared" si="61"/>
        <v>267.96875</v>
      </c>
      <c r="AN562">
        <f t="shared" si="62"/>
        <v>2679.6875</v>
      </c>
      <c r="AO562">
        <f t="shared" si="63"/>
        <v>2.6796875</v>
      </c>
      <c r="AP562">
        <f t="shared" si="64"/>
        <v>0.02</v>
      </c>
      <c r="AQ562">
        <f>VLOOKUP(M562,spp!A:H,8,FALSE)</f>
        <v>2.6</v>
      </c>
      <c r="AR562" t="str">
        <f>VLOOKUP(M562,spp!A:K,10,FALSE)</f>
        <v>Herbívoro</v>
      </c>
      <c r="AS562" t="str">
        <f>VLOOKUP(M562,spp!A:L,12,FALSE)</f>
        <v>LC</v>
      </c>
    </row>
    <row r="563" spans="1:45" x14ac:dyDescent="0.3">
      <c r="A563">
        <v>15</v>
      </c>
      <c r="B563" s="2" t="s">
        <v>983</v>
      </c>
      <c r="C563" s="2" t="s">
        <v>1001</v>
      </c>
      <c r="D563" t="s">
        <v>1007</v>
      </c>
      <c r="E563" t="s">
        <v>992</v>
      </c>
      <c r="F563">
        <v>3</v>
      </c>
      <c r="G563" s="1">
        <v>41308</v>
      </c>
      <c r="H563" s="61">
        <v>2013</v>
      </c>
      <c r="I563" s="5" t="s">
        <v>986</v>
      </c>
      <c r="J563" s="1"/>
      <c r="K563" s="36">
        <v>7</v>
      </c>
      <c r="L563" t="str">
        <f t="shared" si="59"/>
        <v>Profundo</v>
      </c>
      <c r="M563" t="s">
        <v>1050</v>
      </c>
      <c r="N563" t="str">
        <f>VLOOKUP(M563,spp!A:B,2,FALSE)</f>
        <v>Stegastes flavilatus</v>
      </c>
      <c r="O563">
        <f t="shared" si="65"/>
        <v>1</v>
      </c>
      <c r="Q563">
        <v>1</v>
      </c>
      <c r="AI563" s="44"/>
      <c r="AJ563">
        <f>VLOOKUP(M563,spp!A:C,3,FALSE)</f>
        <v>3.49E-2</v>
      </c>
      <c r="AK563">
        <f>VLOOKUP(M563,spp!A:D,4,FALSE)</f>
        <v>2</v>
      </c>
      <c r="AL563">
        <f t="shared" si="60"/>
        <v>1.963125</v>
      </c>
      <c r="AM563">
        <f t="shared" si="61"/>
        <v>4.9078125E-2</v>
      </c>
      <c r="AN563">
        <f t="shared" si="62"/>
        <v>0.49078125</v>
      </c>
      <c r="AO563">
        <f t="shared" si="63"/>
        <v>4.9078125000000001E-4</v>
      </c>
      <c r="AP563">
        <f t="shared" si="64"/>
        <v>0.02</v>
      </c>
      <c r="AQ563">
        <f>VLOOKUP(M563,spp!A:H,8,FALSE)</f>
        <v>2</v>
      </c>
      <c r="AR563" t="str">
        <f>VLOOKUP(M563,spp!A:K,10,FALSE)</f>
        <v>Herbívoro</v>
      </c>
      <c r="AS563" t="str">
        <f>VLOOKUP(M563,spp!A:L,12,FALSE)</f>
        <v>LC</v>
      </c>
    </row>
    <row r="564" spans="1:45" x14ac:dyDescent="0.3">
      <c r="A564">
        <v>15</v>
      </c>
      <c r="B564" s="2" t="s">
        <v>983</v>
      </c>
      <c r="C564" s="2" t="s">
        <v>1001</v>
      </c>
      <c r="D564" t="s">
        <v>1007</v>
      </c>
      <c r="E564" s="2" t="s">
        <v>985</v>
      </c>
      <c r="F564">
        <v>1</v>
      </c>
      <c r="G564" s="1">
        <v>41308</v>
      </c>
      <c r="H564" s="61">
        <v>2013</v>
      </c>
      <c r="I564" s="5" t="s">
        <v>986</v>
      </c>
      <c r="J564" s="1"/>
      <c r="L564" t="str">
        <f t="shared" si="59"/>
        <v>Somero</v>
      </c>
      <c r="M564" t="s">
        <v>1025</v>
      </c>
      <c r="N564" t="str">
        <f>VLOOKUP(M564,spp!A:B,2,FALSE)</f>
        <v>Abudefduf troschelii</v>
      </c>
      <c r="O564">
        <f t="shared" si="65"/>
        <v>10</v>
      </c>
      <c r="T564">
        <v>10</v>
      </c>
      <c r="AI564" s="44"/>
      <c r="AJ564">
        <f>VLOOKUP(M564,spp!A:C,3,FALSE)</f>
        <v>1.6E-2</v>
      </c>
      <c r="AK564">
        <f>VLOOKUP(M564,spp!A:D,4,FALSE)</f>
        <v>3</v>
      </c>
      <c r="AL564">
        <f t="shared" si="60"/>
        <v>2500</v>
      </c>
      <c r="AM564">
        <f t="shared" si="61"/>
        <v>62.5</v>
      </c>
      <c r="AN564">
        <f t="shared" si="62"/>
        <v>625</v>
      </c>
      <c r="AO564">
        <f t="shared" si="63"/>
        <v>0.625</v>
      </c>
      <c r="AP564">
        <f t="shared" si="64"/>
        <v>0.2</v>
      </c>
      <c r="AQ564">
        <f>VLOOKUP(M564,spp!A:H,8,FALSE)</f>
        <v>3</v>
      </c>
      <c r="AR564" t="str">
        <f>VLOOKUP(M564,spp!A:K,10,FALSE)</f>
        <v>Planctívoro</v>
      </c>
      <c r="AS564" t="str">
        <f>VLOOKUP(M564,spp!A:L,12,FALSE)</f>
        <v>LC</v>
      </c>
    </row>
    <row r="565" spans="1:45" x14ac:dyDescent="0.3">
      <c r="A565">
        <v>15</v>
      </c>
      <c r="B565" s="2" t="s">
        <v>983</v>
      </c>
      <c r="C565" s="2" t="s">
        <v>1001</v>
      </c>
      <c r="D565" t="s">
        <v>1007</v>
      </c>
      <c r="E565" s="2" t="s">
        <v>985</v>
      </c>
      <c r="F565">
        <v>1</v>
      </c>
      <c r="G565" s="1">
        <v>41308</v>
      </c>
      <c r="H565" s="61">
        <v>2013</v>
      </c>
      <c r="I565" s="5" t="s">
        <v>986</v>
      </c>
      <c r="J565" s="1"/>
      <c r="L565" t="str">
        <f t="shared" si="59"/>
        <v>Somero</v>
      </c>
      <c r="M565" t="s">
        <v>1062</v>
      </c>
      <c r="N565" t="str">
        <f>VLOOKUP(M565,spp!A:B,2,FALSE)</f>
        <v>Paranthias colonus</v>
      </c>
      <c r="O565">
        <f t="shared" si="65"/>
        <v>16</v>
      </c>
      <c r="S565">
        <v>9</v>
      </c>
      <c r="T565">
        <v>7</v>
      </c>
      <c r="AI565" s="44"/>
      <c r="AJ565">
        <f>VLOOKUP(M565,spp!A:C,3,FALSE)</f>
        <v>1.485E-2</v>
      </c>
      <c r="AK565">
        <f>VLOOKUP(M565,spp!A:D,4,FALSE)</f>
        <v>2</v>
      </c>
      <c r="AL565">
        <f t="shared" si="60"/>
        <v>105.8990625</v>
      </c>
      <c r="AM565">
        <f t="shared" si="61"/>
        <v>2.6474765625000001</v>
      </c>
      <c r="AN565">
        <f t="shared" si="62"/>
        <v>26.474765625</v>
      </c>
      <c r="AO565">
        <f t="shared" si="63"/>
        <v>2.6474765625E-2</v>
      </c>
      <c r="AP565">
        <f t="shared" si="64"/>
        <v>0.32</v>
      </c>
      <c r="AQ565">
        <f>VLOOKUP(M565,spp!A:H,8,FALSE)</f>
        <v>3.8</v>
      </c>
      <c r="AR565" t="str">
        <f>VLOOKUP(M565,spp!A:K,10,FALSE)</f>
        <v>Planctívoro</v>
      </c>
      <c r="AS565" t="str">
        <f>VLOOKUP(M565,spp!A:L,12,FALSE)</f>
        <v>LC</v>
      </c>
    </row>
    <row r="566" spans="1:45" x14ac:dyDescent="0.3">
      <c r="A566">
        <v>15</v>
      </c>
      <c r="B566" s="2" t="s">
        <v>983</v>
      </c>
      <c r="C566" s="2" t="s">
        <v>1001</v>
      </c>
      <c r="D566" t="s">
        <v>1007</v>
      </c>
      <c r="E566" s="2" t="s">
        <v>985</v>
      </c>
      <c r="F566">
        <v>1</v>
      </c>
      <c r="G566" s="1">
        <v>41308</v>
      </c>
      <c r="H566" s="61">
        <v>2013</v>
      </c>
      <c r="I566" s="5" t="s">
        <v>986</v>
      </c>
      <c r="J566" s="1"/>
      <c r="L566" t="str">
        <f t="shared" si="59"/>
        <v>Somero</v>
      </c>
      <c r="M566" t="s">
        <v>1017</v>
      </c>
      <c r="N566" t="str">
        <f>VLOOKUP(M566,spp!A:B,2,FALSE)</f>
        <v>Halichoeres dispilus</v>
      </c>
      <c r="O566">
        <f t="shared" si="65"/>
        <v>11</v>
      </c>
      <c r="R566">
        <v>10</v>
      </c>
      <c r="S566">
        <v>1</v>
      </c>
      <c r="AI566" s="44"/>
      <c r="AJ566">
        <f>VLOOKUP(M566,spp!A:C,3,FALSE)</f>
        <v>1.26E-2</v>
      </c>
      <c r="AK566">
        <f>VLOOKUP(M566,spp!A:D,4,FALSE)</f>
        <v>3</v>
      </c>
      <c r="AL566">
        <f t="shared" si="60"/>
        <v>313.62187499999999</v>
      </c>
      <c r="AM566">
        <f t="shared" si="61"/>
        <v>7.8405468749999994</v>
      </c>
      <c r="AN566">
        <f t="shared" si="62"/>
        <v>78.405468749999997</v>
      </c>
      <c r="AO566">
        <f t="shared" si="63"/>
        <v>7.8405468749999999E-2</v>
      </c>
      <c r="AP566">
        <f t="shared" si="64"/>
        <v>0.22</v>
      </c>
      <c r="AQ566">
        <f>VLOOKUP(M566,spp!A:H,8,FALSE)</f>
        <v>3.9</v>
      </c>
      <c r="AR566" t="str">
        <f>VLOOKUP(M566,spp!A:K,10,FALSE)</f>
        <v>Depredador</v>
      </c>
      <c r="AS566" t="str">
        <f>VLOOKUP(M566,spp!A:L,12,FALSE)</f>
        <v>LC</v>
      </c>
    </row>
    <row r="567" spans="1:45" x14ac:dyDescent="0.3">
      <c r="A567">
        <v>15</v>
      </c>
      <c r="B567" s="2" t="s">
        <v>983</v>
      </c>
      <c r="C567" s="2" t="s">
        <v>1001</v>
      </c>
      <c r="D567" t="s">
        <v>1007</v>
      </c>
      <c r="E567" s="2" t="s">
        <v>985</v>
      </c>
      <c r="F567">
        <v>1</v>
      </c>
      <c r="G567" s="1">
        <v>41308</v>
      </c>
      <c r="H567" s="61">
        <v>2013</v>
      </c>
      <c r="I567" s="5" t="s">
        <v>986</v>
      </c>
      <c r="J567" s="1"/>
      <c r="L567" t="str">
        <f t="shared" si="59"/>
        <v>Somero</v>
      </c>
      <c r="M567" t="s">
        <v>1056</v>
      </c>
      <c r="N567" t="str">
        <f>VLOOKUP(M567,spp!A:B,2,FALSE)</f>
        <v>Canthigaster punctatissima</v>
      </c>
      <c r="O567">
        <f t="shared" si="65"/>
        <v>2</v>
      </c>
      <c r="Q567">
        <v>2</v>
      </c>
      <c r="AI567" s="44"/>
      <c r="AJ567">
        <f>VLOOKUP(M567,spp!A:C,3,FALSE)</f>
        <v>1</v>
      </c>
      <c r="AK567">
        <f>VLOOKUP(M567,spp!A:D,4,FALSE)</f>
        <v>2</v>
      </c>
      <c r="AL567">
        <f t="shared" si="60"/>
        <v>112.5</v>
      </c>
      <c r="AM567">
        <f t="shared" si="61"/>
        <v>2.8125</v>
      </c>
      <c r="AN567">
        <f t="shared" si="62"/>
        <v>28.125</v>
      </c>
      <c r="AO567">
        <f t="shared" si="63"/>
        <v>2.8125000000000001E-2</v>
      </c>
      <c r="AP567">
        <f t="shared" si="64"/>
        <v>0.04</v>
      </c>
      <c r="AQ567">
        <f>VLOOKUP(M567,spp!A:H,8,FALSE)</f>
        <v>3</v>
      </c>
      <c r="AR567" t="str">
        <f>VLOOKUP(M567,spp!A:K,10,FALSE)</f>
        <v>Depredador</v>
      </c>
      <c r="AS567" t="str">
        <f>VLOOKUP(M567,spp!A:L,12,FALSE)</f>
        <v>LC</v>
      </c>
    </row>
    <row r="568" spans="1:45" x14ac:dyDescent="0.3">
      <c r="A568">
        <v>15</v>
      </c>
      <c r="B568" s="2" t="s">
        <v>983</v>
      </c>
      <c r="C568" s="2" t="s">
        <v>1001</v>
      </c>
      <c r="D568" t="s">
        <v>1007</v>
      </c>
      <c r="E568" s="2" t="s">
        <v>985</v>
      </c>
      <c r="F568">
        <v>1</v>
      </c>
      <c r="G568" s="1">
        <v>41308</v>
      </c>
      <c r="H568" s="61">
        <v>2013</v>
      </c>
      <c r="I568" s="5" t="s">
        <v>986</v>
      </c>
      <c r="J568" s="1"/>
      <c r="L568" t="str">
        <f t="shared" si="59"/>
        <v>Somero</v>
      </c>
      <c r="M568" t="s">
        <v>1040</v>
      </c>
      <c r="N568" t="str">
        <f>VLOOKUP(M568,spp!A:B,2,FALSE)</f>
        <v>Sufflamen verres</v>
      </c>
      <c r="O568">
        <f t="shared" si="65"/>
        <v>4</v>
      </c>
      <c r="S568">
        <v>1</v>
      </c>
      <c r="T568">
        <v>3</v>
      </c>
      <c r="AI568" s="44"/>
      <c r="AJ568">
        <f>VLOOKUP(M568,spp!A:C,3,FALSE)</f>
        <v>2</v>
      </c>
      <c r="AK568">
        <f>VLOOKUP(M568,spp!A:D,4,FALSE)</f>
        <v>3</v>
      </c>
      <c r="AL568">
        <f t="shared" si="60"/>
        <v>104468.75</v>
      </c>
      <c r="AM568">
        <f t="shared" si="61"/>
        <v>2611.71875</v>
      </c>
      <c r="AN568">
        <f t="shared" si="62"/>
        <v>26117.1875</v>
      </c>
      <c r="AO568">
        <f t="shared" si="63"/>
        <v>26.1171875</v>
      </c>
      <c r="AP568">
        <f t="shared" si="64"/>
        <v>0.08</v>
      </c>
      <c r="AQ568">
        <f>VLOOKUP(M568,spp!A:H,8,FALSE)</f>
        <v>3.3</v>
      </c>
      <c r="AR568" t="str">
        <f>VLOOKUP(M568,spp!A:K,10,FALSE)</f>
        <v>Depredador</v>
      </c>
      <c r="AS568" t="str">
        <f>VLOOKUP(M568,spp!A:L,12,FALSE)</f>
        <v>LC</v>
      </c>
    </row>
    <row r="569" spans="1:45" x14ac:dyDescent="0.3">
      <c r="A569">
        <v>15</v>
      </c>
      <c r="B569" s="2" t="s">
        <v>983</v>
      </c>
      <c r="C569" s="2" t="s">
        <v>1001</v>
      </c>
      <c r="D569" t="s">
        <v>1007</v>
      </c>
      <c r="E569" s="2" t="s">
        <v>985</v>
      </c>
      <c r="F569">
        <v>1</v>
      </c>
      <c r="G569" s="1">
        <v>41308</v>
      </c>
      <c r="H569" s="61">
        <v>2013</v>
      </c>
      <c r="I569" s="5" t="s">
        <v>986</v>
      </c>
      <c r="J569" s="1"/>
      <c r="L569" t="str">
        <f t="shared" si="59"/>
        <v>Somero</v>
      </c>
      <c r="M569" t="s">
        <v>1019</v>
      </c>
      <c r="N569" t="str">
        <f>VLOOKUP(M569,spp!A:B,2,FALSE)</f>
        <v>Stegastes acapulcoensis</v>
      </c>
      <c r="O569">
        <f t="shared" si="65"/>
        <v>12</v>
      </c>
      <c r="P569">
        <v>3</v>
      </c>
      <c r="Q569">
        <v>3</v>
      </c>
      <c r="S569">
        <v>6</v>
      </c>
      <c r="AI569" s="44"/>
      <c r="AJ569">
        <f>VLOOKUP(M569,spp!A:C,3,FALSE)</f>
        <v>3.49E-2</v>
      </c>
      <c r="AK569">
        <f>VLOOKUP(M569,spp!A:D,4,FALSE)</f>
        <v>2</v>
      </c>
      <c r="AL569">
        <f t="shared" si="60"/>
        <v>70.672499999999999</v>
      </c>
      <c r="AM569">
        <f t="shared" si="61"/>
        <v>1.7668124999999999</v>
      </c>
      <c r="AN569">
        <f t="shared" si="62"/>
        <v>17.668125</v>
      </c>
      <c r="AO569">
        <f t="shared" si="63"/>
        <v>1.7668125E-2</v>
      </c>
      <c r="AP569">
        <f t="shared" si="64"/>
        <v>0.24</v>
      </c>
      <c r="AQ569">
        <f>VLOOKUP(M569,spp!A:H,8,FALSE)</f>
        <v>2</v>
      </c>
      <c r="AR569" t="str">
        <f>VLOOKUP(M569,spp!A:K,10,FALSE)</f>
        <v>Herbívoro</v>
      </c>
      <c r="AS569" t="str">
        <f>VLOOKUP(M569,spp!A:L,12,FALSE)</f>
        <v>LC</v>
      </c>
    </row>
    <row r="570" spans="1:45" x14ac:dyDescent="0.3">
      <c r="A570">
        <v>15</v>
      </c>
      <c r="B570" s="2" t="s">
        <v>983</v>
      </c>
      <c r="C570" s="2" t="s">
        <v>1001</v>
      </c>
      <c r="D570" t="s">
        <v>1007</v>
      </c>
      <c r="E570" s="2" t="s">
        <v>985</v>
      </c>
      <c r="F570">
        <v>1</v>
      </c>
      <c r="G570" s="1">
        <v>41308</v>
      </c>
      <c r="H570" s="61">
        <v>2013</v>
      </c>
      <c r="I570" s="5" t="s">
        <v>986</v>
      </c>
      <c r="J570" s="1"/>
      <c r="L570" t="str">
        <f t="shared" si="59"/>
        <v>Somero</v>
      </c>
      <c r="M570" t="s">
        <v>1022</v>
      </c>
      <c r="N570" t="str">
        <f>VLOOKUP(M570,spp!A:B,2,FALSE)</f>
        <v>Epinephelus labriformis</v>
      </c>
      <c r="O570">
        <f t="shared" si="65"/>
        <v>2</v>
      </c>
      <c r="U570">
        <v>2</v>
      </c>
      <c r="AI570" s="44"/>
      <c r="AJ570">
        <f>VLOOKUP(M570,spp!A:C,3,FALSE)</f>
        <v>3</v>
      </c>
      <c r="AK570">
        <f>VLOOKUP(M570,spp!A:D,4,FALSE)</f>
        <v>2.9</v>
      </c>
      <c r="AL570">
        <f t="shared" si="60"/>
        <v>180280.42739801313</v>
      </c>
      <c r="AM570">
        <f t="shared" si="61"/>
        <v>4507.0106849503281</v>
      </c>
      <c r="AN570">
        <f t="shared" si="62"/>
        <v>45070.106849503281</v>
      </c>
      <c r="AO570">
        <f t="shared" si="63"/>
        <v>45.070106849503283</v>
      </c>
      <c r="AP570">
        <f t="shared" si="64"/>
        <v>0.04</v>
      </c>
      <c r="AQ570">
        <f>VLOOKUP(M570,spp!A:H,8,FALSE)</f>
        <v>4</v>
      </c>
      <c r="AR570" t="str">
        <f>VLOOKUP(M570,spp!A:K,10,FALSE)</f>
        <v>Depredador Tope</v>
      </c>
      <c r="AS570" t="str">
        <f>VLOOKUP(M570,spp!A:L,12,FALSE)</f>
        <v>LC</v>
      </c>
    </row>
    <row r="571" spans="1:45" x14ac:dyDescent="0.3">
      <c r="A571">
        <v>15</v>
      </c>
      <c r="B571" s="2" t="s">
        <v>983</v>
      </c>
      <c r="C571" s="2" t="s">
        <v>1001</v>
      </c>
      <c r="D571" t="s">
        <v>1007</v>
      </c>
      <c r="E571" s="2" t="s">
        <v>985</v>
      </c>
      <c r="F571">
        <v>1</v>
      </c>
      <c r="G571" s="1">
        <v>41308</v>
      </c>
      <c r="H571" s="61">
        <v>2013</v>
      </c>
      <c r="I571" s="5" t="s">
        <v>986</v>
      </c>
      <c r="J571" s="1"/>
      <c r="L571" t="str">
        <f t="shared" si="59"/>
        <v>Somero</v>
      </c>
      <c r="M571" t="s">
        <v>1042</v>
      </c>
      <c r="N571" t="str">
        <f>VLOOKUP(M571,spp!A:B,2,FALSE)</f>
        <v>Bodianus diplotaenia</v>
      </c>
      <c r="O571">
        <f t="shared" si="65"/>
        <v>1</v>
      </c>
      <c r="T571">
        <v>1</v>
      </c>
      <c r="AI571" s="44"/>
      <c r="AJ571">
        <f>VLOOKUP(M571,spp!A:C,3,FALSE)</f>
        <v>2.01E-2</v>
      </c>
      <c r="AK571">
        <f>VLOOKUP(M571,spp!A:D,4,FALSE)</f>
        <v>2</v>
      </c>
      <c r="AL571">
        <f t="shared" si="60"/>
        <v>12.5625</v>
      </c>
      <c r="AM571">
        <f t="shared" si="61"/>
        <v>0.31406250000000002</v>
      </c>
      <c r="AN571">
        <f t="shared" si="62"/>
        <v>3.140625</v>
      </c>
      <c r="AO571">
        <f t="shared" si="63"/>
        <v>3.1406250000000002E-3</v>
      </c>
      <c r="AP571">
        <f t="shared" si="64"/>
        <v>0.02</v>
      </c>
      <c r="AQ571">
        <f>VLOOKUP(M571,spp!A:H,8,FALSE)</f>
        <v>3.4</v>
      </c>
      <c r="AR571" t="str">
        <f>VLOOKUP(M571,spp!A:K,10,FALSE)</f>
        <v>Depredador</v>
      </c>
      <c r="AS571" t="str">
        <f>VLOOKUP(M571,spp!A:L,12,FALSE)</f>
        <v>LC</v>
      </c>
    </row>
    <row r="572" spans="1:45" x14ac:dyDescent="0.3">
      <c r="A572">
        <v>15</v>
      </c>
      <c r="B572" s="2" t="s">
        <v>983</v>
      </c>
      <c r="C572" s="2" t="s">
        <v>1001</v>
      </c>
      <c r="D572" t="s">
        <v>1007</v>
      </c>
      <c r="E572" s="2" t="s">
        <v>985</v>
      </c>
      <c r="F572">
        <v>1</v>
      </c>
      <c r="G572" s="1">
        <v>41308</v>
      </c>
      <c r="H572" s="61">
        <v>2013</v>
      </c>
      <c r="I572" s="5" t="s">
        <v>986</v>
      </c>
      <c r="J572" s="1"/>
      <c r="L572" t="str">
        <f t="shared" si="59"/>
        <v>Somero</v>
      </c>
      <c r="M572" t="s">
        <v>1066</v>
      </c>
      <c r="N572" t="str">
        <f>VLOOKUP(M572,spp!A:B,2,FALSE)</f>
        <v>Caranx melampygus</v>
      </c>
      <c r="O572">
        <f t="shared" si="65"/>
        <v>1</v>
      </c>
      <c r="W572">
        <v>1</v>
      </c>
      <c r="AI572" s="44"/>
      <c r="AJ572">
        <f>VLOOKUP(M572,spp!A:C,3,FALSE)</f>
        <v>2</v>
      </c>
      <c r="AK572">
        <f>VLOOKUP(M572,spp!A:D,4,FALSE)</f>
        <v>2</v>
      </c>
      <c r="AL572">
        <f t="shared" si="60"/>
        <v>6050</v>
      </c>
      <c r="AM572">
        <f t="shared" si="61"/>
        <v>151.25</v>
      </c>
      <c r="AN572">
        <f t="shared" si="62"/>
        <v>1512.5</v>
      </c>
      <c r="AO572">
        <f t="shared" si="63"/>
        <v>1.5125</v>
      </c>
      <c r="AP572">
        <f t="shared" si="64"/>
        <v>0.02</v>
      </c>
      <c r="AQ572">
        <f>VLOOKUP(M572,spp!A:H,8,FALSE)</f>
        <v>4.5</v>
      </c>
      <c r="AR572" t="str">
        <f>VLOOKUP(M572,spp!A:K,10,FALSE)</f>
        <v>Depredador Tope</v>
      </c>
      <c r="AS572" t="str">
        <f>VLOOKUP(M572,spp!A:L,12,FALSE)</f>
        <v>NE</v>
      </c>
    </row>
    <row r="573" spans="1:45" x14ac:dyDescent="0.3">
      <c r="A573">
        <v>15</v>
      </c>
      <c r="B573" s="2" t="s">
        <v>983</v>
      </c>
      <c r="C573" s="2" t="s">
        <v>1001</v>
      </c>
      <c r="D573" t="s">
        <v>1007</v>
      </c>
      <c r="E573" s="2" t="s">
        <v>985</v>
      </c>
      <c r="F573">
        <v>1</v>
      </c>
      <c r="G573" s="1">
        <v>41308</v>
      </c>
      <c r="H573" s="61">
        <v>2013</v>
      </c>
      <c r="I573" s="5" t="s">
        <v>986</v>
      </c>
      <c r="J573" s="1"/>
      <c r="L573" t="str">
        <f t="shared" si="59"/>
        <v>Somero</v>
      </c>
      <c r="M573" t="s">
        <v>1047</v>
      </c>
      <c r="N573" t="str">
        <f>VLOOKUP(M573,spp!A:B,2,FALSE)</f>
        <v>Scarus rubroviolaceus</v>
      </c>
      <c r="O573">
        <f t="shared" si="65"/>
        <v>6</v>
      </c>
      <c r="T573">
        <v>2</v>
      </c>
      <c r="U573">
        <v>2</v>
      </c>
      <c r="V573">
        <v>2</v>
      </c>
      <c r="AI573" s="44"/>
      <c r="AJ573">
        <f>VLOOKUP(M573,spp!A:C,3,FALSE)</f>
        <v>1</v>
      </c>
      <c r="AK573">
        <f>VLOOKUP(M573,spp!A:D,4,FALSE)</f>
        <v>3.109</v>
      </c>
      <c r="AL573">
        <f t="shared" si="60"/>
        <v>446696.63739094726</v>
      </c>
      <c r="AM573">
        <f t="shared" si="61"/>
        <v>11167.415934773682</v>
      </c>
      <c r="AN573">
        <f t="shared" si="62"/>
        <v>111674.15934773683</v>
      </c>
      <c r="AO573">
        <f t="shared" si="63"/>
        <v>111.67415934773683</v>
      </c>
      <c r="AP573">
        <f t="shared" si="64"/>
        <v>0.12</v>
      </c>
      <c r="AQ573">
        <f>VLOOKUP(M573,spp!A:H,8,FALSE)</f>
        <v>2</v>
      </c>
      <c r="AR573" t="str">
        <f>VLOOKUP(M573,spp!A:K,10,FALSE)</f>
        <v>Herbívoro</v>
      </c>
      <c r="AS573" t="str">
        <f>VLOOKUP(M573,spp!A:L,12,FALSE)</f>
        <v>LC</v>
      </c>
    </row>
    <row r="574" spans="1:45" x14ac:dyDescent="0.3">
      <c r="A574">
        <v>15</v>
      </c>
      <c r="B574" s="2" t="s">
        <v>983</v>
      </c>
      <c r="C574" s="2" t="s">
        <v>1001</v>
      </c>
      <c r="D574" t="s">
        <v>1007</v>
      </c>
      <c r="E574" s="2" t="s">
        <v>985</v>
      </c>
      <c r="F574">
        <v>1</v>
      </c>
      <c r="G574" s="1">
        <v>41308</v>
      </c>
      <c r="H574" s="61">
        <v>2013</v>
      </c>
      <c r="I574" s="5" t="s">
        <v>986</v>
      </c>
      <c r="J574" s="1"/>
      <c r="L574" t="str">
        <f t="shared" si="59"/>
        <v>Somero</v>
      </c>
      <c r="M574" t="s">
        <v>1054</v>
      </c>
      <c r="N574" t="str">
        <f>VLOOKUP(M574,spp!A:B,2,FALSE)</f>
        <v>Halichoeres nicholsi</v>
      </c>
      <c r="O574">
        <f t="shared" si="65"/>
        <v>1</v>
      </c>
      <c r="U574">
        <v>1</v>
      </c>
      <c r="AI574" s="44"/>
      <c r="AJ574">
        <f>VLOOKUP(M574,spp!A:C,3,FALSE)</f>
        <v>1.26E-2</v>
      </c>
      <c r="AK574">
        <f>VLOOKUP(M574,spp!A:D,4,FALSE)</f>
        <v>3</v>
      </c>
      <c r="AL574">
        <f t="shared" si="60"/>
        <v>540.22500000000002</v>
      </c>
      <c r="AM574">
        <f t="shared" si="61"/>
        <v>13.505625</v>
      </c>
      <c r="AN574">
        <f t="shared" si="62"/>
        <v>135.05625000000001</v>
      </c>
      <c r="AO574">
        <f t="shared" si="63"/>
        <v>0.13505625000000002</v>
      </c>
      <c r="AP574">
        <f t="shared" si="64"/>
        <v>0.02</v>
      </c>
      <c r="AQ574">
        <f>VLOOKUP(M574,spp!A:H,8,FALSE)</f>
        <v>4</v>
      </c>
      <c r="AR574" t="str">
        <f>VLOOKUP(M574,spp!A:K,10,FALSE)</f>
        <v>Depredador Tope</v>
      </c>
      <c r="AS574" t="str">
        <f>VLOOKUP(M574,spp!A:L,12,FALSE)</f>
        <v>LC</v>
      </c>
    </row>
    <row r="575" spans="1:45" x14ac:dyDescent="0.3">
      <c r="A575">
        <v>15</v>
      </c>
      <c r="B575" s="2" t="s">
        <v>983</v>
      </c>
      <c r="C575" s="2" t="s">
        <v>1001</v>
      </c>
      <c r="D575" t="s">
        <v>1007</v>
      </c>
      <c r="E575" s="2" t="s">
        <v>985</v>
      </c>
      <c r="F575">
        <v>1</v>
      </c>
      <c r="G575" s="1">
        <v>41308</v>
      </c>
      <c r="H575" s="61">
        <v>2013</v>
      </c>
      <c r="I575" s="5" t="s">
        <v>986</v>
      </c>
      <c r="J575" s="1"/>
      <c r="L575" t="str">
        <f t="shared" si="59"/>
        <v>Somero</v>
      </c>
      <c r="M575" t="s">
        <v>1058</v>
      </c>
      <c r="N575" t="str">
        <f>VLOOKUP(M575,spp!A:B,2,FALSE)</f>
        <v>Serranus psittacinus</v>
      </c>
      <c r="O575">
        <f t="shared" si="65"/>
        <v>5</v>
      </c>
      <c r="R575">
        <v>5</v>
      </c>
      <c r="AI575" s="44"/>
      <c r="AJ575">
        <f>VLOOKUP(M575,spp!A:C,3,FALSE)</f>
        <v>1</v>
      </c>
      <c r="AK575">
        <f>VLOOKUP(M575,spp!A:D,4,FALSE)</f>
        <v>2</v>
      </c>
      <c r="AL575">
        <f t="shared" si="60"/>
        <v>781.25</v>
      </c>
      <c r="AM575">
        <f t="shared" si="61"/>
        <v>19.53125</v>
      </c>
      <c r="AN575">
        <f t="shared" si="62"/>
        <v>195.3125</v>
      </c>
      <c r="AO575">
        <f t="shared" si="63"/>
        <v>0.1953125</v>
      </c>
      <c r="AP575">
        <f t="shared" si="64"/>
        <v>0.1</v>
      </c>
      <c r="AQ575">
        <f>VLOOKUP(M575,spp!A:H,8,FALSE)</f>
        <v>3.6</v>
      </c>
      <c r="AR575" t="str">
        <f>VLOOKUP(M575,spp!A:K,10,FALSE)</f>
        <v>Depredador</v>
      </c>
      <c r="AS575" t="str">
        <f>VLOOKUP(M575,spp!A:L,12,FALSE)</f>
        <v>LC</v>
      </c>
    </row>
    <row r="576" spans="1:45" x14ac:dyDescent="0.3">
      <c r="A576">
        <v>15</v>
      </c>
      <c r="B576" s="2" t="s">
        <v>983</v>
      </c>
      <c r="C576" s="2" t="s">
        <v>1001</v>
      </c>
      <c r="D576" t="s">
        <v>1007</v>
      </c>
      <c r="E576" s="2" t="s">
        <v>985</v>
      </c>
      <c r="F576">
        <v>1</v>
      </c>
      <c r="G576" s="1">
        <v>41308</v>
      </c>
      <c r="H576" s="61">
        <v>2013</v>
      </c>
      <c r="I576" s="5" t="s">
        <v>986</v>
      </c>
      <c r="J576" s="1"/>
      <c r="L576" t="str">
        <f t="shared" si="59"/>
        <v>Somero</v>
      </c>
      <c r="M576" t="s">
        <v>1028</v>
      </c>
      <c r="N576" t="str">
        <f>VLOOKUP(M576,spp!A:B,2,FALSE)</f>
        <v>Thalassoma lucasanum</v>
      </c>
      <c r="O576">
        <f t="shared" si="65"/>
        <v>18</v>
      </c>
      <c r="P576">
        <v>8</v>
      </c>
      <c r="R576">
        <v>10</v>
      </c>
      <c r="AI576" s="44"/>
      <c r="AJ576">
        <f>VLOOKUP(M576,spp!A:C,3,FALSE)</f>
        <v>1.261E-2</v>
      </c>
      <c r="AK576">
        <f>VLOOKUP(M576,spp!A:D,4,FALSE)</f>
        <v>2</v>
      </c>
      <c r="AL576">
        <f t="shared" si="60"/>
        <v>20.333625000000001</v>
      </c>
      <c r="AM576">
        <f t="shared" si="61"/>
        <v>0.50834062499999999</v>
      </c>
      <c r="AN576">
        <f t="shared" si="62"/>
        <v>5.0834062499999995</v>
      </c>
      <c r="AO576">
        <f t="shared" si="63"/>
        <v>5.0834062499999994E-3</v>
      </c>
      <c r="AP576">
        <f t="shared" si="64"/>
        <v>0.36</v>
      </c>
      <c r="AQ576">
        <f>VLOOKUP(M576,spp!A:H,8,FALSE)</f>
        <v>3.5</v>
      </c>
      <c r="AR576" t="str">
        <f>VLOOKUP(M576,spp!A:K,10,FALSE)</f>
        <v>Depredador</v>
      </c>
      <c r="AS576" t="str">
        <f>VLOOKUP(M576,spp!A:L,12,FALSE)</f>
        <v>LC</v>
      </c>
    </row>
    <row r="577" spans="1:45" x14ac:dyDescent="0.3">
      <c r="A577">
        <v>15</v>
      </c>
      <c r="B577" s="2" t="s">
        <v>983</v>
      </c>
      <c r="C577" s="2" t="s">
        <v>1001</v>
      </c>
      <c r="D577" t="s">
        <v>1007</v>
      </c>
      <c r="E577" s="2" t="s">
        <v>985</v>
      </c>
      <c r="F577">
        <v>1</v>
      </c>
      <c r="G577" s="1">
        <v>41308</v>
      </c>
      <c r="H577" s="61">
        <v>2013</v>
      </c>
      <c r="I577" s="5" t="s">
        <v>986</v>
      </c>
      <c r="J577" s="1"/>
      <c r="L577" t="str">
        <f t="shared" si="59"/>
        <v>Somero</v>
      </c>
      <c r="M577" t="s">
        <v>1050</v>
      </c>
      <c r="N577" t="str">
        <f>VLOOKUP(M577,spp!A:B,2,FALSE)</f>
        <v>Stegastes flavilatus</v>
      </c>
      <c r="O577">
        <f t="shared" si="65"/>
        <v>6</v>
      </c>
      <c r="P577">
        <v>4</v>
      </c>
      <c r="R577">
        <v>2</v>
      </c>
      <c r="AI577" s="44"/>
      <c r="AJ577">
        <f>VLOOKUP(M577,spp!A:C,3,FALSE)</f>
        <v>3.49E-2</v>
      </c>
      <c r="AK577">
        <f>VLOOKUP(M577,spp!A:D,4,FALSE)</f>
        <v>2</v>
      </c>
      <c r="AL577">
        <f t="shared" si="60"/>
        <v>11.77875</v>
      </c>
      <c r="AM577">
        <f t="shared" si="61"/>
        <v>0.29446875</v>
      </c>
      <c r="AN577">
        <f t="shared" si="62"/>
        <v>2.9446875000000001</v>
      </c>
      <c r="AO577">
        <f t="shared" si="63"/>
        <v>2.9446875000000003E-3</v>
      </c>
      <c r="AP577">
        <f t="shared" si="64"/>
        <v>0.12</v>
      </c>
      <c r="AQ577">
        <f>VLOOKUP(M577,spp!A:H,8,FALSE)</f>
        <v>2</v>
      </c>
      <c r="AR577" t="str">
        <f>VLOOKUP(M577,spp!A:K,10,FALSE)</f>
        <v>Herbívoro</v>
      </c>
      <c r="AS577" t="str">
        <f>VLOOKUP(M577,spp!A:L,12,FALSE)</f>
        <v>LC</v>
      </c>
    </row>
    <row r="578" spans="1:45" x14ac:dyDescent="0.3">
      <c r="A578">
        <v>15</v>
      </c>
      <c r="B578" s="2" t="s">
        <v>983</v>
      </c>
      <c r="C578" s="2" t="s">
        <v>1001</v>
      </c>
      <c r="D578" t="s">
        <v>1007</v>
      </c>
      <c r="E578" s="2" t="s">
        <v>985</v>
      </c>
      <c r="F578">
        <v>2</v>
      </c>
      <c r="G578" s="1">
        <v>41308</v>
      </c>
      <c r="H578" s="61">
        <v>2013</v>
      </c>
      <c r="I578" s="5" t="s">
        <v>986</v>
      </c>
      <c r="J578" s="1"/>
      <c r="L578" t="str">
        <f t="shared" si="59"/>
        <v>Somero</v>
      </c>
      <c r="M578" t="s">
        <v>1025</v>
      </c>
      <c r="N578" t="str">
        <f>VLOOKUP(M578,spp!A:B,2,FALSE)</f>
        <v>Abudefduf troschelii</v>
      </c>
      <c r="O578">
        <f t="shared" si="65"/>
        <v>6</v>
      </c>
      <c r="T578">
        <v>6</v>
      </c>
      <c r="AI578" s="44"/>
      <c r="AJ578">
        <f>VLOOKUP(M578,spp!A:C,3,FALSE)</f>
        <v>1.6E-2</v>
      </c>
      <c r="AK578">
        <f>VLOOKUP(M578,spp!A:D,4,FALSE)</f>
        <v>3</v>
      </c>
      <c r="AL578">
        <f t="shared" si="60"/>
        <v>1500</v>
      </c>
      <c r="AM578">
        <f t="shared" si="61"/>
        <v>37.5</v>
      </c>
      <c r="AN578">
        <f t="shared" si="62"/>
        <v>375</v>
      </c>
      <c r="AO578">
        <f t="shared" si="63"/>
        <v>0.375</v>
      </c>
      <c r="AP578">
        <f t="shared" si="64"/>
        <v>0.12</v>
      </c>
      <c r="AQ578">
        <f>VLOOKUP(M578,spp!A:H,8,FALSE)</f>
        <v>3</v>
      </c>
      <c r="AR578" t="str">
        <f>VLOOKUP(M578,spp!A:K,10,FALSE)</f>
        <v>Planctívoro</v>
      </c>
      <c r="AS578" t="str">
        <f>VLOOKUP(M578,spp!A:L,12,FALSE)</f>
        <v>LC</v>
      </c>
    </row>
    <row r="579" spans="1:45" x14ac:dyDescent="0.3">
      <c r="A579">
        <v>15</v>
      </c>
      <c r="B579" s="2" t="s">
        <v>983</v>
      </c>
      <c r="C579" s="2" t="s">
        <v>1001</v>
      </c>
      <c r="D579" t="s">
        <v>1007</v>
      </c>
      <c r="E579" s="2" t="s">
        <v>985</v>
      </c>
      <c r="F579">
        <v>2</v>
      </c>
      <c r="G579" s="1">
        <v>41308</v>
      </c>
      <c r="H579" s="61">
        <v>2013</v>
      </c>
      <c r="I579" s="5" t="s">
        <v>986</v>
      </c>
      <c r="J579" s="1"/>
      <c r="L579" t="str">
        <f t="shared" si="59"/>
        <v>Somero</v>
      </c>
      <c r="M579" t="s">
        <v>1062</v>
      </c>
      <c r="N579" t="str">
        <f>VLOOKUP(M579,spp!A:B,2,FALSE)</f>
        <v>Paranthias colonus</v>
      </c>
      <c r="O579">
        <f t="shared" si="65"/>
        <v>30</v>
      </c>
      <c r="S579">
        <v>9</v>
      </c>
      <c r="T579">
        <v>21</v>
      </c>
      <c r="AI579" s="44"/>
      <c r="AJ579">
        <f>VLOOKUP(M579,spp!A:C,3,FALSE)</f>
        <v>1.485E-2</v>
      </c>
      <c r="AK579">
        <f>VLOOKUP(M579,spp!A:D,4,FALSE)</f>
        <v>2</v>
      </c>
      <c r="AL579">
        <f t="shared" si="60"/>
        <v>235.83656250000001</v>
      </c>
      <c r="AM579">
        <f t="shared" si="61"/>
        <v>5.8959140625000002</v>
      </c>
      <c r="AN579">
        <f t="shared" si="62"/>
        <v>58.959140625000003</v>
      </c>
      <c r="AO579">
        <f t="shared" si="63"/>
        <v>5.8959140625000003E-2</v>
      </c>
      <c r="AP579">
        <f t="shared" si="64"/>
        <v>0.6</v>
      </c>
      <c r="AQ579">
        <f>VLOOKUP(M579,spp!A:H,8,FALSE)</f>
        <v>3.8</v>
      </c>
      <c r="AR579" t="str">
        <f>VLOOKUP(M579,spp!A:K,10,FALSE)</f>
        <v>Planctívoro</v>
      </c>
      <c r="AS579" t="str">
        <f>VLOOKUP(M579,spp!A:L,12,FALSE)</f>
        <v>LC</v>
      </c>
    </row>
    <row r="580" spans="1:45" x14ac:dyDescent="0.3">
      <c r="A580">
        <v>15</v>
      </c>
      <c r="B580" s="2" t="s">
        <v>983</v>
      </c>
      <c r="C580" s="2" t="s">
        <v>1001</v>
      </c>
      <c r="D580" t="s">
        <v>1007</v>
      </c>
      <c r="E580" s="2" t="s">
        <v>985</v>
      </c>
      <c r="F580">
        <v>2</v>
      </c>
      <c r="G580" s="1">
        <v>41308</v>
      </c>
      <c r="H580" s="61">
        <v>2013</v>
      </c>
      <c r="I580" s="5" t="s">
        <v>986</v>
      </c>
      <c r="J580" s="1"/>
      <c r="L580" t="str">
        <f t="shared" ref="L580:L643" si="66">IF(K580&gt;6,"Profundo","Somero")</f>
        <v>Somero</v>
      </c>
      <c r="M580" t="s">
        <v>1017</v>
      </c>
      <c r="N580" t="str">
        <f>VLOOKUP(M580,spp!A:B,2,FALSE)</f>
        <v>Halichoeres dispilus</v>
      </c>
      <c r="O580">
        <f t="shared" si="65"/>
        <v>20</v>
      </c>
      <c r="Q580">
        <v>15</v>
      </c>
      <c r="R580">
        <v>5</v>
      </c>
      <c r="AI580" s="44"/>
      <c r="AJ580">
        <f>VLOOKUP(M580,spp!A:C,3,FALSE)</f>
        <v>1.26E-2</v>
      </c>
      <c r="AK580">
        <f>VLOOKUP(M580,spp!A:D,4,FALSE)</f>
        <v>3</v>
      </c>
      <c r="AL580">
        <f t="shared" ref="AL580:AL643" si="67">((AJ580*$P$2^AK580)*P580)+((AJ580*$Q$2^AK580)*Q580)+((AJ580*$R$2^AK580)*R580)+((AJ580*$S$2^AK580)*S580)+((AJ580*$T$2^AK580)*T580)+((AJ580*$U$2^AK580)*U580)+((AJ580*$V$2^AK580)*V580)+((AJ580*$W$2^AK580)*W580)+((AJ580*$X$2^AK580)*X580)+((AJ580*$Y$2^AK580)*Y580)+((AJ580*$Z$2^AK580)*Z580)+((AJ580*$AA$2^AK580)*AA580)+((AJ580*$AB$2^AK580)*AB580)+ ((AJ580*$AC$2^AK580)*AC580)+((AJ580*$AD$2^AK580)*AD580)+((AJ580*$AE$2^AK580)*AE580)+((AJ580*$AF$2^AK580)*AF580)+((AJ580*$AG$2^AK580)*AG580)+((AJ580*$AH$2^AK580)*AH580)</f>
        <v>202.78125</v>
      </c>
      <c r="AM580">
        <f t="shared" ref="AM580:AM643" si="68">AL580/40</f>
        <v>5.0695312499999998</v>
      </c>
      <c r="AN580">
        <f t="shared" ref="AN580:AN643" si="69">AM580*10</f>
        <v>50.6953125</v>
      </c>
      <c r="AO580">
        <f t="shared" ref="AO580:AO643" si="70">AN580/1000</f>
        <v>5.0695312499999999E-2</v>
      </c>
      <c r="AP580">
        <f t="shared" ref="AP580:AP643" si="71">O580/$C$1</f>
        <v>0.4</v>
      </c>
      <c r="AQ580">
        <f>VLOOKUP(M580,spp!A:H,8,FALSE)</f>
        <v>3.9</v>
      </c>
      <c r="AR580" t="str">
        <f>VLOOKUP(M580,spp!A:K,10,FALSE)</f>
        <v>Depredador</v>
      </c>
      <c r="AS580" t="str">
        <f>VLOOKUP(M580,spp!A:L,12,FALSE)</f>
        <v>LC</v>
      </c>
    </row>
    <row r="581" spans="1:45" x14ac:dyDescent="0.3">
      <c r="A581">
        <v>15</v>
      </c>
      <c r="B581" s="2" t="s">
        <v>983</v>
      </c>
      <c r="C581" s="2" t="s">
        <v>1001</v>
      </c>
      <c r="D581" t="s">
        <v>1007</v>
      </c>
      <c r="E581" s="2" t="s">
        <v>985</v>
      </c>
      <c r="F581">
        <v>2</v>
      </c>
      <c r="G581" s="1">
        <v>41308</v>
      </c>
      <c r="H581" s="61">
        <v>2013</v>
      </c>
      <c r="I581" s="5" t="s">
        <v>986</v>
      </c>
      <c r="J581" s="1"/>
      <c r="L581" t="str">
        <f t="shared" si="66"/>
        <v>Somero</v>
      </c>
      <c r="M581" t="s">
        <v>1056</v>
      </c>
      <c r="N581" t="str">
        <f>VLOOKUP(M581,spp!A:B,2,FALSE)</f>
        <v>Canthigaster punctatissima</v>
      </c>
      <c r="O581">
        <f t="shared" si="65"/>
        <v>6</v>
      </c>
      <c r="Q581">
        <v>6</v>
      </c>
      <c r="AI581" s="44"/>
      <c r="AJ581">
        <f>VLOOKUP(M581,spp!A:C,3,FALSE)</f>
        <v>1</v>
      </c>
      <c r="AK581">
        <f>VLOOKUP(M581,spp!A:D,4,FALSE)</f>
        <v>2</v>
      </c>
      <c r="AL581">
        <f t="shared" si="67"/>
        <v>337.5</v>
      </c>
      <c r="AM581">
        <f t="shared" si="68"/>
        <v>8.4375</v>
      </c>
      <c r="AN581">
        <f t="shared" si="69"/>
        <v>84.375</v>
      </c>
      <c r="AO581">
        <f t="shared" si="70"/>
        <v>8.4375000000000006E-2</v>
      </c>
      <c r="AP581">
        <f t="shared" si="71"/>
        <v>0.12</v>
      </c>
      <c r="AQ581">
        <f>VLOOKUP(M581,spp!A:H,8,FALSE)</f>
        <v>3</v>
      </c>
      <c r="AR581" t="str">
        <f>VLOOKUP(M581,spp!A:K,10,FALSE)</f>
        <v>Depredador</v>
      </c>
      <c r="AS581" t="str">
        <f>VLOOKUP(M581,spp!A:L,12,FALSE)</f>
        <v>LC</v>
      </c>
    </row>
    <row r="582" spans="1:45" x14ac:dyDescent="0.3">
      <c r="A582">
        <v>15</v>
      </c>
      <c r="B582" s="2" t="s">
        <v>983</v>
      </c>
      <c r="C582" s="2" t="s">
        <v>1001</v>
      </c>
      <c r="D582" t="s">
        <v>1007</v>
      </c>
      <c r="E582" s="2" t="s">
        <v>985</v>
      </c>
      <c r="F582">
        <v>2</v>
      </c>
      <c r="G582" s="1">
        <v>41308</v>
      </c>
      <c r="H582" s="61">
        <v>2013</v>
      </c>
      <c r="I582" s="5" t="s">
        <v>986</v>
      </c>
      <c r="J582" s="1"/>
      <c r="L582" t="str">
        <f t="shared" si="66"/>
        <v>Somero</v>
      </c>
      <c r="M582" t="s">
        <v>1040</v>
      </c>
      <c r="N582" t="str">
        <f>VLOOKUP(M582,spp!A:B,2,FALSE)</f>
        <v>Sufflamen verres</v>
      </c>
      <c r="O582">
        <f t="shared" si="65"/>
        <v>2</v>
      </c>
      <c r="S582">
        <v>2</v>
      </c>
      <c r="AI582" s="44"/>
      <c r="AJ582">
        <f>VLOOKUP(M582,spp!A:C,3,FALSE)</f>
        <v>2</v>
      </c>
      <c r="AK582">
        <f>VLOOKUP(M582,spp!A:D,4,FALSE)</f>
        <v>3</v>
      </c>
      <c r="AL582">
        <f t="shared" si="67"/>
        <v>21437.5</v>
      </c>
      <c r="AM582">
        <f t="shared" si="68"/>
        <v>535.9375</v>
      </c>
      <c r="AN582">
        <f t="shared" si="69"/>
        <v>5359.375</v>
      </c>
      <c r="AO582">
        <f t="shared" si="70"/>
        <v>5.359375</v>
      </c>
      <c r="AP582">
        <f t="shared" si="71"/>
        <v>0.04</v>
      </c>
      <c r="AQ582">
        <f>VLOOKUP(M582,spp!A:H,8,FALSE)</f>
        <v>3.3</v>
      </c>
      <c r="AR582" t="str">
        <f>VLOOKUP(M582,spp!A:K,10,FALSE)</f>
        <v>Depredador</v>
      </c>
      <c r="AS582" t="str">
        <f>VLOOKUP(M582,spp!A:L,12,FALSE)</f>
        <v>LC</v>
      </c>
    </row>
    <row r="583" spans="1:45" x14ac:dyDescent="0.3">
      <c r="A583">
        <v>15</v>
      </c>
      <c r="B583" s="2" t="s">
        <v>983</v>
      </c>
      <c r="C583" s="2" t="s">
        <v>1001</v>
      </c>
      <c r="D583" t="s">
        <v>1007</v>
      </c>
      <c r="E583" s="2" t="s">
        <v>985</v>
      </c>
      <c r="F583">
        <v>2</v>
      </c>
      <c r="G583" s="1">
        <v>41308</v>
      </c>
      <c r="H583" s="61">
        <v>2013</v>
      </c>
      <c r="I583" s="5" t="s">
        <v>986</v>
      </c>
      <c r="J583" s="1"/>
      <c r="L583" t="str">
        <f t="shared" si="66"/>
        <v>Somero</v>
      </c>
      <c r="M583" t="s">
        <v>1042</v>
      </c>
      <c r="N583" t="str">
        <f>VLOOKUP(M583,spp!A:B,2,FALSE)</f>
        <v>Bodianus diplotaenia</v>
      </c>
      <c r="O583">
        <f t="shared" si="65"/>
        <v>5</v>
      </c>
      <c r="P583">
        <v>1</v>
      </c>
      <c r="T583">
        <v>4</v>
      </c>
      <c r="AI583" s="44"/>
      <c r="AJ583">
        <f>VLOOKUP(M583,spp!A:C,3,FALSE)</f>
        <v>2.01E-2</v>
      </c>
      <c r="AK583">
        <f>VLOOKUP(M583,spp!A:D,4,FALSE)</f>
        <v>2</v>
      </c>
      <c r="AL583">
        <f t="shared" si="67"/>
        <v>50.375624999999999</v>
      </c>
      <c r="AM583">
        <f t="shared" si="68"/>
        <v>1.259390625</v>
      </c>
      <c r="AN583">
        <f t="shared" si="69"/>
        <v>12.59390625</v>
      </c>
      <c r="AO583">
        <f t="shared" si="70"/>
        <v>1.259390625E-2</v>
      </c>
      <c r="AP583">
        <f t="shared" si="71"/>
        <v>0.1</v>
      </c>
      <c r="AQ583">
        <f>VLOOKUP(M583,spp!A:H,8,FALSE)</f>
        <v>3.4</v>
      </c>
      <c r="AR583" t="str">
        <f>VLOOKUP(M583,spp!A:K,10,FALSE)</f>
        <v>Depredador</v>
      </c>
      <c r="AS583" t="str">
        <f>VLOOKUP(M583,spp!A:L,12,FALSE)</f>
        <v>LC</v>
      </c>
    </row>
    <row r="584" spans="1:45" x14ac:dyDescent="0.3">
      <c r="A584">
        <v>15</v>
      </c>
      <c r="B584" s="2" t="s">
        <v>983</v>
      </c>
      <c r="C584" s="2" t="s">
        <v>1001</v>
      </c>
      <c r="D584" t="s">
        <v>1007</v>
      </c>
      <c r="E584" s="2" t="s">
        <v>985</v>
      </c>
      <c r="F584">
        <v>2</v>
      </c>
      <c r="G584" s="1">
        <v>41308</v>
      </c>
      <c r="H584" s="61">
        <v>2013</v>
      </c>
      <c r="I584" s="5" t="s">
        <v>986</v>
      </c>
      <c r="J584" s="1"/>
      <c r="L584" t="str">
        <f t="shared" si="66"/>
        <v>Somero</v>
      </c>
      <c r="M584" t="s">
        <v>1066</v>
      </c>
      <c r="N584" t="str">
        <f>VLOOKUP(M584,spp!A:B,2,FALSE)</f>
        <v>Caranx melampygus</v>
      </c>
      <c r="O584">
        <f t="shared" si="65"/>
        <v>1</v>
      </c>
      <c r="W584">
        <v>1</v>
      </c>
      <c r="AI584" s="44"/>
      <c r="AJ584">
        <f>VLOOKUP(M584,spp!A:C,3,FALSE)</f>
        <v>2</v>
      </c>
      <c r="AK584">
        <f>VLOOKUP(M584,spp!A:D,4,FALSE)</f>
        <v>2</v>
      </c>
      <c r="AL584">
        <f t="shared" si="67"/>
        <v>6050</v>
      </c>
      <c r="AM584">
        <f t="shared" si="68"/>
        <v>151.25</v>
      </c>
      <c r="AN584">
        <f t="shared" si="69"/>
        <v>1512.5</v>
      </c>
      <c r="AO584">
        <f t="shared" si="70"/>
        <v>1.5125</v>
      </c>
      <c r="AP584">
        <f t="shared" si="71"/>
        <v>0.02</v>
      </c>
      <c r="AQ584">
        <f>VLOOKUP(M584,spp!A:H,8,FALSE)</f>
        <v>4.5</v>
      </c>
      <c r="AR584" t="str">
        <f>VLOOKUP(M584,spp!A:K,10,FALSE)</f>
        <v>Depredador Tope</v>
      </c>
      <c r="AS584" t="str">
        <f>VLOOKUP(M584,spp!A:L,12,FALSE)</f>
        <v>NE</v>
      </c>
    </row>
    <row r="585" spans="1:45" x14ac:dyDescent="0.3">
      <c r="A585">
        <v>15</v>
      </c>
      <c r="B585" s="2" t="s">
        <v>983</v>
      </c>
      <c r="C585" s="2" t="s">
        <v>1001</v>
      </c>
      <c r="D585" t="s">
        <v>1007</v>
      </c>
      <c r="E585" s="2" t="s">
        <v>985</v>
      </c>
      <c r="F585">
        <v>2</v>
      </c>
      <c r="G585" s="1">
        <v>41308</v>
      </c>
      <c r="H585" s="61">
        <v>2013</v>
      </c>
      <c r="I585" s="5" t="s">
        <v>986</v>
      </c>
      <c r="J585" s="1"/>
      <c r="L585" t="str">
        <f t="shared" si="66"/>
        <v>Somero</v>
      </c>
      <c r="M585" t="s">
        <v>1047</v>
      </c>
      <c r="N585" t="str">
        <f>VLOOKUP(M585,spp!A:B,2,FALSE)</f>
        <v>Scarus rubroviolaceus</v>
      </c>
      <c r="O585">
        <f t="shared" si="65"/>
        <v>8</v>
      </c>
      <c r="S585">
        <v>1</v>
      </c>
      <c r="V585">
        <v>5</v>
      </c>
      <c r="W585">
        <v>2</v>
      </c>
      <c r="AI585" s="44"/>
      <c r="AJ585">
        <f>VLOOKUP(M585,spp!A:C,3,FALSE)</f>
        <v>1</v>
      </c>
      <c r="AK585">
        <f>VLOOKUP(M585,spp!A:D,4,FALSE)</f>
        <v>3.109</v>
      </c>
      <c r="AL585">
        <f t="shared" si="67"/>
        <v>1212268.1408243033</v>
      </c>
      <c r="AM585">
        <f t="shared" si="68"/>
        <v>30306.703520607582</v>
      </c>
      <c r="AN585">
        <f t="shared" si="69"/>
        <v>303067.03520607582</v>
      </c>
      <c r="AO585">
        <f t="shared" si="70"/>
        <v>303.06703520607584</v>
      </c>
      <c r="AP585">
        <f t="shared" si="71"/>
        <v>0.16</v>
      </c>
      <c r="AQ585">
        <f>VLOOKUP(M585,spp!A:H,8,FALSE)</f>
        <v>2</v>
      </c>
      <c r="AR585" t="str">
        <f>VLOOKUP(M585,spp!A:K,10,FALSE)</f>
        <v>Herbívoro</v>
      </c>
      <c r="AS585" t="str">
        <f>VLOOKUP(M585,spp!A:L,12,FALSE)</f>
        <v>LC</v>
      </c>
    </row>
    <row r="586" spans="1:45" x14ac:dyDescent="0.3">
      <c r="A586">
        <v>15</v>
      </c>
      <c r="B586" s="2" t="s">
        <v>983</v>
      </c>
      <c r="C586" s="2" t="s">
        <v>1001</v>
      </c>
      <c r="D586" t="s">
        <v>1007</v>
      </c>
      <c r="E586" s="2" t="s">
        <v>985</v>
      </c>
      <c r="F586">
        <v>2</v>
      </c>
      <c r="G586" s="1">
        <v>41308</v>
      </c>
      <c r="H586" s="61">
        <v>2013</v>
      </c>
      <c r="I586" s="5" t="s">
        <v>986</v>
      </c>
      <c r="J586" s="1"/>
      <c r="L586" t="str">
        <f t="shared" si="66"/>
        <v>Somero</v>
      </c>
      <c r="M586" t="s">
        <v>1054</v>
      </c>
      <c r="N586" t="str">
        <f>VLOOKUP(M586,spp!A:B,2,FALSE)</f>
        <v>Halichoeres nicholsi</v>
      </c>
      <c r="O586">
        <f t="shared" si="65"/>
        <v>1</v>
      </c>
      <c r="U586">
        <v>1</v>
      </c>
      <c r="AI586" s="44"/>
      <c r="AJ586">
        <f>VLOOKUP(M586,spp!A:C,3,FALSE)</f>
        <v>1.26E-2</v>
      </c>
      <c r="AK586">
        <f>VLOOKUP(M586,spp!A:D,4,FALSE)</f>
        <v>3</v>
      </c>
      <c r="AL586">
        <f t="shared" si="67"/>
        <v>540.22500000000002</v>
      </c>
      <c r="AM586">
        <f t="shared" si="68"/>
        <v>13.505625</v>
      </c>
      <c r="AN586">
        <f t="shared" si="69"/>
        <v>135.05625000000001</v>
      </c>
      <c r="AO586">
        <f t="shared" si="70"/>
        <v>0.13505625000000002</v>
      </c>
      <c r="AP586">
        <f t="shared" si="71"/>
        <v>0.02</v>
      </c>
      <c r="AQ586">
        <f>VLOOKUP(M586,spp!A:H,8,FALSE)</f>
        <v>4</v>
      </c>
      <c r="AR586" t="str">
        <f>VLOOKUP(M586,spp!A:K,10,FALSE)</f>
        <v>Depredador Tope</v>
      </c>
      <c r="AS586" t="str">
        <f>VLOOKUP(M586,spp!A:L,12,FALSE)</f>
        <v>LC</v>
      </c>
    </row>
    <row r="587" spans="1:45" x14ac:dyDescent="0.3">
      <c r="A587">
        <v>15</v>
      </c>
      <c r="B587" s="2" t="s">
        <v>983</v>
      </c>
      <c r="C587" s="2" t="s">
        <v>1001</v>
      </c>
      <c r="D587" t="s">
        <v>1007</v>
      </c>
      <c r="E587" s="2" t="s">
        <v>985</v>
      </c>
      <c r="F587">
        <v>2</v>
      </c>
      <c r="G587" s="1">
        <v>41308</v>
      </c>
      <c r="H587" s="61">
        <v>2013</v>
      </c>
      <c r="I587" s="5" t="s">
        <v>986</v>
      </c>
      <c r="J587" s="1"/>
      <c r="L587" t="str">
        <f t="shared" si="66"/>
        <v>Somero</v>
      </c>
      <c r="M587" t="s">
        <v>1028</v>
      </c>
      <c r="N587" t="str">
        <f>VLOOKUP(M587,spp!A:B,2,FALSE)</f>
        <v>Thalassoma lucasanum</v>
      </c>
      <c r="O587">
        <f t="shared" si="65"/>
        <v>10</v>
      </c>
      <c r="R587">
        <v>10</v>
      </c>
      <c r="AI587" s="44"/>
      <c r="AJ587">
        <f>VLOOKUP(M587,spp!A:C,3,FALSE)</f>
        <v>1.261E-2</v>
      </c>
      <c r="AK587">
        <f>VLOOKUP(M587,spp!A:D,4,FALSE)</f>
        <v>2</v>
      </c>
      <c r="AL587">
        <f t="shared" si="67"/>
        <v>19.703125</v>
      </c>
      <c r="AM587">
        <f t="shared" si="68"/>
        <v>0.49257812499999998</v>
      </c>
      <c r="AN587">
        <f t="shared" si="69"/>
        <v>4.92578125</v>
      </c>
      <c r="AO587">
        <f t="shared" si="70"/>
        <v>4.9257812499999996E-3</v>
      </c>
      <c r="AP587">
        <f t="shared" si="71"/>
        <v>0.2</v>
      </c>
      <c r="AQ587">
        <f>VLOOKUP(M587,spp!A:H,8,FALSE)</f>
        <v>3.5</v>
      </c>
      <c r="AR587" t="str">
        <f>VLOOKUP(M587,spp!A:K,10,FALSE)</f>
        <v>Depredador</v>
      </c>
      <c r="AS587" t="str">
        <f>VLOOKUP(M587,spp!A:L,12,FALSE)</f>
        <v>LC</v>
      </c>
    </row>
    <row r="588" spans="1:45" x14ac:dyDescent="0.3">
      <c r="A588">
        <v>15</v>
      </c>
      <c r="B588" s="2" t="s">
        <v>983</v>
      </c>
      <c r="C588" s="2" t="s">
        <v>1001</v>
      </c>
      <c r="D588" t="s">
        <v>1007</v>
      </c>
      <c r="E588" s="2" t="s">
        <v>985</v>
      </c>
      <c r="F588">
        <v>2</v>
      </c>
      <c r="G588" s="1">
        <v>41308</v>
      </c>
      <c r="H588" s="61">
        <v>2013</v>
      </c>
      <c r="I588" s="5" t="s">
        <v>986</v>
      </c>
      <c r="J588" s="1"/>
      <c r="L588" t="str">
        <f t="shared" si="66"/>
        <v>Somero</v>
      </c>
      <c r="M588" t="s">
        <v>1050</v>
      </c>
      <c r="N588" t="str">
        <f>VLOOKUP(M588,spp!A:B,2,FALSE)</f>
        <v>Stegastes flavilatus</v>
      </c>
      <c r="O588">
        <f t="shared" si="65"/>
        <v>19</v>
      </c>
      <c r="P588">
        <v>8</v>
      </c>
      <c r="R588">
        <v>11</v>
      </c>
      <c r="AI588" s="44"/>
      <c r="AJ588">
        <f>VLOOKUP(M588,spp!A:C,3,FALSE)</f>
        <v>3.49E-2</v>
      </c>
      <c r="AK588">
        <f>VLOOKUP(M588,spp!A:D,4,FALSE)</f>
        <v>2</v>
      </c>
      <c r="AL588">
        <f t="shared" si="67"/>
        <v>61.729374999999997</v>
      </c>
      <c r="AM588">
        <f t="shared" si="68"/>
        <v>1.5432343749999999</v>
      </c>
      <c r="AN588">
        <f t="shared" si="69"/>
        <v>15.432343749999999</v>
      </c>
      <c r="AO588">
        <f t="shared" si="70"/>
        <v>1.5432343749999999E-2</v>
      </c>
      <c r="AP588">
        <f t="shared" si="71"/>
        <v>0.38</v>
      </c>
      <c r="AQ588">
        <f>VLOOKUP(M588,spp!A:H,8,FALSE)</f>
        <v>2</v>
      </c>
      <c r="AR588" t="str">
        <f>VLOOKUP(M588,spp!A:K,10,FALSE)</f>
        <v>Herbívoro</v>
      </c>
      <c r="AS588" t="str">
        <f>VLOOKUP(M588,spp!A:L,12,FALSE)</f>
        <v>LC</v>
      </c>
    </row>
    <row r="589" spans="1:45" x14ac:dyDescent="0.3">
      <c r="A589">
        <v>15</v>
      </c>
      <c r="B589" s="2" t="s">
        <v>983</v>
      </c>
      <c r="C589" s="2" t="s">
        <v>1001</v>
      </c>
      <c r="D589" t="s">
        <v>1007</v>
      </c>
      <c r="E589" s="2" t="s">
        <v>985</v>
      </c>
      <c r="F589">
        <v>2</v>
      </c>
      <c r="G589" s="1">
        <v>41308</v>
      </c>
      <c r="H589" s="61">
        <v>2013</v>
      </c>
      <c r="I589" s="5" t="s">
        <v>986</v>
      </c>
      <c r="J589" s="1"/>
      <c r="L589" t="str">
        <f t="shared" si="66"/>
        <v>Somero</v>
      </c>
      <c r="M589" t="s">
        <v>1052</v>
      </c>
      <c r="N589" t="str">
        <f>VLOOKUP(M589,spp!A:B,2,FALSE)</f>
        <v>Haemulon sexfasciatum</v>
      </c>
      <c r="O589">
        <f t="shared" si="65"/>
        <v>23</v>
      </c>
      <c r="T589">
        <v>19</v>
      </c>
      <c r="U589">
        <v>4</v>
      </c>
      <c r="AI589" s="44"/>
      <c r="AJ589">
        <f>VLOOKUP(M589,spp!A:C,3,FALSE)</f>
        <v>8</v>
      </c>
      <c r="AK589">
        <f>VLOOKUP(M589,spp!A:D,4,FALSE)</f>
        <v>2.71</v>
      </c>
      <c r="AL589">
        <f t="shared" si="67"/>
        <v>1423114.4129141383</v>
      </c>
      <c r="AM589">
        <f t="shared" si="68"/>
        <v>35577.860322853456</v>
      </c>
      <c r="AN589">
        <f t="shared" si="69"/>
        <v>355778.60322853457</v>
      </c>
      <c r="AO589">
        <f t="shared" si="70"/>
        <v>355.77860322853456</v>
      </c>
      <c r="AP589">
        <f t="shared" si="71"/>
        <v>0.46</v>
      </c>
      <c r="AQ589">
        <f>VLOOKUP(M589,spp!A:H,8,FALSE)</f>
        <v>4.2</v>
      </c>
      <c r="AR589" t="str">
        <f>VLOOKUP(M589,spp!A:K,10,FALSE)</f>
        <v>Depredador Tope</v>
      </c>
      <c r="AS589" t="str">
        <f>VLOOKUP(M589,spp!A:L,12,FALSE)</f>
        <v>LC</v>
      </c>
    </row>
    <row r="590" spans="1:45" x14ac:dyDescent="0.3">
      <c r="A590">
        <v>15</v>
      </c>
      <c r="B590" s="2" t="s">
        <v>983</v>
      </c>
      <c r="C590" s="2" t="s">
        <v>1001</v>
      </c>
      <c r="D590" t="s">
        <v>1007</v>
      </c>
      <c r="E590" s="2" t="s">
        <v>985</v>
      </c>
      <c r="F590">
        <v>2</v>
      </c>
      <c r="G590" s="1">
        <v>41308</v>
      </c>
      <c r="H590" s="61">
        <v>2013</v>
      </c>
      <c r="I590" s="5" t="s">
        <v>986</v>
      </c>
      <c r="J590" s="1"/>
      <c r="L590" t="str">
        <f t="shared" si="66"/>
        <v>Somero</v>
      </c>
      <c r="M590" t="s">
        <v>1078</v>
      </c>
      <c r="N590" t="str">
        <f>VLOOKUP(M590,spp!A:B,2,FALSE)</f>
        <v>Lutjanus viridis</v>
      </c>
      <c r="O590">
        <f t="shared" si="65"/>
        <v>18</v>
      </c>
      <c r="T590">
        <v>18</v>
      </c>
      <c r="AI590" s="44"/>
      <c r="AJ590">
        <f>VLOOKUP(M590,spp!A:C,3,FALSE)</f>
        <v>1.67E-2</v>
      </c>
      <c r="AK590">
        <f>VLOOKUP(M590,spp!A:D,4,FALSE)</f>
        <v>2</v>
      </c>
      <c r="AL590">
        <f t="shared" si="67"/>
        <v>187.875</v>
      </c>
      <c r="AM590">
        <f t="shared" si="68"/>
        <v>4.6968750000000004</v>
      </c>
      <c r="AN590">
        <f t="shared" si="69"/>
        <v>46.96875</v>
      </c>
      <c r="AO590">
        <f t="shared" si="70"/>
        <v>4.6968749999999997E-2</v>
      </c>
      <c r="AP590">
        <f t="shared" si="71"/>
        <v>0.36</v>
      </c>
      <c r="AQ590">
        <f>VLOOKUP(M590,spp!A:H,8,FALSE)</f>
        <v>4.2</v>
      </c>
      <c r="AR590" t="str">
        <f>VLOOKUP(M590,spp!A:K,10,FALSE)</f>
        <v>Depredador Tope</v>
      </c>
      <c r="AS590" t="str">
        <f>VLOOKUP(M590,spp!A:L,12,FALSE)</f>
        <v>LC</v>
      </c>
    </row>
    <row r="591" spans="1:45" x14ac:dyDescent="0.3">
      <c r="A591">
        <v>15</v>
      </c>
      <c r="B591" s="2" t="s">
        <v>983</v>
      </c>
      <c r="C591" s="2" t="s">
        <v>1001</v>
      </c>
      <c r="D591" t="s">
        <v>1007</v>
      </c>
      <c r="E591" s="2" t="s">
        <v>985</v>
      </c>
      <c r="F591">
        <v>2</v>
      </c>
      <c r="G591" s="1">
        <v>41308</v>
      </c>
      <c r="H591" s="61">
        <v>2013</v>
      </c>
      <c r="I591" s="5" t="s">
        <v>986</v>
      </c>
      <c r="J591" s="1"/>
      <c r="L591" t="str">
        <f t="shared" si="66"/>
        <v>Somero</v>
      </c>
      <c r="M591" t="s">
        <v>1033</v>
      </c>
      <c r="N591" t="str">
        <f>VLOOKUP(M591,spp!A:B,2,FALSE)</f>
        <v>Cephalopholis panamensis</v>
      </c>
      <c r="O591">
        <f t="shared" si="65"/>
        <v>2</v>
      </c>
      <c r="T591">
        <v>2</v>
      </c>
      <c r="AI591" s="44"/>
      <c r="AJ591">
        <f>VLOOKUP(M591,spp!A:C,3,FALSE)</f>
        <v>2</v>
      </c>
      <c r="AK591">
        <f>VLOOKUP(M591,spp!A:D,4,FALSE)</f>
        <v>3</v>
      </c>
      <c r="AL591">
        <f t="shared" si="67"/>
        <v>62500</v>
      </c>
      <c r="AM591">
        <f t="shared" si="68"/>
        <v>1562.5</v>
      </c>
      <c r="AN591">
        <f t="shared" si="69"/>
        <v>15625</v>
      </c>
      <c r="AO591">
        <f t="shared" si="70"/>
        <v>15.625</v>
      </c>
      <c r="AP591">
        <f t="shared" si="71"/>
        <v>0.04</v>
      </c>
      <c r="AQ591">
        <f>VLOOKUP(M591,spp!A:H,8,FALSE)</f>
        <v>4</v>
      </c>
      <c r="AR591" t="str">
        <f>VLOOKUP(M591,spp!A:K,10,FALSE)</f>
        <v>Depredador Tope</v>
      </c>
      <c r="AS591" t="str">
        <f>VLOOKUP(M591,spp!A:L,12,FALSE)</f>
        <v>LC</v>
      </c>
    </row>
    <row r="592" spans="1:45" x14ac:dyDescent="0.3">
      <c r="A592">
        <v>15</v>
      </c>
      <c r="B592" s="2" t="s">
        <v>983</v>
      </c>
      <c r="C592" s="2" t="s">
        <v>1001</v>
      </c>
      <c r="D592" t="s">
        <v>1007</v>
      </c>
      <c r="E592" s="2" t="s">
        <v>985</v>
      </c>
      <c r="F592">
        <v>2</v>
      </c>
      <c r="G592" s="1">
        <v>41308</v>
      </c>
      <c r="H592" s="61">
        <v>2013</v>
      </c>
      <c r="I592" s="5" t="s">
        <v>986</v>
      </c>
      <c r="J592" s="1"/>
      <c r="L592" t="str">
        <f t="shared" si="66"/>
        <v>Somero</v>
      </c>
      <c r="M592" t="s">
        <v>1049</v>
      </c>
      <c r="N592" t="str">
        <f>VLOOKUP(M592,spp!A:B,2,FALSE)</f>
        <v>Mulloidichthys dentatus</v>
      </c>
      <c r="O592">
        <f t="shared" si="65"/>
        <v>1</v>
      </c>
      <c r="U592">
        <v>1</v>
      </c>
      <c r="AI592" s="44"/>
      <c r="AJ592">
        <f>VLOOKUP(M592,spp!A:C,3,FALSE)</f>
        <v>1.26E-2</v>
      </c>
      <c r="AK592">
        <f>VLOOKUP(M592,spp!A:D,4,FALSE)</f>
        <v>3</v>
      </c>
      <c r="AL592">
        <f t="shared" si="67"/>
        <v>540.22500000000002</v>
      </c>
      <c r="AM592">
        <f t="shared" si="68"/>
        <v>13.505625</v>
      </c>
      <c r="AN592">
        <f t="shared" si="69"/>
        <v>135.05625000000001</v>
      </c>
      <c r="AO592">
        <f t="shared" si="70"/>
        <v>0.13505625000000002</v>
      </c>
      <c r="AP592">
        <f t="shared" si="71"/>
        <v>0.02</v>
      </c>
      <c r="AQ592">
        <f>VLOOKUP(M592,spp!A:H,8,FALSE)</f>
        <v>3.7</v>
      </c>
      <c r="AR592" t="str">
        <f>VLOOKUP(M592,spp!A:K,10,FALSE)</f>
        <v>Depredador</v>
      </c>
      <c r="AS592" t="str">
        <f>VLOOKUP(M592,spp!A:L,12,FALSE)</f>
        <v>LC</v>
      </c>
    </row>
    <row r="593" spans="1:45" x14ac:dyDescent="0.3">
      <c r="A593">
        <v>15</v>
      </c>
      <c r="B593" s="2" t="s">
        <v>983</v>
      </c>
      <c r="C593" s="2" t="s">
        <v>1001</v>
      </c>
      <c r="D593" t="s">
        <v>1007</v>
      </c>
      <c r="E593" s="2" t="s">
        <v>985</v>
      </c>
      <c r="F593">
        <v>2</v>
      </c>
      <c r="G593" s="1">
        <v>41308</v>
      </c>
      <c r="H593" s="61">
        <v>2013</v>
      </c>
      <c r="I593" s="5" t="s">
        <v>986</v>
      </c>
      <c r="J593" s="1"/>
      <c r="L593" t="str">
        <f t="shared" si="66"/>
        <v>Somero</v>
      </c>
      <c r="M593" t="s">
        <v>1041</v>
      </c>
      <c r="N593" t="str">
        <f>VLOOKUP(M593,spp!A:B,2,FALSE)</f>
        <v>Chromis atrilobata</v>
      </c>
      <c r="O593">
        <f t="shared" si="65"/>
        <v>6</v>
      </c>
      <c r="Q593">
        <v>6</v>
      </c>
      <c r="AI593" s="44"/>
      <c r="AJ593">
        <f>VLOOKUP(M593,spp!A:C,3,FALSE)</f>
        <v>5</v>
      </c>
      <c r="AK593">
        <f>VLOOKUP(M593,spp!A:D,4,FALSE)</f>
        <v>3.41655</v>
      </c>
      <c r="AL593">
        <f t="shared" si="67"/>
        <v>29296.235235565153</v>
      </c>
      <c r="AM593">
        <f t="shared" si="68"/>
        <v>732.40588088912887</v>
      </c>
      <c r="AN593">
        <f t="shared" si="69"/>
        <v>7324.0588088912882</v>
      </c>
      <c r="AO593">
        <f t="shared" si="70"/>
        <v>7.3240588088912881</v>
      </c>
      <c r="AP593">
        <f t="shared" si="71"/>
        <v>0.12</v>
      </c>
      <c r="AQ593">
        <f>VLOOKUP(M593,spp!A:H,8,FALSE)</f>
        <v>3.4</v>
      </c>
      <c r="AR593" t="str">
        <f>VLOOKUP(M593,spp!A:K,10,FALSE)</f>
        <v>Planctívoro</v>
      </c>
      <c r="AS593" t="str">
        <f>VLOOKUP(M593,spp!A:L,12,FALSE)</f>
        <v>LC</v>
      </c>
    </row>
    <row r="594" spans="1:45" x14ac:dyDescent="0.3">
      <c r="A594">
        <v>15</v>
      </c>
      <c r="B594" s="2" t="s">
        <v>983</v>
      </c>
      <c r="C594" s="2" t="s">
        <v>1001</v>
      </c>
      <c r="D594" t="s">
        <v>1007</v>
      </c>
      <c r="E594" s="2" t="s">
        <v>985</v>
      </c>
      <c r="F594">
        <v>2</v>
      </c>
      <c r="G594" s="1">
        <v>41308</v>
      </c>
      <c r="H594" s="61">
        <v>2013</v>
      </c>
      <c r="I594" s="5" t="s">
        <v>986</v>
      </c>
      <c r="J594" s="1"/>
      <c r="L594" t="str">
        <f t="shared" si="66"/>
        <v>Somero</v>
      </c>
      <c r="M594" t="s">
        <v>1032</v>
      </c>
      <c r="N594" t="str">
        <f>VLOOKUP(M594,spp!A:B,2,FALSE)</f>
        <v>Lutjanus argentiventris</v>
      </c>
      <c r="O594">
        <f t="shared" ref="O594:O657" si="72">+SUM(P594:AF594)</f>
        <v>1</v>
      </c>
      <c r="U594">
        <v>1</v>
      </c>
      <c r="AI594" s="44"/>
      <c r="AJ594">
        <f>VLOOKUP(M594,spp!A:C,3,FALSE)</f>
        <v>1</v>
      </c>
      <c r="AK594">
        <f>VLOOKUP(M594,spp!A:D,4,FALSE)</f>
        <v>3</v>
      </c>
      <c r="AL594">
        <f t="shared" si="67"/>
        <v>42875</v>
      </c>
      <c r="AM594">
        <f t="shared" si="68"/>
        <v>1071.875</v>
      </c>
      <c r="AN594">
        <f t="shared" si="69"/>
        <v>10718.75</v>
      </c>
      <c r="AO594">
        <f t="shared" si="70"/>
        <v>10.71875</v>
      </c>
      <c r="AP594">
        <f t="shared" si="71"/>
        <v>0.02</v>
      </c>
      <c r="AQ594">
        <f>VLOOKUP(M594,spp!A:H,8,FALSE)</f>
        <v>4</v>
      </c>
      <c r="AR594" t="str">
        <f>VLOOKUP(M594,spp!A:K,10,FALSE)</f>
        <v>Depredador Tope</v>
      </c>
      <c r="AS594" t="str">
        <f>VLOOKUP(M594,spp!A:L,12,FALSE)</f>
        <v>LC</v>
      </c>
    </row>
    <row r="595" spans="1:45" x14ac:dyDescent="0.3">
      <c r="A595">
        <v>15</v>
      </c>
      <c r="B595" s="2" t="s">
        <v>983</v>
      </c>
      <c r="C595" s="2" t="s">
        <v>1001</v>
      </c>
      <c r="D595" t="s">
        <v>1007</v>
      </c>
      <c r="E595" s="2" t="s">
        <v>985</v>
      </c>
      <c r="F595">
        <v>2</v>
      </c>
      <c r="G595" s="1">
        <v>41308</v>
      </c>
      <c r="H595" s="61">
        <v>2013</v>
      </c>
      <c r="I595" s="5" t="s">
        <v>986</v>
      </c>
      <c r="J595" s="1"/>
      <c r="L595" t="str">
        <f t="shared" si="66"/>
        <v>Somero</v>
      </c>
      <c r="M595" t="s">
        <v>1037</v>
      </c>
      <c r="N595" t="str">
        <f>VLOOKUP(M595,spp!A:B,2,FALSE)</f>
        <v>Prionurus laticlavius</v>
      </c>
      <c r="O595">
        <f t="shared" si="72"/>
        <v>1</v>
      </c>
      <c r="V595">
        <v>1</v>
      </c>
      <c r="AI595" s="44"/>
      <c r="AJ595" t="str">
        <f>VLOOKUP(M595,spp!A:C,3,FALSE)</f>
        <v>0.19800000000000001</v>
      </c>
      <c r="AK595">
        <f>VLOOKUP(M595,spp!A:D,4,FALSE)</f>
        <v>2.504</v>
      </c>
      <c r="AL595">
        <f t="shared" si="67"/>
        <v>2730.922180235737</v>
      </c>
      <c r="AM595">
        <f t="shared" si="68"/>
        <v>68.273054505893427</v>
      </c>
      <c r="AN595">
        <f t="shared" si="69"/>
        <v>682.73054505893424</v>
      </c>
      <c r="AO595">
        <f t="shared" si="70"/>
        <v>0.68273054505893427</v>
      </c>
      <c r="AP595">
        <f t="shared" si="71"/>
        <v>0.02</v>
      </c>
      <c r="AQ595">
        <f>VLOOKUP(M595,spp!A:H,8,FALSE)</f>
        <v>2.7</v>
      </c>
      <c r="AR595" t="str">
        <f>VLOOKUP(M595,spp!A:K,10,FALSE)</f>
        <v>Herbívoro</v>
      </c>
      <c r="AS595" t="str">
        <f>VLOOKUP(M595,spp!A:L,12,FALSE)</f>
        <v>LC</v>
      </c>
    </row>
    <row r="596" spans="1:45" x14ac:dyDescent="0.3">
      <c r="A596">
        <v>15</v>
      </c>
      <c r="B596" s="2" t="s">
        <v>983</v>
      </c>
      <c r="C596" s="2" t="s">
        <v>1001</v>
      </c>
      <c r="D596" t="s">
        <v>1007</v>
      </c>
      <c r="E596" s="2" t="s">
        <v>985</v>
      </c>
      <c r="F596">
        <v>2</v>
      </c>
      <c r="G596" s="1">
        <v>41308</v>
      </c>
      <c r="H596" s="61">
        <v>2013</v>
      </c>
      <c r="I596" s="5" t="s">
        <v>986</v>
      </c>
      <c r="J596" s="1"/>
      <c r="L596" t="str">
        <f t="shared" si="66"/>
        <v>Somero</v>
      </c>
      <c r="M596" t="s">
        <v>1027</v>
      </c>
      <c r="N596" t="str">
        <f>VLOOKUP(M596,spp!A:B,2,FALSE)</f>
        <v>Halichoeres notospilus</v>
      </c>
      <c r="O596">
        <f t="shared" si="72"/>
        <v>1</v>
      </c>
      <c r="R596">
        <v>1</v>
      </c>
      <c r="AI596" s="44"/>
      <c r="AJ596">
        <f>VLOOKUP(M596,spp!A:C,3,FALSE)</f>
        <v>1.26E-2</v>
      </c>
      <c r="AK596">
        <f>VLOOKUP(M596,spp!A:D,4,FALSE)</f>
        <v>3</v>
      </c>
      <c r="AL596">
        <f t="shared" si="67"/>
        <v>24.609375</v>
      </c>
      <c r="AM596">
        <f t="shared" si="68"/>
        <v>0.615234375</v>
      </c>
      <c r="AN596">
        <f t="shared" si="69"/>
        <v>6.15234375</v>
      </c>
      <c r="AO596">
        <f t="shared" si="70"/>
        <v>6.1523437499999998E-3</v>
      </c>
      <c r="AP596">
        <f t="shared" si="71"/>
        <v>0.02</v>
      </c>
      <c r="AQ596">
        <f>VLOOKUP(M596,spp!A:H,8,FALSE)</f>
        <v>3.5</v>
      </c>
      <c r="AR596" t="str">
        <f>VLOOKUP(M596,spp!A:K,10,FALSE)</f>
        <v>Depredador</v>
      </c>
      <c r="AS596" t="str">
        <f>VLOOKUP(M596,spp!A:L,12,FALSE)</f>
        <v>LC</v>
      </c>
    </row>
    <row r="597" spans="1:45" x14ac:dyDescent="0.3">
      <c r="A597">
        <v>15</v>
      </c>
      <c r="B597" s="2" t="s">
        <v>983</v>
      </c>
      <c r="C597" s="2" t="s">
        <v>1001</v>
      </c>
      <c r="D597" t="s">
        <v>1007</v>
      </c>
      <c r="E597" s="2" t="s">
        <v>985</v>
      </c>
      <c r="F597">
        <v>2</v>
      </c>
      <c r="G597" s="1">
        <v>41308</v>
      </c>
      <c r="H597" s="61">
        <v>2013</v>
      </c>
      <c r="I597" s="5" t="s">
        <v>986</v>
      </c>
      <c r="J597" s="1"/>
      <c r="L597" t="str">
        <f t="shared" si="66"/>
        <v>Somero</v>
      </c>
      <c r="M597" t="s">
        <v>1021</v>
      </c>
      <c r="N597" t="str">
        <f>VLOOKUP(M597,spp!A:B,2,FALSE)</f>
        <v>Johnrandallia nigrirostris</v>
      </c>
      <c r="O597">
        <f t="shared" si="72"/>
        <v>1</v>
      </c>
      <c r="S597">
        <v>1</v>
      </c>
      <c r="AI597" s="44"/>
      <c r="AJ597">
        <f>VLOOKUP(M597,spp!A:C,3,FALSE)</f>
        <v>2</v>
      </c>
      <c r="AK597">
        <f>VLOOKUP(M597,spp!A:D,4,FALSE)</f>
        <v>3</v>
      </c>
      <c r="AL597">
        <f t="shared" si="67"/>
        <v>10718.75</v>
      </c>
      <c r="AM597">
        <f t="shared" si="68"/>
        <v>267.96875</v>
      </c>
      <c r="AN597">
        <f t="shared" si="69"/>
        <v>2679.6875</v>
      </c>
      <c r="AO597">
        <f t="shared" si="70"/>
        <v>2.6796875</v>
      </c>
      <c r="AP597">
        <f t="shared" si="71"/>
        <v>0.02</v>
      </c>
      <c r="AQ597">
        <f>VLOOKUP(M597,spp!A:H,8,FALSE)</f>
        <v>3</v>
      </c>
      <c r="AR597" t="str">
        <f>VLOOKUP(M597,spp!A:K,10,FALSE)</f>
        <v>Depredador</v>
      </c>
      <c r="AS597" t="str">
        <f>VLOOKUP(M597,spp!A:L,12,FALSE)</f>
        <v>LC</v>
      </c>
    </row>
    <row r="598" spans="1:45" x14ac:dyDescent="0.3">
      <c r="A598">
        <v>15</v>
      </c>
      <c r="B598" s="2" t="s">
        <v>983</v>
      </c>
      <c r="C598" s="2" t="s">
        <v>1001</v>
      </c>
      <c r="D598" t="s">
        <v>1007</v>
      </c>
      <c r="E598" s="2" t="s">
        <v>985</v>
      </c>
      <c r="F598">
        <v>2</v>
      </c>
      <c r="G598" s="1">
        <v>41308</v>
      </c>
      <c r="H598" s="61">
        <v>2013</v>
      </c>
      <c r="I598" s="5" t="s">
        <v>986</v>
      </c>
      <c r="J598" s="1"/>
      <c r="L598" t="str">
        <f t="shared" si="66"/>
        <v>Somero</v>
      </c>
      <c r="M598" t="s">
        <v>1079</v>
      </c>
      <c r="N598" t="str">
        <f>VLOOKUP(M598,spp!A:B,2,FALSE)</f>
        <v>Cirrhitichthys oxycephalus</v>
      </c>
      <c r="O598">
        <f t="shared" si="72"/>
        <v>2</v>
      </c>
      <c r="Q598">
        <v>2</v>
      </c>
      <c r="AI598" s="44"/>
      <c r="AJ598">
        <f>VLOOKUP(M598,spp!A:C,3,FALSE)</f>
        <v>3.32E-2</v>
      </c>
      <c r="AK598">
        <f>VLOOKUP(M598,spp!A:D,4,FALSE)</f>
        <v>3</v>
      </c>
      <c r="AL598">
        <f t="shared" si="67"/>
        <v>28.012499999999999</v>
      </c>
      <c r="AM598">
        <f t="shared" si="68"/>
        <v>0.7003125</v>
      </c>
      <c r="AN598">
        <f t="shared" si="69"/>
        <v>7.0031249999999998</v>
      </c>
      <c r="AO598">
        <f t="shared" si="70"/>
        <v>7.0031249999999998E-3</v>
      </c>
      <c r="AP598">
        <f t="shared" si="71"/>
        <v>0.04</v>
      </c>
      <c r="AQ598">
        <f>VLOOKUP(M598,spp!A:H,8,FALSE)</f>
        <v>3.9</v>
      </c>
      <c r="AR598" t="str">
        <f>VLOOKUP(M598,spp!A:K,10,FALSE)</f>
        <v>Depredador</v>
      </c>
      <c r="AS598" t="str">
        <f>VLOOKUP(M598,spp!A:L,12,FALSE)</f>
        <v>NE</v>
      </c>
    </row>
    <row r="599" spans="1:45" x14ac:dyDescent="0.3">
      <c r="A599">
        <v>15</v>
      </c>
      <c r="B599" s="2" t="s">
        <v>983</v>
      </c>
      <c r="C599" s="2" t="s">
        <v>1001</v>
      </c>
      <c r="D599" t="s">
        <v>1007</v>
      </c>
      <c r="E599" s="2" t="s">
        <v>985</v>
      </c>
      <c r="F599">
        <v>3</v>
      </c>
      <c r="G599" s="1">
        <v>41308</v>
      </c>
      <c r="H599" s="61">
        <v>2013</v>
      </c>
      <c r="I599" s="5" t="s">
        <v>986</v>
      </c>
      <c r="J599" s="1"/>
      <c r="L599" t="str">
        <f t="shared" si="66"/>
        <v>Somero</v>
      </c>
      <c r="M599" t="s">
        <v>1025</v>
      </c>
      <c r="N599" t="str">
        <f>VLOOKUP(M599,spp!A:B,2,FALSE)</f>
        <v>Abudefduf troschelii</v>
      </c>
      <c r="O599">
        <f t="shared" si="72"/>
        <v>4</v>
      </c>
      <c r="S599">
        <v>4</v>
      </c>
      <c r="AI599" s="44"/>
      <c r="AJ599">
        <f>VLOOKUP(M599,spp!A:C,3,FALSE)</f>
        <v>1.6E-2</v>
      </c>
      <c r="AK599">
        <f>VLOOKUP(M599,spp!A:D,4,FALSE)</f>
        <v>3</v>
      </c>
      <c r="AL599">
        <f t="shared" si="67"/>
        <v>343</v>
      </c>
      <c r="AM599">
        <f t="shared" si="68"/>
        <v>8.5749999999999993</v>
      </c>
      <c r="AN599">
        <f t="shared" si="69"/>
        <v>85.75</v>
      </c>
      <c r="AO599">
        <f t="shared" si="70"/>
        <v>8.5750000000000007E-2</v>
      </c>
      <c r="AP599">
        <f t="shared" si="71"/>
        <v>0.08</v>
      </c>
      <c r="AQ599">
        <f>VLOOKUP(M599,spp!A:H,8,FALSE)</f>
        <v>3</v>
      </c>
      <c r="AR599" t="str">
        <f>VLOOKUP(M599,spp!A:K,10,FALSE)</f>
        <v>Planctívoro</v>
      </c>
      <c r="AS599" t="str">
        <f>VLOOKUP(M599,spp!A:L,12,FALSE)</f>
        <v>LC</v>
      </c>
    </row>
    <row r="600" spans="1:45" x14ac:dyDescent="0.3">
      <c r="A600">
        <v>15</v>
      </c>
      <c r="B600" s="2" t="s">
        <v>983</v>
      </c>
      <c r="C600" s="2" t="s">
        <v>1001</v>
      </c>
      <c r="D600" t="s">
        <v>1007</v>
      </c>
      <c r="E600" s="2" t="s">
        <v>985</v>
      </c>
      <c r="F600">
        <v>3</v>
      </c>
      <c r="G600" s="1">
        <v>41308</v>
      </c>
      <c r="H600" s="61">
        <v>2013</v>
      </c>
      <c r="I600" s="5" t="s">
        <v>986</v>
      </c>
      <c r="J600" s="1"/>
      <c r="L600" t="str">
        <f t="shared" si="66"/>
        <v>Somero</v>
      </c>
      <c r="M600" t="s">
        <v>1062</v>
      </c>
      <c r="N600" t="str">
        <f>VLOOKUP(M600,spp!A:B,2,FALSE)</f>
        <v>Paranthias colonus</v>
      </c>
      <c r="O600">
        <f t="shared" si="72"/>
        <v>50</v>
      </c>
      <c r="T600">
        <v>50</v>
      </c>
      <c r="AI600" s="44"/>
      <c r="AJ600">
        <f>VLOOKUP(M600,spp!A:C,3,FALSE)</f>
        <v>1.485E-2</v>
      </c>
      <c r="AK600">
        <f>VLOOKUP(M600,spp!A:D,4,FALSE)</f>
        <v>2</v>
      </c>
      <c r="AL600">
        <f t="shared" si="67"/>
        <v>464.0625</v>
      </c>
      <c r="AM600">
        <f t="shared" si="68"/>
        <v>11.6015625</v>
      </c>
      <c r="AN600">
        <f t="shared" si="69"/>
        <v>116.015625</v>
      </c>
      <c r="AO600">
        <f t="shared" si="70"/>
        <v>0.116015625</v>
      </c>
      <c r="AP600">
        <f t="shared" si="71"/>
        <v>1</v>
      </c>
      <c r="AQ600">
        <f>VLOOKUP(M600,spp!A:H,8,FALSE)</f>
        <v>3.8</v>
      </c>
      <c r="AR600" t="str">
        <f>VLOOKUP(M600,spp!A:K,10,FALSE)</f>
        <v>Planctívoro</v>
      </c>
      <c r="AS600" t="str">
        <f>VLOOKUP(M600,spp!A:L,12,FALSE)</f>
        <v>LC</v>
      </c>
    </row>
    <row r="601" spans="1:45" x14ac:dyDescent="0.3">
      <c r="A601">
        <v>15</v>
      </c>
      <c r="B601" s="2" t="s">
        <v>983</v>
      </c>
      <c r="C601" s="2" t="s">
        <v>1001</v>
      </c>
      <c r="D601" t="s">
        <v>1007</v>
      </c>
      <c r="E601" s="2" t="s">
        <v>985</v>
      </c>
      <c r="F601">
        <v>3</v>
      </c>
      <c r="G601" s="1">
        <v>41308</v>
      </c>
      <c r="H601" s="61">
        <v>2013</v>
      </c>
      <c r="I601" s="5" t="s">
        <v>986</v>
      </c>
      <c r="J601" s="1"/>
      <c r="L601" t="str">
        <f t="shared" si="66"/>
        <v>Somero</v>
      </c>
      <c r="M601" t="s">
        <v>1017</v>
      </c>
      <c r="N601" t="str">
        <f>VLOOKUP(M601,spp!A:B,2,FALSE)</f>
        <v>Halichoeres dispilus</v>
      </c>
      <c r="O601">
        <f t="shared" si="72"/>
        <v>18</v>
      </c>
      <c r="P601">
        <v>13</v>
      </c>
      <c r="R601">
        <v>5</v>
      </c>
      <c r="AI601" s="44"/>
      <c r="AJ601">
        <f>VLOOKUP(M601,spp!A:C,3,FALSE)</f>
        <v>1.26E-2</v>
      </c>
      <c r="AK601">
        <f>VLOOKUP(M601,spp!A:D,4,FALSE)</f>
        <v>3</v>
      </c>
      <c r="AL601">
        <f t="shared" si="67"/>
        <v>125.60625</v>
      </c>
      <c r="AM601">
        <f t="shared" si="68"/>
        <v>3.14015625</v>
      </c>
      <c r="AN601">
        <f t="shared" si="69"/>
        <v>31.401562500000001</v>
      </c>
      <c r="AO601">
        <f t="shared" si="70"/>
        <v>3.1401562500000001E-2</v>
      </c>
      <c r="AP601">
        <f t="shared" si="71"/>
        <v>0.36</v>
      </c>
      <c r="AQ601">
        <f>VLOOKUP(M601,spp!A:H,8,FALSE)</f>
        <v>3.9</v>
      </c>
      <c r="AR601" t="str">
        <f>VLOOKUP(M601,spp!A:K,10,FALSE)</f>
        <v>Depredador</v>
      </c>
      <c r="AS601" t="str">
        <f>VLOOKUP(M601,spp!A:L,12,FALSE)</f>
        <v>LC</v>
      </c>
    </row>
    <row r="602" spans="1:45" x14ac:dyDescent="0.3">
      <c r="A602">
        <v>15</v>
      </c>
      <c r="B602" s="2" t="s">
        <v>983</v>
      </c>
      <c r="C602" s="2" t="s">
        <v>1001</v>
      </c>
      <c r="D602" t="s">
        <v>1007</v>
      </c>
      <c r="E602" s="2" t="s">
        <v>985</v>
      </c>
      <c r="F602">
        <v>3</v>
      </c>
      <c r="G602" s="1">
        <v>41308</v>
      </c>
      <c r="H602" s="61">
        <v>2013</v>
      </c>
      <c r="I602" s="5" t="s">
        <v>986</v>
      </c>
      <c r="J602" s="1"/>
      <c r="L602" t="str">
        <f t="shared" si="66"/>
        <v>Somero</v>
      </c>
      <c r="M602" t="s">
        <v>1042</v>
      </c>
      <c r="N602" t="str">
        <f>VLOOKUP(M602,spp!A:B,2,FALSE)</f>
        <v>Bodianus diplotaenia</v>
      </c>
      <c r="O602">
        <f t="shared" si="72"/>
        <v>1</v>
      </c>
      <c r="U602">
        <v>1</v>
      </c>
      <c r="AI602" s="44"/>
      <c r="AJ602">
        <f>VLOOKUP(M602,spp!A:C,3,FALSE)</f>
        <v>2.01E-2</v>
      </c>
      <c r="AK602">
        <f>VLOOKUP(M602,spp!A:D,4,FALSE)</f>
        <v>2</v>
      </c>
      <c r="AL602">
        <f t="shared" si="67"/>
        <v>24.622499999999999</v>
      </c>
      <c r="AM602">
        <f t="shared" si="68"/>
        <v>0.61556250000000001</v>
      </c>
      <c r="AN602">
        <f t="shared" si="69"/>
        <v>6.1556250000000006</v>
      </c>
      <c r="AO602">
        <f t="shared" si="70"/>
        <v>6.1556250000000005E-3</v>
      </c>
      <c r="AP602">
        <f t="shared" si="71"/>
        <v>0.02</v>
      </c>
      <c r="AQ602">
        <f>VLOOKUP(M602,spp!A:H,8,FALSE)</f>
        <v>3.4</v>
      </c>
      <c r="AR602" t="str">
        <f>VLOOKUP(M602,spp!A:K,10,FALSE)</f>
        <v>Depredador</v>
      </c>
      <c r="AS602" t="str">
        <f>VLOOKUP(M602,spp!A:L,12,FALSE)</f>
        <v>LC</v>
      </c>
    </row>
    <row r="603" spans="1:45" x14ac:dyDescent="0.3">
      <c r="A603">
        <v>15</v>
      </c>
      <c r="B603" s="2" t="s">
        <v>983</v>
      </c>
      <c r="C603" s="2" t="s">
        <v>1001</v>
      </c>
      <c r="D603" t="s">
        <v>1007</v>
      </c>
      <c r="E603" s="2" t="s">
        <v>985</v>
      </c>
      <c r="F603">
        <v>3</v>
      </c>
      <c r="G603" s="1">
        <v>41308</v>
      </c>
      <c r="H603" s="61">
        <v>2013</v>
      </c>
      <c r="I603" s="5" t="s">
        <v>986</v>
      </c>
      <c r="J603" s="1"/>
      <c r="L603" t="str">
        <f t="shared" si="66"/>
        <v>Somero</v>
      </c>
      <c r="M603" t="s">
        <v>1047</v>
      </c>
      <c r="N603" t="str">
        <f>VLOOKUP(M603,spp!A:B,2,FALSE)</f>
        <v>Scarus rubroviolaceus</v>
      </c>
      <c r="O603">
        <f t="shared" si="72"/>
        <v>4</v>
      </c>
      <c r="U603">
        <v>3</v>
      </c>
      <c r="V603">
        <v>1</v>
      </c>
      <c r="AI603" s="44"/>
      <c r="AJ603">
        <f>VLOOKUP(M603,spp!A:C,3,FALSE)</f>
        <v>1</v>
      </c>
      <c r="AK603">
        <f>VLOOKUP(M603,spp!A:D,4,FALSE)</f>
        <v>3.109</v>
      </c>
      <c r="AL603">
        <f t="shared" si="67"/>
        <v>327495.39973333932</v>
      </c>
      <c r="AM603">
        <f t="shared" si="68"/>
        <v>8187.3849933334832</v>
      </c>
      <c r="AN603">
        <f t="shared" si="69"/>
        <v>81873.84993333483</v>
      </c>
      <c r="AO603">
        <f t="shared" si="70"/>
        <v>81.873849933334824</v>
      </c>
      <c r="AP603">
        <f t="shared" si="71"/>
        <v>0.08</v>
      </c>
      <c r="AQ603">
        <f>VLOOKUP(M603,spp!A:H,8,FALSE)</f>
        <v>2</v>
      </c>
      <c r="AR603" t="str">
        <f>VLOOKUP(M603,spp!A:K,10,FALSE)</f>
        <v>Herbívoro</v>
      </c>
      <c r="AS603" t="str">
        <f>VLOOKUP(M603,spp!A:L,12,FALSE)</f>
        <v>LC</v>
      </c>
    </row>
    <row r="604" spans="1:45" x14ac:dyDescent="0.3">
      <c r="A604">
        <v>15</v>
      </c>
      <c r="B604" s="2" t="s">
        <v>983</v>
      </c>
      <c r="C604" s="2" t="s">
        <v>1001</v>
      </c>
      <c r="D604" t="s">
        <v>1007</v>
      </c>
      <c r="E604" s="2" t="s">
        <v>985</v>
      </c>
      <c r="F604">
        <v>3</v>
      </c>
      <c r="G604" s="1">
        <v>41308</v>
      </c>
      <c r="H604" s="61">
        <v>2013</v>
      </c>
      <c r="I604" s="5" t="s">
        <v>986</v>
      </c>
      <c r="J604" s="1"/>
      <c r="L604" t="str">
        <f t="shared" si="66"/>
        <v>Somero</v>
      </c>
      <c r="M604" t="s">
        <v>1028</v>
      </c>
      <c r="N604" t="str">
        <f>VLOOKUP(M604,spp!A:B,2,FALSE)</f>
        <v>Thalassoma lucasanum</v>
      </c>
      <c r="O604">
        <f t="shared" si="72"/>
        <v>26</v>
      </c>
      <c r="Q604">
        <v>25</v>
      </c>
      <c r="S604">
        <v>1</v>
      </c>
      <c r="AI604" s="44"/>
      <c r="AJ604">
        <f>VLOOKUP(M604,spp!A:C,3,FALSE)</f>
        <v>1.261E-2</v>
      </c>
      <c r="AK604">
        <f>VLOOKUP(M604,spp!A:D,4,FALSE)</f>
        <v>2</v>
      </c>
      <c r="AL604">
        <f t="shared" si="67"/>
        <v>21.594625000000001</v>
      </c>
      <c r="AM604">
        <f t="shared" si="68"/>
        <v>0.53986562500000002</v>
      </c>
      <c r="AN604">
        <f t="shared" si="69"/>
        <v>5.3986562500000002</v>
      </c>
      <c r="AO604">
        <f t="shared" si="70"/>
        <v>5.3986562499999998E-3</v>
      </c>
      <c r="AP604">
        <f t="shared" si="71"/>
        <v>0.52</v>
      </c>
      <c r="AQ604">
        <f>VLOOKUP(M604,spp!A:H,8,FALSE)</f>
        <v>3.5</v>
      </c>
      <c r="AR604" t="str">
        <f>VLOOKUP(M604,spp!A:K,10,FALSE)</f>
        <v>Depredador</v>
      </c>
      <c r="AS604" t="str">
        <f>VLOOKUP(M604,spp!A:L,12,FALSE)</f>
        <v>LC</v>
      </c>
    </row>
    <row r="605" spans="1:45" x14ac:dyDescent="0.3">
      <c r="A605">
        <v>15</v>
      </c>
      <c r="B605" s="2" t="s">
        <v>983</v>
      </c>
      <c r="C605" s="2" t="s">
        <v>1001</v>
      </c>
      <c r="D605" t="s">
        <v>1007</v>
      </c>
      <c r="E605" s="2" t="s">
        <v>985</v>
      </c>
      <c r="F605">
        <v>3</v>
      </c>
      <c r="G605" s="1">
        <v>41308</v>
      </c>
      <c r="H605" s="61">
        <v>2013</v>
      </c>
      <c r="I605" s="5" t="s">
        <v>986</v>
      </c>
      <c r="J605" s="1"/>
      <c r="L605" t="str">
        <f t="shared" si="66"/>
        <v>Somero</v>
      </c>
      <c r="M605" t="s">
        <v>1050</v>
      </c>
      <c r="N605" t="str">
        <f>VLOOKUP(M605,spp!A:B,2,FALSE)</f>
        <v>Stegastes flavilatus</v>
      </c>
      <c r="O605">
        <f t="shared" si="72"/>
        <v>14</v>
      </c>
      <c r="P605">
        <v>14</v>
      </c>
      <c r="AI605" s="44"/>
      <c r="AJ605">
        <f>VLOOKUP(M605,spp!A:C,3,FALSE)</f>
        <v>3.49E-2</v>
      </c>
      <c r="AK605">
        <f>VLOOKUP(M605,spp!A:D,4,FALSE)</f>
        <v>2</v>
      </c>
      <c r="AL605">
        <f t="shared" si="67"/>
        <v>3.05375</v>
      </c>
      <c r="AM605">
        <f t="shared" si="68"/>
        <v>7.6343750000000002E-2</v>
      </c>
      <c r="AN605">
        <f t="shared" si="69"/>
        <v>0.76343749999999999</v>
      </c>
      <c r="AO605">
        <f t="shared" si="70"/>
        <v>7.6343750000000001E-4</v>
      </c>
      <c r="AP605">
        <f t="shared" si="71"/>
        <v>0.28000000000000003</v>
      </c>
      <c r="AQ605">
        <f>VLOOKUP(M605,spp!A:H,8,FALSE)</f>
        <v>2</v>
      </c>
      <c r="AR605" t="str">
        <f>VLOOKUP(M605,spp!A:K,10,FALSE)</f>
        <v>Herbívoro</v>
      </c>
      <c r="AS605" t="str">
        <f>VLOOKUP(M605,spp!A:L,12,FALSE)</f>
        <v>LC</v>
      </c>
    </row>
    <row r="606" spans="1:45" x14ac:dyDescent="0.3">
      <c r="A606">
        <v>15</v>
      </c>
      <c r="B606" s="2" t="s">
        <v>983</v>
      </c>
      <c r="C606" s="2" t="s">
        <v>1001</v>
      </c>
      <c r="D606" t="s">
        <v>1007</v>
      </c>
      <c r="E606" s="2" t="s">
        <v>985</v>
      </c>
      <c r="F606">
        <v>3</v>
      </c>
      <c r="G606" s="1">
        <v>41308</v>
      </c>
      <c r="H606" s="61">
        <v>2013</v>
      </c>
      <c r="I606" s="5" t="s">
        <v>986</v>
      </c>
      <c r="J606" s="1"/>
      <c r="L606" t="str">
        <f t="shared" si="66"/>
        <v>Somero</v>
      </c>
      <c r="M606" t="s">
        <v>1078</v>
      </c>
      <c r="N606" t="str">
        <f>VLOOKUP(M606,spp!A:B,2,FALSE)</f>
        <v>Lutjanus viridis</v>
      </c>
      <c r="O606">
        <f t="shared" si="72"/>
        <v>1</v>
      </c>
      <c r="T606">
        <v>1</v>
      </c>
      <c r="AI606" s="44"/>
      <c r="AJ606">
        <f>VLOOKUP(M606,spp!A:C,3,FALSE)</f>
        <v>1.67E-2</v>
      </c>
      <c r="AK606">
        <f>VLOOKUP(M606,spp!A:D,4,FALSE)</f>
        <v>2</v>
      </c>
      <c r="AL606">
        <f t="shared" si="67"/>
        <v>10.4375</v>
      </c>
      <c r="AM606">
        <f t="shared" si="68"/>
        <v>0.26093749999999999</v>
      </c>
      <c r="AN606">
        <f t="shared" si="69"/>
        <v>2.609375</v>
      </c>
      <c r="AO606">
        <f t="shared" si="70"/>
        <v>2.6093750000000001E-3</v>
      </c>
      <c r="AP606">
        <f t="shared" si="71"/>
        <v>0.02</v>
      </c>
      <c r="AQ606">
        <f>VLOOKUP(M606,spp!A:H,8,FALSE)</f>
        <v>4.2</v>
      </c>
      <c r="AR606" t="str">
        <f>VLOOKUP(M606,spp!A:K,10,FALSE)</f>
        <v>Depredador Tope</v>
      </c>
      <c r="AS606" t="str">
        <f>VLOOKUP(M606,spp!A:L,12,FALSE)</f>
        <v>LC</v>
      </c>
    </row>
    <row r="607" spans="1:45" x14ac:dyDescent="0.3">
      <c r="A607">
        <v>15</v>
      </c>
      <c r="B607" s="2" t="s">
        <v>983</v>
      </c>
      <c r="C607" s="2" t="s">
        <v>1001</v>
      </c>
      <c r="D607" t="s">
        <v>1007</v>
      </c>
      <c r="E607" s="2" t="s">
        <v>985</v>
      </c>
      <c r="F607">
        <v>3</v>
      </c>
      <c r="G607" s="1">
        <v>41308</v>
      </c>
      <c r="H607" s="61">
        <v>2013</v>
      </c>
      <c r="I607" s="5" t="s">
        <v>986</v>
      </c>
      <c r="J607" s="1"/>
      <c r="L607" t="str">
        <f t="shared" si="66"/>
        <v>Somero</v>
      </c>
      <c r="M607" t="s">
        <v>1041</v>
      </c>
      <c r="N607" t="str">
        <f>VLOOKUP(M607,spp!A:B,2,FALSE)</f>
        <v>Chromis atrilobata</v>
      </c>
      <c r="O607">
        <f t="shared" si="72"/>
        <v>1</v>
      </c>
      <c r="R607">
        <v>1</v>
      </c>
      <c r="AI607" s="44"/>
      <c r="AJ607">
        <f>VLOOKUP(M607,spp!A:C,3,FALSE)</f>
        <v>5</v>
      </c>
      <c r="AK607">
        <f>VLOOKUP(M607,spp!A:D,4,FALSE)</f>
        <v>3.41655</v>
      </c>
      <c r="AL607">
        <f t="shared" si="67"/>
        <v>27965.198688948592</v>
      </c>
      <c r="AM607">
        <f t="shared" si="68"/>
        <v>699.12996722371486</v>
      </c>
      <c r="AN607">
        <f t="shared" si="69"/>
        <v>6991.2996722371481</v>
      </c>
      <c r="AO607">
        <f t="shared" si="70"/>
        <v>6.9912996722371483</v>
      </c>
      <c r="AP607">
        <f t="shared" si="71"/>
        <v>0.02</v>
      </c>
      <c r="AQ607">
        <f>VLOOKUP(M607,spp!A:H,8,FALSE)</f>
        <v>3.4</v>
      </c>
      <c r="AR607" t="str">
        <f>VLOOKUP(M607,spp!A:K,10,FALSE)</f>
        <v>Planctívoro</v>
      </c>
      <c r="AS607" t="str">
        <f>VLOOKUP(M607,spp!A:L,12,FALSE)</f>
        <v>LC</v>
      </c>
    </row>
    <row r="608" spans="1:45" x14ac:dyDescent="0.3">
      <c r="A608">
        <v>15</v>
      </c>
      <c r="B608" s="2" t="s">
        <v>983</v>
      </c>
      <c r="C608" s="2" t="s">
        <v>1001</v>
      </c>
      <c r="D608" t="s">
        <v>1007</v>
      </c>
      <c r="E608" s="2" t="s">
        <v>985</v>
      </c>
      <c r="F608">
        <v>3</v>
      </c>
      <c r="G608" s="1">
        <v>41308</v>
      </c>
      <c r="H608" s="61">
        <v>2013</v>
      </c>
      <c r="I608" s="5" t="s">
        <v>986</v>
      </c>
      <c r="J608" s="1"/>
      <c r="L608" t="str">
        <f t="shared" si="66"/>
        <v>Somero</v>
      </c>
      <c r="M608" t="s">
        <v>1079</v>
      </c>
      <c r="N608" t="str">
        <f>VLOOKUP(M608,spp!A:B,2,FALSE)</f>
        <v>Cirrhitichthys oxycephalus</v>
      </c>
      <c r="O608">
        <f t="shared" si="72"/>
        <v>3</v>
      </c>
      <c r="Q608">
        <v>3</v>
      </c>
      <c r="AI608" s="44"/>
      <c r="AJ608">
        <f>VLOOKUP(M608,spp!A:C,3,FALSE)</f>
        <v>3.32E-2</v>
      </c>
      <c r="AK608">
        <f>VLOOKUP(M608,spp!A:D,4,FALSE)</f>
        <v>3</v>
      </c>
      <c r="AL608">
        <f t="shared" si="67"/>
        <v>42.018749999999997</v>
      </c>
      <c r="AM608">
        <f t="shared" si="68"/>
        <v>1.0504687499999998</v>
      </c>
      <c r="AN608">
        <f t="shared" si="69"/>
        <v>10.504687499999999</v>
      </c>
      <c r="AO608">
        <f t="shared" si="70"/>
        <v>1.05046875E-2</v>
      </c>
      <c r="AP608">
        <f t="shared" si="71"/>
        <v>0.06</v>
      </c>
      <c r="AQ608">
        <f>VLOOKUP(M608,spp!A:H,8,FALSE)</f>
        <v>3.9</v>
      </c>
      <c r="AR608" t="str">
        <f>VLOOKUP(M608,spp!A:K,10,FALSE)</f>
        <v>Depredador</v>
      </c>
      <c r="AS608" t="str">
        <f>VLOOKUP(M608,spp!A:L,12,FALSE)</f>
        <v>NE</v>
      </c>
    </row>
    <row r="609" spans="1:45" x14ac:dyDescent="0.3">
      <c r="A609">
        <v>15</v>
      </c>
      <c r="B609" s="2" t="s">
        <v>983</v>
      </c>
      <c r="C609" s="2" t="s">
        <v>1001</v>
      </c>
      <c r="D609" t="s">
        <v>1007</v>
      </c>
      <c r="E609" s="2" t="s">
        <v>985</v>
      </c>
      <c r="F609">
        <v>3</v>
      </c>
      <c r="G609" s="1">
        <v>41308</v>
      </c>
      <c r="H609" s="61">
        <v>2013</v>
      </c>
      <c r="I609" s="5" t="s">
        <v>986</v>
      </c>
      <c r="J609" s="1"/>
      <c r="L609" t="str">
        <f t="shared" si="66"/>
        <v>Somero</v>
      </c>
      <c r="M609" t="s">
        <v>1029</v>
      </c>
      <c r="N609" t="str">
        <f>VLOOKUP(M609,spp!A:B,2,FALSE)</f>
        <v>Cirrhitus rivulatus</v>
      </c>
      <c r="O609">
        <f t="shared" si="72"/>
        <v>1</v>
      </c>
      <c r="T609">
        <v>1</v>
      </c>
      <c r="AI609" s="44"/>
      <c r="AJ609">
        <f>VLOOKUP(M609,spp!A:C,3,FALSE)</f>
        <v>2.76E-2</v>
      </c>
      <c r="AK609">
        <f>VLOOKUP(M609,spp!A:D,4,FALSE)</f>
        <v>3</v>
      </c>
      <c r="AL609">
        <f t="shared" si="67"/>
        <v>431.25</v>
      </c>
      <c r="AM609">
        <f t="shared" si="68"/>
        <v>10.78125</v>
      </c>
      <c r="AN609">
        <f t="shared" si="69"/>
        <v>107.8125</v>
      </c>
      <c r="AO609">
        <f t="shared" si="70"/>
        <v>0.10781250000000001</v>
      </c>
      <c r="AP609">
        <f t="shared" si="71"/>
        <v>0.02</v>
      </c>
      <c r="AQ609">
        <f>VLOOKUP(M609,spp!A:H,8,FALSE)</f>
        <v>4</v>
      </c>
      <c r="AR609" t="str">
        <f>VLOOKUP(M609,spp!A:K,10,FALSE)</f>
        <v>Depredador Tope</v>
      </c>
      <c r="AS609" t="str">
        <f>VLOOKUP(M609,spp!A:L,12,FALSE)</f>
        <v>LC</v>
      </c>
    </row>
    <row r="610" spans="1:45" x14ac:dyDescent="0.3">
      <c r="A610">
        <v>15</v>
      </c>
      <c r="B610" s="2" t="s">
        <v>983</v>
      </c>
      <c r="C610" s="2" t="s">
        <v>1001</v>
      </c>
      <c r="D610" t="s">
        <v>1007</v>
      </c>
      <c r="E610" s="2" t="s">
        <v>985</v>
      </c>
      <c r="F610">
        <v>3</v>
      </c>
      <c r="G610" s="1">
        <v>41308</v>
      </c>
      <c r="H610" s="61">
        <v>2013</v>
      </c>
      <c r="I610" s="5" t="s">
        <v>986</v>
      </c>
      <c r="J610" s="1"/>
      <c r="L610" t="str">
        <f t="shared" si="66"/>
        <v>Somero</v>
      </c>
      <c r="M610" t="s">
        <v>1034</v>
      </c>
      <c r="N610" t="str">
        <f>VLOOKUP(M610,spp!A:B,2,FALSE)</f>
        <v>Acanthurus nigricans</v>
      </c>
      <c r="O610">
        <f t="shared" si="72"/>
        <v>1</v>
      </c>
      <c r="T610">
        <v>1</v>
      </c>
      <c r="AI610" s="44"/>
      <c r="AJ610">
        <f>VLOOKUP(M610,spp!A:C,3,FALSE)</f>
        <v>6</v>
      </c>
      <c r="AK610">
        <f>VLOOKUP(M610,spp!A:D,4,FALSE)</f>
        <v>2.669</v>
      </c>
      <c r="AL610">
        <f t="shared" si="67"/>
        <v>32303.764351212314</v>
      </c>
      <c r="AM610">
        <f t="shared" si="68"/>
        <v>807.59410878030781</v>
      </c>
      <c r="AN610">
        <f t="shared" si="69"/>
        <v>8075.9410878030776</v>
      </c>
      <c r="AO610">
        <f t="shared" si="70"/>
        <v>8.0759410878030771</v>
      </c>
      <c r="AP610">
        <f t="shared" si="71"/>
        <v>0.02</v>
      </c>
      <c r="AQ610">
        <f>VLOOKUP(M610,spp!A:H,8,FALSE)</f>
        <v>2</v>
      </c>
      <c r="AR610" t="str">
        <f>VLOOKUP(M610,spp!A:K,10,FALSE)</f>
        <v>Herbívoro</v>
      </c>
      <c r="AS610" t="str">
        <f>VLOOKUP(M610,spp!A:L,12,FALSE)</f>
        <v>LC</v>
      </c>
    </row>
    <row r="611" spans="1:45" x14ac:dyDescent="0.3">
      <c r="A611">
        <v>15</v>
      </c>
      <c r="B611" s="2" t="s">
        <v>983</v>
      </c>
      <c r="C611" s="2" t="s">
        <v>1001</v>
      </c>
      <c r="D611" t="s">
        <v>1007</v>
      </c>
      <c r="E611" s="2" t="s">
        <v>985</v>
      </c>
      <c r="F611">
        <v>3</v>
      </c>
      <c r="G611" s="1">
        <v>41308</v>
      </c>
      <c r="H611" s="61">
        <v>2013</v>
      </c>
      <c r="I611" s="5" t="s">
        <v>986</v>
      </c>
      <c r="J611" s="1"/>
      <c r="L611" t="str">
        <f t="shared" si="66"/>
        <v>Somero</v>
      </c>
      <c r="M611" t="s">
        <v>1048</v>
      </c>
      <c r="N611" t="str">
        <f>VLOOKUP(M611,spp!A:B,2,FALSE)</f>
        <v>Scarus ghobban</v>
      </c>
      <c r="O611">
        <f t="shared" si="72"/>
        <v>1</v>
      </c>
      <c r="U611">
        <v>1</v>
      </c>
      <c r="AI611" s="44"/>
      <c r="AJ611">
        <f>VLOOKUP(M611,spp!A:C,3,FALSE)</f>
        <v>2</v>
      </c>
      <c r="AK611">
        <f>VLOOKUP(M611,spp!A:D,4,FALSE)</f>
        <v>2.919</v>
      </c>
      <c r="AL611">
        <f t="shared" si="67"/>
        <v>64293.137101416956</v>
      </c>
      <c r="AM611">
        <f t="shared" si="68"/>
        <v>1607.328427535424</v>
      </c>
      <c r="AN611">
        <f t="shared" si="69"/>
        <v>16073.284275354239</v>
      </c>
      <c r="AO611">
        <f t="shared" si="70"/>
        <v>16.07328427535424</v>
      </c>
      <c r="AP611">
        <f t="shared" si="71"/>
        <v>0.02</v>
      </c>
      <c r="AQ611">
        <f>VLOOKUP(M611,spp!A:H,8,FALSE)</f>
        <v>2</v>
      </c>
      <c r="AR611" t="str">
        <f>VLOOKUP(M611,spp!A:K,10,FALSE)</f>
        <v>Herbívoro</v>
      </c>
      <c r="AS611" t="str">
        <f>VLOOKUP(M611,spp!A:L,12,FALSE)</f>
        <v>LC</v>
      </c>
    </row>
    <row r="612" spans="1:45" x14ac:dyDescent="0.3">
      <c r="A612">
        <v>16</v>
      </c>
      <c r="B612" s="2" t="s">
        <v>983</v>
      </c>
      <c r="C612" s="2" t="s">
        <v>1001</v>
      </c>
      <c r="D612" t="s">
        <v>1008</v>
      </c>
      <c r="E612" t="s">
        <v>992</v>
      </c>
      <c r="F612">
        <v>1</v>
      </c>
      <c r="G612" s="1">
        <v>41308</v>
      </c>
      <c r="H612" s="61">
        <v>2013</v>
      </c>
      <c r="I612" s="5" t="s">
        <v>986</v>
      </c>
      <c r="J612" s="1"/>
      <c r="K612" s="36">
        <v>6</v>
      </c>
      <c r="L612" t="str">
        <f t="shared" si="66"/>
        <v>Somero</v>
      </c>
      <c r="M612" t="s">
        <v>1048</v>
      </c>
      <c r="N612" t="str">
        <f>VLOOKUP(M612,spp!A:B,2,FALSE)</f>
        <v>Scarus ghobban</v>
      </c>
      <c r="O612">
        <f t="shared" si="72"/>
        <v>15</v>
      </c>
      <c r="R612">
        <v>15</v>
      </c>
      <c r="AI612" s="44"/>
      <c r="AJ612">
        <f>VLOOKUP(M612,spp!A:C,3,FALSE)</f>
        <v>2</v>
      </c>
      <c r="AK612">
        <f>VLOOKUP(M612,spp!A:D,4,FALSE)</f>
        <v>2.919</v>
      </c>
      <c r="AL612">
        <f t="shared" si="67"/>
        <v>47753.101391067699</v>
      </c>
      <c r="AM612">
        <f t="shared" si="68"/>
        <v>1193.8275347766926</v>
      </c>
      <c r="AN612">
        <f t="shared" si="69"/>
        <v>11938.275347766925</v>
      </c>
      <c r="AO612">
        <f t="shared" si="70"/>
        <v>11.938275347766925</v>
      </c>
      <c r="AP612">
        <f t="shared" si="71"/>
        <v>0.3</v>
      </c>
      <c r="AQ612">
        <f>VLOOKUP(M612,spp!A:H,8,FALSE)</f>
        <v>2</v>
      </c>
      <c r="AR612" t="str">
        <f>VLOOKUP(M612,spp!A:K,10,FALSE)</f>
        <v>Herbívoro</v>
      </c>
      <c r="AS612" t="str">
        <f>VLOOKUP(M612,spp!A:L,12,FALSE)</f>
        <v>LC</v>
      </c>
    </row>
    <row r="613" spans="1:45" x14ac:dyDescent="0.3">
      <c r="A613">
        <v>16</v>
      </c>
      <c r="B613" s="2" t="s">
        <v>983</v>
      </c>
      <c r="C613" s="2" t="s">
        <v>1001</v>
      </c>
      <c r="D613" t="s">
        <v>1008</v>
      </c>
      <c r="E613" t="s">
        <v>992</v>
      </c>
      <c r="F613">
        <v>1</v>
      </c>
      <c r="G613" s="1">
        <v>41308</v>
      </c>
      <c r="H613" s="61">
        <v>2013</v>
      </c>
      <c r="I613" s="5" t="s">
        <v>986</v>
      </c>
      <c r="J613" s="1"/>
      <c r="K613" s="36">
        <v>6</v>
      </c>
      <c r="L613" t="str">
        <f t="shared" si="66"/>
        <v>Somero</v>
      </c>
      <c r="M613" t="s">
        <v>1034</v>
      </c>
      <c r="N613" t="str">
        <f>VLOOKUP(M613,spp!A:B,2,FALSE)</f>
        <v>Acanthurus nigricans</v>
      </c>
      <c r="O613">
        <f t="shared" si="72"/>
        <v>1</v>
      </c>
      <c r="R613">
        <v>1</v>
      </c>
      <c r="AI613" s="44"/>
      <c r="AJ613">
        <f>VLOOKUP(M613,spp!A:C,3,FALSE)</f>
        <v>6</v>
      </c>
      <c r="AK613">
        <f>VLOOKUP(M613,spp!A:D,4,FALSE)</f>
        <v>2.669</v>
      </c>
      <c r="AL613">
        <f t="shared" si="67"/>
        <v>5079.3024638902671</v>
      </c>
      <c r="AM613">
        <f t="shared" si="68"/>
        <v>126.98256159725668</v>
      </c>
      <c r="AN613">
        <f t="shared" si="69"/>
        <v>1269.8256159725668</v>
      </c>
      <c r="AO613">
        <f t="shared" si="70"/>
        <v>1.2698256159725667</v>
      </c>
      <c r="AP613">
        <f t="shared" si="71"/>
        <v>0.02</v>
      </c>
      <c r="AQ613">
        <f>VLOOKUP(M613,spp!A:H,8,FALSE)</f>
        <v>2</v>
      </c>
      <c r="AR613" t="str">
        <f>VLOOKUP(M613,spp!A:K,10,FALSE)</f>
        <v>Herbívoro</v>
      </c>
      <c r="AS613" t="str">
        <f>VLOOKUP(M613,spp!A:L,12,FALSE)</f>
        <v>LC</v>
      </c>
    </row>
    <row r="614" spans="1:45" x14ac:dyDescent="0.3">
      <c r="A614">
        <v>16</v>
      </c>
      <c r="B614" s="2" t="s">
        <v>983</v>
      </c>
      <c r="C614" s="2" t="s">
        <v>1001</v>
      </c>
      <c r="D614" t="s">
        <v>1008</v>
      </c>
      <c r="E614" t="s">
        <v>992</v>
      </c>
      <c r="F614">
        <v>1</v>
      </c>
      <c r="G614" s="1">
        <v>41308</v>
      </c>
      <c r="H614" s="61">
        <v>2013</v>
      </c>
      <c r="I614" s="5" t="s">
        <v>986</v>
      </c>
      <c r="J614" s="1"/>
      <c r="K614" s="36">
        <v>6</v>
      </c>
      <c r="L614" t="str">
        <f t="shared" si="66"/>
        <v>Somero</v>
      </c>
      <c r="M614" t="s">
        <v>1026</v>
      </c>
      <c r="N614" t="str">
        <f>VLOOKUP(M614,spp!A:B,2,FALSE)</f>
        <v>Microspathodon dorsalis</v>
      </c>
      <c r="O614">
        <f t="shared" si="72"/>
        <v>1</v>
      </c>
      <c r="R614">
        <v>1</v>
      </c>
      <c r="AI614" s="44"/>
      <c r="AJ614">
        <f>VLOOKUP(M614,spp!A:C,3,FALSE)</f>
        <v>2</v>
      </c>
      <c r="AK614">
        <f>VLOOKUP(M614,spp!A:D,4,FALSE)</f>
        <v>3</v>
      </c>
      <c r="AL614">
        <f t="shared" si="67"/>
        <v>3906.25</v>
      </c>
      <c r="AM614">
        <f t="shared" si="68"/>
        <v>97.65625</v>
      </c>
      <c r="AN614">
        <f t="shared" si="69"/>
        <v>976.5625</v>
      </c>
      <c r="AO614">
        <f t="shared" si="70"/>
        <v>0.9765625</v>
      </c>
      <c r="AP614">
        <f t="shared" si="71"/>
        <v>0.02</v>
      </c>
      <c r="AQ614">
        <f>VLOOKUP(M614,spp!A:H,8,FALSE)</f>
        <v>2.1</v>
      </c>
      <c r="AR614" t="str">
        <f>VLOOKUP(M614,spp!A:K,10,FALSE)</f>
        <v>Herbívoro</v>
      </c>
      <c r="AS614" t="str">
        <f>VLOOKUP(M614,spp!A:L,12,FALSE)</f>
        <v>LC</v>
      </c>
    </row>
    <row r="615" spans="1:45" x14ac:dyDescent="0.3">
      <c r="A615">
        <v>16</v>
      </c>
      <c r="B615" s="2" t="s">
        <v>983</v>
      </c>
      <c r="C615" s="2" t="s">
        <v>1001</v>
      </c>
      <c r="D615" t="s">
        <v>1008</v>
      </c>
      <c r="E615" t="s">
        <v>992</v>
      </c>
      <c r="F615">
        <v>1</v>
      </c>
      <c r="G615" s="1">
        <v>41308</v>
      </c>
      <c r="H615" s="61">
        <v>2013</v>
      </c>
      <c r="I615" s="5" t="s">
        <v>986</v>
      </c>
      <c r="J615" s="1"/>
      <c r="K615" s="36">
        <v>6</v>
      </c>
      <c r="L615" t="str">
        <f t="shared" si="66"/>
        <v>Somero</v>
      </c>
      <c r="M615" t="s">
        <v>1025</v>
      </c>
      <c r="N615" t="str">
        <f>VLOOKUP(M615,spp!A:B,2,FALSE)</f>
        <v>Abudefduf troschelii</v>
      </c>
      <c r="O615">
        <f t="shared" si="72"/>
        <v>15</v>
      </c>
      <c r="Q615">
        <v>15</v>
      </c>
      <c r="AI615" s="44"/>
      <c r="AJ615">
        <f>VLOOKUP(M615,spp!A:C,3,FALSE)</f>
        <v>1.6E-2</v>
      </c>
      <c r="AK615">
        <f>VLOOKUP(M615,spp!A:D,4,FALSE)</f>
        <v>3</v>
      </c>
      <c r="AL615">
        <f t="shared" si="67"/>
        <v>101.25</v>
      </c>
      <c r="AM615">
        <f t="shared" si="68"/>
        <v>2.53125</v>
      </c>
      <c r="AN615">
        <f t="shared" si="69"/>
        <v>25.3125</v>
      </c>
      <c r="AO615">
        <f t="shared" si="70"/>
        <v>2.5312500000000002E-2</v>
      </c>
      <c r="AP615">
        <f t="shared" si="71"/>
        <v>0.3</v>
      </c>
      <c r="AQ615">
        <f>VLOOKUP(M615,spp!A:H,8,FALSE)</f>
        <v>3</v>
      </c>
      <c r="AR615" t="str">
        <f>VLOOKUP(M615,spp!A:K,10,FALSE)</f>
        <v>Planctívoro</v>
      </c>
      <c r="AS615" t="str">
        <f>VLOOKUP(M615,spp!A:L,12,FALSE)</f>
        <v>LC</v>
      </c>
    </row>
    <row r="616" spans="1:45" x14ac:dyDescent="0.3">
      <c r="A616">
        <v>16</v>
      </c>
      <c r="B616" s="2" t="s">
        <v>983</v>
      </c>
      <c r="C616" s="2" t="s">
        <v>1001</v>
      </c>
      <c r="D616" t="s">
        <v>1008</v>
      </c>
      <c r="E616" t="s">
        <v>992</v>
      </c>
      <c r="F616">
        <v>1</v>
      </c>
      <c r="G616" s="1">
        <v>41308</v>
      </c>
      <c r="H616" s="61">
        <v>2013</v>
      </c>
      <c r="I616" s="5" t="s">
        <v>986</v>
      </c>
      <c r="J616" s="1"/>
      <c r="K616" s="36">
        <v>6</v>
      </c>
      <c r="L616" t="str">
        <f t="shared" si="66"/>
        <v>Somero</v>
      </c>
      <c r="M616" t="s">
        <v>1028</v>
      </c>
      <c r="N616" t="str">
        <f>VLOOKUP(M616,spp!A:B,2,FALSE)</f>
        <v>Thalassoma lucasanum</v>
      </c>
      <c r="O616">
        <f t="shared" si="72"/>
        <v>20</v>
      </c>
      <c r="P616">
        <v>6</v>
      </c>
      <c r="Q616">
        <v>14</v>
      </c>
      <c r="AI616" s="44"/>
      <c r="AJ616">
        <f>VLOOKUP(M616,spp!A:C,3,FALSE)</f>
        <v>1.261E-2</v>
      </c>
      <c r="AK616">
        <f>VLOOKUP(M616,spp!A:D,4,FALSE)</f>
        <v>2</v>
      </c>
      <c r="AL616">
        <f t="shared" si="67"/>
        <v>10.40325</v>
      </c>
      <c r="AM616">
        <f t="shared" si="68"/>
        <v>0.26008124999999999</v>
      </c>
      <c r="AN616">
        <f t="shared" si="69"/>
        <v>2.6008125</v>
      </c>
      <c r="AO616">
        <f t="shared" si="70"/>
        <v>2.6008124999999998E-3</v>
      </c>
      <c r="AP616">
        <f t="shared" si="71"/>
        <v>0.4</v>
      </c>
      <c r="AQ616">
        <f>VLOOKUP(M616,spp!A:H,8,FALSE)</f>
        <v>3.5</v>
      </c>
      <c r="AR616" t="str">
        <f>VLOOKUP(M616,spp!A:K,10,FALSE)</f>
        <v>Depredador</v>
      </c>
      <c r="AS616" t="str">
        <f>VLOOKUP(M616,spp!A:L,12,FALSE)</f>
        <v>LC</v>
      </c>
    </row>
    <row r="617" spans="1:45" x14ac:dyDescent="0.3">
      <c r="A617">
        <v>16</v>
      </c>
      <c r="B617" s="2" t="s">
        <v>983</v>
      </c>
      <c r="C617" s="2" t="s">
        <v>1001</v>
      </c>
      <c r="D617" t="s">
        <v>1008</v>
      </c>
      <c r="E617" t="s">
        <v>992</v>
      </c>
      <c r="F617">
        <v>1</v>
      </c>
      <c r="G617" s="1">
        <v>41308</v>
      </c>
      <c r="H617" s="61">
        <v>2013</v>
      </c>
      <c r="I617" s="5" t="s">
        <v>986</v>
      </c>
      <c r="J617" s="1"/>
      <c r="K617" s="36">
        <v>6</v>
      </c>
      <c r="L617" t="str">
        <f t="shared" si="66"/>
        <v>Somero</v>
      </c>
      <c r="M617" t="s">
        <v>1076</v>
      </c>
      <c r="N617" t="str">
        <f>VLOOKUP(M617,spp!A:B,2,FALSE)</f>
        <v>Acanthurus triostegus</v>
      </c>
      <c r="O617">
        <f t="shared" si="72"/>
        <v>8</v>
      </c>
      <c r="S617">
        <v>8</v>
      </c>
      <c r="AI617" s="44"/>
      <c r="AJ617">
        <f>VLOOKUP(M617,spp!A:C,3,FALSE)</f>
        <v>8</v>
      </c>
      <c r="AK617">
        <f>VLOOKUP(M617,spp!A:D,4,FALSE)</f>
        <v>2.57</v>
      </c>
      <c r="AL617">
        <f t="shared" si="67"/>
        <v>100181.55284579331</v>
      </c>
      <c r="AM617">
        <f t="shared" si="68"/>
        <v>2504.5388211448326</v>
      </c>
      <c r="AN617">
        <f t="shared" si="69"/>
        <v>25045.388211448328</v>
      </c>
      <c r="AO617">
        <f t="shared" si="70"/>
        <v>25.045388211448326</v>
      </c>
      <c r="AP617">
        <f t="shared" si="71"/>
        <v>0.16</v>
      </c>
      <c r="AQ617">
        <f>VLOOKUP(M617,spp!A:H,8,FALSE)</f>
        <v>2.8</v>
      </c>
      <c r="AR617" t="str">
        <f>VLOOKUP(M617,spp!A:K,10,FALSE)</f>
        <v>Herbívoro</v>
      </c>
      <c r="AS617" t="str">
        <f>VLOOKUP(M617,spp!A:L,12,FALSE)</f>
        <v>LC</v>
      </c>
    </row>
    <row r="618" spans="1:45" x14ac:dyDescent="0.3">
      <c r="A618">
        <v>16</v>
      </c>
      <c r="B618" s="2" t="s">
        <v>983</v>
      </c>
      <c r="C618" s="2" t="s">
        <v>1001</v>
      </c>
      <c r="D618" t="s">
        <v>1008</v>
      </c>
      <c r="E618" t="s">
        <v>992</v>
      </c>
      <c r="F618">
        <v>1</v>
      </c>
      <c r="G618" s="1">
        <v>41308</v>
      </c>
      <c r="H618" s="61">
        <v>2013</v>
      </c>
      <c r="I618" s="5" t="s">
        <v>986</v>
      </c>
      <c r="J618" s="1"/>
      <c r="K618" s="36">
        <v>6</v>
      </c>
      <c r="L618" t="str">
        <f t="shared" si="66"/>
        <v>Somero</v>
      </c>
      <c r="M618" t="s">
        <v>1070</v>
      </c>
      <c r="N618" t="str">
        <f>VLOOKUP(M618,spp!A:B,2,FALSE)</f>
        <v>Stegastes rectrifaenum</v>
      </c>
      <c r="O618">
        <f t="shared" si="72"/>
        <v>5</v>
      </c>
      <c r="Q618">
        <v>5</v>
      </c>
      <c r="AI618" s="44"/>
      <c r="AJ618">
        <f>VLOOKUP(M618,spp!A:C,3,FALSE)</f>
        <v>1.813E-2</v>
      </c>
      <c r="AK618">
        <f>VLOOKUP(M618,spp!A:D,4,FALSE)</f>
        <v>3.07552</v>
      </c>
      <c r="AL618">
        <f t="shared" si="67"/>
        <v>44.528311304054398</v>
      </c>
      <c r="AM618">
        <f t="shared" si="68"/>
        <v>1.11320778260136</v>
      </c>
      <c r="AN618">
        <f t="shared" si="69"/>
        <v>11.1320778260136</v>
      </c>
      <c r="AO618">
        <f t="shared" si="70"/>
        <v>1.11320778260136E-2</v>
      </c>
      <c r="AP618">
        <f t="shared" si="71"/>
        <v>0.1</v>
      </c>
      <c r="AQ618">
        <f>VLOOKUP(M618,spp!A:H,8,FALSE)</f>
        <v>2</v>
      </c>
      <c r="AR618" t="str">
        <f>VLOOKUP(M618,spp!A:K,10,FALSE)</f>
        <v>Herbívoro</v>
      </c>
      <c r="AS618" t="str">
        <f>VLOOKUP(M618,spp!A:L,12,FALSE)</f>
        <v>NE</v>
      </c>
    </row>
    <row r="619" spans="1:45" x14ac:dyDescent="0.3">
      <c r="A619">
        <v>16</v>
      </c>
      <c r="B619" s="2" t="s">
        <v>983</v>
      </c>
      <c r="C619" s="2" t="s">
        <v>1001</v>
      </c>
      <c r="D619" t="s">
        <v>1008</v>
      </c>
      <c r="E619" t="s">
        <v>992</v>
      </c>
      <c r="F619">
        <v>2</v>
      </c>
      <c r="G619" s="1">
        <v>41308</v>
      </c>
      <c r="H619" s="61">
        <v>2013</v>
      </c>
      <c r="I619" s="5" t="s">
        <v>986</v>
      </c>
      <c r="J619" s="1"/>
      <c r="K619" s="36">
        <v>7</v>
      </c>
      <c r="L619" t="str">
        <f t="shared" si="66"/>
        <v>Profundo</v>
      </c>
      <c r="M619" t="s">
        <v>1047</v>
      </c>
      <c r="N619" t="str">
        <f>VLOOKUP(M619,spp!A:B,2,FALSE)</f>
        <v>Scarus rubroviolaceus</v>
      </c>
      <c r="O619">
        <f t="shared" si="72"/>
        <v>7</v>
      </c>
      <c r="R619">
        <v>3</v>
      </c>
      <c r="T619">
        <v>4</v>
      </c>
      <c r="AI619" s="44"/>
      <c r="AJ619">
        <f>VLOOKUP(M619,spp!A:C,3,FALSE)</f>
        <v>1</v>
      </c>
      <c r="AK619">
        <f>VLOOKUP(M619,spp!A:D,4,FALSE)</f>
        <v>3.109</v>
      </c>
      <c r="AL619">
        <f t="shared" si="67"/>
        <v>96484.200048709754</v>
      </c>
      <c r="AM619">
        <f t="shared" si="68"/>
        <v>2412.1050012177438</v>
      </c>
      <c r="AN619">
        <f t="shared" si="69"/>
        <v>24121.050012177438</v>
      </c>
      <c r="AO619">
        <f t="shared" si="70"/>
        <v>24.121050012177438</v>
      </c>
      <c r="AP619">
        <f t="shared" si="71"/>
        <v>0.14000000000000001</v>
      </c>
      <c r="AQ619">
        <f>VLOOKUP(M619,spp!A:H,8,FALSE)</f>
        <v>2</v>
      </c>
      <c r="AR619" t="str">
        <f>VLOOKUP(M619,spp!A:K,10,FALSE)</f>
        <v>Herbívoro</v>
      </c>
      <c r="AS619" t="str">
        <f>VLOOKUP(M619,spp!A:L,12,FALSE)</f>
        <v>LC</v>
      </c>
    </row>
    <row r="620" spans="1:45" x14ac:dyDescent="0.3">
      <c r="A620">
        <v>16</v>
      </c>
      <c r="B620" s="2" t="s">
        <v>983</v>
      </c>
      <c r="C620" s="2" t="s">
        <v>1001</v>
      </c>
      <c r="D620" t="s">
        <v>1008</v>
      </c>
      <c r="E620" t="s">
        <v>992</v>
      </c>
      <c r="F620">
        <v>2</v>
      </c>
      <c r="G620" s="1">
        <v>41308</v>
      </c>
      <c r="H620" s="61">
        <v>2013</v>
      </c>
      <c r="I620" s="5" t="s">
        <v>986</v>
      </c>
      <c r="J620" s="1"/>
      <c r="K620" s="36">
        <v>7</v>
      </c>
      <c r="L620" t="str">
        <f t="shared" si="66"/>
        <v>Profundo</v>
      </c>
      <c r="M620" t="s">
        <v>1021</v>
      </c>
      <c r="N620" t="str">
        <f>VLOOKUP(M620,spp!A:B,2,FALSE)</f>
        <v>Johnrandallia nigrirostris</v>
      </c>
      <c r="O620">
        <f t="shared" si="72"/>
        <v>1</v>
      </c>
      <c r="R620">
        <v>1</v>
      </c>
      <c r="AI620" s="44"/>
      <c r="AJ620">
        <f>VLOOKUP(M620,spp!A:C,3,FALSE)</f>
        <v>2</v>
      </c>
      <c r="AK620">
        <f>VLOOKUP(M620,spp!A:D,4,FALSE)</f>
        <v>3</v>
      </c>
      <c r="AL620">
        <f t="shared" si="67"/>
        <v>3906.25</v>
      </c>
      <c r="AM620">
        <f t="shared" si="68"/>
        <v>97.65625</v>
      </c>
      <c r="AN620">
        <f t="shared" si="69"/>
        <v>976.5625</v>
      </c>
      <c r="AO620">
        <f t="shared" si="70"/>
        <v>0.9765625</v>
      </c>
      <c r="AP620">
        <f t="shared" si="71"/>
        <v>0.02</v>
      </c>
      <c r="AQ620">
        <f>VLOOKUP(M620,spp!A:H,8,FALSE)</f>
        <v>3</v>
      </c>
      <c r="AR620" t="str">
        <f>VLOOKUP(M620,spp!A:K,10,FALSE)</f>
        <v>Depredador</v>
      </c>
      <c r="AS620" t="str">
        <f>VLOOKUP(M620,spp!A:L,12,FALSE)</f>
        <v>LC</v>
      </c>
    </row>
    <row r="621" spans="1:45" x14ac:dyDescent="0.3">
      <c r="A621">
        <v>16</v>
      </c>
      <c r="B621" s="2" t="s">
        <v>983</v>
      </c>
      <c r="C621" s="2" t="s">
        <v>1001</v>
      </c>
      <c r="D621" t="s">
        <v>1008</v>
      </c>
      <c r="E621" t="s">
        <v>992</v>
      </c>
      <c r="F621">
        <v>2</v>
      </c>
      <c r="G621" s="1">
        <v>41308</v>
      </c>
      <c r="H621" s="61">
        <v>2013</v>
      </c>
      <c r="I621" s="5" t="s">
        <v>986</v>
      </c>
      <c r="J621" s="1"/>
      <c r="K621" s="36">
        <v>7</v>
      </c>
      <c r="L621" t="str">
        <f t="shared" si="66"/>
        <v>Profundo</v>
      </c>
      <c r="M621" t="s">
        <v>1043</v>
      </c>
      <c r="N621" t="str">
        <f>VLOOKUP(M621,spp!A:B,2,FALSE)</f>
        <v>Haemulon maculicauda</v>
      </c>
      <c r="O621">
        <f t="shared" si="72"/>
        <v>48</v>
      </c>
      <c r="S621">
        <v>48</v>
      </c>
      <c r="AI621" s="44"/>
      <c r="AJ621">
        <f>VLOOKUP(M621,spp!A:C,3,FALSE)</f>
        <v>8</v>
      </c>
      <c r="AK621">
        <f>VLOOKUP(M621,spp!A:D,4,FALSE)</f>
        <v>3.16</v>
      </c>
      <c r="AL621">
        <f t="shared" si="67"/>
        <v>3253355.0220896089</v>
      </c>
      <c r="AM621">
        <f t="shared" si="68"/>
        <v>81333.875552240221</v>
      </c>
      <c r="AN621">
        <f t="shared" si="69"/>
        <v>813338.75552240224</v>
      </c>
      <c r="AO621">
        <f t="shared" si="70"/>
        <v>813.33875552240227</v>
      </c>
      <c r="AP621">
        <f t="shared" si="71"/>
        <v>0.96</v>
      </c>
      <c r="AQ621">
        <f>VLOOKUP(M621,spp!A:H,8,FALSE)</f>
        <v>4.2</v>
      </c>
      <c r="AR621" t="str">
        <f>VLOOKUP(M621,spp!A:K,10,FALSE)</f>
        <v>Depredador Tope</v>
      </c>
      <c r="AS621" t="str">
        <f>VLOOKUP(M621,spp!A:L,12,FALSE)</f>
        <v>LC</v>
      </c>
    </row>
    <row r="622" spans="1:45" x14ac:dyDescent="0.3">
      <c r="A622">
        <v>16</v>
      </c>
      <c r="B622" s="2" t="s">
        <v>983</v>
      </c>
      <c r="C622" s="2" t="s">
        <v>1001</v>
      </c>
      <c r="D622" t="s">
        <v>1008</v>
      </c>
      <c r="E622" t="s">
        <v>992</v>
      </c>
      <c r="F622">
        <v>2</v>
      </c>
      <c r="G622" s="1">
        <v>41308</v>
      </c>
      <c r="H622" s="61">
        <v>2013</v>
      </c>
      <c r="I622" s="5" t="s">
        <v>986</v>
      </c>
      <c r="J622" s="1"/>
      <c r="K622" s="36">
        <v>7</v>
      </c>
      <c r="L622" t="str">
        <f t="shared" si="66"/>
        <v>Profundo</v>
      </c>
      <c r="M622" t="s">
        <v>1064</v>
      </c>
      <c r="N622" t="str">
        <f>VLOOKUP(M622,spp!A:B,2,FALSE)</f>
        <v>Zanclus cornutus</v>
      </c>
      <c r="O622">
        <f t="shared" si="72"/>
        <v>2</v>
      </c>
      <c r="R622">
        <v>2</v>
      </c>
      <c r="AI622" s="44"/>
      <c r="AJ622">
        <f>VLOOKUP(M622,spp!A:C,3,FALSE)</f>
        <v>1.47E-2</v>
      </c>
      <c r="AK622">
        <f>VLOOKUP(M622,spp!A:D,4,FALSE)</f>
        <v>3</v>
      </c>
      <c r="AL622">
        <f t="shared" si="67"/>
        <v>57.421875</v>
      </c>
      <c r="AM622">
        <f t="shared" si="68"/>
        <v>1.435546875</v>
      </c>
      <c r="AN622">
        <f t="shared" si="69"/>
        <v>14.35546875</v>
      </c>
      <c r="AO622">
        <f t="shared" si="70"/>
        <v>1.4355468749999999E-2</v>
      </c>
      <c r="AP622">
        <f t="shared" si="71"/>
        <v>0.04</v>
      </c>
      <c r="AQ622">
        <f>VLOOKUP(M622,spp!A:H,8,FALSE)</f>
        <v>2.9</v>
      </c>
      <c r="AR622" t="str">
        <f>VLOOKUP(M622,spp!A:K,10,FALSE)</f>
        <v>Herbívoro</v>
      </c>
      <c r="AS622" t="str">
        <f>VLOOKUP(M622,spp!A:L,12,FALSE)</f>
        <v>NE</v>
      </c>
    </row>
    <row r="623" spans="1:45" x14ac:dyDescent="0.3">
      <c r="A623">
        <v>16</v>
      </c>
      <c r="B623" s="2" t="s">
        <v>983</v>
      </c>
      <c r="C623" s="2" t="s">
        <v>1001</v>
      </c>
      <c r="D623" t="s">
        <v>1008</v>
      </c>
      <c r="E623" t="s">
        <v>992</v>
      </c>
      <c r="F623">
        <v>2</v>
      </c>
      <c r="G623" s="1">
        <v>41308</v>
      </c>
      <c r="H623" s="61">
        <v>2013</v>
      </c>
      <c r="I623" s="5" t="s">
        <v>986</v>
      </c>
      <c r="J623" s="1"/>
      <c r="K623" s="36">
        <v>7</v>
      </c>
      <c r="L623" t="str">
        <f t="shared" si="66"/>
        <v>Profundo</v>
      </c>
      <c r="M623" t="s">
        <v>1038</v>
      </c>
      <c r="N623" t="str">
        <f>VLOOKUP(M623,spp!A:B,2,FALSE)</f>
        <v>Holacanthus passer</v>
      </c>
      <c r="O623">
        <f t="shared" si="72"/>
        <v>1</v>
      </c>
      <c r="S623">
        <v>1</v>
      </c>
      <c r="AI623" s="44"/>
      <c r="AJ623">
        <f>VLOOKUP(M623,spp!A:C,3,FALSE)</f>
        <v>2</v>
      </c>
      <c r="AK623">
        <f>VLOOKUP(M623,spp!A:D,4,FALSE)</f>
        <v>3</v>
      </c>
      <c r="AL623">
        <f t="shared" si="67"/>
        <v>10718.75</v>
      </c>
      <c r="AM623">
        <f t="shared" si="68"/>
        <v>267.96875</v>
      </c>
      <c r="AN623">
        <f t="shared" si="69"/>
        <v>2679.6875</v>
      </c>
      <c r="AO623">
        <f t="shared" si="70"/>
        <v>2.6796875</v>
      </c>
      <c r="AP623">
        <f t="shared" si="71"/>
        <v>0.02</v>
      </c>
      <c r="AQ623">
        <f>VLOOKUP(M623,spp!A:H,8,FALSE)</f>
        <v>2.6</v>
      </c>
      <c r="AR623" t="str">
        <f>VLOOKUP(M623,spp!A:K,10,FALSE)</f>
        <v>Herbívoro</v>
      </c>
      <c r="AS623" t="str">
        <f>VLOOKUP(M623,spp!A:L,12,FALSE)</f>
        <v>LC</v>
      </c>
    </row>
    <row r="624" spans="1:45" x14ac:dyDescent="0.3">
      <c r="A624">
        <v>16</v>
      </c>
      <c r="B624" s="2" t="s">
        <v>983</v>
      </c>
      <c r="C624" s="2" t="s">
        <v>1001</v>
      </c>
      <c r="D624" t="s">
        <v>1008</v>
      </c>
      <c r="E624" t="s">
        <v>992</v>
      </c>
      <c r="F624">
        <v>2</v>
      </c>
      <c r="G624" s="1">
        <v>41308</v>
      </c>
      <c r="H624" s="61">
        <v>2013</v>
      </c>
      <c r="I624" s="5" t="s">
        <v>986</v>
      </c>
      <c r="J624" s="1"/>
      <c r="K624" s="36">
        <v>7</v>
      </c>
      <c r="L624" t="str">
        <f t="shared" si="66"/>
        <v>Profundo</v>
      </c>
      <c r="M624" t="s">
        <v>1034</v>
      </c>
      <c r="N624" t="str">
        <f>VLOOKUP(M624,spp!A:B,2,FALSE)</f>
        <v>Acanthurus nigricans</v>
      </c>
      <c r="O624">
        <f t="shared" si="72"/>
        <v>5</v>
      </c>
      <c r="S624">
        <v>5</v>
      </c>
      <c r="AI624" s="44"/>
      <c r="AJ624">
        <f>VLOOKUP(M624,spp!A:C,3,FALSE)</f>
        <v>6</v>
      </c>
      <c r="AK624">
        <f>VLOOKUP(M624,spp!A:D,4,FALSE)</f>
        <v>2.669</v>
      </c>
      <c r="AL624">
        <f t="shared" si="67"/>
        <v>62343.302832112517</v>
      </c>
      <c r="AM624">
        <f t="shared" si="68"/>
        <v>1558.5825708028128</v>
      </c>
      <c r="AN624">
        <f t="shared" si="69"/>
        <v>15585.825708028129</v>
      </c>
      <c r="AO624">
        <f t="shared" si="70"/>
        <v>15.585825708028128</v>
      </c>
      <c r="AP624">
        <f t="shared" si="71"/>
        <v>0.1</v>
      </c>
      <c r="AQ624">
        <f>VLOOKUP(M624,spp!A:H,8,FALSE)</f>
        <v>2</v>
      </c>
      <c r="AR624" t="str">
        <f>VLOOKUP(M624,spp!A:K,10,FALSE)</f>
        <v>Herbívoro</v>
      </c>
      <c r="AS624" t="str">
        <f>VLOOKUP(M624,spp!A:L,12,FALSE)</f>
        <v>LC</v>
      </c>
    </row>
    <row r="625" spans="1:45" x14ac:dyDescent="0.3">
      <c r="A625">
        <v>16</v>
      </c>
      <c r="B625" s="2" t="s">
        <v>983</v>
      </c>
      <c r="C625" s="2" t="s">
        <v>1001</v>
      </c>
      <c r="D625" t="s">
        <v>1008</v>
      </c>
      <c r="E625" t="s">
        <v>992</v>
      </c>
      <c r="F625">
        <v>2</v>
      </c>
      <c r="G625" s="1">
        <v>41308</v>
      </c>
      <c r="H625" s="61">
        <v>2013</v>
      </c>
      <c r="I625" s="5" t="s">
        <v>986</v>
      </c>
      <c r="J625" s="1"/>
      <c r="K625" s="36">
        <v>7</v>
      </c>
      <c r="L625" t="str">
        <f t="shared" si="66"/>
        <v>Profundo</v>
      </c>
      <c r="M625" t="s">
        <v>1051</v>
      </c>
      <c r="N625" t="str">
        <f>VLOOKUP(M625,spp!A:B,2,FALSE)</f>
        <v>Prionurus punctatus</v>
      </c>
      <c r="O625">
        <f t="shared" si="72"/>
        <v>4</v>
      </c>
      <c r="R625">
        <v>4</v>
      </c>
      <c r="AI625" s="44"/>
      <c r="AJ625" t="str">
        <f>VLOOKUP(M625,spp!A:C,3,FALSE)</f>
        <v>0.19800000000000001</v>
      </c>
      <c r="AK625">
        <f>VLOOKUP(M625,spp!A:D,4,FALSE)</f>
        <v>2.504</v>
      </c>
      <c r="AL625">
        <f t="shared" si="67"/>
        <v>441.96497558504257</v>
      </c>
      <c r="AM625">
        <f t="shared" si="68"/>
        <v>11.049124389626064</v>
      </c>
      <c r="AN625">
        <f t="shared" si="69"/>
        <v>110.49124389626064</v>
      </c>
      <c r="AO625">
        <f t="shared" si="70"/>
        <v>0.11049124389626064</v>
      </c>
      <c r="AP625">
        <f t="shared" si="71"/>
        <v>0.08</v>
      </c>
      <c r="AQ625">
        <f>VLOOKUP(M625,spp!A:H,8,FALSE)</f>
        <v>2</v>
      </c>
      <c r="AR625" t="str">
        <f>VLOOKUP(M625,spp!A:K,10,FALSE)</f>
        <v>Herbívoro</v>
      </c>
      <c r="AS625" t="str">
        <f>VLOOKUP(M625,spp!A:L,12,FALSE)</f>
        <v>LC</v>
      </c>
    </row>
    <row r="626" spans="1:45" x14ac:dyDescent="0.3">
      <c r="A626">
        <v>16</v>
      </c>
      <c r="B626" s="2" t="s">
        <v>983</v>
      </c>
      <c r="C626" s="2" t="s">
        <v>1001</v>
      </c>
      <c r="D626" t="s">
        <v>1008</v>
      </c>
      <c r="E626" t="s">
        <v>992</v>
      </c>
      <c r="F626">
        <v>2</v>
      </c>
      <c r="G626" s="1">
        <v>41308</v>
      </c>
      <c r="H626" s="61">
        <v>2013</v>
      </c>
      <c r="I626" s="5" t="s">
        <v>986</v>
      </c>
      <c r="J626" s="1"/>
      <c r="K626" s="36">
        <v>7</v>
      </c>
      <c r="L626" t="str">
        <f t="shared" si="66"/>
        <v>Profundo</v>
      </c>
      <c r="M626" t="s">
        <v>1025</v>
      </c>
      <c r="N626" t="str">
        <f>VLOOKUP(M626,spp!A:B,2,FALSE)</f>
        <v>Abudefduf troschelii</v>
      </c>
      <c r="O626">
        <f t="shared" si="72"/>
        <v>17</v>
      </c>
      <c r="Q626">
        <v>17</v>
      </c>
      <c r="AI626" s="44"/>
      <c r="AJ626">
        <f>VLOOKUP(M626,spp!A:C,3,FALSE)</f>
        <v>1.6E-2</v>
      </c>
      <c r="AK626">
        <f>VLOOKUP(M626,spp!A:D,4,FALSE)</f>
        <v>3</v>
      </c>
      <c r="AL626">
        <f t="shared" si="67"/>
        <v>114.75</v>
      </c>
      <c r="AM626">
        <f t="shared" si="68"/>
        <v>2.8687499999999999</v>
      </c>
      <c r="AN626">
        <f t="shared" si="69"/>
        <v>28.6875</v>
      </c>
      <c r="AO626">
        <f t="shared" si="70"/>
        <v>2.8687500000000001E-2</v>
      </c>
      <c r="AP626">
        <f t="shared" si="71"/>
        <v>0.34</v>
      </c>
      <c r="AQ626">
        <f>VLOOKUP(M626,spp!A:H,8,FALSE)</f>
        <v>3</v>
      </c>
      <c r="AR626" t="str">
        <f>VLOOKUP(M626,spp!A:K,10,FALSE)</f>
        <v>Planctívoro</v>
      </c>
      <c r="AS626" t="str">
        <f>VLOOKUP(M626,spp!A:L,12,FALSE)</f>
        <v>LC</v>
      </c>
    </row>
    <row r="627" spans="1:45" x14ac:dyDescent="0.3">
      <c r="A627">
        <v>16</v>
      </c>
      <c r="B627" s="2" t="s">
        <v>983</v>
      </c>
      <c r="C627" s="2" t="s">
        <v>1001</v>
      </c>
      <c r="D627" t="s">
        <v>1008</v>
      </c>
      <c r="E627" t="s">
        <v>992</v>
      </c>
      <c r="F627">
        <v>2</v>
      </c>
      <c r="G627" s="1">
        <v>41308</v>
      </c>
      <c r="H627" s="61">
        <v>2013</v>
      </c>
      <c r="I627" s="5" t="s">
        <v>986</v>
      </c>
      <c r="J627" s="1"/>
      <c r="K627" s="36">
        <v>7</v>
      </c>
      <c r="L627" t="str">
        <f t="shared" si="66"/>
        <v>Profundo</v>
      </c>
      <c r="M627" t="s">
        <v>1048</v>
      </c>
      <c r="N627" t="str">
        <f>VLOOKUP(M627,spp!A:B,2,FALSE)</f>
        <v>Scarus ghobban</v>
      </c>
      <c r="O627">
        <f t="shared" si="72"/>
        <v>30</v>
      </c>
      <c r="R627">
        <v>30</v>
      </c>
      <c r="AI627" s="44"/>
      <c r="AJ627">
        <f>VLOOKUP(M627,spp!A:C,3,FALSE)</f>
        <v>2</v>
      </c>
      <c r="AK627">
        <f>VLOOKUP(M627,spp!A:D,4,FALSE)</f>
        <v>2.919</v>
      </c>
      <c r="AL627">
        <f t="shared" si="67"/>
        <v>95506.202782135399</v>
      </c>
      <c r="AM627">
        <f t="shared" si="68"/>
        <v>2387.6550695533851</v>
      </c>
      <c r="AN627">
        <f t="shared" si="69"/>
        <v>23876.55069553385</v>
      </c>
      <c r="AO627">
        <f t="shared" si="70"/>
        <v>23.876550695533851</v>
      </c>
      <c r="AP627">
        <f t="shared" si="71"/>
        <v>0.6</v>
      </c>
      <c r="AQ627">
        <f>VLOOKUP(M627,spp!A:H,8,FALSE)</f>
        <v>2</v>
      </c>
      <c r="AR627" t="str">
        <f>VLOOKUP(M627,spp!A:K,10,FALSE)</f>
        <v>Herbívoro</v>
      </c>
      <c r="AS627" t="str">
        <f>VLOOKUP(M627,spp!A:L,12,FALSE)</f>
        <v>LC</v>
      </c>
    </row>
    <row r="628" spans="1:45" x14ac:dyDescent="0.3">
      <c r="A628">
        <v>16</v>
      </c>
      <c r="B628" s="2" t="s">
        <v>983</v>
      </c>
      <c r="C628" s="2" t="s">
        <v>1001</v>
      </c>
      <c r="D628" t="s">
        <v>1008</v>
      </c>
      <c r="E628" t="s">
        <v>992</v>
      </c>
      <c r="F628">
        <v>3</v>
      </c>
      <c r="G628" s="1">
        <v>41308</v>
      </c>
      <c r="H628" s="61">
        <v>2013</v>
      </c>
      <c r="I628" s="5" t="s">
        <v>986</v>
      </c>
      <c r="J628" s="1"/>
      <c r="K628" s="36">
        <v>8</v>
      </c>
      <c r="L628" t="str">
        <f t="shared" si="66"/>
        <v>Profundo</v>
      </c>
      <c r="M628" t="s">
        <v>1046</v>
      </c>
      <c r="N628" t="str">
        <f>VLOOKUP(M628,spp!A:B,2,FALSE)</f>
        <v>Arothron meleagris</v>
      </c>
      <c r="O628">
        <f t="shared" si="72"/>
        <v>1</v>
      </c>
      <c r="R628">
        <v>1</v>
      </c>
      <c r="AI628" s="44"/>
      <c r="AJ628">
        <f>VLOOKUP(M628,spp!A:C,3,FALSE)</f>
        <v>3</v>
      </c>
      <c r="AK628">
        <f>VLOOKUP(M628,spp!A:D,4,FALSE)</f>
        <v>2</v>
      </c>
      <c r="AL628">
        <f t="shared" si="67"/>
        <v>468.75</v>
      </c>
      <c r="AM628">
        <f t="shared" si="68"/>
        <v>11.71875</v>
      </c>
      <c r="AN628">
        <f t="shared" si="69"/>
        <v>117.1875</v>
      </c>
      <c r="AO628">
        <f t="shared" si="70"/>
        <v>0.1171875</v>
      </c>
      <c r="AP628">
        <f t="shared" si="71"/>
        <v>0.02</v>
      </c>
      <c r="AQ628">
        <f>VLOOKUP(M628,spp!A:H,8,FALSE)</f>
        <v>3.4</v>
      </c>
      <c r="AR628" t="str">
        <f>VLOOKUP(M628,spp!A:K,10,FALSE)</f>
        <v>Depredador</v>
      </c>
      <c r="AS628" t="str">
        <f>VLOOKUP(M628,spp!A:L,12,FALSE)</f>
        <v>NE</v>
      </c>
    </row>
    <row r="629" spans="1:45" x14ac:dyDescent="0.3">
      <c r="A629">
        <v>16</v>
      </c>
      <c r="B629" s="2" t="s">
        <v>983</v>
      </c>
      <c r="C629" s="2" t="s">
        <v>1001</v>
      </c>
      <c r="D629" t="s">
        <v>1008</v>
      </c>
      <c r="E629" t="s">
        <v>992</v>
      </c>
      <c r="F629">
        <v>3</v>
      </c>
      <c r="G629" s="1">
        <v>41308</v>
      </c>
      <c r="H629" s="61">
        <v>2013</v>
      </c>
      <c r="I629" s="5" t="s">
        <v>986</v>
      </c>
      <c r="J629" s="1"/>
      <c r="K629" s="36">
        <v>8</v>
      </c>
      <c r="L629" t="str">
        <f t="shared" si="66"/>
        <v>Profundo</v>
      </c>
      <c r="M629" t="s">
        <v>1040</v>
      </c>
      <c r="N629" t="str">
        <f>VLOOKUP(M629,spp!A:B,2,FALSE)</f>
        <v>Sufflamen verres</v>
      </c>
      <c r="O629">
        <f t="shared" si="72"/>
        <v>4</v>
      </c>
      <c r="R629">
        <v>4</v>
      </c>
      <c r="AI629" s="44"/>
      <c r="AJ629">
        <f>VLOOKUP(M629,spp!A:C,3,FALSE)</f>
        <v>2</v>
      </c>
      <c r="AK629">
        <f>VLOOKUP(M629,spp!A:D,4,FALSE)</f>
        <v>3</v>
      </c>
      <c r="AL629">
        <f t="shared" si="67"/>
        <v>15625</v>
      </c>
      <c r="AM629">
        <f t="shared" si="68"/>
        <v>390.625</v>
      </c>
      <c r="AN629">
        <f t="shared" si="69"/>
        <v>3906.25</v>
      </c>
      <c r="AO629">
        <f t="shared" si="70"/>
        <v>3.90625</v>
      </c>
      <c r="AP629">
        <f t="shared" si="71"/>
        <v>0.08</v>
      </c>
      <c r="AQ629">
        <f>VLOOKUP(M629,spp!A:H,8,FALSE)</f>
        <v>3.3</v>
      </c>
      <c r="AR629" t="str">
        <f>VLOOKUP(M629,spp!A:K,10,FALSE)</f>
        <v>Depredador</v>
      </c>
      <c r="AS629" t="str">
        <f>VLOOKUP(M629,spp!A:L,12,FALSE)</f>
        <v>LC</v>
      </c>
    </row>
    <row r="630" spans="1:45" x14ac:dyDescent="0.3">
      <c r="A630">
        <v>16</v>
      </c>
      <c r="B630" s="2" t="s">
        <v>983</v>
      </c>
      <c r="C630" s="2" t="s">
        <v>1001</v>
      </c>
      <c r="D630" t="s">
        <v>1008</v>
      </c>
      <c r="E630" t="s">
        <v>992</v>
      </c>
      <c r="F630">
        <v>3</v>
      </c>
      <c r="G630" s="1">
        <v>41308</v>
      </c>
      <c r="H630" s="61">
        <v>2013</v>
      </c>
      <c r="I630" s="5" t="s">
        <v>986</v>
      </c>
      <c r="J630" s="1"/>
      <c r="K630" s="36">
        <v>8</v>
      </c>
      <c r="L630" t="str">
        <f t="shared" si="66"/>
        <v>Profundo</v>
      </c>
      <c r="M630" t="s">
        <v>1066</v>
      </c>
      <c r="N630" t="str">
        <f>VLOOKUP(M630,spp!A:B,2,FALSE)</f>
        <v>Caranx melampygus</v>
      </c>
      <c r="O630">
        <f t="shared" si="72"/>
        <v>3</v>
      </c>
      <c r="U630">
        <v>3</v>
      </c>
      <c r="AI630" s="44"/>
      <c r="AJ630">
        <f>VLOOKUP(M630,spp!A:C,3,FALSE)</f>
        <v>2</v>
      </c>
      <c r="AK630">
        <f>VLOOKUP(M630,spp!A:D,4,FALSE)</f>
        <v>2</v>
      </c>
      <c r="AL630">
        <f t="shared" si="67"/>
        <v>7350</v>
      </c>
      <c r="AM630">
        <f t="shared" si="68"/>
        <v>183.75</v>
      </c>
      <c r="AN630">
        <f t="shared" si="69"/>
        <v>1837.5</v>
      </c>
      <c r="AO630">
        <f t="shared" si="70"/>
        <v>1.8374999999999999</v>
      </c>
      <c r="AP630">
        <f t="shared" si="71"/>
        <v>0.06</v>
      </c>
      <c r="AQ630">
        <f>VLOOKUP(M630,spp!A:H,8,FALSE)</f>
        <v>4.5</v>
      </c>
      <c r="AR630" t="str">
        <f>VLOOKUP(M630,spp!A:K,10,FALSE)</f>
        <v>Depredador Tope</v>
      </c>
      <c r="AS630" t="str">
        <f>VLOOKUP(M630,spp!A:L,12,FALSE)</f>
        <v>NE</v>
      </c>
    </row>
    <row r="631" spans="1:45" x14ac:dyDescent="0.3">
      <c r="A631">
        <v>16</v>
      </c>
      <c r="B631" s="2" t="s">
        <v>983</v>
      </c>
      <c r="C631" s="2" t="s">
        <v>1001</v>
      </c>
      <c r="D631" t="s">
        <v>1008</v>
      </c>
      <c r="E631" s="2" t="s">
        <v>985</v>
      </c>
      <c r="F631">
        <v>1</v>
      </c>
      <c r="G631" s="1">
        <v>41308</v>
      </c>
      <c r="H631" s="61">
        <v>2013</v>
      </c>
      <c r="I631" s="5" t="s">
        <v>986</v>
      </c>
      <c r="J631" s="1"/>
      <c r="L631" t="str">
        <f t="shared" si="66"/>
        <v>Somero</v>
      </c>
      <c r="M631" t="s">
        <v>1043</v>
      </c>
      <c r="N631" t="str">
        <f>VLOOKUP(M631,spp!A:B,2,FALSE)</f>
        <v>Haemulon maculicauda</v>
      </c>
      <c r="O631">
        <f t="shared" si="72"/>
        <v>148</v>
      </c>
      <c r="T631">
        <v>148</v>
      </c>
      <c r="AI631" s="44"/>
      <c r="AJ631">
        <f>VLOOKUP(M631,spp!A:C,3,FALSE)</f>
        <v>8</v>
      </c>
      <c r="AK631">
        <f>VLOOKUP(M631,spp!A:D,4,FALSE)</f>
        <v>3.16</v>
      </c>
      <c r="AL631">
        <f t="shared" si="67"/>
        <v>30962935.622146752</v>
      </c>
      <c r="AM631">
        <f t="shared" si="68"/>
        <v>774073.39055366884</v>
      </c>
      <c r="AN631">
        <f t="shared" si="69"/>
        <v>7740733.9055366889</v>
      </c>
      <c r="AO631">
        <f t="shared" si="70"/>
        <v>7740.7339055366892</v>
      </c>
      <c r="AP631">
        <f t="shared" si="71"/>
        <v>2.96</v>
      </c>
      <c r="AQ631">
        <f>VLOOKUP(M631,spp!A:H,8,FALSE)</f>
        <v>4.2</v>
      </c>
      <c r="AR631" t="str">
        <f>VLOOKUP(M631,spp!A:K,10,FALSE)</f>
        <v>Depredador Tope</v>
      </c>
      <c r="AS631" t="str">
        <f>VLOOKUP(M631,spp!A:L,12,FALSE)</f>
        <v>LC</v>
      </c>
    </row>
    <row r="632" spans="1:45" x14ac:dyDescent="0.3">
      <c r="A632">
        <v>16</v>
      </c>
      <c r="B632" s="2" t="s">
        <v>983</v>
      </c>
      <c r="C632" s="2" t="s">
        <v>1001</v>
      </c>
      <c r="D632" t="s">
        <v>1008</v>
      </c>
      <c r="E632" s="2" t="s">
        <v>985</v>
      </c>
      <c r="F632">
        <v>1</v>
      </c>
      <c r="G632" s="1">
        <v>41308</v>
      </c>
      <c r="H632" s="61">
        <v>2013</v>
      </c>
      <c r="I632" s="5" t="s">
        <v>986</v>
      </c>
      <c r="J632" s="1"/>
      <c r="L632" t="str">
        <f t="shared" si="66"/>
        <v>Somero</v>
      </c>
      <c r="M632" t="s">
        <v>1021</v>
      </c>
      <c r="N632" t="str">
        <f>VLOOKUP(M632,spp!A:B,2,FALSE)</f>
        <v>Johnrandallia nigrirostris</v>
      </c>
      <c r="O632">
        <f t="shared" si="72"/>
        <v>1</v>
      </c>
      <c r="R632">
        <v>1</v>
      </c>
      <c r="AI632" s="44"/>
      <c r="AJ632">
        <f>VLOOKUP(M632,spp!A:C,3,FALSE)</f>
        <v>2</v>
      </c>
      <c r="AK632">
        <f>VLOOKUP(M632,spp!A:D,4,FALSE)</f>
        <v>3</v>
      </c>
      <c r="AL632">
        <f t="shared" si="67"/>
        <v>3906.25</v>
      </c>
      <c r="AM632">
        <f t="shared" si="68"/>
        <v>97.65625</v>
      </c>
      <c r="AN632">
        <f t="shared" si="69"/>
        <v>976.5625</v>
      </c>
      <c r="AO632">
        <f t="shared" si="70"/>
        <v>0.9765625</v>
      </c>
      <c r="AP632">
        <f t="shared" si="71"/>
        <v>0.02</v>
      </c>
      <c r="AQ632">
        <f>VLOOKUP(M632,spp!A:H,8,FALSE)</f>
        <v>3</v>
      </c>
      <c r="AR632" t="str">
        <f>VLOOKUP(M632,spp!A:K,10,FALSE)</f>
        <v>Depredador</v>
      </c>
      <c r="AS632" t="str">
        <f>VLOOKUP(M632,spp!A:L,12,FALSE)</f>
        <v>LC</v>
      </c>
    </row>
    <row r="633" spans="1:45" x14ac:dyDescent="0.3">
      <c r="A633">
        <v>16</v>
      </c>
      <c r="B633" s="2" t="s">
        <v>983</v>
      </c>
      <c r="C633" s="2" t="s">
        <v>1001</v>
      </c>
      <c r="D633" t="s">
        <v>1008</v>
      </c>
      <c r="E633" s="2" t="s">
        <v>985</v>
      </c>
      <c r="F633">
        <v>1</v>
      </c>
      <c r="G633" s="1">
        <v>41308</v>
      </c>
      <c r="H633" s="61">
        <v>2013</v>
      </c>
      <c r="I633" s="5" t="s">
        <v>986</v>
      </c>
      <c r="J633" s="1"/>
      <c r="L633" t="str">
        <f t="shared" si="66"/>
        <v>Somero</v>
      </c>
      <c r="M633" t="s">
        <v>1025</v>
      </c>
      <c r="N633" t="str">
        <f>VLOOKUP(M633,spp!A:B,2,FALSE)</f>
        <v>Abudefduf troschelii</v>
      </c>
      <c r="O633">
        <f t="shared" si="72"/>
        <v>15</v>
      </c>
      <c r="Q633">
        <v>5</v>
      </c>
      <c r="R633">
        <v>10</v>
      </c>
      <c r="AI633" s="44"/>
      <c r="AJ633">
        <f>VLOOKUP(M633,spp!A:C,3,FALSE)</f>
        <v>1.6E-2</v>
      </c>
      <c r="AK633">
        <f>VLOOKUP(M633,spp!A:D,4,FALSE)</f>
        <v>3</v>
      </c>
      <c r="AL633">
        <f t="shared" si="67"/>
        <v>346.25</v>
      </c>
      <c r="AM633">
        <f t="shared" si="68"/>
        <v>8.65625</v>
      </c>
      <c r="AN633">
        <f t="shared" si="69"/>
        <v>86.5625</v>
      </c>
      <c r="AO633">
        <f t="shared" si="70"/>
        <v>8.6562500000000001E-2</v>
      </c>
      <c r="AP633">
        <f t="shared" si="71"/>
        <v>0.3</v>
      </c>
      <c r="AQ633">
        <f>VLOOKUP(M633,spp!A:H,8,FALSE)</f>
        <v>3</v>
      </c>
      <c r="AR633" t="str">
        <f>VLOOKUP(M633,spp!A:K,10,FALSE)</f>
        <v>Planctívoro</v>
      </c>
      <c r="AS633" t="str">
        <f>VLOOKUP(M633,spp!A:L,12,FALSE)</f>
        <v>LC</v>
      </c>
    </row>
    <row r="634" spans="1:45" x14ac:dyDescent="0.3">
      <c r="A634">
        <v>16</v>
      </c>
      <c r="B634" s="2" t="s">
        <v>983</v>
      </c>
      <c r="C634" s="2" t="s">
        <v>1001</v>
      </c>
      <c r="D634" t="s">
        <v>1008</v>
      </c>
      <c r="E634" s="2" t="s">
        <v>985</v>
      </c>
      <c r="F634">
        <v>1</v>
      </c>
      <c r="G634" s="1">
        <v>41308</v>
      </c>
      <c r="H634" s="61">
        <v>2013</v>
      </c>
      <c r="I634" s="5" t="s">
        <v>986</v>
      </c>
      <c r="J634" s="1"/>
      <c r="L634" t="str">
        <f t="shared" si="66"/>
        <v>Somero</v>
      </c>
      <c r="M634" t="s">
        <v>1028</v>
      </c>
      <c r="N634" t="str">
        <f>VLOOKUP(M634,spp!A:B,2,FALSE)</f>
        <v>Thalassoma lucasanum</v>
      </c>
      <c r="O634">
        <f t="shared" si="72"/>
        <v>53</v>
      </c>
      <c r="Q634">
        <v>15</v>
      </c>
      <c r="R634">
        <v>22</v>
      </c>
      <c r="S634">
        <v>16</v>
      </c>
      <c r="AI634" s="44"/>
      <c r="AJ634">
        <f>VLOOKUP(M634,spp!A:C,3,FALSE)</f>
        <v>1.261E-2</v>
      </c>
      <c r="AK634">
        <f>VLOOKUP(M634,spp!A:D,4,FALSE)</f>
        <v>2</v>
      </c>
      <c r="AL634">
        <f t="shared" si="67"/>
        <v>115.77556250000001</v>
      </c>
      <c r="AM634">
        <f t="shared" si="68"/>
        <v>2.8943890625000002</v>
      </c>
      <c r="AN634">
        <f t="shared" si="69"/>
        <v>28.943890625000002</v>
      </c>
      <c r="AO634">
        <f t="shared" si="70"/>
        <v>2.8943890625000003E-2</v>
      </c>
      <c r="AP634">
        <f t="shared" si="71"/>
        <v>1.06</v>
      </c>
      <c r="AQ634">
        <f>VLOOKUP(M634,spp!A:H,8,FALSE)</f>
        <v>3.5</v>
      </c>
      <c r="AR634" t="str">
        <f>VLOOKUP(M634,spp!A:K,10,FALSE)</f>
        <v>Depredador</v>
      </c>
      <c r="AS634" t="str">
        <f>VLOOKUP(M634,spp!A:L,12,FALSE)</f>
        <v>LC</v>
      </c>
    </row>
    <row r="635" spans="1:45" x14ac:dyDescent="0.3">
      <c r="A635">
        <v>16</v>
      </c>
      <c r="B635" s="2" t="s">
        <v>983</v>
      </c>
      <c r="C635" s="2" t="s">
        <v>1001</v>
      </c>
      <c r="D635" t="s">
        <v>1008</v>
      </c>
      <c r="E635" s="2" t="s">
        <v>985</v>
      </c>
      <c r="F635">
        <v>1</v>
      </c>
      <c r="G635" s="1">
        <v>41308</v>
      </c>
      <c r="H635" s="61">
        <v>2013</v>
      </c>
      <c r="I635" s="5" t="s">
        <v>986</v>
      </c>
      <c r="J635" s="1"/>
      <c r="L635" t="str">
        <f t="shared" si="66"/>
        <v>Somero</v>
      </c>
      <c r="M635" t="s">
        <v>1041</v>
      </c>
      <c r="N635" t="str">
        <f>VLOOKUP(M635,spp!A:B,2,FALSE)</f>
        <v>Chromis atrilobata</v>
      </c>
      <c r="O635">
        <f t="shared" si="72"/>
        <v>64</v>
      </c>
      <c r="P635">
        <v>6</v>
      </c>
      <c r="Q635">
        <v>42</v>
      </c>
      <c r="R635">
        <v>16</v>
      </c>
      <c r="AI635" s="44"/>
      <c r="AJ635">
        <f>VLOOKUP(M635,spp!A:C,3,FALSE)</f>
        <v>5</v>
      </c>
      <c r="AK635">
        <f>VLOOKUP(M635,spp!A:D,4,FALSE)</f>
        <v>3.41655</v>
      </c>
      <c r="AL635">
        <f t="shared" si="67"/>
        <v>653203.42471132218</v>
      </c>
      <c r="AM635">
        <f t="shared" si="68"/>
        <v>16330.085617783054</v>
      </c>
      <c r="AN635">
        <f t="shared" si="69"/>
        <v>163300.85617783054</v>
      </c>
      <c r="AO635">
        <f t="shared" si="70"/>
        <v>163.30085617783055</v>
      </c>
      <c r="AP635">
        <f t="shared" si="71"/>
        <v>1.28</v>
      </c>
      <c r="AQ635">
        <f>VLOOKUP(M635,spp!A:H,8,FALSE)</f>
        <v>3.4</v>
      </c>
      <c r="AR635" t="str">
        <f>VLOOKUP(M635,spp!A:K,10,FALSE)</f>
        <v>Planctívoro</v>
      </c>
      <c r="AS635" t="str">
        <f>VLOOKUP(M635,spp!A:L,12,FALSE)</f>
        <v>LC</v>
      </c>
    </row>
    <row r="636" spans="1:45" x14ac:dyDescent="0.3">
      <c r="A636">
        <v>16</v>
      </c>
      <c r="B636" s="2" t="s">
        <v>983</v>
      </c>
      <c r="C636" s="2" t="s">
        <v>1001</v>
      </c>
      <c r="D636" t="s">
        <v>1008</v>
      </c>
      <c r="E636" s="2" t="s">
        <v>985</v>
      </c>
      <c r="F636">
        <v>1</v>
      </c>
      <c r="G636" s="1">
        <v>41308</v>
      </c>
      <c r="H636" s="61">
        <v>2013</v>
      </c>
      <c r="I636" s="5" t="s">
        <v>986</v>
      </c>
      <c r="J636" s="1"/>
      <c r="L636" t="str">
        <f t="shared" si="66"/>
        <v>Somero</v>
      </c>
      <c r="M636" t="s">
        <v>1026</v>
      </c>
      <c r="N636" t="str">
        <f>VLOOKUP(M636,spp!A:B,2,FALSE)</f>
        <v>Microspathodon dorsalis</v>
      </c>
      <c r="O636">
        <f t="shared" si="72"/>
        <v>2</v>
      </c>
      <c r="T636">
        <v>2</v>
      </c>
      <c r="AI636" s="44"/>
      <c r="AJ636">
        <f>VLOOKUP(M636,spp!A:C,3,FALSE)</f>
        <v>2</v>
      </c>
      <c r="AK636">
        <f>VLOOKUP(M636,spp!A:D,4,FALSE)</f>
        <v>3</v>
      </c>
      <c r="AL636">
        <f t="shared" si="67"/>
        <v>62500</v>
      </c>
      <c r="AM636">
        <f t="shared" si="68"/>
        <v>1562.5</v>
      </c>
      <c r="AN636">
        <f t="shared" si="69"/>
        <v>15625</v>
      </c>
      <c r="AO636">
        <f t="shared" si="70"/>
        <v>15.625</v>
      </c>
      <c r="AP636">
        <f t="shared" si="71"/>
        <v>0.04</v>
      </c>
      <c r="AQ636">
        <f>VLOOKUP(M636,spp!A:H,8,FALSE)</f>
        <v>2.1</v>
      </c>
      <c r="AR636" t="str">
        <f>VLOOKUP(M636,spp!A:K,10,FALSE)</f>
        <v>Herbívoro</v>
      </c>
      <c r="AS636" t="str">
        <f>VLOOKUP(M636,spp!A:L,12,FALSE)</f>
        <v>LC</v>
      </c>
    </row>
    <row r="637" spans="1:45" x14ac:dyDescent="0.3">
      <c r="A637">
        <v>16</v>
      </c>
      <c r="B637" s="2" t="s">
        <v>983</v>
      </c>
      <c r="C637" s="2" t="s">
        <v>1001</v>
      </c>
      <c r="D637" t="s">
        <v>1008</v>
      </c>
      <c r="E637" s="2" t="s">
        <v>985</v>
      </c>
      <c r="F637">
        <v>1</v>
      </c>
      <c r="G637" s="1">
        <v>41308</v>
      </c>
      <c r="H637" s="61">
        <v>2013</v>
      </c>
      <c r="I637" s="5" t="s">
        <v>986</v>
      </c>
      <c r="J637" s="1"/>
      <c r="L637" t="str">
        <f t="shared" si="66"/>
        <v>Somero</v>
      </c>
      <c r="M637" t="s">
        <v>1019</v>
      </c>
      <c r="N637" t="str">
        <f>VLOOKUP(M637,spp!A:B,2,FALSE)</f>
        <v>Stegastes acapulcoensis</v>
      </c>
      <c r="O637">
        <f t="shared" si="72"/>
        <v>2</v>
      </c>
      <c r="R637">
        <v>2</v>
      </c>
      <c r="AI637" s="44"/>
      <c r="AJ637">
        <f>VLOOKUP(M637,spp!A:C,3,FALSE)</f>
        <v>3.49E-2</v>
      </c>
      <c r="AK637">
        <f>VLOOKUP(M637,spp!A:D,4,FALSE)</f>
        <v>2</v>
      </c>
      <c r="AL637">
        <f t="shared" si="67"/>
        <v>10.90625</v>
      </c>
      <c r="AM637">
        <f t="shared" si="68"/>
        <v>0.27265624999999999</v>
      </c>
      <c r="AN637">
        <f t="shared" si="69"/>
        <v>2.7265625</v>
      </c>
      <c r="AO637">
        <f t="shared" si="70"/>
        <v>2.7265624999999998E-3</v>
      </c>
      <c r="AP637">
        <f t="shared" si="71"/>
        <v>0.04</v>
      </c>
      <c r="AQ637">
        <f>VLOOKUP(M637,spp!A:H,8,FALSE)</f>
        <v>2</v>
      </c>
      <c r="AR637" t="str">
        <f>VLOOKUP(M637,spp!A:K,10,FALSE)</f>
        <v>Herbívoro</v>
      </c>
      <c r="AS637" t="str">
        <f>VLOOKUP(M637,spp!A:L,12,FALSE)</f>
        <v>LC</v>
      </c>
    </row>
    <row r="638" spans="1:45" x14ac:dyDescent="0.3">
      <c r="A638">
        <v>16</v>
      </c>
      <c r="B638" s="2" t="s">
        <v>983</v>
      </c>
      <c r="C638" s="2" t="s">
        <v>1001</v>
      </c>
      <c r="D638" t="s">
        <v>1008</v>
      </c>
      <c r="E638" s="2" t="s">
        <v>985</v>
      </c>
      <c r="F638">
        <v>1</v>
      </c>
      <c r="G638" s="1">
        <v>41308</v>
      </c>
      <c r="H638" s="61">
        <v>2013</v>
      </c>
      <c r="I638" s="5" t="s">
        <v>986</v>
      </c>
      <c r="J638" s="1"/>
      <c r="L638" t="str">
        <f t="shared" si="66"/>
        <v>Somero</v>
      </c>
      <c r="M638" t="s">
        <v>1033</v>
      </c>
      <c r="N638" t="str">
        <f>VLOOKUP(M638,spp!A:B,2,FALSE)</f>
        <v>Cephalopholis panamensis</v>
      </c>
      <c r="O638">
        <f t="shared" si="72"/>
        <v>1</v>
      </c>
      <c r="T638">
        <v>1</v>
      </c>
      <c r="AI638" s="44"/>
      <c r="AJ638">
        <f>VLOOKUP(M638,spp!A:C,3,FALSE)</f>
        <v>2</v>
      </c>
      <c r="AK638">
        <f>VLOOKUP(M638,spp!A:D,4,FALSE)</f>
        <v>3</v>
      </c>
      <c r="AL638">
        <f t="shared" si="67"/>
        <v>31250</v>
      </c>
      <c r="AM638">
        <f t="shared" si="68"/>
        <v>781.25</v>
      </c>
      <c r="AN638">
        <f t="shared" si="69"/>
        <v>7812.5</v>
      </c>
      <c r="AO638">
        <f t="shared" si="70"/>
        <v>7.8125</v>
      </c>
      <c r="AP638">
        <f t="shared" si="71"/>
        <v>0.02</v>
      </c>
      <c r="AQ638">
        <f>VLOOKUP(M638,spp!A:H,8,FALSE)</f>
        <v>4</v>
      </c>
      <c r="AR638" t="str">
        <f>VLOOKUP(M638,spp!A:K,10,FALSE)</f>
        <v>Depredador Tope</v>
      </c>
      <c r="AS638" t="str">
        <f>VLOOKUP(M638,spp!A:L,12,FALSE)</f>
        <v>LC</v>
      </c>
    </row>
    <row r="639" spans="1:45" x14ac:dyDescent="0.3">
      <c r="A639">
        <v>16</v>
      </c>
      <c r="B639" s="2" t="s">
        <v>983</v>
      </c>
      <c r="C639" s="2" t="s">
        <v>1001</v>
      </c>
      <c r="D639" t="s">
        <v>1008</v>
      </c>
      <c r="E639" s="2" t="s">
        <v>985</v>
      </c>
      <c r="F639">
        <v>1</v>
      </c>
      <c r="G639" s="1">
        <v>41308</v>
      </c>
      <c r="H639" s="61">
        <v>2013</v>
      </c>
      <c r="I639" s="5" t="s">
        <v>986</v>
      </c>
      <c r="J639" s="1"/>
      <c r="L639" t="str">
        <f t="shared" si="66"/>
        <v>Somero</v>
      </c>
      <c r="M639" t="s">
        <v>1024</v>
      </c>
      <c r="N639" t="str">
        <f>VLOOKUP(M639,spp!A:B,2,FALSE)</f>
        <v>Sargocentron suborbitalis</v>
      </c>
      <c r="O639">
        <f t="shared" si="72"/>
        <v>1</v>
      </c>
      <c r="R639">
        <v>1</v>
      </c>
      <c r="AI639" s="44"/>
      <c r="AJ639">
        <f>VLOOKUP(M639,spp!A:C,3,FALSE)</f>
        <v>2</v>
      </c>
      <c r="AK639">
        <f>VLOOKUP(M639,spp!A:D,4,FALSE)</f>
        <v>2.9554</v>
      </c>
      <c r="AL639">
        <f t="shared" si="67"/>
        <v>3490.0998180522265</v>
      </c>
      <c r="AM639">
        <f t="shared" si="68"/>
        <v>87.252495451305663</v>
      </c>
      <c r="AN639">
        <f t="shared" si="69"/>
        <v>872.52495451305663</v>
      </c>
      <c r="AO639">
        <f t="shared" si="70"/>
        <v>0.87252495451305667</v>
      </c>
      <c r="AP639">
        <f t="shared" si="71"/>
        <v>0.02</v>
      </c>
      <c r="AQ639">
        <f>VLOOKUP(M639,spp!A:H,8,FALSE)</f>
        <v>3.5</v>
      </c>
      <c r="AR639" t="str">
        <f>VLOOKUP(M639,spp!A:K,10,FALSE)</f>
        <v>Depredador</v>
      </c>
      <c r="AS639" t="str">
        <f>VLOOKUP(M639,spp!A:L,12,FALSE)</f>
        <v>LC</v>
      </c>
    </row>
    <row r="640" spans="1:45" x14ac:dyDescent="0.3">
      <c r="A640">
        <v>16</v>
      </c>
      <c r="B640" s="2" t="s">
        <v>983</v>
      </c>
      <c r="C640" s="2" t="s">
        <v>1001</v>
      </c>
      <c r="D640" t="s">
        <v>1008</v>
      </c>
      <c r="E640" s="2" t="s">
        <v>985</v>
      </c>
      <c r="F640">
        <v>1</v>
      </c>
      <c r="G640" s="1">
        <v>41308</v>
      </c>
      <c r="H640" s="61">
        <v>2013</v>
      </c>
      <c r="I640" s="5" t="s">
        <v>986</v>
      </c>
      <c r="J640" s="1"/>
      <c r="L640" t="str">
        <f t="shared" si="66"/>
        <v>Somero</v>
      </c>
      <c r="M640" t="s">
        <v>1054</v>
      </c>
      <c r="N640" t="str">
        <f>VLOOKUP(M640,spp!A:B,2,FALSE)</f>
        <v>Halichoeres nicholsi</v>
      </c>
      <c r="O640">
        <f t="shared" si="72"/>
        <v>1</v>
      </c>
      <c r="T640">
        <v>1</v>
      </c>
      <c r="AI640" s="44"/>
      <c r="AJ640">
        <f>VLOOKUP(M640,spp!A:C,3,FALSE)</f>
        <v>1.26E-2</v>
      </c>
      <c r="AK640">
        <f>VLOOKUP(M640,spp!A:D,4,FALSE)</f>
        <v>3</v>
      </c>
      <c r="AL640">
        <f t="shared" si="67"/>
        <v>196.875</v>
      </c>
      <c r="AM640">
        <f t="shared" si="68"/>
        <v>4.921875</v>
      </c>
      <c r="AN640">
        <f t="shared" si="69"/>
        <v>49.21875</v>
      </c>
      <c r="AO640">
        <f t="shared" si="70"/>
        <v>4.9218749999999999E-2</v>
      </c>
      <c r="AP640">
        <f t="shared" si="71"/>
        <v>0.02</v>
      </c>
      <c r="AQ640">
        <f>VLOOKUP(M640,spp!A:H,8,FALSE)</f>
        <v>4</v>
      </c>
      <c r="AR640" t="str">
        <f>VLOOKUP(M640,spp!A:K,10,FALSE)</f>
        <v>Depredador Tope</v>
      </c>
      <c r="AS640" t="str">
        <f>VLOOKUP(M640,spp!A:L,12,FALSE)</f>
        <v>LC</v>
      </c>
    </row>
    <row r="641" spans="1:45" x14ac:dyDescent="0.3">
      <c r="A641">
        <v>16</v>
      </c>
      <c r="B641" s="2" t="s">
        <v>983</v>
      </c>
      <c r="C641" s="2" t="s">
        <v>1001</v>
      </c>
      <c r="D641" t="s">
        <v>1008</v>
      </c>
      <c r="E641" s="2" t="s">
        <v>985</v>
      </c>
      <c r="F641">
        <v>1</v>
      </c>
      <c r="G641" s="1">
        <v>41308</v>
      </c>
      <c r="H641" s="61">
        <v>2013</v>
      </c>
      <c r="I641" s="5" t="s">
        <v>986</v>
      </c>
      <c r="J641" s="1"/>
      <c r="L641" t="str">
        <f t="shared" si="66"/>
        <v>Somero</v>
      </c>
      <c r="M641" t="s">
        <v>1042</v>
      </c>
      <c r="N641" t="str">
        <f>VLOOKUP(M641,spp!A:B,2,FALSE)</f>
        <v>Bodianus diplotaenia</v>
      </c>
      <c r="O641">
        <f t="shared" si="72"/>
        <v>1</v>
      </c>
      <c r="S641">
        <v>1</v>
      </c>
      <c r="AI641" s="44"/>
      <c r="AJ641">
        <f>VLOOKUP(M641,spp!A:C,3,FALSE)</f>
        <v>2.01E-2</v>
      </c>
      <c r="AK641">
        <f>VLOOKUP(M641,spp!A:D,4,FALSE)</f>
        <v>2</v>
      </c>
      <c r="AL641">
        <f t="shared" si="67"/>
        <v>6.1556249999999997</v>
      </c>
      <c r="AM641">
        <f t="shared" si="68"/>
        <v>0.153890625</v>
      </c>
      <c r="AN641">
        <f t="shared" si="69"/>
        <v>1.5389062500000001</v>
      </c>
      <c r="AO641">
        <f t="shared" si="70"/>
        <v>1.5389062500000001E-3</v>
      </c>
      <c r="AP641">
        <f t="shared" si="71"/>
        <v>0.02</v>
      </c>
      <c r="AQ641">
        <f>VLOOKUP(M641,spp!A:H,8,FALSE)</f>
        <v>3.4</v>
      </c>
      <c r="AR641" t="str">
        <f>VLOOKUP(M641,spp!A:K,10,FALSE)</f>
        <v>Depredador</v>
      </c>
      <c r="AS641" t="str">
        <f>VLOOKUP(M641,spp!A:L,12,FALSE)</f>
        <v>LC</v>
      </c>
    </row>
    <row r="642" spans="1:45" x14ac:dyDescent="0.3">
      <c r="A642">
        <v>16</v>
      </c>
      <c r="B642" s="2" t="s">
        <v>983</v>
      </c>
      <c r="C642" s="2" t="s">
        <v>1001</v>
      </c>
      <c r="D642" t="s">
        <v>1008</v>
      </c>
      <c r="E642" s="2" t="s">
        <v>985</v>
      </c>
      <c r="F642">
        <v>1</v>
      </c>
      <c r="G642" s="1">
        <v>41308</v>
      </c>
      <c r="H642" s="61">
        <v>2013</v>
      </c>
      <c r="I642" s="5" t="s">
        <v>986</v>
      </c>
      <c r="J642" s="1"/>
      <c r="L642" t="str">
        <f t="shared" si="66"/>
        <v>Somero</v>
      </c>
      <c r="M642" s="2" t="s">
        <v>1393</v>
      </c>
      <c r="N642" t="str">
        <f>VLOOKUP(M642,spp!A:B,2,FALSE)</f>
        <v>Kiphosus sp.</v>
      </c>
      <c r="O642">
        <f t="shared" si="72"/>
        <v>4</v>
      </c>
      <c r="T642">
        <v>4</v>
      </c>
      <c r="AI642" s="44"/>
      <c r="AJ642">
        <f>VLOOKUP(M642,spp!A:C,3,FALSE)</f>
        <v>2.18E-2</v>
      </c>
      <c r="AK642">
        <f>VLOOKUP(M642,spp!A:D,4,FALSE)</f>
        <v>3</v>
      </c>
      <c r="AL642">
        <f t="shared" si="67"/>
        <v>1362.5</v>
      </c>
      <c r="AM642">
        <f t="shared" si="68"/>
        <v>34.0625</v>
      </c>
      <c r="AN642">
        <f t="shared" si="69"/>
        <v>340.625</v>
      </c>
      <c r="AO642">
        <f t="shared" si="70"/>
        <v>0.34062500000000001</v>
      </c>
      <c r="AP642">
        <f t="shared" si="71"/>
        <v>0.08</v>
      </c>
      <c r="AQ642">
        <f>VLOOKUP(M642,spp!A:H,8,FALSE)</f>
        <v>2.9</v>
      </c>
      <c r="AR642" t="str">
        <f>VLOOKUP(M642,spp!A:K,10,FALSE)</f>
        <v>Herbívoro</v>
      </c>
      <c r="AS642" t="str">
        <f>VLOOKUP(M642,spp!A:L,12,FALSE)</f>
        <v>LC</v>
      </c>
    </row>
    <row r="643" spans="1:45" x14ac:dyDescent="0.3">
      <c r="A643">
        <v>16</v>
      </c>
      <c r="B643" s="2" t="s">
        <v>983</v>
      </c>
      <c r="C643" s="2" t="s">
        <v>1001</v>
      </c>
      <c r="D643" t="s">
        <v>1008</v>
      </c>
      <c r="E643" s="2" t="s">
        <v>985</v>
      </c>
      <c r="F643">
        <v>1</v>
      </c>
      <c r="G643" s="1">
        <v>41308</v>
      </c>
      <c r="H643" s="61">
        <v>2013</v>
      </c>
      <c r="I643" s="5" t="s">
        <v>986</v>
      </c>
      <c r="J643" s="1"/>
      <c r="L643" t="str">
        <f t="shared" si="66"/>
        <v>Somero</v>
      </c>
      <c r="M643" t="s">
        <v>1050</v>
      </c>
      <c r="N643" t="str">
        <f>VLOOKUP(M643,spp!A:B,2,FALSE)</f>
        <v>Stegastes flavilatus</v>
      </c>
      <c r="O643">
        <f t="shared" si="72"/>
        <v>3</v>
      </c>
      <c r="Q643">
        <v>3</v>
      </c>
      <c r="AI643" s="44"/>
      <c r="AJ643">
        <f>VLOOKUP(M643,spp!A:C,3,FALSE)</f>
        <v>3.49E-2</v>
      </c>
      <c r="AK643">
        <f>VLOOKUP(M643,spp!A:D,4,FALSE)</f>
        <v>2</v>
      </c>
      <c r="AL643">
        <f t="shared" si="67"/>
        <v>5.8893750000000002</v>
      </c>
      <c r="AM643">
        <f t="shared" si="68"/>
        <v>0.147234375</v>
      </c>
      <c r="AN643">
        <f t="shared" si="69"/>
        <v>1.4723437500000001</v>
      </c>
      <c r="AO643">
        <f t="shared" si="70"/>
        <v>1.4723437500000001E-3</v>
      </c>
      <c r="AP643">
        <f t="shared" si="71"/>
        <v>0.06</v>
      </c>
      <c r="AQ643">
        <f>VLOOKUP(M643,spp!A:H,8,FALSE)</f>
        <v>2</v>
      </c>
      <c r="AR643" t="str">
        <f>VLOOKUP(M643,spp!A:K,10,FALSE)</f>
        <v>Herbívoro</v>
      </c>
      <c r="AS643" t="str">
        <f>VLOOKUP(M643,spp!A:L,12,FALSE)</f>
        <v>LC</v>
      </c>
    </row>
    <row r="644" spans="1:45" x14ac:dyDescent="0.3">
      <c r="A644">
        <v>16</v>
      </c>
      <c r="B644" s="2" t="s">
        <v>983</v>
      </c>
      <c r="C644" s="2" t="s">
        <v>1001</v>
      </c>
      <c r="D644" t="s">
        <v>1008</v>
      </c>
      <c r="E644" s="2" t="s">
        <v>985</v>
      </c>
      <c r="F644">
        <v>1</v>
      </c>
      <c r="G644" s="1">
        <v>41308</v>
      </c>
      <c r="H644" s="61">
        <v>2013</v>
      </c>
      <c r="I644" s="5" t="s">
        <v>986</v>
      </c>
      <c r="J644" s="1"/>
      <c r="L644" t="str">
        <f t="shared" ref="L644:L707" si="73">IF(K644&gt;6,"Profundo","Somero")</f>
        <v>Somero</v>
      </c>
      <c r="M644" t="s">
        <v>1056</v>
      </c>
      <c r="N644" t="str">
        <f>VLOOKUP(M644,spp!A:B,2,FALSE)</f>
        <v>Canthigaster punctatissima</v>
      </c>
      <c r="O644">
        <f t="shared" si="72"/>
        <v>3</v>
      </c>
      <c r="Q644">
        <v>3</v>
      </c>
      <c r="AI644" s="44"/>
      <c r="AJ644">
        <f>VLOOKUP(M644,spp!A:C,3,FALSE)</f>
        <v>1</v>
      </c>
      <c r="AK644">
        <f>VLOOKUP(M644,spp!A:D,4,FALSE)</f>
        <v>2</v>
      </c>
      <c r="AL644">
        <f t="shared" ref="AL644:AL707" si="74">((AJ644*$P$2^AK644)*P644)+((AJ644*$Q$2^AK644)*Q644)+((AJ644*$R$2^AK644)*R644)+((AJ644*$S$2^AK644)*S644)+((AJ644*$T$2^AK644)*T644)+((AJ644*$U$2^AK644)*U644)+((AJ644*$V$2^AK644)*V644)+((AJ644*$W$2^AK644)*W644)+((AJ644*$X$2^AK644)*X644)+((AJ644*$Y$2^AK644)*Y644)+((AJ644*$Z$2^AK644)*Z644)+((AJ644*$AA$2^AK644)*AA644)+((AJ644*$AB$2^AK644)*AB644)+ ((AJ644*$AC$2^AK644)*AC644)+((AJ644*$AD$2^AK644)*AD644)+((AJ644*$AE$2^AK644)*AE644)+((AJ644*$AF$2^AK644)*AF644)+((AJ644*$AG$2^AK644)*AG644)+((AJ644*$AH$2^AK644)*AH644)</f>
        <v>168.75</v>
      </c>
      <c r="AM644">
        <f t="shared" ref="AM644:AM707" si="75">AL644/40</f>
        <v>4.21875</v>
      </c>
      <c r="AN644">
        <f t="shared" ref="AN644:AN707" si="76">AM644*10</f>
        <v>42.1875</v>
      </c>
      <c r="AO644">
        <f t="shared" ref="AO644:AO707" si="77">AN644/1000</f>
        <v>4.2187500000000003E-2</v>
      </c>
      <c r="AP644">
        <f t="shared" ref="AP644:AP707" si="78">O644/$C$1</f>
        <v>0.06</v>
      </c>
      <c r="AQ644">
        <f>VLOOKUP(M644,spp!A:H,8,FALSE)</f>
        <v>3</v>
      </c>
      <c r="AR644" t="str">
        <f>VLOOKUP(M644,spp!A:K,10,FALSE)</f>
        <v>Depredador</v>
      </c>
      <c r="AS644" t="str">
        <f>VLOOKUP(M644,spp!A:L,12,FALSE)</f>
        <v>LC</v>
      </c>
    </row>
    <row r="645" spans="1:45" x14ac:dyDescent="0.3">
      <c r="A645">
        <v>16</v>
      </c>
      <c r="B645" s="2" t="s">
        <v>983</v>
      </c>
      <c r="C645" s="2" t="s">
        <v>1001</v>
      </c>
      <c r="D645" t="s">
        <v>1008</v>
      </c>
      <c r="E645" s="2" t="s">
        <v>985</v>
      </c>
      <c r="F645">
        <v>1</v>
      </c>
      <c r="G645" s="1">
        <v>41308</v>
      </c>
      <c r="H645" s="61">
        <v>2013</v>
      </c>
      <c r="I645" s="5" t="s">
        <v>986</v>
      </c>
      <c r="J645" s="1"/>
      <c r="L645" t="str">
        <f t="shared" si="73"/>
        <v>Somero</v>
      </c>
      <c r="M645" t="s">
        <v>1047</v>
      </c>
      <c r="N645" t="str">
        <f>VLOOKUP(M645,spp!A:B,2,FALSE)</f>
        <v>Scarus rubroviolaceus</v>
      </c>
      <c r="O645">
        <f t="shared" si="72"/>
        <v>5</v>
      </c>
      <c r="U645">
        <v>5</v>
      </c>
      <c r="AI645" s="44"/>
      <c r="AJ645">
        <f>VLOOKUP(M645,spp!A:C,3,FALSE)</f>
        <v>1</v>
      </c>
      <c r="AK645">
        <f>VLOOKUP(M645,spp!A:D,4,FALSE)</f>
        <v>3.109</v>
      </c>
      <c r="AL645">
        <f t="shared" si="74"/>
        <v>315847.5803701742</v>
      </c>
      <c r="AM645">
        <f t="shared" si="75"/>
        <v>7896.1895092543546</v>
      </c>
      <c r="AN645">
        <f t="shared" si="76"/>
        <v>78961.895092543549</v>
      </c>
      <c r="AO645">
        <f t="shared" si="77"/>
        <v>78.961895092543543</v>
      </c>
      <c r="AP645">
        <f t="shared" si="78"/>
        <v>0.1</v>
      </c>
      <c r="AQ645">
        <f>VLOOKUP(M645,spp!A:H,8,FALSE)</f>
        <v>2</v>
      </c>
      <c r="AR645" t="str">
        <f>VLOOKUP(M645,spp!A:K,10,FALSE)</f>
        <v>Herbívoro</v>
      </c>
      <c r="AS645" t="str">
        <f>VLOOKUP(M645,spp!A:L,12,FALSE)</f>
        <v>LC</v>
      </c>
    </row>
    <row r="646" spans="1:45" x14ac:dyDescent="0.3">
      <c r="A646">
        <v>16</v>
      </c>
      <c r="B646" s="2" t="s">
        <v>983</v>
      </c>
      <c r="C646" s="2" t="s">
        <v>1001</v>
      </c>
      <c r="D646" t="s">
        <v>1008</v>
      </c>
      <c r="E646" s="2" t="s">
        <v>985</v>
      </c>
      <c r="F646">
        <v>1</v>
      </c>
      <c r="G646" s="1">
        <v>41308</v>
      </c>
      <c r="H646" s="61">
        <v>2013</v>
      </c>
      <c r="I646" s="5" t="s">
        <v>986</v>
      </c>
      <c r="J646" s="1"/>
      <c r="L646" t="str">
        <f t="shared" si="73"/>
        <v>Somero</v>
      </c>
      <c r="M646" t="s">
        <v>1032</v>
      </c>
      <c r="N646" t="str">
        <f>VLOOKUP(M646,spp!A:B,2,FALSE)</f>
        <v>Lutjanus argentiventris</v>
      </c>
      <c r="O646">
        <f t="shared" si="72"/>
        <v>1</v>
      </c>
      <c r="U646">
        <v>1</v>
      </c>
      <c r="AI646" s="44"/>
      <c r="AJ646">
        <f>VLOOKUP(M646,spp!A:C,3,FALSE)</f>
        <v>1</v>
      </c>
      <c r="AK646">
        <f>VLOOKUP(M646,spp!A:D,4,FALSE)</f>
        <v>3</v>
      </c>
      <c r="AL646">
        <f t="shared" si="74"/>
        <v>42875</v>
      </c>
      <c r="AM646">
        <f t="shared" si="75"/>
        <v>1071.875</v>
      </c>
      <c r="AN646">
        <f t="shared" si="76"/>
        <v>10718.75</v>
      </c>
      <c r="AO646">
        <f t="shared" si="77"/>
        <v>10.71875</v>
      </c>
      <c r="AP646">
        <f t="shared" si="78"/>
        <v>0.02</v>
      </c>
      <c r="AQ646">
        <f>VLOOKUP(M646,spp!A:H,8,FALSE)</f>
        <v>4</v>
      </c>
      <c r="AR646" t="str">
        <f>VLOOKUP(M646,spp!A:K,10,FALSE)</f>
        <v>Depredador Tope</v>
      </c>
      <c r="AS646" t="str">
        <f>VLOOKUP(M646,spp!A:L,12,FALSE)</f>
        <v>LC</v>
      </c>
    </row>
    <row r="647" spans="1:45" x14ac:dyDescent="0.3">
      <c r="A647">
        <v>16</v>
      </c>
      <c r="B647" s="2" t="s">
        <v>983</v>
      </c>
      <c r="C647" s="2" t="s">
        <v>1001</v>
      </c>
      <c r="D647" t="s">
        <v>1008</v>
      </c>
      <c r="E647" s="2" t="s">
        <v>985</v>
      </c>
      <c r="F647">
        <v>1</v>
      </c>
      <c r="G647" s="1">
        <v>41308</v>
      </c>
      <c r="H647" s="61">
        <v>2013</v>
      </c>
      <c r="I647" s="5" t="s">
        <v>986</v>
      </c>
      <c r="J647" s="1"/>
      <c r="L647" t="str">
        <f t="shared" si="73"/>
        <v>Somero</v>
      </c>
      <c r="M647" t="s">
        <v>1066</v>
      </c>
      <c r="N647" t="str">
        <f>VLOOKUP(M647,spp!A:B,2,FALSE)</f>
        <v>Caranx melampygus</v>
      </c>
      <c r="O647">
        <f t="shared" si="72"/>
        <v>1</v>
      </c>
      <c r="V647">
        <v>1</v>
      </c>
      <c r="AI647" s="44"/>
      <c r="AJ647">
        <f>VLOOKUP(M647,spp!A:C,3,FALSE)</f>
        <v>2</v>
      </c>
      <c r="AK647">
        <f>VLOOKUP(M647,spp!A:D,4,FALSE)</f>
        <v>2</v>
      </c>
      <c r="AL647">
        <f t="shared" si="74"/>
        <v>4050</v>
      </c>
      <c r="AM647">
        <f t="shared" si="75"/>
        <v>101.25</v>
      </c>
      <c r="AN647">
        <f t="shared" si="76"/>
        <v>1012.5</v>
      </c>
      <c r="AO647">
        <f t="shared" si="77"/>
        <v>1.0125</v>
      </c>
      <c r="AP647">
        <f t="shared" si="78"/>
        <v>0.02</v>
      </c>
      <c r="AQ647">
        <f>VLOOKUP(M647,spp!A:H,8,FALSE)</f>
        <v>4.5</v>
      </c>
      <c r="AR647" t="str">
        <f>VLOOKUP(M647,spp!A:K,10,FALSE)</f>
        <v>Depredador Tope</v>
      </c>
      <c r="AS647" t="str">
        <f>VLOOKUP(M647,spp!A:L,12,FALSE)</f>
        <v>NE</v>
      </c>
    </row>
    <row r="648" spans="1:45" x14ac:dyDescent="0.3">
      <c r="A648">
        <v>16</v>
      </c>
      <c r="B648" s="2" t="s">
        <v>983</v>
      </c>
      <c r="C648" s="2" t="s">
        <v>1001</v>
      </c>
      <c r="D648" t="s">
        <v>1008</v>
      </c>
      <c r="E648" s="2" t="s">
        <v>985</v>
      </c>
      <c r="F648">
        <v>1</v>
      </c>
      <c r="G648" s="1">
        <v>41308</v>
      </c>
      <c r="H648" s="61">
        <v>2013</v>
      </c>
      <c r="I648" s="5" t="s">
        <v>986</v>
      </c>
      <c r="J648" s="1"/>
      <c r="L648" t="str">
        <f t="shared" si="73"/>
        <v>Somero</v>
      </c>
      <c r="M648" t="s">
        <v>1018</v>
      </c>
      <c r="N648" t="str">
        <f>VLOOKUP(M648,spp!A:B,2,FALSE)</f>
        <v>Pseudobalistes naufragium</v>
      </c>
      <c r="O648">
        <f t="shared" si="72"/>
        <v>1</v>
      </c>
      <c r="V648">
        <v>1</v>
      </c>
      <c r="AI648" s="44"/>
      <c r="AJ648" t="str">
        <f>VLOOKUP(M648,spp!A:C,3,FALSE)</f>
        <v>0.12970000000000001</v>
      </c>
      <c r="AK648">
        <f>VLOOKUP(M648,spp!A:D,4,FALSE)</f>
        <v>2</v>
      </c>
      <c r="AL648">
        <f t="shared" si="74"/>
        <v>262.64250000000004</v>
      </c>
      <c r="AM648">
        <f t="shared" si="75"/>
        <v>6.566062500000001</v>
      </c>
      <c r="AN648">
        <f t="shared" si="76"/>
        <v>65.66062500000001</v>
      </c>
      <c r="AO648">
        <f t="shared" si="77"/>
        <v>6.5660625000000014E-2</v>
      </c>
      <c r="AP648">
        <f t="shared" si="78"/>
        <v>0.02</v>
      </c>
      <c r="AQ648">
        <f>VLOOKUP(M648,spp!A:H,8,FALSE)</f>
        <v>3.8</v>
      </c>
      <c r="AR648" t="str">
        <f>VLOOKUP(M648,spp!A:K,10,FALSE)</f>
        <v>Depredador</v>
      </c>
      <c r="AS648" t="str">
        <f>VLOOKUP(M648,spp!A:L,12,FALSE)</f>
        <v>LC</v>
      </c>
    </row>
    <row r="649" spans="1:45" x14ac:dyDescent="0.3">
      <c r="A649">
        <v>16</v>
      </c>
      <c r="B649" s="2" t="s">
        <v>983</v>
      </c>
      <c r="C649" s="2" t="s">
        <v>1001</v>
      </c>
      <c r="D649" t="s">
        <v>1008</v>
      </c>
      <c r="E649" s="2" t="s">
        <v>985</v>
      </c>
      <c r="F649">
        <v>2</v>
      </c>
      <c r="G649" s="1">
        <v>41308</v>
      </c>
      <c r="H649" s="61">
        <v>2013</v>
      </c>
      <c r="I649" s="5" t="s">
        <v>986</v>
      </c>
      <c r="J649" s="1"/>
      <c r="L649" t="str">
        <f t="shared" si="73"/>
        <v>Somero</v>
      </c>
      <c r="M649" t="s">
        <v>1043</v>
      </c>
      <c r="N649" t="str">
        <f>VLOOKUP(M649,spp!A:B,2,FALSE)</f>
        <v>Haemulon maculicauda</v>
      </c>
      <c r="O649">
        <f t="shared" si="72"/>
        <v>85</v>
      </c>
      <c r="S649">
        <v>46</v>
      </c>
      <c r="T649">
        <v>39</v>
      </c>
      <c r="AI649" s="44"/>
      <c r="AJ649">
        <f>VLOOKUP(M649,spp!A:C,3,FALSE)</f>
        <v>8</v>
      </c>
      <c r="AK649">
        <f>VLOOKUP(M649,spp!A:D,4,FALSE)</f>
        <v>3.16</v>
      </c>
      <c r="AL649">
        <f t="shared" si="74"/>
        <v>11276950.517320491</v>
      </c>
      <c r="AM649">
        <f t="shared" si="75"/>
        <v>281923.76293301227</v>
      </c>
      <c r="AN649">
        <f t="shared" si="76"/>
        <v>2819237.6293301228</v>
      </c>
      <c r="AO649">
        <f t="shared" si="77"/>
        <v>2819.2376293301227</v>
      </c>
      <c r="AP649">
        <f t="shared" si="78"/>
        <v>1.7</v>
      </c>
      <c r="AQ649">
        <f>VLOOKUP(M649,spp!A:H,8,FALSE)</f>
        <v>4.2</v>
      </c>
      <c r="AR649" t="str">
        <f>VLOOKUP(M649,spp!A:K,10,FALSE)</f>
        <v>Depredador Tope</v>
      </c>
      <c r="AS649" t="str">
        <f>VLOOKUP(M649,spp!A:L,12,FALSE)</f>
        <v>LC</v>
      </c>
    </row>
    <row r="650" spans="1:45" x14ac:dyDescent="0.3">
      <c r="A650">
        <v>16</v>
      </c>
      <c r="B650" s="2" t="s">
        <v>983</v>
      </c>
      <c r="C650" s="2" t="s">
        <v>1001</v>
      </c>
      <c r="D650" t="s">
        <v>1008</v>
      </c>
      <c r="E650" s="2" t="s">
        <v>985</v>
      </c>
      <c r="F650">
        <v>2</v>
      </c>
      <c r="G650" s="1">
        <v>41308</v>
      </c>
      <c r="H650" s="61">
        <v>2013</v>
      </c>
      <c r="I650" s="5" t="s">
        <v>986</v>
      </c>
      <c r="J650" s="1"/>
      <c r="L650" t="str">
        <f t="shared" si="73"/>
        <v>Somero</v>
      </c>
      <c r="M650" t="s">
        <v>1021</v>
      </c>
      <c r="N650" t="str">
        <f>VLOOKUP(M650,spp!A:B,2,FALSE)</f>
        <v>Johnrandallia nigrirostris</v>
      </c>
      <c r="O650">
        <f t="shared" si="72"/>
        <v>5</v>
      </c>
      <c r="R650">
        <v>5</v>
      </c>
      <c r="AI650" s="44"/>
      <c r="AJ650">
        <f>VLOOKUP(M650,spp!A:C,3,FALSE)</f>
        <v>2</v>
      </c>
      <c r="AK650">
        <f>VLOOKUP(M650,spp!A:D,4,FALSE)</f>
        <v>3</v>
      </c>
      <c r="AL650">
        <f t="shared" si="74"/>
        <v>19531.25</v>
      </c>
      <c r="AM650">
        <f t="shared" si="75"/>
        <v>488.28125</v>
      </c>
      <c r="AN650">
        <f t="shared" si="76"/>
        <v>4882.8125</v>
      </c>
      <c r="AO650">
        <f t="shared" si="77"/>
        <v>4.8828125</v>
      </c>
      <c r="AP650">
        <f t="shared" si="78"/>
        <v>0.1</v>
      </c>
      <c r="AQ650">
        <f>VLOOKUP(M650,spp!A:H,8,FALSE)</f>
        <v>3</v>
      </c>
      <c r="AR650" t="str">
        <f>VLOOKUP(M650,spp!A:K,10,FALSE)</f>
        <v>Depredador</v>
      </c>
      <c r="AS650" t="str">
        <f>VLOOKUP(M650,spp!A:L,12,FALSE)</f>
        <v>LC</v>
      </c>
    </row>
    <row r="651" spans="1:45" x14ac:dyDescent="0.3">
      <c r="A651">
        <v>16</v>
      </c>
      <c r="B651" s="2" t="s">
        <v>983</v>
      </c>
      <c r="C651" s="2" t="s">
        <v>1001</v>
      </c>
      <c r="D651" t="s">
        <v>1008</v>
      </c>
      <c r="E651" s="2" t="s">
        <v>985</v>
      </c>
      <c r="F651">
        <v>2</v>
      </c>
      <c r="G651" s="1">
        <v>41308</v>
      </c>
      <c r="H651" s="61">
        <v>2013</v>
      </c>
      <c r="I651" s="5" t="s">
        <v>986</v>
      </c>
      <c r="J651" s="1"/>
      <c r="L651" t="str">
        <f t="shared" si="73"/>
        <v>Somero</v>
      </c>
      <c r="M651" t="s">
        <v>1025</v>
      </c>
      <c r="N651" t="str">
        <f>VLOOKUP(M651,spp!A:B,2,FALSE)</f>
        <v>Abudefduf troschelii</v>
      </c>
      <c r="O651">
        <f t="shared" si="72"/>
        <v>14</v>
      </c>
      <c r="R651">
        <v>6</v>
      </c>
      <c r="S651">
        <v>8</v>
      </c>
      <c r="AI651" s="44"/>
      <c r="AJ651">
        <f>VLOOKUP(M651,spp!A:C,3,FALSE)</f>
        <v>1.6E-2</v>
      </c>
      <c r="AK651">
        <f>VLOOKUP(M651,spp!A:D,4,FALSE)</f>
        <v>3</v>
      </c>
      <c r="AL651">
        <f t="shared" si="74"/>
        <v>873.5</v>
      </c>
      <c r="AM651">
        <f t="shared" si="75"/>
        <v>21.837499999999999</v>
      </c>
      <c r="AN651">
        <f t="shared" si="76"/>
        <v>218.375</v>
      </c>
      <c r="AO651">
        <f t="shared" si="77"/>
        <v>0.21837500000000001</v>
      </c>
      <c r="AP651">
        <f t="shared" si="78"/>
        <v>0.28000000000000003</v>
      </c>
      <c r="AQ651">
        <f>VLOOKUP(M651,spp!A:H,8,FALSE)</f>
        <v>3</v>
      </c>
      <c r="AR651" t="str">
        <f>VLOOKUP(M651,spp!A:K,10,FALSE)</f>
        <v>Planctívoro</v>
      </c>
      <c r="AS651" t="str">
        <f>VLOOKUP(M651,spp!A:L,12,FALSE)</f>
        <v>LC</v>
      </c>
    </row>
    <row r="652" spans="1:45" x14ac:dyDescent="0.3">
      <c r="A652">
        <v>16</v>
      </c>
      <c r="B652" s="2" t="s">
        <v>983</v>
      </c>
      <c r="C652" s="2" t="s">
        <v>1001</v>
      </c>
      <c r="D652" t="s">
        <v>1008</v>
      </c>
      <c r="E652" s="2" t="s">
        <v>985</v>
      </c>
      <c r="F652">
        <v>2</v>
      </c>
      <c r="G652" s="1">
        <v>41308</v>
      </c>
      <c r="H652" s="61">
        <v>2013</v>
      </c>
      <c r="I652" s="5" t="s">
        <v>986</v>
      </c>
      <c r="J652" s="1"/>
      <c r="L652" t="str">
        <f t="shared" si="73"/>
        <v>Somero</v>
      </c>
      <c r="M652" t="s">
        <v>1028</v>
      </c>
      <c r="N652" t="str">
        <f>VLOOKUP(M652,spp!A:B,2,FALSE)</f>
        <v>Thalassoma lucasanum</v>
      </c>
      <c r="O652">
        <f t="shared" si="72"/>
        <v>41</v>
      </c>
      <c r="P652">
        <v>27</v>
      </c>
      <c r="Q652">
        <v>14</v>
      </c>
      <c r="AI652" s="44"/>
      <c r="AJ652">
        <f>VLOOKUP(M652,spp!A:C,3,FALSE)</f>
        <v>1.261E-2</v>
      </c>
      <c r="AK652">
        <f>VLOOKUP(M652,spp!A:D,4,FALSE)</f>
        <v>2</v>
      </c>
      <c r="AL652">
        <f t="shared" si="74"/>
        <v>12.0583125</v>
      </c>
      <c r="AM652">
        <f t="shared" si="75"/>
        <v>0.30145781249999998</v>
      </c>
      <c r="AN652">
        <f t="shared" si="76"/>
        <v>3.0145781249999999</v>
      </c>
      <c r="AO652">
        <f t="shared" si="77"/>
        <v>3.0145781249999999E-3</v>
      </c>
      <c r="AP652">
        <f t="shared" si="78"/>
        <v>0.82</v>
      </c>
      <c r="AQ652">
        <f>VLOOKUP(M652,spp!A:H,8,FALSE)</f>
        <v>3.5</v>
      </c>
      <c r="AR652" t="str">
        <f>VLOOKUP(M652,spp!A:K,10,FALSE)</f>
        <v>Depredador</v>
      </c>
      <c r="AS652" t="str">
        <f>VLOOKUP(M652,spp!A:L,12,FALSE)</f>
        <v>LC</v>
      </c>
    </row>
    <row r="653" spans="1:45" x14ac:dyDescent="0.3">
      <c r="A653">
        <v>16</v>
      </c>
      <c r="B653" s="2" t="s">
        <v>983</v>
      </c>
      <c r="C653" s="2" t="s">
        <v>1001</v>
      </c>
      <c r="D653" t="s">
        <v>1008</v>
      </c>
      <c r="E653" s="2" t="s">
        <v>985</v>
      </c>
      <c r="F653">
        <v>2</v>
      </c>
      <c r="G653" s="1">
        <v>41308</v>
      </c>
      <c r="H653" s="61">
        <v>2013</v>
      </c>
      <c r="I653" s="5" t="s">
        <v>986</v>
      </c>
      <c r="J653" s="1"/>
      <c r="L653" t="str">
        <f t="shared" si="73"/>
        <v>Somero</v>
      </c>
      <c r="M653" t="s">
        <v>1041</v>
      </c>
      <c r="N653" t="str">
        <f>VLOOKUP(M653,spp!A:B,2,FALSE)</f>
        <v>Chromis atrilobata</v>
      </c>
      <c r="O653">
        <f t="shared" si="72"/>
        <v>2</v>
      </c>
      <c r="P653">
        <v>2</v>
      </c>
      <c r="AI653" s="44"/>
      <c r="AJ653">
        <f>VLOOKUP(M653,spp!A:C,3,FALSE)</f>
        <v>5</v>
      </c>
      <c r="AK653">
        <f>VLOOKUP(M653,spp!A:D,4,FALSE)</f>
        <v>3.41655</v>
      </c>
      <c r="AL653">
        <f t="shared" si="74"/>
        <v>228.86634639618902</v>
      </c>
      <c r="AM653">
        <f t="shared" si="75"/>
        <v>5.7216586599047252</v>
      </c>
      <c r="AN653">
        <f t="shared" si="76"/>
        <v>57.216586599047254</v>
      </c>
      <c r="AO653">
        <f t="shared" si="77"/>
        <v>5.7216586599047256E-2</v>
      </c>
      <c r="AP653">
        <f t="shared" si="78"/>
        <v>0.04</v>
      </c>
      <c r="AQ653">
        <f>VLOOKUP(M653,spp!A:H,8,FALSE)</f>
        <v>3.4</v>
      </c>
      <c r="AR653" t="str">
        <f>VLOOKUP(M653,spp!A:K,10,FALSE)</f>
        <v>Planctívoro</v>
      </c>
      <c r="AS653" t="str">
        <f>VLOOKUP(M653,spp!A:L,12,FALSE)</f>
        <v>LC</v>
      </c>
    </row>
    <row r="654" spans="1:45" x14ac:dyDescent="0.3">
      <c r="A654">
        <v>16</v>
      </c>
      <c r="B654" s="2" t="s">
        <v>983</v>
      </c>
      <c r="C654" s="2" t="s">
        <v>1001</v>
      </c>
      <c r="D654" t="s">
        <v>1008</v>
      </c>
      <c r="E654" s="2" t="s">
        <v>985</v>
      </c>
      <c r="F654">
        <v>2</v>
      </c>
      <c r="G654" s="1">
        <v>41308</v>
      </c>
      <c r="H654" s="61">
        <v>2013</v>
      </c>
      <c r="I654" s="5" t="s">
        <v>986</v>
      </c>
      <c r="J654" s="1"/>
      <c r="L654" t="str">
        <f t="shared" si="73"/>
        <v>Somero</v>
      </c>
      <c r="M654" t="s">
        <v>1026</v>
      </c>
      <c r="N654" t="str">
        <f>VLOOKUP(M654,spp!A:B,2,FALSE)</f>
        <v>Microspathodon dorsalis</v>
      </c>
      <c r="O654">
        <f t="shared" si="72"/>
        <v>2</v>
      </c>
      <c r="T654">
        <v>2</v>
      </c>
      <c r="AI654" s="44"/>
      <c r="AJ654">
        <f>VLOOKUP(M654,spp!A:C,3,FALSE)</f>
        <v>2</v>
      </c>
      <c r="AK654">
        <f>VLOOKUP(M654,spp!A:D,4,FALSE)</f>
        <v>3</v>
      </c>
      <c r="AL654">
        <f t="shared" si="74"/>
        <v>62500</v>
      </c>
      <c r="AM654">
        <f t="shared" si="75"/>
        <v>1562.5</v>
      </c>
      <c r="AN654">
        <f t="shared" si="76"/>
        <v>15625</v>
      </c>
      <c r="AO654">
        <f t="shared" si="77"/>
        <v>15.625</v>
      </c>
      <c r="AP654">
        <f t="shared" si="78"/>
        <v>0.04</v>
      </c>
      <c r="AQ654">
        <f>VLOOKUP(M654,spp!A:H,8,FALSE)</f>
        <v>2.1</v>
      </c>
      <c r="AR654" t="str">
        <f>VLOOKUP(M654,spp!A:K,10,FALSE)</f>
        <v>Herbívoro</v>
      </c>
      <c r="AS654" t="str">
        <f>VLOOKUP(M654,spp!A:L,12,FALSE)</f>
        <v>LC</v>
      </c>
    </row>
    <row r="655" spans="1:45" x14ac:dyDescent="0.3">
      <c r="A655">
        <v>16</v>
      </c>
      <c r="B655" s="2" t="s">
        <v>983</v>
      </c>
      <c r="C655" s="2" t="s">
        <v>1001</v>
      </c>
      <c r="D655" t="s">
        <v>1008</v>
      </c>
      <c r="E655" s="2" t="s">
        <v>985</v>
      </c>
      <c r="F655">
        <v>2</v>
      </c>
      <c r="G655" s="1">
        <v>41308</v>
      </c>
      <c r="H655" s="61">
        <v>2013</v>
      </c>
      <c r="I655" s="5" t="s">
        <v>986</v>
      </c>
      <c r="J655" s="1"/>
      <c r="L655" t="str">
        <f t="shared" si="73"/>
        <v>Somero</v>
      </c>
      <c r="M655" t="s">
        <v>1019</v>
      </c>
      <c r="N655" t="str">
        <f>VLOOKUP(M655,spp!A:B,2,FALSE)</f>
        <v>Stegastes acapulcoensis</v>
      </c>
      <c r="O655">
        <f t="shared" si="72"/>
        <v>6</v>
      </c>
      <c r="R655">
        <v>6</v>
      </c>
      <c r="AI655" s="44"/>
      <c r="AJ655">
        <f>VLOOKUP(M655,spp!A:C,3,FALSE)</f>
        <v>3.49E-2</v>
      </c>
      <c r="AK655">
        <f>VLOOKUP(M655,spp!A:D,4,FALSE)</f>
        <v>2</v>
      </c>
      <c r="AL655">
        <f t="shared" si="74"/>
        <v>32.71875</v>
      </c>
      <c r="AM655">
        <f t="shared" si="75"/>
        <v>0.81796875000000002</v>
      </c>
      <c r="AN655">
        <f t="shared" si="76"/>
        <v>8.1796875</v>
      </c>
      <c r="AO655">
        <f t="shared" si="77"/>
        <v>8.1796874999999995E-3</v>
      </c>
      <c r="AP655">
        <f t="shared" si="78"/>
        <v>0.12</v>
      </c>
      <c r="AQ655">
        <f>VLOOKUP(M655,spp!A:H,8,FALSE)</f>
        <v>2</v>
      </c>
      <c r="AR655" t="str">
        <f>VLOOKUP(M655,spp!A:K,10,FALSE)</f>
        <v>Herbívoro</v>
      </c>
      <c r="AS655" t="str">
        <f>VLOOKUP(M655,spp!A:L,12,FALSE)</f>
        <v>LC</v>
      </c>
    </row>
    <row r="656" spans="1:45" x14ac:dyDescent="0.3">
      <c r="A656">
        <v>16</v>
      </c>
      <c r="B656" s="2" t="s">
        <v>983</v>
      </c>
      <c r="C656" s="2" t="s">
        <v>1001</v>
      </c>
      <c r="D656" t="s">
        <v>1008</v>
      </c>
      <c r="E656" s="2" t="s">
        <v>985</v>
      </c>
      <c r="F656">
        <v>2</v>
      </c>
      <c r="G656" s="1">
        <v>41308</v>
      </c>
      <c r="H656" s="61">
        <v>2013</v>
      </c>
      <c r="I656" s="5" t="s">
        <v>986</v>
      </c>
      <c r="J656" s="1"/>
      <c r="L656" t="str">
        <f t="shared" si="73"/>
        <v>Somero</v>
      </c>
      <c r="M656" t="s">
        <v>1033</v>
      </c>
      <c r="N656" t="str">
        <f>VLOOKUP(M656,spp!A:B,2,FALSE)</f>
        <v>Cephalopholis panamensis</v>
      </c>
      <c r="O656">
        <f t="shared" si="72"/>
        <v>1</v>
      </c>
      <c r="T656">
        <v>1</v>
      </c>
      <c r="AI656" s="44"/>
      <c r="AJ656">
        <f>VLOOKUP(M656,spp!A:C,3,FALSE)</f>
        <v>2</v>
      </c>
      <c r="AK656">
        <f>VLOOKUP(M656,spp!A:D,4,FALSE)</f>
        <v>3</v>
      </c>
      <c r="AL656">
        <f t="shared" si="74"/>
        <v>31250</v>
      </c>
      <c r="AM656">
        <f t="shared" si="75"/>
        <v>781.25</v>
      </c>
      <c r="AN656">
        <f t="shared" si="76"/>
        <v>7812.5</v>
      </c>
      <c r="AO656">
        <f t="shared" si="77"/>
        <v>7.8125</v>
      </c>
      <c r="AP656">
        <f t="shared" si="78"/>
        <v>0.02</v>
      </c>
      <c r="AQ656">
        <f>VLOOKUP(M656,spp!A:H,8,FALSE)</f>
        <v>4</v>
      </c>
      <c r="AR656" t="str">
        <f>VLOOKUP(M656,spp!A:K,10,FALSE)</f>
        <v>Depredador Tope</v>
      </c>
      <c r="AS656" t="str">
        <f>VLOOKUP(M656,spp!A:L,12,FALSE)</f>
        <v>LC</v>
      </c>
    </row>
    <row r="657" spans="1:45" x14ac:dyDescent="0.3">
      <c r="A657">
        <v>16</v>
      </c>
      <c r="B657" s="2" t="s">
        <v>983</v>
      </c>
      <c r="C657" s="2" t="s">
        <v>1001</v>
      </c>
      <c r="D657" t="s">
        <v>1008</v>
      </c>
      <c r="E657" s="2" t="s">
        <v>985</v>
      </c>
      <c r="F657">
        <v>2</v>
      </c>
      <c r="G657" s="1">
        <v>41308</v>
      </c>
      <c r="H657" s="61">
        <v>2013</v>
      </c>
      <c r="I657" s="5" t="s">
        <v>986</v>
      </c>
      <c r="J657" s="1"/>
      <c r="L657" t="str">
        <f t="shared" si="73"/>
        <v>Somero</v>
      </c>
      <c r="M657" t="s">
        <v>1047</v>
      </c>
      <c r="N657" t="str">
        <f>VLOOKUP(M657,spp!A:B,2,FALSE)</f>
        <v>Scarus rubroviolaceus</v>
      </c>
      <c r="O657">
        <f t="shared" si="72"/>
        <v>9</v>
      </c>
      <c r="S657">
        <v>4</v>
      </c>
      <c r="T657">
        <v>1</v>
      </c>
      <c r="V657">
        <v>1</v>
      </c>
      <c r="W657">
        <v>3</v>
      </c>
      <c r="AI657" s="44"/>
      <c r="AJ657">
        <f>VLOOKUP(M657,spp!A:C,3,FALSE)</f>
        <v>1</v>
      </c>
      <c r="AK657">
        <f>VLOOKUP(M657,spp!A:D,4,FALSE)</f>
        <v>3.109</v>
      </c>
      <c r="AL657">
        <f t="shared" si="74"/>
        <v>961983.59780719248</v>
      </c>
      <c r="AM657">
        <f t="shared" si="75"/>
        <v>24049.58994517981</v>
      </c>
      <c r="AN657">
        <f t="shared" si="76"/>
        <v>240495.89945179812</v>
      </c>
      <c r="AO657">
        <f t="shared" si="77"/>
        <v>240.49589945179812</v>
      </c>
      <c r="AP657">
        <f t="shared" si="78"/>
        <v>0.18</v>
      </c>
      <c r="AQ657">
        <f>VLOOKUP(M657,spp!A:H,8,FALSE)</f>
        <v>2</v>
      </c>
      <c r="AR657" t="str">
        <f>VLOOKUP(M657,spp!A:K,10,FALSE)</f>
        <v>Herbívoro</v>
      </c>
      <c r="AS657" t="str">
        <f>VLOOKUP(M657,spp!A:L,12,FALSE)</f>
        <v>LC</v>
      </c>
    </row>
    <row r="658" spans="1:45" x14ac:dyDescent="0.3">
      <c r="A658">
        <v>16</v>
      </c>
      <c r="B658" s="2" t="s">
        <v>983</v>
      </c>
      <c r="C658" s="2" t="s">
        <v>1001</v>
      </c>
      <c r="D658" t="s">
        <v>1008</v>
      </c>
      <c r="E658" s="2" t="s">
        <v>985</v>
      </c>
      <c r="F658">
        <v>2</v>
      </c>
      <c r="G658" s="1">
        <v>41308</v>
      </c>
      <c r="H658" s="61">
        <v>2013</v>
      </c>
      <c r="I658" s="5" t="s">
        <v>986</v>
      </c>
      <c r="J658" s="1"/>
      <c r="L658" t="str">
        <f t="shared" si="73"/>
        <v>Somero</v>
      </c>
      <c r="M658" t="s">
        <v>1066</v>
      </c>
      <c r="N658" t="str">
        <f>VLOOKUP(M658,spp!A:B,2,FALSE)</f>
        <v>Caranx melampygus</v>
      </c>
      <c r="O658">
        <f t="shared" ref="O658:O721" si="79">+SUM(P658:AF658)</f>
        <v>4</v>
      </c>
      <c r="V658">
        <v>1</v>
      </c>
      <c r="X658">
        <v>3</v>
      </c>
      <c r="AI658" s="44"/>
      <c r="AJ658">
        <f>VLOOKUP(M658,spp!A:C,3,FALSE)</f>
        <v>2</v>
      </c>
      <c r="AK658">
        <f>VLOOKUP(M658,spp!A:D,4,FALSE)</f>
        <v>2</v>
      </c>
      <c r="AL658">
        <f t="shared" si="74"/>
        <v>29400</v>
      </c>
      <c r="AM658">
        <f t="shared" si="75"/>
        <v>735</v>
      </c>
      <c r="AN658">
        <f t="shared" si="76"/>
        <v>7350</v>
      </c>
      <c r="AO658">
        <f t="shared" si="77"/>
        <v>7.35</v>
      </c>
      <c r="AP658">
        <f t="shared" si="78"/>
        <v>0.08</v>
      </c>
      <c r="AQ658">
        <f>VLOOKUP(M658,spp!A:H,8,FALSE)</f>
        <v>4.5</v>
      </c>
      <c r="AR658" t="str">
        <f>VLOOKUP(M658,spp!A:K,10,FALSE)</f>
        <v>Depredador Tope</v>
      </c>
      <c r="AS658" t="str">
        <f>VLOOKUP(M658,spp!A:L,12,FALSE)</f>
        <v>NE</v>
      </c>
    </row>
    <row r="659" spans="1:45" x14ac:dyDescent="0.3">
      <c r="A659">
        <v>16</v>
      </c>
      <c r="B659" s="2" t="s">
        <v>983</v>
      </c>
      <c r="C659" s="2" t="s">
        <v>1001</v>
      </c>
      <c r="D659" t="s">
        <v>1008</v>
      </c>
      <c r="E659" s="2" t="s">
        <v>985</v>
      </c>
      <c r="F659">
        <v>2</v>
      </c>
      <c r="G659" s="1">
        <v>41308</v>
      </c>
      <c r="H659" s="61">
        <v>2013</v>
      </c>
      <c r="I659" s="5" t="s">
        <v>986</v>
      </c>
      <c r="J659" s="1"/>
      <c r="L659" t="str">
        <f t="shared" si="73"/>
        <v>Somero</v>
      </c>
      <c r="M659" t="s">
        <v>1045</v>
      </c>
      <c r="N659" t="str">
        <f>VLOOKUP(M659,spp!A:B,2,FALSE)</f>
        <v>Lutjanus inermis</v>
      </c>
      <c r="O659">
        <f t="shared" si="79"/>
        <v>19</v>
      </c>
      <c r="R659">
        <v>17</v>
      </c>
      <c r="T659">
        <v>2</v>
      </c>
      <c r="AI659" s="44"/>
      <c r="AJ659">
        <f>VLOOKUP(M659,spp!A:C,3,FALSE)</f>
        <v>1.67E-2</v>
      </c>
      <c r="AK659">
        <f>VLOOKUP(M659,spp!A:D,4,FALSE)</f>
        <v>2</v>
      </c>
      <c r="AL659">
        <f t="shared" si="74"/>
        <v>65.234375</v>
      </c>
      <c r="AM659">
        <f t="shared" si="75"/>
        <v>1.630859375</v>
      </c>
      <c r="AN659">
        <f t="shared" si="76"/>
        <v>16.30859375</v>
      </c>
      <c r="AO659">
        <f t="shared" si="77"/>
        <v>1.6308593749999999E-2</v>
      </c>
      <c r="AP659">
        <f t="shared" si="78"/>
        <v>0.38</v>
      </c>
      <c r="AQ659">
        <f>VLOOKUP(M659,spp!A:H,8,FALSE)</f>
        <v>3.8</v>
      </c>
      <c r="AR659" t="str">
        <f>VLOOKUP(M659,spp!A:K,10,FALSE)</f>
        <v>Depredador</v>
      </c>
      <c r="AS659" t="str">
        <f>VLOOKUP(M659,spp!A:L,12,FALSE)</f>
        <v>LC</v>
      </c>
    </row>
    <row r="660" spans="1:45" x14ac:dyDescent="0.3">
      <c r="A660">
        <v>16</v>
      </c>
      <c r="B660" s="2" t="s">
        <v>983</v>
      </c>
      <c r="C660" s="2" t="s">
        <v>1001</v>
      </c>
      <c r="D660" t="s">
        <v>1008</v>
      </c>
      <c r="E660" s="2" t="s">
        <v>985</v>
      </c>
      <c r="F660">
        <v>2</v>
      </c>
      <c r="G660" s="1">
        <v>41308</v>
      </c>
      <c r="H660" s="61">
        <v>2013</v>
      </c>
      <c r="I660" s="5" t="s">
        <v>986</v>
      </c>
      <c r="J660" s="1"/>
      <c r="L660" t="str">
        <f t="shared" si="73"/>
        <v>Somero</v>
      </c>
      <c r="M660" t="s">
        <v>1076</v>
      </c>
      <c r="N660" t="str">
        <f>VLOOKUP(M660,spp!A:B,2,FALSE)</f>
        <v>Acanthurus triostegus</v>
      </c>
      <c r="O660">
        <f t="shared" si="79"/>
        <v>1</v>
      </c>
      <c r="S660">
        <v>1</v>
      </c>
      <c r="AI660" s="44"/>
      <c r="AJ660">
        <f>VLOOKUP(M660,spp!A:C,3,FALSE)</f>
        <v>8</v>
      </c>
      <c r="AK660">
        <f>VLOOKUP(M660,spp!A:D,4,FALSE)</f>
        <v>2.57</v>
      </c>
      <c r="AL660">
        <f t="shared" si="74"/>
        <v>12522.694105724164</v>
      </c>
      <c r="AM660">
        <f t="shared" si="75"/>
        <v>313.06735264310407</v>
      </c>
      <c r="AN660">
        <f t="shared" si="76"/>
        <v>3130.673526431041</v>
      </c>
      <c r="AO660">
        <f t="shared" si="77"/>
        <v>3.1306735264310408</v>
      </c>
      <c r="AP660">
        <f t="shared" si="78"/>
        <v>0.02</v>
      </c>
      <c r="AQ660">
        <f>VLOOKUP(M660,spp!A:H,8,FALSE)</f>
        <v>2.8</v>
      </c>
      <c r="AR660" t="str">
        <f>VLOOKUP(M660,spp!A:K,10,FALSE)</f>
        <v>Herbívoro</v>
      </c>
      <c r="AS660" t="str">
        <f>VLOOKUP(M660,spp!A:L,12,FALSE)</f>
        <v>LC</v>
      </c>
    </row>
    <row r="661" spans="1:45" x14ac:dyDescent="0.3">
      <c r="A661">
        <v>16</v>
      </c>
      <c r="B661" s="2" t="s">
        <v>983</v>
      </c>
      <c r="C661" s="2" t="s">
        <v>1001</v>
      </c>
      <c r="D661" t="s">
        <v>1008</v>
      </c>
      <c r="E661" s="2" t="s">
        <v>985</v>
      </c>
      <c r="F661">
        <v>2</v>
      </c>
      <c r="G661" s="1">
        <v>41308</v>
      </c>
      <c r="H661" s="61">
        <v>2013</v>
      </c>
      <c r="I661" s="5" t="s">
        <v>986</v>
      </c>
      <c r="J661" s="1"/>
      <c r="L661" t="str">
        <f t="shared" si="73"/>
        <v>Somero</v>
      </c>
      <c r="M661" t="s">
        <v>1060</v>
      </c>
      <c r="N661" t="str">
        <f>VLOOKUP(M661,spp!A:B,2,FALSE)</f>
        <v>Caranx caballus</v>
      </c>
      <c r="O661">
        <f t="shared" si="79"/>
        <v>400</v>
      </c>
      <c r="U661">
        <v>400</v>
      </c>
      <c r="AI661" s="44"/>
      <c r="AJ661">
        <f>VLOOKUP(M661,spp!A:C,3,FALSE)</f>
        <v>2</v>
      </c>
      <c r="AK661">
        <f>VLOOKUP(M661,spp!A:D,4,FALSE)</f>
        <v>3</v>
      </c>
      <c r="AL661">
        <f t="shared" si="74"/>
        <v>34300000</v>
      </c>
      <c r="AM661">
        <f t="shared" si="75"/>
        <v>857500</v>
      </c>
      <c r="AN661">
        <f t="shared" si="76"/>
        <v>8575000</v>
      </c>
      <c r="AO661">
        <f t="shared" si="77"/>
        <v>8575</v>
      </c>
      <c r="AP661">
        <f t="shared" si="78"/>
        <v>8</v>
      </c>
      <c r="AQ661">
        <f>VLOOKUP(M661,spp!A:H,8,FALSE)</f>
        <v>4</v>
      </c>
      <c r="AR661" t="str">
        <f>VLOOKUP(M661,spp!A:K,10,FALSE)</f>
        <v>Depredador Tope</v>
      </c>
      <c r="AS661" t="str">
        <f>VLOOKUP(M661,spp!A:L,12,FALSE)</f>
        <v>LC</v>
      </c>
    </row>
    <row r="662" spans="1:45" x14ac:dyDescent="0.3">
      <c r="A662">
        <v>16</v>
      </c>
      <c r="B662" s="2" t="s">
        <v>983</v>
      </c>
      <c r="C662" s="2" t="s">
        <v>1001</v>
      </c>
      <c r="D662" t="s">
        <v>1008</v>
      </c>
      <c r="E662" s="2" t="s">
        <v>985</v>
      </c>
      <c r="F662">
        <v>2</v>
      </c>
      <c r="G662" s="1">
        <v>41308</v>
      </c>
      <c r="H662" s="61">
        <v>2013</v>
      </c>
      <c r="I662" s="5" t="s">
        <v>986</v>
      </c>
      <c r="J662" s="1"/>
      <c r="L662" t="str">
        <f t="shared" si="73"/>
        <v>Somero</v>
      </c>
      <c r="M662" t="s">
        <v>1040</v>
      </c>
      <c r="N662" t="str">
        <f>VLOOKUP(M662,spp!A:B,2,FALSE)</f>
        <v>Sufflamen verres</v>
      </c>
      <c r="O662">
        <f t="shared" si="79"/>
        <v>1</v>
      </c>
      <c r="T662">
        <v>1</v>
      </c>
      <c r="AI662" s="44"/>
      <c r="AJ662">
        <f>VLOOKUP(M662,spp!A:C,3,FALSE)</f>
        <v>2</v>
      </c>
      <c r="AK662">
        <f>VLOOKUP(M662,spp!A:D,4,FALSE)</f>
        <v>3</v>
      </c>
      <c r="AL662">
        <f t="shared" si="74"/>
        <v>31250</v>
      </c>
      <c r="AM662">
        <f t="shared" si="75"/>
        <v>781.25</v>
      </c>
      <c r="AN662">
        <f t="shared" si="76"/>
        <v>7812.5</v>
      </c>
      <c r="AO662">
        <f t="shared" si="77"/>
        <v>7.8125</v>
      </c>
      <c r="AP662">
        <f t="shared" si="78"/>
        <v>0.02</v>
      </c>
      <c r="AQ662">
        <f>VLOOKUP(M662,spp!A:H,8,FALSE)</f>
        <v>3.3</v>
      </c>
      <c r="AR662" t="str">
        <f>VLOOKUP(M662,spp!A:K,10,FALSE)</f>
        <v>Depredador</v>
      </c>
      <c r="AS662" t="str">
        <f>VLOOKUP(M662,spp!A:L,12,FALSE)</f>
        <v>LC</v>
      </c>
    </row>
    <row r="663" spans="1:45" x14ac:dyDescent="0.3">
      <c r="A663">
        <v>16</v>
      </c>
      <c r="B663" s="2" t="s">
        <v>983</v>
      </c>
      <c r="C663" s="2" t="s">
        <v>1001</v>
      </c>
      <c r="D663" t="s">
        <v>1008</v>
      </c>
      <c r="E663" s="2" t="s">
        <v>985</v>
      </c>
      <c r="F663">
        <v>2</v>
      </c>
      <c r="G663" s="1">
        <v>41308</v>
      </c>
      <c r="H663" s="61">
        <v>2013</v>
      </c>
      <c r="I663" s="5" t="s">
        <v>986</v>
      </c>
      <c r="J663" s="1"/>
      <c r="L663" t="str">
        <f t="shared" si="73"/>
        <v>Somero</v>
      </c>
      <c r="M663" t="s">
        <v>1037</v>
      </c>
      <c r="N663" t="str">
        <f>VLOOKUP(M663,spp!A:B,2,FALSE)</f>
        <v>Prionurus laticlavius</v>
      </c>
      <c r="O663">
        <f t="shared" si="79"/>
        <v>1</v>
      </c>
      <c r="S663">
        <v>1</v>
      </c>
      <c r="AI663" s="44"/>
      <c r="AJ663" t="str">
        <f>VLOOKUP(M663,spp!A:C,3,FALSE)</f>
        <v>0.19800000000000001</v>
      </c>
      <c r="AK663">
        <f>VLOOKUP(M663,spp!A:D,4,FALSE)</f>
        <v>2.504</v>
      </c>
      <c r="AL663">
        <f t="shared" si="74"/>
        <v>256.58570915802454</v>
      </c>
      <c r="AM663">
        <f t="shared" si="75"/>
        <v>6.4146427289506134</v>
      </c>
      <c r="AN663">
        <f t="shared" si="76"/>
        <v>64.146427289506136</v>
      </c>
      <c r="AO663">
        <f t="shared" si="77"/>
        <v>6.4146427289506133E-2</v>
      </c>
      <c r="AP663">
        <f t="shared" si="78"/>
        <v>0.02</v>
      </c>
      <c r="AQ663">
        <f>VLOOKUP(M663,spp!A:H,8,FALSE)</f>
        <v>2.7</v>
      </c>
      <c r="AR663" t="str">
        <f>VLOOKUP(M663,spp!A:K,10,FALSE)</f>
        <v>Herbívoro</v>
      </c>
      <c r="AS663" t="str">
        <f>VLOOKUP(M663,spp!A:L,12,FALSE)</f>
        <v>LC</v>
      </c>
    </row>
    <row r="664" spans="1:45" x14ac:dyDescent="0.3">
      <c r="A664">
        <v>16</v>
      </c>
      <c r="B664" s="2" t="s">
        <v>983</v>
      </c>
      <c r="C664" s="2" t="s">
        <v>1001</v>
      </c>
      <c r="D664" t="s">
        <v>1008</v>
      </c>
      <c r="E664" s="2" t="s">
        <v>985</v>
      </c>
      <c r="F664">
        <v>2</v>
      </c>
      <c r="G664" s="1">
        <v>41308</v>
      </c>
      <c r="H664" s="61">
        <v>2013</v>
      </c>
      <c r="I664" s="5" t="s">
        <v>986</v>
      </c>
      <c r="J664" s="1"/>
      <c r="L664" t="str">
        <f t="shared" si="73"/>
        <v>Somero</v>
      </c>
      <c r="M664" t="s">
        <v>1048</v>
      </c>
      <c r="N664" t="str">
        <f>VLOOKUP(M664,spp!A:B,2,FALSE)</f>
        <v>Scarus ghobban</v>
      </c>
      <c r="O664">
        <f t="shared" si="79"/>
        <v>1</v>
      </c>
      <c r="T664">
        <v>1</v>
      </c>
      <c r="AI664" s="44"/>
      <c r="AJ664">
        <f>VLOOKUP(M664,spp!A:C,3,FALSE)</f>
        <v>2</v>
      </c>
      <c r="AK664">
        <f>VLOOKUP(M664,spp!A:D,4,FALSE)</f>
        <v>2.919</v>
      </c>
      <c r="AL664">
        <f t="shared" si="74"/>
        <v>24077.804339481743</v>
      </c>
      <c r="AM664">
        <f t="shared" si="75"/>
        <v>601.94510848704363</v>
      </c>
      <c r="AN664">
        <f t="shared" si="76"/>
        <v>6019.4510848704358</v>
      </c>
      <c r="AO664">
        <f t="shared" si="77"/>
        <v>6.0194510848704361</v>
      </c>
      <c r="AP664">
        <f t="shared" si="78"/>
        <v>0.02</v>
      </c>
      <c r="AQ664">
        <f>VLOOKUP(M664,spp!A:H,8,FALSE)</f>
        <v>2</v>
      </c>
      <c r="AR664" t="str">
        <f>VLOOKUP(M664,spp!A:K,10,FALSE)</f>
        <v>Herbívoro</v>
      </c>
      <c r="AS664" t="str">
        <f>VLOOKUP(M664,spp!A:L,12,FALSE)</f>
        <v>LC</v>
      </c>
    </row>
    <row r="665" spans="1:45" x14ac:dyDescent="0.3">
      <c r="A665">
        <v>16</v>
      </c>
      <c r="B665" s="2" t="s">
        <v>983</v>
      </c>
      <c r="C665" s="2" t="s">
        <v>1001</v>
      </c>
      <c r="D665" t="s">
        <v>1008</v>
      </c>
      <c r="E665" s="2" t="s">
        <v>985</v>
      </c>
      <c r="F665">
        <v>2</v>
      </c>
      <c r="G665" s="1">
        <v>41308</v>
      </c>
      <c r="H665" s="61">
        <v>2013</v>
      </c>
      <c r="I665" s="5" t="s">
        <v>986</v>
      </c>
      <c r="J665" s="1"/>
      <c r="L665" t="str">
        <f t="shared" si="73"/>
        <v>Somero</v>
      </c>
      <c r="M665" t="s">
        <v>1046</v>
      </c>
      <c r="N665" t="str">
        <f>VLOOKUP(M665,spp!A:B,2,FALSE)</f>
        <v>Arothron meleagris</v>
      </c>
      <c r="O665">
        <f t="shared" si="79"/>
        <v>3</v>
      </c>
      <c r="T665">
        <v>3</v>
      </c>
      <c r="AI665" s="44"/>
      <c r="AJ665">
        <f>VLOOKUP(M665,spp!A:C,3,FALSE)</f>
        <v>3</v>
      </c>
      <c r="AK665">
        <f>VLOOKUP(M665,spp!A:D,4,FALSE)</f>
        <v>2</v>
      </c>
      <c r="AL665">
        <f t="shared" si="74"/>
        <v>5625</v>
      </c>
      <c r="AM665">
        <f t="shared" si="75"/>
        <v>140.625</v>
      </c>
      <c r="AN665">
        <f t="shared" si="76"/>
        <v>1406.25</v>
      </c>
      <c r="AO665">
        <f t="shared" si="77"/>
        <v>1.40625</v>
      </c>
      <c r="AP665">
        <f t="shared" si="78"/>
        <v>0.06</v>
      </c>
      <c r="AQ665">
        <f>VLOOKUP(M665,spp!A:H,8,FALSE)</f>
        <v>3.4</v>
      </c>
      <c r="AR665" t="str">
        <f>VLOOKUP(M665,spp!A:K,10,FALSE)</f>
        <v>Depredador</v>
      </c>
      <c r="AS665" t="str">
        <f>VLOOKUP(M665,spp!A:L,12,FALSE)</f>
        <v>NE</v>
      </c>
    </row>
    <row r="666" spans="1:45" x14ac:dyDescent="0.3">
      <c r="A666">
        <v>16</v>
      </c>
      <c r="B666" s="2" t="s">
        <v>983</v>
      </c>
      <c r="C666" s="2" t="s">
        <v>1001</v>
      </c>
      <c r="D666" t="s">
        <v>1008</v>
      </c>
      <c r="E666" s="2" t="s">
        <v>985</v>
      </c>
      <c r="F666">
        <v>3</v>
      </c>
      <c r="G666" s="1">
        <v>41308</v>
      </c>
      <c r="H666" s="61">
        <v>2013</v>
      </c>
      <c r="I666" s="5" t="s">
        <v>986</v>
      </c>
      <c r="J666" s="1"/>
      <c r="L666" t="str">
        <f t="shared" si="73"/>
        <v>Somero</v>
      </c>
      <c r="M666" t="s">
        <v>1028</v>
      </c>
      <c r="N666" t="str">
        <f>VLOOKUP(M666,spp!A:B,2,FALSE)</f>
        <v>Thalassoma lucasanum</v>
      </c>
      <c r="O666">
        <f t="shared" si="79"/>
        <v>65</v>
      </c>
      <c r="P666">
        <v>30</v>
      </c>
      <c r="R666">
        <v>35</v>
      </c>
      <c r="AI666" s="44"/>
      <c r="AJ666">
        <f>VLOOKUP(M666,spp!A:C,3,FALSE)</f>
        <v>1.261E-2</v>
      </c>
      <c r="AK666">
        <f>VLOOKUP(M666,spp!A:D,4,FALSE)</f>
        <v>2</v>
      </c>
      <c r="AL666">
        <f t="shared" si="74"/>
        <v>71.325312499999995</v>
      </c>
      <c r="AM666">
        <f t="shared" si="75"/>
        <v>1.7831328124999999</v>
      </c>
      <c r="AN666">
        <f t="shared" si="76"/>
        <v>17.831328124999999</v>
      </c>
      <c r="AO666">
        <f t="shared" si="77"/>
        <v>1.7831328125E-2</v>
      </c>
      <c r="AP666">
        <f t="shared" si="78"/>
        <v>1.3</v>
      </c>
      <c r="AQ666">
        <f>VLOOKUP(M666,spp!A:H,8,FALSE)</f>
        <v>3.5</v>
      </c>
      <c r="AR666" t="str">
        <f>VLOOKUP(M666,spp!A:K,10,FALSE)</f>
        <v>Depredador</v>
      </c>
      <c r="AS666" t="str">
        <f>VLOOKUP(M666,spp!A:L,12,FALSE)</f>
        <v>LC</v>
      </c>
    </row>
    <row r="667" spans="1:45" x14ac:dyDescent="0.3">
      <c r="A667">
        <v>16</v>
      </c>
      <c r="B667" s="2" t="s">
        <v>983</v>
      </c>
      <c r="C667" s="2" t="s">
        <v>1001</v>
      </c>
      <c r="D667" t="s">
        <v>1008</v>
      </c>
      <c r="E667" s="2" t="s">
        <v>985</v>
      </c>
      <c r="F667">
        <v>3</v>
      </c>
      <c r="G667" s="1">
        <v>41308</v>
      </c>
      <c r="H667" s="61">
        <v>2013</v>
      </c>
      <c r="I667" s="5" t="s">
        <v>986</v>
      </c>
      <c r="J667" s="1"/>
      <c r="L667" t="str">
        <f t="shared" si="73"/>
        <v>Somero</v>
      </c>
      <c r="M667" t="s">
        <v>1041</v>
      </c>
      <c r="N667" t="str">
        <f>VLOOKUP(M667,spp!A:B,2,FALSE)</f>
        <v>Chromis atrilobata</v>
      </c>
      <c r="O667">
        <f t="shared" si="79"/>
        <v>100</v>
      </c>
      <c r="P667">
        <v>30</v>
      </c>
      <c r="Q667">
        <v>15</v>
      </c>
      <c r="R667">
        <v>55</v>
      </c>
      <c r="AI667" s="44"/>
      <c r="AJ667">
        <f>VLOOKUP(M667,spp!A:C,3,FALSE)</f>
        <v>5</v>
      </c>
      <c r="AK667">
        <f>VLOOKUP(M667,spp!A:D,4,FALSE)</f>
        <v>3.41655</v>
      </c>
      <c r="AL667">
        <f t="shared" si="74"/>
        <v>1614759.5111770283</v>
      </c>
      <c r="AM667">
        <f t="shared" si="75"/>
        <v>40368.987779425705</v>
      </c>
      <c r="AN667">
        <f t="shared" si="76"/>
        <v>403689.87779425702</v>
      </c>
      <c r="AO667">
        <f t="shared" si="77"/>
        <v>403.68987779425703</v>
      </c>
      <c r="AP667">
        <f t="shared" si="78"/>
        <v>2</v>
      </c>
      <c r="AQ667">
        <f>VLOOKUP(M667,spp!A:H,8,FALSE)</f>
        <v>3.4</v>
      </c>
      <c r="AR667" t="str">
        <f>VLOOKUP(M667,spp!A:K,10,FALSE)</f>
        <v>Planctívoro</v>
      </c>
      <c r="AS667" t="str">
        <f>VLOOKUP(M667,spp!A:L,12,FALSE)</f>
        <v>LC</v>
      </c>
    </row>
    <row r="668" spans="1:45" x14ac:dyDescent="0.3">
      <c r="A668">
        <v>16</v>
      </c>
      <c r="B668" s="2" t="s">
        <v>983</v>
      </c>
      <c r="C668" s="2" t="s">
        <v>1001</v>
      </c>
      <c r="D668" t="s">
        <v>1008</v>
      </c>
      <c r="E668" s="2" t="s">
        <v>985</v>
      </c>
      <c r="F668">
        <v>3</v>
      </c>
      <c r="G668" s="1">
        <v>41308</v>
      </c>
      <c r="H668" s="61">
        <v>2013</v>
      </c>
      <c r="I668" s="5" t="s">
        <v>986</v>
      </c>
      <c r="J668" s="1"/>
      <c r="L668" t="str">
        <f t="shared" si="73"/>
        <v>Somero</v>
      </c>
      <c r="M668" t="s">
        <v>1031</v>
      </c>
      <c r="N668" t="str">
        <f>VLOOKUP(M668,spp!A:B,2,FALSE)</f>
        <v>Ophioblennius steindachneri</v>
      </c>
      <c r="O668">
        <f t="shared" si="79"/>
        <v>2</v>
      </c>
      <c r="R668">
        <v>2</v>
      </c>
      <c r="AI668" s="44"/>
      <c r="AJ668">
        <f>VLOOKUP(M668,spp!A:C,3,FALSE)</f>
        <v>3</v>
      </c>
      <c r="AK668">
        <f>VLOOKUP(M668,spp!A:D,4,FALSE)</f>
        <v>2.379</v>
      </c>
      <c r="AL668">
        <f t="shared" si="74"/>
        <v>2441.7442367682265</v>
      </c>
      <c r="AM668">
        <f t="shared" si="75"/>
        <v>61.04360591920566</v>
      </c>
      <c r="AN668">
        <f t="shared" si="76"/>
        <v>610.43605919205663</v>
      </c>
      <c r="AO668">
        <f t="shared" si="77"/>
        <v>0.61043605919205668</v>
      </c>
      <c r="AP668">
        <f t="shared" si="78"/>
        <v>0.04</v>
      </c>
      <c r="AQ668">
        <f>VLOOKUP(M668,spp!A:H,8,FALSE)</f>
        <v>2.7</v>
      </c>
      <c r="AR668" t="str">
        <f>VLOOKUP(M668,spp!A:K,10,FALSE)</f>
        <v>Herbívoro</v>
      </c>
      <c r="AS668" t="str">
        <f>VLOOKUP(M668,spp!A:L,12,FALSE)</f>
        <v>LC</v>
      </c>
    </row>
    <row r="669" spans="1:45" x14ac:dyDescent="0.3">
      <c r="A669">
        <v>16</v>
      </c>
      <c r="B669" s="2" t="s">
        <v>983</v>
      </c>
      <c r="C669" s="2" t="s">
        <v>1001</v>
      </c>
      <c r="D669" t="s">
        <v>1008</v>
      </c>
      <c r="E669" s="2" t="s">
        <v>985</v>
      </c>
      <c r="F669">
        <v>3</v>
      </c>
      <c r="G669" s="1">
        <v>41308</v>
      </c>
      <c r="H669" s="61">
        <v>2013</v>
      </c>
      <c r="I669" s="5" t="s">
        <v>986</v>
      </c>
      <c r="J669" s="1"/>
      <c r="L669" t="str">
        <f t="shared" si="73"/>
        <v>Somero</v>
      </c>
      <c r="M669" t="s">
        <v>1021</v>
      </c>
      <c r="N669" t="str">
        <f>VLOOKUP(M669,spp!A:B,2,FALSE)</f>
        <v>Johnrandallia nigrirostris</v>
      </c>
      <c r="O669">
        <f t="shared" si="79"/>
        <v>2</v>
      </c>
      <c r="Q669">
        <v>1</v>
      </c>
      <c r="R669">
        <v>1</v>
      </c>
      <c r="AI669" s="44"/>
      <c r="AJ669">
        <f>VLOOKUP(M669,spp!A:C,3,FALSE)</f>
        <v>2</v>
      </c>
      <c r="AK669">
        <f>VLOOKUP(M669,spp!A:D,4,FALSE)</f>
        <v>3</v>
      </c>
      <c r="AL669">
        <f t="shared" si="74"/>
        <v>4750</v>
      </c>
      <c r="AM669">
        <f t="shared" si="75"/>
        <v>118.75</v>
      </c>
      <c r="AN669">
        <f t="shared" si="76"/>
        <v>1187.5</v>
      </c>
      <c r="AO669">
        <f t="shared" si="77"/>
        <v>1.1875</v>
      </c>
      <c r="AP669">
        <f t="shared" si="78"/>
        <v>0.04</v>
      </c>
      <c r="AQ669">
        <f>VLOOKUP(M669,spp!A:H,8,FALSE)</f>
        <v>3</v>
      </c>
      <c r="AR669" t="str">
        <f>VLOOKUP(M669,spp!A:K,10,FALSE)</f>
        <v>Depredador</v>
      </c>
      <c r="AS669" t="str">
        <f>VLOOKUP(M669,spp!A:L,12,FALSE)</f>
        <v>LC</v>
      </c>
    </row>
    <row r="670" spans="1:45" x14ac:dyDescent="0.3">
      <c r="A670">
        <v>16</v>
      </c>
      <c r="B670" s="2" t="s">
        <v>983</v>
      </c>
      <c r="C670" s="2" t="s">
        <v>1001</v>
      </c>
      <c r="D670" t="s">
        <v>1008</v>
      </c>
      <c r="E670" s="2" t="s">
        <v>985</v>
      </c>
      <c r="F670">
        <v>3</v>
      </c>
      <c r="G670" s="1">
        <v>41308</v>
      </c>
      <c r="H670" s="61">
        <v>2013</v>
      </c>
      <c r="I670" s="5" t="s">
        <v>986</v>
      </c>
      <c r="J670" s="1"/>
      <c r="L670" t="str">
        <f t="shared" si="73"/>
        <v>Somero</v>
      </c>
      <c r="M670" t="s">
        <v>1026</v>
      </c>
      <c r="N670" t="str">
        <f>VLOOKUP(M670,spp!A:B,2,FALSE)</f>
        <v>Microspathodon dorsalis</v>
      </c>
      <c r="O670">
        <f t="shared" si="79"/>
        <v>3</v>
      </c>
      <c r="S670">
        <v>1</v>
      </c>
      <c r="T670">
        <v>2</v>
      </c>
      <c r="AI670" s="44"/>
      <c r="AJ670">
        <f>VLOOKUP(M670,spp!A:C,3,FALSE)</f>
        <v>2</v>
      </c>
      <c r="AK670">
        <f>VLOOKUP(M670,spp!A:D,4,FALSE)</f>
        <v>3</v>
      </c>
      <c r="AL670">
        <f t="shared" si="74"/>
        <v>73218.75</v>
      </c>
      <c r="AM670">
        <f t="shared" si="75"/>
        <v>1830.46875</v>
      </c>
      <c r="AN670">
        <f t="shared" si="76"/>
        <v>18304.6875</v>
      </c>
      <c r="AO670">
        <f t="shared" si="77"/>
        <v>18.3046875</v>
      </c>
      <c r="AP670">
        <f t="shared" si="78"/>
        <v>0.06</v>
      </c>
      <c r="AQ670">
        <f>VLOOKUP(M670,spp!A:H,8,FALSE)</f>
        <v>2.1</v>
      </c>
      <c r="AR670" t="str">
        <f>VLOOKUP(M670,spp!A:K,10,FALSE)</f>
        <v>Herbívoro</v>
      </c>
      <c r="AS670" t="str">
        <f>VLOOKUP(M670,spp!A:L,12,FALSE)</f>
        <v>LC</v>
      </c>
    </row>
    <row r="671" spans="1:45" x14ac:dyDescent="0.3">
      <c r="A671">
        <v>16</v>
      </c>
      <c r="B671" s="2" t="s">
        <v>983</v>
      </c>
      <c r="C671" s="2" t="s">
        <v>1001</v>
      </c>
      <c r="D671" t="s">
        <v>1008</v>
      </c>
      <c r="E671" s="2" t="s">
        <v>985</v>
      </c>
      <c r="F671">
        <v>3</v>
      </c>
      <c r="G671" s="1">
        <v>41308</v>
      </c>
      <c r="H671" s="61">
        <v>2013</v>
      </c>
      <c r="I671" s="5" t="s">
        <v>986</v>
      </c>
      <c r="J671" s="1"/>
      <c r="L671" t="str">
        <f t="shared" si="73"/>
        <v>Somero</v>
      </c>
      <c r="M671" t="s">
        <v>1042</v>
      </c>
      <c r="N671" t="str">
        <f>VLOOKUP(M671,spp!A:B,2,FALSE)</f>
        <v>Bodianus diplotaenia</v>
      </c>
      <c r="O671">
        <f t="shared" si="79"/>
        <v>2</v>
      </c>
      <c r="P671">
        <v>1</v>
      </c>
      <c r="Q671">
        <v>1</v>
      </c>
      <c r="AI671" s="44"/>
      <c r="AJ671">
        <f>VLOOKUP(M671,spp!A:C,3,FALSE)</f>
        <v>2.01E-2</v>
      </c>
      <c r="AK671">
        <f>VLOOKUP(M671,spp!A:D,4,FALSE)</f>
        <v>2</v>
      </c>
      <c r="AL671">
        <f t="shared" si="74"/>
        <v>1.2562500000000001</v>
      </c>
      <c r="AM671">
        <f t="shared" si="75"/>
        <v>3.1406250000000004E-2</v>
      </c>
      <c r="AN671">
        <f t="shared" si="76"/>
        <v>0.31406250000000002</v>
      </c>
      <c r="AO671">
        <f t="shared" si="77"/>
        <v>3.140625E-4</v>
      </c>
      <c r="AP671">
        <f t="shared" si="78"/>
        <v>0.04</v>
      </c>
      <c r="AQ671">
        <f>VLOOKUP(M671,spp!A:H,8,FALSE)</f>
        <v>3.4</v>
      </c>
      <c r="AR671" t="str">
        <f>VLOOKUP(M671,spp!A:K,10,FALSE)</f>
        <v>Depredador</v>
      </c>
      <c r="AS671" t="str">
        <f>VLOOKUP(M671,spp!A:L,12,FALSE)</f>
        <v>LC</v>
      </c>
    </row>
    <row r="672" spans="1:45" x14ac:dyDescent="0.3">
      <c r="A672">
        <v>16</v>
      </c>
      <c r="B672" s="2" t="s">
        <v>983</v>
      </c>
      <c r="C672" s="2" t="s">
        <v>1001</v>
      </c>
      <c r="D672" t="s">
        <v>1008</v>
      </c>
      <c r="E672" s="2" t="s">
        <v>985</v>
      </c>
      <c r="F672">
        <v>3</v>
      </c>
      <c r="G672" s="1">
        <v>41308</v>
      </c>
      <c r="H672" s="61">
        <v>2013</v>
      </c>
      <c r="I672" s="5" t="s">
        <v>986</v>
      </c>
      <c r="J672" s="1"/>
      <c r="L672" t="str">
        <f t="shared" si="73"/>
        <v>Somero</v>
      </c>
      <c r="M672" t="s">
        <v>1033</v>
      </c>
      <c r="N672" t="str">
        <f>VLOOKUP(M672,spp!A:B,2,FALSE)</f>
        <v>Cephalopholis panamensis</v>
      </c>
      <c r="O672">
        <f t="shared" si="79"/>
        <v>1</v>
      </c>
      <c r="T672">
        <v>1</v>
      </c>
      <c r="AI672" s="44"/>
      <c r="AJ672">
        <f>VLOOKUP(M672,spp!A:C,3,FALSE)</f>
        <v>2</v>
      </c>
      <c r="AK672">
        <f>VLOOKUP(M672,spp!A:D,4,FALSE)</f>
        <v>3</v>
      </c>
      <c r="AL672">
        <f t="shared" si="74"/>
        <v>31250</v>
      </c>
      <c r="AM672">
        <f t="shared" si="75"/>
        <v>781.25</v>
      </c>
      <c r="AN672">
        <f t="shared" si="76"/>
        <v>7812.5</v>
      </c>
      <c r="AO672">
        <f t="shared" si="77"/>
        <v>7.8125</v>
      </c>
      <c r="AP672">
        <f t="shared" si="78"/>
        <v>0.02</v>
      </c>
      <c r="AQ672">
        <f>VLOOKUP(M672,spp!A:H,8,FALSE)</f>
        <v>4</v>
      </c>
      <c r="AR672" t="str">
        <f>VLOOKUP(M672,spp!A:K,10,FALSE)</f>
        <v>Depredador Tope</v>
      </c>
      <c r="AS672" t="str">
        <f>VLOOKUP(M672,spp!A:L,12,FALSE)</f>
        <v>LC</v>
      </c>
    </row>
    <row r="673" spans="1:45" x14ac:dyDescent="0.3">
      <c r="A673">
        <v>16</v>
      </c>
      <c r="B673" s="2" t="s">
        <v>983</v>
      </c>
      <c r="C673" s="2" t="s">
        <v>1001</v>
      </c>
      <c r="D673" t="s">
        <v>1008</v>
      </c>
      <c r="E673" s="2" t="s">
        <v>985</v>
      </c>
      <c r="F673">
        <v>3</v>
      </c>
      <c r="G673" s="1">
        <v>41308</v>
      </c>
      <c r="H673" s="61">
        <v>2013</v>
      </c>
      <c r="I673" s="5" t="s">
        <v>986</v>
      </c>
      <c r="J673" s="1"/>
      <c r="L673" t="str">
        <f t="shared" si="73"/>
        <v>Somero</v>
      </c>
      <c r="M673" t="s">
        <v>1078</v>
      </c>
      <c r="N673" t="str">
        <f>VLOOKUP(M673,spp!A:B,2,FALSE)</f>
        <v>Lutjanus viridis</v>
      </c>
      <c r="O673">
        <f t="shared" si="79"/>
        <v>2</v>
      </c>
      <c r="U673">
        <v>2</v>
      </c>
      <c r="AI673" s="44"/>
      <c r="AJ673">
        <f>VLOOKUP(M673,spp!A:C,3,FALSE)</f>
        <v>1.67E-2</v>
      </c>
      <c r="AK673">
        <f>VLOOKUP(M673,spp!A:D,4,FALSE)</f>
        <v>2</v>
      </c>
      <c r="AL673">
        <f t="shared" si="74"/>
        <v>40.914999999999999</v>
      </c>
      <c r="AM673">
        <f t="shared" si="75"/>
        <v>1.022875</v>
      </c>
      <c r="AN673">
        <f t="shared" si="76"/>
        <v>10.22875</v>
      </c>
      <c r="AO673">
        <f t="shared" si="77"/>
        <v>1.022875E-2</v>
      </c>
      <c r="AP673">
        <f t="shared" si="78"/>
        <v>0.04</v>
      </c>
      <c r="AQ673">
        <f>VLOOKUP(M673,spp!A:H,8,FALSE)</f>
        <v>4.2</v>
      </c>
      <c r="AR673" t="str">
        <f>VLOOKUP(M673,spp!A:K,10,FALSE)</f>
        <v>Depredador Tope</v>
      </c>
      <c r="AS673" t="str">
        <f>VLOOKUP(M673,spp!A:L,12,FALSE)</f>
        <v>LC</v>
      </c>
    </row>
    <row r="674" spans="1:45" x14ac:dyDescent="0.3">
      <c r="A674">
        <v>16</v>
      </c>
      <c r="B674" s="2" t="s">
        <v>983</v>
      </c>
      <c r="C674" s="2" t="s">
        <v>1001</v>
      </c>
      <c r="D674" t="s">
        <v>1008</v>
      </c>
      <c r="E674" s="2" t="s">
        <v>985</v>
      </c>
      <c r="F674">
        <v>3</v>
      </c>
      <c r="G674" s="1">
        <v>41308</v>
      </c>
      <c r="H674" s="61">
        <v>2013</v>
      </c>
      <c r="I674" s="5" t="s">
        <v>986</v>
      </c>
      <c r="J674" s="1"/>
      <c r="L674" t="str">
        <f t="shared" si="73"/>
        <v>Somero</v>
      </c>
      <c r="M674" t="s">
        <v>1080</v>
      </c>
      <c r="N674" t="str">
        <f>VLOOKUP(M674,spp!A:B,2,FALSE)</f>
        <v>Aulostomus chinensis</v>
      </c>
      <c r="O674">
        <f t="shared" si="79"/>
        <v>1</v>
      </c>
      <c r="X674">
        <v>1</v>
      </c>
      <c r="AI674" s="44"/>
      <c r="AJ674">
        <f>VLOOKUP(M674,spp!A:C,3,FALSE)</f>
        <v>2</v>
      </c>
      <c r="AK674">
        <f>VLOOKUP(M674,spp!A:D,4,FALSE)</f>
        <v>3</v>
      </c>
      <c r="AL674">
        <f t="shared" si="74"/>
        <v>549250</v>
      </c>
      <c r="AM674">
        <f t="shared" si="75"/>
        <v>13731.25</v>
      </c>
      <c r="AN674">
        <f t="shared" si="76"/>
        <v>137312.5</v>
      </c>
      <c r="AO674">
        <f t="shared" si="77"/>
        <v>137.3125</v>
      </c>
      <c r="AP674">
        <f t="shared" si="78"/>
        <v>0.02</v>
      </c>
      <c r="AQ674">
        <f>VLOOKUP(M674,spp!A:H,8,FALSE)</f>
        <v>3.9</v>
      </c>
      <c r="AR674" t="str">
        <f>VLOOKUP(M674,spp!A:K,10,FALSE)</f>
        <v>Depredador</v>
      </c>
      <c r="AS674" t="str">
        <f>VLOOKUP(M674,spp!A:L,12,FALSE)</f>
        <v>NE</v>
      </c>
    </row>
    <row r="675" spans="1:45" x14ac:dyDescent="0.3">
      <c r="A675">
        <v>16</v>
      </c>
      <c r="B675" s="2" t="s">
        <v>983</v>
      </c>
      <c r="C675" s="2" t="s">
        <v>1001</v>
      </c>
      <c r="D675" t="s">
        <v>1008</v>
      </c>
      <c r="E675" s="2" t="s">
        <v>985</v>
      </c>
      <c r="F675">
        <v>3</v>
      </c>
      <c r="G675" s="1">
        <v>41308</v>
      </c>
      <c r="H675" s="61">
        <v>2013</v>
      </c>
      <c r="I675" s="5" t="s">
        <v>986</v>
      </c>
      <c r="J675" s="1"/>
      <c r="L675" t="str">
        <f t="shared" si="73"/>
        <v>Somero</v>
      </c>
      <c r="M675" t="s">
        <v>1047</v>
      </c>
      <c r="N675" t="str">
        <f>VLOOKUP(M675,spp!A:B,2,FALSE)</f>
        <v>Scarus rubroviolaceus</v>
      </c>
      <c r="O675">
        <f t="shared" si="79"/>
        <v>5</v>
      </c>
      <c r="T675">
        <v>2</v>
      </c>
      <c r="U675">
        <v>1</v>
      </c>
      <c r="V675">
        <v>1</v>
      </c>
      <c r="W675">
        <v>1</v>
      </c>
      <c r="AI675" s="44"/>
      <c r="AJ675">
        <f>VLOOKUP(M675,spp!A:C,3,FALSE)</f>
        <v>1</v>
      </c>
      <c r="AK675">
        <f>VLOOKUP(M675,spp!A:D,4,FALSE)</f>
        <v>3.109</v>
      </c>
      <c r="AL675">
        <f t="shared" si="74"/>
        <v>503046.41738303029</v>
      </c>
      <c r="AM675">
        <f t="shared" si="75"/>
        <v>12576.160434575757</v>
      </c>
      <c r="AN675">
        <f t="shared" si="76"/>
        <v>125761.60434575757</v>
      </c>
      <c r="AO675">
        <f t="shared" si="77"/>
        <v>125.76160434575758</v>
      </c>
      <c r="AP675">
        <f t="shared" si="78"/>
        <v>0.1</v>
      </c>
      <c r="AQ675">
        <f>VLOOKUP(M675,spp!A:H,8,FALSE)</f>
        <v>2</v>
      </c>
      <c r="AR675" t="str">
        <f>VLOOKUP(M675,spp!A:K,10,FALSE)</f>
        <v>Herbívoro</v>
      </c>
      <c r="AS675" t="str">
        <f>VLOOKUP(M675,spp!A:L,12,FALSE)</f>
        <v>LC</v>
      </c>
    </row>
    <row r="676" spans="1:45" x14ac:dyDescent="0.3">
      <c r="A676">
        <v>16</v>
      </c>
      <c r="B676" s="2" t="s">
        <v>983</v>
      </c>
      <c r="C676" s="2" t="s">
        <v>1001</v>
      </c>
      <c r="D676" t="s">
        <v>1008</v>
      </c>
      <c r="E676" s="2" t="s">
        <v>985</v>
      </c>
      <c r="F676">
        <v>3</v>
      </c>
      <c r="G676" s="1">
        <v>41308</v>
      </c>
      <c r="H676" s="61">
        <v>2013</v>
      </c>
      <c r="I676" s="5" t="s">
        <v>986</v>
      </c>
      <c r="J676" s="1"/>
      <c r="L676" t="str">
        <f t="shared" si="73"/>
        <v>Somero</v>
      </c>
      <c r="M676" t="s">
        <v>1043</v>
      </c>
      <c r="N676" t="str">
        <f>VLOOKUP(M676,spp!A:B,2,FALSE)</f>
        <v>Haemulon maculicauda</v>
      </c>
      <c r="O676">
        <f t="shared" si="79"/>
        <v>39</v>
      </c>
      <c r="T676">
        <v>34</v>
      </c>
      <c r="U676">
        <v>5</v>
      </c>
      <c r="AI676" s="44"/>
      <c r="AJ676">
        <f>VLOOKUP(M676,spp!A:C,3,FALSE)</f>
        <v>8</v>
      </c>
      <c r="AK676">
        <f>VLOOKUP(M676,spp!A:D,4,FALSE)</f>
        <v>3.16</v>
      </c>
      <c r="AL676">
        <f t="shared" si="74"/>
        <v>10142216.600250944</v>
      </c>
      <c r="AM676">
        <f t="shared" si="75"/>
        <v>253555.4150062736</v>
      </c>
      <c r="AN676">
        <f t="shared" si="76"/>
        <v>2535554.1500627361</v>
      </c>
      <c r="AO676">
        <f t="shared" si="77"/>
        <v>2535.554150062736</v>
      </c>
      <c r="AP676">
        <f t="shared" si="78"/>
        <v>0.78</v>
      </c>
      <c r="AQ676">
        <f>VLOOKUP(M676,spp!A:H,8,FALSE)</f>
        <v>4.2</v>
      </c>
      <c r="AR676" t="str">
        <f>VLOOKUP(M676,spp!A:K,10,FALSE)</f>
        <v>Depredador Tope</v>
      </c>
      <c r="AS676" t="str">
        <f>VLOOKUP(M676,spp!A:L,12,FALSE)</f>
        <v>LC</v>
      </c>
    </row>
    <row r="677" spans="1:45" x14ac:dyDescent="0.3">
      <c r="A677">
        <v>16</v>
      </c>
      <c r="B677" s="2" t="s">
        <v>983</v>
      </c>
      <c r="C677" s="2" t="s">
        <v>1001</v>
      </c>
      <c r="D677" t="s">
        <v>1008</v>
      </c>
      <c r="E677" s="2" t="s">
        <v>985</v>
      </c>
      <c r="F677">
        <v>3</v>
      </c>
      <c r="G677" s="1">
        <v>41308</v>
      </c>
      <c r="H677" s="61">
        <v>2013</v>
      </c>
      <c r="I677" s="5" t="s">
        <v>986</v>
      </c>
      <c r="J677" s="1"/>
      <c r="L677" t="str">
        <f t="shared" si="73"/>
        <v>Somero</v>
      </c>
      <c r="M677" t="s">
        <v>1050</v>
      </c>
      <c r="N677" t="str">
        <f>VLOOKUP(M677,spp!A:B,2,FALSE)</f>
        <v>Stegastes flavilatus</v>
      </c>
      <c r="O677">
        <f t="shared" si="79"/>
        <v>2</v>
      </c>
      <c r="R677">
        <v>2</v>
      </c>
      <c r="AI677" s="44"/>
      <c r="AJ677">
        <f>VLOOKUP(M677,spp!A:C,3,FALSE)</f>
        <v>3.49E-2</v>
      </c>
      <c r="AK677">
        <f>VLOOKUP(M677,spp!A:D,4,FALSE)</f>
        <v>2</v>
      </c>
      <c r="AL677">
        <f t="shared" si="74"/>
        <v>10.90625</v>
      </c>
      <c r="AM677">
        <f t="shared" si="75"/>
        <v>0.27265624999999999</v>
      </c>
      <c r="AN677">
        <f t="shared" si="76"/>
        <v>2.7265625</v>
      </c>
      <c r="AO677">
        <f t="shared" si="77"/>
        <v>2.7265624999999998E-3</v>
      </c>
      <c r="AP677">
        <f t="shared" si="78"/>
        <v>0.04</v>
      </c>
      <c r="AQ677">
        <f>VLOOKUP(M677,spp!A:H,8,FALSE)</f>
        <v>2</v>
      </c>
      <c r="AR677" t="str">
        <f>VLOOKUP(M677,spp!A:K,10,FALSE)</f>
        <v>Herbívoro</v>
      </c>
      <c r="AS677" t="str">
        <f>VLOOKUP(M677,spp!A:L,12,FALSE)</f>
        <v>LC</v>
      </c>
    </row>
    <row r="678" spans="1:45" x14ac:dyDescent="0.3">
      <c r="A678">
        <v>16</v>
      </c>
      <c r="B678" s="2" t="s">
        <v>983</v>
      </c>
      <c r="C678" s="2" t="s">
        <v>1001</v>
      </c>
      <c r="D678" t="s">
        <v>1008</v>
      </c>
      <c r="E678" s="2" t="s">
        <v>985</v>
      </c>
      <c r="F678">
        <v>3</v>
      </c>
      <c r="G678" s="1">
        <v>41308</v>
      </c>
      <c r="H678" s="61">
        <v>2013</v>
      </c>
      <c r="I678" s="5" t="s">
        <v>986</v>
      </c>
      <c r="J678" s="1"/>
      <c r="L678" t="str">
        <f t="shared" si="73"/>
        <v>Somero</v>
      </c>
      <c r="M678" t="s">
        <v>1038</v>
      </c>
      <c r="N678" t="str">
        <f>VLOOKUP(M678,spp!A:B,2,FALSE)</f>
        <v>Holacanthus passer</v>
      </c>
      <c r="O678">
        <f t="shared" si="79"/>
        <v>4</v>
      </c>
      <c r="T678">
        <v>4</v>
      </c>
      <c r="AI678" s="44"/>
      <c r="AJ678">
        <f>VLOOKUP(M678,spp!A:C,3,FALSE)</f>
        <v>2</v>
      </c>
      <c r="AK678">
        <f>VLOOKUP(M678,spp!A:D,4,FALSE)</f>
        <v>3</v>
      </c>
      <c r="AL678">
        <f t="shared" si="74"/>
        <v>125000</v>
      </c>
      <c r="AM678">
        <f t="shared" si="75"/>
        <v>3125</v>
      </c>
      <c r="AN678">
        <f t="shared" si="76"/>
        <v>31250</v>
      </c>
      <c r="AO678">
        <f t="shared" si="77"/>
        <v>31.25</v>
      </c>
      <c r="AP678">
        <f t="shared" si="78"/>
        <v>0.08</v>
      </c>
      <c r="AQ678">
        <f>VLOOKUP(M678,spp!A:H,8,FALSE)</f>
        <v>2.6</v>
      </c>
      <c r="AR678" t="str">
        <f>VLOOKUP(M678,spp!A:K,10,FALSE)</f>
        <v>Herbívoro</v>
      </c>
      <c r="AS678" t="str">
        <f>VLOOKUP(M678,spp!A:L,12,FALSE)</f>
        <v>LC</v>
      </c>
    </row>
    <row r="679" spans="1:45" x14ac:dyDescent="0.3">
      <c r="A679">
        <v>16</v>
      </c>
      <c r="B679" s="2" t="s">
        <v>983</v>
      </c>
      <c r="C679" s="2" t="s">
        <v>1001</v>
      </c>
      <c r="D679" t="s">
        <v>1008</v>
      </c>
      <c r="E679" s="2" t="s">
        <v>985</v>
      </c>
      <c r="F679">
        <v>3</v>
      </c>
      <c r="G679" s="1">
        <v>41308</v>
      </c>
      <c r="H679" s="61">
        <v>2013</v>
      </c>
      <c r="I679" s="5" t="s">
        <v>986</v>
      </c>
      <c r="J679" s="1"/>
      <c r="L679" t="str">
        <f t="shared" si="73"/>
        <v>Somero</v>
      </c>
      <c r="M679" t="s">
        <v>1076</v>
      </c>
      <c r="N679" t="str">
        <f>VLOOKUP(M679,spp!A:B,2,FALSE)</f>
        <v>Acanthurus triostegus</v>
      </c>
      <c r="O679">
        <f t="shared" si="79"/>
        <v>3</v>
      </c>
      <c r="T679">
        <v>3</v>
      </c>
      <c r="AI679" s="44"/>
      <c r="AJ679">
        <f>VLOOKUP(M679,spp!A:C,3,FALSE)</f>
        <v>8</v>
      </c>
      <c r="AK679">
        <f>VLOOKUP(M679,spp!A:D,4,FALSE)</f>
        <v>2.57</v>
      </c>
      <c r="AL679">
        <f t="shared" si="74"/>
        <v>93954.387136913108</v>
      </c>
      <c r="AM679">
        <f t="shared" si="75"/>
        <v>2348.8596784228275</v>
      </c>
      <c r="AN679">
        <f t="shared" si="76"/>
        <v>23488.596784228277</v>
      </c>
      <c r="AO679">
        <f t="shared" si="77"/>
        <v>23.488596784228278</v>
      </c>
      <c r="AP679">
        <f t="shared" si="78"/>
        <v>0.06</v>
      </c>
      <c r="AQ679">
        <f>VLOOKUP(M679,spp!A:H,8,FALSE)</f>
        <v>2.8</v>
      </c>
      <c r="AR679" t="str">
        <f>VLOOKUP(M679,spp!A:K,10,FALSE)</f>
        <v>Herbívoro</v>
      </c>
      <c r="AS679" t="str">
        <f>VLOOKUP(M679,spp!A:L,12,FALSE)</f>
        <v>LC</v>
      </c>
    </row>
    <row r="680" spans="1:45" x14ac:dyDescent="0.3">
      <c r="A680">
        <v>16</v>
      </c>
      <c r="B680" s="2" t="s">
        <v>983</v>
      </c>
      <c r="C680" s="2" t="s">
        <v>1001</v>
      </c>
      <c r="D680" t="s">
        <v>1008</v>
      </c>
      <c r="E680" s="2" t="s">
        <v>985</v>
      </c>
      <c r="F680">
        <v>3</v>
      </c>
      <c r="G680" s="1">
        <v>41308</v>
      </c>
      <c r="H680" s="61">
        <v>2013</v>
      </c>
      <c r="I680" s="5" t="s">
        <v>986</v>
      </c>
      <c r="J680" s="1"/>
      <c r="L680" t="str">
        <f t="shared" si="73"/>
        <v>Somero</v>
      </c>
      <c r="M680" t="s">
        <v>1056</v>
      </c>
      <c r="N680" t="str">
        <f>VLOOKUP(M680,spp!A:B,2,FALSE)</f>
        <v>Canthigaster punctatissima</v>
      </c>
      <c r="O680">
        <f t="shared" si="79"/>
        <v>2</v>
      </c>
      <c r="Q680">
        <v>2</v>
      </c>
      <c r="AI680" s="44"/>
      <c r="AJ680">
        <f>VLOOKUP(M680,spp!A:C,3,FALSE)</f>
        <v>1</v>
      </c>
      <c r="AK680">
        <f>VLOOKUP(M680,spp!A:D,4,FALSE)</f>
        <v>2</v>
      </c>
      <c r="AL680">
        <f t="shared" si="74"/>
        <v>112.5</v>
      </c>
      <c r="AM680">
        <f t="shared" si="75"/>
        <v>2.8125</v>
      </c>
      <c r="AN680">
        <f t="shared" si="76"/>
        <v>28.125</v>
      </c>
      <c r="AO680">
        <f t="shared" si="77"/>
        <v>2.8125000000000001E-2</v>
      </c>
      <c r="AP680">
        <f t="shared" si="78"/>
        <v>0.04</v>
      </c>
      <c r="AQ680">
        <f>VLOOKUP(M680,spp!A:H,8,FALSE)</f>
        <v>3</v>
      </c>
      <c r="AR680" t="str">
        <f>VLOOKUP(M680,spp!A:K,10,FALSE)</f>
        <v>Depredador</v>
      </c>
      <c r="AS680" t="str">
        <f>VLOOKUP(M680,spp!A:L,12,FALSE)</f>
        <v>LC</v>
      </c>
    </row>
    <row r="681" spans="1:45" x14ac:dyDescent="0.3">
      <c r="A681">
        <v>16</v>
      </c>
      <c r="B681" s="2" t="s">
        <v>983</v>
      </c>
      <c r="C681" s="2" t="s">
        <v>1001</v>
      </c>
      <c r="D681" t="s">
        <v>1008</v>
      </c>
      <c r="E681" s="2" t="s">
        <v>985</v>
      </c>
      <c r="F681">
        <v>3</v>
      </c>
      <c r="G681" s="1">
        <v>41308</v>
      </c>
      <c r="H681" s="61">
        <v>2013</v>
      </c>
      <c r="I681" s="5" t="s">
        <v>986</v>
      </c>
      <c r="J681" s="1"/>
      <c r="L681" t="str">
        <f t="shared" si="73"/>
        <v>Somero</v>
      </c>
      <c r="M681" t="s">
        <v>1029</v>
      </c>
      <c r="N681" t="str">
        <f>VLOOKUP(M681,spp!A:B,2,FALSE)</f>
        <v>Cirrhitus rivulatus</v>
      </c>
      <c r="O681">
        <f t="shared" si="79"/>
        <v>1</v>
      </c>
      <c r="T681">
        <v>1</v>
      </c>
      <c r="AI681" s="44"/>
      <c r="AJ681">
        <f>VLOOKUP(M681,spp!A:C,3,FALSE)</f>
        <v>2.76E-2</v>
      </c>
      <c r="AK681">
        <f>VLOOKUP(M681,spp!A:D,4,FALSE)</f>
        <v>3</v>
      </c>
      <c r="AL681">
        <f t="shared" si="74"/>
        <v>431.25</v>
      </c>
      <c r="AM681">
        <f t="shared" si="75"/>
        <v>10.78125</v>
      </c>
      <c r="AN681">
        <f t="shared" si="76"/>
        <v>107.8125</v>
      </c>
      <c r="AO681">
        <f t="shared" si="77"/>
        <v>0.10781250000000001</v>
      </c>
      <c r="AP681">
        <f t="shared" si="78"/>
        <v>0.02</v>
      </c>
      <c r="AQ681">
        <f>VLOOKUP(M681,spp!A:H,8,FALSE)</f>
        <v>4</v>
      </c>
      <c r="AR681" t="str">
        <f>VLOOKUP(M681,spp!A:K,10,FALSE)</f>
        <v>Depredador Tope</v>
      </c>
      <c r="AS681" t="str">
        <f>VLOOKUP(M681,spp!A:L,12,FALSE)</f>
        <v>LC</v>
      </c>
    </row>
    <row r="682" spans="1:45" x14ac:dyDescent="0.3">
      <c r="A682">
        <v>16</v>
      </c>
      <c r="B682" s="2" t="s">
        <v>983</v>
      </c>
      <c r="C682" s="2" t="s">
        <v>1001</v>
      </c>
      <c r="D682" t="s">
        <v>1008</v>
      </c>
      <c r="E682" s="2" t="s">
        <v>985</v>
      </c>
      <c r="F682">
        <v>3</v>
      </c>
      <c r="G682" s="1">
        <v>41308</v>
      </c>
      <c r="H682" s="61">
        <v>2013</v>
      </c>
      <c r="I682" s="5" t="s">
        <v>986</v>
      </c>
      <c r="J682" s="1"/>
      <c r="L682" t="str">
        <f t="shared" si="73"/>
        <v>Somero</v>
      </c>
      <c r="M682" t="s">
        <v>1081</v>
      </c>
      <c r="N682" t="str">
        <f>VLOOKUP(M682,spp!A:B,2,FALSE)</f>
        <v>Triaenodon obesus</v>
      </c>
      <c r="O682">
        <f t="shared" si="79"/>
        <v>1</v>
      </c>
      <c r="AC682">
        <v>1</v>
      </c>
      <c r="AI682" s="44"/>
      <c r="AJ682">
        <f>VLOOKUP(M682,spp!A:C,3,FALSE)</f>
        <v>1.5E-3</v>
      </c>
      <c r="AK682">
        <f>VLOOKUP(M682,spp!A:D,4,FALSE)</f>
        <v>3</v>
      </c>
      <c r="AL682">
        <f t="shared" si="74"/>
        <v>3899.4140625</v>
      </c>
      <c r="AM682">
        <f t="shared" si="75"/>
        <v>97.4853515625</v>
      </c>
      <c r="AN682">
        <f t="shared" si="76"/>
        <v>974.853515625</v>
      </c>
      <c r="AO682">
        <f t="shared" si="77"/>
        <v>0.974853515625</v>
      </c>
      <c r="AP682">
        <f t="shared" si="78"/>
        <v>0.02</v>
      </c>
      <c r="AQ682">
        <f>VLOOKUP(M682,spp!A:H,8,FALSE)</f>
        <v>4.2</v>
      </c>
      <c r="AR682" t="str">
        <f>VLOOKUP(M682,spp!A:K,10,FALSE)</f>
        <v>Depredador Tope</v>
      </c>
      <c r="AS682" t="str">
        <f>VLOOKUP(M682,spp!A:L,12,FALSE)</f>
        <v>NT</v>
      </c>
    </row>
    <row r="683" spans="1:45" x14ac:dyDescent="0.3">
      <c r="A683">
        <v>17</v>
      </c>
      <c r="B683" s="2" t="s">
        <v>983</v>
      </c>
      <c r="C683" s="2" t="s">
        <v>1009</v>
      </c>
      <c r="D683" t="s">
        <v>1010</v>
      </c>
      <c r="E683" t="s">
        <v>992</v>
      </c>
      <c r="F683">
        <v>1</v>
      </c>
      <c r="G683" s="1">
        <v>41367</v>
      </c>
      <c r="H683" s="61">
        <v>2013</v>
      </c>
      <c r="I683" s="5" t="s">
        <v>986</v>
      </c>
      <c r="J683" s="1"/>
      <c r="K683" s="36">
        <v>2</v>
      </c>
      <c r="L683" t="str">
        <f t="shared" si="73"/>
        <v>Somero</v>
      </c>
      <c r="M683" t="s">
        <v>1025</v>
      </c>
      <c r="N683" t="str">
        <f>VLOOKUP(M683,spp!A:B,2,FALSE)</f>
        <v>Abudefduf troschelii</v>
      </c>
      <c r="O683">
        <f t="shared" si="79"/>
        <v>26</v>
      </c>
      <c r="Q683">
        <v>26</v>
      </c>
      <c r="AI683" s="44"/>
      <c r="AJ683">
        <f>VLOOKUP(M683,spp!A:C,3,FALSE)</f>
        <v>1.6E-2</v>
      </c>
      <c r="AK683">
        <f>VLOOKUP(M683,spp!A:D,4,FALSE)</f>
        <v>3</v>
      </c>
      <c r="AL683">
        <f t="shared" si="74"/>
        <v>175.5</v>
      </c>
      <c r="AM683">
        <f t="shared" si="75"/>
        <v>4.3875000000000002</v>
      </c>
      <c r="AN683">
        <f t="shared" si="76"/>
        <v>43.875</v>
      </c>
      <c r="AO683">
        <f t="shared" si="77"/>
        <v>4.3874999999999997E-2</v>
      </c>
      <c r="AP683">
        <f t="shared" si="78"/>
        <v>0.52</v>
      </c>
      <c r="AQ683">
        <f>VLOOKUP(M683,spp!A:H,8,FALSE)</f>
        <v>3</v>
      </c>
      <c r="AR683" t="str">
        <f>VLOOKUP(M683,spp!A:K,10,FALSE)</f>
        <v>Planctívoro</v>
      </c>
      <c r="AS683" t="str">
        <f>VLOOKUP(M683,spp!A:L,12,FALSE)</f>
        <v>LC</v>
      </c>
    </row>
    <row r="684" spans="1:45" x14ac:dyDescent="0.3">
      <c r="A684">
        <v>17</v>
      </c>
      <c r="B684" s="2" t="s">
        <v>983</v>
      </c>
      <c r="C684" s="2" t="s">
        <v>1009</v>
      </c>
      <c r="D684" t="s">
        <v>1010</v>
      </c>
      <c r="E684" t="s">
        <v>992</v>
      </c>
      <c r="F684">
        <v>1</v>
      </c>
      <c r="G684" s="1">
        <v>41367</v>
      </c>
      <c r="H684" s="61">
        <v>2013</v>
      </c>
      <c r="I684" s="5" t="s">
        <v>986</v>
      </c>
      <c r="J684" s="1"/>
      <c r="K684" s="36">
        <v>2</v>
      </c>
      <c r="L684" t="str">
        <f t="shared" si="73"/>
        <v>Somero</v>
      </c>
      <c r="M684" t="s">
        <v>1048</v>
      </c>
      <c r="N684" t="str">
        <f>VLOOKUP(M684,spp!A:B,2,FALSE)</f>
        <v>Scarus ghobban</v>
      </c>
      <c r="O684">
        <f t="shared" si="79"/>
        <v>4</v>
      </c>
      <c r="R684">
        <v>4</v>
      </c>
      <c r="AI684" s="44"/>
      <c r="AJ684">
        <f>VLOOKUP(M684,spp!A:C,3,FALSE)</f>
        <v>2</v>
      </c>
      <c r="AK684">
        <f>VLOOKUP(M684,spp!A:D,4,FALSE)</f>
        <v>2.919</v>
      </c>
      <c r="AL684">
        <f t="shared" si="74"/>
        <v>12734.160370951386</v>
      </c>
      <c r="AM684">
        <f t="shared" si="75"/>
        <v>318.35400927378464</v>
      </c>
      <c r="AN684">
        <f t="shared" si="76"/>
        <v>3183.5400927378464</v>
      </c>
      <c r="AO684">
        <f t="shared" si="77"/>
        <v>3.1835400927378465</v>
      </c>
      <c r="AP684">
        <f t="shared" si="78"/>
        <v>0.08</v>
      </c>
      <c r="AQ684">
        <f>VLOOKUP(M684,spp!A:H,8,FALSE)</f>
        <v>2</v>
      </c>
      <c r="AR684" t="str">
        <f>VLOOKUP(M684,spp!A:K,10,FALSE)</f>
        <v>Herbívoro</v>
      </c>
      <c r="AS684" t="str">
        <f>VLOOKUP(M684,spp!A:L,12,FALSE)</f>
        <v>LC</v>
      </c>
    </row>
    <row r="685" spans="1:45" x14ac:dyDescent="0.3">
      <c r="A685">
        <v>17</v>
      </c>
      <c r="B685" s="2" t="s">
        <v>983</v>
      </c>
      <c r="C685" s="2" t="s">
        <v>1009</v>
      </c>
      <c r="D685" t="s">
        <v>1010</v>
      </c>
      <c r="E685" t="s">
        <v>992</v>
      </c>
      <c r="F685">
        <v>1</v>
      </c>
      <c r="G685" s="1">
        <v>41367</v>
      </c>
      <c r="H685" s="61">
        <v>2013</v>
      </c>
      <c r="I685" s="5" t="s">
        <v>986</v>
      </c>
      <c r="J685" s="1"/>
      <c r="K685" s="36">
        <v>2</v>
      </c>
      <c r="L685" t="str">
        <f t="shared" si="73"/>
        <v>Somero</v>
      </c>
      <c r="M685" t="s">
        <v>1041</v>
      </c>
      <c r="N685" t="str">
        <f>VLOOKUP(M685,spp!A:B,2,FALSE)</f>
        <v>Chromis atrilobata</v>
      </c>
      <c r="O685">
        <f t="shared" si="79"/>
        <v>6</v>
      </c>
      <c r="Q685">
        <v>6</v>
      </c>
      <c r="AI685" s="44"/>
      <c r="AJ685">
        <f>VLOOKUP(M685,spp!A:C,3,FALSE)</f>
        <v>5</v>
      </c>
      <c r="AK685">
        <f>VLOOKUP(M685,spp!A:D,4,FALSE)</f>
        <v>3.41655</v>
      </c>
      <c r="AL685">
        <f t="shared" si="74"/>
        <v>29296.235235565153</v>
      </c>
      <c r="AM685">
        <f t="shared" si="75"/>
        <v>732.40588088912887</v>
      </c>
      <c r="AN685">
        <f t="shared" si="76"/>
        <v>7324.0588088912882</v>
      </c>
      <c r="AO685">
        <f t="shared" si="77"/>
        <v>7.3240588088912881</v>
      </c>
      <c r="AP685">
        <f t="shared" si="78"/>
        <v>0.12</v>
      </c>
      <c r="AQ685">
        <f>VLOOKUP(M685,spp!A:H,8,FALSE)</f>
        <v>3.4</v>
      </c>
      <c r="AR685" t="str">
        <f>VLOOKUP(M685,spp!A:K,10,FALSE)</f>
        <v>Planctívoro</v>
      </c>
      <c r="AS685" t="str">
        <f>VLOOKUP(M685,spp!A:L,12,FALSE)</f>
        <v>LC</v>
      </c>
    </row>
    <row r="686" spans="1:45" x14ac:dyDescent="0.3">
      <c r="A686">
        <v>17</v>
      </c>
      <c r="B686" s="2" t="s">
        <v>983</v>
      </c>
      <c r="C686" s="2" t="s">
        <v>1009</v>
      </c>
      <c r="D686" t="s">
        <v>1010</v>
      </c>
      <c r="E686" t="s">
        <v>992</v>
      </c>
      <c r="F686">
        <v>1</v>
      </c>
      <c r="G686" s="1">
        <v>41367</v>
      </c>
      <c r="H686" s="61">
        <v>2013</v>
      </c>
      <c r="I686" s="5" t="s">
        <v>986</v>
      </c>
      <c r="J686" s="1"/>
      <c r="K686" s="36">
        <v>2</v>
      </c>
      <c r="L686" t="str">
        <f t="shared" si="73"/>
        <v>Somero</v>
      </c>
      <c r="M686" t="s">
        <v>1070</v>
      </c>
      <c r="N686" t="str">
        <f>VLOOKUP(M686,spp!A:B,2,FALSE)</f>
        <v>Stegastes rectrifaenum</v>
      </c>
      <c r="O686">
        <f t="shared" si="79"/>
        <v>7</v>
      </c>
      <c r="Q686">
        <v>7</v>
      </c>
      <c r="AI686" s="44"/>
      <c r="AJ686">
        <f>VLOOKUP(M686,spp!A:C,3,FALSE)</f>
        <v>1.813E-2</v>
      </c>
      <c r="AK686">
        <f>VLOOKUP(M686,spp!A:D,4,FALSE)</f>
        <v>3.07552</v>
      </c>
      <c r="AL686">
        <f t="shared" si="74"/>
        <v>62.339635825676162</v>
      </c>
      <c r="AM686">
        <f t="shared" si="75"/>
        <v>1.5584908956419041</v>
      </c>
      <c r="AN686">
        <f t="shared" si="76"/>
        <v>15.584908956419042</v>
      </c>
      <c r="AO686">
        <f t="shared" si="77"/>
        <v>1.5584908956419043E-2</v>
      </c>
      <c r="AP686">
        <f t="shared" si="78"/>
        <v>0.14000000000000001</v>
      </c>
      <c r="AQ686">
        <f>VLOOKUP(M686,spp!A:H,8,FALSE)</f>
        <v>2</v>
      </c>
      <c r="AR686" t="str">
        <f>VLOOKUP(M686,spp!A:K,10,FALSE)</f>
        <v>Herbívoro</v>
      </c>
      <c r="AS686" t="str">
        <f>VLOOKUP(M686,spp!A:L,12,FALSE)</f>
        <v>NE</v>
      </c>
    </row>
    <row r="687" spans="1:45" x14ac:dyDescent="0.3">
      <c r="A687">
        <v>17</v>
      </c>
      <c r="B687" s="2" t="s">
        <v>983</v>
      </c>
      <c r="C687" s="2" t="s">
        <v>1009</v>
      </c>
      <c r="D687" t="s">
        <v>1010</v>
      </c>
      <c r="E687" t="s">
        <v>992</v>
      </c>
      <c r="F687">
        <v>1</v>
      </c>
      <c r="G687" s="1">
        <v>41367</v>
      </c>
      <c r="H687" s="61">
        <v>2013</v>
      </c>
      <c r="I687" s="5" t="s">
        <v>986</v>
      </c>
      <c r="J687" s="1"/>
      <c r="K687" s="36">
        <v>2</v>
      </c>
      <c r="L687" t="str">
        <f t="shared" si="73"/>
        <v>Somero</v>
      </c>
      <c r="M687" t="s">
        <v>1040</v>
      </c>
      <c r="N687" t="str">
        <f>VLOOKUP(M687,spp!A:B,2,FALSE)</f>
        <v>Sufflamen verres</v>
      </c>
      <c r="O687">
        <f t="shared" si="79"/>
        <v>10</v>
      </c>
      <c r="R687">
        <v>10</v>
      </c>
      <c r="AI687" s="44"/>
      <c r="AJ687">
        <f>VLOOKUP(M687,spp!A:C,3,FALSE)</f>
        <v>2</v>
      </c>
      <c r="AK687">
        <f>VLOOKUP(M687,spp!A:D,4,FALSE)</f>
        <v>3</v>
      </c>
      <c r="AL687">
        <f t="shared" si="74"/>
        <v>39062.5</v>
      </c>
      <c r="AM687">
        <f t="shared" si="75"/>
        <v>976.5625</v>
      </c>
      <c r="AN687">
        <f t="shared" si="76"/>
        <v>9765.625</v>
      </c>
      <c r="AO687">
        <f t="shared" si="77"/>
        <v>9.765625</v>
      </c>
      <c r="AP687">
        <f t="shared" si="78"/>
        <v>0.2</v>
      </c>
      <c r="AQ687">
        <f>VLOOKUP(M687,spp!A:H,8,FALSE)</f>
        <v>3.3</v>
      </c>
      <c r="AR687" t="str">
        <f>VLOOKUP(M687,spp!A:K,10,FALSE)</f>
        <v>Depredador</v>
      </c>
      <c r="AS687" t="str">
        <f>VLOOKUP(M687,spp!A:L,12,FALSE)</f>
        <v>LC</v>
      </c>
    </row>
    <row r="688" spans="1:45" x14ac:dyDescent="0.3">
      <c r="A688">
        <v>17</v>
      </c>
      <c r="B688" s="2" t="s">
        <v>983</v>
      </c>
      <c r="C688" s="2" t="s">
        <v>1009</v>
      </c>
      <c r="D688" t="s">
        <v>1010</v>
      </c>
      <c r="E688" t="s">
        <v>992</v>
      </c>
      <c r="F688">
        <v>1</v>
      </c>
      <c r="G688" s="1">
        <v>41367</v>
      </c>
      <c r="H688" s="61">
        <v>2013</v>
      </c>
      <c r="I688" s="5" t="s">
        <v>986</v>
      </c>
      <c r="J688" s="1"/>
      <c r="K688" s="36">
        <v>2</v>
      </c>
      <c r="L688" t="str">
        <f t="shared" si="73"/>
        <v>Somero</v>
      </c>
      <c r="M688" t="s">
        <v>1021</v>
      </c>
      <c r="N688" t="str">
        <f>VLOOKUP(M688,spp!A:B,2,FALSE)</f>
        <v>Johnrandallia nigrirostris</v>
      </c>
      <c r="O688">
        <f t="shared" si="79"/>
        <v>1</v>
      </c>
      <c r="Q688">
        <v>1</v>
      </c>
      <c r="AI688" s="44"/>
      <c r="AJ688">
        <f>VLOOKUP(M688,spp!A:C,3,FALSE)</f>
        <v>2</v>
      </c>
      <c r="AK688">
        <f>VLOOKUP(M688,spp!A:D,4,FALSE)</f>
        <v>3</v>
      </c>
      <c r="AL688">
        <f t="shared" si="74"/>
        <v>843.75</v>
      </c>
      <c r="AM688">
        <f t="shared" si="75"/>
        <v>21.09375</v>
      </c>
      <c r="AN688">
        <f t="shared" si="76"/>
        <v>210.9375</v>
      </c>
      <c r="AO688">
        <f t="shared" si="77"/>
        <v>0.2109375</v>
      </c>
      <c r="AP688">
        <f t="shared" si="78"/>
        <v>0.02</v>
      </c>
      <c r="AQ688">
        <f>VLOOKUP(M688,spp!A:H,8,FALSE)</f>
        <v>3</v>
      </c>
      <c r="AR688" t="str">
        <f>VLOOKUP(M688,spp!A:K,10,FALSE)</f>
        <v>Depredador</v>
      </c>
      <c r="AS688" t="str">
        <f>VLOOKUP(M688,spp!A:L,12,FALSE)</f>
        <v>LC</v>
      </c>
    </row>
    <row r="689" spans="1:45" x14ac:dyDescent="0.3">
      <c r="A689">
        <v>17</v>
      </c>
      <c r="B689" s="2" t="s">
        <v>983</v>
      </c>
      <c r="C689" s="2" t="s">
        <v>1009</v>
      </c>
      <c r="D689" t="s">
        <v>1010</v>
      </c>
      <c r="E689" t="s">
        <v>992</v>
      </c>
      <c r="F689">
        <v>2</v>
      </c>
      <c r="G689" s="1">
        <v>41367</v>
      </c>
      <c r="H689" s="61">
        <v>2013</v>
      </c>
      <c r="I689" s="5" t="s">
        <v>986</v>
      </c>
      <c r="J689" s="1"/>
      <c r="K689" s="36">
        <v>3</v>
      </c>
      <c r="L689" t="str">
        <f t="shared" si="73"/>
        <v>Somero</v>
      </c>
      <c r="M689" t="s">
        <v>1025</v>
      </c>
      <c r="N689" t="str">
        <f>VLOOKUP(M689,spp!A:B,2,FALSE)</f>
        <v>Abudefduf troschelii</v>
      </c>
      <c r="O689">
        <f t="shared" si="79"/>
        <v>14</v>
      </c>
      <c r="P689">
        <v>1</v>
      </c>
      <c r="Q689">
        <v>13</v>
      </c>
      <c r="AI689" s="44"/>
      <c r="AJ689">
        <f>VLOOKUP(M689,spp!A:C,3,FALSE)</f>
        <v>1.6E-2</v>
      </c>
      <c r="AK689">
        <f>VLOOKUP(M689,spp!A:D,4,FALSE)</f>
        <v>3</v>
      </c>
      <c r="AL689">
        <f t="shared" si="74"/>
        <v>88</v>
      </c>
      <c r="AM689">
        <f t="shared" si="75"/>
        <v>2.2000000000000002</v>
      </c>
      <c r="AN689">
        <f t="shared" si="76"/>
        <v>22</v>
      </c>
      <c r="AO689">
        <f t="shared" si="77"/>
        <v>2.1999999999999999E-2</v>
      </c>
      <c r="AP689">
        <f t="shared" si="78"/>
        <v>0.28000000000000003</v>
      </c>
      <c r="AQ689">
        <f>VLOOKUP(M689,spp!A:H,8,FALSE)</f>
        <v>3</v>
      </c>
      <c r="AR689" t="str">
        <f>VLOOKUP(M689,spp!A:K,10,FALSE)</f>
        <v>Planctívoro</v>
      </c>
      <c r="AS689" t="str">
        <f>VLOOKUP(M689,spp!A:L,12,FALSE)</f>
        <v>LC</v>
      </c>
    </row>
    <row r="690" spans="1:45" x14ac:dyDescent="0.3">
      <c r="A690">
        <v>17</v>
      </c>
      <c r="B690" s="2" t="s">
        <v>983</v>
      </c>
      <c r="C690" s="2" t="s">
        <v>1009</v>
      </c>
      <c r="D690" t="s">
        <v>1010</v>
      </c>
      <c r="E690" t="s">
        <v>992</v>
      </c>
      <c r="F690">
        <v>2</v>
      </c>
      <c r="G690" s="1">
        <v>41367</v>
      </c>
      <c r="H690" s="61">
        <v>2013</v>
      </c>
      <c r="I690" s="5" t="s">
        <v>986</v>
      </c>
      <c r="J690" s="1"/>
      <c r="K690" s="36">
        <v>3</v>
      </c>
      <c r="L690" t="str">
        <f t="shared" si="73"/>
        <v>Somero</v>
      </c>
      <c r="M690" t="s">
        <v>1043</v>
      </c>
      <c r="N690" t="str">
        <f>VLOOKUP(M690,spp!A:B,2,FALSE)</f>
        <v>Haemulon maculicauda</v>
      </c>
      <c r="O690">
        <f t="shared" si="79"/>
        <v>8</v>
      </c>
      <c r="R690">
        <v>8</v>
      </c>
      <c r="AI690" s="44"/>
      <c r="AJ690">
        <f>VLOOKUP(M690,spp!A:C,3,FALSE)</f>
        <v>8</v>
      </c>
      <c r="AK690">
        <f>VLOOKUP(M690,spp!A:D,4,FALSE)</f>
        <v>3.16</v>
      </c>
      <c r="AL690">
        <f t="shared" si="74"/>
        <v>187247.32196858217</v>
      </c>
      <c r="AM690">
        <f t="shared" si="75"/>
        <v>4681.1830492145546</v>
      </c>
      <c r="AN690">
        <f t="shared" si="76"/>
        <v>46811.830492145542</v>
      </c>
      <c r="AO690">
        <f t="shared" si="77"/>
        <v>46.811830492145539</v>
      </c>
      <c r="AP690">
        <f t="shared" si="78"/>
        <v>0.16</v>
      </c>
      <c r="AQ690">
        <f>VLOOKUP(M690,spp!A:H,8,FALSE)</f>
        <v>4.2</v>
      </c>
      <c r="AR690" t="str">
        <f>VLOOKUP(M690,spp!A:K,10,FALSE)</f>
        <v>Depredador Tope</v>
      </c>
      <c r="AS690" t="str">
        <f>VLOOKUP(M690,spp!A:L,12,FALSE)</f>
        <v>LC</v>
      </c>
    </row>
    <row r="691" spans="1:45" x14ac:dyDescent="0.3">
      <c r="A691">
        <v>17</v>
      </c>
      <c r="B691" s="2" t="s">
        <v>983</v>
      </c>
      <c r="C691" s="2" t="s">
        <v>1009</v>
      </c>
      <c r="D691" t="s">
        <v>1010</v>
      </c>
      <c r="E691" t="s">
        <v>992</v>
      </c>
      <c r="F691">
        <v>2</v>
      </c>
      <c r="G691" s="1">
        <v>41367</v>
      </c>
      <c r="H691" s="61">
        <v>2013</v>
      </c>
      <c r="I691" s="5" t="s">
        <v>986</v>
      </c>
      <c r="J691" s="1"/>
      <c r="K691" s="36">
        <v>3</v>
      </c>
      <c r="L691" t="str">
        <f t="shared" si="73"/>
        <v>Somero</v>
      </c>
      <c r="M691" t="s">
        <v>1070</v>
      </c>
      <c r="N691" t="str">
        <f>VLOOKUP(M691,spp!A:B,2,FALSE)</f>
        <v>Stegastes rectrifaenum</v>
      </c>
      <c r="O691">
        <f t="shared" si="79"/>
        <v>15</v>
      </c>
      <c r="P691">
        <v>11</v>
      </c>
      <c r="Q691">
        <v>4</v>
      </c>
      <c r="AI691" s="44"/>
      <c r="AJ691">
        <f>VLOOKUP(M691,spp!A:C,3,FALSE)</f>
        <v>1.813E-2</v>
      </c>
      <c r="AK691">
        <f>VLOOKUP(M691,spp!A:D,4,FALSE)</f>
        <v>3.07552</v>
      </c>
      <c r="AL691">
        <f t="shared" si="74"/>
        <v>38.962006767187582</v>
      </c>
      <c r="AM691">
        <f t="shared" si="75"/>
        <v>0.97405016917968956</v>
      </c>
      <c r="AN691">
        <f t="shared" si="76"/>
        <v>9.7405016917968954</v>
      </c>
      <c r="AO691">
        <f t="shared" si="77"/>
        <v>9.7405016917968962E-3</v>
      </c>
      <c r="AP691">
        <f t="shared" si="78"/>
        <v>0.3</v>
      </c>
      <c r="AQ691">
        <f>VLOOKUP(M691,spp!A:H,8,FALSE)</f>
        <v>2</v>
      </c>
      <c r="AR691" t="str">
        <f>VLOOKUP(M691,spp!A:K,10,FALSE)</f>
        <v>Herbívoro</v>
      </c>
      <c r="AS691" t="str">
        <f>VLOOKUP(M691,spp!A:L,12,FALSE)</f>
        <v>NE</v>
      </c>
    </row>
    <row r="692" spans="1:45" x14ac:dyDescent="0.3">
      <c r="A692">
        <v>17</v>
      </c>
      <c r="B692" s="2" t="s">
        <v>983</v>
      </c>
      <c r="C692" s="2" t="s">
        <v>1009</v>
      </c>
      <c r="D692" t="s">
        <v>1010</v>
      </c>
      <c r="E692" t="s">
        <v>992</v>
      </c>
      <c r="F692">
        <v>2</v>
      </c>
      <c r="G692" s="1">
        <v>41367</v>
      </c>
      <c r="H692" s="61">
        <v>2013</v>
      </c>
      <c r="I692" s="5" t="s">
        <v>986</v>
      </c>
      <c r="J692" s="1"/>
      <c r="K692" s="36">
        <v>3</v>
      </c>
      <c r="L692" t="str">
        <f t="shared" si="73"/>
        <v>Somero</v>
      </c>
      <c r="M692" t="s">
        <v>1033</v>
      </c>
      <c r="N692" t="str">
        <f>VLOOKUP(M692,spp!A:B,2,FALSE)</f>
        <v>Cephalopholis panamensis</v>
      </c>
      <c r="O692">
        <f t="shared" si="79"/>
        <v>1</v>
      </c>
      <c r="Q692">
        <v>1</v>
      </c>
      <c r="AI692" s="44"/>
      <c r="AJ692">
        <f>VLOOKUP(M692,spp!A:C,3,FALSE)</f>
        <v>2</v>
      </c>
      <c r="AK692">
        <f>VLOOKUP(M692,spp!A:D,4,FALSE)</f>
        <v>3</v>
      </c>
      <c r="AL692">
        <f t="shared" si="74"/>
        <v>843.75</v>
      </c>
      <c r="AM692">
        <f t="shared" si="75"/>
        <v>21.09375</v>
      </c>
      <c r="AN692">
        <f t="shared" si="76"/>
        <v>210.9375</v>
      </c>
      <c r="AO692">
        <f t="shared" si="77"/>
        <v>0.2109375</v>
      </c>
      <c r="AP692">
        <f t="shared" si="78"/>
        <v>0.02</v>
      </c>
      <c r="AQ692">
        <f>VLOOKUP(M692,spp!A:H,8,FALSE)</f>
        <v>4</v>
      </c>
      <c r="AR692" t="str">
        <f>VLOOKUP(M692,spp!A:K,10,FALSE)</f>
        <v>Depredador Tope</v>
      </c>
      <c r="AS692" t="str">
        <f>VLOOKUP(M692,spp!A:L,12,FALSE)</f>
        <v>LC</v>
      </c>
    </row>
    <row r="693" spans="1:45" x14ac:dyDescent="0.3">
      <c r="A693">
        <v>17</v>
      </c>
      <c r="B693" s="2" t="s">
        <v>983</v>
      </c>
      <c r="C693" s="2" t="s">
        <v>1009</v>
      </c>
      <c r="D693" t="s">
        <v>1010</v>
      </c>
      <c r="E693" t="s">
        <v>992</v>
      </c>
      <c r="F693">
        <v>2</v>
      </c>
      <c r="G693" s="1">
        <v>41367</v>
      </c>
      <c r="H693" s="61">
        <v>2013</v>
      </c>
      <c r="I693" s="5" t="s">
        <v>986</v>
      </c>
      <c r="J693" s="1"/>
      <c r="K693" s="36">
        <v>3</v>
      </c>
      <c r="L693" t="str">
        <f t="shared" si="73"/>
        <v>Somero</v>
      </c>
      <c r="M693" t="s">
        <v>1017</v>
      </c>
      <c r="N693" t="str">
        <f>VLOOKUP(M693,spp!A:B,2,FALSE)</f>
        <v>Halichoeres dispilus</v>
      </c>
      <c r="O693">
        <f t="shared" si="79"/>
        <v>25</v>
      </c>
      <c r="Q693">
        <v>25</v>
      </c>
      <c r="AI693" s="44"/>
      <c r="AJ693">
        <f>VLOOKUP(M693,spp!A:C,3,FALSE)</f>
        <v>1.26E-2</v>
      </c>
      <c r="AK693">
        <f>VLOOKUP(M693,spp!A:D,4,FALSE)</f>
        <v>3</v>
      </c>
      <c r="AL693">
        <f t="shared" si="74"/>
        <v>132.890625</v>
      </c>
      <c r="AM693">
        <f t="shared" si="75"/>
        <v>3.322265625</v>
      </c>
      <c r="AN693">
        <f t="shared" si="76"/>
        <v>33.22265625</v>
      </c>
      <c r="AO693">
        <f t="shared" si="77"/>
        <v>3.3222656250000003E-2</v>
      </c>
      <c r="AP693">
        <f t="shared" si="78"/>
        <v>0.5</v>
      </c>
      <c r="AQ693">
        <f>VLOOKUP(M693,spp!A:H,8,FALSE)</f>
        <v>3.9</v>
      </c>
      <c r="AR693" t="str">
        <f>VLOOKUP(M693,spp!A:K,10,FALSE)</f>
        <v>Depredador</v>
      </c>
      <c r="AS693" t="str">
        <f>VLOOKUP(M693,spp!A:L,12,FALSE)</f>
        <v>LC</v>
      </c>
    </row>
    <row r="694" spans="1:45" x14ac:dyDescent="0.3">
      <c r="A694">
        <v>17</v>
      </c>
      <c r="B694" s="2" t="s">
        <v>983</v>
      </c>
      <c r="C694" s="2" t="s">
        <v>1009</v>
      </c>
      <c r="D694" t="s">
        <v>1010</v>
      </c>
      <c r="E694" t="s">
        <v>992</v>
      </c>
      <c r="F694">
        <v>2</v>
      </c>
      <c r="G694" s="1">
        <v>41367</v>
      </c>
      <c r="H694" s="61">
        <v>2013</v>
      </c>
      <c r="I694" s="5" t="s">
        <v>986</v>
      </c>
      <c r="J694" s="1"/>
      <c r="K694" s="36">
        <v>3</v>
      </c>
      <c r="L694" t="str">
        <f t="shared" si="73"/>
        <v>Somero</v>
      </c>
      <c r="M694" t="s">
        <v>1048</v>
      </c>
      <c r="N694" t="str">
        <f>VLOOKUP(M694,spp!A:B,2,FALSE)</f>
        <v>Scarus ghobban</v>
      </c>
      <c r="O694">
        <f t="shared" si="79"/>
        <v>2</v>
      </c>
      <c r="S694">
        <v>2</v>
      </c>
      <c r="AI694" s="44"/>
      <c r="AJ694">
        <f>VLOOKUP(M694,spp!A:C,3,FALSE)</f>
        <v>2</v>
      </c>
      <c r="AK694">
        <f>VLOOKUP(M694,spp!A:D,4,FALSE)</f>
        <v>2.919</v>
      </c>
      <c r="AL694">
        <f t="shared" si="74"/>
        <v>17001.531930768881</v>
      </c>
      <c r="AM694">
        <f t="shared" si="75"/>
        <v>425.03829826922203</v>
      </c>
      <c r="AN694">
        <f t="shared" si="76"/>
        <v>4250.3829826922201</v>
      </c>
      <c r="AO694">
        <f t="shared" si="77"/>
        <v>4.2503829826922201</v>
      </c>
      <c r="AP694">
        <f t="shared" si="78"/>
        <v>0.04</v>
      </c>
      <c r="AQ694">
        <f>VLOOKUP(M694,spp!A:H,8,FALSE)</f>
        <v>2</v>
      </c>
      <c r="AR694" t="str">
        <f>VLOOKUP(M694,spp!A:K,10,FALSE)</f>
        <v>Herbívoro</v>
      </c>
      <c r="AS694" t="str">
        <f>VLOOKUP(M694,spp!A:L,12,FALSE)</f>
        <v>LC</v>
      </c>
    </row>
    <row r="695" spans="1:45" x14ac:dyDescent="0.3">
      <c r="A695">
        <v>17</v>
      </c>
      <c r="B695" s="2" t="s">
        <v>983</v>
      </c>
      <c r="C695" s="2" t="s">
        <v>1009</v>
      </c>
      <c r="D695" t="s">
        <v>1010</v>
      </c>
      <c r="E695" t="s">
        <v>992</v>
      </c>
      <c r="F695">
        <v>3</v>
      </c>
      <c r="G695" s="1">
        <v>41367</v>
      </c>
      <c r="H695" s="61">
        <v>2013</v>
      </c>
      <c r="I695" s="5" t="s">
        <v>986</v>
      </c>
      <c r="J695" s="1"/>
      <c r="K695" s="36">
        <v>3</v>
      </c>
      <c r="L695" t="str">
        <f t="shared" si="73"/>
        <v>Somero</v>
      </c>
      <c r="M695" t="s">
        <v>1025</v>
      </c>
      <c r="N695" t="str">
        <f>VLOOKUP(M695,spp!A:B,2,FALSE)</f>
        <v>Abudefduf troschelii</v>
      </c>
      <c r="O695">
        <f t="shared" si="79"/>
        <v>2</v>
      </c>
      <c r="Q695">
        <v>2</v>
      </c>
      <c r="AI695" s="44"/>
      <c r="AJ695">
        <f>VLOOKUP(M695,spp!A:C,3,FALSE)</f>
        <v>1.6E-2</v>
      </c>
      <c r="AK695">
        <f>VLOOKUP(M695,spp!A:D,4,FALSE)</f>
        <v>3</v>
      </c>
      <c r="AL695">
        <f t="shared" si="74"/>
        <v>13.5</v>
      </c>
      <c r="AM695">
        <f t="shared" si="75"/>
        <v>0.33750000000000002</v>
      </c>
      <c r="AN695">
        <f t="shared" si="76"/>
        <v>3.375</v>
      </c>
      <c r="AO695">
        <f t="shared" si="77"/>
        <v>3.375E-3</v>
      </c>
      <c r="AP695">
        <f t="shared" si="78"/>
        <v>0.04</v>
      </c>
      <c r="AQ695">
        <f>VLOOKUP(M695,spp!A:H,8,FALSE)</f>
        <v>3</v>
      </c>
      <c r="AR695" t="str">
        <f>VLOOKUP(M695,spp!A:K,10,FALSE)</f>
        <v>Planctívoro</v>
      </c>
      <c r="AS695" t="str">
        <f>VLOOKUP(M695,spp!A:L,12,FALSE)</f>
        <v>LC</v>
      </c>
    </row>
    <row r="696" spans="1:45" x14ac:dyDescent="0.3">
      <c r="A696">
        <v>17</v>
      </c>
      <c r="B696" s="2" t="s">
        <v>983</v>
      </c>
      <c r="C696" s="2" t="s">
        <v>1009</v>
      </c>
      <c r="D696" t="s">
        <v>1010</v>
      </c>
      <c r="E696" s="2" t="s">
        <v>985</v>
      </c>
      <c r="F696">
        <v>1</v>
      </c>
      <c r="G696" s="1">
        <v>41367</v>
      </c>
      <c r="H696" s="61">
        <v>2013</v>
      </c>
      <c r="I696" s="5" t="s">
        <v>986</v>
      </c>
      <c r="J696" s="1"/>
      <c r="L696" t="str">
        <f t="shared" si="73"/>
        <v>Somero</v>
      </c>
      <c r="M696" t="s">
        <v>1017</v>
      </c>
      <c r="N696" t="str">
        <f>VLOOKUP(M696,spp!A:B,2,FALSE)</f>
        <v>Halichoeres dispilus</v>
      </c>
      <c r="O696">
        <f t="shared" si="79"/>
        <v>55</v>
      </c>
      <c r="Q696">
        <v>55</v>
      </c>
      <c r="AI696" s="44"/>
      <c r="AJ696">
        <f>VLOOKUP(M696,spp!A:C,3,FALSE)</f>
        <v>1.26E-2</v>
      </c>
      <c r="AK696">
        <f>VLOOKUP(M696,spp!A:D,4,FALSE)</f>
        <v>3</v>
      </c>
      <c r="AL696">
        <f t="shared" si="74"/>
        <v>292.359375</v>
      </c>
      <c r="AM696">
        <f t="shared" si="75"/>
        <v>7.3089843749999996</v>
      </c>
      <c r="AN696">
        <f t="shared" si="76"/>
        <v>73.08984375</v>
      </c>
      <c r="AO696">
        <f t="shared" si="77"/>
        <v>7.3089843749999994E-2</v>
      </c>
      <c r="AP696">
        <f t="shared" si="78"/>
        <v>1.1000000000000001</v>
      </c>
      <c r="AQ696">
        <f>VLOOKUP(M696,spp!A:H,8,FALSE)</f>
        <v>3.9</v>
      </c>
      <c r="AR696" t="str">
        <f>VLOOKUP(M696,spp!A:K,10,FALSE)</f>
        <v>Depredador</v>
      </c>
      <c r="AS696" t="str">
        <f>VLOOKUP(M696,spp!A:L,12,FALSE)</f>
        <v>LC</v>
      </c>
    </row>
    <row r="697" spans="1:45" x14ac:dyDescent="0.3">
      <c r="A697">
        <v>17</v>
      </c>
      <c r="B697" s="2" t="s">
        <v>983</v>
      </c>
      <c r="C697" s="2" t="s">
        <v>1009</v>
      </c>
      <c r="D697" t="s">
        <v>1010</v>
      </c>
      <c r="E697" s="2" t="s">
        <v>985</v>
      </c>
      <c r="F697">
        <v>1</v>
      </c>
      <c r="G697" s="1">
        <v>41367</v>
      </c>
      <c r="H697" s="61">
        <v>2013</v>
      </c>
      <c r="I697" s="5" t="s">
        <v>986</v>
      </c>
      <c r="J697" s="1"/>
      <c r="L697" t="str">
        <f t="shared" si="73"/>
        <v>Somero</v>
      </c>
      <c r="M697" t="s">
        <v>1028</v>
      </c>
      <c r="N697" t="str">
        <f>VLOOKUP(M697,spp!A:B,2,FALSE)</f>
        <v>Thalassoma lucasanum</v>
      </c>
      <c r="O697">
        <f t="shared" si="79"/>
        <v>25</v>
      </c>
      <c r="Q697">
        <v>24</v>
      </c>
      <c r="S697">
        <v>1</v>
      </c>
      <c r="AI697" s="44"/>
      <c r="AJ697">
        <f>VLOOKUP(M697,spp!A:C,3,FALSE)</f>
        <v>1.261E-2</v>
      </c>
      <c r="AK697">
        <f>VLOOKUP(M697,spp!A:D,4,FALSE)</f>
        <v>2</v>
      </c>
      <c r="AL697">
        <f t="shared" si="74"/>
        <v>20.885312499999998</v>
      </c>
      <c r="AM697">
        <f t="shared" si="75"/>
        <v>0.52213281249999999</v>
      </c>
      <c r="AN697">
        <f t="shared" si="76"/>
        <v>5.2213281249999994</v>
      </c>
      <c r="AO697">
        <f t="shared" si="77"/>
        <v>5.2213281249999998E-3</v>
      </c>
      <c r="AP697">
        <f t="shared" si="78"/>
        <v>0.5</v>
      </c>
      <c r="AQ697">
        <f>VLOOKUP(M697,spp!A:H,8,FALSE)</f>
        <v>3.5</v>
      </c>
      <c r="AR697" t="str">
        <f>VLOOKUP(M697,spp!A:K,10,FALSE)</f>
        <v>Depredador</v>
      </c>
      <c r="AS697" t="str">
        <f>VLOOKUP(M697,spp!A:L,12,FALSE)</f>
        <v>LC</v>
      </c>
    </row>
    <row r="698" spans="1:45" x14ac:dyDescent="0.3">
      <c r="A698">
        <v>17</v>
      </c>
      <c r="B698" s="2" t="s">
        <v>983</v>
      </c>
      <c r="C698" s="2" t="s">
        <v>1009</v>
      </c>
      <c r="D698" t="s">
        <v>1010</v>
      </c>
      <c r="E698" s="2" t="s">
        <v>985</v>
      </c>
      <c r="F698">
        <v>1</v>
      </c>
      <c r="G698" s="1">
        <v>41367</v>
      </c>
      <c r="H698" s="61">
        <v>2013</v>
      </c>
      <c r="I698" s="5" t="s">
        <v>986</v>
      </c>
      <c r="J698" s="1"/>
      <c r="L698" t="str">
        <f t="shared" si="73"/>
        <v>Somero</v>
      </c>
      <c r="M698" t="s">
        <v>1019</v>
      </c>
      <c r="N698" t="str">
        <f>VLOOKUP(M698,spp!A:B,2,FALSE)</f>
        <v>Stegastes acapulcoensis</v>
      </c>
      <c r="O698">
        <f t="shared" si="79"/>
        <v>5</v>
      </c>
      <c r="R698">
        <v>5</v>
      </c>
      <c r="AI698" s="44"/>
      <c r="AJ698">
        <f>VLOOKUP(M698,spp!A:C,3,FALSE)</f>
        <v>3.49E-2</v>
      </c>
      <c r="AK698">
        <f>VLOOKUP(M698,spp!A:D,4,FALSE)</f>
        <v>2</v>
      </c>
      <c r="AL698">
        <f t="shared" si="74"/>
        <v>27.265625</v>
      </c>
      <c r="AM698">
        <f t="shared" si="75"/>
        <v>0.681640625</v>
      </c>
      <c r="AN698">
        <f t="shared" si="76"/>
        <v>6.81640625</v>
      </c>
      <c r="AO698">
        <f t="shared" si="77"/>
        <v>6.8164062500000004E-3</v>
      </c>
      <c r="AP698">
        <f t="shared" si="78"/>
        <v>0.1</v>
      </c>
      <c r="AQ698">
        <f>VLOOKUP(M698,spp!A:H,8,FALSE)</f>
        <v>2</v>
      </c>
      <c r="AR698" t="str">
        <f>VLOOKUP(M698,spp!A:K,10,FALSE)</f>
        <v>Herbívoro</v>
      </c>
      <c r="AS698" t="str">
        <f>VLOOKUP(M698,spp!A:L,12,FALSE)</f>
        <v>LC</v>
      </c>
    </row>
    <row r="699" spans="1:45" x14ac:dyDescent="0.3">
      <c r="A699">
        <v>17</v>
      </c>
      <c r="B699" s="2" t="s">
        <v>983</v>
      </c>
      <c r="C699" s="2" t="s">
        <v>1009</v>
      </c>
      <c r="D699" t="s">
        <v>1010</v>
      </c>
      <c r="E699" s="2" t="s">
        <v>985</v>
      </c>
      <c r="F699">
        <v>1</v>
      </c>
      <c r="G699" s="1">
        <v>41367</v>
      </c>
      <c r="H699" s="61">
        <v>2013</v>
      </c>
      <c r="I699" s="5" t="s">
        <v>986</v>
      </c>
      <c r="J699" s="1"/>
      <c r="L699" t="str">
        <f t="shared" si="73"/>
        <v>Somero</v>
      </c>
      <c r="M699" t="s">
        <v>1025</v>
      </c>
      <c r="N699" t="str">
        <f>VLOOKUP(M699,spp!A:B,2,FALSE)</f>
        <v>Abudefduf troschelii</v>
      </c>
      <c r="O699">
        <f t="shared" si="79"/>
        <v>55</v>
      </c>
      <c r="R699">
        <v>15</v>
      </c>
      <c r="S699">
        <v>40</v>
      </c>
      <c r="AI699" s="44"/>
      <c r="AJ699">
        <f>VLOOKUP(M699,spp!A:C,3,FALSE)</f>
        <v>1.6E-2</v>
      </c>
      <c r="AK699">
        <f>VLOOKUP(M699,spp!A:D,4,FALSE)</f>
        <v>3</v>
      </c>
      <c r="AL699">
        <f t="shared" si="74"/>
        <v>3898.75</v>
      </c>
      <c r="AM699">
        <f t="shared" si="75"/>
        <v>97.46875</v>
      </c>
      <c r="AN699">
        <f t="shared" si="76"/>
        <v>974.6875</v>
      </c>
      <c r="AO699">
        <f t="shared" si="77"/>
        <v>0.97468750000000004</v>
      </c>
      <c r="AP699">
        <f t="shared" si="78"/>
        <v>1.1000000000000001</v>
      </c>
      <c r="AQ699">
        <f>VLOOKUP(M699,spp!A:H,8,FALSE)</f>
        <v>3</v>
      </c>
      <c r="AR699" t="str">
        <f>VLOOKUP(M699,spp!A:K,10,FALSE)</f>
        <v>Planctívoro</v>
      </c>
      <c r="AS699" t="str">
        <f>VLOOKUP(M699,spp!A:L,12,FALSE)</f>
        <v>LC</v>
      </c>
    </row>
    <row r="700" spans="1:45" x14ac:dyDescent="0.3">
      <c r="A700">
        <v>17</v>
      </c>
      <c r="B700" s="2" t="s">
        <v>983</v>
      </c>
      <c r="C700" s="2" t="s">
        <v>1009</v>
      </c>
      <c r="D700" t="s">
        <v>1010</v>
      </c>
      <c r="E700" s="2" t="s">
        <v>985</v>
      </c>
      <c r="F700">
        <v>1</v>
      </c>
      <c r="G700" s="1">
        <v>41367</v>
      </c>
      <c r="H700" s="61">
        <v>2013</v>
      </c>
      <c r="I700" s="5" t="s">
        <v>986</v>
      </c>
      <c r="J700" s="1"/>
      <c r="L700" t="str">
        <f t="shared" si="73"/>
        <v>Somero</v>
      </c>
      <c r="M700" t="s">
        <v>1082</v>
      </c>
      <c r="N700" t="str">
        <f>VLOOKUP(M700,spp!A:B,2,FALSE)</f>
        <v>Apogon dovii</v>
      </c>
      <c r="O700">
        <f t="shared" si="79"/>
        <v>6</v>
      </c>
      <c r="P700">
        <v>6</v>
      </c>
      <c r="AI700" s="44"/>
      <c r="AJ700">
        <f>VLOOKUP(M700,spp!A:C,3,FALSE)</f>
        <v>1.41E-2</v>
      </c>
      <c r="AK700">
        <f>VLOOKUP(M700,spp!A:D,4,FALSE)</f>
        <v>3.1286</v>
      </c>
      <c r="AL700">
        <f t="shared" si="74"/>
        <v>1.4871866360011683</v>
      </c>
      <c r="AM700">
        <f t="shared" si="75"/>
        <v>3.7179665900029205E-2</v>
      </c>
      <c r="AN700">
        <f t="shared" si="76"/>
        <v>0.37179665900029202</v>
      </c>
      <c r="AO700">
        <f t="shared" si="77"/>
        <v>3.7179665900029203E-4</v>
      </c>
      <c r="AP700">
        <f t="shared" si="78"/>
        <v>0.12</v>
      </c>
      <c r="AQ700">
        <f>VLOOKUP(M700,spp!A:H,8,FALSE)</f>
        <v>3.4</v>
      </c>
      <c r="AR700" t="str">
        <f>VLOOKUP(M700,spp!A:K,10,FALSE)</f>
        <v>Planctívoro</v>
      </c>
      <c r="AS700" t="str">
        <f>VLOOKUP(M700,spp!A:L,12,FALSE)</f>
        <v>LC</v>
      </c>
    </row>
    <row r="701" spans="1:45" x14ac:dyDescent="0.3">
      <c r="A701">
        <v>17</v>
      </c>
      <c r="B701" s="2" t="s">
        <v>983</v>
      </c>
      <c r="C701" s="2" t="s">
        <v>1009</v>
      </c>
      <c r="D701" t="s">
        <v>1010</v>
      </c>
      <c r="E701" s="2" t="s">
        <v>985</v>
      </c>
      <c r="F701">
        <v>1</v>
      </c>
      <c r="G701" s="1">
        <v>41367</v>
      </c>
      <c r="H701" s="61">
        <v>2013</v>
      </c>
      <c r="I701" s="5" t="s">
        <v>986</v>
      </c>
      <c r="J701" s="1"/>
      <c r="L701" t="str">
        <f t="shared" si="73"/>
        <v>Somero</v>
      </c>
      <c r="M701" t="s">
        <v>1032</v>
      </c>
      <c r="N701" t="str">
        <f>VLOOKUP(M701,spp!A:B,2,FALSE)</f>
        <v>Lutjanus argentiventris</v>
      </c>
      <c r="O701">
        <f t="shared" si="79"/>
        <v>2</v>
      </c>
      <c r="U701">
        <v>2</v>
      </c>
      <c r="AI701" s="44"/>
      <c r="AJ701">
        <f>VLOOKUP(M701,spp!A:C,3,FALSE)</f>
        <v>1</v>
      </c>
      <c r="AK701">
        <f>VLOOKUP(M701,spp!A:D,4,FALSE)</f>
        <v>3</v>
      </c>
      <c r="AL701">
        <f t="shared" si="74"/>
        <v>85750</v>
      </c>
      <c r="AM701">
        <f t="shared" si="75"/>
        <v>2143.75</v>
      </c>
      <c r="AN701">
        <f t="shared" si="76"/>
        <v>21437.5</v>
      </c>
      <c r="AO701">
        <f t="shared" si="77"/>
        <v>21.4375</v>
      </c>
      <c r="AP701">
        <f t="shared" si="78"/>
        <v>0.04</v>
      </c>
      <c r="AQ701">
        <f>VLOOKUP(M701,spp!A:H,8,FALSE)</f>
        <v>4</v>
      </c>
      <c r="AR701" t="str">
        <f>VLOOKUP(M701,spp!A:K,10,FALSE)</f>
        <v>Depredador Tope</v>
      </c>
      <c r="AS701" t="str">
        <f>VLOOKUP(M701,spp!A:L,12,FALSE)</f>
        <v>LC</v>
      </c>
    </row>
    <row r="702" spans="1:45" x14ac:dyDescent="0.3">
      <c r="A702">
        <v>17</v>
      </c>
      <c r="B702" s="2" t="s">
        <v>983</v>
      </c>
      <c r="C702" s="2" t="s">
        <v>1009</v>
      </c>
      <c r="D702" t="s">
        <v>1010</v>
      </c>
      <c r="E702" s="2" t="s">
        <v>985</v>
      </c>
      <c r="F702">
        <v>1</v>
      </c>
      <c r="G702" s="1">
        <v>41367</v>
      </c>
      <c r="H702" s="61">
        <v>2013</v>
      </c>
      <c r="I702" s="5" t="s">
        <v>986</v>
      </c>
      <c r="J702" s="1"/>
      <c r="L702" t="str">
        <f t="shared" si="73"/>
        <v>Somero</v>
      </c>
      <c r="M702" t="s">
        <v>1041</v>
      </c>
      <c r="N702" t="str">
        <f>VLOOKUP(M702,spp!A:B,2,FALSE)</f>
        <v>Chromis atrilobata</v>
      </c>
      <c r="O702">
        <f t="shared" si="79"/>
        <v>20</v>
      </c>
      <c r="Q702">
        <v>5</v>
      </c>
      <c r="R702">
        <v>15</v>
      </c>
      <c r="AI702" s="44"/>
      <c r="AJ702">
        <f>VLOOKUP(M702,spp!A:C,3,FALSE)</f>
        <v>5</v>
      </c>
      <c r="AK702">
        <f>VLOOKUP(M702,spp!A:D,4,FALSE)</f>
        <v>3.41655</v>
      </c>
      <c r="AL702">
        <f t="shared" si="74"/>
        <v>443891.50969719986</v>
      </c>
      <c r="AM702">
        <f t="shared" si="75"/>
        <v>11097.287742429997</v>
      </c>
      <c r="AN702">
        <f t="shared" si="76"/>
        <v>110972.87742429996</v>
      </c>
      <c r="AO702">
        <f t="shared" si="77"/>
        <v>110.97287742429997</v>
      </c>
      <c r="AP702">
        <f t="shared" si="78"/>
        <v>0.4</v>
      </c>
      <c r="AQ702">
        <f>VLOOKUP(M702,spp!A:H,8,FALSE)</f>
        <v>3.4</v>
      </c>
      <c r="AR702" t="str">
        <f>VLOOKUP(M702,spp!A:K,10,FALSE)</f>
        <v>Planctívoro</v>
      </c>
      <c r="AS702" t="str">
        <f>VLOOKUP(M702,spp!A:L,12,FALSE)</f>
        <v>LC</v>
      </c>
    </row>
    <row r="703" spans="1:45" x14ac:dyDescent="0.3">
      <c r="A703">
        <v>17</v>
      </c>
      <c r="B703" s="2" t="s">
        <v>983</v>
      </c>
      <c r="C703" s="2" t="s">
        <v>1009</v>
      </c>
      <c r="D703" t="s">
        <v>1010</v>
      </c>
      <c r="E703" s="2" t="s">
        <v>985</v>
      </c>
      <c r="F703">
        <v>1</v>
      </c>
      <c r="G703" s="1">
        <v>41367</v>
      </c>
      <c r="H703" s="61">
        <v>2013</v>
      </c>
      <c r="I703" s="5" t="s">
        <v>986</v>
      </c>
      <c r="J703" s="1"/>
      <c r="L703" t="str">
        <f t="shared" si="73"/>
        <v>Somero</v>
      </c>
      <c r="M703" t="s">
        <v>1047</v>
      </c>
      <c r="N703" t="str">
        <f>VLOOKUP(M703,spp!A:B,2,FALSE)</f>
        <v>Scarus rubroviolaceus</v>
      </c>
      <c r="O703">
        <f t="shared" si="79"/>
        <v>40</v>
      </c>
      <c r="P703">
        <v>40</v>
      </c>
      <c r="AI703" s="44"/>
      <c r="AJ703">
        <f>VLOOKUP(M703,spp!A:C,3,FALSE)</f>
        <v>1</v>
      </c>
      <c r="AK703">
        <f>VLOOKUP(M703,spp!A:D,4,FALSE)</f>
        <v>3.109</v>
      </c>
      <c r="AL703">
        <f t="shared" si="74"/>
        <v>690.64596410508318</v>
      </c>
      <c r="AM703">
        <f t="shared" si="75"/>
        <v>17.266149102627079</v>
      </c>
      <c r="AN703">
        <f t="shared" si="76"/>
        <v>172.6614910262708</v>
      </c>
      <c r="AO703">
        <f t="shared" si="77"/>
        <v>0.17266149102627079</v>
      </c>
      <c r="AP703">
        <f t="shared" si="78"/>
        <v>0.8</v>
      </c>
      <c r="AQ703">
        <f>VLOOKUP(M703,spp!A:H,8,FALSE)</f>
        <v>2</v>
      </c>
      <c r="AR703" t="str">
        <f>VLOOKUP(M703,spp!A:K,10,FALSE)</f>
        <v>Herbívoro</v>
      </c>
      <c r="AS703" t="str">
        <f>VLOOKUP(M703,spp!A:L,12,FALSE)</f>
        <v>LC</v>
      </c>
    </row>
    <row r="704" spans="1:45" x14ac:dyDescent="0.3">
      <c r="A704">
        <v>17</v>
      </c>
      <c r="B704" s="2" t="s">
        <v>983</v>
      </c>
      <c r="C704" s="2" t="s">
        <v>1009</v>
      </c>
      <c r="D704" t="s">
        <v>1010</v>
      </c>
      <c r="E704" s="2" t="s">
        <v>985</v>
      </c>
      <c r="F704">
        <v>1</v>
      </c>
      <c r="G704" s="1">
        <v>41367</v>
      </c>
      <c r="H704" s="61">
        <v>2013</v>
      </c>
      <c r="I704" s="5" t="s">
        <v>986</v>
      </c>
      <c r="J704" s="1"/>
      <c r="L704" t="str">
        <f t="shared" si="73"/>
        <v>Somero</v>
      </c>
      <c r="M704" t="s">
        <v>1023</v>
      </c>
      <c r="N704" t="str">
        <f>VLOOKUP(M704,spp!A:B,2,FALSE)</f>
        <v>Anisotremus caesius</v>
      </c>
      <c r="O704">
        <f t="shared" si="79"/>
        <v>2</v>
      </c>
      <c r="T704">
        <v>2</v>
      </c>
      <c r="AI704" s="44"/>
      <c r="AJ704">
        <f>VLOOKUP(M704,spp!A:C,3,FALSE)</f>
        <v>1</v>
      </c>
      <c r="AK704">
        <f>VLOOKUP(M704,spp!A:D,4,FALSE)</f>
        <v>2</v>
      </c>
      <c r="AL704">
        <f t="shared" si="74"/>
        <v>1250</v>
      </c>
      <c r="AM704">
        <f t="shared" si="75"/>
        <v>31.25</v>
      </c>
      <c r="AN704">
        <f t="shared" si="76"/>
        <v>312.5</v>
      </c>
      <c r="AO704">
        <f t="shared" si="77"/>
        <v>0.3125</v>
      </c>
      <c r="AP704">
        <f t="shared" si="78"/>
        <v>0.04</v>
      </c>
      <c r="AQ704">
        <f>VLOOKUP(M704,spp!A:H,8,FALSE)</f>
        <v>3.4</v>
      </c>
      <c r="AR704" t="str">
        <f>VLOOKUP(M704,spp!A:K,10,FALSE)</f>
        <v>Depredador</v>
      </c>
      <c r="AS704" t="str">
        <f>VLOOKUP(M704,spp!A:L,12,FALSE)</f>
        <v>LC</v>
      </c>
    </row>
    <row r="705" spans="1:45" x14ac:dyDescent="0.3">
      <c r="A705">
        <v>17</v>
      </c>
      <c r="B705" s="2" t="s">
        <v>983</v>
      </c>
      <c r="C705" s="2" t="s">
        <v>1009</v>
      </c>
      <c r="D705" t="s">
        <v>1010</v>
      </c>
      <c r="E705" s="2" t="s">
        <v>985</v>
      </c>
      <c r="F705">
        <v>2</v>
      </c>
      <c r="G705" s="1">
        <v>41367</v>
      </c>
      <c r="H705" s="61">
        <v>2013</v>
      </c>
      <c r="I705" s="5" t="s">
        <v>986</v>
      </c>
      <c r="J705" s="1"/>
      <c r="L705" t="str">
        <f t="shared" si="73"/>
        <v>Somero</v>
      </c>
      <c r="M705" t="s">
        <v>1017</v>
      </c>
      <c r="N705" t="str">
        <f>VLOOKUP(M705,spp!A:B,2,FALSE)</f>
        <v>Halichoeres dispilus</v>
      </c>
      <c r="O705">
        <f t="shared" si="79"/>
        <v>75</v>
      </c>
      <c r="Q705">
        <v>75</v>
      </c>
      <c r="AI705" s="44"/>
      <c r="AJ705">
        <f>VLOOKUP(M705,spp!A:C,3,FALSE)</f>
        <v>1.26E-2</v>
      </c>
      <c r="AK705">
        <f>VLOOKUP(M705,spp!A:D,4,FALSE)</f>
        <v>3</v>
      </c>
      <c r="AL705">
        <f t="shared" si="74"/>
        <v>398.671875</v>
      </c>
      <c r="AM705">
        <f t="shared" si="75"/>
        <v>9.966796875</v>
      </c>
      <c r="AN705">
        <f t="shared" si="76"/>
        <v>99.66796875</v>
      </c>
      <c r="AO705">
        <f t="shared" si="77"/>
        <v>9.9667968750000002E-2</v>
      </c>
      <c r="AP705">
        <f t="shared" si="78"/>
        <v>1.5</v>
      </c>
      <c r="AQ705">
        <f>VLOOKUP(M705,spp!A:H,8,FALSE)</f>
        <v>3.9</v>
      </c>
      <c r="AR705" t="str">
        <f>VLOOKUP(M705,spp!A:K,10,FALSE)</f>
        <v>Depredador</v>
      </c>
      <c r="AS705" t="str">
        <f>VLOOKUP(M705,spp!A:L,12,FALSE)</f>
        <v>LC</v>
      </c>
    </row>
    <row r="706" spans="1:45" x14ac:dyDescent="0.3">
      <c r="A706">
        <v>17</v>
      </c>
      <c r="B706" s="2" t="s">
        <v>983</v>
      </c>
      <c r="C706" s="2" t="s">
        <v>1009</v>
      </c>
      <c r="D706" t="s">
        <v>1010</v>
      </c>
      <c r="E706" s="2" t="s">
        <v>985</v>
      </c>
      <c r="F706">
        <v>2</v>
      </c>
      <c r="G706" s="1">
        <v>41367</v>
      </c>
      <c r="H706" s="61">
        <v>2013</v>
      </c>
      <c r="I706" s="5" t="s">
        <v>986</v>
      </c>
      <c r="J706" s="1"/>
      <c r="L706" t="str">
        <f t="shared" si="73"/>
        <v>Somero</v>
      </c>
      <c r="M706" t="s">
        <v>1028</v>
      </c>
      <c r="N706" t="str">
        <f>VLOOKUP(M706,spp!A:B,2,FALSE)</f>
        <v>Thalassoma lucasanum</v>
      </c>
      <c r="O706">
        <f t="shared" si="79"/>
        <v>18</v>
      </c>
      <c r="Q706">
        <v>13</v>
      </c>
      <c r="R706">
        <v>2</v>
      </c>
      <c r="S706">
        <v>3</v>
      </c>
      <c r="AI706" s="44"/>
      <c r="AJ706">
        <f>VLOOKUP(M706,spp!A:C,3,FALSE)</f>
        <v>1.261E-2</v>
      </c>
      <c r="AK706">
        <f>VLOOKUP(M706,spp!A:D,4,FALSE)</f>
        <v>2</v>
      </c>
      <c r="AL706">
        <f t="shared" si="74"/>
        <v>24.747125</v>
      </c>
      <c r="AM706">
        <f t="shared" si="75"/>
        <v>0.61867812499999997</v>
      </c>
      <c r="AN706">
        <f t="shared" si="76"/>
        <v>6.1867812499999992</v>
      </c>
      <c r="AO706">
        <f t="shared" si="77"/>
        <v>6.1867812499999996E-3</v>
      </c>
      <c r="AP706">
        <f t="shared" si="78"/>
        <v>0.36</v>
      </c>
      <c r="AQ706">
        <f>VLOOKUP(M706,spp!A:H,8,FALSE)</f>
        <v>3.5</v>
      </c>
      <c r="AR706" t="str">
        <f>VLOOKUP(M706,spp!A:K,10,FALSE)</f>
        <v>Depredador</v>
      </c>
      <c r="AS706" t="str">
        <f>VLOOKUP(M706,spp!A:L,12,FALSE)</f>
        <v>LC</v>
      </c>
    </row>
    <row r="707" spans="1:45" x14ac:dyDescent="0.3">
      <c r="A707">
        <v>17</v>
      </c>
      <c r="B707" s="2" t="s">
        <v>983</v>
      </c>
      <c r="C707" s="2" t="s">
        <v>1009</v>
      </c>
      <c r="D707" t="s">
        <v>1010</v>
      </c>
      <c r="E707" s="2" t="s">
        <v>985</v>
      </c>
      <c r="F707">
        <v>2</v>
      </c>
      <c r="G707" s="1">
        <v>41367</v>
      </c>
      <c r="H707" s="61">
        <v>2013</v>
      </c>
      <c r="I707" s="5" t="s">
        <v>986</v>
      </c>
      <c r="J707" s="1"/>
      <c r="L707" t="str">
        <f t="shared" si="73"/>
        <v>Somero</v>
      </c>
      <c r="M707" t="s">
        <v>1019</v>
      </c>
      <c r="N707" t="str">
        <f>VLOOKUP(M707,spp!A:B,2,FALSE)</f>
        <v>Stegastes acapulcoensis</v>
      </c>
      <c r="O707">
        <f t="shared" si="79"/>
        <v>8</v>
      </c>
      <c r="P707">
        <v>1</v>
      </c>
      <c r="R707">
        <v>7</v>
      </c>
      <c r="AI707" s="44"/>
      <c r="AJ707">
        <f>VLOOKUP(M707,spp!A:C,3,FALSE)</f>
        <v>3.49E-2</v>
      </c>
      <c r="AK707">
        <f>VLOOKUP(M707,spp!A:D,4,FALSE)</f>
        <v>2</v>
      </c>
      <c r="AL707">
        <f t="shared" si="74"/>
        <v>38.39</v>
      </c>
      <c r="AM707">
        <f t="shared" si="75"/>
        <v>0.95974999999999999</v>
      </c>
      <c r="AN707">
        <f t="shared" si="76"/>
        <v>9.5975000000000001</v>
      </c>
      <c r="AO707">
        <f t="shared" si="77"/>
        <v>9.5975000000000001E-3</v>
      </c>
      <c r="AP707">
        <f t="shared" si="78"/>
        <v>0.16</v>
      </c>
      <c r="AQ707">
        <f>VLOOKUP(M707,spp!A:H,8,FALSE)</f>
        <v>2</v>
      </c>
      <c r="AR707" t="str">
        <f>VLOOKUP(M707,spp!A:K,10,FALSE)</f>
        <v>Herbívoro</v>
      </c>
      <c r="AS707" t="str">
        <f>VLOOKUP(M707,spp!A:L,12,FALSE)</f>
        <v>LC</v>
      </c>
    </row>
    <row r="708" spans="1:45" x14ac:dyDescent="0.3">
      <c r="A708">
        <v>17</v>
      </c>
      <c r="B708" s="2" t="s">
        <v>983</v>
      </c>
      <c r="C708" s="2" t="s">
        <v>1009</v>
      </c>
      <c r="D708" t="s">
        <v>1010</v>
      </c>
      <c r="E708" s="2" t="s">
        <v>985</v>
      </c>
      <c r="F708">
        <v>2</v>
      </c>
      <c r="G708" s="1">
        <v>41367</v>
      </c>
      <c r="H708" s="61">
        <v>2013</v>
      </c>
      <c r="I708" s="5" t="s">
        <v>986</v>
      </c>
      <c r="J708" s="1"/>
      <c r="L708" t="str">
        <f t="shared" ref="L708:L771" si="80">IF(K708&gt;6,"Profundo","Somero")</f>
        <v>Somero</v>
      </c>
      <c r="M708" t="s">
        <v>1025</v>
      </c>
      <c r="N708" t="str">
        <f>VLOOKUP(M708,spp!A:B,2,FALSE)</f>
        <v>Abudefduf troschelii</v>
      </c>
      <c r="O708">
        <f t="shared" si="79"/>
        <v>54</v>
      </c>
      <c r="S708">
        <v>54</v>
      </c>
      <c r="AI708" s="44"/>
      <c r="AJ708">
        <f>VLOOKUP(M708,spp!A:C,3,FALSE)</f>
        <v>1.6E-2</v>
      </c>
      <c r="AK708">
        <f>VLOOKUP(M708,spp!A:D,4,FALSE)</f>
        <v>3</v>
      </c>
      <c r="AL708">
        <f t="shared" ref="AL708:AL771" si="81">((AJ708*$P$2^AK708)*P708)+((AJ708*$Q$2^AK708)*Q708)+((AJ708*$R$2^AK708)*R708)+((AJ708*$S$2^AK708)*S708)+((AJ708*$T$2^AK708)*T708)+((AJ708*$U$2^AK708)*U708)+((AJ708*$V$2^AK708)*V708)+((AJ708*$W$2^AK708)*W708)+((AJ708*$X$2^AK708)*X708)+((AJ708*$Y$2^AK708)*Y708)+((AJ708*$Z$2^AK708)*Z708)+((AJ708*$AA$2^AK708)*AA708)+((AJ708*$AB$2^AK708)*AB708)+ ((AJ708*$AC$2^AK708)*AC708)+((AJ708*$AD$2^AK708)*AD708)+((AJ708*$AE$2^AK708)*AE708)+((AJ708*$AF$2^AK708)*AF708)+((AJ708*$AG$2^AK708)*AG708)+((AJ708*$AH$2^AK708)*AH708)</f>
        <v>4630.5</v>
      </c>
      <c r="AM708">
        <f t="shared" ref="AM708:AM771" si="82">AL708/40</f>
        <v>115.7625</v>
      </c>
      <c r="AN708">
        <f t="shared" ref="AN708:AN771" si="83">AM708*10</f>
        <v>1157.625</v>
      </c>
      <c r="AO708">
        <f t="shared" ref="AO708:AO771" si="84">AN708/1000</f>
        <v>1.1576249999999999</v>
      </c>
      <c r="AP708">
        <f t="shared" ref="AP708:AP771" si="85">O708/$C$1</f>
        <v>1.08</v>
      </c>
      <c r="AQ708">
        <f>VLOOKUP(M708,spp!A:H,8,FALSE)</f>
        <v>3</v>
      </c>
      <c r="AR708" t="str">
        <f>VLOOKUP(M708,spp!A:K,10,FALSE)</f>
        <v>Planctívoro</v>
      </c>
      <c r="AS708" t="str">
        <f>VLOOKUP(M708,spp!A:L,12,FALSE)</f>
        <v>LC</v>
      </c>
    </row>
    <row r="709" spans="1:45" x14ac:dyDescent="0.3">
      <c r="A709">
        <v>17</v>
      </c>
      <c r="B709" s="2" t="s">
        <v>983</v>
      </c>
      <c r="C709" s="2" t="s">
        <v>1009</v>
      </c>
      <c r="D709" t="s">
        <v>1010</v>
      </c>
      <c r="E709" s="2" t="s">
        <v>985</v>
      </c>
      <c r="F709">
        <v>2</v>
      </c>
      <c r="G709" s="1">
        <v>41367</v>
      </c>
      <c r="H709" s="61">
        <v>2013</v>
      </c>
      <c r="I709" s="5" t="s">
        <v>986</v>
      </c>
      <c r="J709" s="1"/>
      <c r="L709" t="str">
        <f t="shared" si="80"/>
        <v>Somero</v>
      </c>
      <c r="M709" t="s">
        <v>1041</v>
      </c>
      <c r="N709" t="str">
        <f>VLOOKUP(M709,spp!A:B,2,FALSE)</f>
        <v>Chromis atrilobata</v>
      </c>
      <c r="O709">
        <f t="shared" si="79"/>
        <v>7</v>
      </c>
      <c r="Q709">
        <v>6</v>
      </c>
      <c r="R709">
        <v>1</v>
      </c>
      <c r="AI709" s="44"/>
      <c r="AJ709">
        <f>VLOOKUP(M709,spp!A:C,3,FALSE)</f>
        <v>5</v>
      </c>
      <c r="AK709">
        <f>VLOOKUP(M709,spp!A:D,4,FALSE)</f>
        <v>3.41655</v>
      </c>
      <c r="AL709">
        <f t="shared" si="81"/>
        <v>57261.433924513745</v>
      </c>
      <c r="AM709">
        <f t="shared" si="82"/>
        <v>1431.5358481128437</v>
      </c>
      <c r="AN709">
        <f t="shared" si="83"/>
        <v>14315.358481128438</v>
      </c>
      <c r="AO709">
        <f t="shared" si="84"/>
        <v>14.315358481128438</v>
      </c>
      <c r="AP709">
        <f t="shared" si="85"/>
        <v>0.14000000000000001</v>
      </c>
      <c r="AQ709">
        <f>VLOOKUP(M709,spp!A:H,8,FALSE)</f>
        <v>3.4</v>
      </c>
      <c r="AR709" t="str">
        <f>VLOOKUP(M709,spp!A:K,10,FALSE)</f>
        <v>Planctívoro</v>
      </c>
      <c r="AS709" t="str">
        <f>VLOOKUP(M709,spp!A:L,12,FALSE)</f>
        <v>LC</v>
      </c>
    </row>
    <row r="710" spans="1:45" x14ac:dyDescent="0.3">
      <c r="A710">
        <v>17</v>
      </c>
      <c r="B710" s="2" t="s">
        <v>983</v>
      </c>
      <c r="C710" s="2" t="s">
        <v>1009</v>
      </c>
      <c r="D710" t="s">
        <v>1010</v>
      </c>
      <c r="E710" s="2" t="s">
        <v>985</v>
      </c>
      <c r="F710">
        <v>2</v>
      </c>
      <c r="G710" s="1">
        <v>41367</v>
      </c>
      <c r="H710" s="61">
        <v>2013</v>
      </c>
      <c r="I710" s="5" t="s">
        <v>986</v>
      </c>
      <c r="J710" s="1"/>
      <c r="L710" t="str">
        <f t="shared" si="80"/>
        <v>Somero</v>
      </c>
      <c r="M710" t="s">
        <v>1023</v>
      </c>
      <c r="N710" t="str">
        <f>VLOOKUP(M710,spp!A:B,2,FALSE)</f>
        <v>Anisotremus caesius</v>
      </c>
      <c r="O710">
        <f t="shared" si="79"/>
        <v>1</v>
      </c>
      <c r="T710">
        <v>1</v>
      </c>
      <c r="AI710" s="44"/>
      <c r="AJ710">
        <f>VLOOKUP(M710,spp!A:C,3,FALSE)</f>
        <v>1</v>
      </c>
      <c r="AK710">
        <f>VLOOKUP(M710,spp!A:D,4,FALSE)</f>
        <v>2</v>
      </c>
      <c r="AL710">
        <f t="shared" si="81"/>
        <v>625</v>
      </c>
      <c r="AM710">
        <f t="shared" si="82"/>
        <v>15.625</v>
      </c>
      <c r="AN710">
        <f t="shared" si="83"/>
        <v>156.25</v>
      </c>
      <c r="AO710">
        <f t="shared" si="84"/>
        <v>0.15625</v>
      </c>
      <c r="AP710">
        <f t="shared" si="85"/>
        <v>0.02</v>
      </c>
      <c r="AQ710">
        <f>VLOOKUP(M710,spp!A:H,8,FALSE)</f>
        <v>3.4</v>
      </c>
      <c r="AR710" t="str">
        <f>VLOOKUP(M710,spp!A:K,10,FALSE)</f>
        <v>Depredador</v>
      </c>
      <c r="AS710" t="str">
        <f>VLOOKUP(M710,spp!A:L,12,FALSE)</f>
        <v>LC</v>
      </c>
    </row>
    <row r="711" spans="1:45" x14ac:dyDescent="0.3">
      <c r="A711">
        <v>17</v>
      </c>
      <c r="B711" s="2" t="s">
        <v>983</v>
      </c>
      <c r="C711" s="2" t="s">
        <v>1009</v>
      </c>
      <c r="D711" t="s">
        <v>1010</v>
      </c>
      <c r="E711" s="2" t="s">
        <v>985</v>
      </c>
      <c r="F711">
        <v>2</v>
      </c>
      <c r="G711" s="1">
        <v>41367</v>
      </c>
      <c r="H711" s="61">
        <v>2013</v>
      </c>
      <c r="I711" s="5" t="s">
        <v>986</v>
      </c>
      <c r="J711" s="1"/>
      <c r="L711" t="str">
        <f t="shared" si="80"/>
        <v>Somero</v>
      </c>
      <c r="M711" t="s">
        <v>1048</v>
      </c>
      <c r="N711" t="str">
        <f>VLOOKUP(M711,spp!A:B,2,FALSE)</f>
        <v>Scarus ghobban</v>
      </c>
      <c r="O711">
        <f t="shared" si="79"/>
        <v>1</v>
      </c>
      <c r="U711">
        <v>1</v>
      </c>
      <c r="AI711" s="44"/>
      <c r="AJ711">
        <f>VLOOKUP(M711,spp!A:C,3,FALSE)</f>
        <v>2</v>
      </c>
      <c r="AK711">
        <f>VLOOKUP(M711,spp!A:D,4,FALSE)</f>
        <v>2.919</v>
      </c>
      <c r="AL711">
        <f t="shared" si="81"/>
        <v>64293.137101416956</v>
      </c>
      <c r="AM711">
        <f t="shared" si="82"/>
        <v>1607.328427535424</v>
      </c>
      <c r="AN711">
        <f t="shared" si="83"/>
        <v>16073.284275354239</v>
      </c>
      <c r="AO711">
        <f t="shared" si="84"/>
        <v>16.07328427535424</v>
      </c>
      <c r="AP711">
        <f t="shared" si="85"/>
        <v>0.02</v>
      </c>
      <c r="AQ711">
        <f>VLOOKUP(M711,spp!A:H,8,FALSE)</f>
        <v>2</v>
      </c>
      <c r="AR711" t="str">
        <f>VLOOKUP(M711,spp!A:K,10,FALSE)</f>
        <v>Herbívoro</v>
      </c>
      <c r="AS711" t="str">
        <f>VLOOKUP(M711,spp!A:L,12,FALSE)</f>
        <v>LC</v>
      </c>
    </row>
    <row r="712" spans="1:45" x14ac:dyDescent="0.3">
      <c r="A712">
        <v>17</v>
      </c>
      <c r="B712" s="2" t="s">
        <v>983</v>
      </c>
      <c r="C712" s="2" t="s">
        <v>1009</v>
      </c>
      <c r="D712" t="s">
        <v>1010</v>
      </c>
      <c r="E712" s="2" t="s">
        <v>985</v>
      </c>
      <c r="F712">
        <v>2</v>
      </c>
      <c r="G712" s="1">
        <v>41367</v>
      </c>
      <c r="H712" s="61">
        <v>2013</v>
      </c>
      <c r="I712" s="5" t="s">
        <v>986</v>
      </c>
      <c r="J712" s="1"/>
      <c r="L712" t="str">
        <f t="shared" si="80"/>
        <v>Somero</v>
      </c>
      <c r="M712" t="s">
        <v>1071</v>
      </c>
      <c r="N712" t="str">
        <f>VLOOKUP(M712,spp!A:B,2,FALSE)</f>
        <v>Anisotremus interruptus</v>
      </c>
      <c r="O712">
        <f t="shared" si="79"/>
        <v>1</v>
      </c>
      <c r="T712">
        <v>1</v>
      </c>
      <c r="AI712" s="44"/>
      <c r="AJ712">
        <f>VLOOKUP(M712,spp!A:C,3,FALSE)</f>
        <v>5</v>
      </c>
      <c r="AK712">
        <f>VLOOKUP(M712,spp!A:D,4,FALSE)</f>
        <v>2.91</v>
      </c>
      <c r="AL712">
        <f t="shared" si="81"/>
        <v>58475.700028775253</v>
      </c>
      <c r="AM712">
        <f t="shared" si="82"/>
        <v>1461.8925007193814</v>
      </c>
      <c r="AN712">
        <f t="shared" si="83"/>
        <v>14618.925007193813</v>
      </c>
      <c r="AO712">
        <f t="shared" si="84"/>
        <v>14.618925007193813</v>
      </c>
      <c r="AP712">
        <f t="shared" si="85"/>
        <v>0.02</v>
      </c>
      <c r="AQ712">
        <f>VLOOKUP(M712,spp!A:H,8,FALSE)</f>
        <v>3.5</v>
      </c>
      <c r="AR712" t="str">
        <f>VLOOKUP(M712,spp!A:K,10,FALSE)</f>
        <v>Depredador</v>
      </c>
      <c r="AS712" t="str">
        <f>VLOOKUP(M712,spp!A:L,12,FALSE)</f>
        <v>LC</v>
      </c>
    </row>
    <row r="713" spans="1:45" x14ac:dyDescent="0.3">
      <c r="A713">
        <v>17</v>
      </c>
      <c r="B713" s="2" t="s">
        <v>983</v>
      </c>
      <c r="C713" s="2" t="s">
        <v>1009</v>
      </c>
      <c r="D713" t="s">
        <v>1010</v>
      </c>
      <c r="E713" s="2" t="s">
        <v>985</v>
      </c>
      <c r="F713">
        <v>2</v>
      </c>
      <c r="G713" s="1">
        <v>41367</v>
      </c>
      <c r="H713" s="61">
        <v>2013</v>
      </c>
      <c r="I713" s="5" t="s">
        <v>986</v>
      </c>
      <c r="J713" s="1"/>
      <c r="L713" t="str">
        <f t="shared" si="80"/>
        <v>Somero</v>
      </c>
      <c r="M713" t="s">
        <v>1021</v>
      </c>
      <c r="N713" t="str">
        <f>VLOOKUP(M713,spp!A:B,2,FALSE)</f>
        <v>Johnrandallia nigrirostris</v>
      </c>
      <c r="O713">
        <f t="shared" si="79"/>
        <v>1</v>
      </c>
      <c r="T713">
        <v>1</v>
      </c>
      <c r="AI713" s="44"/>
      <c r="AJ713">
        <f>VLOOKUP(M713,spp!A:C,3,FALSE)</f>
        <v>2</v>
      </c>
      <c r="AK713">
        <f>VLOOKUP(M713,spp!A:D,4,FALSE)</f>
        <v>3</v>
      </c>
      <c r="AL713">
        <f t="shared" si="81"/>
        <v>31250</v>
      </c>
      <c r="AM713">
        <f t="shared" si="82"/>
        <v>781.25</v>
      </c>
      <c r="AN713">
        <f t="shared" si="83"/>
        <v>7812.5</v>
      </c>
      <c r="AO713">
        <f t="shared" si="84"/>
        <v>7.8125</v>
      </c>
      <c r="AP713">
        <f t="shared" si="85"/>
        <v>0.02</v>
      </c>
      <c r="AQ713">
        <f>VLOOKUP(M713,spp!A:H,8,FALSE)</f>
        <v>3</v>
      </c>
      <c r="AR713" t="str">
        <f>VLOOKUP(M713,spp!A:K,10,FALSE)</f>
        <v>Depredador</v>
      </c>
      <c r="AS713" t="str">
        <f>VLOOKUP(M713,spp!A:L,12,FALSE)</f>
        <v>LC</v>
      </c>
    </row>
    <row r="714" spans="1:45" x14ac:dyDescent="0.3">
      <c r="A714">
        <v>17</v>
      </c>
      <c r="B714" s="2" t="s">
        <v>983</v>
      </c>
      <c r="C714" s="2" t="s">
        <v>1009</v>
      </c>
      <c r="D714" t="s">
        <v>1010</v>
      </c>
      <c r="E714" s="2" t="s">
        <v>985</v>
      </c>
      <c r="F714">
        <v>3</v>
      </c>
      <c r="G714" s="1">
        <v>41367</v>
      </c>
      <c r="H714" s="61">
        <v>2013</v>
      </c>
      <c r="I714" s="5" t="s">
        <v>986</v>
      </c>
      <c r="J714" s="1"/>
      <c r="L714" t="str">
        <f t="shared" si="80"/>
        <v>Somero</v>
      </c>
      <c r="M714" t="s">
        <v>1017</v>
      </c>
      <c r="N714" t="str">
        <f>VLOOKUP(M714,spp!A:B,2,FALSE)</f>
        <v>Halichoeres dispilus</v>
      </c>
      <c r="O714">
        <f t="shared" si="79"/>
        <v>50</v>
      </c>
      <c r="Q714">
        <v>50</v>
      </c>
      <c r="AI714" s="44"/>
      <c r="AJ714">
        <f>VLOOKUP(M714,spp!A:C,3,FALSE)</f>
        <v>1.26E-2</v>
      </c>
      <c r="AK714">
        <f>VLOOKUP(M714,spp!A:D,4,FALSE)</f>
        <v>3</v>
      </c>
      <c r="AL714">
        <f t="shared" si="81"/>
        <v>265.78125</v>
      </c>
      <c r="AM714">
        <f t="shared" si="82"/>
        <v>6.64453125</v>
      </c>
      <c r="AN714">
        <f t="shared" si="83"/>
        <v>66.4453125</v>
      </c>
      <c r="AO714">
        <f t="shared" si="84"/>
        <v>6.6445312500000006E-2</v>
      </c>
      <c r="AP714">
        <f t="shared" si="85"/>
        <v>1</v>
      </c>
      <c r="AQ714">
        <f>VLOOKUP(M714,spp!A:H,8,FALSE)</f>
        <v>3.9</v>
      </c>
      <c r="AR714" t="str">
        <f>VLOOKUP(M714,spp!A:K,10,FALSE)</f>
        <v>Depredador</v>
      </c>
      <c r="AS714" t="str">
        <f>VLOOKUP(M714,spp!A:L,12,FALSE)</f>
        <v>LC</v>
      </c>
    </row>
    <row r="715" spans="1:45" x14ac:dyDescent="0.3">
      <c r="A715">
        <v>17</v>
      </c>
      <c r="B715" s="2" t="s">
        <v>983</v>
      </c>
      <c r="C715" s="2" t="s">
        <v>1009</v>
      </c>
      <c r="D715" t="s">
        <v>1010</v>
      </c>
      <c r="E715" s="2" t="s">
        <v>985</v>
      </c>
      <c r="F715">
        <v>3</v>
      </c>
      <c r="G715" s="1">
        <v>41367</v>
      </c>
      <c r="H715" s="61">
        <v>2013</v>
      </c>
      <c r="I715" s="5" t="s">
        <v>986</v>
      </c>
      <c r="J715" s="1"/>
      <c r="L715" t="str">
        <f t="shared" si="80"/>
        <v>Somero</v>
      </c>
      <c r="M715" t="s">
        <v>1028</v>
      </c>
      <c r="N715" t="str">
        <f>VLOOKUP(M715,spp!A:B,2,FALSE)</f>
        <v>Thalassoma lucasanum</v>
      </c>
      <c r="O715">
        <f t="shared" si="79"/>
        <v>24</v>
      </c>
      <c r="Q715">
        <v>22</v>
      </c>
      <c r="R715">
        <v>2</v>
      </c>
      <c r="AI715" s="44"/>
      <c r="AJ715">
        <f>VLOOKUP(M715,spp!A:C,3,FALSE)</f>
        <v>1.261E-2</v>
      </c>
      <c r="AK715">
        <f>VLOOKUP(M715,spp!A:D,4,FALSE)</f>
        <v>2</v>
      </c>
      <c r="AL715">
        <f t="shared" si="81"/>
        <v>19.545500000000001</v>
      </c>
      <c r="AM715">
        <f t="shared" si="82"/>
        <v>0.4886375</v>
      </c>
      <c r="AN715">
        <f t="shared" si="83"/>
        <v>4.8863750000000001</v>
      </c>
      <c r="AO715">
        <f t="shared" si="84"/>
        <v>4.8863750000000001E-3</v>
      </c>
      <c r="AP715">
        <f t="shared" si="85"/>
        <v>0.48</v>
      </c>
      <c r="AQ715">
        <f>VLOOKUP(M715,spp!A:H,8,FALSE)</f>
        <v>3.5</v>
      </c>
      <c r="AR715" t="str">
        <f>VLOOKUP(M715,spp!A:K,10,FALSE)</f>
        <v>Depredador</v>
      </c>
      <c r="AS715" t="str">
        <f>VLOOKUP(M715,spp!A:L,12,FALSE)</f>
        <v>LC</v>
      </c>
    </row>
    <row r="716" spans="1:45" x14ac:dyDescent="0.3">
      <c r="A716">
        <v>17</v>
      </c>
      <c r="B716" s="2" t="s">
        <v>983</v>
      </c>
      <c r="C716" s="2" t="s">
        <v>1009</v>
      </c>
      <c r="D716" t="s">
        <v>1010</v>
      </c>
      <c r="E716" s="2" t="s">
        <v>985</v>
      </c>
      <c r="F716">
        <v>3</v>
      </c>
      <c r="G716" s="1">
        <v>41367</v>
      </c>
      <c r="H716" s="61">
        <v>2013</v>
      </c>
      <c r="I716" s="5" t="s">
        <v>986</v>
      </c>
      <c r="J716" s="1"/>
      <c r="L716" t="str">
        <f t="shared" si="80"/>
        <v>Somero</v>
      </c>
      <c r="M716" t="s">
        <v>1019</v>
      </c>
      <c r="N716" t="str">
        <f>VLOOKUP(M716,spp!A:B,2,FALSE)</f>
        <v>Stegastes acapulcoensis</v>
      </c>
      <c r="O716">
        <f t="shared" si="79"/>
        <v>2</v>
      </c>
      <c r="S716">
        <v>2</v>
      </c>
      <c r="AI716" s="44"/>
      <c r="AJ716">
        <f>VLOOKUP(M716,spp!A:C,3,FALSE)</f>
        <v>3.49E-2</v>
      </c>
      <c r="AK716">
        <f>VLOOKUP(M716,spp!A:D,4,FALSE)</f>
        <v>2</v>
      </c>
      <c r="AL716">
        <f t="shared" si="81"/>
        <v>21.376249999999999</v>
      </c>
      <c r="AM716">
        <f t="shared" si="82"/>
        <v>0.53440624999999997</v>
      </c>
      <c r="AN716">
        <f t="shared" si="83"/>
        <v>5.3440624999999997</v>
      </c>
      <c r="AO716">
        <f t="shared" si="84"/>
        <v>5.3440624999999999E-3</v>
      </c>
      <c r="AP716">
        <f t="shared" si="85"/>
        <v>0.04</v>
      </c>
      <c r="AQ716">
        <f>VLOOKUP(M716,spp!A:H,8,FALSE)</f>
        <v>2</v>
      </c>
      <c r="AR716" t="str">
        <f>VLOOKUP(M716,spp!A:K,10,FALSE)</f>
        <v>Herbívoro</v>
      </c>
      <c r="AS716" t="str">
        <f>VLOOKUP(M716,spp!A:L,12,FALSE)</f>
        <v>LC</v>
      </c>
    </row>
    <row r="717" spans="1:45" x14ac:dyDescent="0.3">
      <c r="A717">
        <v>17</v>
      </c>
      <c r="B717" s="2" t="s">
        <v>983</v>
      </c>
      <c r="C717" s="2" t="s">
        <v>1009</v>
      </c>
      <c r="D717" t="s">
        <v>1010</v>
      </c>
      <c r="E717" s="2" t="s">
        <v>985</v>
      </c>
      <c r="F717">
        <v>3</v>
      </c>
      <c r="G717" s="1">
        <v>41367</v>
      </c>
      <c r="H717" s="61">
        <v>2013</v>
      </c>
      <c r="I717" s="5" t="s">
        <v>986</v>
      </c>
      <c r="J717" s="1"/>
      <c r="L717" t="str">
        <f t="shared" si="80"/>
        <v>Somero</v>
      </c>
      <c r="M717" t="s">
        <v>1025</v>
      </c>
      <c r="N717" t="str">
        <f>VLOOKUP(M717,spp!A:B,2,FALSE)</f>
        <v>Abudefduf troschelii</v>
      </c>
      <c r="O717">
        <f t="shared" si="79"/>
        <v>43</v>
      </c>
      <c r="R717">
        <v>8</v>
      </c>
      <c r="S717">
        <v>35</v>
      </c>
      <c r="AI717" s="44"/>
      <c r="AJ717">
        <f>VLOOKUP(M717,spp!A:C,3,FALSE)</f>
        <v>1.6E-2</v>
      </c>
      <c r="AK717">
        <f>VLOOKUP(M717,spp!A:D,4,FALSE)</f>
        <v>3</v>
      </c>
      <c r="AL717">
        <f t="shared" si="81"/>
        <v>3251.25</v>
      </c>
      <c r="AM717">
        <f t="shared" si="82"/>
        <v>81.28125</v>
      </c>
      <c r="AN717">
        <f t="shared" si="83"/>
        <v>812.8125</v>
      </c>
      <c r="AO717">
        <f t="shared" si="84"/>
        <v>0.81281250000000005</v>
      </c>
      <c r="AP717">
        <f t="shared" si="85"/>
        <v>0.86</v>
      </c>
      <c r="AQ717">
        <f>VLOOKUP(M717,spp!A:H,8,FALSE)</f>
        <v>3</v>
      </c>
      <c r="AR717" t="str">
        <f>VLOOKUP(M717,spp!A:K,10,FALSE)</f>
        <v>Planctívoro</v>
      </c>
      <c r="AS717" t="str">
        <f>VLOOKUP(M717,spp!A:L,12,FALSE)</f>
        <v>LC</v>
      </c>
    </row>
    <row r="718" spans="1:45" x14ac:dyDescent="0.3">
      <c r="A718">
        <v>17</v>
      </c>
      <c r="B718" s="2" t="s">
        <v>983</v>
      </c>
      <c r="C718" s="2" t="s">
        <v>1009</v>
      </c>
      <c r="D718" t="s">
        <v>1010</v>
      </c>
      <c r="E718" s="2" t="s">
        <v>985</v>
      </c>
      <c r="F718">
        <v>3</v>
      </c>
      <c r="G718" s="1">
        <v>41367</v>
      </c>
      <c r="H718" s="61">
        <v>2013</v>
      </c>
      <c r="I718" s="5" t="s">
        <v>986</v>
      </c>
      <c r="J718" s="1"/>
      <c r="L718" t="str">
        <f t="shared" si="80"/>
        <v>Somero</v>
      </c>
      <c r="M718" t="s">
        <v>1032</v>
      </c>
      <c r="N718" t="str">
        <f>VLOOKUP(M718,spp!A:B,2,FALSE)</f>
        <v>Lutjanus argentiventris</v>
      </c>
      <c r="O718">
        <f t="shared" si="79"/>
        <v>1</v>
      </c>
      <c r="U718">
        <v>1</v>
      </c>
      <c r="AI718" s="44"/>
      <c r="AJ718">
        <f>VLOOKUP(M718,spp!A:C,3,FALSE)</f>
        <v>1</v>
      </c>
      <c r="AK718">
        <f>VLOOKUP(M718,spp!A:D,4,FALSE)</f>
        <v>3</v>
      </c>
      <c r="AL718">
        <f t="shared" si="81"/>
        <v>42875</v>
      </c>
      <c r="AM718">
        <f t="shared" si="82"/>
        <v>1071.875</v>
      </c>
      <c r="AN718">
        <f t="shared" si="83"/>
        <v>10718.75</v>
      </c>
      <c r="AO718">
        <f t="shared" si="84"/>
        <v>10.71875</v>
      </c>
      <c r="AP718">
        <f t="shared" si="85"/>
        <v>0.02</v>
      </c>
      <c r="AQ718">
        <f>VLOOKUP(M718,spp!A:H,8,FALSE)</f>
        <v>4</v>
      </c>
      <c r="AR718" t="str">
        <f>VLOOKUP(M718,spp!A:K,10,FALSE)</f>
        <v>Depredador Tope</v>
      </c>
      <c r="AS718" t="str">
        <f>VLOOKUP(M718,spp!A:L,12,FALSE)</f>
        <v>LC</v>
      </c>
    </row>
    <row r="719" spans="1:45" x14ac:dyDescent="0.3">
      <c r="A719">
        <v>17</v>
      </c>
      <c r="B719" s="2" t="s">
        <v>983</v>
      </c>
      <c r="C719" s="2" t="s">
        <v>1009</v>
      </c>
      <c r="D719" t="s">
        <v>1010</v>
      </c>
      <c r="E719" s="2" t="s">
        <v>985</v>
      </c>
      <c r="F719">
        <v>3</v>
      </c>
      <c r="G719" s="1">
        <v>41367</v>
      </c>
      <c r="H719" s="61">
        <v>2013</v>
      </c>
      <c r="I719" s="5" t="s">
        <v>986</v>
      </c>
      <c r="J719" s="1"/>
      <c r="L719" t="str">
        <f t="shared" si="80"/>
        <v>Somero</v>
      </c>
      <c r="M719" t="s">
        <v>1041</v>
      </c>
      <c r="N719" t="str">
        <f>VLOOKUP(M719,spp!A:B,2,FALSE)</f>
        <v>Chromis atrilobata</v>
      </c>
      <c r="O719">
        <f t="shared" si="79"/>
        <v>1</v>
      </c>
      <c r="R719">
        <v>1</v>
      </c>
      <c r="AI719" s="44"/>
      <c r="AJ719">
        <f>VLOOKUP(M719,spp!A:C,3,FALSE)</f>
        <v>5</v>
      </c>
      <c r="AK719">
        <f>VLOOKUP(M719,spp!A:D,4,FALSE)</f>
        <v>3.41655</v>
      </c>
      <c r="AL719">
        <f t="shared" si="81"/>
        <v>27965.198688948592</v>
      </c>
      <c r="AM719">
        <f t="shared" si="82"/>
        <v>699.12996722371486</v>
      </c>
      <c r="AN719">
        <f t="shared" si="83"/>
        <v>6991.2996722371481</v>
      </c>
      <c r="AO719">
        <f t="shared" si="84"/>
        <v>6.9912996722371483</v>
      </c>
      <c r="AP719">
        <f t="shared" si="85"/>
        <v>0.02</v>
      </c>
      <c r="AQ719">
        <f>VLOOKUP(M719,spp!A:H,8,FALSE)</f>
        <v>3.4</v>
      </c>
      <c r="AR719" t="str">
        <f>VLOOKUP(M719,spp!A:K,10,FALSE)</f>
        <v>Planctívoro</v>
      </c>
      <c r="AS719" t="str">
        <f>VLOOKUP(M719,spp!A:L,12,FALSE)</f>
        <v>LC</v>
      </c>
    </row>
    <row r="720" spans="1:45" x14ac:dyDescent="0.3">
      <c r="A720">
        <v>17</v>
      </c>
      <c r="B720" s="2" t="s">
        <v>983</v>
      </c>
      <c r="C720" s="2" t="s">
        <v>1009</v>
      </c>
      <c r="D720" t="s">
        <v>1010</v>
      </c>
      <c r="E720" s="2" t="s">
        <v>985</v>
      </c>
      <c r="F720">
        <v>3</v>
      </c>
      <c r="G720" s="1">
        <v>41367</v>
      </c>
      <c r="H720" s="61">
        <v>2013</v>
      </c>
      <c r="I720" s="5" t="s">
        <v>986</v>
      </c>
      <c r="J720" s="1"/>
      <c r="L720" t="str">
        <f t="shared" si="80"/>
        <v>Somero</v>
      </c>
      <c r="M720" t="s">
        <v>1024</v>
      </c>
      <c r="N720" t="str">
        <f>VLOOKUP(M720,spp!A:B,2,FALSE)</f>
        <v>Sargocentron suborbitalis</v>
      </c>
      <c r="O720">
        <f t="shared" si="79"/>
        <v>1</v>
      </c>
      <c r="T720">
        <v>1</v>
      </c>
      <c r="AI720" s="44"/>
      <c r="AJ720">
        <f>VLOOKUP(M720,spp!A:C,3,FALSE)</f>
        <v>2</v>
      </c>
      <c r="AK720">
        <f>VLOOKUP(M720,spp!A:D,4,FALSE)</f>
        <v>2.9554</v>
      </c>
      <c r="AL720">
        <f t="shared" si="81"/>
        <v>27070.850302819057</v>
      </c>
      <c r="AM720">
        <f t="shared" si="82"/>
        <v>676.77125757047645</v>
      </c>
      <c r="AN720">
        <f t="shared" si="83"/>
        <v>6767.7125757047643</v>
      </c>
      <c r="AO720">
        <f t="shared" si="84"/>
        <v>6.7677125757047643</v>
      </c>
      <c r="AP720">
        <f t="shared" si="85"/>
        <v>0.02</v>
      </c>
      <c r="AQ720">
        <f>VLOOKUP(M720,spp!A:H,8,FALSE)</f>
        <v>3.5</v>
      </c>
      <c r="AR720" t="str">
        <f>VLOOKUP(M720,spp!A:K,10,FALSE)</f>
        <v>Depredador</v>
      </c>
      <c r="AS720" t="str">
        <f>VLOOKUP(M720,spp!A:L,12,FALSE)</f>
        <v>LC</v>
      </c>
    </row>
    <row r="721" spans="1:45" x14ac:dyDescent="0.3">
      <c r="A721">
        <v>17</v>
      </c>
      <c r="B721" s="2" t="s">
        <v>983</v>
      </c>
      <c r="C721" s="2" t="s">
        <v>1009</v>
      </c>
      <c r="D721" t="s">
        <v>1010</v>
      </c>
      <c r="E721" s="2" t="s">
        <v>985</v>
      </c>
      <c r="F721">
        <v>3</v>
      </c>
      <c r="G721" s="1">
        <v>41367</v>
      </c>
      <c r="H721" s="61">
        <v>2013</v>
      </c>
      <c r="I721" s="5" t="s">
        <v>986</v>
      </c>
      <c r="J721" s="1"/>
      <c r="L721" t="str">
        <f t="shared" si="80"/>
        <v>Somero</v>
      </c>
      <c r="M721" t="s">
        <v>1043</v>
      </c>
      <c r="N721" t="str">
        <f>VLOOKUP(M721,spp!A:B,2,FALSE)</f>
        <v>Haemulon maculicauda</v>
      </c>
      <c r="O721">
        <f t="shared" si="79"/>
        <v>7</v>
      </c>
      <c r="T721">
        <v>7</v>
      </c>
      <c r="AI721" s="44"/>
      <c r="AJ721">
        <f>VLOOKUP(M721,spp!A:C,3,FALSE)</f>
        <v>8</v>
      </c>
      <c r="AK721">
        <f>VLOOKUP(M721,spp!A:D,4,FALSE)</f>
        <v>3.16</v>
      </c>
      <c r="AL721">
        <f t="shared" si="81"/>
        <v>1464463.1713177518</v>
      </c>
      <c r="AM721">
        <f t="shared" si="82"/>
        <v>36611.579282943792</v>
      </c>
      <c r="AN721">
        <f t="shared" si="83"/>
        <v>366115.79282943794</v>
      </c>
      <c r="AO721">
        <f t="shared" si="84"/>
        <v>366.11579282943796</v>
      </c>
      <c r="AP721">
        <f t="shared" si="85"/>
        <v>0.14000000000000001</v>
      </c>
      <c r="AQ721">
        <f>VLOOKUP(M721,spp!A:H,8,FALSE)</f>
        <v>4.2</v>
      </c>
      <c r="AR721" t="str">
        <f>VLOOKUP(M721,spp!A:K,10,FALSE)</f>
        <v>Depredador Tope</v>
      </c>
      <c r="AS721" t="str">
        <f>VLOOKUP(M721,spp!A:L,12,FALSE)</f>
        <v>LC</v>
      </c>
    </row>
    <row r="722" spans="1:45" x14ac:dyDescent="0.3">
      <c r="A722">
        <v>17</v>
      </c>
      <c r="B722" s="2" t="s">
        <v>983</v>
      </c>
      <c r="C722" s="2" t="s">
        <v>1009</v>
      </c>
      <c r="D722" t="s">
        <v>1010</v>
      </c>
      <c r="E722" s="2" t="s">
        <v>985</v>
      </c>
      <c r="F722">
        <v>3</v>
      </c>
      <c r="G722" s="1">
        <v>41367</v>
      </c>
      <c r="H722" s="61">
        <v>2013</v>
      </c>
      <c r="I722" s="5" t="s">
        <v>986</v>
      </c>
      <c r="J722" s="1"/>
      <c r="L722" t="str">
        <f t="shared" si="80"/>
        <v>Somero</v>
      </c>
      <c r="M722" t="s">
        <v>1055</v>
      </c>
      <c r="N722" t="str">
        <f>VLOOKUP(M722,spp!A:B,2,FALSE)</f>
        <v>Pomacanthus zonipectus</v>
      </c>
      <c r="O722">
        <f t="shared" ref="O722:O785" si="86">+SUM(P722:AF722)</f>
        <v>1</v>
      </c>
      <c r="U722">
        <v>1</v>
      </c>
      <c r="AI722" s="44"/>
      <c r="AJ722">
        <f>VLOOKUP(M722,spp!A:C,3,FALSE)</f>
        <v>1</v>
      </c>
      <c r="AK722">
        <f>VLOOKUP(M722,spp!A:D,4,FALSE)</f>
        <v>2</v>
      </c>
      <c r="AL722">
        <f t="shared" si="81"/>
        <v>1225</v>
      </c>
      <c r="AM722">
        <f t="shared" si="82"/>
        <v>30.625</v>
      </c>
      <c r="AN722">
        <f t="shared" si="83"/>
        <v>306.25</v>
      </c>
      <c r="AO722">
        <f t="shared" si="84"/>
        <v>0.30625000000000002</v>
      </c>
      <c r="AP722">
        <f t="shared" si="85"/>
        <v>0.02</v>
      </c>
      <c r="AQ722">
        <f>VLOOKUP(M722,spp!A:H,8,FALSE)</f>
        <v>3.1</v>
      </c>
      <c r="AR722" t="str">
        <f>VLOOKUP(M722,spp!A:K,10,FALSE)</f>
        <v>Depredador</v>
      </c>
      <c r="AS722" t="str">
        <f>VLOOKUP(M722,spp!A:L,12,FALSE)</f>
        <v>LC</v>
      </c>
    </row>
    <row r="723" spans="1:45" x14ac:dyDescent="0.3">
      <c r="A723">
        <v>18</v>
      </c>
      <c r="B723" s="2" t="s">
        <v>983</v>
      </c>
      <c r="C723" s="2" t="s">
        <v>1009</v>
      </c>
      <c r="D723" t="s">
        <v>1011</v>
      </c>
      <c r="E723" t="s">
        <v>992</v>
      </c>
      <c r="F723">
        <v>1</v>
      </c>
      <c r="G723" s="1">
        <v>41367</v>
      </c>
      <c r="H723" s="61">
        <v>2013</v>
      </c>
      <c r="I723" s="5" t="s">
        <v>986</v>
      </c>
      <c r="J723" s="1"/>
      <c r="K723" s="36">
        <v>3</v>
      </c>
      <c r="L723" t="str">
        <f t="shared" si="80"/>
        <v>Somero</v>
      </c>
      <c r="M723" t="s">
        <v>1043</v>
      </c>
      <c r="N723" t="str">
        <f>VLOOKUP(M723,spp!A:B,2,FALSE)</f>
        <v>Haemulon maculicauda</v>
      </c>
      <c r="O723">
        <f t="shared" si="86"/>
        <v>6</v>
      </c>
      <c r="R723">
        <v>6</v>
      </c>
      <c r="AI723" s="44"/>
      <c r="AJ723">
        <f>VLOOKUP(M723,spp!A:C,3,FALSE)</f>
        <v>8</v>
      </c>
      <c r="AK723">
        <f>VLOOKUP(M723,spp!A:D,4,FALSE)</f>
        <v>3.16</v>
      </c>
      <c r="AL723">
        <f t="shared" si="81"/>
        <v>140435.49147643661</v>
      </c>
      <c r="AM723">
        <f t="shared" si="82"/>
        <v>3510.8872869109155</v>
      </c>
      <c r="AN723">
        <f t="shared" si="83"/>
        <v>35108.872869109153</v>
      </c>
      <c r="AO723">
        <f t="shared" si="84"/>
        <v>35.108872869109156</v>
      </c>
      <c r="AP723">
        <f t="shared" si="85"/>
        <v>0.12</v>
      </c>
      <c r="AQ723">
        <f>VLOOKUP(M723,spp!A:H,8,FALSE)</f>
        <v>4.2</v>
      </c>
      <c r="AR723" t="str">
        <f>VLOOKUP(M723,spp!A:K,10,FALSE)</f>
        <v>Depredador Tope</v>
      </c>
      <c r="AS723" t="str">
        <f>VLOOKUP(M723,spp!A:L,12,FALSE)</f>
        <v>LC</v>
      </c>
    </row>
    <row r="724" spans="1:45" x14ac:dyDescent="0.3">
      <c r="A724">
        <v>18</v>
      </c>
      <c r="B724" s="2" t="s">
        <v>983</v>
      </c>
      <c r="C724" s="2" t="s">
        <v>1009</v>
      </c>
      <c r="D724" t="s">
        <v>1011</v>
      </c>
      <c r="E724" t="s">
        <v>992</v>
      </c>
      <c r="F724">
        <v>1</v>
      </c>
      <c r="G724" s="1">
        <v>41367</v>
      </c>
      <c r="H724" s="61">
        <v>2013</v>
      </c>
      <c r="I724" s="5" t="s">
        <v>986</v>
      </c>
      <c r="J724" s="1"/>
      <c r="K724" s="36">
        <v>3</v>
      </c>
      <c r="L724" t="str">
        <f t="shared" si="80"/>
        <v>Somero</v>
      </c>
      <c r="M724" t="s">
        <v>1030</v>
      </c>
      <c r="N724" t="str">
        <f>VLOOKUP(M724,spp!A:B,2,FALSE)</f>
        <v>Kyphosus analogus</v>
      </c>
      <c r="O724">
        <f t="shared" si="86"/>
        <v>1</v>
      </c>
      <c r="R724">
        <v>1</v>
      </c>
      <c r="AI724" s="44"/>
      <c r="AJ724">
        <f>VLOOKUP(M724,spp!A:C,3,FALSE)</f>
        <v>2.18E-2</v>
      </c>
      <c r="AK724">
        <f>VLOOKUP(M724,spp!A:D,4,FALSE)</f>
        <v>3</v>
      </c>
      <c r="AL724">
        <f t="shared" si="81"/>
        <v>42.578125</v>
      </c>
      <c r="AM724">
        <f t="shared" si="82"/>
        <v>1.064453125</v>
      </c>
      <c r="AN724">
        <f t="shared" si="83"/>
        <v>10.64453125</v>
      </c>
      <c r="AO724">
        <f t="shared" si="84"/>
        <v>1.064453125E-2</v>
      </c>
      <c r="AP724">
        <f t="shared" si="85"/>
        <v>0.02</v>
      </c>
      <c r="AQ724">
        <f>VLOOKUP(M724,spp!A:H,8,FALSE)</f>
        <v>2</v>
      </c>
      <c r="AR724" t="str">
        <f>VLOOKUP(M724,spp!A:K,10,FALSE)</f>
        <v>Herbívoro</v>
      </c>
      <c r="AS724" t="str">
        <f>VLOOKUP(M724,spp!A:L,12,FALSE)</f>
        <v>LC</v>
      </c>
    </row>
    <row r="725" spans="1:45" x14ac:dyDescent="0.3">
      <c r="A725">
        <v>18</v>
      </c>
      <c r="B725" s="2" t="s">
        <v>983</v>
      </c>
      <c r="C725" s="2" t="s">
        <v>1009</v>
      </c>
      <c r="D725" t="s">
        <v>1011</v>
      </c>
      <c r="E725" t="s">
        <v>992</v>
      </c>
      <c r="F725">
        <v>1</v>
      </c>
      <c r="G725" s="1">
        <v>41367</v>
      </c>
      <c r="H725" s="61">
        <v>2013</v>
      </c>
      <c r="I725" s="5" t="s">
        <v>986</v>
      </c>
      <c r="J725" s="1"/>
      <c r="K725" s="36">
        <v>3</v>
      </c>
      <c r="L725" t="str">
        <f t="shared" si="80"/>
        <v>Somero</v>
      </c>
      <c r="M725" t="s">
        <v>1025</v>
      </c>
      <c r="N725" t="str">
        <f>VLOOKUP(M725,spp!A:B,2,FALSE)</f>
        <v>Abudefduf troschelii</v>
      </c>
      <c r="O725">
        <f t="shared" si="86"/>
        <v>20</v>
      </c>
      <c r="Q725">
        <v>20</v>
      </c>
      <c r="AI725" s="44"/>
      <c r="AJ725">
        <f>VLOOKUP(M725,spp!A:C,3,FALSE)</f>
        <v>1.6E-2</v>
      </c>
      <c r="AK725">
        <f>VLOOKUP(M725,spp!A:D,4,FALSE)</f>
        <v>3</v>
      </c>
      <c r="AL725">
        <f t="shared" si="81"/>
        <v>135</v>
      </c>
      <c r="AM725">
        <f t="shared" si="82"/>
        <v>3.375</v>
      </c>
      <c r="AN725">
        <f t="shared" si="83"/>
        <v>33.75</v>
      </c>
      <c r="AO725">
        <f t="shared" si="84"/>
        <v>3.3750000000000002E-2</v>
      </c>
      <c r="AP725">
        <f t="shared" si="85"/>
        <v>0.4</v>
      </c>
      <c r="AQ725">
        <f>VLOOKUP(M725,spp!A:H,8,FALSE)</f>
        <v>3</v>
      </c>
      <c r="AR725" t="str">
        <f>VLOOKUP(M725,spp!A:K,10,FALSE)</f>
        <v>Planctívoro</v>
      </c>
      <c r="AS725" t="str">
        <f>VLOOKUP(M725,spp!A:L,12,FALSE)</f>
        <v>LC</v>
      </c>
    </row>
    <row r="726" spans="1:45" x14ac:dyDescent="0.3">
      <c r="A726">
        <v>18</v>
      </c>
      <c r="B726" s="2" t="s">
        <v>983</v>
      </c>
      <c r="C726" s="2" t="s">
        <v>1009</v>
      </c>
      <c r="D726" t="s">
        <v>1011</v>
      </c>
      <c r="E726" t="s">
        <v>992</v>
      </c>
      <c r="F726">
        <v>1</v>
      </c>
      <c r="G726" s="1">
        <v>41367</v>
      </c>
      <c r="H726" s="61">
        <v>2013</v>
      </c>
      <c r="I726" s="5" t="s">
        <v>986</v>
      </c>
      <c r="J726" s="1"/>
      <c r="K726" s="36">
        <v>3</v>
      </c>
      <c r="L726" t="str">
        <f t="shared" si="80"/>
        <v>Somero</v>
      </c>
      <c r="M726" t="s">
        <v>1032</v>
      </c>
      <c r="N726" t="str">
        <f>VLOOKUP(M726,spp!A:B,2,FALSE)</f>
        <v>Lutjanus argentiventris</v>
      </c>
      <c r="O726">
        <f t="shared" si="86"/>
        <v>5</v>
      </c>
      <c r="R726">
        <v>4</v>
      </c>
      <c r="S726">
        <v>1</v>
      </c>
      <c r="AI726" s="44"/>
      <c r="AJ726">
        <f>VLOOKUP(M726,spp!A:C,3,FALSE)</f>
        <v>1</v>
      </c>
      <c r="AK726">
        <f>VLOOKUP(M726,spp!A:D,4,FALSE)</f>
        <v>3</v>
      </c>
      <c r="AL726">
        <f t="shared" si="81"/>
        <v>13171.875</v>
      </c>
      <c r="AM726">
        <f t="shared" si="82"/>
        <v>329.296875</v>
      </c>
      <c r="AN726">
        <f t="shared" si="83"/>
        <v>3292.96875</v>
      </c>
      <c r="AO726">
        <f t="shared" si="84"/>
        <v>3.29296875</v>
      </c>
      <c r="AP726">
        <f t="shared" si="85"/>
        <v>0.1</v>
      </c>
      <c r="AQ726">
        <f>VLOOKUP(M726,spp!A:H,8,FALSE)</f>
        <v>4</v>
      </c>
      <c r="AR726" t="str">
        <f>VLOOKUP(M726,spp!A:K,10,FALSE)</f>
        <v>Depredador Tope</v>
      </c>
      <c r="AS726" t="str">
        <f>VLOOKUP(M726,spp!A:L,12,FALSE)</f>
        <v>LC</v>
      </c>
    </row>
    <row r="727" spans="1:45" x14ac:dyDescent="0.3">
      <c r="A727">
        <v>18</v>
      </c>
      <c r="B727" s="2" t="s">
        <v>983</v>
      </c>
      <c r="C727" s="2" t="s">
        <v>1009</v>
      </c>
      <c r="D727" t="s">
        <v>1011</v>
      </c>
      <c r="E727" t="s">
        <v>992</v>
      </c>
      <c r="F727">
        <v>1</v>
      </c>
      <c r="G727" s="1">
        <v>41367</v>
      </c>
      <c r="H727" s="61">
        <v>2013</v>
      </c>
      <c r="I727" s="5" t="s">
        <v>986</v>
      </c>
      <c r="J727" s="1"/>
      <c r="K727" s="36">
        <v>3</v>
      </c>
      <c r="L727" t="str">
        <f t="shared" si="80"/>
        <v>Somero</v>
      </c>
      <c r="M727" t="s">
        <v>1070</v>
      </c>
      <c r="N727" t="str">
        <f>VLOOKUP(M727,spp!A:B,2,FALSE)</f>
        <v>Stegastes rectrifaenum</v>
      </c>
      <c r="O727">
        <f t="shared" si="86"/>
        <v>3</v>
      </c>
      <c r="P727">
        <v>3</v>
      </c>
      <c r="AI727" s="44"/>
      <c r="AJ727">
        <f>VLOOKUP(M727,spp!A:C,3,FALSE)</f>
        <v>1.813E-2</v>
      </c>
      <c r="AK727">
        <f>VLOOKUP(M727,spp!A:D,4,FALSE)</f>
        <v>3.07552</v>
      </c>
      <c r="AL727">
        <f t="shared" si="81"/>
        <v>0.91073392471201686</v>
      </c>
      <c r="AM727">
        <f t="shared" si="82"/>
        <v>2.2768348117800423E-2</v>
      </c>
      <c r="AN727">
        <f t="shared" si="83"/>
        <v>0.22768348117800424</v>
      </c>
      <c r="AO727">
        <f t="shared" si="84"/>
        <v>2.2768348117800424E-4</v>
      </c>
      <c r="AP727">
        <f t="shared" si="85"/>
        <v>0.06</v>
      </c>
      <c r="AQ727">
        <f>VLOOKUP(M727,spp!A:H,8,FALSE)</f>
        <v>2</v>
      </c>
      <c r="AR727" t="str">
        <f>VLOOKUP(M727,spp!A:K,10,FALSE)</f>
        <v>Herbívoro</v>
      </c>
      <c r="AS727" t="str">
        <f>VLOOKUP(M727,spp!A:L,12,FALSE)</f>
        <v>NE</v>
      </c>
    </row>
    <row r="728" spans="1:45" x14ac:dyDescent="0.3">
      <c r="A728">
        <v>18</v>
      </c>
      <c r="B728" s="2" t="s">
        <v>983</v>
      </c>
      <c r="C728" s="2" t="s">
        <v>1009</v>
      </c>
      <c r="D728" t="s">
        <v>1011</v>
      </c>
      <c r="E728" t="s">
        <v>992</v>
      </c>
      <c r="F728">
        <v>2</v>
      </c>
      <c r="G728" s="1">
        <v>41367</v>
      </c>
      <c r="H728" s="61">
        <v>2013</v>
      </c>
      <c r="I728" s="5" t="s">
        <v>986</v>
      </c>
      <c r="J728" s="1"/>
      <c r="K728" s="36">
        <v>3</v>
      </c>
      <c r="L728" t="str">
        <f t="shared" si="80"/>
        <v>Somero</v>
      </c>
      <c r="M728" t="s">
        <v>1028</v>
      </c>
      <c r="N728" t="str">
        <f>VLOOKUP(M728,spp!A:B,2,FALSE)</f>
        <v>Thalassoma lucasanum</v>
      </c>
      <c r="O728">
        <f t="shared" si="86"/>
        <v>6</v>
      </c>
      <c r="P728">
        <v>6</v>
      </c>
      <c r="AI728" s="44"/>
      <c r="AJ728">
        <f>VLOOKUP(M728,spp!A:C,3,FALSE)</f>
        <v>1.261E-2</v>
      </c>
      <c r="AK728">
        <f>VLOOKUP(M728,spp!A:D,4,FALSE)</f>
        <v>2</v>
      </c>
      <c r="AL728">
        <f t="shared" si="81"/>
        <v>0.47287499999999993</v>
      </c>
      <c r="AM728">
        <f t="shared" si="82"/>
        <v>1.1821874999999999E-2</v>
      </c>
      <c r="AN728">
        <f t="shared" si="83"/>
        <v>0.11821874999999998</v>
      </c>
      <c r="AO728">
        <f t="shared" si="84"/>
        <v>1.1821874999999998E-4</v>
      </c>
      <c r="AP728">
        <f t="shared" si="85"/>
        <v>0.12</v>
      </c>
      <c r="AQ728">
        <f>VLOOKUP(M728,spp!A:H,8,FALSE)</f>
        <v>3.5</v>
      </c>
      <c r="AR728" t="str">
        <f>VLOOKUP(M728,spp!A:K,10,FALSE)</f>
        <v>Depredador</v>
      </c>
      <c r="AS728" t="str">
        <f>VLOOKUP(M728,spp!A:L,12,FALSE)</f>
        <v>LC</v>
      </c>
    </row>
    <row r="729" spans="1:45" x14ac:dyDescent="0.3">
      <c r="A729">
        <v>18</v>
      </c>
      <c r="B729" s="2" t="s">
        <v>983</v>
      </c>
      <c r="C729" s="2" t="s">
        <v>1009</v>
      </c>
      <c r="D729" t="s">
        <v>1011</v>
      </c>
      <c r="E729" t="s">
        <v>992</v>
      </c>
      <c r="F729">
        <v>2</v>
      </c>
      <c r="G729" s="1">
        <v>41367</v>
      </c>
      <c r="H729" s="61">
        <v>2013</v>
      </c>
      <c r="I729" s="5" t="s">
        <v>986</v>
      </c>
      <c r="J729" s="1"/>
      <c r="K729" s="36">
        <v>3</v>
      </c>
      <c r="L729" t="str">
        <f t="shared" si="80"/>
        <v>Somero</v>
      </c>
      <c r="M729" t="s">
        <v>1070</v>
      </c>
      <c r="N729" t="str">
        <f>VLOOKUP(M729,spp!A:B,2,FALSE)</f>
        <v>Stegastes rectrifaenum</v>
      </c>
      <c r="O729">
        <f t="shared" si="86"/>
        <v>5</v>
      </c>
      <c r="P729">
        <v>5</v>
      </c>
      <c r="AI729" s="44"/>
      <c r="AJ729">
        <f>VLOOKUP(M729,spp!A:C,3,FALSE)</f>
        <v>1.813E-2</v>
      </c>
      <c r="AK729">
        <f>VLOOKUP(M729,spp!A:D,4,FALSE)</f>
        <v>3.07552</v>
      </c>
      <c r="AL729">
        <f t="shared" si="81"/>
        <v>1.5178898745200282</v>
      </c>
      <c r="AM729">
        <f t="shared" si="82"/>
        <v>3.7947246863000703E-2</v>
      </c>
      <c r="AN729">
        <f t="shared" si="83"/>
        <v>0.37947246863000705</v>
      </c>
      <c r="AO729">
        <f t="shared" si="84"/>
        <v>3.7947246863000703E-4</v>
      </c>
      <c r="AP729">
        <f t="shared" si="85"/>
        <v>0.1</v>
      </c>
      <c r="AQ729">
        <f>VLOOKUP(M729,spp!A:H,8,FALSE)</f>
        <v>2</v>
      </c>
      <c r="AR729" t="str">
        <f>VLOOKUP(M729,spp!A:K,10,FALSE)</f>
        <v>Herbívoro</v>
      </c>
      <c r="AS729" t="str">
        <f>VLOOKUP(M729,spp!A:L,12,FALSE)</f>
        <v>NE</v>
      </c>
    </row>
    <row r="730" spans="1:45" x14ac:dyDescent="0.3">
      <c r="A730">
        <v>18</v>
      </c>
      <c r="B730" s="2" t="s">
        <v>983</v>
      </c>
      <c r="C730" s="2" t="s">
        <v>1009</v>
      </c>
      <c r="D730" t="s">
        <v>1011</v>
      </c>
      <c r="E730" t="s">
        <v>992</v>
      </c>
      <c r="F730">
        <v>2</v>
      </c>
      <c r="G730" s="1">
        <v>41367</v>
      </c>
      <c r="H730" s="61">
        <v>2013</v>
      </c>
      <c r="I730" s="5" t="s">
        <v>986</v>
      </c>
      <c r="J730" s="1"/>
      <c r="K730" s="36">
        <v>3</v>
      </c>
      <c r="L730" t="str">
        <f t="shared" si="80"/>
        <v>Somero</v>
      </c>
      <c r="M730" t="s">
        <v>1083</v>
      </c>
      <c r="N730" t="str">
        <f>VLOOKUP(M730,spp!A:B,2,FALSE)</f>
        <v>Scorpaena mystes</v>
      </c>
      <c r="O730">
        <f t="shared" si="86"/>
        <v>1</v>
      </c>
      <c r="S730">
        <v>1</v>
      </c>
      <c r="AI730" s="44"/>
      <c r="AJ730">
        <f>VLOOKUP(M730,spp!A:C,3,FALSE)</f>
        <v>1.95E-2</v>
      </c>
      <c r="AK730">
        <f>VLOOKUP(M730,spp!A:D,4,FALSE)</f>
        <v>3</v>
      </c>
      <c r="AL730">
        <f t="shared" si="81"/>
        <v>104.5078125</v>
      </c>
      <c r="AM730">
        <f t="shared" si="82"/>
        <v>2.6126953125000001</v>
      </c>
      <c r="AN730">
        <f t="shared" si="83"/>
        <v>26.126953125</v>
      </c>
      <c r="AO730">
        <f t="shared" si="84"/>
        <v>2.6126953125000001E-2</v>
      </c>
      <c r="AP730">
        <f t="shared" si="85"/>
        <v>0.02</v>
      </c>
      <c r="AQ730">
        <f>VLOOKUP(M730,spp!A:H,8,FALSE)</f>
        <v>3.8</v>
      </c>
      <c r="AR730" t="str">
        <f>VLOOKUP(M730,spp!A:K,10,FALSE)</f>
        <v>Depredador</v>
      </c>
      <c r="AS730" t="str">
        <f>VLOOKUP(M730,spp!A:L,12,FALSE)</f>
        <v>LC</v>
      </c>
    </row>
    <row r="731" spans="1:45" x14ac:dyDescent="0.3">
      <c r="A731">
        <v>18</v>
      </c>
      <c r="B731" s="2" t="s">
        <v>983</v>
      </c>
      <c r="C731" s="2" t="s">
        <v>1009</v>
      </c>
      <c r="D731" t="s">
        <v>1011</v>
      </c>
      <c r="E731" t="s">
        <v>992</v>
      </c>
      <c r="F731">
        <v>2</v>
      </c>
      <c r="G731" s="1">
        <v>41367</v>
      </c>
      <c r="H731" s="61">
        <v>2013</v>
      </c>
      <c r="I731" s="5" t="s">
        <v>986</v>
      </c>
      <c r="J731" s="1"/>
      <c r="K731" s="36">
        <v>3</v>
      </c>
      <c r="L731" t="str">
        <f t="shared" si="80"/>
        <v>Somero</v>
      </c>
      <c r="M731" t="s">
        <v>1017</v>
      </c>
      <c r="N731" t="str">
        <f>VLOOKUP(M731,spp!A:B,2,FALSE)</f>
        <v>Halichoeres dispilus</v>
      </c>
      <c r="O731">
        <f t="shared" si="86"/>
        <v>35</v>
      </c>
      <c r="Q731">
        <v>35</v>
      </c>
      <c r="AI731" s="44"/>
      <c r="AJ731">
        <f>VLOOKUP(M731,spp!A:C,3,FALSE)</f>
        <v>1.26E-2</v>
      </c>
      <c r="AK731">
        <f>VLOOKUP(M731,spp!A:D,4,FALSE)</f>
        <v>3</v>
      </c>
      <c r="AL731">
        <f t="shared" si="81"/>
        <v>186.046875</v>
      </c>
      <c r="AM731">
        <f t="shared" si="82"/>
        <v>4.6511718750000002</v>
      </c>
      <c r="AN731">
        <f t="shared" si="83"/>
        <v>46.51171875</v>
      </c>
      <c r="AO731">
        <f t="shared" si="84"/>
        <v>4.651171875E-2</v>
      </c>
      <c r="AP731">
        <f t="shared" si="85"/>
        <v>0.7</v>
      </c>
      <c r="AQ731">
        <f>VLOOKUP(M731,spp!A:H,8,FALSE)</f>
        <v>3.9</v>
      </c>
      <c r="AR731" t="str">
        <f>VLOOKUP(M731,spp!A:K,10,FALSE)</f>
        <v>Depredador</v>
      </c>
      <c r="AS731" t="str">
        <f>VLOOKUP(M731,spp!A:L,12,FALSE)</f>
        <v>LC</v>
      </c>
    </row>
    <row r="732" spans="1:45" x14ac:dyDescent="0.3">
      <c r="A732">
        <v>18</v>
      </c>
      <c r="B732" s="2" t="s">
        <v>983</v>
      </c>
      <c r="C732" s="2" t="s">
        <v>1009</v>
      </c>
      <c r="D732" t="s">
        <v>1011</v>
      </c>
      <c r="E732" t="s">
        <v>992</v>
      </c>
      <c r="F732">
        <v>3</v>
      </c>
      <c r="G732" s="1">
        <v>41367</v>
      </c>
      <c r="H732" s="61">
        <v>2013</v>
      </c>
      <c r="I732" s="5" t="s">
        <v>986</v>
      </c>
      <c r="J732" s="1"/>
      <c r="K732" s="36">
        <v>4</v>
      </c>
      <c r="L732" t="str">
        <f t="shared" si="80"/>
        <v>Somero</v>
      </c>
      <c r="M732" t="s">
        <v>1070</v>
      </c>
      <c r="N732" t="str">
        <f>VLOOKUP(M732,spp!A:B,2,FALSE)</f>
        <v>Stegastes rectrifaenum</v>
      </c>
      <c r="O732">
        <f t="shared" si="86"/>
        <v>2</v>
      </c>
      <c r="Q732">
        <v>2</v>
      </c>
      <c r="AI732" s="44"/>
      <c r="AJ732">
        <f>VLOOKUP(M732,spp!A:C,3,FALSE)</f>
        <v>1.813E-2</v>
      </c>
      <c r="AK732">
        <f>VLOOKUP(M732,spp!A:D,4,FALSE)</f>
        <v>3.07552</v>
      </c>
      <c r="AL732">
        <f t="shared" si="81"/>
        <v>17.81132452162176</v>
      </c>
      <c r="AM732">
        <f t="shared" si="82"/>
        <v>0.44528311304054402</v>
      </c>
      <c r="AN732">
        <f t="shared" si="83"/>
        <v>4.45283113040544</v>
      </c>
      <c r="AO732">
        <f t="shared" si="84"/>
        <v>4.4528311304054399E-3</v>
      </c>
      <c r="AP732">
        <f t="shared" si="85"/>
        <v>0.04</v>
      </c>
      <c r="AQ732">
        <f>VLOOKUP(M732,spp!A:H,8,FALSE)</f>
        <v>2</v>
      </c>
      <c r="AR732" t="str">
        <f>VLOOKUP(M732,spp!A:K,10,FALSE)</f>
        <v>Herbívoro</v>
      </c>
      <c r="AS732" t="str">
        <f>VLOOKUP(M732,spp!A:L,12,FALSE)</f>
        <v>NE</v>
      </c>
    </row>
    <row r="733" spans="1:45" x14ac:dyDescent="0.3">
      <c r="A733">
        <v>18</v>
      </c>
      <c r="B733" s="2" t="s">
        <v>983</v>
      </c>
      <c r="C733" s="2" t="s">
        <v>1009</v>
      </c>
      <c r="D733" t="s">
        <v>1011</v>
      </c>
      <c r="E733" t="s">
        <v>992</v>
      </c>
      <c r="F733">
        <v>3</v>
      </c>
      <c r="G733" s="1">
        <v>41367</v>
      </c>
      <c r="H733" s="61">
        <v>2013</v>
      </c>
      <c r="I733" s="5" t="s">
        <v>986</v>
      </c>
      <c r="J733" s="1"/>
      <c r="K733" s="36">
        <v>4</v>
      </c>
      <c r="L733" t="str">
        <f t="shared" si="80"/>
        <v>Somero</v>
      </c>
      <c r="M733" t="s">
        <v>1058</v>
      </c>
      <c r="N733" t="str">
        <f>VLOOKUP(M733,spp!A:B,2,FALSE)</f>
        <v>Serranus psittacinus</v>
      </c>
      <c r="O733">
        <f t="shared" si="86"/>
        <v>1</v>
      </c>
      <c r="P733">
        <v>1</v>
      </c>
      <c r="AI733" s="44"/>
      <c r="AJ733">
        <f>VLOOKUP(M733,spp!A:C,3,FALSE)</f>
        <v>1</v>
      </c>
      <c r="AK733">
        <f>VLOOKUP(M733,spp!A:D,4,FALSE)</f>
        <v>2</v>
      </c>
      <c r="AL733">
        <f t="shared" si="81"/>
        <v>6.25</v>
      </c>
      <c r="AM733">
        <f t="shared" si="82"/>
        <v>0.15625</v>
      </c>
      <c r="AN733">
        <f t="shared" si="83"/>
        <v>1.5625</v>
      </c>
      <c r="AO733">
        <f t="shared" si="84"/>
        <v>1.5625000000000001E-3</v>
      </c>
      <c r="AP733">
        <f t="shared" si="85"/>
        <v>0.02</v>
      </c>
      <c r="AQ733">
        <f>VLOOKUP(M733,spp!A:H,8,FALSE)</f>
        <v>3.6</v>
      </c>
      <c r="AR733" t="str">
        <f>VLOOKUP(M733,spp!A:K,10,FALSE)</f>
        <v>Depredador</v>
      </c>
      <c r="AS733" t="str">
        <f>VLOOKUP(M733,spp!A:L,12,FALSE)</f>
        <v>LC</v>
      </c>
    </row>
    <row r="734" spans="1:45" x14ac:dyDescent="0.3">
      <c r="A734">
        <v>18</v>
      </c>
      <c r="B734" s="2" t="s">
        <v>983</v>
      </c>
      <c r="C734" s="2" t="s">
        <v>1009</v>
      </c>
      <c r="D734" t="s">
        <v>1011</v>
      </c>
      <c r="E734" t="s">
        <v>992</v>
      </c>
      <c r="F734">
        <v>3</v>
      </c>
      <c r="G734" s="1">
        <v>41367</v>
      </c>
      <c r="H734" s="61">
        <v>2013</v>
      </c>
      <c r="I734" s="5" t="s">
        <v>986</v>
      </c>
      <c r="J734" s="1"/>
      <c r="K734" s="36">
        <v>4</v>
      </c>
      <c r="L734" t="str">
        <f t="shared" si="80"/>
        <v>Somero</v>
      </c>
      <c r="M734" t="s">
        <v>1046</v>
      </c>
      <c r="N734" t="str">
        <f>VLOOKUP(M734,spp!A:B,2,FALSE)</f>
        <v>Arothron meleagris</v>
      </c>
      <c r="O734">
        <f t="shared" si="86"/>
        <v>1</v>
      </c>
      <c r="R734">
        <v>1</v>
      </c>
      <c r="AI734" s="44"/>
      <c r="AJ734">
        <f>VLOOKUP(M734,spp!A:C,3,FALSE)</f>
        <v>3</v>
      </c>
      <c r="AK734">
        <f>VLOOKUP(M734,spp!A:D,4,FALSE)</f>
        <v>2</v>
      </c>
      <c r="AL734">
        <f t="shared" si="81"/>
        <v>468.75</v>
      </c>
      <c r="AM734">
        <f t="shared" si="82"/>
        <v>11.71875</v>
      </c>
      <c r="AN734">
        <f t="shared" si="83"/>
        <v>117.1875</v>
      </c>
      <c r="AO734">
        <f t="shared" si="84"/>
        <v>0.1171875</v>
      </c>
      <c r="AP734">
        <f t="shared" si="85"/>
        <v>0.02</v>
      </c>
      <c r="AQ734">
        <f>VLOOKUP(M734,spp!A:H,8,FALSE)</f>
        <v>3.4</v>
      </c>
      <c r="AR734" t="str">
        <f>VLOOKUP(M734,spp!A:K,10,FALSE)</f>
        <v>Depredador</v>
      </c>
      <c r="AS734" t="str">
        <f>VLOOKUP(M734,spp!A:L,12,FALSE)</f>
        <v>NE</v>
      </c>
    </row>
    <row r="735" spans="1:45" x14ac:dyDescent="0.3">
      <c r="A735">
        <v>18</v>
      </c>
      <c r="B735" s="2" t="s">
        <v>983</v>
      </c>
      <c r="C735" s="2" t="s">
        <v>1009</v>
      </c>
      <c r="D735" t="s">
        <v>1011</v>
      </c>
      <c r="E735" t="s">
        <v>992</v>
      </c>
      <c r="F735">
        <v>3</v>
      </c>
      <c r="G735" s="1">
        <v>41367</v>
      </c>
      <c r="H735" s="61">
        <v>2013</v>
      </c>
      <c r="I735" s="5" t="s">
        <v>986</v>
      </c>
      <c r="J735" s="1"/>
      <c r="K735" s="36">
        <v>4</v>
      </c>
      <c r="L735" t="str">
        <f t="shared" si="80"/>
        <v>Somero</v>
      </c>
      <c r="M735" t="s">
        <v>1025</v>
      </c>
      <c r="N735" t="str">
        <f>VLOOKUP(M735,spp!A:B,2,FALSE)</f>
        <v>Abudefduf troschelii</v>
      </c>
      <c r="O735">
        <f t="shared" si="86"/>
        <v>18</v>
      </c>
      <c r="Q735">
        <v>18</v>
      </c>
      <c r="AI735" s="44"/>
      <c r="AJ735">
        <f>VLOOKUP(M735,spp!A:C,3,FALSE)</f>
        <v>1.6E-2</v>
      </c>
      <c r="AK735">
        <f>VLOOKUP(M735,spp!A:D,4,FALSE)</f>
        <v>3</v>
      </c>
      <c r="AL735">
        <f t="shared" si="81"/>
        <v>121.5</v>
      </c>
      <c r="AM735">
        <f t="shared" si="82"/>
        <v>3.0375000000000001</v>
      </c>
      <c r="AN735">
        <f t="shared" si="83"/>
        <v>30.375</v>
      </c>
      <c r="AO735">
        <f t="shared" si="84"/>
        <v>3.0374999999999999E-2</v>
      </c>
      <c r="AP735">
        <f t="shared" si="85"/>
        <v>0.36</v>
      </c>
      <c r="AQ735">
        <f>VLOOKUP(M735,spp!A:H,8,FALSE)</f>
        <v>3</v>
      </c>
      <c r="AR735" t="str">
        <f>VLOOKUP(M735,spp!A:K,10,FALSE)</f>
        <v>Planctívoro</v>
      </c>
      <c r="AS735" t="str">
        <f>VLOOKUP(M735,spp!A:L,12,FALSE)</f>
        <v>LC</v>
      </c>
    </row>
    <row r="736" spans="1:45" x14ac:dyDescent="0.3">
      <c r="A736">
        <v>18</v>
      </c>
      <c r="B736" s="2" t="s">
        <v>983</v>
      </c>
      <c r="C736" s="2" t="s">
        <v>1009</v>
      </c>
      <c r="D736" t="s">
        <v>1011</v>
      </c>
      <c r="E736" t="s">
        <v>992</v>
      </c>
      <c r="F736">
        <v>3</v>
      </c>
      <c r="G736" s="1">
        <v>41367</v>
      </c>
      <c r="H736" s="61">
        <v>2013</v>
      </c>
      <c r="I736" s="5" t="s">
        <v>986</v>
      </c>
      <c r="J736" s="1"/>
      <c r="K736" s="36">
        <v>4</v>
      </c>
      <c r="L736" t="str">
        <f t="shared" si="80"/>
        <v>Somero</v>
      </c>
      <c r="M736" t="s">
        <v>1017</v>
      </c>
      <c r="N736" t="str">
        <f>VLOOKUP(M736,spp!A:B,2,FALSE)</f>
        <v>Halichoeres dispilus</v>
      </c>
      <c r="O736">
        <f t="shared" si="86"/>
        <v>60</v>
      </c>
      <c r="Q736">
        <v>60</v>
      </c>
      <c r="AI736" s="44"/>
      <c r="AJ736">
        <f>VLOOKUP(M736,spp!A:C,3,FALSE)</f>
        <v>1.26E-2</v>
      </c>
      <c r="AK736">
        <f>VLOOKUP(M736,spp!A:D,4,FALSE)</f>
        <v>3</v>
      </c>
      <c r="AL736">
        <f t="shared" si="81"/>
        <v>318.9375</v>
      </c>
      <c r="AM736">
        <f t="shared" si="82"/>
        <v>7.9734375000000002</v>
      </c>
      <c r="AN736">
        <f t="shared" si="83"/>
        <v>79.734375</v>
      </c>
      <c r="AO736">
        <f t="shared" si="84"/>
        <v>7.9734374999999996E-2</v>
      </c>
      <c r="AP736">
        <f t="shared" si="85"/>
        <v>1.2</v>
      </c>
      <c r="AQ736">
        <f>VLOOKUP(M736,spp!A:H,8,FALSE)</f>
        <v>3.9</v>
      </c>
      <c r="AR736" t="str">
        <f>VLOOKUP(M736,spp!A:K,10,FALSE)</f>
        <v>Depredador</v>
      </c>
      <c r="AS736" t="str">
        <f>VLOOKUP(M736,spp!A:L,12,FALSE)</f>
        <v>LC</v>
      </c>
    </row>
    <row r="737" spans="1:45" x14ac:dyDescent="0.3">
      <c r="A737">
        <v>18</v>
      </c>
      <c r="B737" s="2" t="s">
        <v>983</v>
      </c>
      <c r="C737" s="2" t="s">
        <v>1009</v>
      </c>
      <c r="D737" t="s">
        <v>1011</v>
      </c>
      <c r="E737" t="s">
        <v>992</v>
      </c>
      <c r="F737">
        <v>3</v>
      </c>
      <c r="G737" s="1">
        <v>41367</v>
      </c>
      <c r="H737" s="61">
        <v>2013</v>
      </c>
      <c r="I737" s="5" t="s">
        <v>986</v>
      </c>
      <c r="J737" s="1"/>
      <c r="K737" s="36">
        <v>4</v>
      </c>
      <c r="L737" t="str">
        <f t="shared" si="80"/>
        <v>Somero</v>
      </c>
      <c r="M737" t="s">
        <v>1040</v>
      </c>
      <c r="N737" t="str">
        <f>VLOOKUP(M737,spp!A:B,2,FALSE)</f>
        <v>Sufflamen verres</v>
      </c>
      <c r="O737">
        <f t="shared" si="86"/>
        <v>2</v>
      </c>
      <c r="S737">
        <v>2</v>
      </c>
      <c r="AI737" s="44"/>
      <c r="AJ737">
        <f>VLOOKUP(M737,spp!A:C,3,FALSE)</f>
        <v>2</v>
      </c>
      <c r="AK737">
        <f>VLOOKUP(M737,spp!A:D,4,FALSE)</f>
        <v>3</v>
      </c>
      <c r="AL737">
        <f t="shared" si="81"/>
        <v>21437.5</v>
      </c>
      <c r="AM737">
        <f t="shared" si="82"/>
        <v>535.9375</v>
      </c>
      <c r="AN737">
        <f t="shared" si="83"/>
        <v>5359.375</v>
      </c>
      <c r="AO737">
        <f t="shared" si="84"/>
        <v>5.359375</v>
      </c>
      <c r="AP737">
        <f t="shared" si="85"/>
        <v>0.04</v>
      </c>
      <c r="AQ737">
        <f>VLOOKUP(M737,spp!A:H,8,FALSE)</f>
        <v>3.3</v>
      </c>
      <c r="AR737" t="str">
        <f>VLOOKUP(M737,spp!A:K,10,FALSE)</f>
        <v>Depredador</v>
      </c>
      <c r="AS737" t="str">
        <f>VLOOKUP(M737,spp!A:L,12,FALSE)</f>
        <v>LC</v>
      </c>
    </row>
    <row r="738" spans="1:45" x14ac:dyDescent="0.3">
      <c r="A738">
        <v>18</v>
      </c>
      <c r="B738" s="2" t="s">
        <v>983</v>
      </c>
      <c r="C738" s="2" t="s">
        <v>1009</v>
      </c>
      <c r="D738" t="s">
        <v>1011</v>
      </c>
      <c r="E738" s="2" t="s">
        <v>985</v>
      </c>
      <c r="F738">
        <v>1</v>
      </c>
      <c r="G738" s="1">
        <v>41367</v>
      </c>
      <c r="H738" s="61">
        <v>2013</v>
      </c>
      <c r="I738" s="5" t="s">
        <v>986</v>
      </c>
      <c r="J738" s="1"/>
      <c r="L738" t="str">
        <f t="shared" si="80"/>
        <v>Somero</v>
      </c>
      <c r="M738" t="s">
        <v>1019</v>
      </c>
      <c r="N738" t="str">
        <f>VLOOKUP(M738,spp!A:B,2,FALSE)</f>
        <v>Stegastes acapulcoensis</v>
      </c>
      <c r="O738">
        <f t="shared" si="86"/>
        <v>10</v>
      </c>
      <c r="R738">
        <v>10</v>
      </c>
      <c r="AI738" s="44"/>
      <c r="AJ738">
        <f>VLOOKUP(M738,spp!A:C,3,FALSE)</f>
        <v>3.49E-2</v>
      </c>
      <c r="AK738">
        <f>VLOOKUP(M738,spp!A:D,4,FALSE)</f>
        <v>2</v>
      </c>
      <c r="AL738">
        <f t="shared" si="81"/>
        <v>54.53125</v>
      </c>
      <c r="AM738">
        <f t="shared" si="82"/>
        <v>1.36328125</v>
      </c>
      <c r="AN738">
        <f t="shared" si="83"/>
        <v>13.6328125</v>
      </c>
      <c r="AO738">
        <f t="shared" si="84"/>
        <v>1.3632812500000001E-2</v>
      </c>
      <c r="AP738">
        <f t="shared" si="85"/>
        <v>0.2</v>
      </c>
      <c r="AQ738">
        <f>VLOOKUP(M738,spp!A:H,8,FALSE)</f>
        <v>2</v>
      </c>
      <c r="AR738" t="str">
        <f>VLOOKUP(M738,spp!A:K,10,FALSE)</f>
        <v>Herbívoro</v>
      </c>
      <c r="AS738" t="str">
        <f>VLOOKUP(M738,spp!A:L,12,FALSE)</f>
        <v>LC</v>
      </c>
    </row>
    <row r="739" spans="1:45" x14ac:dyDescent="0.3">
      <c r="A739">
        <v>18</v>
      </c>
      <c r="B739" s="2" t="s">
        <v>983</v>
      </c>
      <c r="C739" s="2" t="s">
        <v>1009</v>
      </c>
      <c r="D739" t="s">
        <v>1011</v>
      </c>
      <c r="E739" s="2" t="s">
        <v>985</v>
      </c>
      <c r="F739">
        <v>1</v>
      </c>
      <c r="G739" s="1">
        <v>41367</v>
      </c>
      <c r="H739" s="61">
        <v>2013</v>
      </c>
      <c r="I739" s="5" t="s">
        <v>986</v>
      </c>
      <c r="J739" s="1"/>
      <c r="L739" t="str">
        <f t="shared" si="80"/>
        <v>Somero</v>
      </c>
      <c r="M739" t="s">
        <v>1050</v>
      </c>
      <c r="N739" t="str">
        <f>VLOOKUP(M739,spp!A:B,2,FALSE)</f>
        <v>Stegastes flavilatus</v>
      </c>
      <c r="O739">
        <f t="shared" si="86"/>
        <v>1</v>
      </c>
      <c r="R739">
        <v>1</v>
      </c>
      <c r="AI739" s="44"/>
      <c r="AJ739">
        <f>VLOOKUP(M739,spp!A:C,3,FALSE)</f>
        <v>3.49E-2</v>
      </c>
      <c r="AK739">
        <f>VLOOKUP(M739,spp!A:D,4,FALSE)</f>
        <v>2</v>
      </c>
      <c r="AL739">
        <f t="shared" si="81"/>
        <v>5.453125</v>
      </c>
      <c r="AM739">
        <f t="shared" si="82"/>
        <v>0.13632812499999999</v>
      </c>
      <c r="AN739">
        <f t="shared" si="83"/>
        <v>1.36328125</v>
      </c>
      <c r="AO739">
        <f t="shared" si="84"/>
        <v>1.3632812499999999E-3</v>
      </c>
      <c r="AP739">
        <f t="shared" si="85"/>
        <v>0.02</v>
      </c>
      <c r="AQ739">
        <f>VLOOKUP(M739,spp!A:H,8,FALSE)</f>
        <v>2</v>
      </c>
      <c r="AR739" t="str">
        <f>VLOOKUP(M739,spp!A:K,10,FALSE)</f>
        <v>Herbívoro</v>
      </c>
      <c r="AS739" t="str">
        <f>VLOOKUP(M739,spp!A:L,12,FALSE)</f>
        <v>LC</v>
      </c>
    </row>
    <row r="740" spans="1:45" x14ac:dyDescent="0.3">
      <c r="A740">
        <v>18</v>
      </c>
      <c r="B740" s="2" t="s">
        <v>983</v>
      </c>
      <c r="C740" s="2" t="s">
        <v>1009</v>
      </c>
      <c r="D740" t="s">
        <v>1011</v>
      </c>
      <c r="E740" s="2" t="s">
        <v>985</v>
      </c>
      <c r="F740">
        <v>1</v>
      </c>
      <c r="G740" s="1">
        <v>41367</v>
      </c>
      <c r="H740" s="61">
        <v>2013</v>
      </c>
      <c r="I740" s="5" t="s">
        <v>986</v>
      </c>
      <c r="J740" s="1"/>
      <c r="L740" t="str">
        <f t="shared" si="80"/>
        <v>Somero</v>
      </c>
      <c r="M740" t="s">
        <v>1028</v>
      </c>
      <c r="N740" t="str">
        <f>VLOOKUP(M740,spp!A:B,2,FALSE)</f>
        <v>Thalassoma lucasanum</v>
      </c>
      <c r="O740">
        <f t="shared" si="86"/>
        <v>28</v>
      </c>
      <c r="Q740">
        <v>8</v>
      </c>
      <c r="R740">
        <v>10</v>
      </c>
      <c r="S740">
        <v>10</v>
      </c>
      <c r="AI740" s="44"/>
      <c r="AJ740">
        <f>VLOOKUP(M740,spp!A:C,3,FALSE)</f>
        <v>1.261E-2</v>
      </c>
      <c r="AK740">
        <f>VLOOKUP(M740,spp!A:D,4,FALSE)</f>
        <v>2</v>
      </c>
      <c r="AL740">
        <f t="shared" si="81"/>
        <v>63.995750000000001</v>
      </c>
      <c r="AM740">
        <f t="shared" si="82"/>
        <v>1.5998937500000001</v>
      </c>
      <c r="AN740">
        <f t="shared" si="83"/>
        <v>15.9989375</v>
      </c>
      <c r="AO740">
        <f t="shared" si="84"/>
        <v>1.5998937500000001E-2</v>
      </c>
      <c r="AP740">
        <f t="shared" si="85"/>
        <v>0.56000000000000005</v>
      </c>
      <c r="AQ740">
        <f>VLOOKUP(M740,spp!A:H,8,FALSE)</f>
        <v>3.5</v>
      </c>
      <c r="AR740" t="str">
        <f>VLOOKUP(M740,spp!A:K,10,FALSE)</f>
        <v>Depredador</v>
      </c>
      <c r="AS740" t="str">
        <f>VLOOKUP(M740,spp!A:L,12,FALSE)</f>
        <v>LC</v>
      </c>
    </row>
    <row r="741" spans="1:45" x14ac:dyDescent="0.3">
      <c r="A741">
        <v>18</v>
      </c>
      <c r="B741" s="2" t="s">
        <v>983</v>
      </c>
      <c r="C741" s="2" t="s">
        <v>1009</v>
      </c>
      <c r="D741" t="s">
        <v>1011</v>
      </c>
      <c r="E741" s="2" t="s">
        <v>985</v>
      </c>
      <c r="F741">
        <v>1</v>
      </c>
      <c r="G741" s="1">
        <v>41367</v>
      </c>
      <c r="H741" s="61">
        <v>2013</v>
      </c>
      <c r="I741" s="5" t="s">
        <v>986</v>
      </c>
      <c r="J741" s="1"/>
      <c r="L741" t="str">
        <f t="shared" si="80"/>
        <v>Somero</v>
      </c>
      <c r="M741" t="s">
        <v>1033</v>
      </c>
      <c r="N741" t="str">
        <f>VLOOKUP(M741,spp!A:B,2,FALSE)</f>
        <v>Cephalopholis panamensis</v>
      </c>
      <c r="O741">
        <f t="shared" si="86"/>
        <v>5</v>
      </c>
      <c r="Q741">
        <v>2</v>
      </c>
      <c r="S741">
        <v>3</v>
      </c>
      <c r="AI741" s="44"/>
      <c r="AJ741">
        <f>VLOOKUP(M741,spp!A:C,3,FALSE)</f>
        <v>2</v>
      </c>
      <c r="AK741">
        <f>VLOOKUP(M741,spp!A:D,4,FALSE)</f>
        <v>3</v>
      </c>
      <c r="AL741">
        <f t="shared" si="81"/>
        <v>33843.75</v>
      </c>
      <c r="AM741">
        <f t="shared" si="82"/>
        <v>846.09375</v>
      </c>
      <c r="AN741">
        <f t="shared" si="83"/>
        <v>8460.9375</v>
      </c>
      <c r="AO741">
        <f t="shared" si="84"/>
        <v>8.4609375</v>
      </c>
      <c r="AP741">
        <f t="shared" si="85"/>
        <v>0.1</v>
      </c>
      <c r="AQ741">
        <f>VLOOKUP(M741,spp!A:H,8,FALSE)</f>
        <v>4</v>
      </c>
      <c r="AR741" t="str">
        <f>VLOOKUP(M741,spp!A:K,10,FALSE)</f>
        <v>Depredador Tope</v>
      </c>
      <c r="AS741" t="str">
        <f>VLOOKUP(M741,spp!A:L,12,FALSE)</f>
        <v>LC</v>
      </c>
    </row>
    <row r="742" spans="1:45" x14ac:dyDescent="0.3">
      <c r="A742">
        <v>18</v>
      </c>
      <c r="B742" s="2" t="s">
        <v>983</v>
      </c>
      <c r="C742" s="2" t="s">
        <v>1009</v>
      </c>
      <c r="D742" t="s">
        <v>1011</v>
      </c>
      <c r="E742" s="2" t="s">
        <v>985</v>
      </c>
      <c r="F742">
        <v>2</v>
      </c>
      <c r="G742" s="1">
        <v>41367</v>
      </c>
      <c r="H742" s="61">
        <v>2013</v>
      </c>
      <c r="I742" s="5" t="s">
        <v>986</v>
      </c>
      <c r="J742" s="1"/>
      <c r="L742" t="str">
        <f t="shared" si="80"/>
        <v>Somero</v>
      </c>
      <c r="M742" t="s">
        <v>1019</v>
      </c>
      <c r="N742" t="str">
        <f>VLOOKUP(M742,spp!A:B,2,FALSE)</f>
        <v>Stegastes acapulcoensis</v>
      </c>
      <c r="O742">
        <f t="shared" si="86"/>
        <v>2</v>
      </c>
      <c r="P742">
        <v>2</v>
      </c>
      <c r="AI742" s="44"/>
      <c r="AJ742">
        <f>VLOOKUP(M742,spp!A:C,3,FALSE)</f>
        <v>3.49E-2</v>
      </c>
      <c r="AK742">
        <f>VLOOKUP(M742,spp!A:D,4,FALSE)</f>
        <v>2</v>
      </c>
      <c r="AL742">
        <f t="shared" si="81"/>
        <v>0.43625000000000003</v>
      </c>
      <c r="AM742">
        <f t="shared" si="82"/>
        <v>1.0906250000000001E-2</v>
      </c>
      <c r="AN742">
        <f t="shared" si="83"/>
        <v>0.10906250000000001</v>
      </c>
      <c r="AO742">
        <f t="shared" si="84"/>
        <v>1.090625E-4</v>
      </c>
      <c r="AP742">
        <f t="shared" si="85"/>
        <v>0.04</v>
      </c>
      <c r="AQ742">
        <f>VLOOKUP(M742,spp!A:H,8,FALSE)</f>
        <v>2</v>
      </c>
      <c r="AR742" t="str">
        <f>VLOOKUP(M742,spp!A:K,10,FALSE)</f>
        <v>Herbívoro</v>
      </c>
      <c r="AS742" t="str">
        <f>VLOOKUP(M742,spp!A:L,12,FALSE)</f>
        <v>LC</v>
      </c>
    </row>
    <row r="743" spans="1:45" x14ac:dyDescent="0.3">
      <c r="A743">
        <v>18</v>
      </c>
      <c r="B743" s="2" t="s">
        <v>983</v>
      </c>
      <c r="C743" s="2" t="s">
        <v>1009</v>
      </c>
      <c r="D743" t="s">
        <v>1011</v>
      </c>
      <c r="E743" s="2" t="s">
        <v>985</v>
      </c>
      <c r="F743">
        <v>2</v>
      </c>
      <c r="G743" s="1">
        <v>41367</v>
      </c>
      <c r="H743" s="61">
        <v>2013</v>
      </c>
      <c r="I743" s="5" t="s">
        <v>986</v>
      </c>
      <c r="J743" s="1"/>
      <c r="L743" t="str">
        <f t="shared" si="80"/>
        <v>Somero</v>
      </c>
      <c r="M743" t="s">
        <v>1028</v>
      </c>
      <c r="N743" t="str">
        <f>VLOOKUP(M743,spp!A:B,2,FALSE)</f>
        <v>Thalassoma lucasanum</v>
      </c>
      <c r="O743">
        <f t="shared" si="86"/>
        <v>10</v>
      </c>
      <c r="Q743">
        <v>10</v>
      </c>
      <c r="AI743" s="44"/>
      <c r="AJ743">
        <f>VLOOKUP(M743,spp!A:C,3,FALSE)</f>
        <v>1.261E-2</v>
      </c>
      <c r="AK743">
        <f>VLOOKUP(M743,spp!A:D,4,FALSE)</f>
        <v>2</v>
      </c>
      <c r="AL743">
        <f t="shared" si="81"/>
        <v>7.0931250000000006</v>
      </c>
      <c r="AM743">
        <f t="shared" si="82"/>
        <v>0.177328125</v>
      </c>
      <c r="AN743">
        <f t="shared" si="83"/>
        <v>1.7732812500000001</v>
      </c>
      <c r="AO743">
        <f t="shared" si="84"/>
        <v>1.7732812500000001E-3</v>
      </c>
      <c r="AP743">
        <f t="shared" si="85"/>
        <v>0.2</v>
      </c>
      <c r="AQ743">
        <f>VLOOKUP(M743,spp!A:H,8,FALSE)</f>
        <v>3.5</v>
      </c>
      <c r="AR743" t="str">
        <f>VLOOKUP(M743,spp!A:K,10,FALSE)</f>
        <v>Depredador</v>
      </c>
      <c r="AS743" t="str">
        <f>VLOOKUP(M743,spp!A:L,12,FALSE)</f>
        <v>LC</v>
      </c>
    </row>
    <row r="744" spans="1:45" x14ac:dyDescent="0.3">
      <c r="A744">
        <v>18</v>
      </c>
      <c r="B744" s="2" t="s">
        <v>983</v>
      </c>
      <c r="C744" s="2" t="s">
        <v>1009</v>
      </c>
      <c r="D744" t="s">
        <v>1011</v>
      </c>
      <c r="E744" s="2" t="s">
        <v>985</v>
      </c>
      <c r="F744">
        <v>3</v>
      </c>
      <c r="G744" s="1">
        <v>41367</v>
      </c>
      <c r="H744" s="61">
        <v>2013</v>
      </c>
      <c r="I744" s="5" t="s">
        <v>986</v>
      </c>
      <c r="J744" s="1"/>
      <c r="L744" t="str">
        <f t="shared" si="80"/>
        <v>Somero</v>
      </c>
      <c r="M744" t="s">
        <v>1019</v>
      </c>
      <c r="N744" t="str">
        <f>VLOOKUP(M744,spp!A:B,2,FALSE)</f>
        <v>Stegastes acapulcoensis</v>
      </c>
      <c r="O744">
        <f t="shared" si="86"/>
        <v>41</v>
      </c>
      <c r="P744">
        <v>11</v>
      </c>
      <c r="Q744">
        <v>22</v>
      </c>
      <c r="R744">
        <v>7</v>
      </c>
      <c r="S744">
        <v>1</v>
      </c>
      <c r="AI744" s="44"/>
      <c r="AJ744">
        <f>VLOOKUP(M744,spp!A:C,3,FALSE)</f>
        <v>3.49E-2</v>
      </c>
      <c r="AK744">
        <f>VLOOKUP(M744,spp!A:D,4,FALSE)</f>
        <v>2</v>
      </c>
      <c r="AL744">
        <f t="shared" si="81"/>
        <v>94.44812499999999</v>
      </c>
      <c r="AM744">
        <f t="shared" si="82"/>
        <v>2.3612031249999998</v>
      </c>
      <c r="AN744">
        <f t="shared" si="83"/>
        <v>23.612031249999998</v>
      </c>
      <c r="AO744">
        <f t="shared" si="84"/>
        <v>2.3612031249999998E-2</v>
      </c>
      <c r="AP744">
        <f t="shared" si="85"/>
        <v>0.82</v>
      </c>
      <c r="AQ744">
        <f>VLOOKUP(M744,spp!A:H,8,FALSE)</f>
        <v>2</v>
      </c>
      <c r="AR744" t="str">
        <f>VLOOKUP(M744,spp!A:K,10,FALSE)</f>
        <v>Herbívoro</v>
      </c>
      <c r="AS744" t="str">
        <f>VLOOKUP(M744,spp!A:L,12,FALSE)</f>
        <v>LC</v>
      </c>
    </row>
    <row r="745" spans="1:45" x14ac:dyDescent="0.3">
      <c r="A745">
        <v>18</v>
      </c>
      <c r="B745" s="2" t="s">
        <v>983</v>
      </c>
      <c r="C745" s="2" t="s">
        <v>1009</v>
      </c>
      <c r="D745" t="s">
        <v>1011</v>
      </c>
      <c r="E745" s="2" t="s">
        <v>985</v>
      </c>
      <c r="F745">
        <v>3</v>
      </c>
      <c r="G745" s="1">
        <v>41367</v>
      </c>
      <c r="H745" s="61">
        <v>2013</v>
      </c>
      <c r="I745" s="5" t="s">
        <v>986</v>
      </c>
      <c r="J745" s="1"/>
      <c r="L745" t="str">
        <f t="shared" si="80"/>
        <v>Somero</v>
      </c>
      <c r="M745" t="s">
        <v>1028</v>
      </c>
      <c r="N745" t="str">
        <f>VLOOKUP(M745,spp!A:B,2,FALSE)</f>
        <v>Thalassoma lucasanum</v>
      </c>
      <c r="O745">
        <f t="shared" si="86"/>
        <v>2</v>
      </c>
      <c r="S745">
        <v>2</v>
      </c>
      <c r="AI745" s="44"/>
      <c r="AJ745">
        <f>VLOOKUP(M745,spp!A:C,3,FALSE)</f>
        <v>1.261E-2</v>
      </c>
      <c r="AK745">
        <f>VLOOKUP(M745,spp!A:D,4,FALSE)</f>
        <v>2</v>
      </c>
      <c r="AL745">
        <f t="shared" si="81"/>
        <v>7.7236250000000002</v>
      </c>
      <c r="AM745">
        <f t="shared" si="82"/>
        <v>0.19309062500000002</v>
      </c>
      <c r="AN745">
        <f t="shared" si="83"/>
        <v>1.93090625</v>
      </c>
      <c r="AO745">
        <f t="shared" si="84"/>
        <v>1.9309062500000001E-3</v>
      </c>
      <c r="AP745">
        <f t="shared" si="85"/>
        <v>0.04</v>
      </c>
      <c r="AQ745">
        <f>VLOOKUP(M745,spp!A:H,8,FALSE)</f>
        <v>3.5</v>
      </c>
      <c r="AR745" t="str">
        <f>VLOOKUP(M745,spp!A:K,10,FALSE)</f>
        <v>Depredador</v>
      </c>
      <c r="AS745" t="str">
        <f>VLOOKUP(M745,spp!A:L,12,FALSE)</f>
        <v>LC</v>
      </c>
    </row>
    <row r="746" spans="1:45" x14ac:dyDescent="0.3">
      <c r="A746">
        <v>18</v>
      </c>
      <c r="B746" s="2" t="s">
        <v>983</v>
      </c>
      <c r="C746" s="2" t="s">
        <v>1009</v>
      </c>
      <c r="D746" t="s">
        <v>1011</v>
      </c>
      <c r="E746" s="2" t="s">
        <v>985</v>
      </c>
      <c r="F746">
        <v>3</v>
      </c>
      <c r="G746" s="1">
        <v>41367</v>
      </c>
      <c r="H746" s="61">
        <v>2013</v>
      </c>
      <c r="I746" s="5" t="s">
        <v>986</v>
      </c>
      <c r="J746" s="1"/>
      <c r="L746" t="str">
        <f t="shared" si="80"/>
        <v>Somero</v>
      </c>
      <c r="M746" t="s">
        <v>1033</v>
      </c>
      <c r="N746" t="str">
        <f>VLOOKUP(M746,spp!A:B,2,FALSE)</f>
        <v>Cephalopholis panamensis</v>
      </c>
      <c r="O746">
        <f t="shared" si="86"/>
        <v>1</v>
      </c>
      <c r="S746">
        <v>1</v>
      </c>
      <c r="AI746" s="44"/>
      <c r="AJ746">
        <f>VLOOKUP(M746,spp!A:C,3,FALSE)</f>
        <v>2</v>
      </c>
      <c r="AK746">
        <f>VLOOKUP(M746,spp!A:D,4,FALSE)</f>
        <v>3</v>
      </c>
      <c r="AL746">
        <f t="shared" si="81"/>
        <v>10718.75</v>
      </c>
      <c r="AM746">
        <f t="shared" si="82"/>
        <v>267.96875</v>
      </c>
      <c r="AN746">
        <f t="shared" si="83"/>
        <v>2679.6875</v>
      </c>
      <c r="AO746">
        <f t="shared" si="84"/>
        <v>2.6796875</v>
      </c>
      <c r="AP746">
        <f t="shared" si="85"/>
        <v>0.02</v>
      </c>
      <c r="AQ746">
        <f>VLOOKUP(M746,spp!A:H,8,FALSE)</f>
        <v>4</v>
      </c>
      <c r="AR746" t="str">
        <f>VLOOKUP(M746,spp!A:K,10,FALSE)</f>
        <v>Depredador Tope</v>
      </c>
      <c r="AS746" t="str">
        <f>VLOOKUP(M746,spp!A:L,12,FALSE)</f>
        <v>LC</v>
      </c>
    </row>
    <row r="747" spans="1:45" x14ac:dyDescent="0.3">
      <c r="A747">
        <v>18</v>
      </c>
      <c r="B747" s="2" t="s">
        <v>983</v>
      </c>
      <c r="C747" s="2" t="s">
        <v>1009</v>
      </c>
      <c r="D747" t="s">
        <v>1011</v>
      </c>
      <c r="E747" s="2" t="s">
        <v>985</v>
      </c>
      <c r="F747">
        <v>3</v>
      </c>
      <c r="G747" s="1">
        <v>41367</v>
      </c>
      <c r="H747" s="61">
        <v>2013</v>
      </c>
      <c r="I747" s="5" t="s">
        <v>986</v>
      </c>
      <c r="J747" s="1"/>
      <c r="L747" t="str">
        <f t="shared" si="80"/>
        <v>Somero</v>
      </c>
      <c r="M747" t="s">
        <v>16</v>
      </c>
      <c r="N747" t="str">
        <f>VLOOKUP(M747,spp!A:B,2,FALSE)</f>
        <v>Abudefduf troschelii</v>
      </c>
      <c r="O747">
        <f t="shared" si="86"/>
        <v>10</v>
      </c>
      <c r="S747">
        <v>10</v>
      </c>
      <c r="AI747" s="44"/>
      <c r="AJ747">
        <f>VLOOKUP(M747,spp!A:C,3,FALSE)</f>
        <v>1.6E-2</v>
      </c>
      <c r="AK747">
        <f>VLOOKUP(M747,spp!A:D,4,FALSE)</f>
        <v>3</v>
      </c>
      <c r="AL747">
        <f t="shared" si="81"/>
        <v>857.5</v>
      </c>
      <c r="AM747">
        <f t="shared" si="82"/>
        <v>21.4375</v>
      </c>
      <c r="AN747">
        <f t="shared" si="83"/>
        <v>214.375</v>
      </c>
      <c r="AO747">
        <f t="shared" si="84"/>
        <v>0.21437500000000001</v>
      </c>
      <c r="AP747">
        <f t="shared" si="85"/>
        <v>0.2</v>
      </c>
      <c r="AQ747">
        <f>VLOOKUP(M747,spp!A:H,8,FALSE)</f>
        <v>3</v>
      </c>
      <c r="AR747" t="str">
        <f>VLOOKUP(M747,spp!A:K,10,FALSE)</f>
        <v>Planctívoro</v>
      </c>
      <c r="AS747" t="str">
        <f>VLOOKUP(M747,spp!A:L,12,FALSE)</f>
        <v>LC</v>
      </c>
    </row>
    <row r="748" spans="1:45" x14ac:dyDescent="0.3">
      <c r="A748">
        <v>18</v>
      </c>
      <c r="B748" s="2" t="s">
        <v>983</v>
      </c>
      <c r="C748" s="2" t="s">
        <v>1009</v>
      </c>
      <c r="D748" t="s">
        <v>1011</v>
      </c>
      <c r="E748" s="2" t="s">
        <v>985</v>
      </c>
      <c r="F748">
        <v>3</v>
      </c>
      <c r="G748" s="1">
        <v>41367</v>
      </c>
      <c r="H748" s="61">
        <v>2013</v>
      </c>
      <c r="I748" s="5" t="s">
        <v>986</v>
      </c>
      <c r="J748" s="1"/>
      <c r="L748" t="str">
        <f t="shared" si="80"/>
        <v>Somero</v>
      </c>
      <c r="M748" t="s">
        <v>1024</v>
      </c>
      <c r="N748" t="str">
        <f>VLOOKUP(M748,spp!A:B,2,FALSE)</f>
        <v>Sargocentron suborbitalis</v>
      </c>
      <c r="O748">
        <f t="shared" si="86"/>
        <v>2</v>
      </c>
      <c r="T748">
        <v>2</v>
      </c>
      <c r="AI748" s="44"/>
      <c r="AJ748">
        <f>VLOOKUP(M748,spp!A:C,3,FALSE)</f>
        <v>2</v>
      </c>
      <c r="AK748">
        <f>VLOOKUP(M748,spp!A:D,4,FALSE)</f>
        <v>2.9554</v>
      </c>
      <c r="AL748">
        <f t="shared" si="81"/>
        <v>54141.700605638114</v>
      </c>
      <c r="AM748">
        <f t="shared" si="82"/>
        <v>1353.5425151409529</v>
      </c>
      <c r="AN748">
        <f t="shared" si="83"/>
        <v>13535.425151409529</v>
      </c>
      <c r="AO748">
        <f t="shared" si="84"/>
        <v>13.535425151409529</v>
      </c>
      <c r="AP748">
        <f t="shared" si="85"/>
        <v>0.04</v>
      </c>
      <c r="AQ748">
        <f>VLOOKUP(M748,spp!A:H,8,FALSE)</f>
        <v>3.5</v>
      </c>
      <c r="AR748" t="str">
        <f>VLOOKUP(M748,spp!A:K,10,FALSE)</f>
        <v>Depredador</v>
      </c>
      <c r="AS748" t="str">
        <f>VLOOKUP(M748,spp!A:L,12,FALSE)</f>
        <v>LC</v>
      </c>
    </row>
    <row r="749" spans="1:45" x14ac:dyDescent="0.3">
      <c r="A749">
        <v>18</v>
      </c>
      <c r="B749" s="2" t="s">
        <v>983</v>
      </c>
      <c r="C749" s="2" t="s">
        <v>1009</v>
      </c>
      <c r="D749" t="s">
        <v>1011</v>
      </c>
      <c r="E749" s="2" t="s">
        <v>985</v>
      </c>
      <c r="F749">
        <v>3</v>
      </c>
      <c r="G749" s="1">
        <v>41367</v>
      </c>
      <c r="H749" s="61">
        <v>2013</v>
      </c>
      <c r="I749" s="5" t="s">
        <v>986</v>
      </c>
      <c r="J749" s="1"/>
      <c r="L749" t="str">
        <f t="shared" si="80"/>
        <v>Somero</v>
      </c>
      <c r="M749" t="s">
        <v>1056</v>
      </c>
      <c r="N749" t="str">
        <f>VLOOKUP(M749,spp!A:B,2,FALSE)</f>
        <v>Canthigaster punctatissima</v>
      </c>
      <c r="O749">
        <f t="shared" si="86"/>
        <v>1</v>
      </c>
      <c r="Q749">
        <v>1</v>
      </c>
      <c r="AI749" s="44"/>
      <c r="AJ749">
        <f>VLOOKUP(M749,spp!A:C,3,FALSE)</f>
        <v>1</v>
      </c>
      <c r="AK749">
        <f>VLOOKUP(M749,spp!A:D,4,FALSE)</f>
        <v>2</v>
      </c>
      <c r="AL749">
        <f t="shared" si="81"/>
        <v>56.25</v>
      </c>
      <c r="AM749">
        <f t="shared" si="82"/>
        <v>1.40625</v>
      </c>
      <c r="AN749">
        <f t="shared" si="83"/>
        <v>14.0625</v>
      </c>
      <c r="AO749">
        <f t="shared" si="84"/>
        <v>1.40625E-2</v>
      </c>
      <c r="AP749">
        <f t="shared" si="85"/>
        <v>0.02</v>
      </c>
      <c r="AQ749">
        <f>VLOOKUP(M749,spp!A:H,8,FALSE)</f>
        <v>3</v>
      </c>
      <c r="AR749" t="str">
        <f>VLOOKUP(M749,spp!A:K,10,FALSE)</f>
        <v>Depredador</v>
      </c>
      <c r="AS749" t="str">
        <f>VLOOKUP(M749,spp!A:L,12,FALSE)</f>
        <v>LC</v>
      </c>
    </row>
    <row r="750" spans="1:45" x14ac:dyDescent="0.3">
      <c r="A750">
        <v>19</v>
      </c>
      <c r="B750" s="2" t="s">
        <v>983</v>
      </c>
      <c r="C750" s="2" t="s">
        <v>1009</v>
      </c>
      <c r="D750" t="s">
        <v>1012</v>
      </c>
      <c r="E750" t="s">
        <v>992</v>
      </c>
      <c r="F750">
        <v>1</v>
      </c>
      <c r="G750" s="1">
        <v>41367</v>
      </c>
      <c r="H750" s="61">
        <v>2013</v>
      </c>
      <c r="I750" s="5" t="s">
        <v>986</v>
      </c>
      <c r="J750" s="1"/>
      <c r="K750" s="36">
        <v>5</v>
      </c>
      <c r="L750" t="str">
        <f t="shared" si="80"/>
        <v>Somero</v>
      </c>
      <c r="M750" t="s">
        <v>1017</v>
      </c>
      <c r="N750" t="str">
        <f>VLOOKUP(M750,spp!A:B,2,FALSE)</f>
        <v>Halichoeres dispilus</v>
      </c>
      <c r="O750">
        <f t="shared" si="86"/>
        <v>110</v>
      </c>
      <c r="P750">
        <v>110</v>
      </c>
      <c r="AI750" s="44"/>
      <c r="AJ750">
        <f>VLOOKUP(M750,spp!A:C,3,FALSE)</f>
        <v>1.26E-2</v>
      </c>
      <c r="AK750">
        <f>VLOOKUP(M750,spp!A:D,4,FALSE)</f>
        <v>3</v>
      </c>
      <c r="AL750">
        <f t="shared" si="81"/>
        <v>21.65625</v>
      </c>
      <c r="AM750">
        <f t="shared" si="82"/>
        <v>0.54140624999999998</v>
      </c>
      <c r="AN750">
        <f t="shared" si="83"/>
        <v>5.4140625</v>
      </c>
      <c r="AO750">
        <f t="shared" si="84"/>
        <v>5.4140624999999996E-3</v>
      </c>
      <c r="AP750">
        <f t="shared" si="85"/>
        <v>2.2000000000000002</v>
      </c>
      <c r="AQ750">
        <f>VLOOKUP(M750,spp!A:H,8,FALSE)</f>
        <v>3.9</v>
      </c>
      <c r="AR750" t="str">
        <f>VLOOKUP(M750,spp!A:K,10,FALSE)</f>
        <v>Depredador</v>
      </c>
      <c r="AS750" t="str">
        <f>VLOOKUP(M750,spp!A:L,12,FALSE)</f>
        <v>LC</v>
      </c>
    </row>
    <row r="751" spans="1:45" x14ac:dyDescent="0.3">
      <c r="A751">
        <v>19</v>
      </c>
      <c r="B751" s="2" t="s">
        <v>983</v>
      </c>
      <c r="C751" s="2" t="s">
        <v>1009</v>
      </c>
      <c r="D751" t="s">
        <v>1012</v>
      </c>
      <c r="E751" t="s">
        <v>992</v>
      </c>
      <c r="F751">
        <v>1</v>
      </c>
      <c r="G751" s="1">
        <v>41367</v>
      </c>
      <c r="H751" s="61">
        <v>2013</v>
      </c>
      <c r="I751" s="5" t="s">
        <v>986</v>
      </c>
      <c r="J751" s="1"/>
      <c r="K751" s="36">
        <v>5</v>
      </c>
      <c r="L751" t="str">
        <f t="shared" si="80"/>
        <v>Somero</v>
      </c>
      <c r="M751" t="s">
        <v>1036</v>
      </c>
      <c r="N751" t="str">
        <f>VLOOKUP(M751,spp!A:B,2,FALSE)</f>
        <v>Chaetodon humeralis</v>
      </c>
      <c r="O751">
        <f t="shared" si="86"/>
        <v>1</v>
      </c>
      <c r="R751">
        <v>1</v>
      </c>
      <c r="AI751" s="44"/>
      <c r="AJ751">
        <f>VLOOKUP(M751,spp!A:C,3,FALSE)</f>
        <v>2</v>
      </c>
      <c r="AK751">
        <f>VLOOKUP(M751,spp!A:D,4,FALSE)</f>
        <v>2.9895</v>
      </c>
      <c r="AL751">
        <f t="shared" si="81"/>
        <v>3804.0172666013441</v>
      </c>
      <c r="AM751">
        <f t="shared" si="82"/>
        <v>95.100431665033597</v>
      </c>
      <c r="AN751">
        <f t="shared" si="83"/>
        <v>951.00431665033602</v>
      </c>
      <c r="AO751">
        <f t="shared" si="84"/>
        <v>0.95100431665033602</v>
      </c>
      <c r="AP751">
        <f t="shared" si="85"/>
        <v>0.02</v>
      </c>
      <c r="AQ751">
        <f>VLOOKUP(M751,spp!A:H,8,FALSE)</f>
        <v>2.7</v>
      </c>
      <c r="AR751" t="str">
        <f>VLOOKUP(M751,spp!A:K,10,FALSE)</f>
        <v>Herbívoro</v>
      </c>
      <c r="AS751" t="str">
        <f>VLOOKUP(M751,spp!A:L,12,FALSE)</f>
        <v>LC</v>
      </c>
    </row>
    <row r="752" spans="1:45" x14ac:dyDescent="0.3">
      <c r="A752">
        <v>19</v>
      </c>
      <c r="B752" s="2" t="s">
        <v>983</v>
      </c>
      <c r="C752" s="2" t="s">
        <v>1009</v>
      </c>
      <c r="D752" t="s">
        <v>1012</v>
      </c>
      <c r="E752" t="s">
        <v>992</v>
      </c>
      <c r="F752">
        <v>2</v>
      </c>
      <c r="G752" s="1">
        <v>41367</v>
      </c>
      <c r="H752" s="61">
        <v>2013</v>
      </c>
      <c r="I752" s="5" t="s">
        <v>986</v>
      </c>
      <c r="J752" s="1"/>
      <c r="K752" s="36">
        <v>4</v>
      </c>
      <c r="L752" t="str">
        <f t="shared" si="80"/>
        <v>Somero</v>
      </c>
      <c r="M752" t="s">
        <v>1017</v>
      </c>
      <c r="N752" t="str">
        <f>VLOOKUP(M752,spp!A:B,2,FALSE)</f>
        <v>Halichoeres dispilus</v>
      </c>
      <c r="O752">
        <f t="shared" si="86"/>
        <v>116</v>
      </c>
      <c r="P752">
        <v>116</v>
      </c>
      <c r="AI752" s="44"/>
      <c r="AJ752">
        <f>VLOOKUP(M752,spp!A:C,3,FALSE)</f>
        <v>1.26E-2</v>
      </c>
      <c r="AK752">
        <f>VLOOKUP(M752,spp!A:D,4,FALSE)</f>
        <v>3</v>
      </c>
      <c r="AL752">
        <f t="shared" si="81"/>
        <v>22.837499999999999</v>
      </c>
      <c r="AM752">
        <f t="shared" si="82"/>
        <v>0.57093749999999999</v>
      </c>
      <c r="AN752">
        <f t="shared" si="83"/>
        <v>5.7093749999999996</v>
      </c>
      <c r="AO752">
        <f t="shared" si="84"/>
        <v>5.709375E-3</v>
      </c>
      <c r="AP752">
        <f t="shared" si="85"/>
        <v>2.3199999999999998</v>
      </c>
      <c r="AQ752">
        <f>VLOOKUP(M752,spp!A:H,8,FALSE)</f>
        <v>3.9</v>
      </c>
      <c r="AR752" t="str">
        <f>VLOOKUP(M752,spp!A:K,10,FALSE)</f>
        <v>Depredador</v>
      </c>
      <c r="AS752" t="str">
        <f>VLOOKUP(M752,spp!A:L,12,FALSE)</f>
        <v>LC</v>
      </c>
    </row>
    <row r="753" spans="1:45" x14ac:dyDescent="0.3">
      <c r="A753">
        <v>19</v>
      </c>
      <c r="B753" s="2" t="s">
        <v>983</v>
      </c>
      <c r="C753" s="2" t="s">
        <v>1009</v>
      </c>
      <c r="D753" t="s">
        <v>1012</v>
      </c>
      <c r="E753" t="s">
        <v>992</v>
      </c>
      <c r="F753">
        <v>2</v>
      </c>
      <c r="G753" s="1">
        <v>41367</v>
      </c>
      <c r="H753" s="61">
        <v>2013</v>
      </c>
      <c r="I753" s="5" t="s">
        <v>986</v>
      </c>
      <c r="J753" s="1"/>
      <c r="K753" s="36">
        <v>4</v>
      </c>
      <c r="L753" t="str">
        <f t="shared" si="80"/>
        <v>Somero</v>
      </c>
      <c r="M753" t="s">
        <v>1058</v>
      </c>
      <c r="N753" t="str">
        <f>VLOOKUP(M753,spp!A:B,2,FALSE)</f>
        <v>Serranus psittacinus</v>
      </c>
      <c r="O753">
        <f t="shared" si="86"/>
        <v>2</v>
      </c>
      <c r="Q753">
        <v>2</v>
      </c>
      <c r="AI753" s="44"/>
      <c r="AJ753">
        <f>VLOOKUP(M753,spp!A:C,3,FALSE)</f>
        <v>1</v>
      </c>
      <c r="AK753">
        <f>VLOOKUP(M753,spp!A:D,4,FALSE)</f>
        <v>2</v>
      </c>
      <c r="AL753">
        <f t="shared" si="81"/>
        <v>112.5</v>
      </c>
      <c r="AM753">
        <f t="shared" si="82"/>
        <v>2.8125</v>
      </c>
      <c r="AN753">
        <f t="shared" si="83"/>
        <v>28.125</v>
      </c>
      <c r="AO753">
        <f t="shared" si="84"/>
        <v>2.8125000000000001E-2</v>
      </c>
      <c r="AP753">
        <f t="shared" si="85"/>
        <v>0.04</v>
      </c>
      <c r="AQ753">
        <f>VLOOKUP(M753,spp!A:H,8,FALSE)</f>
        <v>3.6</v>
      </c>
      <c r="AR753" t="str">
        <f>VLOOKUP(M753,spp!A:K,10,FALSE)</f>
        <v>Depredador</v>
      </c>
      <c r="AS753" t="str">
        <f>VLOOKUP(M753,spp!A:L,12,FALSE)</f>
        <v>LC</v>
      </c>
    </row>
    <row r="754" spans="1:45" x14ac:dyDescent="0.3">
      <c r="A754">
        <v>19</v>
      </c>
      <c r="B754" s="2" t="s">
        <v>983</v>
      </c>
      <c r="C754" s="2" t="s">
        <v>1009</v>
      </c>
      <c r="D754" t="s">
        <v>1012</v>
      </c>
      <c r="E754" t="s">
        <v>992</v>
      </c>
      <c r="F754">
        <v>2</v>
      </c>
      <c r="G754" s="1">
        <v>41367</v>
      </c>
      <c r="H754" s="61">
        <v>2013</v>
      </c>
      <c r="I754" s="5" t="s">
        <v>986</v>
      </c>
      <c r="J754" s="1"/>
      <c r="K754" s="36">
        <v>4</v>
      </c>
      <c r="L754" t="str">
        <f t="shared" si="80"/>
        <v>Somero</v>
      </c>
      <c r="M754" t="s">
        <v>1028</v>
      </c>
      <c r="N754" t="str">
        <f>VLOOKUP(M754,spp!A:B,2,FALSE)</f>
        <v>Thalassoma lucasanum</v>
      </c>
      <c r="O754">
        <f t="shared" si="86"/>
        <v>2</v>
      </c>
      <c r="Q754">
        <v>2</v>
      </c>
      <c r="AI754" s="44"/>
      <c r="AJ754">
        <f>VLOOKUP(M754,spp!A:C,3,FALSE)</f>
        <v>1.261E-2</v>
      </c>
      <c r="AK754">
        <f>VLOOKUP(M754,spp!A:D,4,FALSE)</f>
        <v>2</v>
      </c>
      <c r="AL754">
        <f t="shared" si="81"/>
        <v>1.418625</v>
      </c>
      <c r="AM754">
        <f t="shared" si="82"/>
        <v>3.5465625000000001E-2</v>
      </c>
      <c r="AN754">
        <f t="shared" si="83"/>
        <v>0.35465625000000001</v>
      </c>
      <c r="AO754">
        <f t="shared" si="84"/>
        <v>3.5465624999999999E-4</v>
      </c>
      <c r="AP754">
        <f t="shared" si="85"/>
        <v>0.04</v>
      </c>
      <c r="AQ754">
        <f>VLOOKUP(M754,spp!A:H,8,FALSE)</f>
        <v>3.5</v>
      </c>
      <c r="AR754" t="str">
        <f>VLOOKUP(M754,spp!A:K,10,FALSE)</f>
        <v>Depredador</v>
      </c>
      <c r="AS754" t="str">
        <f>VLOOKUP(M754,spp!A:L,12,FALSE)</f>
        <v>LC</v>
      </c>
    </row>
    <row r="755" spans="1:45" x14ac:dyDescent="0.3">
      <c r="A755">
        <v>19</v>
      </c>
      <c r="B755" s="2" t="s">
        <v>983</v>
      </c>
      <c r="C755" s="2" t="s">
        <v>1009</v>
      </c>
      <c r="D755" t="s">
        <v>1012</v>
      </c>
      <c r="E755" t="s">
        <v>992</v>
      </c>
      <c r="F755">
        <v>3</v>
      </c>
      <c r="G755" s="1">
        <v>41367</v>
      </c>
      <c r="H755" s="61">
        <v>2013</v>
      </c>
      <c r="I755" s="5" t="s">
        <v>986</v>
      </c>
      <c r="J755" s="1"/>
      <c r="K755" s="36">
        <v>4</v>
      </c>
      <c r="L755" t="str">
        <f t="shared" si="80"/>
        <v>Somero</v>
      </c>
      <c r="M755" t="s">
        <v>1017</v>
      </c>
      <c r="N755" t="str">
        <f>VLOOKUP(M755,spp!A:B,2,FALSE)</f>
        <v>Halichoeres dispilus</v>
      </c>
      <c r="O755">
        <f t="shared" si="86"/>
        <v>160</v>
      </c>
      <c r="P755">
        <v>160</v>
      </c>
      <c r="AI755" s="44"/>
      <c r="AJ755">
        <f>VLOOKUP(M755,spp!A:C,3,FALSE)</f>
        <v>1.26E-2</v>
      </c>
      <c r="AK755">
        <f>VLOOKUP(M755,spp!A:D,4,FALSE)</f>
        <v>3</v>
      </c>
      <c r="AL755">
        <f t="shared" si="81"/>
        <v>31.5</v>
      </c>
      <c r="AM755">
        <f t="shared" si="82"/>
        <v>0.78749999999999998</v>
      </c>
      <c r="AN755">
        <f t="shared" si="83"/>
        <v>7.875</v>
      </c>
      <c r="AO755">
        <f t="shared" si="84"/>
        <v>7.8750000000000001E-3</v>
      </c>
      <c r="AP755">
        <f t="shared" si="85"/>
        <v>3.2</v>
      </c>
      <c r="AQ755">
        <f>VLOOKUP(M755,spp!A:H,8,FALSE)</f>
        <v>3.9</v>
      </c>
      <c r="AR755" t="str">
        <f>VLOOKUP(M755,spp!A:K,10,FALSE)</f>
        <v>Depredador</v>
      </c>
      <c r="AS755" t="str">
        <f>VLOOKUP(M755,spp!A:L,12,FALSE)</f>
        <v>LC</v>
      </c>
    </row>
    <row r="756" spans="1:45" x14ac:dyDescent="0.3">
      <c r="A756">
        <v>19</v>
      </c>
      <c r="B756" s="2" t="s">
        <v>983</v>
      </c>
      <c r="C756" s="2" t="s">
        <v>1009</v>
      </c>
      <c r="D756" t="s">
        <v>1012</v>
      </c>
      <c r="E756" t="s">
        <v>992</v>
      </c>
      <c r="F756">
        <v>3</v>
      </c>
      <c r="G756" s="1">
        <v>41367</v>
      </c>
      <c r="H756" s="61">
        <v>2013</v>
      </c>
      <c r="I756" s="5" t="s">
        <v>986</v>
      </c>
      <c r="J756" s="1"/>
      <c r="K756" s="36">
        <v>4</v>
      </c>
      <c r="L756" t="str">
        <f t="shared" si="80"/>
        <v>Somero</v>
      </c>
      <c r="M756" t="s">
        <v>1058</v>
      </c>
      <c r="N756" t="str">
        <f>VLOOKUP(M756,spp!A:B,2,FALSE)</f>
        <v>Serranus psittacinus</v>
      </c>
      <c r="O756">
        <f t="shared" si="86"/>
        <v>5</v>
      </c>
      <c r="Q756">
        <v>5</v>
      </c>
      <c r="AI756" s="44"/>
      <c r="AJ756">
        <f>VLOOKUP(M756,spp!A:C,3,FALSE)</f>
        <v>1</v>
      </c>
      <c r="AK756">
        <f>VLOOKUP(M756,spp!A:D,4,FALSE)</f>
        <v>2</v>
      </c>
      <c r="AL756">
        <f t="shared" si="81"/>
        <v>281.25</v>
      </c>
      <c r="AM756">
        <f t="shared" si="82"/>
        <v>7.03125</v>
      </c>
      <c r="AN756">
        <f t="shared" si="83"/>
        <v>70.3125</v>
      </c>
      <c r="AO756">
        <f t="shared" si="84"/>
        <v>7.03125E-2</v>
      </c>
      <c r="AP756">
        <f t="shared" si="85"/>
        <v>0.1</v>
      </c>
      <c r="AQ756">
        <f>VLOOKUP(M756,spp!A:H,8,FALSE)</f>
        <v>3.6</v>
      </c>
      <c r="AR756" t="str">
        <f>VLOOKUP(M756,spp!A:K,10,FALSE)</f>
        <v>Depredador</v>
      </c>
      <c r="AS756" t="str">
        <f>VLOOKUP(M756,spp!A:L,12,FALSE)</f>
        <v>LC</v>
      </c>
    </row>
    <row r="757" spans="1:45" x14ac:dyDescent="0.3">
      <c r="A757">
        <v>19</v>
      </c>
      <c r="B757" s="2" t="s">
        <v>983</v>
      </c>
      <c r="C757" s="2" t="s">
        <v>1009</v>
      </c>
      <c r="D757" t="s">
        <v>1012</v>
      </c>
      <c r="E757" s="2" t="s">
        <v>985</v>
      </c>
      <c r="F757">
        <v>1</v>
      </c>
      <c r="G757" s="1">
        <v>41367</v>
      </c>
      <c r="H757" s="61">
        <v>2013</v>
      </c>
      <c r="I757" s="5" t="s">
        <v>986</v>
      </c>
      <c r="J757" s="1"/>
      <c r="L757" t="str">
        <f t="shared" si="80"/>
        <v>Somero</v>
      </c>
      <c r="M757" t="s">
        <v>1017</v>
      </c>
      <c r="N757" t="str">
        <f>VLOOKUP(M757,spp!A:B,2,FALSE)</f>
        <v>Halichoeres dispilus</v>
      </c>
      <c r="O757">
        <f t="shared" si="86"/>
        <v>32</v>
      </c>
      <c r="P757">
        <v>20</v>
      </c>
      <c r="Q757">
        <v>7</v>
      </c>
      <c r="R757">
        <v>5</v>
      </c>
      <c r="AI757" s="44"/>
      <c r="AJ757">
        <f>VLOOKUP(M757,spp!A:C,3,FALSE)</f>
        <v>1.26E-2</v>
      </c>
      <c r="AK757">
        <f>VLOOKUP(M757,spp!A:D,4,FALSE)</f>
        <v>3</v>
      </c>
      <c r="AL757">
        <f t="shared" si="81"/>
        <v>164.19374999999999</v>
      </c>
      <c r="AM757">
        <f t="shared" si="82"/>
        <v>4.1048437499999997</v>
      </c>
      <c r="AN757">
        <f t="shared" si="83"/>
        <v>41.048437499999999</v>
      </c>
      <c r="AO757">
        <f t="shared" si="84"/>
        <v>4.10484375E-2</v>
      </c>
      <c r="AP757">
        <f t="shared" si="85"/>
        <v>0.64</v>
      </c>
      <c r="AQ757">
        <f>VLOOKUP(M757,spp!A:H,8,FALSE)</f>
        <v>3.9</v>
      </c>
      <c r="AR757" t="str">
        <f>VLOOKUP(M757,spp!A:K,10,FALSE)</f>
        <v>Depredador</v>
      </c>
      <c r="AS757" t="str">
        <f>VLOOKUP(M757,spp!A:L,12,FALSE)</f>
        <v>LC</v>
      </c>
    </row>
    <row r="758" spans="1:45" x14ac:dyDescent="0.3">
      <c r="A758">
        <v>19</v>
      </c>
      <c r="B758" s="2" t="s">
        <v>983</v>
      </c>
      <c r="C758" s="2" t="s">
        <v>1009</v>
      </c>
      <c r="D758" t="s">
        <v>1012</v>
      </c>
      <c r="E758" s="2" t="s">
        <v>985</v>
      </c>
      <c r="F758">
        <v>2</v>
      </c>
      <c r="G758" s="1">
        <v>41367</v>
      </c>
      <c r="H758" s="61">
        <v>2013</v>
      </c>
      <c r="I758" s="5" t="s">
        <v>986</v>
      </c>
      <c r="J758" s="1"/>
      <c r="L758" t="str">
        <f t="shared" si="80"/>
        <v>Somero</v>
      </c>
      <c r="M758" t="s">
        <v>1017</v>
      </c>
      <c r="N758" t="str">
        <f>VLOOKUP(M758,spp!A:B,2,FALSE)</f>
        <v>Halichoeres dispilus</v>
      </c>
      <c r="O758">
        <f t="shared" si="86"/>
        <v>39</v>
      </c>
      <c r="P758">
        <v>25</v>
      </c>
      <c r="R758">
        <v>14</v>
      </c>
      <c r="AI758" s="44"/>
      <c r="AJ758">
        <f>VLOOKUP(M758,spp!A:C,3,FALSE)</f>
        <v>1.26E-2</v>
      </c>
      <c r="AK758">
        <f>VLOOKUP(M758,spp!A:D,4,FALSE)</f>
        <v>3</v>
      </c>
      <c r="AL758">
        <f t="shared" si="81"/>
        <v>349.453125</v>
      </c>
      <c r="AM758">
        <f t="shared" si="82"/>
        <v>8.736328125</v>
      </c>
      <c r="AN758">
        <f t="shared" si="83"/>
        <v>87.36328125</v>
      </c>
      <c r="AO758">
        <f t="shared" si="84"/>
        <v>8.7363281249999994E-2</v>
      </c>
      <c r="AP758">
        <f t="shared" si="85"/>
        <v>0.78</v>
      </c>
      <c r="AQ758">
        <f>VLOOKUP(M758,spp!A:H,8,FALSE)</f>
        <v>3.9</v>
      </c>
      <c r="AR758" t="str">
        <f>VLOOKUP(M758,spp!A:K,10,FALSE)</f>
        <v>Depredador</v>
      </c>
      <c r="AS758" t="str">
        <f>VLOOKUP(M758,spp!A:L,12,FALSE)</f>
        <v>LC</v>
      </c>
    </row>
    <row r="759" spans="1:45" x14ac:dyDescent="0.3">
      <c r="A759">
        <v>19</v>
      </c>
      <c r="B759" s="2" t="s">
        <v>983</v>
      </c>
      <c r="C759" s="2" t="s">
        <v>1009</v>
      </c>
      <c r="D759" t="s">
        <v>1012</v>
      </c>
      <c r="E759" s="2" t="s">
        <v>985</v>
      </c>
      <c r="F759">
        <v>2</v>
      </c>
      <c r="G759" s="1">
        <v>41367</v>
      </c>
      <c r="H759" s="61">
        <v>2013</v>
      </c>
      <c r="I759" s="5" t="s">
        <v>986</v>
      </c>
      <c r="J759" s="1"/>
      <c r="L759" t="str">
        <f t="shared" si="80"/>
        <v>Somero</v>
      </c>
      <c r="M759" t="s">
        <v>1039</v>
      </c>
      <c r="N759" t="str">
        <f>VLOOKUP(M759,spp!A:B,2,FALSE)</f>
        <v>Lutjanus guttatus</v>
      </c>
      <c r="O759">
        <f t="shared" si="86"/>
        <v>4</v>
      </c>
      <c r="R759">
        <v>4</v>
      </c>
      <c r="AI759" s="44"/>
      <c r="AJ759">
        <f>VLOOKUP(M759,spp!A:C,3,FALSE)</f>
        <v>1.43E-2</v>
      </c>
      <c r="AK759">
        <f>VLOOKUP(M759,spp!A:D,4,FALSE)</f>
        <v>3</v>
      </c>
      <c r="AL759">
        <f t="shared" si="81"/>
        <v>111.71875</v>
      </c>
      <c r="AM759">
        <f t="shared" si="82"/>
        <v>2.79296875</v>
      </c>
      <c r="AN759">
        <f t="shared" si="83"/>
        <v>27.9296875</v>
      </c>
      <c r="AO759">
        <f t="shared" si="84"/>
        <v>2.7929687500000001E-2</v>
      </c>
      <c r="AP759">
        <f t="shared" si="85"/>
        <v>0.08</v>
      </c>
      <c r="AQ759">
        <f>VLOOKUP(M759,spp!A:H,8,FALSE)</f>
        <v>3.9</v>
      </c>
      <c r="AR759" t="str">
        <f>VLOOKUP(M759,spp!A:K,10,FALSE)</f>
        <v>Depredador</v>
      </c>
      <c r="AS759" t="str">
        <f>VLOOKUP(M759,spp!A:L,12,FALSE)</f>
        <v>LC</v>
      </c>
    </row>
    <row r="760" spans="1:45" x14ac:dyDescent="0.3">
      <c r="A760">
        <v>19</v>
      </c>
      <c r="B760" s="2" t="s">
        <v>983</v>
      </c>
      <c r="C760" s="2" t="s">
        <v>1009</v>
      </c>
      <c r="D760" t="s">
        <v>1012</v>
      </c>
      <c r="E760" s="2" t="s">
        <v>985</v>
      </c>
      <c r="F760">
        <v>3</v>
      </c>
      <c r="G760" s="1">
        <v>41367</v>
      </c>
      <c r="H760" s="61">
        <v>2013</v>
      </c>
      <c r="I760" s="5" t="s">
        <v>986</v>
      </c>
      <c r="J760" s="1"/>
      <c r="L760" t="str">
        <f t="shared" si="80"/>
        <v>Somero</v>
      </c>
      <c r="M760" t="s">
        <v>1036</v>
      </c>
      <c r="N760" t="str">
        <f>VLOOKUP(M760,spp!A:B,2,FALSE)</f>
        <v>Chaetodon humeralis</v>
      </c>
      <c r="O760">
        <f t="shared" si="86"/>
        <v>2</v>
      </c>
      <c r="S760">
        <v>2</v>
      </c>
      <c r="AI760" s="44"/>
      <c r="AJ760">
        <f>VLOOKUP(M760,spp!A:C,3,FALSE)</f>
        <v>2</v>
      </c>
      <c r="AK760">
        <f>VLOOKUP(M760,spp!A:D,4,FALSE)</f>
        <v>2.9895</v>
      </c>
      <c r="AL760">
        <f t="shared" si="81"/>
        <v>20802.821273876769</v>
      </c>
      <c r="AM760">
        <f t="shared" si="82"/>
        <v>520.07053184691927</v>
      </c>
      <c r="AN760">
        <f t="shared" si="83"/>
        <v>5200.7053184691922</v>
      </c>
      <c r="AO760">
        <f t="shared" si="84"/>
        <v>5.2007053184691925</v>
      </c>
      <c r="AP760">
        <f t="shared" si="85"/>
        <v>0.04</v>
      </c>
      <c r="AQ760">
        <f>VLOOKUP(M760,spp!A:H,8,FALSE)</f>
        <v>2.7</v>
      </c>
      <c r="AR760" t="str">
        <f>VLOOKUP(M760,spp!A:K,10,FALSE)</f>
        <v>Herbívoro</v>
      </c>
      <c r="AS760" t="str">
        <f>VLOOKUP(M760,spp!A:L,12,FALSE)</f>
        <v>LC</v>
      </c>
    </row>
    <row r="761" spans="1:45" x14ac:dyDescent="0.3">
      <c r="A761">
        <v>19</v>
      </c>
      <c r="B761" s="2" t="s">
        <v>983</v>
      </c>
      <c r="C761" s="2" t="s">
        <v>1009</v>
      </c>
      <c r="D761" t="s">
        <v>1012</v>
      </c>
      <c r="E761" s="2" t="s">
        <v>985</v>
      </c>
      <c r="F761">
        <v>3</v>
      </c>
      <c r="G761" s="1">
        <v>41367</v>
      </c>
      <c r="H761" s="61">
        <v>2013</v>
      </c>
      <c r="I761" s="5" t="s">
        <v>986</v>
      </c>
      <c r="J761" s="1"/>
      <c r="L761" t="str">
        <f t="shared" si="80"/>
        <v>Somero</v>
      </c>
      <c r="M761" t="s">
        <v>1084</v>
      </c>
      <c r="N761" t="str">
        <f>VLOOKUP(M761,spp!A:B,2,FALSE)</f>
        <v>Rypticus nigripinnis</v>
      </c>
      <c r="O761">
        <f t="shared" si="86"/>
        <v>1</v>
      </c>
      <c r="T761">
        <v>1</v>
      </c>
      <c r="AI761" s="44"/>
      <c r="AJ761">
        <f>VLOOKUP(M761,spp!A:C,3,FALSE)</f>
        <v>1.52E-2</v>
      </c>
      <c r="AK761">
        <f>VLOOKUP(M761,spp!A:D,4,FALSE)</f>
        <v>3.0063</v>
      </c>
      <c r="AL761">
        <f t="shared" si="81"/>
        <v>242.36540883139605</v>
      </c>
      <c r="AM761">
        <f t="shared" si="82"/>
        <v>6.059135220784901</v>
      </c>
      <c r="AN761">
        <f t="shared" si="83"/>
        <v>60.591352207849013</v>
      </c>
      <c r="AO761">
        <f t="shared" si="84"/>
        <v>6.059135220784901E-2</v>
      </c>
      <c r="AP761">
        <f t="shared" si="85"/>
        <v>0.02</v>
      </c>
      <c r="AQ761">
        <f>VLOOKUP(M761,spp!A:H,8,FALSE)</f>
        <v>3.9</v>
      </c>
      <c r="AR761" t="str">
        <f>VLOOKUP(M761,spp!A:K,10,FALSE)</f>
        <v>Depredador</v>
      </c>
      <c r="AS761" t="str">
        <f>VLOOKUP(M761,spp!A:L,12,FALSE)</f>
        <v>LC</v>
      </c>
    </row>
    <row r="762" spans="1:45" x14ac:dyDescent="0.3">
      <c r="A762">
        <v>19</v>
      </c>
      <c r="B762" s="2" t="s">
        <v>983</v>
      </c>
      <c r="C762" s="2" t="s">
        <v>1009</v>
      </c>
      <c r="D762" t="s">
        <v>1012</v>
      </c>
      <c r="E762" s="2" t="s">
        <v>985</v>
      </c>
      <c r="F762">
        <v>3</v>
      </c>
      <c r="G762" s="1">
        <v>41367</v>
      </c>
      <c r="H762" s="61">
        <v>2013</v>
      </c>
      <c r="I762" s="5" t="s">
        <v>986</v>
      </c>
      <c r="J762" s="1"/>
      <c r="L762" t="str">
        <f t="shared" si="80"/>
        <v>Somero</v>
      </c>
      <c r="M762" t="s">
        <v>1017</v>
      </c>
      <c r="N762" t="str">
        <f>VLOOKUP(M762,spp!A:B,2,FALSE)</f>
        <v>Halichoeres dispilus</v>
      </c>
      <c r="O762">
        <f t="shared" si="86"/>
        <v>11</v>
      </c>
      <c r="P762">
        <v>10</v>
      </c>
      <c r="R762">
        <v>1</v>
      </c>
      <c r="AI762" s="44"/>
      <c r="AJ762">
        <f>VLOOKUP(M762,spp!A:C,3,FALSE)</f>
        <v>1.26E-2</v>
      </c>
      <c r="AK762">
        <f>VLOOKUP(M762,spp!A:D,4,FALSE)</f>
        <v>3</v>
      </c>
      <c r="AL762">
        <f t="shared" si="81"/>
        <v>26.578125</v>
      </c>
      <c r="AM762">
        <f t="shared" si="82"/>
        <v>0.66445312499999998</v>
      </c>
      <c r="AN762">
        <f t="shared" si="83"/>
        <v>6.64453125</v>
      </c>
      <c r="AO762">
        <f t="shared" si="84"/>
        <v>6.6445312500000003E-3</v>
      </c>
      <c r="AP762">
        <f t="shared" si="85"/>
        <v>0.22</v>
      </c>
      <c r="AQ762">
        <f>VLOOKUP(M762,spp!A:H,8,FALSE)</f>
        <v>3.9</v>
      </c>
      <c r="AR762" t="str">
        <f>VLOOKUP(M762,spp!A:K,10,FALSE)</f>
        <v>Depredador</v>
      </c>
      <c r="AS762" t="str">
        <f>VLOOKUP(M762,spp!A:L,12,FALSE)</f>
        <v>LC</v>
      </c>
    </row>
    <row r="763" spans="1:45" x14ac:dyDescent="0.3">
      <c r="A763">
        <v>20</v>
      </c>
      <c r="B763" s="2" t="s">
        <v>983</v>
      </c>
      <c r="C763" s="2" t="s">
        <v>1009</v>
      </c>
      <c r="D763" t="s">
        <v>1013</v>
      </c>
      <c r="E763" t="s">
        <v>992</v>
      </c>
      <c r="F763">
        <v>1</v>
      </c>
      <c r="G763" s="1">
        <v>41397</v>
      </c>
      <c r="H763" s="61">
        <v>2013</v>
      </c>
      <c r="I763" s="5" t="s">
        <v>986</v>
      </c>
      <c r="J763" s="1"/>
      <c r="K763" s="36">
        <v>6</v>
      </c>
      <c r="L763" t="str">
        <f t="shared" si="80"/>
        <v>Somero</v>
      </c>
      <c r="M763" t="s">
        <v>1025</v>
      </c>
      <c r="N763" t="str">
        <f>VLOOKUP(M763,spp!A:B,2,FALSE)</f>
        <v>Abudefduf troschelii</v>
      </c>
      <c r="O763">
        <f t="shared" si="86"/>
        <v>41</v>
      </c>
      <c r="Q763">
        <v>41</v>
      </c>
      <c r="AI763" s="44"/>
      <c r="AJ763">
        <f>VLOOKUP(M763,spp!A:C,3,FALSE)</f>
        <v>1.6E-2</v>
      </c>
      <c r="AK763">
        <f>VLOOKUP(M763,spp!A:D,4,FALSE)</f>
        <v>3</v>
      </c>
      <c r="AL763">
        <f t="shared" si="81"/>
        <v>276.75</v>
      </c>
      <c r="AM763">
        <f t="shared" si="82"/>
        <v>6.9187500000000002</v>
      </c>
      <c r="AN763">
        <f t="shared" si="83"/>
        <v>69.1875</v>
      </c>
      <c r="AO763">
        <f t="shared" si="84"/>
        <v>6.9187499999999999E-2</v>
      </c>
      <c r="AP763">
        <f t="shared" si="85"/>
        <v>0.82</v>
      </c>
      <c r="AQ763">
        <f>VLOOKUP(M763,spp!A:H,8,FALSE)</f>
        <v>3</v>
      </c>
      <c r="AR763" t="str">
        <f>VLOOKUP(M763,spp!A:K,10,FALSE)</f>
        <v>Planctívoro</v>
      </c>
      <c r="AS763" t="str">
        <f>VLOOKUP(M763,spp!A:L,12,FALSE)</f>
        <v>LC</v>
      </c>
    </row>
    <row r="764" spans="1:45" x14ac:dyDescent="0.3">
      <c r="A764">
        <v>20</v>
      </c>
      <c r="B764" s="2" t="s">
        <v>983</v>
      </c>
      <c r="C764" s="2" t="s">
        <v>1009</v>
      </c>
      <c r="D764" t="s">
        <v>1013</v>
      </c>
      <c r="E764" t="s">
        <v>992</v>
      </c>
      <c r="F764">
        <v>1</v>
      </c>
      <c r="G764" s="1">
        <v>41397</v>
      </c>
      <c r="H764" s="61">
        <v>2013</v>
      </c>
      <c r="I764" s="5" t="s">
        <v>986</v>
      </c>
      <c r="J764" s="1"/>
      <c r="K764" s="36">
        <v>6</v>
      </c>
      <c r="L764" t="str">
        <f t="shared" si="80"/>
        <v>Somero</v>
      </c>
      <c r="M764" t="s">
        <v>1032</v>
      </c>
      <c r="N764" t="str">
        <f>VLOOKUP(M764,spp!A:B,2,FALSE)</f>
        <v>Lutjanus argentiventris</v>
      </c>
      <c r="O764">
        <f t="shared" si="86"/>
        <v>7</v>
      </c>
      <c r="R764">
        <v>5</v>
      </c>
      <c r="S764">
        <v>2</v>
      </c>
      <c r="AI764" s="44"/>
      <c r="AJ764">
        <f>VLOOKUP(M764,spp!A:C,3,FALSE)</f>
        <v>1</v>
      </c>
      <c r="AK764">
        <f>VLOOKUP(M764,spp!A:D,4,FALSE)</f>
        <v>3</v>
      </c>
      <c r="AL764">
        <f t="shared" si="81"/>
        <v>20484.375</v>
      </c>
      <c r="AM764">
        <f t="shared" si="82"/>
        <v>512.109375</v>
      </c>
      <c r="AN764">
        <f t="shared" si="83"/>
        <v>5121.09375</v>
      </c>
      <c r="AO764">
        <f t="shared" si="84"/>
        <v>5.12109375</v>
      </c>
      <c r="AP764">
        <f t="shared" si="85"/>
        <v>0.14000000000000001</v>
      </c>
      <c r="AQ764">
        <f>VLOOKUP(M764,spp!A:H,8,FALSE)</f>
        <v>4</v>
      </c>
      <c r="AR764" t="str">
        <f>VLOOKUP(M764,spp!A:K,10,FALSE)</f>
        <v>Depredador Tope</v>
      </c>
      <c r="AS764" t="str">
        <f>VLOOKUP(M764,spp!A:L,12,FALSE)</f>
        <v>LC</v>
      </c>
    </row>
    <row r="765" spans="1:45" x14ac:dyDescent="0.3">
      <c r="A765">
        <v>20</v>
      </c>
      <c r="B765" s="2" t="s">
        <v>983</v>
      </c>
      <c r="C765" s="2" t="s">
        <v>1009</v>
      </c>
      <c r="D765" t="s">
        <v>1013</v>
      </c>
      <c r="E765" t="s">
        <v>992</v>
      </c>
      <c r="F765">
        <v>1</v>
      </c>
      <c r="G765" s="1">
        <v>41397</v>
      </c>
      <c r="H765" s="61">
        <v>2013</v>
      </c>
      <c r="I765" s="5" t="s">
        <v>986</v>
      </c>
      <c r="J765" s="1"/>
      <c r="K765" s="36">
        <v>6</v>
      </c>
      <c r="L765" t="str">
        <f t="shared" si="80"/>
        <v>Somero</v>
      </c>
      <c r="M765" t="s">
        <v>1070</v>
      </c>
      <c r="N765" t="str">
        <f>VLOOKUP(M765,spp!A:B,2,FALSE)</f>
        <v>Stegastes rectrifaenum</v>
      </c>
      <c r="O765">
        <f t="shared" si="86"/>
        <v>9</v>
      </c>
      <c r="Q765">
        <v>9</v>
      </c>
      <c r="AI765" s="44"/>
      <c r="AJ765">
        <f>VLOOKUP(M765,spp!A:C,3,FALSE)</f>
        <v>1.813E-2</v>
      </c>
      <c r="AK765">
        <f>VLOOKUP(M765,spp!A:D,4,FALSE)</f>
        <v>3.07552</v>
      </c>
      <c r="AL765">
        <f t="shared" si="81"/>
        <v>80.150960347297925</v>
      </c>
      <c r="AM765">
        <f t="shared" si="82"/>
        <v>2.003774008682448</v>
      </c>
      <c r="AN765">
        <f t="shared" si="83"/>
        <v>20.037740086824481</v>
      </c>
      <c r="AO765">
        <f t="shared" si="84"/>
        <v>2.003774008682448E-2</v>
      </c>
      <c r="AP765">
        <f t="shared" si="85"/>
        <v>0.18</v>
      </c>
      <c r="AQ765">
        <f>VLOOKUP(M765,spp!A:H,8,FALSE)</f>
        <v>2</v>
      </c>
      <c r="AR765" t="str">
        <f>VLOOKUP(M765,spp!A:K,10,FALSE)</f>
        <v>Herbívoro</v>
      </c>
      <c r="AS765" t="str">
        <f>VLOOKUP(M765,spp!A:L,12,FALSE)</f>
        <v>NE</v>
      </c>
    </row>
    <row r="766" spans="1:45" x14ac:dyDescent="0.3">
      <c r="A766">
        <v>20</v>
      </c>
      <c r="B766" s="2" t="s">
        <v>983</v>
      </c>
      <c r="C766" s="2" t="s">
        <v>1009</v>
      </c>
      <c r="D766" t="s">
        <v>1013</v>
      </c>
      <c r="E766" t="s">
        <v>992</v>
      </c>
      <c r="F766">
        <v>1</v>
      </c>
      <c r="G766" s="1">
        <v>41397</v>
      </c>
      <c r="H766" s="61">
        <v>2013</v>
      </c>
      <c r="I766" s="5" t="s">
        <v>986</v>
      </c>
      <c r="J766" s="1"/>
      <c r="K766" s="36">
        <v>6</v>
      </c>
      <c r="L766" t="str">
        <f t="shared" si="80"/>
        <v>Somero</v>
      </c>
      <c r="M766" t="s">
        <v>1021</v>
      </c>
      <c r="N766" t="str">
        <f>VLOOKUP(M766,spp!A:B,2,FALSE)</f>
        <v>Johnrandallia nigrirostris</v>
      </c>
      <c r="O766">
        <f t="shared" si="86"/>
        <v>1</v>
      </c>
      <c r="R766">
        <v>1</v>
      </c>
      <c r="AI766" s="44"/>
      <c r="AJ766">
        <f>VLOOKUP(M766,spp!A:C,3,FALSE)</f>
        <v>2</v>
      </c>
      <c r="AK766">
        <f>VLOOKUP(M766,spp!A:D,4,FALSE)</f>
        <v>3</v>
      </c>
      <c r="AL766">
        <f t="shared" si="81"/>
        <v>3906.25</v>
      </c>
      <c r="AM766">
        <f t="shared" si="82"/>
        <v>97.65625</v>
      </c>
      <c r="AN766">
        <f t="shared" si="83"/>
        <v>976.5625</v>
      </c>
      <c r="AO766">
        <f t="shared" si="84"/>
        <v>0.9765625</v>
      </c>
      <c r="AP766">
        <f t="shared" si="85"/>
        <v>0.02</v>
      </c>
      <c r="AQ766">
        <f>VLOOKUP(M766,spp!A:H,8,FALSE)</f>
        <v>3</v>
      </c>
      <c r="AR766" t="str">
        <f>VLOOKUP(M766,spp!A:K,10,FALSE)</f>
        <v>Depredador</v>
      </c>
      <c r="AS766" t="str">
        <f>VLOOKUP(M766,spp!A:L,12,FALSE)</f>
        <v>LC</v>
      </c>
    </row>
    <row r="767" spans="1:45" x14ac:dyDescent="0.3">
      <c r="A767">
        <v>20</v>
      </c>
      <c r="B767" s="2" t="s">
        <v>983</v>
      </c>
      <c r="C767" s="2" t="s">
        <v>1009</v>
      </c>
      <c r="D767" t="s">
        <v>1013</v>
      </c>
      <c r="E767" t="s">
        <v>992</v>
      </c>
      <c r="F767">
        <v>1</v>
      </c>
      <c r="G767" s="1">
        <v>41397</v>
      </c>
      <c r="H767" s="61">
        <v>2013</v>
      </c>
      <c r="I767" s="5" t="s">
        <v>986</v>
      </c>
      <c r="J767" s="1"/>
      <c r="K767" s="36">
        <v>6</v>
      </c>
      <c r="L767" t="str">
        <f t="shared" si="80"/>
        <v>Somero</v>
      </c>
      <c r="M767" t="s">
        <v>1048</v>
      </c>
      <c r="N767" t="str">
        <f>VLOOKUP(M767,spp!A:B,2,FALSE)</f>
        <v>Scarus ghobban</v>
      </c>
      <c r="O767">
        <f t="shared" si="86"/>
        <v>22</v>
      </c>
      <c r="Q767">
        <v>22</v>
      </c>
      <c r="AI767" s="44"/>
      <c r="AJ767">
        <f>VLOOKUP(M767,spp!A:C,3,FALSE)</f>
        <v>2</v>
      </c>
      <c r="AK767">
        <f>VLOOKUP(M767,spp!A:D,4,FALSE)</f>
        <v>2.919</v>
      </c>
      <c r="AL767">
        <f t="shared" si="81"/>
        <v>15767.269990801044</v>
      </c>
      <c r="AM767">
        <f t="shared" si="82"/>
        <v>394.1817497700261</v>
      </c>
      <c r="AN767">
        <f t="shared" si="83"/>
        <v>3941.8174977002609</v>
      </c>
      <c r="AO767">
        <f t="shared" si="84"/>
        <v>3.9418174977002609</v>
      </c>
      <c r="AP767">
        <f t="shared" si="85"/>
        <v>0.44</v>
      </c>
      <c r="AQ767">
        <f>VLOOKUP(M767,spp!A:H,8,FALSE)</f>
        <v>2</v>
      </c>
      <c r="AR767" t="str">
        <f>VLOOKUP(M767,spp!A:K,10,FALSE)</f>
        <v>Herbívoro</v>
      </c>
      <c r="AS767" t="str">
        <f>VLOOKUP(M767,spp!A:L,12,FALSE)</f>
        <v>LC</v>
      </c>
    </row>
    <row r="768" spans="1:45" x14ac:dyDescent="0.3">
      <c r="A768">
        <v>20</v>
      </c>
      <c r="B768" s="2" t="s">
        <v>983</v>
      </c>
      <c r="C768" s="2" t="s">
        <v>1009</v>
      </c>
      <c r="D768" t="s">
        <v>1013</v>
      </c>
      <c r="E768" t="s">
        <v>992</v>
      </c>
      <c r="F768">
        <v>2</v>
      </c>
      <c r="G768" s="1">
        <v>41397</v>
      </c>
      <c r="H768" s="61">
        <v>2013</v>
      </c>
      <c r="I768" s="5" t="s">
        <v>986</v>
      </c>
      <c r="J768" s="1"/>
      <c r="K768" s="36">
        <v>6</v>
      </c>
      <c r="L768" t="str">
        <f t="shared" si="80"/>
        <v>Somero</v>
      </c>
      <c r="M768" t="s">
        <v>1032</v>
      </c>
      <c r="N768" t="str">
        <f>VLOOKUP(M768,spp!A:B,2,FALSE)</f>
        <v>Lutjanus argentiventris</v>
      </c>
      <c r="O768">
        <f t="shared" si="86"/>
        <v>41</v>
      </c>
      <c r="R768">
        <v>14</v>
      </c>
      <c r="S768">
        <v>27</v>
      </c>
      <c r="AI768" s="44"/>
      <c r="AJ768">
        <f>VLOOKUP(M768,spp!A:C,3,FALSE)</f>
        <v>1</v>
      </c>
      <c r="AK768">
        <f>VLOOKUP(M768,spp!A:D,4,FALSE)</f>
        <v>3</v>
      </c>
      <c r="AL768">
        <f t="shared" si="81"/>
        <v>172046.875</v>
      </c>
      <c r="AM768">
        <f t="shared" si="82"/>
        <v>4301.171875</v>
      </c>
      <c r="AN768">
        <f t="shared" si="83"/>
        <v>43011.71875</v>
      </c>
      <c r="AO768">
        <f t="shared" si="84"/>
        <v>43.01171875</v>
      </c>
      <c r="AP768">
        <f t="shared" si="85"/>
        <v>0.82</v>
      </c>
      <c r="AQ768">
        <f>VLOOKUP(M768,spp!A:H,8,FALSE)</f>
        <v>4</v>
      </c>
      <c r="AR768" t="str">
        <f>VLOOKUP(M768,spp!A:K,10,FALSE)</f>
        <v>Depredador Tope</v>
      </c>
      <c r="AS768" t="str">
        <f>VLOOKUP(M768,spp!A:L,12,FALSE)</f>
        <v>LC</v>
      </c>
    </row>
    <row r="769" spans="1:45" x14ac:dyDescent="0.3">
      <c r="A769">
        <v>20</v>
      </c>
      <c r="B769" s="2" t="s">
        <v>983</v>
      </c>
      <c r="C769" s="2" t="s">
        <v>1009</v>
      </c>
      <c r="D769" t="s">
        <v>1013</v>
      </c>
      <c r="E769" t="s">
        <v>992</v>
      </c>
      <c r="F769">
        <v>2</v>
      </c>
      <c r="G769" s="1">
        <v>41397</v>
      </c>
      <c r="H769" s="61">
        <v>2013</v>
      </c>
      <c r="I769" s="5" t="s">
        <v>986</v>
      </c>
      <c r="J769" s="1"/>
      <c r="K769" s="36">
        <v>6</v>
      </c>
      <c r="L769" t="str">
        <f t="shared" si="80"/>
        <v>Somero</v>
      </c>
      <c r="M769" t="s">
        <v>1063</v>
      </c>
      <c r="N769" t="str">
        <f>VLOOKUP(M769,spp!A:B,2,FALSE)</f>
        <v>Anisotremus taeniatus</v>
      </c>
      <c r="O769">
        <f t="shared" si="86"/>
        <v>2</v>
      </c>
      <c r="S769">
        <v>2</v>
      </c>
      <c r="AI769" s="44"/>
      <c r="AJ769">
        <f>VLOOKUP(M769,spp!A:C,3,FALSE)</f>
        <v>1</v>
      </c>
      <c r="AK769">
        <f>VLOOKUP(M769,spp!A:D,4,FALSE)</f>
        <v>2</v>
      </c>
      <c r="AL769">
        <f t="shared" si="81"/>
        <v>612.5</v>
      </c>
      <c r="AM769">
        <f t="shared" si="82"/>
        <v>15.3125</v>
      </c>
      <c r="AN769">
        <f t="shared" si="83"/>
        <v>153.125</v>
      </c>
      <c r="AO769">
        <f t="shared" si="84"/>
        <v>0.15312500000000001</v>
      </c>
      <c r="AP769">
        <f t="shared" si="85"/>
        <v>0.04</v>
      </c>
      <c r="AQ769">
        <f>VLOOKUP(M769,spp!A:H,8,FALSE)</f>
        <v>4.2</v>
      </c>
      <c r="AR769" t="str">
        <f>VLOOKUP(M769,spp!A:K,10,FALSE)</f>
        <v>Depredador Tope</v>
      </c>
      <c r="AS769" t="str">
        <f>VLOOKUP(M769,spp!A:L,12,FALSE)</f>
        <v>LC</v>
      </c>
    </row>
    <row r="770" spans="1:45" x14ac:dyDescent="0.3">
      <c r="A770">
        <v>20</v>
      </c>
      <c r="B770" s="2" t="s">
        <v>983</v>
      </c>
      <c r="C770" s="2" t="s">
        <v>1009</v>
      </c>
      <c r="D770" t="s">
        <v>1013</v>
      </c>
      <c r="E770" t="s">
        <v>992</v>
      </c>
      <c r="F770">
        <v>2</v>
      </c>
      <c r="G770" s="1">
        <v>41397</v>
      </c>
      <c r="H770" s="61">
        <v>2013</v>
      </c>
      <c r="I770" s="5" t="s">
        <v>986</v>
      </c>
      <c r="J770" s="1"/>
      <c r="K770" s="36">
        <v>6</v>
      </c>
      <c r="L770" t="str">
        <f t="shared" si="80"/>
        <v>Somero</v>
      </c>
      <c r="M770" t="s">
        <v>1054</v>
      </c>
      <c r="N770" t="str">
        <f>VLOOKUP(M770,spp!A:B,2,FALSE)</f>
        <v>Halichoeres nicholsi</v>
      </c>
      <c r="O770">
        <f t="shared" si="86"/>
        <v>8</v>
      </c>
      <c r="Q770">
        <v>5</v>
      </c>
      <c r="R770">
        <v>3</v>
      </c>
      <c r="AI770" s="44"/>
      <c r="AJ770">
        <f>VLOOKUP(M770,spp!A:C,3,FALSE)</f>
        <v>1.26E-2</v>
      </c>
      <c r="AK770">
        <f>VLOOKUP(M770,spp!A:D,4,FALSE)</f>
        <v>3</v>
      </c>
      <c r="AL770">
        <f t="shared" si="81"/>
        <v>100.40625</v>
      </c>
      <c r="AM770">
        <f t="shared" si="82"/>
        <v>2.5101562500000001</v>
      </c>
      <c r="AN770">
        <f t="shared" si="83"/>
        <v>25.1015625</v>
      </c>
      <c r="AO770">
        <f t="shared" si="84"/>
        <v>2.5101562500000001E-2</v>
      </c>
      <c r="AP770">
        <f t="shared" si="85"/>
        <v>0.16</v>
      </c>
      <c r="AQ770">
        <f>VLOOKUP(M770,spp!A:H,8,FALSE)</f>
        <v>4</v>
      </c>
      <c r="AR770" t="str">
        <f>VLOOKUP(M770,spp!A:K,10,FALSE)</f>
        <v>Depredador Tope</v>
      </c>
      <c r="AS770" t="str">
        <f>VLOOKUP(M770,spp!A:L,12,FALSE)</f>
        <v>LC</v>
      </c>
    </row>
    <row r="771" spans="1:45" x14ac:dyDescent="0.3">
      <c r="A771">
        <v>20</v>
      </c>
      <c r="B771" s="2" t="s">
        <v>983</v>
      </c>
      <c r="C771" s="2" t="s">
        <v>1009</v>
      </c>
      <c r="D771" t="s">
        <v>1013</v>
      </c>
      <c r="E771" t="s">
        <v>992</v>
      </c>
      <c r="F771">
        <v>2</v>
      </c>
      <c r="G771" s="1">
        <v>41397</v>
      </c>
      <c r="H771" s="61">
        <v>2013</v>
      </c>
      <c r="I771" s="5" t="s">
        <v>986</v>
      </c>
      <c r="J771" s="1"/>
      <c r="K771" s="36">
        <v>6</v>
      </c>
      <c r="L771" t="str">
        <f t="shared" si="80"/>
        <v>Somero</v>
      </c>
      <c r="M771" t="s">
        <v>1025</v>
      </c>
      <c r="N771" t="str">
        <f>VLOOKUP(M771,spp!A:B,2,FALSE)</f>
        <v>Abudefduf troschelii</v>
      </c>
      <c r="O771">
        <f t="shared" si="86"/>
        <v>20</v>
      </c>
      <c r="Q771">
        <v>20</v>
      </c>
      <c r="AI771" s="44"/>
      <c r="AJ771">
        <f>VLOOKUP(M771,spp!A:C,3,FALSE)</f>
        <v>1.6E-2</v>
      </c>
      <c r="AK771">
        <f>VLOOKUP(M771,spp!A:D,4,FALSE)</f>
        <v>3</v>
      </c>
      <c r="AL771">
        <f t="shared" si="81"/>
        <v>135</v>
      </c>
      <c r="AM771">
        <f t="shared" si="82"/>
        <v>3.375</v>
      </c>
      <c r="AN771">
        <f t="shared" si="83"/>
        <v>33.75</v>
      </c>
      <c r="AO771">
        <f t="shared" si="84"/>
        <v>3.3750000000000002E-2</v>
      </c>
      <c r="AP771">
        <f t="shared" si="85"/>
        <v>0.4</v>
      </c>
      <c r="AQ771">
        <f>VLOOKUP(M771,spp!A:H,8,FALSE)</f>
        <v>3</v>
      </c>
      <c r="AR771" t="str">
        <f>VLOOKUP(M771,spp!A:K,10,FALSE)</f>
        <v>Planctívoro</v>
      </c>
      <c r="AS771" t="str">
        <f>VLOOKUP(M771,spp!A:L,12,FALSE)</f>
        <v>LC</v>
      </c>
    </row>
    <row r="772" spans="1:45" x14ac:dyDescent="0.3">
      <c r="A772">
        <v>20</v>
      </c>
      <c r="B772" s="2" t="s">
        <v>983</v>
      </c>
      <c r="C772" s="2" t="s">
        <v>1009</v>
      </c>
      <c r="D772" t="s">
        <v>1013</v>
      </c>
      <c r="E772" t="s">
        <v>992</v>
      </c>
      <c r="F772">
        <v>2</v>
      </c>
      <c r="G772" s="1">
        <v>41397</v>
      </c>
      <c r="H772" s="61">
        <v>2013</v>
      </c>
      <c r="I772" s="5" t="s">
        <v>986</v>
      </c>
      <c r="J772" s="1"/>
      <c r="K772" s="36">
        <v>6</v>
      </c>
      <c r="L772" t="str">
        <f t="shared" ref="L772:L835" si="87">IF(K772&gt;6,"Profundo","Somero")</f>
        <v>Somero</v>
      </c>
      <c r="M772" t="s">
        <v>1017</v>
      </c>
      <c r="N772" t="str">
        <f>VLOOKUP(M772,spp!A:B,2,FALSE)</f>
        <v>Halichoeres dispilus</v>
      </c>
      <c r="O772">
        <f t="shared" si="86"/>
        <v>37</v>
      </c>
      <c r="Q772">
        <v>37</v>
      </c>
      <c r="AI772" s="44"/>
      <c r="AJ772">
        <f>VLOOKUP(M772,spp!A:C,3,FALSE)</f>
        <v>1.26E-2</v>
      </c>
      <c r="AK772">
        <f>VLOOKUP(M772,spp!A:D,4,FALSE)</f>
        <v>3</v>
      </c>
      <c r="AL772">
        <f t="shared" ref="AL772:AL835" si="88">((AJ772*$P$2^AK772)*P772)+((AJ772*$Q$2^AK772)*Q772)+((AJ772*$R$2^AK772)*R772)+((AJ772*$S$2^AK772)*S772)+((AJ772*$T$2^AK772)*T772)+((AJ772*$U$2^AK772)*U772)+((AJ772*$V$2^AK772)*V772)+((AJ772*$W$2^AK772)*W772)+((AJ772*$X$2^AK772)*X772)+((AJ772*$Y$2^AK772)*Y772)+((AJ772*$Z$2^AK772)*Z772)+((AJ772*$AA$2^AK772)*AA772)+((AJ772*$AB$2^AK772)*AB772)+ ((AJ772*$AC$2^AK772)*AC772)+((AJ772*$AD$2^AK772)*AD772)+((AJ772*$AE$2^AK772)*AE772)+((AJ772*$AF$2^AK772)*AF772)+((AJ772*$AG$2^AK772)*AG772)+((AJ772*$AH$2^AK772)*AH772)</f>
        <v>196.67812499999999</v>
      </c>
      <c r="AM772">
        <f t="shared" ref="AM772:AM835" si="89">AL772/40</f>
        <v>4.916953125</v>
      </c>
      <c r="AN772">
        <f t="shared" ref="AN772:AN835" si="90">AM772*10</f>
        <v>49.169531249999999</v>
      </c>
      <c r="AO772">
        <f t="shared" ref="AO772:AO835" si="91">AN772/1000</f>
        <v>4.9169531249999995E-2</v>
      </c>
      <c r="AP772">
        <f t="shared" ref="AP772:AP835" si="92">O772/$C$1</f>
        <v>0.74</v>
      </c>
      <c r="AQ772">
        <f>VLOOKUP(M772,spp!A:H,8,FALSE)</f>
        <v>3.9</v>
      </c>
      <c r="AR772" t="str">
        <f>VLOOKUP(M772,spp!A:K,10,FALSE)</f>
        <v>Depredador</v>
      </c>
      <c r="AS772" t="str">
        <f>VLOOKUP(M772,spp!A:L,12,FALSE)</f>
        <v>LC</v>
      </c>
    </row>
    <row r="773" spans="1:45" x14ac:dyDescent="0.3">
      <c r="A773">
        <v>20</v>
      </c>
      <c r="B773" s="2" t="s">
        <v>983</v>
      </c>
      <c r="C773" s="2" t="s">
        <v>1009</v>
      </c>
      <c r="D773" t="s">
        <v>1013</v>
      </c>
      <c r="E773" t="s">
        <v>992</v>
      </c>
      <c r="F773">
        <v>2</v>
      </c>
      <c r="G773" s="1">
        <v>41397</v>
      </c>
      <c r="H773" s="61">
        <v>2013</v>
      </c>
      <c r="I773" s="5" t="s">
        <v>986</v>
      </c>
      <c r="J773" s="1"/>
      <c r="K773" s="36">
        <v>6</v>
      </c>
      <c r="L773" t="str">
        <f t="shared" si="87"/>
        <v>Somero</v>
      </c>
      <c r="M773" t="s">
        <v>1048</v>
      </c>
      <c r="N773" t="str">
        <f>VLOOKUP(M773,spp!A:B,2,FALSE)</f>
        <v>Scarus ghobban</v>
      </c>
      <c r="O773">
        <f t="shared" si="86"/>
        <v>7</v>
      </c>
      <c r="T773">
        <v>7</v>
      </c>
      <c r="AI773" s="44"/>
      <c r="AJ773">
        <f>VLOOKUP(M773,spp!A:C,3,FALSE)</f>
        <v>2</v>
      </c>
      <c r="AK773">
        <f>VLOOKUP(M773,spp!A:D,4,FALSE)</f>
        <v>2.919</v>
      </c>
      <c r="AL773">
        <f t="shared" si="88"/>
        <v>168544.6303763722</v>
      </c>
      <c r="AM773">
        <f t="shared" si="89"/>
        <v>4213.6157594093047</v>
      </c>
      <c r="AN773">
        <f t="shared" si="90"/>
        <v>42136.157594093049</v>
      </c>
      <c r="AO773">
        <f t="shared" si="91"/>
        <v>42.136157594093049</v>
      </c>
      <c r="AP773">
        <f t="shared" si="92"/>
        <v>0.14000000000000001</v>
      </c>
      <c r="AQ773">
        <f>VLOOKUP(M773,spp!A:H,8,FALSE)</f>
        <v>2</v>
      </c>
      <c r="AR773" t="str">
        <f>VLOOKUP(M773,spp!A:K,10,FALSE)</f>
        <v>Herbívoro</v>
      </c>
      <c r="AS773" t="str">
        <f>VLOOKUP(M773,spp!A:L,12,FALSE)</f>
        <v>LC</v>
      </c>
    </row>
    <row r="774" spans="1:45" x14ac:dyDescent="0.3">
      <c r="A774">
        <v>20</v>
      </c>
      <c r="B774" s="2" t="s">
        <v>983</v>
      </c>
      <c r="C774" s="2" t="s">
        <v>1009</v>
      </c>
      <c r="D774" t="s">
        <v>1013</v>
      </c>
      <c r="E774" t="s">
        <v>992</v>
      </c>
      <c r="F774">
        <v>3</v>
      </c>
      <c r="G774" s="1">
        <v>41397</v>
      </c>
      <c r="H774" s="61">
        <v>2013</v>
      </c>
      <c r="I774" s="5" t="s">
        <v>986</v>
      </c>
      <c r="J774" s="1"/>
      <c r="K774" s="36">
        <v>5</v>
      </c>
      <c r="L774" t="str">
        <f t="shared" si="87"/>
        <v>Somero</v>
      </c>
      <c r="M774" t="s">
        <v>1025</v>
      </c>
      <c r="N774" t="str">
        <f>VLOOKUP(M774,spp!A:B,2,FALSE)</f>
        <v>Abudefduf troschelii</v>
      </c>
      <c r="O774">
        <f t="shared" si="86"/>
        <v>48</v>
      </c>
      <c r="Q774">
        <v>48</v>
      </c>
      <c r="AI774" s="44"/>
      <c r="AJ774">
        <f>VLOOKUP(M774,spp!A:C,3,FALSE)</f>
        <v>1.6E-2</v>
      </c>
      <c r="AK774">
        <f>VLOOKUP(M774,spp!A:D,4,FALSE)</f>
        <v>3</v>
      </c>
      <c r="AL774">
        <f t="shared" si="88"/>
        <v>324</v>
      </c>
      <c r="AM774">
        <f t="shared" si="89"/>
        <v>8.1</v>
      </c>
      <c r="AN774">
        <f t="shared" si="90"/>
        <v>81</v>
      </c>
      <c r="AO774">
        <f t="shared" si="91"/>
        <v>8.1000000000000003E-2</v>
      </c>
      <c r="AP774">
        <f t="shared" si="92"/>
        <v>0.96</v>
      </c>
      <c r="AQ774">
        <f>VLOOKUP(M774,spp!A:H,8,FALSE)</f>
        <v>3</v>
      </c>
      <c r="AR774" t="str">
        <f>VLOOKUP(M774,spp!A:K,10,FALSE)</f>
        <v>Planctívoro</v>
      </c>
      <c r="AS774" t="str">
        <f>VLOOKUP(M774,spp!A:L,12,FALSE)</f>
        <v>LC</v>
      </c>
    </row>
    <row r="775" spans="1:45" x14ac:dyDescent="0.3">
      <c r="A775">
        <v>20</v>
      </c>
      <c r="B775" s="2" t="s">
        <v>983</v>
      </c>
      <c r="C775" s="2" t="s">
        <v>1009</v>
      </c>
      <c r="D775" t="s">
        <v>1013</v>
      </c>
      <c r="E775" t="s">
        <v>992</v>
      </c>
      <c r="F775">
        <v>3</v>
      </c>
      <c r="G775" s="1">
        <v>41397</v>
      </c>
      <c r="H775" s="61">
        <v>2013</v>
      </c>
      <c r="I775" s="5" t="s">
        <v>986</v>
      </c>
      <c r="J775" s="1"/>
      <c r="K775" s="36">
        <v>5</v>
      </c>
      <c r="L775" t="str">
        <f t="shared" si="87"/>
        <v>Somero</v>
      </c>
      <c r="M775" t="s">
        <v>1054</v>
      </c>
      <c r="N775" t="str">
        <f>VLOOKUP(M775,spp!A:B,2,FALSE)</f>
        <v>Halichoeres nicholsi</v>
      </c>
      <c r="O775">
        <f t="shared" si="86"/>
        <v>3</v>
      </c>
      <c r="R775">
        <v>3</v>
      </c>
      <c r="AI775" s="44"/>
      <c r="AJ775">
        <f>VLOOKUP(M775,spp!A:C,3,FALSE)</f>
        <v>1.26E-2</v>
      </c>
      <c r="AK775">
        <f>VLOOKUP(M775,spp!A:D,4,FALSE)</f>
        <v>3</v>
      </c>
      <c r="AL775">
        <f t="shared" si="88"/>
        <v>73.828125</v>
      </c>
      <c r="AM775">
        <f t="shared" si="89"/>
        <v>1.845703125</v>
      </c>
      <c r="AN775">
        <f t="shared" si="90"/>
        <v>18.45703125</v>
      </c>
      <c r="AO775">
        <f t="shared" si="91"/>
        <v>1.8457031249999999E-2</v>
      </c>
      <c r="AP775">
        <f t="shared" si="92"/>
        <v>0.06</v>
      </c>
      <c r="AQ775">
        <f>VLOOKUP(M775,spp!A:H,8,FALSE)</f>
        <v>4</v>
      </c>
      <c r="AR775" t="str">
        <f>VLOOKUP(M775,spp!A:K,10,FALSE)</f>
        <v>Depredador Tope</v>
      </c>
      <c r="AS775" t="str">
        <f>VLOOKUP(M775,spp!A:L,12,FALSE)</f>
        <v>LC</v>
      </c>
    </row>
    <row r="776" spans="1:45" x14ac:dyDescent="0.3">
      <c r="A776">
        <v>20</v>
      </c>
      <c r="B776" s="2" t="s">
        <v>983</v>
      </c>
      <c r="C776" s="2" t="s">
        <v>1009</v>
      </c>
      <c r="D776" t="s">
        <v>1013</v>
      </c>
      <c r="E776" t="s">
        <v>992</v>
      </c>
      <c r="F776">
        <v>3</v>
      </c>
      <c r="G776" s="1">
        <v>41397</v>
      </c>
      <c r="H776" s="61">
        <v>2013</v>
      </c>
      <c r="I776" s="5" t="s">
        <v>986</v>
      </c>
      <c r="J776" s="1"/>
      <c r="K776" s="36">
        <v>5</v>
      </c>
      <c r="L776" t="str">
        <f t="shared" si="87"/>
        <v>Somero</v>
      </c>
      <c r="M776" t="s">
        <v>1070</v>
      </c>
      <c r="N776" t="str">
        <f>VLOOKUP(M776,spp!A:B,2,FALSE)</f>
        <v>Stegastes rectrifaenum</v>
      </c>
      <c r="O776">
        <f t="shared" si="86"/>
        <v>22</v>
      </c>
      <c r="P776">
        <v>8</v>
      </c>
      <c r="Q776">
        <v>14</v>
      </c>
      <c r="AI776" s="44"/>
      <c r="AJ776">
        <f>VLOOKUP(M776,spp!A:C,3,FALSE)</f>
        <v>1.813E-2</v>
      </c>
      <c r="AK776">
        <f>VLOOKUP(M776,spp!A:D,4,FALSE)</f>
        <v>3.07552</v>
      </c>
      <c r="AL776">
        <f t="shared" si="88"/>
        <v>127.10789545058437</v>
      </c>
      <c r="AM776">
        <f t="shared" si="89"/>
        <v>3.177697386264609</v>
      </c>
      <c r="AN776">
        <f t="shared" si="90"/>
        <v>31.776973862646088</v>
      </c>
      <c r="AO776">
        <f t="shared" si="91"/>
        <v>3.1776973862646087E-2</v>
      </c>
      <c r="AP776">
        <f t="shared" si="92"/>
        <v>0.44</v>
      </c>
      <c r="AQ776">
        <f>VLOOKUP(M776,spp!A:H,8,FALSE)</f>
        <v>2</v>
      </c>
      <c r="AR776" t="str">
        <f>VLOOKUP(M776,spp!A:K,10,FALSE)</f>
        <v>Herbívoro</v>
      </c>
      <c r="AS776" t="str">
        <f>VLOOKUP(M776,spp!A:L,12,FALSE)</f>
        <v>NE</v>
      </c>
    </row>
    <row r="777" spans="1:45" x14ac:dyDescent="0.3">
      <c r="A777">
        <v>20</v>
      </c>
      <c r="B777" s="2" t="s">
        <v>983</v>
      </c>
      <c r="C777" s="2" t="s">
        <v>1009</v>
      </c>
      <c r="D777" t="s">
        <v>1013</v>
      </c>
      <c r="E777" t="s">
        <v>992</v>
      </c>
      <c r="F777">
        <v>3</v>
      </c>
      <c r="G777" s="1">
        <v>41397</v>
      </c>
      <c r="H777" s="61">
        <v>2013</v>
      </c>
      <c r="I777" s="5" t="s">
        <v>986</v>
      </c>
      <c r="J777" s="1"/>
      <c r="K777" s="36">
        <v>5</v>
      </c>
      <c r="L777" t="str">
        <f t="shared" si="87"/>
        <v>Somero</v>
      </c>
      <c r="M777" t="s">
        <v>1048</v>
      </c>
      <c r="N777" t="str">
        <f>VLOOKUP(M777,spp!A:B,2,FALSE)</f>
        <v>Scarus ghobban</v>
      </c>
      <c r="O777">
        <f t="shared" si="86"/>
        <v>10</v>
      </c>
      <c r="R777">
        <v>5</v>
      </c>
      <c r="S777">
        <v>5</v>
      </c>
      <c r="AI777" s="44"/>
      <c r="AJ777">
        <f>VLOOKUP(M777,spp!A:C,3,FALSE)</f>
        <v>2</v>
      </c>
      <c r="AK777">
        <f>VLOOKUP(M777,spp!A:D,4,FALSE)</f>
        <v>2.919</v>
      </c>
      <c r="AL777">
        <f t="shared" si="88"/>
        <v>58421.53029061143</v>
      </c>
      <c r="AM777">
        <f t="shared" si="89"/>
        <v>1460.5382572652857</v>
      </c>
      <c r="AN777">
        <f t="shared" si="90"/>
        <v>14605.382572652856</v>
      </c>
      <c r="AO777">
        <f t="shared" si="91"/>
        <v>14.605382572652855</v>
      </c>
      <c r="AP777">
        <f t="shared" si="92"/>
        <v>0.2</v>
      </c>
      <c r="AQ777">
        <f>VLOOKUP(M777,spp!A:H,8,FALSE)</f>
        <v>2</v>
      </c>
      <c r="AR777" t="str">
        <f>VLOOKUP(M777,spp!A:K,10,FALSE)</f>
        <v>Herbívoro</v>
      </c>
      <c r="AS777" t="str">
        <f>VLOOKUP(M777,spp!A:L,12,FALSE)</f>
        <v>LC</v>
      </c>
    </row>
    <row r="778" spans="1:45" x14ac:dyDescent="0.3">
      <c r="A778">
        <v>20</v>
      </c>
      <c r="B778" s="2" t="s">
        <v>983</v>
      </c>
      <c r="C778" s="2" t="s">
        <v>1009</v>
      </c>
      <c r="D778" t="s">
        <v>1013</v>
      </c>
      <c r="E778" s="2" t="s">
        <v>985</v>
      </c>
      <c r="F778">
        <v>1</v>
      </c>
      <c r="G778" s="1">
        <v>41397</v>
      </c>
      <c r="H778" s="61">
        <v>2013</v>
      </c>
      <c r="I778" s="5" t="s">
        <v>986</v>
      </c>
      <c r="J778" s="1"/>
      <c r="L778" t="str">
        <f t="shared" si="87"/>
        <v>Somero</v>
      </c>
      <c r="M778" t="s">
        <v>1019</v>
      </c>
      <c r="N778" t="str">
        <f>VLOOKUP(M778,spp!A:B,2,FALSE)</f>
        <v>Stegastes acapulcoensis</v>
      </c>
      <c r="O778">
        <f t="shared" si="86"/>
        <v>25</v>
      </c>
      <c r="P778">
        <v>2</v>
      </c>
      <c r="Q778">
        <v>2</v>
      </c>
      <c r="R778">
        <v>21</v>
      </c>
      <c r="AI778" s="44"/>
      <c r="AJ778">
        <f>VLOOKUP(M778,spp!A:C,3,FALSE)</f>
        <v>3.49E-2</v>
      </c>
      <c r="AK778">
        <f>VLOOKUP(M778,spp!A:D,4,FALSE)</f>
        <v>2</v>
      </c>
      <c r="AL778">
        <f t="shared" si="88"/>
        <v>118.878125</v>
      </c>
      <c r="AM778">
        <f t="shared" si="89"/>
        <v>2.9719531249999998</v>
      </c>
      <c r="AN778">
        <f t="shared" si="90"/>
        <v>29.719531249999996</v>
      </c>
      <c r="AO778">
        <f t="shared" si="91"/>
        <v>2.9719531249999997E-2</v>
      </c>
      <c r="AP778">
        <f t="shared" si="92"/>
        <v>0.5</v>
      </c>
      <c r="AQ778">
        <f>VLOOKUP(M778,spp!A:H,8,FALSE)</f>
        <v>2</v>
      </c>
      <c r="AR778" t="str">
        <f>VLOOKUP(M778,spp!A:K,10,FALSE)</f>
        <v>Herbívoro</v>
      </c>
      <c r="AS778" t="str">
        <f>VLOOKUP(M778,spp!A:L,12,FALSE)</f>
        <v>LC</v>
      </c>
    </row>
    <row r="779" spans="1:45" x14ac:dyDescent="0.3">
      <c r="A779">
        <v>20</v>
      </c>
      <c r="B779" s="2" t="s">
        <v>983</v>
      </c>
      <c r="C779" s="2" t="s">
        <v>1009</v>
      </c>
      <c r="D779" t="s">
        <v>1013</v>
      </c>
      <c r="E779" s="2" t="s">
        <v>985</v>
      </c>
      <c r="F779">
        <v>1</v>
      </c>
      <c r="G779" s="1">
        <v>41397</v>
      </c>
      <c r="H779" s="61">
        <v>2013</v>
      </c>
      <c r="I779" s="5" t="s">
        <v>986</v>
      </c>
      <c r="J779" s="1"/>
      <c r="L779" t="str">
        <f t="shared" si="87"/>
        <v>Somero</v>
      </c>
      <c r="M779" t="s">
        <v>461</v>
      </c>
      <c r="N779" t="str">
        <f>VLOOKUP(M779,spp!A:B,2,FALSE)</f>
        <v>Scarus ghobban</v>
      </c>
      <c r="O779">
        <f t="shared" si="86"/>
        <v>30</v>
      </c>
      <c r="P779">
        <v>25</v>
      </c>
      <c r="R779">
        <v>1</v>
      </c>
      <c r="T779">
        <v>2</v>
      </c>
      <c r="U779">
        <v>2</v>
      </c>
      <c r="AI779" s="44"/>
      <c r="AJ779">
        <f>VLOOKUP(M779,spp!A:C,3,FALSE)</f>
        <v>2</v>
      </c>
      <c r="AK779">
        <f>VLOOKUP(M779,spp!A:D,4,FALSE)</f>
        <v>2.919</v>
      </c>
      <c r="AL779">
        <f t="shared" si="88"/>
        <v>180650.78846439312</v>
      </c>
      <c r="AM779">
        <f t="shared" si="89"/>
        <v>4516.2697116098279</v>
      </c>
      <c r="AN779">
        <f t="shared" si="90"/>
        <v>45162.697116098279</v>
      </c>
      <c r="AO779">
        <f t="shared" si="91"/>
        <v>45.162697116098279</v>
      </c>
      <c r="AP779">
        <f t="shared" si="92"/>
        <v>0.6</v>
      </c>
      <c r="AQ779">
        <f>VLOOKUP(M779,spp!A:H,8,FALSE)</f>
        <v>2</v>
      </c>
      <c r="AR779" t="str">
        <f>VLOOKUP(M779,spp!A:K,10,FALSE)</f>
        <v>Herbívoro</v>
      </c>
      <c r="AS779" t="str">
        <f>VLOOKUP(M779,spp!A:L,12,FALSE)</f>
        <v>LC</v>
      </c>
    </row>
    <row r="780" spans="1:45" x14ac:dyDescent="0.3">
      <c r="A780">
        <v>20</v>
      </c>
      <c r="B780" s="2" t="s">
        <v>983</v>
      </c>
      <c r="C780" s="2" t="s">
        <v>1009</v>
      </c>
      <c r="D780" t="s">
        <v>1013</v>
      </c>
      <c r="E780" s="2" t="s">
        <v>985</v>
      </c>
      <c r="F780">
        <v>1</v>
      </c>
      <c r="G780" s="1">
        <v>41397</v>
      </c>
      <c r="H780" s="61">
        <v>2013</v>
      </c>
      <c r="I780" s="5" t="s">
        <v>986</v>
      </c>
      <c r="J780" s="1"/>
      <c r="L780" t="str">
        <f t="shared" si="87"/>
        <v>Somero</v>
      </c>
      <c r="M780" t="s">
        <v>1025</v>
      </c>
      <c r="N780" t="str">
        <f>VLOOKUP(M780,spp!A:B,2,FALSE)</f>
        <v>Abudefduf troschelii</v>
      </c>
      <c r="O780">
        <f t="shared" si="86"/>
        <v>5</v>
      </c>
      <c r="S780">
        <v>5</v>
      </c>
      <c r="AI780" s="44"/>
      <c r="AJ780">
        <f>VLOOKUP(M780,spp!A:C,3,FALSE)</f>
        <v>1.6E-2</v>
      </c>
      <c r="AK780">
        <f>VLOOKUP(M780,spp!A:D,4,FALSE)</f>
        <v>3</v>
      </c>
      <c r="AL780">
        <f t="shared" si="88"/>
        <v>428.75</v>
      </c>
      <c r="AM780">
        <f t="shared" si="89"/>
        <v>10.71875</v>
      </c>
      <c r="AN780">
        <f t="shared" si="90"/>
        <v>107.1875</v>
      </c>
      <c r="AO780">
        <f t="shared" si="91"/>
        <v>0.1071875</v>
      </c>
      <c r="AP780">
        <f t="shared" si="92"/>
        <v>0.1</v>
      </c>
      <c r="AQ780">
        <f>VLOOKUP(M780,spp!A:H,8,FALSE)</f>
        <v>3</v>
      </c>
      <c r="AR780" t="str">
        <f>VLOOKUP(M780,spp!A:K,10,FALSE)</f>
        <v>Planctívoro</v>
      </c>
      <c r="AS780" t="str">
        <f>VLOOKUP(M780,spp!A:L,12,FALSE)</f>
        <v>LC</v>
      </c>
    </row>
    <row r="781" spans="1:45" x14ac:dyDescent="0.3">
      <c r="A781">
        <v>20</v>
      </c>
      <c r="B781" s="2" t="s">
        <v>983</v>
      </c>
      <c r="C781" s="2" t="s">
        <v>1009</v>
      </c>
      <c r="D781" t="s">
        <v>1013</v>
      </c>
      <c r="E781" s="2" t="s">
        <v>985</v>
      </c>
      <c r="F781">
        <v>1</v>
      </c>
      <c r="G781" s="1">
        <v>41397</v>
      </c>
      <c r="H781" s="61">
        <v>2013</v>
      </c>
      <c r="I781" s="5" t="s">
        <v>986</v>
      </c>
      <c r="J781" s="1"/>
      <c r="L781" t="str">
        <f t="shared" si="87"/>
        <v>Somero</v>
      </c>
      <c r="M781" t="s">
        <v>1023</v>
      </c>
      <c r="N781" t="str">
        <f>VLOOKUP(M781,spp!A:B,2,FALSE)</f>
        <v>Anisotremus caesius</v>
      </c>
      <c r="O781">
        <f t="shared" si="86"/>
        <v>1</v>
      </c>
      <c r="T781">
        <v>1</v>
      </c>
      <c r="AI781" s="44"/>
      <c r="AJ781">
        <f>VLOOKUP(M781,spp!A:C,3,FALSE)</f>
        <v>1</v>
      </c>
      <c r="AK781">
        <f>VLOOKUP(M781,spp!A:D,4,FALSE)</f>
        <v>2</v>
      </c>
      <c r="AL781">
        <f t="shared" si="88"/>
        <v>625</v>
      </c>
      <c r="AM781">
        <f t="shared" si="89"/>
        <v>15.625</v>
      </c>
      <c r="AN781">
        <f t="shared" si="90"/>
        <v>156.25</v>
      </c>
      <c r="AO781">
        <f t="shared" si="91"/>
        <v>0.15625</v>
      </c>
      <c r="AP781">
        <f t="shared" si="92"/>
        <v>0.02</v>
      </c>
      <c r="AQ781">
        <f>VLOOKUP(M781,spp!A:H,8,FALSE)</f>
        <v>3.4</v>
      </c>
      <c r="AR781" t="str">
        <f>VLOOKUP(M781,spp!A:K,10,FALSE)</f>
        <v>Depredador</v>
      </c>
      <c r="AS781" t="str">
        <f>VLOOKUP(M781,spp!A:L,12,FALSE)</f>
        <v>LC</v>
      </c>
    </row>
    <row r="782" spans="1:45" x14ac:dyDescent="0.3">
      <c r="A782">
        <v>20</v>
      </c>
      <c r="B782" s="2" t="s">
        <v>983</v>
      </c>
      <c r="C782" s="2" t="s">
        <v>1009</v>
      </c>
      <c r="D782" t="s">
        <v>1013</v>
      </c>
      <c r="E782" s="2" t="s">
        <v>985</v>
      </c>
      <c r="F782">
        <v>2</v>
      </c>
      <c r="G782" s="1">
        <v>41397</v>
      </c>
      <c r="H782" s="61">
        <v>2013</v>
      </c>
      <c r="I782" s="5" t="s">
        <v>986</v>
      </c>
      <c r="J782" s="1"/>
      <c r="L782" t="str">
        <f t="shared" si="87"/>
        <v>Somero</v>
      </c>
      <c r="M782" t="s">
        <v>1019</v>
      </c>
      <c r="N782" t="str">
        <f>VLOOKUP(M782,spp!A:B,2,FALSE)</f>
        <v>Stegastes acapulcoensis</v>
      </c>
      <c r="O782">
        <f t="shared" si="86"/>
        <v>25</v>
      </c>
      <c r="P782">
        <v>5</v>
      </c>
      <c r="S782">
        <v>20</v>
      </c>
      <c r="AI782" s="44"/>
      <c r="AJ782">
        <f>VLOOKUP(M782,spp!A:C,3,FALSE)</f>
        <v>3.49E-2</v>
      </c>
      <c r="AK782">
        <f>VLOOKUP(M782,spp!A:D,4,FALSE)</f>
        <v>2</v>
      </c>
      <c r="AL782">
        <f t="shared" si="88"/>
        <v>214.85312499999998</v>
      </c>
      <c r="AM782">
        <f t="shared" si="89"/>
        <v>5.3713281249999998</v>
      </c>
      <c r="AN782">
        <f t="shared" si="90"/>
        <v>53.713281249999994</v>
      </c>
      <c r="AO782">
        <f t="shared" si="91"/>
        <v>5.3713281249999995E-2</v>
      </c>
      <c r="AP782">
        <f t="shared" si="92"/>
        <v>0.5</v>
      </c>
      <c r="AQ782">
        <f>VLOOKUP(M782,spp!A:H,8,FALSE)</f>
        <v>2</v>
      </c>
      <c r="AR782" t="str">
        <f>VLOOKUP(M782,spp!A:K,10,FALSE)</f>
        <v>Herbívoro</v>
      </c>
      <c r="AS782" t="str">
        <f>VLOOKUP(M782,spp!A:L,12,FALSE)</f>
        <v>LC</v>
      </c>
    </row>
    <row r="783" spans="1:45" x14ac:dyDescent="0.3">
      <c r="A783">
        <v>20</v>
      </c>
      <c r="B783" s="2" t="s">
        <v>983</v>
      </c>
      <c r="C783" s="2" t="s">
        <v>1009</v>
      </c>
      <c r="D783" t="s">
        <v>1013</v>
      </c>
      <c r="E783" s="2" t="s">
        <v>985</v>
      </c>
      <c r="F783">
        <v>2</v>
      </c>
      <c r="G783" s="1">
        <v>41397</v>
      </c>
      <c r="H783" s="61">
        <v>2013</v>
      </c>
      <c r="I783" s="5" t="s">
        <v>986</v>
      </c>
      <c r="J783" s="1"/>
      <c r="L783" t="str">
        <f t="shared" si="87"/>
        <v>Somero</v>
      </c>
      <c r="M783" t="s">
        <v>1025</v>
      </c>
      <c r="N783" t="str">
        <f>VLOOKUP(M783,spp!A:B,2,FALSE)</f>
        <v>Abudefduf troschelii</v>
      </c>
      <c r="O783">
        <f t="shared" si="86"/>
        <v>40</v>
      </c>
      <c r="Q783">
        <v>1</v>
      </c>
      <c r="S783">
        <v>39</v>
      </c>
      <c r="AI783" s="44"/>
      <c r="AJ783">
        <f>VLOOKUP(M783,spp!A:C,3,FALSE)</f>
        <v>1.6E-2</v>
      </c>
      <c r="AK783">
        <f>VLOOKUP(M783,spp!A:D,4,FALSE)</f>
        <v>3</v>
      </c>
      <c r="AL783">
        <f t="shared" si="88"/>
        <v>3351</v>
      </c>
      <c r="AM783">
        <f t="shared" si="89"/>
        <v>83.775000000000006</v>
      </c>
      <c r="AN783">
        <f t="shared" si="90"/>
        <v>837.75</v>
      </c>
      <c r="AO783">
        <f t="shared" si="91"/>
        <v>0.83774999999999999</v>
      </c>
      <c r="AP783">
        <f t="shared" si="92"/>
        <v>0.8</v>
      </c>
      <c r="AQ783">
        <f>VLOOKUP(M783,spp!A:H,8,FALSE)</f>
        <v>3</v>
      </c>
      <c r="AR783" t="str">
        <f>VLOOKUP(M783,spp!A:K,10,FALSE)</f>
        <v>Planctívoro</v>
      </c>
      <c r="AS783" t="str">
        <f>VLOOKUP(M783,spp!A:L,12,FALSE)</f>
        <v>LC</v>
      </c>
    </row>
    <row r="784" spans="1:45" x14ac:dyDescent="0.3">
      <c r="A784">
        <v>20</v>
      </c>
      <c r="B784" s="2" t="s">
        <v>983</v>
      </c>
      <c r="C784" s="2" t="s">
        <v>1009</v>
      </c>
      <c r="D784" t="s">
        <v>1013</v>
      </c>
      <c r="E784" s="2" t="s">
        <v>985</v>
      </c>
      <c r="F784">
        <v>2</v>
      </c>
      <c r="G784" s="1">
        <v>41397</v>
      </c>
      <c r="H784" s="61">
        <v>2013</v>
      </c>
      <c r="I784" s="5" t="s">
        <v>986</v>
      </c>
      <c r="J784" s="1"/>
      <c r="L784" t="str">
        <f t="shared" si="87"/>
        <v>Somero</v>
      </c>
      <c r="M784" t="s">
        <v>1048</v>
      </c>
      <c r="N784" t="str">
        <f>VLOOKUP(M784,spp!A:B,2,FALSE)</f>
        <v>Scarus ghobban</v>
      </c>
      <c r="O784">
        <f t="shared" si="86"/>
        <v>6</v>
      </c>
      <c r="R784">
        <v>3</v>
      </c>
      <c r="T784">
        <v>2</v>
      </c>
      <c r="U784">
        <v>1</v>
      </c>
      <c r="AI784" s="44"/>
      <c r="AJ784">
        <f>VLOOKUP(M784,spp!A:C,3,FALSE)</f>
        <v>2</v>
      </c>
      <c r="AK784">
        <f>VLOOKUP(M784,spp!A:D,4,FALSE)</f>
        <v>2.919</v>
      </c>
      <c r="AL784">
        <f t="shared" si="88"/>
        <v>121999.36605859398</v>
      </c>
      <c r="AM784">
        <f t="shared" si="89"/>
        <v>3049.9841514648497</v>
      </c>
      <c r="AN784">
        <f t="shared" si="90"/>
        <v>30499.841514648499</v>
      </c>
      <c r="AO784">
        <f t="shared" si="91"/>
        <v>30.499841514648498</v>
      </c>
      <c r="AP784">
        <f t="shared" si="92"/>
        <v>0.12</v>
      </c>
      <c r="AQ784">
        <f>VLOOKUP(M784,spp!A:H,8,FALSE)</f>
        <v>2</v>
      </c>
      <c r="AR784" t="str">
        <f>VLOOKUP(M784,spp!A:K,10,FALSE)</f>
        <v>Herbívoro</v>
      </c>
      <c r="AS784" t="str">
        <f>VLOOKUP(M784,spp!A:L,12,FALSE)</f>
        <v>LC</v>
      </c>
    </row>
    <row r="785" spans="1:45" x14ac:dyDescent="0.3">
      <c r="A785">
        <v>20</v>
      </c>
      <c r="B785" s="2" t="s">
        <v>983</v>
      </c>
      <c r="C785" s="2" t="s">
        <v>1009</v>
      </c>
      <c r="D785" t="s">
        <v>1013</v>
      </c>
      <c r="E785" s="2" t="s">
        <v>985</v>
      </c>
      <c r="F785">
        <v>2</v>
      </c>
      <c r="G785" s="1">
        <v>41397</v>
      </c>
      <c r="H785" s="61">
        <v>2013</v>
      </c>
      <c r="I785" s="5" t="s">
        <v>986</v>
      </c>
      <c r="J785" s="1"/>
      <c r="L785" t="str">
        <f t="shared" si="87"/>
        <v>Somero</v>
      </c>
      <c r="M785" t="s">
        <v>1028</v>
      </c>
      <c r="N785" t="str">
        <f>VLOOKUP(M785,spp!A:B,2,FALSE)</f>
        <v>Thalassoma lucasanum</v>
      </c>
      <c r="O785">
        <f t="shared" si="86"/>
        <v>3</v>
      </c>
      <c r="R785">
        <v>2</v>
      </c>
      <c r="T785">
        <v>1</v>
      </c>
      <c r="AI785" s="44"/>
      <c r="AJ785">
        <f>VLOOKUP(M785,spp!A:C,3,FALSE)</f>
        <v>1.261E-2</v>
      </c>
      <c r="AK785">
        <f>VLOOKUP(M785,spp!A:D,4,FALSE)</f>
        <v>2</v>
      </c>
      <c r="AL785">
        <f t="shared" si="88"/>
        <v>11.821874999999999</v>
      </c>
      <c r="AM785">
        <f t="shared" si="89"/>
        <v>0.29554687499999999</v>
      </c>
      <c r="AN785">
        <f t="shared" si="90"/>
        <v>2.9554687499999996</v>
      </c>
      <c r="AO785">
        <f t="shared" si="91"/>
        <v>2.9554687499999998E-3</v>
      </c>
      <c r="AP785">
        <f t="shared" si="92"/>
        <v>0.06</v>
      </c>
      <c r="AQ785">
        <f>VLOOKUP(M785,spp!A:H,8,FALSE)</f>
        <v>3.5</v>
      </c>
      <c r="AR785" t="str">
        <f>VLOOKUP(M785,spp!A:K,10,FALSE)</f>
        <v>Depredador</v>
      </c>
      <c r="AS785" t="str">
        <f>VLOOKUP(M785,spp!A:L,12,FALSE)</f>
        <v>LC</v>
      </c>
    </row>
    <row r="786" spans="1:45" x14ac:dyDescent="0.3">
      <c r="A786">
        <v>20</v>
      </c>
      <c r="B786" s="2" t="s">
        <v>983</v>
      </c>
      <c r="C786" s="2" t="s">
        <v>1009</v>
      </c>
      <c r="D786" t="s">
        <v>1013</v>
      </c>
      <c r="E786" s="2" t="s">
        <v>985</v>
      </c>
      <c r="F786">
        <v>2</v>
      </c>
      <c r="G786" s="1">
        <v>41397</v>
      </c>
      <c r="H786" s="61">
        <v>2013</v>
      </c>
      <c r="I786" s="5" t="s">
        <v>986</v>
      </c>
      <c r="J786" s="1"/>
      <c r="L786" t="str">
        <f t="shared" si="87"/>
        <v>Somero</v>
      </c>
      <c r="M786" t="s">
        <v>1033</v>
      </c>
      <c r="N786" t="str">
        <f>VLOOKUP(M786,spp!A:B,2,FALSE)</f>
        <v>Cephalopholis panamensis</v>
      </c>
      <c r="O786">
        <f t="shared" ref="O786:O849" si="93">+SUM(P786:AF786)</f>
        <v>2</v>
      </c>
      <c r="S786">
        <v>2</v>
      </c>
      <c r="AI786" s="44"/>
      <c r="AJ786">
        <f>VLOOKUP(M786,spp!A:C,3,FALSE)</f>
        <v>2</v>
      </c>
      <c r="AK786">
        <f>VLOOKUP(M786,spp!A:D,4,FALSE)</f>
        <v>3</v>
      </c>
      <c r="AL786">
        <f t="shared" si="88"/>
        <v>21437.5</v>
      </c>
      <c r="AM786">
        <f t="shared" si="89"/>
        <v>535.9375</v>
      </c>
      <c r="AN786">
        <f t="shared" si="90"/>
        <v>5359.375</v>
      </c>
      <c r="AO786">
        <f t="shared" si="91"/>
        <v>5.359375</v>
      </c>
      <c r="AP786">
        <f t="shared" si="92"/>
        <v>0.04</v>
      </c>
      <c r="AQ786">
        <f>VLOOKUP(M786,spp!A:H,8,FALSE)</f>
        <v>4</v>
      </c>
      <c r="AR786" t="str">
        <f>VLOOKUP(M786,spp!A:K,10,FALSE)</f>
        <v>Depredador Tope</v>
      </c>
      <c r="AS786" t="str">
        <f>VLOOKUP(M786,spp!A:L,12,FALSE)</f>
        <v>LC</v>
      </c>
    </row>
    <row r="787" spans="1:45" x14ac:dyDescent="0.3">
      <c r="A787">
        <v>20</v>
      </c>
      <c r="B787" s="2" t="s">
        <v>983</v>
      </c>
      <c r="C787" s="2" t="s">
        <v>1009</v>
      </c>
      <c r="D787" t="s">
        <v>1013</v>
      </c>
      <c r="E787" s="2" t="s">
        <v>985</v>
      </c>
      <c r="F787">
        <v>2</v>
      </c>
      <c r="G787" s="1">
        <v>41397</v>
      </c>
      <c r="H787" s="61">
        <v>2013</v>
      </c>
      <c r="I787" s="5" t="s">
        <v>986</v>
      </c>
      <c r="J787" s="1"/>
      <c r="L787" t="str">
        <f t="shared" si="87"/>
        <v>Somero</v>
      </c>
      <c r="M787" t="s">
        <v>1017</v>
      </c>
      <c r="N787" t="str">
        <f>VLOOKUP(M787,spp!A:B,2,FALSE)</f>
        <v>Halichoeres dispilus</v>
      </c>
      <c r="O787">
        <f t="shared" si="93"/>
        <v>3</v>
      </c>
      <c r="P787">
        <v>1</v>
      </c>
      <c r="Q787">
        <v>2</v>
      </c>
      <c r="AI787" s="44"/>
      <c r="AJ787">
        <f>VLOOKUP(M787,spp!A:C,3,FALSE)</f>
        <v>1.26E-2</v>
      </c>
      <c r="AK787">
        <f>VLOOKUP(M787,spp!A:D,4,FALSE)</f>
        <v>3</v>
      </c>
      <c r="AL787">
        <f t="shared" si="88"/>
        <v>10.828125</v>
      </c>
      <c r="AM787">
        <f t="shared" si="89"/>
        <v>0.27070312499999999</v>
      </c>
      <c r="AN787">
        <f t="shared" si="90"/>
        <v>2.70703125</v>
      </c>
      <c r="AO787">
        <f t="shared" si="91"/>
        <v>2.7070312499999998E-3</v>
      </c>
      <c r="AP787">
        <f t="shared" si="92"/>
        <v>0.06</v>
      </c>
      <c r="AQ787">
        <f>VLOOKUP(M787,spp!A:H,8,FALSE)</f>
        <v>3.9</v>
      </c>
      <c r="AR787" t="str">
        <f>VLOOKUP(M787,spp!A:K,10,FALSE)</f>
        <v>Depredador</v>
      </c>
      <c r="AS787" t="str">
        <f>VLOOKUP(M787,spp!A:L,12,FALSE)</f>
        <v>LC</v>
      </c>
    </row>
    <row r="788" spans="1:45" x14ac:dyDescent="0.3">
      <c r="A788">
        <v>20</v>
      </c>
      <c r="B788" s="2" t="s">
        <v>983</v>
      </c>
      <c r="C788" s="2" t="s">
        <v>1009</v>
      </c>
      <c r="D788" t="s">
        <v>1013</v>
      </c>
      <c r="E788" s="2" t="s">
        <v>985</v>
      </c>
      <c r="F788">
        <v>2</v>
      </c>
      <c r="G788" s="1">
        <v>41397</v>
      </c>
      <c r="H788" s="61">
        <v>2013</v>
      </c>
      <c r="I788" s="5" t="s">
        <v>986</v>
      </c>
      <c r="J788" s="1"/>
      <c r="L788" t="str">
        <f t="shared" si="87"/>
        <v>Somero</v>
      </c>
      <c r="M788" t="s">
        <v>1032</v>
      </c>
      <c r="N788" t="str">
        <f>VLOOKUP(M788,spp!A:B,2,FALSE)</f>
        <v>Lutjanus argentiventris</v>
      </c>
      <c r="O788">
        <f t="shared" si="93"/>
        <v>1</v>
      </c>
      <c r="T788">
        <v>1</v>
      </c>
      <c r="AI788" s="44"/>
      <c r="AJ788">
        <f>VLOOKUP(M788,spp!A:C,3,FALSE)</f>
        <v>1</v>
      </c>
      <c r="AK788">
        <f>VLOOKUP(M788,spp!A:D,4,FALSE)</f>
        <v>3</v>
      </c>
      <c r="AL788">
        <f t="shared" si="88"/>
        <v>15625</v>
      </c>
      <c r="AM788">
        <f t="shared" si="89"/>
        <v>390.625</v>
      </c>
      <c r="AN788">
        <f t="shared" si="90"/>
        <v>3906.25</v>
      </c>
      <c r="AO788">
        <f t="shared" si="91"/>
        <v>3.90625</v>
      </c>
      <c r="AP788">
        <f t="shared" si="92"/>
        <v>0.02</v>
      </c>
      <c r="AQ788">
        <f>VLOOKUP(M788,spp!A:H,8,FALSE)</f>
        <v>4</v>
      </c>
      <c r="AR788" t="str">
        <f>VLOOKUP(M788,spp!A:K,10,FALSE)</f>
        <v>Depredador Tope</v>
      </c>
      <c r="AS788" t="str">
        <f>VLOOKUP(M788,spp!A:L,12,FALSE)</f>
        <v>LC</v>
      </c>
    </row>
    <row r="789" spans="1:45" x14ac:dyDescent="0.3">
      <c r="A789">
        <v>20</v>
      </c>
      <c r="B789" s="2" t="s">
        <v>983</v>
      </c>
      <c r="C789" s="2" t="s">
        <v>1009</v>
      </c>
      <c r="D789" t="s">
        <v>1013</v>
      </c>
      <c r="E789" s="2" t="s">
        <v>985</v>
      </c>
      <c r="F789">
        <v>3</v>
      </c>
      <c r="G789" s="1">
        <v>41397</v>
      </c>
      <c r="H789" s="61">
        <v>2013</v>
      </c>
      <c r="I789" s="5" t="s">
        <v>986</v>
      </c>
      <c r="J789" s="1"/>
      <c r="L789" t="str">
        <f t="shared" si="87"/>
        <v>Somero</v>
      </c>
      <c r="M789" t="s">
        <v>1019</v>
      </c>
      <c r="N789" t="str">
        <f>VLOOKUP(M789,spp!A:B,2,FALSE)</f>
        <v>Stegastes acapulcoensis</v>
      </c>
      <c r="O789">
        <f t="shared" si="93"/>
        <v>19</v>
      </c>
      <c r="Q789">
        <v>4</v>
      </c>
      <c r="S789">
        <v>15</v>
      </c>
      <c r="AI789" s="44"/>
      <c r="AJ789">
        <f>VLOOKUP(M789,spp!A:C,3,FALSE)</f>
        <v>3.49E-2</v>
      </c>
      <c r="AK789">
        <f>VLOOKUP(M789,spp!A:D,4,FALSE)</f>
        <v>2</v>
      </c>
      <c r="AL789">
        <f t="shared" si="88"/>
        <v>168.17437499999997</v>
      </c>
      <c r="AM789">
        <f t="shared" si="89"/>
        <v>4.2043593749999992</v>
      </c>
      <c r="AN789">
        <f t="shared" si="90"/>
        <v>42.043593749999992</v>
      </c>
      <c r="AO789">
        <f t="shared" si="91"/>
        <v>4.204359374999999E-2</v>
      </c>
      <c r="AP789">
        <f t="shared" si="92"/>
        <v>0.38</v>
      </c>
      <c r="AQ789">
        <f>VLOOKUP(M789,spp!A:H,8,FALSE)</f>
        <v>2</v>
      </c>
      <c r="AR789" t="str">
        <f>VLOOKUP(M789,spp!A:K,10,FALSE)</f>
        <v>Herbívoro</v>
      </c>
      <c r="AS789" t="str">
        <f>VLOOKUP(M789,spp!A:L,12,FALSE)</f>
        <v>LC</v>
      </c>
    </row>
    <row r="790" spans="1:45" x14ac:dyDescent="0.3">
      <c r="A790">
        <v>20</v>
      </c>
      <c r="B790" s="2" t="s">
        <v>983</v>
      </c>
      <c r="C790" s="2" t="s">
        <v>1009</v>
      </c>
      <c r="D790" t="s">
        <v>1013</v>
      </c>
      <c r="E790" s="2" t="s">
        <v>985</v>
      </c>
      <c r="F790">
        <v>3</v>
      </c>
      <c r="G790" s="1">
        <v>41397</v>
      </c>
      <c r="H790" s="61">
        <v>2013</v>
      </c>
      <c r="I790" s="5" t="s">
        <v>986</v>
      </c>
      <c r="J790" s="1"/>
      <c r="L790" t="str">
        <f t="shared" si="87"/>
        <v>Somero</v>
      </c>
      <c r="M790" t="s">
        <v>1025</v>
      </c>
      <c r="N790" t="str">
        <f>VLOOKUP(M790,spp!A:B,2,FALSE)</f>
        <v>Abudefduf troschelii</v>
      </c>
      <c r="O790">
        <f t="shared" si="93"/>
        <v>5</v>
      </c>
      <c r="R790">
        <v>5</v>
      </c>
      <c r="AI790" s="44"/>
      <c r="AJ790">
        <f>VLOOKUP(M790,spp!A:C,3,FALSE)</f>
        <v>1.6E-2</v>
      </c>
      <c r="AK790">
        <f>VLOOKUP(M790,spp!A:D,4,FALSE)</f>
        <v>3</v>
      </c>
      <c r="AL790">
        <f t="shared" si="88"/>
        <v>156.25</v>
      </c>
      <c r="AM790">
        <f t="shared" si="89"/>
        <v>3.90625</v>
      </c>
      <c r="AN790">
        <f t="shared" si="90"/>
        <v>39.0625</v>
      </c>
      <c r="AO790">
        <f t="shared" si="91"/>
        <v>3.90625E-2</v>
      </c>
      <c r="AP790">
        <f t="shared" si="92"/>
        <v>0.1</v>
      </c>
      <c r="AQ790">
        <f>VLOOKUP(M790,spp!A:H,8,FALSE)</f>
        <v>3</v>
      </c>
      <c r="AR790" t="str">
        <f>VLOOKUP(M790,spp!A:K,10,FALSE)</f>
        <v>Planctívoro</v>
      </c>
      <c r="AS790" t="str">
        <f>VLOOKUP(M790,spp!A:L,12,FALSE)</f>
        <v>LC</v>
      </c>
    </row>
    <row r="791" spans="1:45" x14ac:dyDescent="0.3">
      <c r="A791">
        <v>20</v>
      </c>
      <c r="B791" s="2" t="s">
        <v>983</v>
      </c>
      <c r="C791" s="2" t="s">
        <v>1009</v>
      </c>
      <c r="D791" t="s">
        <v>1013</v>
      </c>
      <c r="E791" s="2" t="s">
        <v>985</v>
      </c>
      <c r="F791">
        <v>3</v>
      </c>
      <c r="G791" s="1">
        <v>41397</v>
      </c>
      <c r="H791" s="61">
        <v>2013</v>
      </c>
      <c r="I791" s="5" t="s">
        <v>986</v>
      </c>
      <c r="J791" s="1"/>
      <c r="L791" t="str">
        <f t="shared" si="87"/>
        <v>Somero</v>
      </c>
      <c r="M791" t="s">
        <v>1048</v>
      </c>
      <c r="N791" t="str">
        <f>VLOOKUP(M791,spp!A:B,2,FALSE)</f>
        <v>Scarus ghobban</v>
      </c>
      <c r="O791">
        <f t="shared" si="93"/>
        <v>11</v>
      </c>
      <c r="U791">
        <v>8</v>
      </c>
      <c r="V791">
        <v>1</v>
      </c>
      <c r="W791">
        <v>2</v>
      </c>
      <c r="AI791" s="44"/>
      <c r="AJ791">
        <f>VLOOKUP(M791,spp!A:C,3,FALSE)</f>
        <v>2</v>
      </c>
      <c r="AK791">
        <f>VLOOKUP(M791,spp!A:D,4,FALSE)</f>
        <v>2.919</v>
      </c>
      <c r="AL791">
        <f t="shared" si="88"/>
        <v>1129275.1486193941</v>
      </c>
      <c r="AM791">
        <f t="shared" si="89"/>
        <v>28231.878715484851</v>
      </c>
      <c r="AN791">
        <f t="shared" si="90"/>
        <v>282318.78715484851</v>
      </c>
      <c r="AO791">
        <f t="shared" si="91"/>
        <v>282.31878715484851</v>
      </c>
      <c r="AP791">
        <f t="shared" si="92"/>
        <v>0.22</v>
      </c>
      <c r="AQ791">
        <f>VLOOKUP(M791,spp!A:H,8,FALSE)</f>
        <v>2</v>
      </c>
      <c r="AR791" t="str">
        <f>VLOOKUP(M791,spp!A:K,10,FALSE)</f>
        <v>Herbívoro</v>
      </c>
      <c r="AS791" t="str">
        <f>VLOOKUP(M791,spp!A:L,12,FALSE)</f>
        <v>LC</v>
      </c>
    </row>
    <row r="792" spans="1:45" x14ac:dyDescent="0.3">
      <c r="A792">
        <v>20</v>
      </c>
      <c r="B792" s="2" t="s">
        <v>983</v>
      </c>
      <c r="C792" s="2" t="s">
        <v>1009</v>
      </c>
      <c r="D792" t="s">
        <v>1013</v>
      </c>
      <c r="E792" s="2" t="s">
        <v>985</v>
      </c>
      <c r="F792">
        <v>3</v>
      </c>
      <c r="G792" s="1">
        <v>41397</v>
      </c>
      <c r="H792" s="61">
        <v>2013</v>
      </c>
      <c r="I792" s="5" t="s">
        <v>986</v>
      </c>
      <c r="J792" s="1"/>
      <c r="L792" t="str">
        <f t="shared" si="87"/>
        <v>Somero</v>
      </c>
      <c r="M792" t="s">
        <v>1028</v>
      </c>
      <c r="N792" t="str">
        <f>VLOOKUP(M792,spp!A:B,2,FALSE)</f>
        <v>Thalassoma lucasanum</v>
      </c>
      <c r="O792">
        <f t="shared" si="93"/>
        <v>3</v>
      </c>
      <c r="R792">
        <v>2</v>
      </c>
      <c r="S792">
        <v>1</v>
      </c>
      <c r="AI792" s="44"/>
      <c r="AJ792">
        <f>VLOOKUP(M792,spp!A:C,3,FALSE)</f>
        <v>1.261E-2</v>
      </c>
      <c r="AK792">
        <f>VLOOKUP(M792,spp!A:D,4,FALSE)</f>
        <v>2</v>
      </c>
      <c r="AL792">
        <f t="shared" si="88"/>
        <v>7.8024374999999999</v>
      </c>
      <c r="AM792">
        <f t="shared" si="89"/>
        <v>0.1950609375</v>
      </c>
      <c r="AN792">
        <f t="shared" si="90"/>
        <v>1.950609375</v>
      </c>
      <c r="AO792">
        <f t="shared" si="91"/>
        <v>1.9506093750000001E-3</v>
      </c>
      <c r="AP792">
        <f t="shared" si="92"/>
        <v>0.06</v>
      </c>
      <c r="AQ792">
        <f>VLOOKUP(M792,spp!A:H,8,FALSE)</f>
        <v>3.5</v>
      </c>
      <c r="AR792" t="str">
        <f>VLOOKUP(M792,spp!A:K,10,FALSE)</f>
        <v>Depredador</v>
      </c>
      <c r="AS792" t="str">
        <f>VLOOKUP(M792,spp!A:L,12,FALSE)</f>
        <v>LC</v>
      </c>
    </row>
    <row r="793" spans="1:45" x14ac:dyDescent="0.3">
      <c r="A793">
        <v>20</v>
      </c>
      <c r="B793" s="2" t="s">
        <v>983</v>
      </c>
      <c r="C793" s="2" t="s">
        <v>1009</v>
      </c>
      <c r="D793" t="s">
        <v>1013</v>
      </c>
      <c r="E793" s="2" t="s">
        <v>985</v>
      </c>
      <c r="F793">
        <v>3</v>
      </c>
      <c r="G793" s="1">
        <v>41397</v>
      </c>
      <c r="H793" s="61">
        <v>2013</v>
      </c>
      <c r="I793" s="5" t="s">
        <v>986</v>
      </c>
      <c r="J793" s="1"/>
      <c r="L793" t="str">
        <f t="shared" si="87"/>
        <v>Somero</v>
      </c>
      <c r="M793" t="s">
        <v>1017</v>
      </c>
      <c r="N793" t="str">
        <f>VLOOKUP(M793,spp!A:B,2,FALSE)</f>
        <v>Halichoeres dispilus</v>
      </c>
      <c r="O793">
        <f t="shared" si="93"/>
        <v>30</v>
      </c>
      <c r="Q793">
        <v>30</v>
      </c>
      <c r="AI793" s="44"/>
      <c r="AJ793">
        <f>VLOOKUP(M793,spp!A:C,3,FALSE)</f>
        <v>1.26E-2</v>
      </c>
      <c r="AK793">
        <f>VLOOKUP(M793,spp!A:D,4,FALSE)</f>
        <v>3</v>
      </c>
      <c r="AL793">
        <f t="shared" si="88"/>
        <v>159.46875</v>
      </c>
      <c r="AM793">
        <f t="shared" si="89"/>
        <v>3.9867187500000001</v>
      </c>
      <c r="AN793">
        <f t="shared" si="90"/>
        <v>39.8671875</v>
      </c>
      <c r="AO793">
        <f t="shared" si="91"/>
        <v>3.9867187499999998E-2</v>
      </c>
      <c r="AP793">
        <f t="shared" si="92"/>
        <v>0.6</v>
      </c>
      <c r="AQ793">
        <f>VLOOKUP(M793,spp!A:H,8,FALSE)</f>
        <v>3.9</v>
      </c>
      <c r="AR793" t="str">
        <f>VLOOKUP(M793,spp!A:K,10,FALSE)</f>
        <v>Depredador</v>
      </c>
      <c r="AS793" t="str">
        <f>VLOOKUP(M793,spp!A:L,12,FALSE)</f>
        <v>LC</v>
      </c>
    </row>
    <row r="794" spans="1:45" x14ac:dyDescent="0.3">
      <c r="A794">
        <v>20</v>
      </c>
      <c r="B794" s="2" t="s">
        <v>983</v>
      </c>
      <c r="C794" s="2" t="s">
        <v>1009</v>
      </c>
      <c r="D794" t="s">
        <v>1013</v>
      </c>
      <c r="E794" s="2" t="s">
        <v>985</v>
      </c>
      <c r="F794">
        <v>3</v>
      </c>
      <c r="G794" s="1">
        <v>41397</v>
      </c>
      <c r="H794" s="61">
        <v>2013</v>
      </c>
      <c r="I794" s="5" t="s">
        <v>986</v>
      </c>
      <c r="J794" s="1"/>
      <c r="L794" t="str">
        <f t="shared" si="87"/>
        <v>Somero</v>
      </c>
      <c r="M794" t="s">
        <v>1032</v>
      </c>
      <c r="N794" t="str">
        <f>VLOOKUP(M794,spp!A:B,2,FALSE)</f>
        <v>Lutjanus argentiventris</v>
      </c>
      <c r="O794">
        <f t="shared" si="93"/>
        <v>1</v>
      </c>
      <c r="T794">
        <v>1</v>
      </c>
      <c r="AI794" s="44"/>
      <c r="AJ794">
        <f>VLOOKUP(M794,spp!A:C,3,FALSE)</f>
        <v>1</v>
      </c>
      <c r="AK794">
        <f>VLOOKUP(M794,spp!A:D,4,FALSE)</f>
        <v>3</v>
      </c>
      <c r="AL794">
        <f t="shared" si="88"/>
        <v>15625</v>
      </c>
      <c r="AM794">
        <f t="shared" si="89"/>
        <v>390.625</v>
      </c>
      <c r="AN794">
        <f t="shared" si="90"/>
        <v>3906.25</v>
      </c>
      <c r="AO794">
        <f t="shared" si="91"/>
        <v>3.90625</v>
      </c>
      <c r="AP794">
        <f t="shared" si="92"/>
        <v>0.02</v>
      </c>
      <c r="AQ794">
        <f>VLOOKUP(M794,spp!A:H,8,FALSE)</f>
        <v>4</v>
      </c>
      <c r="AR794" t="str">
        <f>VLOOKUP(M794,spp!A:K,10,FALSE)</f>
        <v>Depredador Tope</v>
      </c>
      <c r="AS794" t="str">
        <f>VLOOKUP(M794,spp!A:L,12,FALSE)</f>
        <v>LC</v>
      </c>
    </row>
    <row r="795" spans="1:45" x14ac:dyDescent="0.3">
      <c r="A795">
        <v>20</v>
      </c>
      <c r="B795" s="2" t="s">
        <v>983</v>
      </c>
      <c r="C795" s="2" t="s">
        <v>1009</v>
      </c>
      <c r="D795" t="s">
        <v>1013</v>
      </c>
      <c r="E795" s="2" t="s">
        <v>985</v>
      </c>
      <c r="F795">
        <v>3</v>
      </c>
      <c r="G795" s="1">
        <v>41397</v>
      </c>
      <c r="H795" s="61">
        <v>2013</v>
      </c>
      <c r="I795" s="5" t="s">
        <v>986</v>
      </c>
      <c r="J795" s="1"/>
      <c r="L795" t="str">
        <f t="shared" si="87"/>
        <v>Somero</v>
      </c>
      <c r="M795" t="s">
        <v>1085</v>
      </c>
      <c r="N795" t="str">
        <f>VLOOKUP(M795,spp!A:B,2,FALSE)</f>
        <v>Chaetodipterus zonatus</v>
      </c>
      <c r="O795">
        <f t="shared" si="93"/>
        <v>2</v>
      </c>
      <c r="U795">
        <v>2</v>
      </c>
      <c r="AI795" s="44"/>
      <c r="AJ795">
        <f>VLOOKUP(M795,spp!A:C,3,FALSE)</f>
        <v>6</v>
      </c>
      <c r="AK795">
        <f>VLOOKUP(M795,spp!A:D,4,FALSE)</f>
        <v>2</v>
      </c>
      <c r="AL795">
        <f t="shared" si="88"/>
        <v>14700</v>
      </c>
      <c r="AM795">
        <f t="shared" si="89"/>
        <v>367.5</v>
      </c>
      <c r="AN795">
        <f t="shared" si="90"/>
        <v>3675</v>
      </c>
      <c r="AO795">
        <f t="shared" si="91"/>
        <v>3.6749999999999998</v>
      </c>
      <c r="AP795">
        <f t="shared" si="92"/>
        <v>0.04</v>
      </c>
      <c r="AQ795">
        <f>VLOOKUP(M795,spp!A:H,8,FALSE)</f>
        <v>3.3</v>
      </c>
      <c r="AR795" t="str">
        <f>VLOOKUP(M795,spp!A:K,10,FALSE)</f>
        <v>Depredador</v>
      </c>
      <c r="AS795" t="str">
        <f>VLOOKUP(M795,spp!A:L,12,FALSE)</f>
        <v>LC</v>
      </c>
    </row>
    <row r="796" spans="1:45" x14ac:dyDescent="0.3">
      <c r="A796">
        <v>20</v>
      </c>
      <c r="B796" s="2" t="s">
        <v>983</v>
      </c>
      <c r="C796" s="2" t="s">
        <v>1009</v>
      </c>
      <c r="D796" t="s">
        <v>1013</v>
      </c>
      <c r="E796" s="2" t="s">
        <v>985</v>
      </c>
      <c r="F796">
        <v>3</v>
      </c>
      <c r="G796" s="1">
        <v>41397</v>
      </c>
      <c r="H796" s="61">
        <v>2013</v>
      </c>
      <c r="I796" s="5" t="s">
        <v>986</v>
      </c>
      <c r="J796" s="1"/>
      <c r="L796" t="str">
        <f t="shared" si="87"/>
        <v>Somero</v>
      </c>
      <c r="M796" t="s">
        <v>1054</v>
      </c>
      <c r="N796" t="str">
        <f>VLOOKUP(M796,spp!A:B,2,FALSE)</f>
        <v>Halichoeres nicholsi</v>
      </c>
      <c r="O796">
        <f t="shared" si="93"/>
        <v>1</v>
      </c>
      <c r="U796">
        <v>1</v>
      </c>
      <c r="AI796" s="44"/>
      <c r="AJ796">
        <f>VLOOKUP(M796,spp!A:C,3,FALSE)</f>
        <v>1.26E-2</v>
      </c>
      <c r="AK796">
        <f>VLOOKUP(M796,spp!A:D,4,FALSE)</f>
        <v>3</v>
      </c>
      <c r="AL796">
        <f t="shared" si="88"/>
        <v>540.22500000000002</v>
      </c>
      <c r="AM796">
        <f t="shared" si="89"/>
        <v>13.505625</v>
      </c>
      <c r="AN796">
        <f t="shared" si="90"/>
        <v>135.05625000000001</v>
      </c>
      <c r="AO796">
        <f t="shared" si="91"/>
        <v>0.13505625000000002</v>
      </c>
      <c r="AP796">
        <f t="shared" si="92"/>
        <v>0.02</v>
      </c>
      <c r="AQ796">
        <f>VLOOKUP(M796,spp!A:H,8,FALSE)</f>
        <v>4</v>
      </c>
      <c r="AR796" t="str">
        <f>VLOOKUP(M796,spp!A:K,10,FALSE)</f>
        <v>Depredador Tope</v>
      </c>
      <c r="AS796" t="str">
        <f>VLOOKUP(M796,spp!A:L,12,FALSE)</f>
        <v>LC</v>
      </c>
    </row>
    <row r="797" spans="1:45" x14ac:dyDescent="0.3">
      <c r="A797">
        <v>20</v>
      </c>
      <c r="B797" s="2" t="s">
        <v>983</v>
      </c>
      <c r="C797" s="2" t="s">
        <v>1009</v>
      </c>
      <c r="D797" t="s">
        <v>1013</v>
      </c>
      <c r="E797" s="2" t="s">
        <v>985</v>
      </c>
      <c r="F797">
        <v>3</v>
      </c>
      <c r="G797" s="1">
        <v>41397</v>
      </c>
      <c r="H797" s="61">
        <v>2013</v>
      </c>
      <c r="I797" s="5" t="s">
        <v>986</v>
      </c>
      <c r="J797" s="1"/>
      <c r="L797" t="str">
        <f t="shared" si="87"/>
        <v>Somero</v>
      </c>
      <c r="M797" t="s">
        <v>1021</v>
      </c>
      <c r="N797" t="str">
        <f>VLOOKUP(M797,spp!A:B,2,FALSE)</f>
        <v>Johnrandallia nigrirostris</v>
      </c>
      <c r="O797">
        <f t="shared" si="93"/>
        <v>1</v>
      </c>
      <c r="S797">
        <v>1</v>
      </c>
      <c r="AI797" s="44"/>
      <c r="AJ797">
        <f>VLOOKUP(M797,spp!A:C,3,FALSE)</f>
        <v>2</v>
      </c>
      <c r="AK797">
        <f>VLOOKUP(M797,spp!A:D,4,FALSE)</f>
        <v>3</v>
      </c>
      <c r="AL797">
        <f t="shared" si="88"/>
        <v>10718.75</v>
      </c>
      <c r="AM797">
        <f t="shared" si="89"/>
        <v>267.96875</v>
      </c>
      <c r="AN797">
        <f t="shared" si="90"/>
        <v>2679.6875</v>
      </c>
      <c r="AO797">
        <f t="shared" si="91"/>
        <v>2.6796875</v>
      </c>
      <c r="AP797">
        <f t="shared" si="92"/>
        <v>0.02</v>
      </c>
      <c r="AQ797">
        <f>VLOOKUP(M797,spp!A:H,8,FALSE)</f>
        <v>3</v>
      </c>
      <c r="AR797" t="str">
        <f>VLOOKUP(M797,spp!A:K,10,FALSE)</f>
        <v>Depredador</v>
      </c>
      <c r="AS797" t="str">
        <f>VLOOKUP(M797,spp!A:L,12,FALSE)</f>
        <v>LC</v>
      </c>
    </row>
    <row r="798" spans="1:45" x14ac:dyDescent="0.3">
      <c r="A798">
        <v>21</v>
      </c>
      <c r="B798" s="2" t="s">
        <v>983</v>
      </c>
      <c r="C798" s="2" t="s">
        <v>1009</v>
      </c>
      <c r="D798" t="s">
        <v>1014</v>
      </c>
      <c r="E798" t="s">
        <v>992</v>
      </c>
      <c r="F798">
        <v>1</v>
      </c>
      <c r="G798" s="1">
        <v>41397</v>
      </c>
      <c r="H798" s="61">
        <v>2013</v>
      </c>
      <c r="I798" s="5" t="s">
        <v>986</v>
      </c>
      <c r="J798" s="1"/>
      <c r="K798" s="36">
        <v>3.048</v>
      </c>
      <c r="L798" t="str">
        <f t="shared" si="87"/>
        <v>Somero</v>
      </c>
      <c r="M798" t="s">
        <v>1028</v>
      </c>
      <c r="N798" t="str">
        <f>VLOOKUP(M798,spp!A:B,2,FALSE)</f>
        <v>Thalassoma lucasanum</v>
      </c>
      <c r="O798">
        <f t="shared" si="93"/>
        <v>23</v>
      </c>
      <c r="Q798">
        <v>11</v>
      </c>
      <c r="R798">
        <v>12</v>
      </c>
      <c r="AI798" s="44"/>
      <c r="AJ798">
        <f>VLOOKUP(M798,spp!A:C,3,FALSE)</f>
        <v>1.261E-2</v>
      </c>
      <c r="AK798">
        <f>VLOOKUP(M798,spp!A:D,4,FALSE)</f>
        <v>2</v>
      </c>
      <c r="AL798">
        <f t="shared" si="88"/>
        <v>31.446187499999997</v>
      </c>
      <c r="AM798">
        <f t="shared" si="89"/>
        <v>0.78615468749999995</v>
      </c>
      <c r="AN798">
        <f t="shared" si="90"/>
        <v>7.8615468749999993</v>
      </c>
      <c r="AO798">
        <f t="shared" si="91"/>
        <v>7.861546875E-3</v>
      </c>
      <c r="AP798">
        <f t="shared" si="92"/>
        <v>0.46</v>
      </c>
      <c r="AQ798">
        <f>VLOOKUP(M798,spp!A:H,8,FALSE)</f>
        <v>3.5</v>
      </c>
      <c r="AR798" t="str">
        <f>VLOOKUP(M798,spp!A:K,10,FALSE)</f>
        <v>Depredador</v>
      </c>
      <c r="AS798" t="str">
        <f>VLOOKUP(M798,spp!A:L,12,FALSE)</f>
        <v>LC</v>
      </c>
    </row>
    <row r="799" spans="1:45" x14ac:dyDescent="0.3">
      <c r="A799">
        <v>21</v>
      </c>
      <c r="B799" s="2" t="s">
        <v>983</v>
      </c>
      <c r="C799" s="2" t="s">
        <v>1009</v>
      </c>
      <c r="D799" t="s">
        <v>1014</v>
      </c>
      <c r="E799" t="s">
        <v>992</v>
      </c>
      <c r="F799">
        <v>1</v>
      </c>
      <c r="G799" s="1">
        <v>41397</v>
      </c>
      <c r="H799" s="61">
        <v>2013</v>
      </c>
      <c r="I799" s="5" t="s">
        <v>986</v>
      </c>
      <c r="J799" s="1"/>
      <c r="K799" s="36">
        <v>3.048</v>
      </c>
      <c r="L799" t="str">
        <f t="shared" si="87"/>
        <v>Somero</v>
      </c>
      <c r="M799" t="s">
        <v>1048</v>
      </c>
      <c r="N799" t="str">
        <f>VLOOKUP(M799,spp!A:B,2,FALSE)</f>
        <v>Scarus ghobban</v>
      </c>
      <c r="O799">
        <f t="shared" si="93"/>
        <v>2</v>
      </c>
      <c r="R799">
        <v>2</v>
      </c>
      <c r="AI799" s="44"/>
      <c r="AJ799">
        <f>VLOOKUP(M799,spp!A:C,3,FALSE)</f>
        <v>2</v>
      </c>
      <c r="AK799">
        <f>VLOOKUP(M799,spp!A:D,4,FALSE)</f>
        <v>2.919</v>
      </c>
      <c r="AL799">
        <f t="shared" si="88"/>
        <v>6367.0801854756928</v>
      </c>
      <c r="AM799">
        <f t="shared" si="89"/>
        <v>159.17700463689232</v>
      </c>
      <c r="AN799">
        <f t="shared" si="90"/>
        <v>1591.7700463689232</v>
      </c>
      <c r="AO799">
        <f t="shared" si="91"/>
        <v>1.5917700463689233</v>
      </c>
      <c r="AP799">
        <f t="shared" si="92"/>
        <v>0.04</v>
      </c>
      <c r="AQ799">
        <f>VLOOKUP(M799,spp!A:H,8,FALSE)</f>
        <v>2</v>
      </c>
      <c r="AR799" t="str">
        <f>VLOOKUP(M799,spp!A:K,10,FALSE)</f>
        <v>Herbívoro</v>
      </c>
      <c r="AS799" t="str">
        <f>VLOOKUP(M799,spp!A:L,12,FALSE)</f>
        <v>LC</v>
      </c>
    </row>
    <row r="800" spans="1:45" x14ac:dyDescent="0.3">
      <c r="A800">
        <v>21</v>
      </c>
      <c r="B800" s="2" t="s">
        <v>983</v>
      </c>
      <c r="C800" s="2" t="s">
        <v>1009</v>
      </c>
      <c r="D800" t="s">
        <v>1014</v>
      </c>
      <c r="E800" t="s">
        <v>992</v>
      </c>
      <c r="F800">
        <v>1</v>
      </c>
      <c r="G800" s="1">
        <v>41397</v>
      </c>
      <c r="H800" s="61">
        <v>2013</v>
      </c>
      <c r="I800" s="5" t="s">
        <v>986</v>
      </c>
      <c r="J800" s="1"/>
      <c r="K800" s="36">
        <v>3.048</v>
      </c>
      <c r="L800" t="str">
        <f t="shared" si="87"/>
        <v>Somero</v>
      </c>
      <c r="M800" t="s">
        <v>1025</v>
      </c>
      <c r="N800" t="str">
        <f>VLOOKUP(M800,spp!A:B,2,FALSE)</f>
        <v>Abudefduf troschelii</v>
      </c>
      <c r="O800">
        <f t="shared" si="93"/>
        <v>38</v>
      </c>
      <c r="Q800">
        <v>38</v>
      </c>
      <c r="AI800" s="44"/>
      <c r="AJ800">
        <f>VLOOKUP(M800,spp!A:C,3,FALSE)</f>
        <v>1.6E-2</v>
      </c>
      <c r="AK800">
        <f>VLOOKUP(M800,spp!A:D,4,FALSE)</f>
        <v>3</v>
      </c>
      <c r="AL800">
        <f t="shared" si="88"/>
        <v>256.5</v>
      </c>
      <c r="AM800">
        <f t="shared" si="89"/>
        <v>6.4124999999999996</v>
      </c>
      <c r="AN800">
        <f t="shared" si="90"/>
        <v>64.125</v>
      </c>
      <c r="AO800">
        <f t="shared" si="91"/>
        <v>6.4125000000000001E-2</v>
      </c>
      <c r="AP800">
        <f t="shared" si="92"/>
        <v>0.76</v>
      </c>
      <c r="AQ800">
        <f>VLOOKUP(M800,spp!A:H,8,FALSE)</f>
        <v>3</v>
      </c>
      <c r="AR800" t="str">
        <f>VLOOKUP(M800,spp!A:K,10,FALSE)</f>
        <v>Planctívoro</v>
      </c>
      <c r="AS800" t="str">
        <f>VLOOKUP(M800,spp!A:L,12,FALSE)</f>
        <v>LC</v>
      </c>
    </row>
    <row r="801" spans="1:45" x14ac:dyDescent="0.3">
      <c r="A801">
        <v>21</v>
      </c>
      <c r="B801" s="2" t="s">
        <v>983</v>
      </c>
      <c r="C801" s="2" t="s">
        <v>1009</v>
      </c>
      <c r="D801" t="s">
        <v>1014</v>
      </c>
      <c r="E801" t="s">
        <v>992</v>
      </c>
      <c r="F801">
        <v>1</v>
      </c>
      <c r="G801" s="1">
        <v>41397</v>
      </c>
      <c r="H801" s="61">
        <v>2013</v>
      </c>
      <c r="I801" s="5" t="s">
        <v>986</v>
      </c>
      <c r="J801" s="1"/>
      <c r="K801" s="36">
        <v>3.048</v>
      </c>
      <c r="L801" t="str">
        <f t="shared" si="87"/>
        <v>Somero</v>
      </c>
      <c r="M801" t="s">
        <v>1070</v>
      </c>
      <c r="N801" t="str">
        <f>VLOOKUP(M801,spp!A:B,2,FALSE)</f>
        <v>Stegastes rectrifaenum</v>
      </c>
      <c r="O801">
        <f t="shared" si="93"/>
        <v>31</v>
      </c>
      <c r="P801">
        <v>6</v>
      </c>
      <c r="Q801">
        <v>25</v>
      </c>
      <c r="AI801" s="44"/>
      <c r="AJ801">
        <f>VLOOKUP(M801,spp!A:C,3,FALSE)</f>
        <v>1.813E-2</v>
      </c>
      <c r="AK801">
        <f>VLOOKUP(M801,spp!A:D,4,FALSE)</f>
        <v>3.07552</v>
      </c>
      <c r="AL801">
        <f t="shared" si="88"/>
        <v>224.46302436969603</v>
      </c>
      <c r="AM801">
        <f t="shared" si="89"/>
        <v>5.6115756092424007</v>
      </c>
      <c r="AN801">
        <f t="shared" si="90"/>
        <v>56.115756092424007</v>
      </c>
      <c r="AO801">
        <f t="shared" si="91"/>
        <v>5.6115756092424009E-2</v>
      </c>
      <c r="AP801">
        <f t="shared" si="92"/>
        <v>0.62</v>
      </c>
      <c r="AQ801">
        <f>VLOOKUP(M801,spp!A:H,8,FALSE)</f>
        <v>2</v>
      </c>
      <c r="AR801" t="str">
        <f>VLOOKUP(M801,spp!A:K,10,FALSE)</f>
        <v>Herbívoro</v>
      </c>
      <c r="AS801" t="str">
        <f>VLOOKUP(M801,spp!A:L,12,FALSE)</f>
        <v>NE</v>
      </c>
    </row>
    <row r="802" spans="1:45" x14ac:dyDescent="0.3">
      <c r="A802">
        <v>21</v>
      </c>
      <c r="B802" s="2" t="s">
        <v>983</v>
      </c>
      <c r="C802" s="2" t="s">
        <v>1009</v>
      </c>
      <c r="D802" t="s">
        <v>1014</v>
      </c>
      <c r="E802" t="s">
        <v>992</v>
      </c>
      <c r="F802">
        <v>2</v>
      </c>
      <c r="G802" s="1">
        <v>41397</v>
      </c>
      <c r="H802" s="61">
        <v>2013</v>
      </c>
      <c r="I802" s="5" t="s">
        <v>986</v>
      </c>
      <c r="J802" s="1"/>
      <c r="K802" s="36">
        <v>3.048</v>
      </c>
      <c r="L802" t="str">
        <f t="shared" si="87"/>
        <v>Somero</v>
      </c>
      <c r="M802" t="s">
        <v>1048</v>
      </c>
      <c r="N802" t="str">
        <f>VLOOKUP(M802,spp!A:B,2,FALSE)</f>
        <v>Scarus ghobban</v>
      </c>
      <c r="O802">
        <f t="shared" si="93"/>
        <v>10</v>
      </c>
      <c r="R802">
        <v>9</v>
      </c>
      <c r="S802">
        <v>1</v>
      </c>
      <c r="AI802" s="44"/>
      <c r="AJ802">
        <f>VLOOKUP(M802,spp!A:C,3,FALSE)</f>
        <v>2</v>
      </c>
      <c r="AK802">
        <f>VLOOKUP(M802,spp!A:D,4,FALSE)</f>
        <v>2.919</v>
      </c>
      <c r="AL802">
        <f t="shared" si="88"/>
        <v>37152.626800025057</v>
      </c>
      <c r="AM802">
        <f t="shared" si="89"/>
        <v>928.81567000062637</v>
      </c>
      <c r="AN802">
        <f t="shared" si="90"/>
        <v>9288.1567000062641</v>
      </c>
      <c r="AO802">
        <f t="shared" si="91"/>
        <v>9.2881567000062635</v>
      </c>
      <c r="AP802">
        <f t="shared" si="92"/>
        <v>0.2</v>
      </c>
      <c r="AQ802">
        <f>VLOOKUP(M802,spp!A:H,8,FALSE)</f>
        <v>2</v>
      </c>
      <c r="AR802" t="str">
        <f>VLOOKUP(M802,spp!A:K,10,FALSE)</f>
        <v>Herbívoro</v>
      </c>
      <c r="AS802" t="str">
        <f>VLOOKUP(M802,spp!A:L,12,FALSE)</f>
        <v>LC</v>
      </c>
    </row>
    <row r="803" spans="1:45" x14ac:dyDescent="0.3">
      <c r="A803">
        <v>21</v>
      </c>
      <c r="B803" s="2" t="s">
        <v>983</v>
      </c>
      <c r="C803" s="2" t="s">
        <v>1009</v>
      </c>
      <c r="D803" t="s">
        <v>1014</v>
      </c>
      <c r="E803" t="s">
        <v>992</v>
      </c>
      <c r="F803">
        <v>2</v>
      </c>
      <c r="G803" s="1">
        <v>41397</v>
      </c>
      <c r="H803" s="61">
        <v>2013</v>
      </c>
      <c r="I803" s="5" t="s">
        <v>986</v>
      </c>
      <c r="J803" s="1"/>
      <c r="K803" s="36">
        <v>3.048</v>
      </c>
      <c r="L803" t="str">
        <f t="shared" si="87"/>
        <v>Somero</v>
      </c>
      <c r="M803" t="s">
        <v>1028</v>
      </c>
      <c r="N803" t="str">
        <f>VLOOKUP(M803,spp!A:B,2,FALSE)</f>
        <v>Thalassoma lucasanum</v>
      </c>
      <c r="O803">
        <f t="shared" si="93"/>
        <v>10</v>
      </c>
      <c r="Q803">
        <v>10</v>
      </c>
      <c r="AI803" s="44"/>
      <c r="AJ803">
        <f>VLOOKUP(M803,spp!A:C,3,FALSE)</f>
        <v>1.261E-2</v>
      </c>
      <c r="AK803">
        <f>VLOOKUP(M803,spp!A:D,4,FALSE)</f>
        <v>2</v>
      </c>
      <c r="AL803">
        <f t="shared" si="88"/>
        <v>7.0931250000000006</v>
      </c>
      <c r="AM803">
        <f t="shared" si="89"/>
        <v>0.177328125</v>
      </c>
      <c r="AN803">
        <f t="shared" si="90"/>
        <v>1.7732812500000001</v>
      </c>
      <c r="AO803">
        <f t="shared" si="91"/>
        <v>1.7732812500000001E-3</v>
      </c>
      <c r="AP803">
        <f t="shared" si="92"/>
        <v>0.2</v>
      </c>
      <c r="AQ803">
        <f>VLOOKUP(M803,spp!A:H,8,FALSE)</f>
        <v>3.5</v>
      </c>
      <c r="AR803" t="str">
        <f>VLOOKUP(M803,spp!A:K,10,FALSE)</f>
        <v>Depredador</v>
      </c>
      <c r="AS803" t="str">
        <f>VLOOKUP(M803,spp!A:L,12,FALSE)</f>
        <v>LC</v>
      </c>
    </row>
    <row r="804" spans="1:45" x14ac:dyDescent="0.3">
      <c r="A804">
        <v>21</v>
      </c>
      <c r="B804" s="2" t="s">
        <v>983</v>
      </c>
      <c r="C804" s="2" t="s">
        <v>1009</v>
      </c>
      <c r="D804" t="s">
        <v>1014</v>
      </c>
      <c r="E804" t="s">
        <v>992</v>
      </c>
      <c r="F804">
        <v>2</v>
      </c>
      <c r="G804" s="1">
        <v>41397</v>
      </c>
      <c r="H804" s="61">
        <v>2013</v>
      </c>
      <c r="I804" s="5" t="s">
        <v>986</v>
      </c>
      <c r="J804" s="1"/>
      <c r="K804" s="36">
        <v>3.048</v>
      </c>
      <c r="L804" t="str">
        <f t="shared" si="87"/>
        <v>Somero</v>
      </c>
      <c r="M804" t="s">
        <v>1070</v>
      </c>
      <c r="N804" t="str">
        <f>VLOOKUP(M804,spp!A:B,2,FALSE)</f>
        <v>Stegastes rectrifaenum</v>
      </c>
      <c r="O804">
        <f t="shared" si="93"/>
        <v>5</v>
      </c>
      <c r="Q804">
        <v>5</v>
      </c>
      <c r="AI804" s="44"/>
      <c r="AJ804">
        <f>VLOOKUP(M804,spp!A:C,3,FALSE)</f>
        <v>1.813E-2</v>
      </c>
      <c r="AK804">
        <f>VLOOKUP(M804,spp!A:D,4,FALSE)</f>
        <v>3.07552</v>
      </c>
      <c r="AL804">
        <f t="shared" si="88"/>
        <v>44.528311304054398</v>
      </c>
      <c r="AM804">
        <f t="shared" si="89"/>
        <v>1.11320778260136</v>
      </c>
      <c r="AN804">
        <f t="shared" si="90"/>
        <v>11.1320778260136</v>
      </c>
      <c r="AO804">
        <f t="shared" si="91"/>
        <v>1.11320778260136E-2</v>
      </c>
      <c r="AP804">
        <f t="shared" si="92"/>
        <v>0.1</v>
      </c>
      <c r="AQ804">
        <f>VLOOKUP(M804,spp!A:H,8,FALSE)</f>
        <v>2</v>
      </c>
      <c r="AR804" t="str">
        <f>VLOOKUP(M804,spp!A:K,10,FALSE)</f>
        <v>Herbívoro</v>
      </c>
      <c r="AS804" t="str">
        <f>VLOOKUP(M804,spp!A:L,12,FALSE)</f>
        <v>NE</v>
      </c>
    </row>
    <row r="805" spans="1:45" x14ac:dyDescent="0.3">
      <c r="A805">
        <v>21</v>
      </c>
      <c r="B805" s="2" t="s">
        <v>983</v>
      </c>
      <c r="C805" s="2" t="s">
        <v>1009</v>
      </c>
      <c r="D805" t="s">
        <v>1014</v>
      </c>
      <c r="E805" t="s">
        <v>992</v>
      </c>
      <c r="F805">
        <v>2</v>
      </c>
      <c r="G805" s="1">
        <v>41397</v>
      </c>
      <c r="H805" s="61">
        <v>2013</v>
      </c>
      <c r="I805" s="5" t="s">
        <v>986</v>
      </c>
      <c r="J805" s="1"/>
      <c r="K805" s="36">
        <v>3.048</v>
      </c>
      <c r="L805" t="str">
        <f t="shared" si="87"/>
        <v>Somero</v>
      </c>
      <c r="M805" t="s">
        <v>1017</v>
      </c>
      <c r="N805" t="str">
        <f>VLOOKUP(M805,spp!A:B,2,FALSE)</f>
        <v>Halichoeres dispilus</v>
      </c>
      <c r="O805">
        <f t="shared" si="93"/>
        <v>2</v>
      </c>
      <c r="P805">
        <v>1</v>
      </c>
      <c r="Q805">
        <v>1</v>
      </c>
      <c r="AI805" s="44"/>
      <c r="AJ805">
        <f>VLOOKUP(M805,spp!A:C,3,FALSE)</f>
        <v>1.26E-2</v>
      </c>
      <c r="AK805">
        <f>VLOOKUP(M805,spp!A:D,4,FALSE)</f>
        <v>3</v>
      </c>
      <c r="AL805">
        <f t="shared" si="88"/>
        <v>5.5125000000000002</v>
      </c>
      <c r="AM805">
        <f t="shared" si="89"/>
        <v>0.1378125</v>
      </c>
      <c r="AN805">
        <f t="shared" si="90"/>
        <v>1.378125</v>
      </c>
      <c r="AO805">
        <f t="shared" si="91"/>
        <v>1.378125E-3</v>
      </c>
      <c r="AP805">
        <f t="shared" si="92"/>
        <v>0.04</v>
      </c>
      <c r="AQ805">
        <f>VLOOKUP(M805,spp!A:H,8,FALSE)</f>
        <v>3.9</v>
      </c>
      <c r="AR805" t="str">
        <f>VLOOKUP(M805,spp!A:K,10,FALSE)</f>
        <v>Depredador</v>
      </c>
      <c r="AS805" t="str">
        <f>VLOOKUP(M805,spp!A:L,12,FALSE)</f>
        <v>LC</v>
      </c>
    </row>
    <row r="806" spans="1:45" x14ac:dyDescent="0.3">
      <c r="A806">
        <v>21</v>
      </c>
      <c r="B806" s="2" t="s">
        <v>983</v>
      </c>
      <c r="C806" s="2" t="s">
        <v>1009</v>
      </c>
      <c r="D806" t="s">
        <v>1014</v>
      </c>
      <c r="E806" t="s">
        <v>992</v>
      </c>
      <c r="F806">
        <v>2</v>
      </c>
      <c r="G806" s="1">
        <v>41397</v>
      </c>
      <c r="H806" s="61">
        <v>2013</v>
      </c>
      <c r="I806" s="5" t="s">
        <v>986</v>
      </c>
      <c r="J806" s="1"/>
      <c r="K806" s="36">
        <v>3.048</v>
      </c>
      <c r="L806" t="str">
        <f t="shared" si="87"/>
        <v>Somero</v>
      </c>
      <c r="M806" t="s">
        <v>1025</v>
      </c>
      <c r="N806" t="str">
        <f>VLOOKUP(M806,spp!A:B,2,FALSE)</f>
        <v>Abudefduf troschelii</v>
      </c>
      <c r="O806">
        <f t="shared" si="93"/>
        <v>21</v>
      </c>
      <c r="Q806">
        <v>21</v>
      </c>
      <c r="AI806" s="44"/>
      <c r="AJ806">
        <f>VLOOKUP(M806,spp!A:C,3,FALSE)</f>
        <v>1.6E-2</v>
      </c>
      <c r="AK806">
        <f>VLOOKUP(M806,spp!A:D,4,FALSE)</f>
        <v>3</v>
      </c>
      <c r="AL806">
        <f t="shared" si="88"/>
        <v>141.75</v>
      </c>
      <c r="AM806">
        <f t="shared" si="89"/>
        <v>3.5437500000000002</v>
      </c>
      <c r="AN806">
        <f t="shared" si="90"/>
        <v>35.4375</v>
      </c>
      <c r="AO806">
        <f t="shared" si="91"/>
        <v>3.5437499999999997E-2</v>
      </c>
      <c r="AP806">
        <f t="shared" si="92"/>
        <v>0.42</v>
      </c>
      <c r="AQ806">
        <f>VLOOKUP(M806,spp!A:H,8,FALSE)</f>
        <v>3</v>
      </c>
      <c r="AR806" t="str">
        <f>VLOOKUP(M806,spp!A:K,10,FALSE)</f>
        <v>Planctívoro</v>
      </c>
      <c r="AS806" t="str">
        <f>VLOOKUP(M806,spp!A:L,12,FALSE)</f>
        <v>LC</v>
      </c>
    </row>
    <row r="807" spans="1:45" x14ac:dyDescent="0.3">
      <c r="A807">
        <v>21</v>
      </c>
      <c r="B807" s="2" t="s">
        <v>983</v>
      </c>
      <c r="C807" s="2" t="s">
        <v>1009</v>
      </c>
      <c r="D807" t="s">
        <v>1014</v>
      </c>
      <c r="E807" t="s">
        <v>992</v>
      </c>
      <c r="F807">
        <v>3</v>
      </c>
      <c r="G807" s="1">
        <v>41397</v>
      </c>
      <c r="H807" s="61">
        <v>2013</v>
      </c>
      <c r="I807" s="5" t="s">
        <v>986</v>
      </c>
      <c r="J807" s="1"/>
      <c r="K807" s="36">
        <v>3.048</v>
      </c>
      <c r="L807" t="str">
        <f t="shared" si="87"/>
        <v>Somero</v>
      </c>
      <c r="M807" t="s">
        <v>1048</v>
      </c>
      <c r="N807" t="str">
        <f>VLOOKUP(M807,spp!A:B,2,FALSE)</f>
        <v>Scarus ghobban</v>
      </c>
      <c r="O807">
        <f t="shared" si="93"/>
        <v>1</v>
      </c>
      <c r="R807">
        <v>1</v>
      </c>
      <c r="AI807" s="44"/>
      <c r="AJ807">
        <f>VLOOKUP(M807,spp!A:C,3,FALSE)</f>
        <v>2</v>
      </c>
      <c r="AK807">
        <f>VLOOKUP(M807,spp!A:D,4,FALSE)</f>
        <v>2.919</v>
      </c>
      <c r="AL807">
        <f t="shared" si="88"/>
        <v>3183.5400927378464</v>
      </c>
      <c r="AM807">
        <f t="shared" si="89"/>
        <v>79.58850231844616</v>
      </c>
      <c r="AN807">
        <f t="shared" si="90"/>
        <v>795.8850231844616</v>
      </c>
      <c r="AO807">
        <f t="shared" si="91"/>
        <v>0.79588502318446164</v>
      </c>
      <c r="AP807">
        <f t="shared" si="92"/>
        <v>0.02</v>
      </c>
      <c r="AQ807">
        <f>VLOOKUP(M807,spp!A:H,8,FALSE)</f>
        <v>2</v>
      </c>
      <c r="AR807" t="str">
        <f>VLOOKUP(M807,spp!A:K,10,FALSE)</f>
        <v>Herbívoro</v>
      </c>
      <c r="AS807" t="str">
        <f>VLOOKUP(M807,spp!A:L,12,FALSE)</f>
        <v>LC</v>
      </c>
    </row>
    <row r="808" spans="1:45" x14ac:dyDescent="0.3">
      <c r="A808">
        <v>21</v>
      </c>
      <c r="B808" s="2" t="s">
        <v>983</v>
      </c>
      <c r="C808" s="2" t="s">
        <v>1009</v>
      </c>
      <c r="D808" t="s">
        <v>1014</v>
      </c>
      <c r="E808" t="s">
        <v>992</v>
      </c>
      <c r="F808">
        <v>3</v>
      </c>
      <c r="G808" s="1">
        <v>41397</v>
      </c>
      <c r="H808" s="61">
        <v>2013</v>
      </c>
      <c r="I808" s="5" t="s">
        <v>986</v>
      </c>
      <c r="J808" s="1"/>
      <c r="K808" s="36">
        <v>3.048</v>
      </c>
      <c r="L808" t="str">
        <f t="shared" si="87"/>
        <v>Somero</v>
      </c>
      <c r="M808" t="s">
        <v>1017</v>
      </c>
      <c r="N808" t="str">
        <f>VLOOKUP(M808,spp!A:B,2,FALSE)</f>
        <v>Halichoeres dispilus</v>
      </c>
      <c r="O808">
        <f t="shared" si="93"/>
        <v>60</v>
      </c>
      <c r="P808">
        <v>48</v>
      </c>
      <c r="Q808">
        <v>12</v>
      </c>
      <c r="AI808" s="44"/>
      <c r="AJ808">
        <f>VLOOKUP(M808,spp!A:C,3,FALSE)</f>
        <v>1.26E-2</v>
      </c>
      <c r="AK808">
        <f>VLOOKUP(M808,spp!A:D,4,FALSE)</f>
        <v>3</v>
      </c>
      <c r="AL808">
        <f t="shared" si="88"/>
        <v>73.237499999999997</v>
      </c>
      <c r="AM808">
        <f t="shared" si="89"/>
        <v>1.8309374999999999</v>
      </c>
      <c r="AN808">
        <f t="shared" si="90"/>
        <v>18.309374999999999</v>
      </c>
      <c r="AO808">
        <f t="shared" si="91"/>
        <v>1.8309374999999999E-2</v>
      </c>
      <c r="AP808">
        <f t="shared" si="92"/>
        <v>1.2</v>
      </c>
      <c r="AQ808">
        <f>VLOOKUP(M808,spp!A:H,8,FALSE)</f>
        <v>3.9</v>
      </c>
      <c r="AR808" t="str">
        <f>VLOOKUP(M808,spp!A:K,10,FALSE)</f>
        <v>Depredador</v>
      </c>
      <c r="AS808" t="str">
        <f>VLOOKUP(M808,spp!A:L,12,FALSE)</f>
        <v>LC</v>
      </c>
    </row>
    <row r="809" spans="1:45" x14ac:dyDescent="0.3">
      <c r="A809">
        <v>21</v>
      </c>
      <c r="B809" s="2" t="s">
        <v>983</v>
      </c>
      <c r="C809" s="2" t="s">
        <v>1009</v>
      </c>
      <c r="D809" t="s">
        <v>1014</v>
      </c>
      <c r="E809" s="2" t="s">
        <v>985</v>
      </c>
      <c r="F809">
        <v>1</v>
      </c>
      <c r="G809" s="1">
        <v>41397</v>
      </c>
      <c r="H809" s="61">
        <v>2013</v>
      </c>
      <c r="I809" s="5" t="s">
        <v>986</v>
      </c>
      <c r="J809" s="1"/>
      <c r="L809" t="str">
        <f t="shared" si="87"/>
        <v>Somero</v>
      </c>
      <c r="M809" t="s">
        <v>1019</v>
      </c>
      <c r="N809" t="str">
        <f>VLOOKUP(M809,spp!A:B,2,FALSE)</f>
        <v>Stegastes acapulcoensis</v>
      </c>
      <c r="O809">
        <f t="shared" si="93"/>
        <v>35</v>
      </c>
      <c r="P809">
        <v>4</v>
      </c>
      <c r="Q809">
        <v>12</v>
      </c>
      <c r="R809">
        <v>19</v>
      </c>
      <c r="AI809" s="44"/>
      <c r="AJ809">
        <f>VLOOKUP(M809,spp!A:C,3,FALSE)</f>
        <v>3.49E-2</v>
      </c>
      <c r="AK809">
        <f>VLOOKUP(M809,spp!A:D,4,FALSE)</f>
        <v>2</v>
      </c>
      <c r="AL809">
        <f t="shared" si="88"/>
        <v>128.03937500000001</v>
      </c>
      <c r="AM809">
        <f t="shared" si="89"/>
        <v>3.200984375</v>
      </c>
      <c r="AN809">
        <f t="shared" si="90"/>
        <v>32.009843750000002</v>
      </c>
      <c r="AO809">
        <f t="shared" si="91"/>
        <v>3.2009843750000003E-2</v>
      </c>
      <c r="AP809">
        <f t="shared" si="92"/>
        <v>0.7</v>
      </c>
      <c r="AQ809">
        <f>VLOOKUP(M809,spp!A:H,8,FALSE)</f>
        <v>2</v>
      </c>
      <c r="AR809" t="str">
        <f>VLOOKUP(M809,spp!A:K,10,FALSE)</f>
        <v>Herbívoro</v>
      </c>
      <c r="AS809" t="str">
        <f>VLOOKUP(M809,spp!A:L,12,FALSE)</f>
        <v>LC</v>
      </c>
    </row>
    <row r="810" spans="1:45" x14ac:dyDescent="0.3">
      <c r="A810">
        <v>21</v>
      </c>
      <c r="B810" s="2" t="s">
        <v>983</v>
      </c>
      <c r="C810" s="2" t="s">
        <v>1009</v>
      </c>
      <c r="D810" t="s">
        <v>1014</v>
      </c>
      <c r="E810" s="2" t="s">
        <v>985</v>
      </c>
      <c r="F810">
        <v>1</v>
      </c>
      <c r="G810" s="1">
        <v>41397</v>
      </c>
      <c r="H810" s="61">
        <v>2013</v>
      </c>
      <c r="I810" s="5" t="s">
        <v>986</v>
      </c>
      <c r="J810" s="1"/>
      <c r="L810" t="str">
        <f t="shared" si="87"/>
        <v>Somero</v>
      </c>
      <c r="M810" t="s">
        <v>1028</v>
      </c>
      <c r="N810" t="str">
        <f>VLOOKUP(M810,spp!A:B,2,FALSE)</f>
        <v>Thalassoma lucasanum</v>
      </c>
      <c r="O810">
        <f t="shared" si="93"/>
        <v>4</v>
      </c>
      <c r="T810">
        <v>4</v>
      </c>
      <c r="AI810" s="44"/>
      <c r="AJ810">
        <f>VLOOKUP(M810,spp!A:C,3,FALSE)</f>
        <v>1.261E-2</v>
      </c>
      <c r="AK810">
        <f>VLOOKUP(M810,spp!A:D,4,FALSE)</f>
        <v>2</v>
      </c>
      <c r="AL810">
        <f t="shared" si="88"/>
        <v>31.524999999999999</v>
      </c>
      <c r="AM810">
        <f t="shared" si="89"/>
        <v>0.78812499999999996</v>
      </c>
      <c r="AN810">
        <f t="shared" si="90"/>
        <v>7.8812499999999996</v>
      </c>
      <c r="AO810">
        <f t="shared" si="91"/>
        <v>7.8812499999999994E-3</v>
      </c>
      <c r="AP810">
        <f t="shared" si="92"/>
        <v>0.08</v>
      </c>
      <c r="AQ810">
        <f>VLOOKUP(M810,spp!A:H,8,FALSE)</f>
        <v>3.5</v>
      </c>
      <c r="AR810" t="str">
        <f>VLOOKUP(M810,spp!A:K,10,FALSE)</f>
        <v>Depredador</v>
      </c>
      <c r="AS810" t="str">
        <f>VLOOKUP(M810,spp!A:L,12,FALSE)</f>
        <v>LC</v>
      </c>
    </row>
    <row r="811" spans="1:45" x14ac:dyDescent="0.3">
      <c r="A811">
        <v>21</v>
      </c>
      <c r="B811" s="2" t="s">
        <v>983</v>
      </c>
      <c r="C811" s="2" t="s">
        <v>1009</v>
      </c>
      <c r="D811" t="s">
        <v>1014</v>
      </c>
      <c r="E811" s="2" t="s">
        <v>985</v>
      </c>
      <c r="F811">
        <v>1</v>
      </c>
      <c r="G811" s="1">
        <v>41397</v>
      </c>
      <c r="H811" s="61">
        <v>2013</v>
      </c>
      <c r="I811" s="5" t="s">
        <v>986</v>
      </c>
      <c r="J811" s="1"/>
      <c r="L811" t="str">
        <f t="shared" si="87"/>
        <v>Somero</v>
      </c>
      <c r="M811" t="s">
        <v>1048</v>
      </c>
      <c r="N811" t="str">
        <f>VLOOKUP(M811,spp!A:B,2,FALSE)</f>
        <v>Scarus ghobban</v>
      </c>
      <c r="O811">
        <f t="shared" si="93"/>
        <v>9</v>
      </c>
      <c r="S811">
        <v>3</v>
      </c>
      <c r="U811">
        <v>3</v>
      </c>
      <c r="V811">
        <v>3</v>
      </c>
      <c r="AI811" s="44"/>
      <c r="AJ811">
        <f>VLOOKUP(M811,spp!A:C,3,FALSE)</f>
        <v>2</v>
      </c>
      <c r="AK811">
        <f>VLOOKUP(M811,spp!A:D,4,FALSE)</f>
        <v>2.919</v>
      </c>
      <c r="AL811">
        <f t="shared" si="88"/>
        <v>620060.20136039413</v>
      </c>
      <c r="AM811">
        <f t="shared" si="89"/>
        <v>15501.505034009853</v>
      </c>
      <c r="AN811">
        <f t="shared" si="90"/>
        <v>155015.05034009853</v>
      </c>
      <c r="AO811">
        <f t="shared" si="91"/>
        <v>155.01505034009853</v>
      </c>
      <c r="AP811">
        <f t="shared" si="92"/>
        <v>0.18</v>
      </c>
      <c r="AQ811">
        <f>VLOOKUP(M811,spp!A:H,8,FALSE)</f>
        <v>2</v>
      </c>
      <c r="AR811" t="str">
        <f>VLOOKUP(M811,spp!A:K,10,FALSE)</f>
        <v>Herbívoro</v>
      </c>
      <c r="AS811" t="str">
        <f>VLOOKUP(M811,spp!A:L,12,FALSE)</f>
        <v>LC</v>
      </c>
    </row>
    <row r="812" spans="1:45" x14ac:dyDescent="0.3">
      <c r="A812">
        <v>21</v>
      </c>
      <c r="B812" s="2" t="s">
        <v>983</v>
      </c>
      <c r="C812" s="2" t="s">
        <v>1009</v>
      </c>
      <c r="D812" t="s">
        <v>1014</v>
      </c>
      <c r="E812" s="2" t="s">
        <v>985</v>
      </c>
      <c r="F812">
        <v>2</v>
      </c>
      <c r="G812" s="1">
        <v>41397</v>
      </c>
      <c r="H812" s="61">
        <v>2013</v>
      </c>
      <c r="I812" s="5" t="s">
        <v>986</v>
      </c>
      <c r="J812" s="1"/>
      <c r="L812" t="str">
        <f t="shared" si="87"/>
        <v>Somero</v>
      </c>
      <c r="M812" t="s">
        <v>1019</v>
      </c>
      <c r="N812" t="str">
        <f>VLOOKUP(M812,spp!A:B,2,FALSE)</f>
        <v>Stegastes acapulcoensis</v>
      </c>
      <c r="O812">
        <f t="shared" si="93"/>
        <v>13</v>
      </c>
      <c r="R812">
        <v>13</v>
      </c>
      <c r="AI812" s="44"/>
      <c r="AJ812">
        <f>VLOOKUP(M812,spp!A:C,3,FALSE)</f>
        <v>3.49E-2</v>
      </c>
      <c r="AK812">
        <f>VLOOKUP(M812,spp!A:D,4,FALSE)</f>
        <v>2</v>
      </c>
      <c r="AL812">
        <f t="shared" si="88"/>
        <v>70.890625</v>
      </c>
      <c r="AM812">
        <f t="shared" si="89"/>
        <v>1.772265625</v>
      </c>
      <c r="AN812">
        <f t="shared" si="90"/>
        <v>17.72265625</v>
      </c>
      <c r="AO812">
        <f t="shared" si="91"/>
        <v>1.772265625E-2</v>
      </c>
      <c r="AP812">
        <f t="shared" si="92"/>
        <v>0.26</v>
      </c>
      <c r="AQ812">
        <f>VLOOKUP(M812,spp!A:H,8,FALSE)</f>
        <v>2</v>
      </c>
      <c r="AR812" t="str">
        <f>VLOOKUP(M812,spp!A:K,10,FALSE)</f>
        <v>Herbívoro</v>
      </c>
      <c r="AS812" t="str">
        <f>VLOOKUP(M812,spp!A:L,12,FALSE)</f>
        <v>LC</v>
      </c>
    </row>
    <row r="813" spans="1:45" x14ac:dyDescent="0.3">
      <c r="A813">
        <v>21</v>
      </c>
      <c r="B813" s="2" t="s">
        <v>983</v>
      </c>
      <c r="C813" s="2" t="s">
        <v>1009</v>
      </c>
      <c r="D813" t="s">
        <v>1014</v>
      </c>
      <c r="E813" s="2" t="s">
        <v>985</v>
      </c>
      <c r="F813">
        <v>2</v>
      </c>
      <c r="G813" s="1">
        <v>41397</v>
      </c>
      <c r="H813" s="61">
        <v>2013</v>
      </c>
      <c r="I813" s="5" t="s">
        <v>986</v>
      </c>
      <c r="J813" s="1"/>
      <c r="L813" t="str">
        <f t="shared" si="87"/>
        <v>Somero</v>
      </c>
      <c r="M813" t="s">
        <v>1048</v>
      </c>
      <c r="N813" t="str">
        <f>VLOOKUP(M813,spp!A:B,2,FALSE)</f>
        <v>Scarus ghobban</v>
      </c>
      <c r="O813">
        <f t="shared" si="93"/>
        <v>17</v>
      </c>
      <c r="R813">
        <v>14</v>
      </c>
      <c r="T813">
        <v>2</v>
      </c>
      <c r="V813">
        <v>1</v>
      </c>
      <c r="AI813" s="44"/>
      <c r="AJ813">
        <f>VLOOKUP(M813,spp!A:C,3,FALSE)</f>
        <v>2</v>
      </c>
      <c r="AK813">
        <f>VLOOKUP(M813,spp!A:D,4,FALSE)</f>
        <v>2.919</v>
      </c>
      <c r="AL813">
        <f t="shared" si="88"/>
        <v>226618.00069729</v>
      </c>
      <c r="AM813">
        <f t="shared" si="89"/>
        <v>5665.4500174322502</v>
      </c>
      <c r="AN813">
        <f t="shared" si="90"/>
        <v>56654.5001743225</v>
      </c>
      <c r="AO813">
        <f t="shared" si="91"/>
        <v>56.6545001743225</v>
      </c>
      <c r="AP813">
        <f t="shared" si="92"/>
        <v>0.34</v>
      </c>
      <c r="AQ813">
        <f>VLOOKUP(M813,spp!A:H,8,FALSE)</f>
        <v>2</v>
      </c>
      <c r="AR813" t="str">
        <f>VLOOKUP(M813,spp!A:K,10,FALSE)</f>
        <v>Herbívoro</v>
      </c>
      <c r="AS813" t="str">
        <f>VLOOKUP(M813,spp!A:L,12,FALSE)</f>
        <v>LC</v>
      </c>
    </row>
    <row r="814" spans="1:45" x14ac:dyDescent="0.3">
      <c r="A814">
        <v>21</v>
      </c>
      <c r="B814" s="2" t="s">
        <v>983</v>
      </c>
      <c r="C814" s="2" t="s">
        <v>1009</v>
      </c>
      <c r="D814" t="s">
        <v>1014</v>
      </c>
      <c r="E814" s="2" t="s">
        <v>985</v>
      </c>
      <c r="F814">
        <v>2</v>
      </c>
      <c r="G814" s="1">
        <v>41397</v>
      </c>
      <c r="H814" s="61">
        <v>2013</v>
      </c>
      <c r="I814" s="5" t="s">
        <v>986</v>
      </c>
      <c r="J814" s="1"/>
      <c r="L814" t="str">
        <f t="shared" si="87"/>
        <v>Somero</v>
      </c>
      <c r="M814" t="s">
        <v>1025</v>
      </c>
      <c r="N814" t="str">
        <f>VLOOKUP(M814,spp!A:B,2,FALSE)</f>
        <v>Abudefduf troschelii</v>
      </c>
      <c r="O814">
        <f t="shared" si="93"/>
        <v>2</v>
      </c>
      <c r="R814">
        <v>2</v>
      </c>
      <c r="AI814" s="44"/>
      <c r="AJ814">
        <f>VLOOKUP(M814,spp!A:C,3,FALSE)</f>
        <v>1.6E-2</v>
      </c>
      <c r="AK814">
        <f>VLOOKUP(M814,spp!A:D,4,FALSE)</f>
        <v>3</v>
      </c>
      <c r="AL814">
        <f t="shared" si="88"/>
        <v>62.5</v>
      </c>
      <c r="AM814">
        <f t="shared" si="89"/>
        <v>1.5625</v>
      </c>
      <c r="AN814">
        <f t="shared" si="90"/>
        <v>15.625</v>
      </c>
      <c r="AO814">
        <f t="shared" si="91"/>
        <v>1.5625E-2</v>
      </c>
      <c r="AP814">
        <f t="shared" si="92"/>
        <v>0.04</v>
      </c>
      <c r="AQ814">
        <f>VLOOKUP(M814,spp!A:H,8,FALSE)</f>
        <v>3</v>
      </c>
      <c r="AR814" t="str">
        <f>VLOOKUP(M814,spp!A:K,10,FALSE)</f>
        <v>Planctívoro</v>
      </c>
      <c r="AS814" t="str">
        <f>VLOOKUP(M814,spp!A:L,12,FALSE)</f>
        <v>LC</v>
      </c>
    </row>
    <row r="815" spans="1:45" x14ac:dyDescent="0.3">
      <c r="A815">
        <v>21</v>
      </c>
      <c r="B815" s="2" t="s">
        <v>983</v>
      </c>
      <c r="C815" s="2" t="s">
        <v>1009</v>
      </c>
      <c r="D815" t="s">
        <v>1014</v>
      </c>
      <c r="E815" s="2" t="s">
        <v>985</v>
      </c>
      <c r="F815">
        <v>2</v>
      </c>
      <c r="G815" s="1">
        <v>41397</v>
      </c>
      <c r="H815" s="61">
        <v>2013</v>
      </c>
      <c r="I815" s="5" t="s">
        <v>986</v>
      </c>
      <c r="J815" s="1"/>
      <c r="L815" t="str">
        <f t="shared" si="87"/>
        <v>Somero</v>
      </c>
      <c r="M815" t="s">
        <v>1056</v>
      </c>
      <c r="N815" t="str">
        <f>VLOOKUP(M815,spp!A:B,2,FALSE)</f>
        <v>Canthigaster punctatissima</v>
      </c>
      <c r="O815">
        <f t="shared" si="93"/>
        <v>1</v>
      </c>
      <c r="Q815">
        <v>1</v>
      </c>
      <c r="AI815" s="44"/>
      <c r="AJ815">
        <f>VLOOKUP(M815,spp!A:C,3,FALSE)</f>
        <v>1</v>
      </c>
      <c r="AK815">
        <f>VLOOKUP(M815,spp!A:D,4,FALSE)</f>
        <v>2</v>
      </c>
      <c r="AL815">
        <f t="shared" si="88"/>
        <v>56.25</v>
      </c>
      <c r="AM815">
        <f t="shared" si="89"/>
        <v>1.40625</v>
      </c>
      <c r="AN815">
        <f t="shared" si="90"/>
        <v>14.0625</v>
      </c>
      <c r="AO815">
        <f t="shared" si="91"/>
        <v>1.40625E-2</v>
      </c>
      <c r="AP815">
        <f t="shared" si="92"/>
        <v>0.02</v>
      </c>
      <c r="AQ815">
        <f>VLOOKUP(M815,spp!A:H,8,FALSE)</f>
        <v>3</v>
      </c>
      <c r="AR815" t="str">
        <f>VLOOKUP(M815,spp!A:K,10,FALSE)</f>
        <v>Depredador</v>
      </c>
      <c r="AS815" t="str">
        <f>VLOOKUP(M815,spp!A:L,12,FALSE)</f>
        <v>LC</v>
      </c>
    </row>
    <row r="816" spans="1:45" x14ac:dyDescent="0.3">
      <c r="A816">
        <v>21</v>
      </c>
      <c r="B816" s="2" t="s">
        <v>983</v>
      </c>
      <c r="C816" s="2" t="s">
        <v>1009</v>
      </c>
      <c r="D816" t="s">
        <v>1014</v>
      </c>
      <c r="E816" s="2" t="s">
        <v>985</v>
      </c>
      <c r="F816">
        <v>2</v>
      </c>
      <c r="G816" s="1">
        <v>41397</v>
      </c>
      <c r="H816" s="61">
        <v>2013</v>
      </c>
      <c r="I816" s="5" t="s">
        <v>986</v>
      </c>
      <c r="J816" s="1"/>
      <c r="L816" t="str">
        <f t="shared" si="87"/>
        <v>Somero</v>
      </c>
      <c r="M816" t="s">
        <v>1033</v>
      </c>
      <c r="N816" t="str">
        <f>VLOOKUP(M816,spp!A:B,2,FALSE)</f>
        <v>Cephalopholis panamensis</v>
      </c>
      <c r="O816">
        <f t="shared" si="93"/>
        <v>1</v>
      </c>
      <c r="T816">
        <v>1</v>
      </c>
      <c r="AI816" s="44"/>
      <c r="AJ816">
        <f>VLOOKUP(M816,spp!A:C,3,FALSE)</f>
        <v>2</v>
      </c>
      <c r="AK816">
        <f>VLOOKUP(M816,spp!A:D,4,FALSE)</f>
        <v>3</v>
      </c>
      <c r="AL816">
        <f t="shared" si="88"/>
        <v>31250</v>
      </c>
      <c r="AM816">
        <f t="shared" si="89"/>
        <v>781.25</v>
      </c>
      <c r="AN816">
        <f t="shared" si="90"/>
        <v>7812.5</v>
      </c>
      <c r="AO816">
        <f t="shared" si="91"/>
        <v>7.8125</v>
      </c>
      <c r="AP816">
        <f t="shared" si="92"/>
        <v>0.02</v>
      </c>
      <c r="AQ816">
        <f>VLOOKUP(M816,spp!A:H,8,FALSE)</f>
        <v>4</v>
      </c>
      <c r="AR816" t="str">
        <f>VLOOKUP(M816,spp!A:K,10,FALSE)</f>
        <v>Depredador Tope</v>
      </c>
      <c r="AS816" t="str">
        <f>VLOOKUP(M816,spp!A:L,12,FALSE)</f>
        <v>LC</v>
      </c>
    </row>
    <row r="817" spans="1:45" x14ac:dyDescent="0.3">
      <c r="A817">
        <v>21</v>
      </c>
      <c r="B817" s="2" t="s">
        <v>983</v>
      </c>
      <c r="C817" s="2" t="s">
        <v>1009</v>
      </c>
      <c r="D817" t="s">
        <v>1014</v>
      </c>
      <c r="E817" s="2" t="s">
        <v>985</v>
      </c>
      <c r="F817">
        <v>3</v>
      </c>
      <c r="G817" s="1">
        <v>41397</v>
      </c>
      <c r="H817" s="61">
        <v>2013</v>
      </c>
      <c r="I817" s="5" t="s">
        <v>986</v>
      </c>
      <c r="J817" s="1"/>
      <c r="L817" t="str">
        <f t="shared" si="87"/>
        <v>Somero</v>
      </c>
      <c r="M817" t="s">
        <v>1019</v>
      </c>
      <c r="N817" t="str">
        <f>VLOOKUP(M817,spp!A:B,2,FALSE)</f>
        <v>Stegastes acapulcoensis</v>
      </c>
      <c r="O817">
        <f t="shared" si="93"/>
        <v>21</v>
      </c>
      <c r="P817">
        <v>1</v>
      </c>
      <c r="Q817">
        <v>4</v>
      </c>
      <c r="R817">
        <v>16</v>
      </c>
      <c r="AI817" s="44"/>
      <c r="AJ817">
        <f>VLOOKUP(M817,spp!A:C,3,FALSE)</f>
        <v>3.49E-2</v>
      </c>
      <c r="AK817">
        <f>VLOOKUP(M817,spp!A:D,4,FALSE)</f>
        <v>2</v>
      </c>
      <c r="AL817">
        <f t="shared" si="88"/>
        <v>95.320625000000007</v>
      </c>
      <c r="AM817">
        <f t="shared" si="89"/>
        <v>2.3830156250000001</v>
      </c>
      <c r="AN817">
        <f t="shared" si="90"/>
        <v>23.830156250000002</v>
      </c>
      <c r="AO817">
        <f t="shared" si="91"/>
        <v>2.3830156250000002E-2</v>
      </c>
      <c r="AP817">
        <f t="shared" si="92"/>
        <v>0.42</v>
      </c>
      <c r="AQ817">
        <f>VLOOKUP(M817,spp!A:H,8,FALSE)</f>
        <v>2</v>
      </c>
      <c r="AR817" t="str">
        <f>VLOOKUP(M817,spp!A:K,10,FALSE)</f>
        <v>Herbívoro</v>
      </c>
      <c r="AS817" t="str">
        <f>VLOOKUP(M817,spp!A:L,12,FALSE)</f>
        <v>LC</v>
      </c>
    </row>
    <row r="818" spans="1:45" x14ac:dyDescent="0.3">
      <c r="A818">
        <v>21</v>
      </c>
      <c r="B818" s="2" t="s">
        <v>983</v>
      </c>
      <c r="C818" s="2" t="s">
        <v>1009</v>
      </c>
      <c r="D818" t="s">
        <v>1014</v>
      </c>
      <c r="E818" s="2" t="s">
        <v>985</v>
      </c>
      <c r="F818">
        <v>3</v>
      </c>
      <c r="G818" s="1">
        <v>41397</v>
      </c>
      <c r="H818" s="61">
        <v>2013</v>
      </c>
      <c r="I818" s="5" t="s">
        <v>986</v>
      </c>
      <c r="J818" s="1"/>
      <c r="L818" t="str">
        <f t="shared" si="87"/>
        <v>Somero</v>
      </c>
      <c r="M818" t="s">
        <v>1017</v>
      </c>
      <c r="N818" t="str">
        <f>VLOOKUP(M818,spp!A:B,2,FALSE)</f>
        <v>Halichoeres dispilus</v>
      </c>
      <c r="O818">
        <f t="shared" si="93"/>
        <v>73</v>
      </c>
      <c r="P818">
        <v>20</v>
      </c>
      <c r="Q818">
        <v>50</v>
      </c>
      <c r="R818">
        <v>3</v>
      </c>
      <c r="AI818" s="44"/>
      <c r="AJ818">
        <f>VLOOKUP(M818,spp!A:C,3,FALSE)</f>
        <v>1.26E-2</v>
      </c>
      <c r="AK818">
        <f>VLOOKUP(M818,spp!A:D,4,FALSE)</f>
        <v>3</v>
      </c>
      <c r="AL818">
        <f t="shared" si="88"/>
        <v>343.546875</v>
      </c>
      <c r="AM818">
        <f t="shared" si="89"/>
        <v>8.5886718749999993</v>
      </c>
      <c r="AN818">
        <f t="shared" si="90"/>
        <v>85.88671875</v>
      </c>
      <c r="AO818">
        <f t="shared" si="91"/>
        <v>8.5886718749999993E-2</v>
      </c>
      <c r="AP818">
        <f t="shared" si="92"/>
        <v>1.46</v>
      </c>
      <c r="AQ818">
        <f>VLOOKUP(M818,spp!A:H,8,FALSE)</f>
        <v>3.9</v>
      </c>
      <c r="AR818" t="str">
        <f>VLOOKUP(M818,spp!A:K,10,FALSE)</f>
        <v>Depredador</v>
      </c>
      <c r="AS818" t="str">
        <f>VLOOKUP(M818,spp!A:L,12,FALSE)</f>
        <v>LC</v>
      </c>
    </row>
    <row r="819" spans="1:45" x14ac:dyDescent="0.3">
      <c r="A819">
        <v>21</v>
      </c>
      <c r="B819" s="2" t="s">
        <v>983</v>
      </c>
      <c r="C819" s="2" t="s">
        <v>1009</v>
      </c>
      <c r="D819" t="s">
        <v>1014</v>
      </c>
      <c r="E819" s="2" t="s">
        <v>985</v>
      </c>
      <c r="F819">
        <v>3</v>
      </c>
      <c r="G819" s="1">
        <v>41397</v>
      </c>
      <c r="H819" s="61">
        <v>2013</v>
      </c>
      <c r="I819" s="5" t="s">
        <v>986</v>
      </c>
      <c r="J819" s="1"/>
      <c r="L819" t="str">
        <f t="shared" si="87"/>
        <v>Somero</v>
      </c>
      <c r="M819" t="s">
        <v>1033</v>
      </c>
      <c r="N819" t="str">
        <f>VLOOKUP(M819,spp!A:B,2,FALSE)</f>
        <v>Cephalopholis panamensis</v>
      </c>
      <c r="O819">
        <f t="shared" si="93"/>
        <v>1</v>
      </c>
      <c r="S819">
        <v>1</v>
      </c>
      <c r="AI819" s="44"/>
      <c r="AJ819">
        <f>VLOOKUP(M819,spp!A:C,3,FALSE)</f>
        <v>2</v>
      </c>
      <c r="AK819">
        <f>VLOOKUP(M819,spp!A:D,4,FALSE)</f>
        <v>3</v>
      </c>
      <c r="AL819">
        <f t="shared" si="88"/>
        <v>10718.75</v>
      </c>
      <c r="AM819">
        <f t="shared" si="89"/>
        <v>267.96875</v>
      </c>
      <c r="AN819">
        <f t="shared" si="90"/>
        <v>2679.6875</v>
      </c>
      <c r="AO819">
        <f t="shared" si="91"/>
        <v>2.6796875</v>
      </c>
      <c r="AP819">
        <f t="shared" si="92"/>
        <v>0.02</v>
      </c>
      <c r="AQ819">
        <f>VLOOKUP(M819,spp!A:H,8,FALSE)</f>
        <v>4</v>
      </c>
      <c r="AR819" t="str">
        <f>VLOOKUP(M819,spp!A:K,10,FALSE)</f>
        <v>Depredador Tope</v>
      </c>
      <c r="AS819" t="str">
        <f>VLOOKUP(M819,spp!A:L,12,FALSE)</f>
        <v>LC</v>
      </c>
    </row>
    <row r="820" spans="1:45" x14ac:dyDescent="0.3">
      <c r="A820">
        <v>21</v>
      </c>
      <c r="B820" s="2" t="s">
        <v>983</v>
      </c>
      <c r="C820" s="2" t="s">
        <v>1009</v>
      </c>
      <c r="D820" t="s">
        <v>1014</v>
      </c>
      <c r="E820" s="2" t="s">
        <v>985</v>
      </c>
      <c r="F820">
        <v>3</v>
      </c>
      <c r="G820" s="1">
        <v>41397</v>
      </c>
      <c r="H820" s="61">
        <v>2013</v>
      </c>
      <c r="I820" s="5" t="s">
        <v>986</v>
      </c>
      <c r="J820" s="1"/>
      <c r="L820" t="str">
        <f t="shared" si="87"/>
        <v>Somero</v>
      </c>
      <c r="M820" t="s">
        <v>1028</v>
      </c>
      <c r="N820" t="str">
        <f>VLOOKUP(M820,spp!A:B,2,FALSE)</f>
        <v>Thalassoma lucasanum</v>
      </c>
      <c r="O820">
        <f t="shared" si="93"/>
        <v>1</v>
      </c>
      <c r="S820">
        <v>1</v>
      </c>
      <c r="AI820" s="44"/>
      <c r="AJ820">
        <f>VLOOKUP(M820,spp!A:C,3,FALSE)</f>
        <v>1.261E-2</v>
      </c>
      <c r="AK820">
        <f>VLOOKUP(M820,spp!A:D,4,FALSE)</f>
        <v>2</v>
      </c>
      <c r="AL820">
        <f t="shared" si="88"/>
        <v>3.8618125000000001</v>
      </c>
      <c r="AM820">
        <f t="shared" si="89"/>
        <v>9.6545312500000008E-2</v>
      </c>
      <c r="AN820">
        <f t="shared" si="90"/>
        <v>0.96545312500000002</v>
      </c>
      <c r="AO820">
        <f t="shared" si="91"/>
        <v>9.6545312500000006E-4</v>
      </c>
      <c r="AP820">
        <f t="shared" si="92"/>
        <v>0.02</v>
      </c>
      <c r="AQ820">
        <f>VLOOKUP(M820,spp!A:H,8,FALSE)</f>
        <v>3.5</v>
      </c>
      <c r="AR820" t="str">
        <f>VLOOKUP(M820,spp!A:K,10,FALSE)</f>
        <v>Depredador</v>
      </c>
      <c r="AS820" t="str">
        <f>VLOOKUP(M820,spp!A:L,12,FALSE)</f>
        <v>LC</v>
      </c>
    </row>
    <row r="821" spans="1:45" x14ac:dyDescent="0.3">
      <c r="A821">
        <v>21</v>
      </c>
      <c r="B821" s="2" t="s">
        <v>983</v>
      </c>
      <c r="C821" s="2" t="s">
        <v>1009</v>
      </c>
      <c r="D821" t="s">
        <v>1014</v>
      </c>
      <c r="E821" s="2" t="s">
        <v>985</v>
      </c>
      <c r="F821">
        <v>3</v>
      </c>
      <c r="G821" s="1">
        <v>41397</v>
      </c>
      <c r="H821" s="61">
        <v>2013</v>
      </c>
      <c r="I821" s="5" t="s">
        <v>986</v>
      </c>
      <c r="J821" s="1"/>
      <c r="L821" t="str">
        <f t="shared" si="87"/>
        <v>Somero</v>
      </c>
      <c r="M821" t="s">
        <v>1025</v>
      </c>
      <c r="N821" t="str">
        <f>VLOOKUP(M821,spp!A:B,2,FALSE)</f>
        <v>Abudefduf troschelii</v>
      </c>
      <c r="O821">
        <f t="shared" si="93"/>
        <v>2</v>
      </c>
      <c r="R821">
        <v>2</v>
      </c>
      <c r="AI821" s="44"/>
      <c r="AJ821">
        <f>VLOOKUP(M821,spp!A:C,3,FALSE)</f>
        <v>1.6E-2</v>
      </c>
      <c r="AK821">
        <f>VLOOKUP(M821,spp!A:D,4,FALSE)</f>
        <v>3</v>
      </c>
      <c r="AL821">
        <f t="shared" si="88"/>
        <v>62.5</v>
      </c>
      <c r="AM821">
        <f t="shared" si="89"/>
        <v>1.5625</v>
      </c>
      <c r="AN821">
        <f t="shared" si="90"/>
        <v>15.625</v>
      </c>
      <c r="AO821">
        <f t="shared" si="91"/>
        <v>1.5625E-2</v>
      </c>
      <c r="AP821">
        <f t="shared" si="92"/>
        <v>0.04</v>
      </c>
      <c r="AQ821">
        <f>VLOOKUP(M821,spp!A:H,8,FALSE)</f>
        <v>3</v>
      </c>
      <c r="AR821" t="str">
        <f>VLOOKUP(M821,spp!A:K,10,FALSE)</f>
        <v>Planctívoro</v>
      </c>
      <c r="AS821" t="str">
        <f>VLOOKUP(M821,spp!A:L,12,FALSE)</f>
        <v>LC</v>
      </c>
    </row>
    <row r="822" spans="1:45" x14ac:dyDescent="0.3">
      <c r="A822">
        <v>22</v>
      </c>
      <c r="B822" s="2" t="s">
        <v>983</v>
      </c>
      <c r="C822" s="2" t="s">
        <v>1009</v>
      </c>
      <c r="D822" t="s">
        <v>1015</v>
      </c>
      <c r="E822" t="s">
        <v>992</v>
      </c>
      <c r="F822">
        <v>1</v>
      </c>
      <c r="G822" s="1">
        <v>41428</v>
      </c>
      <c r="H822" s="61">
        <v>2013</v>
      </c>
      <c r="I822" s="5" t="s">
        <v>986</v>
      </c>
      <c r="J822" s="1"/>
      <c r="K822" s="36">
        <v>5</v>
      </c>
      <c r="L822" t="str">
        <f t="shared" si="87"/>
        <v>Somero</v>
      </c>
      <c r="M822" t="s">
        <v>1055</v>
      </c>
      <c r="N822" t="str">
        <f>VLOOKUP(M822,spp!A:B,2,FALSE)</f>
        <v>Pomacanthus zonipectus</v>
      </c>
      <c r="O822">
        <f t="shared" si="93"/>
        <v>1</v>
      </c>
      <c r="S822">
        <v>1</v>
      </c>
      <c r="AI822" s="44"/>
      <c r="AJ822">
        <f>VLOOKUP(M822,spp!A:C,3,FALSE)</f>
        <v>1</v>
      </c>
      <c r="AK822">
        <f>VLOOKUP(M822,spp!A:D,4,FALSE)</f>
        <v>2</v>
      </c>
      <c r="AL822">
        <f t="shared" si="88"/>
        <v>306.25</v>
      </c>
      <c r="AM822">
        <f t="shared" si="89"/>
        <v>7.65625</v>
      </c>
      <c r="AN822">
        <f t="shared" si="90"/>
        <v>76.5625</v>
      </c>
      <c r="AO822">
        <f t="shared" si="91"/>
        <v>7.6562500000000006E-2</v>
      </c>
      <c r="AP822">
        <f t="shared" si="92"/>
        <v>0.02</v>
      </c>
      <c r="AQ822">
        <f>VLOOKUP(M822,spp!A:H,8,FALSE)</f>
        <v>3.1</v>
      </c>
      <c r="AR822" t="str">
        <f>VLOOKUP(M822,spp!A:K,10,FALSE)</f>
        <v>Depredador</v>
      </c>
      <c r="AS822" t="str">
        <f>VLOOKUP(M822,spp!A:L,12,FALSE)</f>
        <v>LC</v>
      </c>
    </row>
    <row r="823" spans="1:45" x14ac:dyDescent="0.3">
      <c r="A823">
        <v>22</v>
      </c>
      <c r="B823" s="2" t="s">
        <v>983</v>
      </c>
      <c r="C823" s="2" t="s">
        <v>1009</v>
      </c>
      <c r="D823" t="s">
        <v>1015</v>
      </c>
      <c r="E823" t="s">
        <v>992</v>
      </c>
      <c r="F823">
        <v>1</v>
      </c>
      <c r="G823" s="1">
        <v>41428</v>
      </c>
      <c r="H823" s="61">
        <v>2013</v>
      </c>
      <c r="I823" s="5" t="s">
        <v>986</v>
      </c>
      <c r="J823" s="1"/>
      <c r="K823" s="36">
        <v>5</v>
      </c>
      <c r="L823" t="str">
        <f t="shared" si="87"/>
        <v>Somero</v>
      </c>
      <c r="M823" t="s">
        <v>1048</v>
      </c>
      <c r="N823" t="str">
        <f>VLOOKUP(M823,spp!A:B,2,FALSE)</f>
        <v>Scarus ghobban</v>
      </c>
      <c r="O823">
        <f t="shared" si="93"/>
        <v>2</v>
      </c>
      <c r="R823">
        <v>1</v>
      </c>
      <c r="T823">
        <v>1</v>
      </c>
      <c r="AI823" s="44"/>
      <c r="AJ823">
        <f>VLOOKUP(M823,spp!A:C,3,FALSE)</f>
        <v>2</v>
      </c>
      <c r="AK823">
        <f>VLOOKUP(M823,spp!A:D,4,FALSE)</f>
        <v>2.919</v>
      </c>
      <c r="AL823">
        <f t="shared" si="88"/>
        <v>27261.34443221959</v>
      </c>
      <c r="AM823">
        <f t="shared" si="89"/>
        <v>681.53361080548973</v>
      </c>
      <c r="AN823">
        <f t="shared" si="90"/>
        <v>6815.3361080548975</v>
      </c>
      <c r="AO823">
        <f t="shared" si="91"/>
        <v>6.8153361080548978</v>
      </c>
      <c r="AP823">
        <f t="shared" si="92"/>
        <v>0.04</v>
      </c>
      <c r="AQ823">
        <f>VLOOKUP(M823,spp!A:H,8,FALSE)</f>
        <v>2</v>
      </c>
      <c r="AR823" t="str">
        <f>VLOOKUP(M823,spp!A:K,10,FALSE)</f>
        <v>Herbívoro</v>
      </c>
      <c r="AS823" t="str">
        <f>VLOOKUP(M823,spp!A:L,12,FALSE)</f>
        <v>LC</v>
      </c>
    </row>
    <row r="824" spans="1:45" x14ac:dyDescent="0.3">
      <c r="A824">
        <v>22</v>
      </c>
      <c r="B824" s="2" t="s">
        <v>983</v>
      </c>
      <c r="C824" s="2" t="s">
        <v>1009</v>
      </c>
      <c r="D824" t="s">
        <v>1015</v>
      </c>
      <c r="E824" t="s">
        <v>992</v>
      </c>
      <c r="F824">
        <v>1</v>
      </c>
      <c r="G824" s="1">
        <v>41428</v>
      </c>
      <c r="H824" s="61">
        <v>2013</v>
      </c>
      <c r="I824" s="5" t="s">
        <v>986</v>
      </c>
      <c r="J824" s="1"/>
      <c r="K824" s="36">
        <v>5</v>
      </c>
      <c r="L824" t="str">
        <f t="shared" si="87"/>
        <v>Somero</v>
      </c>
      <c r="M824" t="s">
        <v>1032</v>
      </c>
      <c r="N824" t="str">
        <f>VLOOKUP(M824,spp!A:B,2,FALSE)</f>
        <v>Lutjanus argentiventris</v>
      </c>
      <c r="O824">
        <f t="shared" si="93"/>
        <v>11</v>
      </c>
      <c r="R824">
        <v>3</v>
      </c>
      <c r="S824">
        <v>8</v>
      </c>
      <c r="AI824" s="44"/>
      <c r="AJ824">
        <f>VLOOKUP(M824,spp!A:C,3,FALSE)</f>
        <v>1</v>
      </c>
      <c r="AK824">
        <f>VLOOKUP(M824,spp!A:D,4,FALSE)</f>
        <v>3</v>
      </c>
      <c r="AL824">
        <f t="shared" si="88"/>
        <v>48734.375</v>
      </c>
      <c r="AM824">
        <f t="shared" si="89"/>
        <v>1218.359375</v>
      </c>
      <c r="AN824">
        <f t="shared" si="90"/>
        <v>12183.59375</v>
      </c>
      <c r="AO824">
        <f t="shared" si="91"/>
        <v>12.18359375</v>
      </c>
      <c r="AP824">
        <f t="shared" si="92"/>
        <v>0.22</v>
      </c>
      <c r="AQ824">
        <f>VLOOKUP(M824,spp!A:H,8,FALSE)</f>
        <v>4</v>
      </c>
      <c r="AR824" t="str">
        <f>VLOOKUP(M824,spp!A:K,10,FALSE)</f>
        <v>Depredador Tope</v>
      </c>
      <c r="AS824" t="str">
        <f>VLOOKUP(M824,spp!A:L,12,FALSE)</f>
        <v>LC</v>
      </c>
    </row>
    <row r="825" spans="1:45" x14ac:dyDescent="0.3">
      <c r="A825">
        <v>22</v>
      </c>
      <c r="B825" s="2" t="s">
        <v>983</v>
      </c>
      <c r="C825" s="2" t="s">
        <v>1009</v>
      </c>
      <c r="D825" t="s">
        <v>1015</v>
      </c>
      <c r="E825" t="s">
        <v>992</v>
      </c>
      <c r="F825">
        <v>1</v>
      </c>
      <c r="G825" s="1">
        <v>41428</v>
      </c>
      <c r="H825" s="61">
        <v>2013</v>
      </c>
      <c r="I825" s="5" t="s">
        <v>986</v>
      </c>
      <c r="J825" s="1"/>
      <c r="K825" s="36">
        <v>5</v>
      </c>
      <c r="L825" t="str">
        <f t="shared" si="87"/>
        <v>Somero</v>
      </c>
      <c r="M825" t="s">
        <v>1025</v>
      </c>
      <c r="N825" t="str">
        <f>VLOOKUP(M825,spp!A:B,2,FALSE)</f>
        <v>Abudefduf troschelii</v>
      </c>
      <c r="O825">
        <f t="shared" si="93"/>
        <v>34</v>
      </c>
      <c r="Q825">
        <v>34</v>
      </c>
      <c r="AI825" s="44"/>
      <c r="AJ825">
        <f>VLOOKUP(M825,spp!A:C,3,FALSE)</f>
        <v>1.6E-2</v>
      </c>
      <c r="AK825">
        <f>VLOOKUP(M825,spp!A:D,4,FALSE)</f>
        <v>3</v>
      </c>
      <c r="AL825">
        <f t="shared" si="88"/>
        <v>229.5</v>
      </c>
      <c r="AM825">
        <f t="shared" si="89"/>
        <v>5.7374999999999998</v>
      </c>
      <c r="AN825">
        <f t="shared" si="90"/>
        <v>57.375</v>
      </c>
      <c r="AO825">
        <f t="shared" si="91"/>
        <v>5.7375000000000002E-2</v>
      </c>
      <c r="AP825">
        <f t="shared" si="92"/>
        <v>0.68</v>
      </c>
      <c r="AQ825">
        <f>VLOOKUP(M825,spp!A:H,8,FALSE)</f>
        <v>3</v>
      </c>
      <c r="AR825" t="str">
        <f>VLOOKUP(M825,spp!A:K,10,FALSE)</f>
        <v>Planctívoro</v>
      </c>
      <c r="AS825" t="str">
        <f>VLOOKUP(M825,spp!A:L,12,FALSE)</f>
        <v>LC</v>
      </c>
    </row>
    <row r="826" spans="1:45" x14ac:dyDescent="0.3">
      <c r="A826">
        <v>22</v>
      </c>
      <c r="B826" s="2" t="s">
        <v>983</v>
      </c>
      <c r="C826" s="2" t="s">
        <v>1009</v>
      </c>
      <c r="D826" t="s">
        <v>1015</v>
      </c>
      <c r="E826" t="s">
        <v>992</v>
      </c>
      <c r="F826">
        <v>1</v>
      </c>
      <c r="G826" s="1">
        <v>41428</v>
      </c>
      <c r="H826" s="61">
        <v>2013</v>
      </c>
      <c r="I826" s="5" t="s">
        <v>986</v>
      </c>
      <c r="J826" s="1"/>
      <c r="K826" s="36">
        <v>5</v>
      </c>
      <c r="L826" t="str">
        <f t="shared" si="87"/>
        <v>Somero</v>
      </c>
      <c r="M826" t="s">
        <v>1070</v>
      </c>
      <c r="N826" t="str">
        <f>VLOOKUP(M826,spp!A:B,2,FALSE)</f>
        <v>Stegastes rectrifaenum</v>
      </c>
      <c r="O826">
        <f t="shared" si="93"/>
        <v>6</v>
      </c>
      <c r="Q826">
        <v>6</v>
      </c>
      <c r="AI826" s="44"/>
      <c r="AJ826">
        <f>VLOOKUP(M826,spp!A:C,3,FALSE)</f>
        <v>1.813E-2</v>
      </c>
      <c r="AK826">
        <f>VLOOKUP(M826,spp!A:D,4,FALSE)</f>
        <v>3.07552</v>
      </c>
      <c r="AL826">
        <f t="shared" si="88"/>
        <v>53.433973564865283</v>
      </c>
      <c r="AM826">
        <f t="shared" si="89"/>
        <v>1.3358493391216322</v>
      </c>
      <c r="AN826">
        <f t="shared" si="90"/>
        <v>13.358493391216321</v>
      </c>
      <c r="AO826">
        <f t="shared" si="91"/>
        <v>1.3358493391216321E-2</v>
      </c>
      <c r="AP826">
        <f t="shared" si="92"/>
        <v>0.12</v>
      </c>
      <c r="AQ826">
        <f>VLOOKUP(M826,spp!A:H,8,FALSE)</f>
        <v>2</v>
      </c>
      <c r="AR826" t="str">
        <f>VLOOKUP(M826,spp!A:K,10,FALSE)</f>
        <v>Herbívoro</v>
      </c>
      <c r="AS826" t="str">
        <f>VLOOKUP(M826,spp!A:L,12,FALSE)</f>
        <v>NE</v>
      </c>
    </row>
    <row r="827" spans="1:45" x14ac:dyDescent="0.3">
      <c r="A827">
        <v>22</v>
      </c>
      <c r="B827" s="2" t="s">
        <v>983</v>
      </c>
      <c r="C827" s="2" t="s">
        <v>1009</v>
      </c>
      <c r="D827" t="s">
        <v>1015</v>
      </c>
      <c r="E827" t="s">
        <v>992</v>
      </c>
      <c r="F827">
        <v>1</v>
      </c>
      <c r="G827" s="1">
        <v>41428</v>
      </c>
      <c r="H827" s="61">
        <v>2013</v>
      </c>
      <c r="I827" s="5" t="s">
        <v>986</v>
      </c>
      <c r="J827" s="1"/>
      <c r="K827" s="36">
        <v>5</v>
      </c>
      <c r="L827" t="str">
        <f t="shared" si="87"/>
        <v>Somero</v>
      </c>
      <c r="M827" t="s">
        <v>1043</v>
      </c>
      <c r="N827" t="str">
        <f>VLOOKUP(M827,spp!A:B,2,FALSE)</f>
        <v>Haemulon maculicauda</v>
      </c>
      <c r="O827">
        <f t="shared" si="93"/>
        <v>15</v>
      </c>
      <c r="R827">
        <v>15</v>
      </c>
      <c r="AI827" s="44"/>
      <c r="AJ827">
        <f>VLOOKUP(M827,spp!A:C,3,FALSE)</f>
        <v>8</v>
      </c>
      <c r="AK827">
        <f>VLOOKUP(M827,spp!A:D,4,FALSE)</f>
        <v>3.16</v>
      </c>
      <c r="AL827">
        <f t="shared" si="88"/>
        <v>351088.72869109159</v>
      </c>
      <c r="AM827">
        <f t="shared" si="89"/>
        <v>8777.21821727729</v>
      </c>
      <c r="AN827">
        <f t="shared" si="90"/>
        <v>87772.182172772897</v>
      </c>
      <c r="AO827">
        <f t="shared" si="91"/>
        <v>87.772182172772901</v>
      </c>
      <c r="AP827">
        <f t="shared" si="92"/>
        <v>0.3</v>
      </c>
      <c r="AQ827">
        <f>VLOOKUP(M827,spp!A:H,8,FALSE)</f>
        <v>4.2</v>
      </c>
      <c r="AR827" t="str">
        <f>VLOOKUP(M827,spp!A:K,10,FALSE)</f>
        <v>Depredador Tope</v>
      </c>
      <c r="AS827" t="str">
        <f>VLOOKUP(M827,spp!A:L,12,FALSE)</f>
        <v>LC</v>
      </c>
    </row>
    <row r="828" spans="1:45" x14ac:dyDescent="0.3">
      <c r="A828">
        <v>22</v>
      </c>
      <c r="B828" s="2" t="s">
        <v>983</v>
      </c>
      <c r="C828" s="2" t="s">
        <v>1009</v>
      </c>
      <c r="D828" t="s">
        <v>1015</v>
      </c>
      <c r="E828" t="s">
        <v>992</v>
      </c>
      <c r="F828">
        <v>1</v>
      </c>
      <c r="G828" s="1">
        <v>41428</v>
      </c>
      <c r="H828" s="61">
        <v>2013</v>
      </c>
      <c r="I828" s="5" t="s">
        <v>986</v>
      </c>
      <c r="J828" s="1"/>
      <c r="K828" s="36">
        <v>5</v>
      </c>
      <c r="L828" t="str">
        <f t="shared" si="87"/>
        <v>Somero</v>
      </c>
      <c r="M828" t="s">
        <v>1028</v>
      </c>
      <c r="N828" t="str">
        <f>VLOOKUP(M828,spp!A:B,2,FALSE)</f>
        <v>Thalassoma lucasanum</v>
      </c>
      <c r="O828">
        <f t="shared" si="93"/>
        <v>26</v>
      </c>
      <c r="Q828">
        <v>26</v>
      </c>
      <c r="AI828" s="44"/>
      <c r="AJ828">
        <f>VLOOKUP(M828,spp!A:C,3,FALSE)</f>
        <v>1.261E-2</v>
      </c>
      <c r="AK828">
        <f>VLOOKUP(M828,spp!A:D,4,FALSE)</f>
        <v>2</v>
      </c>
      <c r="AL828">
        <f t="shared" si="88"/>
        <v>18.442125000000001</v>
      </c>
      <c r="AM828">
        <f t="shared" si="89"/>
        <v>0.46105312500000001</v>
      </c>
      <c r="AN828">
        <f t="shared" si="90"/>
        <v>4.6105312500000002</v>
      </c>
      <c r="AO828">
        <f t="shared" si="91"/>
        <v>4.61053125E-3</v>
      </c>
      <c r="AP828">
        <f t="shared" si="92"/>
        <v>0.52</v>
      </c>
      <c r="AQ828">
        <f>VLOOKUP(M828,spp!A:H,8,FALSE)</f>
        <v>3.5</v>
      </c>
      <c r="AR828" t="str">
        <f>VLOOKUP(M828,spp!A:K,10,FALSE)</f>
        <v>Depredador</v>
      </c>
      <c r="AS828" t="str">
        <f>VLOOKUP(M828,spp!A:L,12,FALSE)</f>
        <v>LC</v>
      </c>
    </row>
    <row r="829" spans="1:45" x14ac:dyDescent="0.3">
      <c r="A829">
        <v>22</v>
      </c>
      <c r="B829" s="2" t="s">
        <v>983</v>
      </c>
      <c r="C829" s="2" t="s">
        <v>1009</v>
      </c>
      <c r="D829" t="s">
        <v>1015</v>
      </c>
      <c r="E829" t="s">
        <v>992</v>
      </c>
      <c r="F829">
        <v>2</v>
      </c>
      <c r="G829" s="1">
        <v>41428</v>
      </c>
      <c r="H829" s="61">
        <v>2013</v>
      </c>
      <c r="I829" s="5" t="s">
        <v>986</v>
      </c>
      <c r="J829" s="1"/>
      <c r="K829" s="36">
        <v>4</v>
      </c>
      <c r="L829" t="str">
        <f t="shared" si="87"/>
        <v>Somero</v>
      </c>
      <c r="M829" t="s">
        <v>1025</v>
      </c>
      <c r="N829" t="str">
        <f>VLOOKUP(M829,spp!A:B,2,FALSE)</f>
        <v>Abudefduf troschelii</v>
      </c>
      <c r="O829">
        <f t="shared" si="93"/>
        <v>98</v>
      </c>
      <c r="Q829">
        <v>98</v>
      </c>
      <c r="AI829" s="44"/>
      <c r="AJ829">
        <f>VLOOKUP(M829,spp!A:C,3,FALSE)</f>
        <v>1.6E-2</v>
      </c>
      <c r="AK829">
        <f>VLOOKUP(M829,spp!A:D,4,FALSE)</f>
        <v>3</v>
      </c>
      <c r="AL829">
        <f t="shared" si="88"/>
        <v>661.5</v>
      </c>
      <c r="AM829">
        <f t="shared" si="89"/>
        <v>16.537500000000001</v>
      </c>
      <c r="AN829">
        <f t="shared" si="90"/>
        <v>165.375</v>
      </c>
      <c r="AO829">
        <f t="shared" si="91"/>
        <v>0.16537499999999999</v>
      </c>
      <c r="AP829">
        <f t="shared" si="92"/>
        <v>1.96</v>
      </c>
      <c r="AQ829">
        <f>VLOOKUP(M829,spp!A:H,8,FALSE)</f>
        <v>3</v>
      </c>
      <c r="AR829" t="str">
        <f>VLOOKUP(M829,spp!A:K,10,FALSE)</f>
        <v>Planctívoro</v>
      </c>
      <c r="AS829" t="str">
        <f>VLOOKUP(M829,spp!A:L,12,FALSE)</f>
        <v>LC</v>
      </c>
    </row>
    <row r="830" spans="1:45" x14ac:dyDescent="0.3">
      <c r="A830">
        <v>22</v>
      </c>
      <c r="B830" s="2" t="s">
        <v>983</v>
      </c>
      <c r="C830" s="2" t="s">
        <v>1009</v>
      </c>
      <c r="D830" t="s">
        <v>1015</v>
      </c>
      <c r="E830" t="s">
        <v>992</v>
      </c>
      <c r="F830">
        <v>2</v>
      </c>
      <c r="G830" s="1">
        <v>41428</v>
      </c>
      <c r="H830" s="61">
        <v>2013</v>
      </c>
      <c r="I830" s="5" t="s">
        <v>986</v>
      </c>
      <c r="J830" s="1"/>
      <c r="K830" s="36">
        <v>4</v>
      </c>
      <c r="L830" t="str">
        <f t="shared" si="87"/>
        <v>Somero</v>
      </c>
      <c r="M830" t="s">
        <v>1048</v>
      </c>
      <c r="N830" t="str">
        <f>VLOOKUP(M830,spp!A:B,2,FALSE)</f>
        <v>Scarus ghobban</v>
      </c>
      <c r="O830">
        <f t="shared" si="93"/>
        <v>21</v>
      </c>
      <c r="S830">
        <v>21</v>
      </c>
      <c r="AI830" s="44"/>
      <c r="AJ830">
        <f>VLOOKUP(M830,spp!A:C,3,FALSE)</f>
        <v>2</v>
      </c>
      <c r="AK830">
        <f>VLOOKUP(M830,spp!A:D,4,FALSE)</f>
        <v>2.919</v>
      </c>
      <c r="AL830">
        <f t="shared" si="88"/>
        <v>178516.08527307326</v>
      </c>
      <c r="AM830">
        <f t="shared" si="89"/>
        <v>4462.9021318268315</v>
      </c>
      <c r="AN830">
        <f t="shared" si="90"/>
        <v>44629.021318268315</v>
      </c>
      <c r="AO830">
        <f t="shared" si="91"/>
        <v>44.629021318268315</v>
      </c>
      <c r="AP830">
        <f t="shared" si="92"/>
        <v>0.42</v>
      </c>
      <c r="AQ830">
        <f>VLOOKUP(M830,spp!A:H,8,FALSE)</f>
        <v>2</v>
      </c>
      <c r="AR830" t="str">
        <f>VLOOKUP(M830,spp!A:K,10,FALSE)</f>
        <v>Herbívoro</v>
      </c>
      <c r="AS830" t="str">
        <f>VLOOKUP(M830,spp!A:L,12,FALSE)</f>
        <v>LC</v>
      </c>
    </row>
    <row r="831" spans="1:45" x14ac:dyDescent="0.3">
      <c r="A831">
        <v>22</v>
      </c>
      <c r="B831" s="2" t="s">
        <v>983</v>
      </c>
      <c r="C831" s="2" t="s">
        <v>1009</v>
      </c>
      <c r="D831" t="s">
        <v>1015</v>
      </c>
      <c r="E831" t="s">
        <v>992</v>
      </c>
      <c r="F831">
        <v>2</v>
      </c>
      <c r="G831" s="1">
        <v>41428</v>
      </c>
      <c r="H831" s="61">
        <v>2013</v>
      </c>
      <c r="I831" s="5" t="s">
        <v>986</v>
      </c>
      <c r="J831" s="1"/>
      <c r="K831" s="36">
        <v>4</v>
      </c>
      <c r="L831" t="str">
        <f t="shared" si="87"/>
        <v>Somero</v>
      </c>
      <c r="M831" t="s">
        <v>1055</v>
      </c>
      <c r="N831" t="str">
        <f>VLOOKUP(M831,spp!A:B,2,FALSE)</f>
        <v>Pomacanthus zonipectus</v>
      </c>
      <c r="O831">
        <f t="shared" si="93"/>
        <v>1</v>
      </c>
      <c r="S831">
        <v>1</v>
      </c>
      <c r="AI831" s="44"/>
      <c r="AJ831">
        <f>VLOOKUP(M831,spp!A:C,3,FALSE)</f>
        <v>1</v>
      </c>
      <c r="AK831">
        <f>VLOOKUP(M831,spp!A:D,4,FALSE)</f>
        <v>2</v>
      </c>
      <c r="AL831">
        <f t="shared" si="88"/>
        <v>306.25</v>
      </c>
      <c r="AM831">
        <f t="shared" si="89"/>
        <v>7.65625</v>
      </c>
      <c r="AN831">
        <f t="shared" si="90"/>
        <v>76.5625</v>
      </c>
      <c r="AO831">
        <f t="shared" si="91"/>
        <v>7.6562500000000006E-2</v>
      </c>
      <c r="AP831">
        <f t="shared" si="92"/>
        <v>0.02</v>
      </c>
      <c r="AQ831">
        <f>VLOOKUP(M831,spp!A:H,8,FALSE)</f>
        <v>3.1</v>
      </c>
      <c r="AR831" t="str">
        <f>VLOOKUP(M831,spp!A:K,10,FALSE)</f>
        <v>Depredador</v>
      </c>
      <c r="AS831" t="str">
        <f>VLOOKUP(M831,spp!A:L,12,FALSE)</f>
        <v>LC</v>
      </c>
    </row>
    <row r="832" spans="1:45" x14ac:dyDescent="0.3">
      <c r="A832">
        <v>22</v>
      </c>
      <c r="B832" s="2" t="s">
        <v>983</v>
      </c>
      <c r="C832" s="2" t="s">
        <v>1009</v>
      </c>
      <c r="D832" t="s">
        <v>1015</v>
      </c>
      <c r="E832" t="s">
        <v>992</v>
      </c>
      <c r="F832">
        <v>2</v>
      </c>
      <c r="G832" s="1">
        <v>41428</v>
      </c>
      <c r="H832" s="61">
        <v>2013</v>
      </c>
      <c r="I832" s="5" t="s">
        <v>986</v>
      </c>
      <c r="J832" s="1"/>
      <c r="K832" s="36">
        <v>4</v>
      </c>
      <c r="L832" t="str">
        <f t="shared" si="87"/>
        <v>Somero</v>
      </c>
      <c r="M832" t="s">
        <v>1043</v>
      </c>
      <c r="N832" t="str">
        <f>VLOOKUP(M832,spp!A:B,2,FALSE)</f>
        <v>Haemulon maculicauda</v>
      </c>
      <c r="O832">
        <f t="shared" si="93"/>
        <v>6</v>
      </c>
      <c r="S832">
        <v>6</v>
      </c>
      <c r="AI832" s="44"/>
      <c r="AJ832">
        <f>VLOOKUP(M832,spp!A:C,3,FALSE)</f>
        <v>8</v>
      </c>
      <c r="AK832">
        <f>VLOOKUP(M832,spp!A:D,4,FALSE)</f>
        <v>3.16</v>
      </c>
      <c r="AL832">
        <f t="shared" si="88"/>
        <v>406669.37776120112</v>
      </c>
      <c r="AM832">
        <f t="shared" si="89"/>
        <v>10166.734444030028</v>
      </c>
      <c r="AN832">
        <f t="shared" si="90"/>
        <v>101667.34444030028</v>
      </c>
      <c r="AO832">
        <f t="shared" si="91"/>
        <v>101.66734444030028</v>
      </c>
      <c r="AP832">
        <f t="shared" si="92"/>
        <v>0.12</v>
      </c>
      <c r="AQ832">
        <f>VLOOKUP(M832,spp!A:H,8,FALSE)</f>
        <v>4.2</v>
      </c>
      <c r="AR832" t="str">
        <f>VLOOKUP(M832,spp!A:K,10,FALSE)</f>
        <v>Depredador Tope</v>
      </c>
      <c r="AS832" t="str">
        <f>VLOOKUP(M832,spp!A:L,12,FALSE)</f>
        <v>LC</v>
      </c>
    </row>
    <row r="833" spans="1:45" x14ac:dyDescent="0.3">
      <c r="A833">
        <v>22</v>
      </c>
      <c r="B833" s="2" t="s">
        <v>983</v>
      </c>
      <c r="C833" s="2" t="s">
        <v>1009</v>
      </c>
      <c r="D833" t="s">
        <v>1015</v>
      </c>
      <c r="E833" t="s">
        <v>992</v>
      </c>
      <c r="F833">
        <v>2</v>
      </c>
      <c r="G833" s="1">
        <v>41428</v>
      </c>
      <c r="H833" s="61">
        <v>2013</v>
      </c>
      <c r="I833" s="5" t="s">
        <v>986</v>
      </c>
      <c r="J833" s="1"/>
      <c r="K833" s="36">
        <v>4</v>
      </c>
      <c r="L833" t="str">
        <f t="shared" si="87"/>
        <v>Somero</v>
      </c>
      <c r="M833" t="s">
        <v>1070</v>
      </c>
      <c r="N833" t="str">
        <f>VLOOKUP(M833,spp!A:B,2,FALSE)</f>
        <v>Stegastes rectrifaenum</v>
      </c>
      <c r="O833">
        <f t="shared" si="93"/>
        <v>10</v>
      </c>
      <c r="Q833">
        <v>10</v>
      </c>
      <c r="AI833" s="44"/>
      <c r="AJ833">
        <f>VLOOKUP(M833,spp!A:C,3,FALSE)</f>
        <v>1.813E-2</v>
      </c>
      <c r="AK833">
        <f>VLOOKUP(M833,spp!A:D,4,FALSE)</f>
        <v>3.07552</v>
      </c>
      <c r="AL833">
        <f t="shared" si="88"/>
        <v>89.056622608108796</v>
      </c>
      <c r="AM833">
        <f t="shared" si="89"/>
        <v>2.22641556520272</v>
      </c>
      <c r="AN833">
        <f t="shared" si="90"/>
        <v>22.264155652027199</v>
      </c>
      <c r="AO833">
        <f t="shared" si="91"/>
        <v>2.22641556520272E-2</v>
      </c>
      <c r="AP833">
        <f t="shared" si="92"/>
        <v>0.2</v>
      </c>
      <c r="AQ833">
        <f>VLOOKUP(M833,spp!A:H,8,FALSE)</f>
        <v>2</v>
      </c>
      <c r="AR833" t="str">
        <f>VLOOKUP(M833,spp!A:K,10,FALSE)</f>
        <v>Herbívoro</v>
      </c>
      <c r="AS833" t="str">
        <f>VLOOKUP(M833,spp!A:L,12,FALSE)</f>
        <v>NE</v>
      </c>
    </row>
    <row r="834" spans="1:45" x14ac:dyDescent="0.3">
      <c r="A834">
        <v>22</v>
      </c>
      <c r="B834" s="2" t="s">
        <v>983</v>
      </c>
      <c r="C834" s="2" t="s">
        <v>1009</v>
      </c>
      <c r="D834" t="s">
        <v>1015</v>
      </c>
      <c r="E834" t="s">
        <v>992</v>
      </c>
      <c r="F834">
        <v>2</v>
      </c>
      <c r="G834" s="1">
        <v>41428</v>
      </c>
      <c r="H834" s="61">
        <v>2013</v>
      </c>
      <c r="I834" s="5" t="s">
        <v>986</v>
      </c>
      <c r="J834" s="1"/>
      <c r="K834" s="36">
        <v>4</v>
      </c>
      <c r="L834" t="str">
        <f t="shared" si="87"/>
        <v>Somero</v>
      </c>
      <c r="M834" t="s">
        <v>1032</v>
      </c>
      <c r="N834" t="str">
        <f>VLOOKUP(M834,spp!A:B,2,FALSE)</f>
        <v>Lutjanus argentiventris</v>
      </c>
      <c r="O834">
        <f t="shared" si="93"/>
        <v>4</v>
      </c>
      <c r="S834">
        <v>4</v>
      </c>
      <c r="AI834" s="44"/>
      <c r="AJ834">
        <f>VLOOKUP(M834,spp!A:C,3,FALSE)</f>
        <v>1</v>
      </c>
      <c r="AK834">
        <f>VLOOKUP(M834,spp!A:D,4,FALSE)</f>
        <v>3</v>
      </c>
      <c r="AL834">
        <f t="shared" si="88"/>
        <v>21437.5</v>
      </c>
      <c r="AM834">
        <f t="shared" si="89"/>
        <v>535.9375</v>
      </c>
      <c r="AN834">
        <f t="shared" si="90"/>
        <v>5359.375</v>
      </c>
      <c r="AO834">
        <f t="shared" si="91"/>
        <v>5.359375</v>
      </c>
      <c r="AP834">
        <f t="shared" si="92"/>
        <v>0.08</v>
      </c>
      <c r="AQ834">
        <f>VLOOKUP(M834,spp!A:H,8,FALSE)</f>
        <v>4</v>
      </c>
      <c r="AR834" t="str">
        <f>VLOOKUP(M834,spp!A:K,10,FALSE)</f>
        <v>Depredador Tope</v>
      </c>
      <c r="AS834" t="str">
        <f>VLOOKUP(M834,spp!A:L,12,FALSE)</f>
        <v>LC</v>
      </c>
    </row>
    <row r="835" spans="1:45" x14ac:dyDescent="0.3">
      <c r="A835">
        <v>22</v>
      </c>
      <c r="B835" s="2" t="s">
        <v>983</v>
      </c>
      <c r="C835" s="2" t="s">
        <v>1009</v>
      </c>
      <c r="D835" t="s">
        <v>1015</v>
      </c>
      <c r="E835" t="s">
        <v>992</v>
      </c>
      <c r="F835">
        <v>3</v>
      </c>
      <c r="G835" s="1">
        <v>41428</v>
      </c>
      <c r="H835" s="61">
        <v>2013</v>
      </c>
      <c r="I835" s="5" t="s">
        <v>986</v>
      </c>
      <c r="J835" s="1"/>
      <c r="K835" s="36">
        <v>5</v>
      </c>
      <c r="L835" t="str">
        <f t="shared" si="87"/>
        <v>Somero</v>
      </c>
      <c r="M835" t="s">
        <v>1048</v>
      </c>
      <c r="N835" t="str">
        <f>VLOOKUP(M835,spp!A:B,2,FALSE)</f>
        <v>Scarus ghobban</v>
      </c>
      <c r="O835">
        <f t="shared" si="93"/>
        <v>13</v>
      </c>
      <c r="Q835">
        <v>5</v>
      </c>
      <c r="R835">
        <v>8</v>
      </c>
      <c r="AI835" s="44"/>
      <c r="AJ835">
        <f>VLOOKUP(M835,spp!A:C,3,FALSE)</f>
        <v>2</v>
      </c>
      <c r="AK835">
        <f>VLOOKUP(M835,spp!A:D,4,FALSE)</f>
        <v>2.919</v>
      </c>
      <c r="AL835">
        <f t="shared" si="88"/>
        <v>29051.791194357553</v>
      </c>
      <c r="AM835">
        <f t="shared" si="89"/>
        <v>726.2947798589388</v>
      </c>
      <c r="AN835">
        <f t="shared" si="90"/>
        <v>7262.9477985893882</v>
      </c>
      <c r="AO835">
        <f t="shared" si="91"/>
        <v>7.262947798589388</v>
      </c>
      <c r="AP835">
        <f t="shared" si="92"/>
        <v>0.26</v>
      </c>
      <c r="AQ835">
        <f>VLOOKUP(M835,spp!A:H,8,FALSE)</f>
        <v>2</v>
      </c>
      <c r="AR835" t="str">
        <f>VLOOKUP(M835,spp!A:K,10,FALSE)</f>
        <v>Herbívoro</v>
      </c>
      <c r="AS835" t="str">
        <f>VLOOKUP(M835,spp!A:L,12,FALSE)</f>
        <v>LC</v>
      </c>
    </row>
    <row r="836" spans="1:45" x14ac:dyDescent="0.3">
      <c r="A836">
        <v>22</v>
      </c>
      <c r="B836" s="2" t="s">
        <v>983</v>
      </c>
      <c r="C836" s="2" t="s">
        <v>1009</v>
      </c>
      <c r="D836" t="s">
        <v>1015</v>
      </c>
      <c r="E836" t="s">
        <v>992</v>
      </c>
      <c r="F836">
        <v>3</v>
      </c>
      <c r="G836" s="1">
        <v>41428</v>
      </c>
      <c r="H836" s="61">
        <v>2013</v>
      </c>
      <c r="I836" s="5" t="s">
        <v>986</v>
      </c>
      <c r="J836" s="1"/>
      <c r="K836" s="36">
        <v>5</v>
      </c>
      <c r="L836" t="str">
        <f t="shared" ref="L836:L899" si="94">IF(K836&gt;6,"Profundo","Somero")</f>
        <v>Somero</v>
      </c>
      <c r="M836" t="s">
        <v>1025</v>
      </c>
      <c r="N836" t="str">
        <f>VLOOKUP(M836,spp!A:B,2,FALSE)</f>
        <v>Abudefduf troschelii</v>
      </c>
      <c r="O836">
        <f t="shared" si="93"/>
        <v>33</v>
      </c>
      <c r="Q836">
        <v>33</v>
      </c>
      <c r="AI836" s="44"/>
      <c r="AJ836">
        <f>VLOOKUP(M836,spp!A:C,3,FALSE)</f>
        <v>1.6E-2</v>
      </c>
      <c r="AK836">
        <f>VLOOKUP(M836,spp!A:D,4,FALSE)</f>
        <v>3</v>
      </c>
      <c r="AL836">
        <f t="shared" ref="AL836:AL899" si="95">((AJ836*$P$2^AK836)*P836)+((AJ836*$Q$2^AK836)*Q836)+((AJ836*$R$2^AK836)*R836)+((AJ836*$S$2^AK836)*S836)+((AJ836*$T$2^AK836)*T836)+((AJ836*$U$2^AK836)*U836)+((AJ836*$V$2^AK836)*V836)+((AJ836*$W$2^AK836)*W836)+((AJ836*$X$2^AK836)*X836)+((AJ836*$Y$2^AK836)*Y836)+((AJ836*$Z$2^AK836)*Z836)+((AJ836*$AA$2^AK836)*AA836)+((AJ836*$AB$2^AK836)*AB836)+ ((AJ836*$AC$2^AK836)*AC836)+((AJ836*$AD$2^AK836)*AD836)+((AJ836*$AE$2^AK836)*AE836)+((AJ836*$AF$2^AK836)*AF836)+((AJ836*$AG$2^AK836)*AG836)+((AJ836*$AH$2^AK836)*AH836)</f>
        <v>222.75</v>
      </c>
      <c r="AM836">
        <f t="shared" ref="AM836:AM899" si="96">AL836/40</f>
        <v>5.5687499999999996</v>
      </c>
      <c r="AN836">
        <f t="shared" ref="AN836:AN899" si="97">AM836*10</f>
        <v>55.6875</v>
      </c>
      <c r="AO836">
        <f t="shared" ref="AO836:AO899" si="98">AN836/1000</f>
        <v>5.5687500000000001E-2</v>
      </c>
      <c r="AP836">
        <f t="shared" ref="AP836:AP899" si="99">O836/$C$1</f>
        <v>0.66</v>
      </c>
      <c r="AQ836">
        <f>VLOOKUP(M836,spp!A:H,8,FALSE)</f>
        <v>3</v>
      </c>
      <c r="AR836" t="str">
        <f>VLOOKUP(M836,spp!A:K,10,FALSE)</f>
        <v>Planctívoro</v>
      </c>
      <c r="AS836" t="str">
        <f>VLOOKUP(M836,spp!A:L,12,FALSE)</f>
        <v>LC</v>
      </c>
    </row>
    <row r="837" spans="1:45" x14ac:dyDescent="0.3">
      <c r="A837">
        <v>22</v>
      </c>
      <c r="B837" s="2" t="s">
        <v>983</v>
      </c>
      <c r="C837" s="2" t="s">
        <v>1009</v>
      </c>
      <c r="D837" t="s">
        <v>1015</v>
      </c>
      <c r="E837" t="s">
        <v>992</v>
      </c>
      <c r="F837">
        <v>3</v>
      </c>
      <c r="G837" s="1">
        <v>41428</v>
      </c>
      <c r="H837" s="61">
        <v>2013</v>
      </c>
      <c r="I837" s="5" t="s">
        <v>986</v>
      </c>
      <c r="J837" s="1"/>
      <c r="K837" s="36">
        <v>5</v>
      </c>
      <c r="L837" t="str">
        <f t="shared" si="94"/>
        <v>Somero</v>
      </c>
      <c r="M837" t="s">
        <v>1036</v>
      </c>
      <c r="N837" t="str">
        <f>VLOOKUP(M837,spp!A:B,2,FALSE)</f>
        <v>Chaetodon humeralis</v>
      </c>
      <c r="O837">
        <f t="shared" si="93"/>
        <v>2</v>
      </c>
      <c r="R837">
        <v>2</v>
      </c>
      <c r="AI837" s="44"/>
      <c r="AJ837">
        <f>VLOOKUP(M837,spp!A:C,3,FALSE)</f>
        <v>2</v>
      </c>
      <c r="AK837">
        <f>VLOOKUP(M837,spp!A:D,4,FALSE)</f>
        <v>2.9895</v>
      </c>
      <c r="AL837">
        <f t="shared" si="95"/>
        <v>7608.0345332026882</v>
      </c>
      <c r="AM837">
        <f t="shared" si="96"/>
        <v>190.20086333006719</v>
      </c>
      <c r="AN837">
        <f t="shared" si="97"/>
        <v>1902.008633300672</v>
      </c>
      <c r="AO837">
        <f t="shared" si="98"/>
        <v>1.902008633300672</v>
      </c>
      <c r="AP837">
        <f t="shared" si="99"/>
        <v>0.04</v>
      </c>
      <c r="AQ837">
        <f>VLOOKUP(M837,spp!A:H,8,FALSE)</f>
        <v>2.7</v>
      </c>
      <c r="AR837" t="str">
        <f>VLOOKUP(M837,spp!A:K,10,FALSE)</f>
        <v>Herbívoro</v>
      </c>
      <c r="AS837" t="str">
        <f>VLOOKUP(M837,spp!A:L,12,FALSE)</f>
        <v>LC</v>
      </c>
    </row>
    <row r="838" spans="1:45" x14ac:dyDescent="0.3">
      <c r="A838">
        <v>22</v>
      </c>
      <c r="B838" s="2" t="s">
        <v>983</v>
      </c>
      <c r="C838" s="2" t="s">
        <v>1009</v>
      </c>
      <c r="D838" t="s">
        <v>1015</v>
      </c>
      <c r="E838" t="s">
        <v>992</v>
      </c>
      <c r="F838">
        <v>3</v>
      </c>
      <c r="G838" s="1">
        <v>41428</v>
      </c>
      <c r="H838" s="61">
        <v>2013</v>
      </c>
      <c r="I838" s="5" t="s">
        <v>986</v>
      </c>
      <c r="J838" s="1"/>
      <c r="K838" s="36">
        <v>5</v>
      </c>
      <c r="L838" t="str">
        <f t="shared" si="94"/>
        <v>Somero</v>
      </c>
      <c r="M838" t="s">
        <v>1070</v>
      </c>
      <c r="N838" t="str">
        <f>VLOOKUP(M838,spp!A:B,2,FALSE)</f>
        <v>Stegastes rectrifaenum</v>
      </c>
      <c r="O838">
        <f t="shared" si="93"/>
        <v>29</v>
      </c>
      <c r="Q838">
        <v>29</v>
      </c>
      <c r="AI838" s="44"/>
      <c r="AJ838">
        <f>VLOOKUP(M838,spp!A:C,3,FALSE)</f>
        <v>1.813E-2</v>
      </c>
      <c r="AK838">
        <f>VLOOKUP(M838,spp!A:D,4,FALSE)</f>
        <v>3.07552</v>
      </c>
      <c r="AL838">
        <f t="shared" si="95"/>
        <v>258.26420556351553</v>
      </c>
      <c r="AM838">
        <f t="shared" si="96"/>
        <v>6.4566051390878885</v>
      </c>
      <c r="AN838">
        <f t="shared" si="97"/>
        <v>64.566051390878883</v>
      </c>
      <c r="AO838">
        <f t="shared" si="98"/>
        <v>6.4566051390878884E-2</v>
      </c>
      <c r="AP838">
        <f t="shared" si="99"/>
        <v>0.57999999999999996</v>
      </c>
      <c r="AQ838">
        <f>VLOOKUP(M838,spp!A:H,8,FALSE)</f>
        <v>2</v>
      </c>
      <c r="AR838" t="str">
        <f>VLOOKUP(M838,spp!A:K,10,FALSE)</f>
        <v>Herbívoro</v>
      </c>
      <c r="AS838" t="str">
        <f>VLOOKUP(M838,spp!A:L,12,FALSE)</f>
        <v>NE</v>
      </c>
    </row>
    <row r="839" spans="1:45" x14ac:dyDescent="0.3">
      <c r="A839">
        <v>22</v>
      </c>
      <c r="B839" s="2" t="s">
        <v>983</v>
      </c>
      <c r="C839" s="2" t="s">
        <v>1009</v>
      </c>
      <c r="D839" t="s">
        <v>1015</v>
      </c>
      <c r="E839" t="s">
        <v>992</v>
      </c>
      <c r="F839">
        <v>3</v>
      </c>
      <c r="G839" s="1">
        <v>41428</v>
      </c>
      <c r="H839" s="61">
        <v>2013</v>
      </c>
      <c r="I839" s="5" t="s">
        <v>986</v>
      </c>
      <c r="J839" s="1"/>
      <c r="K839" s="36">
        <v>5</v>
      </c>
      <c r="L839" t="str">
        <f t="shared" si="94"/>
        <v>Somero</v>
      </c>
      <c r="M839" t="s">
        <v>1032</v>
      </c>
      <c r="N839" t="str">
        <f>VLOOKUP(M839,spp!A:B,2,FALSE)</f>
        <v>Lutjanus argentiventris</v>
      </c>
      <c r="O839">
        <f t="shared" si="93"/>
        <v>7</v>
      </c>
      <c r="S839">
        <v>7</v>
      </c>
      <c r="AI839" s="44"/>
      <c r="AJ839">
        <f>VLOOKUP(M839,spp!A:C,3,FALSE)</f>
        <v>1</v>
      </c>
      <c r="AK839">
        <f>VLOOKUP(M839,spp!A:D,4,FALSE)</f>
        <v>3</v>
      </c>
      <c r="AL839">
        <f t="shared" si="95"/>
        <v>37515.625</v>
      </c>
      <c r="AM839">
        <f t="shared" si="96"/>
        <v>937.890625</v>
      </c>
      <c r="AN839">
        <f t="shared" si="97"/>
        <v>9378.90625</v>
      </c>
      <c r="AO839">
        <f t="shared" si="98"/>
        <v>9.37890625</v>
      </c>
      <c r="AP839">
        <f t="shared" si="99"/>
        <v>0.14000000000000001</v>
      </c>
      <c r="AQ839">
        <f>VLOOKUP(M839,spp!A:H,8,FALSE)</f>
        <v>4</v>
      </c>
      <c r="AR839" t="str">
        <f>VLOOKUP(M839,spp!A:K,10,FALSE)</f>
        <v>Depredador Tope</v>
      </c>
      <c r="AS839" t="str">
        <f>VLOOKUP(M839,spp!A:L,12,FALSE)</f>
        <v>LC</v>
      </c>
    </row>
    <row r="840" spans="1:45" x14ac:dyDescent="0.3">
      <c r="A840">
        <v>22</v>
      </c>
      <c r="B840" s="2" t="s">
        <v>983</v>
      </c>
      <c r="C840" s="2" t="s">
        <v>1009</v>
      </c>
      <c r="D840" t="s">
        <v>1015</v>
      </c>
      <c r="E840" t="s">
        <v>992</v>
      </c>
      <c r="F840">
        <v>3</v>
      </c>
      <c r="G840" s="1">
        <v>41428</v>
      </c>
      <c r="H840" s="61">
        <v>2013</v>
      </c>
      <c r="I840" s="5" t="s">
        <v>986</v>
      </c>
      <c r="J840" s="1"/>
      <c r="K840" s="36">
        <v>5</v>
      </c>
      <c r="L840" t="str">
        <f t="shared" si="94"/>
        <v>Somero</v>
      </c>
      <c r="M840" t="s">
        <v>1028</v>
      </c>
      <c r="N840" t="str">
        <f>VLOOKUP(M840,spp!A:B,2,FALSE)</f>
        <v>Thalassoma lucasanum</v>
      </c>
      <c r="O840">
        <f t="shared" si="93"/>
        <v>23</v>
      </c>
      <c r="Q840">
        <v>23</v>
      </c>
      <c r="AI840" s="44"/>
      <c r="AJ840">
        <f>VLOOKUP(M840,spp!A:C,3,FALSE)</f>
        <v>1.261E-2</v>
      </c>
      <c r="AK840">
        <f>VLOOKUP(M840,spp!A:D,4,FALSE)</f>
        <v>2</v>
      </c>
      <c r="AL840">
        <f t="shared" si="95"/>
        <v>16.314187499999999</v>
      </c>
      <c r="AM840">
        <f t="shared" si="96"/>
        <v>0.40785468749999998</v>
      </c>
      <c r="AN840">
        <f t="shared" si="97"/>
        <v>4.0785468749999998</v>
      </c>
      <c r="AO840">
        <f t="shared" si="98"/>
        <v>4.0785468750000001E-3</v>
      </c>
      <c r="AP840">
        <f t="shared" si="99"/>
        <v>0.46</v>
      </c>
      <c r="AQ840">
        <f>VLOOKUP(M840,spp!A:H,8,FALSE)</f>
        <v>3.5</v>
      </c>
      <c r="AR840" t="str">
        <f>VLOOKUP(M840,spp!A:K,10,FALSE)</f>
        <v>Depredador</v>
      </c>
      <c r="AS840" t="str">
        <f>VLOOKUP(M840,spp!A:L,12,FALSE)</f>
        <v>LC</v>
      </c>
    </row>
    <row r="841" spans="1:45" x14ac:dyDescent="0.3">
      <c r="A841">
        <v>22</v>
      </c>
      <c r="B841" s="2" t="s">
        <v>983</v>
      </c>
      <c r="C841" s="2" t="s">
        <v>1009</v>
      </c>
      <c r="D841" t="s">
        <v>1015</v>
      </c>
      <c r="E841" s="2" t="s">
        <v>985</v>
      </c>
      <c r="F841">
        <v>1</v>
      </c>
      <c r="G841" s="1">
        <v>41428</v>
      </c>
      <c r="H841" s="61">
        <v>2013</v>
      </c>
      <c r="I841" s="5" t="s">
        <v>986</v>
      </c>
      <c r="J841" s="1"/>
      <c r="L841" t="str">
        <f t="shared" si="94"/>
        <v>Somero</v>
      </c>
      <c r="M841" t="s">
        <v>1048</v>
      </c>
      <c r="N841" t="str">
        <f>VLOOKUP(M841,spp!A:B,2,FALSE)</f>
        <v>Scarus ghobban</v>
      </c>
      <c r="O841">
        <f t="shared" si="93"/>
        <v>23</v>
      </c>
      <c r="S841">
        <v>13</v>
      </c>
      <c r="T841">
        <v>10</v>
      </c>
      <c r="AI841" s="44"/>
      <c r="AJ841">
        <f>VLOOKUP(M841,spp!A:C,3,FALSE)</f>
        <v>2</v>
      </c>
      <c r="AK841">
        <f>VLOOKUP(M841,spp!A:D,4,FALSE)</f>
        <v>2.919</v>
      </c>
      <c r="AL841">
        <f t="shared" si="95"/>
        <v>351288.00094481517</v>
      </c>
      <c r="AM841">
        <f t="shared" si="96"/>
        <v>8782.2000236203785</v>
      </c>
      <c r="AN841">
        <f t="shared" si="97"/>
        <v>87822.000236203778</v>
      </c>
      <c r="AO841">
        <f t="shared" si="98"/>
        <v>87.822000236203777</v>
      </c>
      <c r="AP841">
        <f t="shared" si="99"/>
        <v>0.46</v>
      </c>
      <c r="AQ841">
        <f>VLOOKUP(M841,spp!A:H,8,FALSE)</f>
        <v>2</v>
      </c>
      <c r="AR841" t="str">
        <f>VLOOKUP(M841,spp!A:K,10,FALSE)</f>
        <v>Herbívoro</v>
      </c>
      <c r="AS841" t="str">
        <f>VLOOKUP(M841,spp!A:L,12,FALSE)</f>
        <v>LC</v>
      </c>
    </row>
    <row r="842" spans="1:45" x14ac:dyDescent="0.3">
      <c r="A842">
        <v>22</v>
      </c>
      <c r="B842" s="2" t="s">
        <v>983</v>
      </c>
      <c r="C842" s="2" t="s">
        <v>1009</v>
      </c>
      <c r="D842" t="s">
        <v>1015</v>
      </c>
      <c r="E842" s="2" t="s">
        <v>985</v>
      </c>
      <c r="F842">
        <v>1</v>
      </c>
      <c r="G842" s="1">
        <v>41428</v>
      </c>
      <c r="H842" s="61">
        <v>2013</v>
      </c>
      <c r="I842" s="5" t="s">
        <v>986</v>
      </c>
      <c r="J842" s="1"/>
      <c r="L842" t="str">
        <f t="shared" si="94"/>
        <v>Somero</v>
      </c>
      <c r="M842" t="s">
        <v>1019</v>
      </c>
      <c r="N842" t="str">
        <f>VLOOKUP(M842,spp!A:B,2,FALSE)</f>
        <v>Stegastes acapulcoensis</v>
      </c>
      <c r="O842">
        <f t="shared" si="93"/>
        <v>26</v>
      </c>
      <c r="P842">
        <v>4</v>
      </c>
      <c r="R842">
        <v>22</v>
      </c>
      <c r="AI842" s="44"/>
      <c r="AJ842">
        <f>VLOOKUP(M842,spp!A:C,3,FALSE)</f>
        <v>3.49E-2</v>
      </c>
      <c r="AK842">
        <f>VLOOKUP(M842,spp!A:D,4,FALSE)</f>
        <v>2</v>
      </c>
      <c r="AL842">
        <f t="shared" si="95"/>
        <v>120.84125</v>
      </c>
      <c r="AM842">
        <f t="shared" si="96"/>
        <v>3.0210312500000001</v>
      </c>
      <c r="AN842">
        <f t="shared" si="97"/>
        <v>30.210312500000001</v>
      </c>
      <c r="AO842">
        <f t="shared" si="98"/>
        <v>3.0210312499999999E-2</v>
      </c>
      <c r="AP842">
        <f t="shared" si="99"/>
        <v>0.52</v>
      </c>
      <c r="AQ842">
        <f>VLOOKUP(M842,spp!A:H,8,FALSE)</f>
        <v>2</v>
      </c>
      <c r="AR842" t="str">
        <f>VLOOKUP(M842,spp!A:K,10,FALSE)</f>
        <v>Herbívoro</v>
      </c>
      <c r="AS842" t="str">
        <f>VLOOKUP(M842,spp!A:L,12,FALSE)</f>
        <v>LC</v>
      </c>
    </row>
    <row r="843" spans="1:45" x14ac:dyDescent="0.3">
      <c r="A843">
        <v>22</v>
      </c>
      <c r="B843" s="2" t="s">
        <v>983</v>
      </c>
      <c r="C843" s="2" t="s">
        <v>1009</v>
      </c>
      <c r="D843" t="s">
        <v>1015</v>
      </c>
      <c r="E843" s="2" t="s">
        <v>985</v>
      </c>
      <c r="F843">
        <v>1</v>
      </c>
      <c r="G843" s="1">
        <v>41428</v>
      </c>
      <c r="H843" s="61">
        <v>2013</v>
      </c>
      <c r="I843" s="5" t="s">
        <v>986</v>
      </c>
      <c r="J843" s="1"/>
      <c r="L843" t="str">
        <f t="shared" si="94"/>
        <v>Somero</v>
      </c>
      <c r="M843" t="s">
        <v>1022</v>
      </c>
      <c r="N843" t="str">
        <f>VLOOKUP(M843,spp!A:B,2,FALSE)</f>
        <v>Epinephelus labriformis</v>
      </c>
      <c r="O843">
        <f t="shared" si="93"/>
        <v>1</v>
      </c>
      <c r="T843">
        <v>1</v>
      </c>
      <c r="AI843" s="44"/>
      <c r="AJ843">
        <f>VLOOKUP(M843,spp!A:C,3,FALSE)</f>
        <v>3</v>
      </c>
      <c r="AK843">
        <f>VLOOKUP(M843,spp!A:D,4,FALSE)</f>
        <v>2.9</v>
      </c>
      <c r="AL843">
        <f t="shared" si="95"/>
        <v>33974.046734891948</v>
      </c>
      <c r="AM843">
        <f t="shared" si="96"/>
        <v>849.35116837229873</v>
      </c>
      <c r="AN843">
        <f t="shared" si="97"/>
        <v>8493.5116837229871</v>
      </c>
      <c r="AO843">
        <f t="shared" si="98"/>
        <v>8.4935116837229874</v>
      </c>
      <c r="AP843">
        <f t="shared" si="99"/>
        <v>0.02</v>
      </c>
      <c r="AQ843">
        <f>VLOOKUP(M843,spp!A:H,8,FALSE)</f>
        <v>4</v>
      </c>
      <c r="AR843" t="str">
        <f>VLOOKUP(M843,spp!A:K,10,FALSE)</f>
        <v>Depredador Tope</v>
      </c>
      <c r="AS843" t="str">
        <f>VLOOKUP(M843,spp!A:L,12,FALSE)</f>
        <v>LC</v>
      </c>
    </row>
    <row r="844" spans="1:45" x14ac:dyDescent="0.3">
      <c r="A844">
        <v>22</v>
      </c>
      <c r="B844" s="2" t="s">
        <v>983</v>
      </c>
      <c r="C844" s="2" t="s">
        <v>1009</v>
      </c>
      <c r="D844" t="s">
        <v>1015</v>
      </c>
      <c r="E844" s="2" t="s">
        <v>985</v>
      </c>
      <c r="F844">
        <v>1</v>
      </c>
      <c r="G844" s="1">
        <v>41428</v>
      </c>
      <c r="H844" s="61">
        <v>2013</v>
      </c>
      <c r="I844" s="5" t="s">
        <v>986</v>
      </c>
      <c r="J844" s="1"/>
      <c r="L844" t="str">
        <f t="shared" si="94"/>
        <v>Somero</v>
      </c>
      <c r="M844" t="s">
        <v>1032</v>
      </c>
      <c r="N844" t="str">
        <f>VLOOKUP(M844,spp!A:B,2,FALSE)</f>
        <v>Lutjanus argentiventris</v>
      </c>
      <c r="O844">
        <f t="shared" si="93"/>
        <v>8</v>
      </c>
      <c r="S844">
        <v>1</v>
      </c>
      <c r="T844">
        <v>7</v>
      </c>
      <c r="AI844" s="44"/>
      <c r="AJ844">
        <f>VLOOKUP(M844,spp!A:C,3,FALSE)</f>
        <v>1</v>
      </c>
      <c r="AK844">
        <f>VLOOKUP(M844,spp!A:D,4,FALSE)</f>
        <v>3</v>
      </c>
      <c r="AL844">
        <f t="shared" si="95"/>
        <v>114734.375</v>
      </c>
      <c r="AM844">
        <f t="shared" si="96"/>
        <v>2868.359375</v>
      </c>
      <c r="AN844">
        <f t="shared" si="97"/>
        <v>28683.59375</v>
      </c>
      <c r="AO844">
        <f t="shared" si="98"/>
        <v>28.68359375</v>
      </c>
      <c r="AP844">
        <f t="shared" si="99"/>
        <v>0.16</v>
      </c>
      <c r="AQ844">
        <f>VLOOKUP(M844,spp!A:H,8,FALSE)</f>
        <v>4</v>
      </c>
      <c r="AR844" t="str">
        <f>VLOOKUP(M844,spp!A:K,10,FALSE)</f>
        <v>Depredador Tope</v>
      </c>
      <c r="AS844" t="str">
        <f>VLOOKUP(M844,spp!A:L,12,FALSE)</f>
        <v>LC</v>
      </c>
    </row>
    <row r="845" spans="1:45" x14ac:dyDescent="0.3">
      <c r="A845">
        <v>22</v>
      </c>
      <c r="B845" s="2" t="s">
        <v>983</v>
      </c>
      <c r="C845" s="2" t="s">
        <v>1009</v>
      </c>
      <c r="D845" t="s">
        <v>1015</v>
      </c>
      <c r="E845" s="2" t="s">
        <v>985</v>
      </c>
      <c r="F845">
        <v>1</v>
      </c>
      <c r="G845" s="1">
        <v>41428</v>
      </c>
      <c r="H845" s="61">
        <v>2013</v>
      </c>
      <c r="I845" s="5" t="s">
        <v>986</v>
      </c>
      <c r="J845" s="1"/>
      <c r="L845" t="str">
        <f t="shared" si="94"/>
        <v>Somero</v>
      </c>
      <c r="M845" t="s">
        <v>1028</v>
      </c>
      <c r="N845" t="str">
        <f>VLOOKUP(M845,spp!A:B,2,FALSE)</f>
        <v>Thalassoma lucasanum</v>
      </c>
      <c r="O845">
        <f t="shared" si="93"/>
        <v>6</v>
      </c>
      <c r="Q845">
        <v>5</v>
      </c>
      <c r="R845">
        <v>1</v>
      </c>
      <c r="AI845" s="44"/>
      <c r="AJ845">
        <f>VLOOKUP(M845,spp!A:C,3,FALSE)</f>
        <v>1.261E-2</v>
      </c>
      <c r="AK845">
        <f>VLOOKUP(M845,spp!A:D,4,FALSE)</f>
        <v>2</v>
      </c>
      <c r="AL845">
        <f t="shared" si="95"/>
        <v>5.5168750000000006</v>
      </c>
      <c r="AM845">
        <f t="shared" si="96"/>
        <v>0.13792187500000003</v>
      </c>
      <c r="AN845">
        <f t="shared" si="97"/>
        <v>1.3792187500000002</v>
      </c>
      <c r="AO845">
        <f t="shared" si="98"/>
        <v>1.3792187500000002E-3</v>
      </c>
      <c r="AP845">
        <f t="shared" si="99"/>
        <v>0.12</v>
      </c>
      <c r="AQ845">
        <f>VLOOKUP(M845,spp!A:H,8,FALSE)</f>
        <v>3.5</v>
      </c>
      <c r="AR845" t="str">
        <f>VLOOKUP(M845,spp!A:K,10,FALSE)</f>
        <v>Depredador</v>
      </c>
      <c r="AS845" t="str">
        <f>VLOOKUP(M845,spp!A:L,12,FALSE)</f>
        <v>LC</v>
      </c>
    </row>
    <row r="846" spans="1:45" x14ac:dyDescent="0.3">
      <c r="A846">
        <v>22</v>
      </c>
      <c r="B846" s="2" t="s">
        <v>983</v>
      </c>
      <c r="C846" s="2" t="s">
        <v>1009</v>
      </c>
      <c r="D846" t="s">
        <v>1015</v>
      </c>
      <c r="E846" s="2" t="s">
        <v>985</v>
      </c>
      <c r="F846">
        <v>1</v>
      </c>
      <c r="G846" s="1">
        <v>41428</v>
      </c>
      <c r="H846" s="61">
        <v>2013</v>
      </c>
      <c r="I846" s="5" t="s">
        <v>986</v>
      </c>
      <c r="J846" s="1"/>
      <c r="L846" t="str">
        <f t="shared" si="94"/>
        <v>Somero</v>
      </c>
      <c r="M846" t="s">
        <v>1025</v>
      </c>
      <c r="N846" t="str">
        <f>VLOOKUP(M846,spp!A:B,2,FALSE)</f>
        <v>Abudefduf troschelii</v>
      </c>
      <c r="O846">
        <f t="shared" si="93"/>
        <v>2</v>
      </c>
      <c r="R846">
        <v>2</v>
      </c>
      <c r="AI846" s="44"/>
      <c r="AJ846">
        <f>VLOOKUP(M846,spp!A:C,3,FALSE)</f>
        <v>1.6E-2</v>
      </c>
      <c r="AK846">
        <f>VLOOKUP(M846,spp!A:D,4,FALSE)</f>
        <v>3</v>
      </c>
      <c r="AL846">
        <f t="shared" si="95"/>
        <v>62.5</v>
      </c>
      <c r="AM846">
        <f t="shared" si="96"/>
        <v>1.5625</v>
      </c>
      <c r="AN846">
        <f t="shared" si="97"/>
        <v>15.625</v>
      </c>
      <c r="AO846">
        <f t="shared" si="98"/>
        <v>1.5625E-2</v>
      </c>
      <c r="AP846">
        <f t="shared" si="99"/>
        <v>0.04</v>
      </c>
      <c r="AQ846">
        <f>VLOOKUP(M846,spp!A:H,8,FALSE)</f>
        <v>3</v>
      </c>
      <c r="AR846" t="str">
        <f>VLOOKUP(M846,spp!A:K,10,FALSE)</f>
        <v>Planctívoro</v>
      </c>
      <c r="AS846" t="str">
        <f>VLOOKUP(M846,spp!A:L,12,FALSE)</f>
        <v>LC</v>
      </c>
    </row>
    <row r="847" spans="1:45" x14ac:dyDescent="0.3">
      <c r="A847">
        <v>22</v>
      </c>
      <c r="B847" s="2" t="s">
        <v>983</v>
      </c>
      <c r="C847" s="2" t="s">
        <v>1009</v>
      </c>
      <c r="D847" t="s">
        <v>1015</v>
      </c>
      <c r="E847" s="2" t="s">
        <v>985</v>
      </c>
      <c r="F847">
        <v>1</v>
      </c>
      <c r="G847" s="1">
        <v>41428</v>
      </c>
      <c r="H847" s="61">
        <v>2013</v>
      </c>
      <c r="I847" s="5" t="s">
        <v>986</v>
      </c>
      <c r="J847" s="1"/>
      <c r="L847" t="str">
        <f t="shared" si="94"/>
        <v>Somero</v>
      </c>
      <c r="M847" t="s">
        <v>1017</v>
      </c>
      <c r="N847" t="str">
        <f>VLOOKUP(M847,spp!A:B,2,FALSE)</f>
        <v>Halichoeres dispilus</v>
      </c>
      <c r="O847">
        <f t="shared" si="93"/>
        <v>1</v>
      </c>
      <c r="Q847">
        <v>1</v>
      </c>
      <c r="AI847" s="44"/>
      <c r="AJ847">
        <f>VLOOKUP(M847,spp!A:C,3,FALSE)</f>
        <v>1.26E-2</v>
      </c>
      <c r="AK847">
        <f>VLOOKUP(M847,spp!A:D,4,FALSE)</f>
        <v>3</v>
      </c>
      <c r="AL847">
        <f t="shared" si="95"/>
        <v>5.3156249999999998</v>
      </c>
      <c r="AM847">
        <f t="shared" si="96"/>
        <v>0.13289062499999998</v>
      </c>
      <c r="AN847">
        <f t="shared" si="97"/>
        <v>1.3289062499999997</v>
      </c>
      <c r="AO847">
        <f t="shared" si="98"/>
        <v>1.3289062499999998E-3</v>
      </c>
      <c r="AP847">
        <f t="shared" si="99"/>
        <v>0.02</v>
      </c>
      <c r="AQ847">
        <f>VLOOKUP(M847,spp!A:H,8,FALSE)</f>
        <v>3.9</v>
      </c>
      <c r="AR847" t="str">
        <f>VLOOKUP(M847,spp!A:K,10,FALSE)</f>
        <v>Depredador</v>
      </c>
      <c r="AS847" t="str">
        <f>VLOOKUP(M847,spp!A:L,12,FALSE)</f>
        <v>LC</v>
      </c>
    </row>
    <row r="848" spans="1:45" x14ac:dyDescent="0.3">
      <c r="A848">
        <v>22</v>
      </c>
      <c r="B848" s="2" t="s">
        <v>983</v>
      </c>
      <c r="C848" s="2" t="s">
        <v>1009</v>
      </c>
      <c r="D848" t="s">
        <v>1015</v>
      </c>
      <c r="E848" s="2" t="s">
        <v>985</v>
      </c>
      <c r="F848">
        <v>2</v>
      </c>
      <c r="G848" s="1">
        <v>41428</v>
      </c>
      <c r="H848" s="61">
        <v>2013</v>
      </c>
      <c r="I848" s="5" t="s">
        <v>986</v>
      </c>
      <c r="J848" s="1"/>
      <c r="L848" t="str">
        <f t="shared" si="94"/>
        <v>Somero</v>
      </c>
      <c r="M848" t="s">
        <v>1048</v>
      </c>
      <c r="N848" t="str">
        <f>VLOOKUP(M848,spp!A:B,2,FALSE)</f>
        <v>Scarus ghobban</v>
      </c>
      <c r="O848">
        <f t="shared" si="93"/>
        <v>36</v>
      </c>
      <c r="S848">
        <v>3</v>
      </c>
      <c r="T848">
        <v>29</v>
      </c>
      <c r="U848">
        <v>4</v>
      </c>
      <c r="AI848" s="44"/>
      <c r="AJ848">
        <f>VLOOKUP(M848,spp!A:C,3,FALSE)</f>
        <v>2</v>
      </c>
      <c r="AK848">
        <f>VLOOKUP(M848,spp!A:D,4,FALSE)</f>
        <v>2.919</v>
      </c>
      <c r="AL848">
        <f t="shared" si="95"/>
        <v>980931.17214679159</v>
      </c>
      <c r="AM848">
        <f t="shared" si="96"/>
        <v>24523.279303669791</v>
      </c>
      <c r="AN848">
        <f t="shared" si="97"/>
        <v>245232.7930366979</v>
      </c>
      <c r="AO848">
        <f t="shared" si="98"/>
        <v>245.2327930366979</v>
      </c>
      <c r="AP848">
        <f t="shared" si="99"/>
        <v>0.72</v>
      </c>
      <c r="AQ848">
        <f>VLOOKUP(M848,spp!A:H,8,FALSE)</f>
        <v>2</v>
      </c>
      <c r="AR848" t="str">
        <f>VLOOKUP(M848,spp!A:K,10,FALSE)</f>
        <v>Herbívoro</v>
      </c>
      <c r="AS848" t="str">
        <f>VLOOKUP(M848,spp!A:L,12,FALSE)</f>
        <v>LC</v>
      </c>
    </row>
    <row r="849" spans="1:45" x14ac:dyDescent="0.3">
      <c r="A849">
        <v>22</v>
      </c>
      <c r="B849" s="2" t="s">
        <v>983</v>
      </c>
      <c r="C849" s="2" t="s">
        <v>1009</v>
      </c>
      <c r="D849" t="s">
        <v>1015</v>
      </c>
      <c r="E849" s="2" t="s">
        <v>985</v>
      </c>
      <c r="F849">
        <v>2</v>
      </c>
      <c r="G849" s="1">
        <v>41428</v>
      </c>
      <c r="H849" s="61">
        <v>2013</v>
      </c>
      <c r="I849" s="5" t="s">
        <v>986</v>
      </c>
      <c r="J849" s="1"/>
      <c r="L849" t="str">
        <f t="shared" si="94"/>
        <v>Somero</v>
      </c>
      <c r="M849" t="s">
        <v>1019</v>
      </c>
      <c r="N849" t="str">
        <f>VLOOKUP(M849,spp!A:B,2,FALSE)</f>
        <v>Stegastes acapulcoensis</v>
      </c>
      <c r="O849">
        <f t="shared" si="93"/>
        <v>40</v>
      </c>
      <c r="R849">
        <v>40</v>
      </c>
      <c r="AI849" s="44"/>
      <c r="AJ849">
        <f>VLOOKUP(M849,spp!A:C,3,FALSE)</f>
        <v>3.49E-2</v>
      </c>
      <c r="AK849">
        <f>VLOOKUP(M849,spp!A:D,4,FALSE)</f>
        <v>2</v>
      </c>
      <c r="AL849">
        <f t="shared" si="95"/>
        <v>218.125</v>
      </c>
      <c r="AM849">
        <f t="shared" si="96"/>
        <v>5.453125</v>
      </c>
      <c r="AN849">
        <f t="shared" si="97"/>
        <v>54.53125</v>
      </c>
      <c r="AO849">
        <f t="shared" si="98"/>
        <v>5.4531250000000003E-2</v>
      </c>
      <c r="AP849">
        <f t="shared" si="99"/>
        <v>0.8</v>
      </c>
      <c r="AQ849">
        <f>VLOOKUP(M849,spp!A:H,8,FALSE)</f>
        <v>2</v>
      </c>
      <c r="AR849" t="str">
        <f>VLOOKUP(M849,spp!A:K,10,FALSE)</f>
        <v>Herbívoro</v>
      </c>
      <c r="AS849" t="str">
        <f>VLOOKUP(M849,spp!A:L,12,FALSE)</f>
        <v>LC</v>
      </c>
    </row>
    <row r="850" spans="1:45" x14ac:dyDescent="0.3">
      <c r="A850">
        <v>22</v>
      </c>
      <c r="B850" s="2" t="s">
        <v>983</v>
      </c>
      <c r="C850" s="2" t="s">
        <v>1009</v>
      </c>
      <c r="D850" t="s">
        <v>1015</v>
      </c>
      <c r="E850" s="2" t="s">
        <v>985</v>
      </c>
      <c r="F850">
        <v>2</v>
      </c>
      <c r="G850" s="1">
        <v>41428</v>
      </c>
      <c r="H850" s="61">
        <v>2013</v>
      </c>
      <c r="I850" s="5" t="s">
        <v>986</v>
      </c>
      <c r="J850" s="1"/>
      <c r="L850" t="str">
        <f t="shared" si="94"/>
        <v>Somero</v>
      </c>
      <c r="M850" t="s">
        <v>1032</v>
      </c>
      <c r="N850" t="str">
        <f>VLOOKUP(M850,spp!A:B,2,FALSE)</f>
        <v>Lutjanus argentiventris</v>
      </c>
      <c r="O850">
        <f t="shared" ref="O850:O913" si="100">+SUM(P850:AF850)</f>
        <v>30</v>
      </c>
      <c r="S850">
        <v>7</v>
      </c>
      <c r="T850">
        <v>20</v>
      </c>
      <c r="U850">
        <v>3</v>
      </c>
      <c r="AI850" s="44"/>
      <c r="AJ850">
        <f>VLOOKUP(M850,spp!A:C,3,FALSE)</f>
        <v>1</v>
      </c>
      <c r="AK850">
        <f>VLOOKUP(M850,spp!A:D,4,FALSE)</f>
        <v>3</v>
      </c>
      <c r="AL850">
        <f t="shared" si="95"/>
        <v>478640.625</v>
      </c>
      <c r="AM850">
        <f t="shared" si="96"/>
        <v>11966.015625</v>
      </c>
      <c r="AN850">
        <f t="shared" si="97"/>
        <v>119660.15625</v>
      </c>
      <c r="AO850">
        <f t="shared" si="98"/>
        <v>119.66015625</v>
      </c>
      <c r="AP850">
        <f t="shared" si="99"/>
        <v>0.6</v>
      </c>
      <c r="AQ850">
        <f>VLOOKUP(M850,spp!A:H,8,FALSE)</f>
        <v>4</v>
      </c>
      <c r="AR850" t="str">
        <f>VLOOKUP(M850,spp!A:K,10,FALSE)</f>
        <v>Depredador Tope</v>
      </c>
      <c r="AS850" t="str">
        <f>VLOOKUP(M850,spp!A:L,12,FALSE)</f>
        <v>LC</v>
      </c>
    </row>
    <row r="851" spans="1:45" x14ac:dyDescent="0.3">
      <c r="A851">
        <v>22</v>
      </c>
      <c r="B851" s="2" t="s">
        <v>983</v>
      </c>
      <c r="C851" s="2" t="s">
        <v>1009</v>
      </c>
      <c r="D851" t="s">
        <v>1015</v>
      </c>
      <c r="E851" s="2" t="s">
        <v>985</v>
      </c>
      <c r="F851">
        <v>2</v>
      </c>
      <c r="G851" s="1">
        <v>41428</v>
      </c>
      <c r="H851" s="61">
        <v>2013</v>
      </c>
      <c r="I851" s="5" t="s">
        <v>986</v>
      </c>
      <c r="J851" s="1"/>
      <c r="L851" t="str">
        <f t="shared" si="94"/>
        <v>Somero</v>
      </c>
      <c r="M851" t="s">
        <v>1028</v>
      </c>
      <c r="N851" t="str">
        <f>VLOOKUP(M851,spp!A:B,2,FALSE)</f>
        <v>Thalassoma lucasanum</v>
      </c>
      <c r="O851">
        <f t="shared" si="100"/>
        <v>7</v>
      </c>
      <c r="Q851">
        <v>7</v>
      </c>
      <c r="AI851" s="44"/>
      <c r="AJ851">
        <f>VLOOKUP(M851,spp!A:C,3,FALSE)</f>
        <v>1.261E-2</v>
      </c>
      <c r="AK851">
        <f>VLOOKUP(M851,spp!A:D,4,FALSE)</f>
        <v>2</v>
      </c>
      <c r="AL851">
        <f t="shared" si="95"/>
        <v>4.9651874999999999</v>
      </c>
      <c r="AM851">
        <f t="shared" si="96"/>
        <v>0.1241296875</v>
      </c>
      <c r="AN851">
        <f t="shared" si="97"/>
        <v>1.241296875</v>
      </c>
      <c r="AO851">
        <f t="shared" si="98"/>
        <v>1.241296875E-3</v>
      </c>
      <c r="AP851">
        <f t="shared" si="99"/>
        <v>0.14000000000000001</v>
      </c>
      <c r="AQ851">
        <f>VLOOKUP(M851,spp!A:H,8,FALSE)</f>
        <v>3.5</v>
      </c>
      <c r="AR851" t="str">
        <f>VLOOKUP(M851,spp!A:K,10,FALSE)</f>
        <v>Depredador</v>
      </c>
      <c r="AS851" t="str">
        <f>VLOOKUP(M851,spp!A:L,12,FALSE)</f>
        <v>LC</v>
      </c>
    </row>
    <row r="852" spans="1:45" x14ac:dyDescent="0.3">
      <c r="A852">
        <v>22</v>
      </c>
      <c r="B852" s="2" t="s">
        <v>983</v>
      </c>
      <c r="C852" s="2" t="s">
        <v>1009</v>
      </c>
      <c r="D852" t="s">
        <v>1015</v>
      </c>
      <c r="E852" s="2" t="s">
        <v>985</v>
      </c>
      <c r="F852">
        <v>2</v>
      </c>
      <c r="G852" s="1">
        <v>41428</v>
      </c>
      <c r="H852" s="61">
        <v>2013</v>
      </c>
      <c r="I852" s="5" t="s">
        <v>986</v>
      </c>
      <c r="J852" s="1"/>
      <c r="L852" t="str">
        <f t="shared" si="94"/>
        <v>Somero</v>
      </c>
      <c r="M852" t="s">
        <v>1025</v>
      </c>
      <c r="N852" t="str">
        <f>VLOOKUP(M852,spp!A:B,2,FALSE)</f>
        <v>Abudefduf troschelii</v>
      </c>
      <c r="O852">
        <f t="shared" si="100"/>
        <v>31</v>
      </c>
      <c r="R852">
        <v>31</v>
      </c>
      <c r="AI852" s="44"/>
      <c r="AJ852">
        <f>VLOOKUP(M852,spp!A:C,3,FALSE)</f>
        <v>1.6E-2</v>
      </c>
      <c r="AK852">
        <f>VLOOKUP(M852,spp!A:D,4,FALSE)</f>
        <v>3</v>
      </c>
      <c r="AL852">
        <f t="shared" si="95"/>
        <v>968.75</v>
      </c>
      <c r="AM852">
        <f t="shared" si="96"/>
        <v>24.21875</v>
      </c>
      <c r="AN852">
        <f t="shared" si="97"/>
        <v>242.1875</v>
      </c>
      <c r="AO852">
        <f t="shared" si="98"/>
        <v>0.2421875</v>
      </c>
      <c r="AP852">
        <f t="shared" si="99"/>
        <v>0.62</v>
      </c>
      <c r="AQ852">
        <f>VLOOKUP(M852,spp!A:H,8,FALSE)</f>
        <v>3</v>
      </c>
      <c r="AR852" t="str">
        <f>VLOOKUP(M852,spp!A:K,10,FALSE)</f>
        <v>Planctívoro</v>
      </c>
      <c r="AS852" t="str">
        <f>VLOOKUP(M852,spp!A:L,12,FALSE)</f>
        <v>LC</v>
      </c>
    </row>
    <row r="853" spans="1:45" x14ac:dyDescent="0.3">
      <c r="A853">
        <v>22</v>
      </c>
      <c r="B853" s="2" t="s">
        <v>983</v>
      </c>
      <c r="C853" s="2" t="s">
        <v>1009</v>
      </c>
      <c r="D853" t="s">
        <v>1015</v>
      </c>
      <c r="E853" s="2" t="s">
        <v>985</v>
      </c>
      <c r="F853">
        <v>2</v>
      </c>
      <c r="G853" s="1">
        <v>41428</v>
      </c>
      <c r="H853" s="61">
        <v>2013</v>
      </c>
      <c r="I853" s="5" t="s">
        <v>986</v>
      </c>
      <c r="J853" s="1"/>
      <c r="L853" t="str">
        <f t="shared" si="94"/>
        <v>Somero</v>
      </c>
      <c r="M853" t="s">
        <v>1086</v>
      </c>
      <c r="N853" t="str">
        <f>VLOOKUP(M853,spp!A:B,2,FALSE)</f>
        <v>Lutjanus novemfasciatus</v>
      </c>
      <c r="O853">
        <f t="shared" si="100"/>
        <v>10</v>
      </c>
      <c r="S853">
        <v>1</v>
      </c>
      <c r="T853">
        <v>9</v>
      </c>
      <c r="AI853" s="44"/>
      <c r="AJ853">
        <f>VLOOKUP(M853,spp!A:C,3,FALSE)</f>
        <v>1</v>
      </c>
      <c r="AK853">
        <f>VLOOKUP(M853,spp!A:D,4,FALSE)</f>
        <v>3</v>
      </c>
      <c r="AL853">
        <f t="shared" si="95"/>
        <v>145984.375</v>
      </c>
      <c r="AM853">
        <f t="shared" si="96"/>
        <v>3649.609375</v>
      </c>
      <c r="AN853">
        <f t="shared" si="97"/>
        <v>36496.09375</v>
      </c>
      <c r="AO853">
        <f t="shared" si="98"/>
        <v>36.49609375</v>
      </c>
      <c r="AP853">
        <f t="shared" si="99"/>
        <v>0.2</v>
      </c>
      <c r="AQ853">
        <f>VLOOKUP(M853,spp!A:H,8,FALSE)</f>
        <v>4</v>
      </c>
      <c r="AR853" t="str">
        <f>VLOOKUP(M853,spp!A:K,10,FALSE)</f>
        <v>Depredador Tope</v>
      </c>
      <c r="AS853" t="str">
        <f>VLOOKUP(M853,spp!A:L,12,FALSE)</f>
        <v>LC</v>
      </c>
    </row>
    <row r="854" spans="1:45" x14ac:dyDescent="0.3">
      <c r="A854">
        <v>22</v>
      </c>
      <c r="B854" s="2" t="s">
        <v>983</v>
      </c>
      <c r="C854" s="2" t="s">
        <v>1009</v>
      </c>
      <c r="D854" t="s">
        <v>1015</v>
      </c>
      <c r="E854" s="2" t="s">
        <v>985</v>
      </c>
      <c r="F854">
        <v>2</v>
      </c>
      <c r="G854" s="1">
        <v>41428</v>
      </c>
      <c r="H854" s="61">
        <v>2013</v>
      </c>
      <c r="I854" s="5" t="s">
        <v>986</v>
      </c>
      <c r="J854" s="1"/>
      <c r="L854" t="str">
        <f t="shared" si="94"/>
        <v>Somero</v>
      </c>
      <c r="M854" t="s">
        <v>1023</v>
      </c>
      <c r="N854" t="str">
        <f>VLOOKUP(M854,spp!A:B,2,FALSE)</f>
        <v>Anisotremus caesius</v>
      </c>
      <c r="O854">
        <f t="shared" si="100"/>
        <v>3</v>
      </c>
      <c r="S854">
        <v>3</v>
      </c>
      <c r="AI854" s="44"/>
      <c r="AJ854">
        <f>VLOOKUP(M854,spp!A:C,3,FALSE)</f>
        <v>1</v>
      </c>
      <c r="AK854">
        <f>VLOOKUP(M854,spp!A:D,4,FALSE)</f>
        <v>2</v>
      </c>
      <c r="AL854">
        <f t="shared" si="95"/>
        <v>918.75</v>
      </c>
      <c r="AM854">
        <f t="shared" si="96"/>
        <v>22.96875</v>
      </c>
      <c r="AN854">
        <f t="shared" si="97"/>
        <v>229.6875</v>
      </c>
      <c r="AO854">
        <f t="shared" si="98"/>
        <v>0.22968749999999999</v>
      </c>
      <c r="AP854">
        <f t="shared" si="99"/>
        <v>0.06</v>
      </c>
      <c r="AQ854">
        <f>VLOOKUP(M854,spp!A:H,8,FALSE)</f>
        <v>3.4</v>
      </c>
      <c r="AR854" t="str">
        <f>VLOOKUP(M854,spp!A:K,10,FALSE)</f>
        <v>Depredador</v>
      </c>
      <c r="AS854" t="str">
        <f>VLOOKUP(M854,spp!A:L,12,FALSE)</f>
        <v>LC</v>
      </c>
    </row>
    <row r="855" spans="1:45" x14ac:dyDescent="0.3">
      <c r="A855">
        <v>22</v>
      </c>
      <c r="B855" s="2" t="s">
        <v>983</v>
      </c>
      <c r="C855" s="2" t="s">
        <v>1009</v>
      </c>
      <c r="D855" t="s">
        <v>1015</v>
      </c>
      <c r="E855" s="2" t="s">
        <v>985</v>
      </c>
      <c r="F855">
        <v>2</v>
      </c>
      <c r="G855" s="1">
        <v>41428</v>
      </c>
      <c r="H855" s="61">
        <v>2013</v>
      </c>
      <c r="I855" s="5" t="s">
        <v>986</v>
      </c>
      <c r="J855" s="1"/>
      <c r="L855" t="str">
        <f t="shared" si="94"/>
        <v>Somero</v>
      </c>
      <c r="M855" t="s">
        <v>1043</v>
      </c>
      <c r="N855" t="str">
        <f>VLOOKUP(M855,spp!A:B,2,FALSE)</f>
        <v>Haemulon maculicauda</v>
      </c>
      <c r="O855">
        <f t="shared" si="100"/>
        <v>15</v>
      </c>
      <c r="S855">
        <v>15</v>
      </c>
      <c r="AI855" s="44"/>
      <c r="AJ855">
        <f>VLOOKUP(M855,spp!A:C,3,FALSE)</f>
        <v>8</v>
      </c>
      <c r="AK855">
        <f>VLOOKUP(M855,spp!A:D,4,FALSE)</f>
        <v>3.16</v>
      </c>
      <c r="AL855">
        <f t="shared" si="95"/>
        <v>1016673.4444030029</v>
      </c>
      <c r="AM855">
        <f t="shared" si="96"/>
        <v>25416.83611007507</v>
      </c>
      <c r="AN855">
        <f t="shared" si="97"/>
        <v>254168.36110075068</v>
      </c>
      <c r="AO855">
        <f t="shared" si="98"/>
        <v>254.16836110075067</v>
      </c>
      <c r="AP855">
        <f t="shared" si="99"/>
        <v>0.3</v>
      </c>
      <c r="AQ855">
        <f>VLOOKUP(M855,spp!A:H,8,FALSE)</f>
        <v>4.2</v>
      </c>
      <c r="AR855" t="str">
        <f>VLOOKUP(M855,spp!A:K,10,FALSE)</f>
        <v>Depredador Tope</v>
      </c>
      <c r="AS855" t="str">
        <f>VLOOKUP(M855,spp!A:L,12,FALSE)</f>
        <v>LC</v>
      </c>
    </row>
    <row r="856" spans="1:45" x14ac:dyDescent="0.3">
      <c r="A856">
        <v>22</v>
      </c>
      <c r="B856" s="2" t="s">
        <v>983</v>
      </c>
      <c r="C856" s="2" t="s">
        <v>1009</v>
      </c>
      <c r="D856" t="s">
        <v>1015</v>
      </c>
      <c r="E856" s="2" t="s">
        <v>985</v>
      </c>
      <c r="F856">
        <v>2</v>
      </c>
      <c r="G856" s="1">
        <v>41428</v>
      </c>
      <c r="H856" s="61">
        <v>2013</v>
      </c>
      <c r="I856" s="5" t="s">
        <v>986</v>
      </c>
      <c r="J856" s="1"/>
      <c r="L856" t="str">
        <f t="shared" si="94"/>
        <v>Somero</v>
      </c>
      <c r="M856" t="s">
        <v>1042</v>
      </c>
      <c r="N856" t="str">
        <f>VLOOKUP(M856,spp!A:B,2,FALSE)</f>
        <v>Bodianus diplotaenia</v>
      </c>
      <c r="O856">
        <f t="shared" si="100"/>
        <v>1</v>
      </c>
      <c r="T856">
        <v>1</v>
      </c>
      <c r="AI856" s="44"/>
      <c r="AJ856">
        <f>VLOOKUP(M856,spp!A:C,3,FALSE)</f>
        <v>2.01E-2</v>
      </c>
      <c r="AK856">
        <f>VLOOKUP(M856,spp!A:D,4,FALSE)</f>
        <v>2</v>
      </c>
      <c r="AL856">
        <f t="shared" si="95"/>
        <v>12.5625</v>
      </c>
      <c r="AM856">
        <f t="shared" si="96"/>
        <v>0.31406250000000002</v>
      </c>
      <c r="AN856">
        <f t="shared" si="97"/>
        <v>3.140625</v>
      </c>
      <c r="AO856">
        <f t="shared" si="98"/>
        <v>3.1406250000000002E-3</v>
      </c>
      <c r="AP856">
        <f t="shared" si="99"/>
        <v>0.02</v>
      </c>
      <c r="AQ856">
        <f>VLOOKUP(M856,spp!A:H,8,FALSE)</f>
        <v>3.4</v>
      </c>
      <c r="AR856" t="str">
        <f>VLOOKUP(M856,spp!A:K,10,FALSE)</f>
        <v>Depredador</v>
      </c>
      <c r="AS856" t="str">
        <f>VLOOKUP(M856,spp!A:L,12,FALSE)</f>
        <v>LC</v>
      </c>
    </row>
    <row r="857" spans="1:45" x14ac:dyDescent="0.3">
      <c r="A857">
        <v>22</v>
      </c>
      <c r="B857" s="2" t="s">
        <v>983</v>
      </c>
      <c r="C857" s="2" t="s">
        <v>1009</v>
      </c>
      <c r="D857" t="s">
        <v>1015</v>
      </c>
      <c r="E857" s="2" t="s">
        <v>985</v>
      </c>
      <c r="F857">
        <v>2</v>
      </c>
      <c r="G857" s="1">
        <v>41428</v>
      </c>
      <c r="H857" s="61">
        <v>2013</v>
      </c>
      <c r="I857" s="5" t="s">
        <v>986</v>
      </c>
      <c r="J857" s="1"/>
      <c r="L857" t="str">
        <f t="shared" si="94"/>
        <v>Somero</v>
      </c>
      <c r="M857" t="s">
        <v>1036</v>
      </c>
      <c r="N857" t="str">
        <f>VLOOKUP(M857,spp!A:B,2,FALSE)</f>
        <v>Chaetodon humeralis</v>
      </c>
      <c r="O857">
        <f t="shared" si="100"/>
        <v>1</v>
      </c>
      <c r="R857">
        <v>1</v>
      </c>
      <c r="AI857" s="44"/>
      <c r="AJ857">
        <f>VLOOKUP(M857,spp!A:C,3,FALSE)</f>
        <v>2</v>
      </c>
      <c r="AK857">
        <f>VLOOKUP(M857,spp!A:D,4,FALSE)</f>
        <v>2.9895</v>
      </c>
      <c r="AL857">
        <f t="shared" si="95"/>
        <v>3804.0172666013441</v>
      </c>
      <c r="AM857">
        <f t="shared" si="96"/>
        <v>95.100431665033597</v>
      </c>
      <c r="AN857">
        <f t="shared" si="97"/>
        <v>951.00431665033602</v>
      </c>
      <c r="AO857">
        <f t="shared" si="98"/>
        <v>0.95100431665033602</v>
      </c>
      <c r="AP857">
        <f t="shared" si="99"/>
        <v>0.02</v>
      </c>
      <c r="AQ857">
        <f>VLOOKUP(M857,spp!A:H,8,FALSE)</f>
        <v>2.7</v>
      </c>
      <c r="AR857" t="str">
        <f>VLOOKUP(M857,spp!A:K,10,FALSE)</f>
        <v>Herbívoro</v>
      </c>
      <c r="AS857" t="str">
        <f>VLOOKUP(M857,spp!A:L,12,FALSE)</f>
        <v>LC</v>
      </c>
    </row>
    <row r="858" spans="1:45" x14ac:dyDescent="0.3">
      <c r="A858">
        <v>22</v>
      </c>
      <c r="B858" s="2" t="s">
        <v>983</v>
      </c>
      <c r="C858" s="2" t="s">
        <v>1009</v>
      </c>
      <c r="D858" t="s">
        <v>1015</v>
      </c>
      <c r="E858" s="2" t="s">
        <v>985</v>
      </c>
      <c r="F858">
        <v>2</v>
      </c>
      <c r="G858" s="1">
        <v>41428</v>
      </c>
      <c r="H858" s="61">
        <v>2013</v>
      </c>
      <c r="I858" s="5" t="s">
        <v>986</v>
      </c>
      <c r="J858" s="1"/>
      <c r="L858" t="str">
        <f t="shared" si="94"/>
        <v>Somero</v>
      </c>
      <c r="M858" t="s">
        <v>1021</v>
      </c>
      <c r="N858" t="str">
        <f>VLOOKUP(M858,spp!A:B,2,FALSE)</f>
        <v>Johnrandallia nigrirostris</v>
      </c>
      <c r="O858">
        <f t="shared" si="100"/>
        <v>2</v>
      </c>
      <c r="S858">
        <v>2</v>
      </c>
      <c r="AI858" s="44"/>
      <c r="AJ858">
        <f>VLOOKUP(M858,spp!A:C,3,FALSE)</f>
        <v>2</v>
      </c>
      <c r="AK858">
        <f>VLOOKUP(M858,spp!A:D,4,FALSE)</f>
        <v>3</v>
      </c>
      <c r="AL858">
        <f t="shared" si="95"/>
        <v>21437.5</v>
      </c>
      <c r="AM858">
        <f t="shared" si="96"/>
        <v>535.9375</v>
      </c>
      <c r="AN858">
        <f t="shared" si="97"/>
        <v>5359.375</v>
      </c>
      <c r="AO858">
        <f t="shared" si="98"/>
        <v>5.359375</v>
      </c>
      <c r="AP858">
        <f t="shared" si="99"/>
        <v>0.04</v>
      </c>
      <c r="AQ858">
        <f>VLOOKUP(M858,spp!A:H,8,FALSE)</f>
        <v>3</v>
      </c>
      <c r="AR858" t="str">
        <f>VLOOKUP(M858,spp!A:K,10,FALSE)</f>
        <v>Depredador</v>
      </c>
      <c r="AS858" t="str">
        <f>VLOOKUP(M858,spp!A:L,12,FALSE)</f>
        <v>LC</v>
      </c>
    </row>
    <row r="859" spans="1:45" x14ac:dyDescent="0.3">
      <c r="A859">
        <v>22</v>
      </c>
      <c r="B859" s="2" t="s">
        <v>983</v>
      </c>
      <c r="C859" s="2" t="s">
        <v>1009</v>
      </c>
      <c r="D859" t="s">
        <v>1015</v>
      </c>
      <c r="E859" s="2" t="s">
        <v>985</v>
      </c>
      <c r="F859">
        <v>2</v>
      </c>
      <c r="G859" s="1">
        <v>41428</v>
      </c>
      <c r="H859" s="61">
        <v>2013</v>
      </c>
      <c r="I859" s="5" t="s">
        <v>986</v>
      </c>
      <c r="J859" s="1"/>
      <c r="L859" t="str">
        <f t="shared" si="94"/>
        <v>Somero</v>
      </c>
      <c r="M859" t="s">
        <v>1059</v>
      </c>
      <c r="N859" t="str">
        <f>VLOOKUP(M859,spp!A:B,2,FALSE)</f>
        <v>Gymnothorax castaneus</v>
      </c>
      <c r="O859">
        <f t="shared" si="100"/>
        <v>1</v>
      </c>
      <c r="AC859">
        <v>1</v>
      </c>
      <c r="AI859" s="44"/>
      <c r="AJ859">
        <f>VLOOKUP(M859,spp!A:C,3,FALSE)</f>
        <v>1.4E-3</v>
      </c>
      <c r="AK859">
        <f>VLOOKUP(M859,spp!A:D,4,FALSE)</f>
        <v>3.0122</v>
      </c>
      <c r="AL859">
        <f t="shared" si="95"/>
        <v>3864.7679513077105</v>
      </c>
      <c r="AM859">
        <f t="shared" si="96"/>
        <v>96.619198782692763</v>
      </c>
      <c r="AN859">
        <f t="shared" si="97"/>
        <v>966.19198782692763</v>
      </c>
      <c r="AO859">
        <f t="shared" si="98"/>
        <v>0.96619198782692761</v>
      </c>
      <c r="AP859">
        <f t="shared" si="99"/>
        <v>0.02</v>
      </c>
      <c r="AQ859">
        <f>VLOOKUP(M859,spp!A:H,8,FALSE)</f>
        <v>4</v>
      </c>
      <c r="AR859" t="str">
        <f>VLOOKUP(M859,spp!A:K,10,FALSE)</f>
        <v>Depredador Tope</v>
      </c>
      <c r="AS859" t="str">
        <f>VLOOKUP(M859,spp!A:L,12,FALSE)</f>
        <v>LC</v>
      </c>
    </row>
    <row r="860" spans="1:45" x14ac:dyDescent="0.3">
      <c r="A860">
        <v>22</v>
      </c>
      <c r="B860" s="2" t="s">
        <v>983</v>
      </c>
      <c r="C860" s="2" t="s">
        <v>1009</v>
      </c>
      <c r="D860" t="s">
        <v>1015</v>
      </c>
      <c r="E860" s="2" t="s">
        <v>985</v>
      </c>
      <c r="F860">
        <v>3</v>
      </c>
      <c r="G860" s="1">
        <v>41428</v>
      </c>
      <c r="H860" s="61">
        <v>2013</v>
      </c>
      <c r="I860" s="5" t="s">
        <v>986</v>
      </c>
      <c r="J860" s="1"/>
      <c r="L860" t="str">
        <f t="shared" si="94"/>
        <v>Somero</v>
      </c>
      <c r="M860" t="s">
        <v>1048</v>
      </c>
      <c r="N860" t="str">
        <f>VLOOKUP(M860,spp!A:B,2,FALSE)</f>
        <v>Scarus ghobban</v>
      </c>
      <c r="O860">
        <f t="shared" si="100"/>
        <v>105</v>
      </c>
      <c r="Q860">
        <v>25</v>
      </c>
      <c r="T860">
        <v>77</v>
      </c>
      <c r="U860">
        <v>3</v>
      </c>
      <c r="AI860" s="44"/>
      <c r="AJ860">
        <f>VLOOKUP(M860,spp!A:C,3,FALSE)</f>
        <v>2</v>
      </c>
      <c r="AK860">
        <f>VLOOKUP(M860,spp!A:D,4,FALSE)</f>
        <v>2.919</v>
      </c>
      <c r="AL860">
        <f t="shared" si="95"/>
        <v>2064787.697706619</v>
      </c>
      <c r="AM860">
        <f t="shared" si="96"/>
        <v>51619.692442665473</v>
      </c>
      <c r="AN860">
        <f t="shared" si="97"/>
        <v>516196.9244266547</v>
      </c>
      <c r="AO860">
        <f t="shared" si="98"/>
        <v>516.19692442665473</v>
      </c>
      <c r="AP860">
        <f t="shared" si="99"/>
        <v>2.1</v>
      </c>
      <c r="AQ860">
        <f>VLOOKUP(M860,spp!A:H,8,FALSE)</f>
        <v>2</v>
      </c>
      <c r="AR860" t="str">
        <f>VLOOKUP(M860,spp!A:K,10,FALSE)</f>
        <v>Herbívoro</v>
      </c>
      <c r="AS860" t="str">
        <f>VLOOKUP(M860,spp!A:L,12,FALSE)</f>
        <v>LC</v>
      </c>
    </row>
    <row r="861" spans="1:45" x14ac:dyDescent="0.3">
      <c r="A861">
        <v>22</v>
      </c>
      <c r="B861" s="2" t="s">
        <v>983</v>
      </c>
      <c r="C861" s="2" t="s">
        <v>1009</v>
      </c>
      <c r="D861" t="s">
        <v>1015</v>
      </c>
      <c r="E861" s="2" t="s">
        <v>985</v>
      </c>
      <c r="F861">
        <v>3</v>
      </c>
      <c r="G861" s="1">
        <v>41428</v>
      </c>
      <c r="H861" s="61">
        <v>2013</v>
      </c>
      <c r="I861" s="5" t="s">
        <v>986</v>
      </c>
      <c r="J861" s="1"/>
      <c r="L861" t="str">
        <f t="shared" si="94"/>
        <v>Somero</v>
      </c>
      <c r="M861" t="s">
        <v>1023</v>
      </c>
      <c r="N861" t="str">
        <f>VLOOKUP(M861,spp!A:B,2,FALSE)</f>
        <v>Anisotremus caesius</v>
      </c>
      <c r="O861">
        <f t="shared" si="100"/>
        <v>45</v>
      </c>
      <c r="S861">
        <v>5</v>
      </c>
      <c r="T861">
        <v>40</v>
      </c>
      <c r="AI861" s="44"/>
      <c r="AJ861">
        <f>VLOOKUP(M861,spp!A:C,3,FALSE)</f>
        <v>1</v>
      </c>
      <c r="AK861">
        <f>VLOOKUP(M861,spp!A:D,4,FALSE)</f>
        <v>2</v>
      </c>
      <c r="AL861">
        <f t="shared" si="95"/>
        <v>26531.25</v>
      </c>
      <c r="AM861">
        <f t="shared" si="96"/>
        <v>663.28125</v>
      </c>
      <c r="AN861">
        <f t="shared" si="97"/>
        <v>6632.8125</v>
      </c>
      <c r="AO861">
        <f t="shared" si="98"/>
        <v>6.6328125</v>
      </c>
      <c r="AP861">
        <f t="shared" si="99"/>
        <v>0.9</v>
      </c>
      <c r="AQ861">
        <f>VLOOKUP(M861,spp!A:H,8,FALSE)</f>
        <v>3.4</v>
      </c>
      <c r="AR861" t="str">
        <f>VLOOKUP(M861,spp!A:K,10,FALSE)</f>
        <v>Depredador</v>
      </c>
      <c r="AS861" t="str">
        <f>VLOOKUP(M861,spp!A:L,12,FALSE)</f>
        <v>LC</v>
      </c>
    </row>
    <row r="862" spans="1:45" x14ac:dyDescent="0.3">
      <c r="A862">
        <v>22</v>
      </c>
      <c r="B862" s="2" t="s">
        <v>983</v>
      </c>
      <c r="C862" s="2" t="s">
        <v>1009</v>
      </c>
      <c r="D862" t="s">
        <v>1015</v>
      </c>
      <c r="E862" s="2" t="s">
        <v>985</v>
      </c>
      <c r="F862">
        <v>3</v>
      </c>
      <c r="G862" s="1">
        <v>41428</v>
      </c>
      <c r="H862" s="61">
        <v>2013</v>
      </c>
      <c r="I862" s="5" t="s">
        <v>986</v>
      </c>
      <c r="J862" s="1"/>
      <c r="L862" t="str">
        <f t="shared" si="94"/>
        <v>Somero</v>
      </c>
      <c r="M862" t="s">
        <v>1019</v>
      </c>
      <c r="N862" t="str">
        <f>VLOOKUP(M862,spp!A:B,2,FALSE)</f>
        <v>Stegastes acapulcoensis</v>
      </c>
      <c r="O862">
        <f t="shared" si="100"/>
        <v>33</v>
      </c>
      <c r="P862">
        <v>6</v>
      </c>
      <c r="Q862">
        <v>2</v>
      </c>
      <c r="R862">
        <v>25</v>
      </c>
      <c r="AI862" s="44"/>
      <c r="AJ862">
        <f>VLOOKUP(M862,spp!A:C,3,FALSE)</f>
        <v>3.49E-2</v>
      </c>
      <c r="AK862">
        <f>VLOOKUP(M862,spp!A:D,4,FALSE)</f>
        <v>2</v>
      </c>
      <c r="AL862">
        <f t="shared" si="95"/>
        <v>141.56312500000001</v>
      </c>
      <c r="AM862">
        <f t="shared" si="96"/>
        <v>3.5390781250000005</v>
      </c>
      <c r="AN862">
        <f t="shared" si="97"/>
        <v>35.390781250000003</v>
      </c>
      <c r="AO862">
        <f t="shared" si="98"/>
        <v>3.5390781250000003E-2</v>
      </c>
      <c r="AP862">
        <f t="shared" si="99"/>
        <v>0.66</v>
      </c>
      <c r="AQ862">
        <f>VLOOKUP(M862,spp!A:H,8,FALSE)</f>
        <v>2</v>
      </c>
      <c r="AR862" t="str">
        <f>VLOOKUP(M862,spp!A:K,10,FALSE)</f>
        <v>Herbívoro</v>
      </c>
      <c r="AS862" t="str">
        <f>VLOOKUP(M862,spp!A:L,12,FALSE)</f>
        <v>LC</v>
      </c>
    </row>
    <row r="863" spans="1:45" x14ac:dyDescent="0.3">
      <c r="A863">
        <v>22</v>
      </c>
      <c r="B863" s="2" t="s">
        <v>983</v>
      </c>
      <c r="C863" s="2" t="s">
        <v>1009</v>
      </c>
      <c r="D863" t="s">
        <v>1015</v>
      </c>
      <c r="E863" s="2" t="s">
        <v>985</v>
      </c>
      <c r="F863">
        <v>3</v>
      </c>
      <c r="G863" s="1">
        <v>41428</v>
      </c>
      <c r="H863" s="61">
        <v>2013</v>
      </c>
      <c r="I863" s="5" t="s">
        <v>986</v>
      </c>
      <c r="J863" s="1"/>
      <c r="L863" t="str">
        <f t="shared" si="94"/>
        <v>Somero</v>
      </c>
      <c r="M863" t="s">
        <v>1032</v>
      </c>
      <c r="N863" t="str">
        <f>VLOOKUP(M863,spp!A:B,2,FALSE)</f>
        <v>Lutjanus argentiventris</v>
      </c>
      <c r="O863">
        <f t="shared" si="100"/>
        <v>89</v>
      </c>
      <c r="S863">
        <v>20</v>
      </c>
      <c r="T863">
        <v>67</v>
      </c>
      <c r="U863">
        <v>2</v>
      </c>
      <c r="AI863" s="44"/>
      <c r="AJ863">
        <f>VLOOKUP(M863,spp!A:C,3,FALSE)</f>
        <v>1</v>
      </c>
      <c r="AK863">
        <f>VLOOKUP(M863,spp!A:D,4,FALSE)</f>
        <v>3</v>
      </c>
      <c r="AL863">
        <f t="shared" si="95"/>
        <v>1239812.5</v>
      </c>
      <c r="AM863">
        <f t="shared" si="96"/>
        <v>30995.3125</v>
      </c>
      <c r="AN863">
        <f t="shared" si="97"/>
        <v>309953.125</v>
      </c>
      <c r="AO863">
        <f t="shared" si="98"/>
        <v>309.953125</v>
      </c>
      <c r="AP863">
        <f t="shared" si="99"/>
        <v>1.78</v>
      </c>
      <c r="AQ863">
        <f>VLOOKUP(M863,spp!A:H,8,FALSE)</f>
        <v>4</v>
      </c>
      <c r="AR863" t="str">
        <f>VLOOKUP(M863,spp!A:K,10,FALSE)</f>
        <v>Depredador Tope</v>
      </c>
      <c r="AS863" t="str">
        <f>VLOOKUP(M863,spp!A:L,12,FALSE)</f>
        <v>LC</v>
      </c>
    </row>
    <row r="864" spans="1:45" x14ac:dyDescent="0.3">
      <c r="A864">
        <v>22</v>
      </c>
      <c r="B864" s="2" t="s">
        <v>983</v>
      </c>
      <c r="C864" s="2" t="s">
        <v>1009</v>
      </c>
      <c r="D864" t="s">
        <v>1015</v>
      </c>
      <c r="E864" s="2" t="s">
        <v>985</v>
      </c>
      <c r="F864">
        <v>3</v>
      </c>
      <c r="G864" s="1">
        <v>41428</v>
      </c>
      <c r="H864" s="61">
        <v>2013</v>
      </c>
      <c r="I864" s="5" t="s">
        <v>986</v>
      </c>
      <c r="J864" s="1"/>
      <c r="L864" t="str">
        <f t="shared" si="94"/>
        <v>Somero</v>
      </c>
      <c r="M864" t="s">
        <v>1025</v>
      </c>
      <c r="N864" t="str">
        <f>VLOOKUP(M864,spp!A:B,2,FALSE)</f>
        <v>Abudefduf troschelii</v>
      </c>
      <c r="O864">
        <f t="shared" si="100"/>
        <v>4</v>
      </c>
      <c r="R864">
        <v>4</v>
      </c>
      <c r="AI864" s="44"/>
      <c r="AJ864">
        <f>VLOOKUP(M864,spp!A:C,3,FALSE)</f>
        <v>1.6E-2</v>
      </c>
      <c r="AK864">
        <f>VLOOKUP(M864,spp!A:D,4,FALSE)</f>
        <v>3</v>
      </c>
      <c r="AL864">
        <f t="shared" si="95"/>
        <v>125</v>
      </c>
      <c r="AM864">
        <f t="shared" si="96"/>
        <v>3.125</v>
      </c>
      <c r="AN864">
        <f t="shared" si="97"/>
        <v>31.25</v>
      </c>
      <c r="AO864">
        <f t="shared" si="98"/>
        <v>3.125E-2</v>
      </c>
      <c r="AP864">
        <f t="shared" si="99"/>
        <v>0.08</v>
      </c>
      <c r="AQ864">
        <f>VLOOKUP(M864,spp!A:H,8,FALSE)</f>
        <v>3</v>
      </c>
      <c r="AR864" t="str">
        <f>VLOOKUP(M864,spp!A:K,10,FALSE)</f>
        <v>Planctívoro</v>
      </c>
      <c r="AS864" t="str">
        <f>VLOOKUP(M864,spp!A:L,12,FALSE)</f>
        <v>LC</v>
      </c>
    </row>
    <row r="865" spans="1:45" x14ac:dyDescent="0.3">
      <c r="A865">
        <v>22</v>
      </c>
      <c r="B865" s="2" t="s">
        <v>983</v>
      </c>
      <c r="C865" s="2" t="s">
        <v>1009</v>
      </c>
      <c r="D865" t="s">
        <v>1015</v>
      </c>
      <c r="E865" s="2" t="s">
        <v>985</v>
      </c>
      <c r="F865">
        <v>3</v>
      </c>
      <c r="G865" s="1">
        <v>41428</v>
      </c>
      <c r="H865" s="61">
        <v>2013</v>
      </c>
      <c r="I865" s="5" t="s">
        <v>986</v>
      </c>
      <c r="J865" s="1"/>
      <c r="L865" t="str">
        <f t="shared" si="94"/>
        <v>Somero</v>
      </c>
      <c r="M865" t="s">
        <v>1028</v>
      </c>
      <c r="N865" t="str">
        <f>VLOOKUP(M865,spp!A:B,2,FALSE)</f>
        <v>Thalassoma lucasanum</v>
      </c>
      <c r="O865">
        <f t="shared" si="100"/>
        <v>24</v>
      </c>
      <c r="Q865">
        <v>6</v>
      </c>
      <c r="R865">
        <v>18</v>
      </c>
      <c r="AI865" s="44"/>
      <c r="AJ865">
        <f>VLOOKUP(M865,spp!A:C,3,FALSE)</f>
        <v>1.261E-2</v>
      </c>
      <c r="AK865">
        <f>VLOOKUP(M865,spp!A:D,4,FALSE)</f>
        <v>2</v>
      </c>
      <c r="AL865">
        <f t="shared" si="95"/>
        <v>39.721499999999992</v>
      </c>
      <c r="AM865">
        <f t="shared" si="96"/>
        <v>0.9930374999999998</v>
      </c>
      <c r="AN865">
        <f t="shared" si="97"/>
        <v>9.930374999999998</v>
      </c>
      <c r="AO865">
        <f t="shared" si="98"/>
        <v>9.9303749999999982E-3</v>
      </c>
      <c r="AP865">
        <f t="shared" si="99"/>
        <v>0.48</v>
      </c>
      <c r="AQ865">
        <f>VLOOKUP(M865,spp!A:H,8,FALSE)</f>
        <v>3.5</v>
      </c>
      <c r="AR865" t="str">
        <f>VLOOKUP(M865,spp!A:K,10,FALSE)</f>
        <v>Depredador</v>
      </c>
      <c r="AS865" t="str">
        <f>VLOOKUP(M865,spp!A:L,12,FALSE)</f>
        <v>LC</v>
      </c>
    </row>
    <row r="866" spans="1:45" x14ac:dyDescent="0.3">
      <c r="A866">
        <v>22</v>
      </c>
      <c r="B866" s="2" t="s">
        <v>983</v>
      </c>
      <c r="C866" s="2" t="s">
        <v>1009</v>
      </c>
      <c r="D866" t="s">
        <v>1015</v>
      </c>
      <c r="E866" s="2" t="s">
        <v>985</v>
      </c>
      <c r="F866">
        <v>3</v>
      </c>
      <c r="G866" s="1">
        <v>41428</v>
      </c>
      <c r="H866" s="61">
        <v>2013</v>
      </c>
      <c r="I866" s="5" t="s">
        <v>986</v>
      </c>
      <c r="J866" s="1"/>
      <c r="L866" t="str">
        <f t="shared" si="94"/>
        <v>Somero</v>
      </c>
      <c r="M866" t="s">
        <v>1033</v>
      </c>
      <c r="N866" t="str">
        <f>VLOOKUP(M866,spp!A:B,2,FALSE)</f>
        <v>Cephalopholis panamensis</v>
      </c>
      <c r="O866">
        <f t="shared" si="100"/>
        <v>2</v>
      </c>
      <c r="S866">
        <v>2</v>
      </c>
      <c r="AI866" s="44"/>
      <c r="AJ866">
        <f>VLOOKUP(M866,spp!A:C,3,FALSE)</f>
        <v>2</v>
      </c>
      <c r="AK866">
        <f>VLOOKUP(M866,spp!A:D,4,FALSE)</f>
        <v>3</v>
      </c>
      <c r="AL866">
        <f t="shared" si="95"/>
        <v>21437.5</v>
      </c>
      <c r="AM866">
        <f t="shared" si="96"/>
        <v>535.9375</v>
      </c>
      <c r="AN866">
        <f t="shared" si="97"/>
        <v>5359.375</v>
      </c>
      <c r="AO866">
        <f t="shared" si="98"/>
        <v>5.359375</v>
      </c>
      <c r="AP866">
        <f t="shared" si="99"/>
        <v>0.04</v>
      </c>
      <c r="AQ866">
        <f>VLOOKUP(M866,spp!A:H,8,FALSE)</f>
        <v>4</v>
      </c>
      <c r="AR866" t="str">
        <f>VLOOKUP(M866,spp!A:K,10,FALSE)</f>
        <v>Depredador Tope</v>
      </c>
      <c r="AS866" t="str">
        <f>VLOOKUP(M866,spp!A:L,12,FALSE)</f>
        <v>LC</v>
      </c>
    </row>
    <row r="867" spans="1:45" x14ac:dyDescent="0.3">
      <c r="A867">
        <v>22</v>
      </c>
      <c r="B867" s="2" t="s">
        <v>983</v>
      </c>
      <c r="C867" s="2" t="s">
        <v>1009</v>
      </c>
      <c r="D867" t="s">
        <v>1015</v>
      </c>
      <c r="E867" s="2" t="s">
        <v>985</v>
      </c>
      <c r="F867">
        <v>3</v>
      </c>
      <c r="G867" s="1">
        <v>41428</v>
      </c>
      <c r="H867" s="61">
        <v>2013</v>
      </c>
      <c r="I867" s="5" t="s">
        <v>986</v>
      </c>
      <c r="J867" s="1"/>
      <c r="L867" t="str">
        <f t="shared" si="94"/>
        <v>Somero</v>
      </c>
      <c r="M867" t="s">
        <v>1021</v>
      </c>
      <c r="N867" t="str">
        <f>VLOOKUP(M867,spp!A:B,2,FALSE)</f>
        <v>Johnrandallia nigrirostris</v>
      </c>
      <c r="O867">
        <f t="shared" si="100"/>
        <v>2</v>
      </c>
      <c r="S867">
        <v>2</v>
      </c>
      <c r="AI867" s="44"/>
      <c r="AJ867">
        <f>VLOOKUP(M867,spp!A:C,3,FALSE)</f>
        <v>2</v>
      </c>
      <c r="AK867">
        <f>VLOOKUP(M867,spp!A:D,4,FALSE)</f>
        <v>3</v>
      </c>
      <c r="AL867">
        <f t="shared" si="95"/>
        <v>21437.5</v>
      </c>
      <c r="AM867">
        <f t="shared" si="96"/>
        <v>535.9375</v>
      </c>
      <c r="AN867">
        <f t="shared" si="97"/>
        <v>5359.375</v>
      </c>
      <c r="AO867">
        <f t="shared" si="98"/>
        <v>5.359375</v>
      </c>
      <c r="AP867">
        <f t="shared" si="99"/>
        <v>0.04</v>
      </c>
      <c r="AQ867">
        <f>VLOOKUP(M867,spp!A:H,8,FALSE)</f>
        <v>3</v>
      </c>
      <c r="AR867" t="str">
        <f>VLOOKUP(M867,spp!A:K,10,FALSE)</f>
        <v>Depredador</v>
      </c>
      <c r="AS867" t="str">
        <f>VLOOKUP(M867,spp!A:L,12,FALSE)</f>
        <v>LC</v>
      </c>
    </row>
    <row r="868" spans="1:45" x14ac:dyDescent="0.3">
      <c r="A868">
        <v>22</v>
      </c>
      <c r="B868" s="2" t="s">
        <v>983</v>
      </c>
      <c r="C868" s="2" t="s">
        <v>1009</v>
      </c>
      <c r="D868" t="s">
        <v>1015</v>
      </c>
      <c r="E868" s="2" t="s">
        <v>985</v>
      </c>
      <c r="F868">
        <v>3</v>
      </c>
      <c r="G868" s="1">
        <v>41428</v>
      </c>
      <c r="H868" s="61">
        <v>2013</v>
      </c>
      <c r="I868" s="5" t="s">
        <v>986</v>
      </c>
      <c r="J868" s="1"/>
      <c r="L868" t="str">
        <f t="shared" si="94"/>
        <v>Somero</v>
      </c>
      <c r="M868" t="s">
        <v>1036</v>
      </c>
      <c r="N868" t="str">
        <f>VLOOKUP(M868,spp!A:B,2,FALSE)</f>
        <v>Chaetodon humeralis</v>
      </c>
      <c r="O868">
        <f t="shared" si="100"/>
        <v>1</v>
      </c>
      <c r="Q868">
        <v>1</v>
      </c>
      <c r="AI868" s="44"/>
      <c r="AJ868">
        <f>VLOOKUP(M868,spp!A:C,3,FALSE)</f>
        <v>2</v>
      </c>
      <c r="AK868">
        <f>VLOOKUP(M868,spp!A:D,4,FALSE)</f>
        <v>2.9895</v>
      </c>
      <c r="AL868">
        <f t="shared" si="95"/>
        <v>826.08672377310813</v>
      </c>
      <c r="AM868">
        <f t="shared" si="96"/>
        <v>20.652168094327703</v>
      </c>
      <c r="AN868">
        <f t="shared" si="97"/>
        <v>206.52168094327703</v>
      </c>
      <c r="AO868">
        <f t="shared" si="98"/>
        <v>0.20652168094327703</v>
      </c>
      <c r="AP868">
        <f t="shared" si="99"/>
        <v>0.02</v>
      </c>
      <c r="AQ868">
        <f>VLOOKUP(M868,spp!A:H,8,FALSE)</f>
        <v>2.7</v>
      </c>
      <c r="AR868" t="str">
        <f>VLOOKUP(M868,spp!A:K,10,FALSE)</f>
        <v>Herbívoro</v>
      </c>
      <c r="AS868" t="str">
        <f>VLOOKUP(M868,spp!A:L,12,FALSE)</f>
        <v>LC</v>
      </c>
    </row>
    <row r="869" spans="1:45" x14ac:dyDescent="0.3">
      <c r="A869">
        <v>22</v>
      </c>
      <c r="B869" s="2" t="s">
        <v>983</v>
      </c>
      <c r="C869" s="2" t="s">
        <v>1009</v>
      </c>
      <c r="D869" t="s">
        <v>1015</v>
      </c>
      <c r="E869" s="2" t="s">
        <v>985</v>
      </c>
      <c r="F869">
        <v>3</v>
      </c>
      <c r="G869" s="1">
        <v>41428</v>
      </c>
      <c r="H869" s="61">
        <v>2013</v>
      </c>
      <c r="I869" s="5" t="s">
        <v>986</v>
      </c>
      <c r="J869" s="1"/>
      <c r="L869" t="str">
        <f t="shared" si="94"/>
        <v>Somero</v>
      </c>
      <c r="M869" t="s">
        <v>1018</v>
      </c>
      <c r="N869" t="str">
        <f>VLOOKUP(M869,spp!A:B,2,FALSE)</f>
        <v>Pseudobalistes naufragium</v>
      </c>
      <c r="O869">
        <f t="shared" si="100"/>
        <v>2</v>
      </c>
      <c r="U869">
        <v>2</v>
      </c>
      <c r="AI869" s="44"/>
      <c r="AJ869" t="str">
        <f>VLOOKUP(M869,spp!A:C,3,FALSE)</f>
        <v>0.12970000000000001</v>
      </c>
      <c r="AK869">
        <f>VLOOKUP(M869,spp!A:D,4,FALSE)</f>
        <v>2</v>
      </c>
      <c r="AL869">
        <f t="shared" si="95"/>
        <v>317.76500000000004</v>
      </c>
      <c r="AM869">
        <f t="shared" si="96"/>
        <v>7.9441250000000014</v>
      </c>
      <c r="AN869">
        <f t="shared" si="97"/>
        <v>79.441250000000011</v>
      </c>
      <c r="AO869">
        <f t="shared" si="98"/>
        <v>7.9441250000000005E-2</v>
      </c>
      <c r="AP869">
        <f t="shared" si="99"/>
        <v>0.04</v>
      </c>
      <c r="AQ869">
        <f>VLOOKUP(M869,spp!A:H,8,FALSE)</f>
        <v>3.8</v>
      </c>
      <c r="AR869" t="str">
        <f>VLOOKUP(M869,spp!A:K,10,FALSE)</f>
        <v>Depredador</v>
      </c>
      <c r="AS869" t="str">
        <f>VLOOKUP(M869,spp!A:L,12,FALSE)</f>
        <v>LC</v>
      </c>
    </row>
    <row r="870" spans="1:45" x14ac:dyDescent="0.3">
      <c r="A870">
        <v>22</v>
      </c>
      <c r="B870" s="2" t="s">
        <v>983</v>
      </c>
      <c r="C870" s="2" t="s">
        <v>1009</v>
      </c>
      <c r="D870" t="s">
        <v>1015</v>
      </c>
      <c r="E870" s="2" t="s">
        <v>985</v>
      </c>
      <c r="F870">
        <v>3</v>
      </c>
      <c r="G870" s="1">
        <v>41428</v>
      </c>
      <c r="H870" s="61">
        <v>2013</v>
      </c>
      <c r="I870" s="5" t="s">
        <v>986</v>
      </c>
      <c r="J870" s="1"/>
      <c r="L870" t="str">
        <f t="shared" si="94"/>
        <v>Somero</v>
      </c>
      <c r="M870" t="s">
        <v>1086</v>
      </c>
      <c r="N870" t="str">
        <f>VLOOKUP(M870,spp!A:B,2,FALSE)</f>
        <v>Lutjanus novemfasciatus</v>
      </c>
      <c r="O870">
        <f t="shared" si="100"/>
        <v>2</v>
      </c>
      <c r="U870">
        <v>2</v>
      </c>
      <c r="AI870" s="44"/>
      <c r="AJ870">
        <f>VLOOKUP(M870,spp!A:C,3,FALSE)</f>
        <v>1</v>
      </c>
      <c r="AK870">
        <f>VLOOKUP(M870,spp!A:D,4,FALSE)</f>
        <v>3</v>
      </c>
      <c r="AL870">
        <f t="shared" si="95"/>
        <v>85750</v>
      </c>
      <c r="AM870">
        <f t="shared" si="96"/>
        <v>2143.75</v>
      </c>
      <c r="AN870">
        <f t="shared" si="97"/>
        <v>21437.5</v>
      </c>
      <c r="AO870">
        <f t="shared" si="98"/>
        <v>21.4375</v>
      </c>
      <c r="AP870">
        <f t="shared" si="99"/>
        <v>0.04</v>
      </c>
      <c r="AQ870">
        <f>VLOOKUP(M870,spp!A:H,8,FALSE)</f>
        <v>4</v>
      </c>
      <c r="AR870" t="str">
        <f>VLOOKUP(M870,spp!A:K,10,FALSE)</f>
        <v>Depredador Tope</v>
      </c>
      <c r="AS870" t="str">
        <f>VLOOKUP(M870,spp!A:L,12,FALSE)</f>
        <v>LC</v>
      </c>
    </row>
    <row r="871" spans="1:45" x14ac:dyDescent="0.3">
      <c r="A871">
        <v>22</v>
      </c>
      <c r="B871" s="2" t="s">
        <v>983</v>
      </c>
      <c r="C871" s="2" t="s">
        <v>1009</v>
      </c>
      <c r="D871" t="s">
        <v>1015</v>
      </c>
      <c r="E871" s="2" t="s">
        <v>985</v>
      </c>
      <c r="F871">
        <v>3</v>
      </c>
      <c r="G871" s="1">
        <v>41428</v>
      </c>
      <c r="H871" s="61">
        <v>2013</v>
      </c>
      <c r="I871" s="5" t="s">
        <v>986</v>
      </c>
      <c r="J871" s="1"/>
      <c r="L871" t="str">
        <f t="shared" si="94"/>
        <v>Somero</v>
      </c>
      <c r="M871" t="s">
        <v>1055</v>
      </c>
      <c r="N871" t="str">
        <f>VLOOKUP(M871,spp!A:B,2,FALSE)</f>
        <v>Pomacanthus zonipectus</v>
      </c>
      <c r="O871">
        <f t="shared" si="100"/>
        <v>2</v>
      </c>
      <c r="T871">
        <v>2</v>
      </c>
      <c r="AI871" s="44"/>
      <c r="AJ871">
        <f>VLOOKUP(M871,spp!A:C,3,FALSE)</f>
        <v>1</v>
      </c>
      <c r="AK871">
        <f>VLOOKUP(M871,spp!A:D,4,FALSE)</f>
        <v>2</v>
      </c>
      <c r="AL871">
        <f t="shared" si="95"/>
        <v>1250</v>
      </c>
      <c r="AM871">
        <f t="shared" si="96"/>
        <v>31.25</v>
      </c>
      <c r="AN871">
        <f t="shared" si="97"/>
        <v>312.5</v>
      </c>
      <c r="AO871">
        <f t="shared" si="98"/>
        <v>0.3125</v>
      </c>
      <c r="AP871">
        <f t="shared" si="99"/>
        <v>0.04</v>
      </c>
      <c r="AQ871">
        <f>VLOOKUP(M871,spp!A:H,8,FALSE)</f>
        <v>3.1</v>
      </c>
      <c r="AR871" t="str">
        <f>VLOOKUP(M871,spp!A:K,10,FALSE)</f>
        <v>Depredador</v>
      </c>
      <c r="AS871" t="str">
        <f>VLOOKUP(M871,spp!A:L,12,FALSE)</f>
        <v>LC</v>
      </c>
    </row>
    <row r="872" spans="1:45" x14ac:dyDescent="0.3">
      <c r="A872">
        <v>23</v>
      </c>
      <c r="B872" s="2" t="s">
        <v>983</v>
      </c>
      <c r="C872" s="2" t="s">
        <v>1009</v>
      </c>
      <c r="D872" t="s">
        <v>1016</v>
      </c>
      <c r="E872" t="s">
        <v>992</v>
      </c>
      <c r="F872">
        <v>1</v>
      </c>
      <c r="G872" s="1">
        <v>41428</v>
      </c>
      <c r="H872" s="61">
        <v>2013</v>
      </c>
      <c r="I872" s="5" t="s">
        <v>986</v>
      </c>
      <c r="J872" s="1"/>
      <c r="K872" s="36">
        <v>4</v>
      </c>
      <c r="L872" t="str">
        <f t="shared" si="94"/>
        <v>Somero</v>
      </c>
      <c r="M872" t="s">
        <v>1048</v>
      </c>
      <c r="N872" t="str">
        <f>VLOOKUP(M872,spp!A:B,2,FALSE)</f>
        <v>Scarus ghobban</v>
      </c>
      <c r="O872">
        <f t="shared" si="100"/>
        <v>31</v>
      </c>
      <c r="R872">
        <v>12</v>
      </c>
      <c r="S872">
        <v>19</v>
      </c>
      <c r="AI872" s="44"/>
      <c r="AJ872">
        <f>VLOOKUP(M872,spp!A:C,3,FALSE)</f>
        <v>2</v>
      </c>
      <c r="AK872">
        <f>VLOOKUP(M872,spp!A:D,4,FALSE)</f>
        <v>2.919</v>
      </c>
      <c r="AL872">
        <f t="shared" si="95"/>
        <v>199717.03445515851</v>
      </c>
      <c r="AM872">
        <f t="shared" si="96"/>
        <v>4992.9258613789625</v>
      </c>
      <c r="AN872">
        <f t="shared" si="97"/>
        <v>49929.258613789629</v>
      </c>
      <c r="AO872">
        <f t="shared" si="98"/>
        <v>49.929258613789628</v>
      </c>
      <c r="AP872">
        <f t="shared" si="99"/>
        <v>0.62</v>
      </c>
      <c r="AQ872">
        <f>VLOOKUP(M872,spp!A:H,8,FALSE)</f>
        <v>2</v>
      </c>
      <c r="AR872" t="str">
        <f>VLOOKUP(M872,spp!A:K,10,FALSE)</f>
        <v>Herbívoro</v>
      </c>
      <c r="AS872" t="str">
        <f>VLOOKUP(M872,spp!A:L,12,FALSE)</f>
        <v>LC</v>
      </c>
    </row>
    <row r="873" spans="1:45" x14ac:dyDescent="0.3">
      <c r="A873">
        <v>23</v>
      </c>
      <c r="B873" s="2" t="s">
        <v>983</v>
      </c>
      <c r="C873" s="2" t="s">
        <v>1009</v>
      </c>
      <c r="D873" t="s">
        <v>1016</v>
      </c>
      <c r="E873" t="s">
        <v>992</v>
      </c>
      <c r="F873">
        <v>1</v>
      </c>
      <c r="G873" s="1">
        <v>41428</v>
      </c>
      <c r="H873" s="61">
        <v>2013</v>
      </c>
      <c r="I873" s="5" t="s">
        <v>986</v>
      </c>
      <c r="J873" s="1"/>
      <c r="K873" s="36">
        <v>4</v>
      </c>
      <c r="L873" t="str">
        <f t="shared" si="94"/>
        <v>Somero</v>
      </c>
      <c r="M873" t="s">
        <v>1070</v>
      </c>
      <c r="N873" t="str">
        <f>VLOOKUP(M873,spp!A:B,2,FALSE)</f>
        <v>Stegastes rectrifaenum</v>
      </c>
      <c r="O873">
        <f t="shared" si="100"/>
        <v>16</v>
      </c>
      <c r="Q873">
        <v>16</v>
      </c>
      <c r="AI873" s="44"/>
      <c r="AJ873">
        <f>VLOOKUP(M873,spp!A:C,3,FALSE)</f>
        <v>1.813E-2</v>
      </c>
      <c r="AK873">
        <f>VLOOKUP(M873,spp!A:D,4,FALSE)</f>
        <v>3.07552</v>
      </c>
      <c r="AL873">
        <f t="shared" si="95"/>
        <v>142.49059617297408</v>
      </c>
      <c r="AM873">
        <f t="shared" si="96"/>
        <v>3.5622649043243522</v>
      </c>
      <c r="AN873">
        <f t="shared" si="97"/>
        <v>35.62264904324352</v>
      </c>
      <c r="AO873">
        <f t="shared" si="98"/>
        <v>3.5622649043243519E-2</v>
      </c>
      <c r="AP873">
        <f t="shared" si="99"/>
        <v>0.32</v>
      </c>
      <c r="AQ873">
        <f>VLOOKUP(M873,spp!A:H,8,FALSE)</f>
        <v>2</v>
      </c>
      <c r="AR873" t="str">
        <f>VLOOKUP(M873,spp!A:K,10,FALSE)</f>
        <v>Herbívoro</v>
      </c>
      <c r="AS873" t="str">
        <f>VLOOKUP(M873,spp!A:L,12,FALSE)</f>
        <v>NE</v>
      </c>
    </row>
    <row r="874" spans="1:45" x14ac:dyDescent="0.3">
      <c r="A874">
        <v>23</v>
      </c>
      <c r="B874" s="2" t="s">
        <v>983</v>
      </c>
      <c r="C874" s="2" t="s">
        <v>1009</v>
      </c>
      <c r="D874" t="s">
        <v>1016</v>
      </c>
      <c r="E874" t="s">
        <v>992</v>
      </c>
      <c r="F874">
        <v>1</v>
      </c>
      <c r="G874" s="1">
        <v>41428</v>
      </c>
      <c r="H874" s="61">
        <v>2013</v>
      </c>
      <c r="I874" s="5" t="s">
        <v>986</v>
      </c>
      <c r="J874" s="1"/>
      <c r="K874" s="36">
        <v>4</v>
      </c>
      <c r="L874" t="str">
        <f t="shared" si="94"/>
        <v>Somero</v>
      </c>
      <c r="M874" t="s">
        <v>1033</v>
      </c>
      <c r="N874" t="str">
        <f>VLOOKUP(M874,spp!A:B,2,FALSE)</f>
        <v>Cephalopholis panamensis</v>
      </c>
      <c r="O874">
        <f t="shared" si="100"/>
        <v>1</v>
      </c>
      <c r="R874">
        <v>1</v>
      </c>
      <c r="AI874" s="44"/>
      <c r="AJ874">
        <f>VLOOKUP(M874,spp!A:C,3,FALSE)</f>
        <v>2</v>
      </c>
      <c r="AK874">
        <f>VLOOKUP(M874,spp!A:D,4,FALSE)</f>
        <v>3</v>
      </c>
      <c r="AL874">
        <f t="shared" si="95"/>
        <v>3906.25</v>
      </c>
      <c r="AM874">
        <f t="shared" si="96"/>
        <v>97.65625</v>
      </c>
      <c r="AN874">
        <f t="shared" si="97"/>
        <v>976.5625</v>
      </c>
      <c r="AO874">
        <f t="shared" si="98"/>
        <v>0.9765625</v>
      </c>
      <c r="AP874">
        <f t="shared" si="99"/>
        <v>0.02</v>
      </c>
      <c r="AQ874">
        <f>VLOOKUP(M874,spp!A:H,8,FALSE)</f>
        <v>4</v>
      </c>
      <c r="AR874" t="str">
        <f>VLOOKUP(M874,spp!A:K,10,FALSE)</f>
        <v>Depredador Tope</v>
      </c>
      <c r="AS874" t="str">
        <f>VLOOKUP(M874,spp!A:L,12,FALSE)</f>
        <v>LC</v>
      </c>
    </row>
    <row r="875" spans="1:45" x14ac:dyDescent="0.3">
      <c r="A875">
        <v>23</v>
      </c>
      <c r="B875" s="2" t="s">
        <v>983</v>
      </c>
      <c r="C875" s="2" t="s">
        <v>1009</v>
      </c>
      <c r="D875" t="s">
        <v>1016</v>
      </c>
      <c r="E875" t="s">
        <v>992</v>
      </c>
      <c r="F875">
        <v>1</v>
      </c>
      <c r="G875" s="1">
        <v>41428</v>
      </c>
      <c r="H875" s="61">
        <v>2013</v>
      </c>
      <c r="I875" s="5" t="s">
        <v>986</v>
      </c>
      <c r="J875" s="1"/>
      <c r="K875" s="36">
        <v>4</v>
      </c>
      <c r="L875" t="str">
        <f t="shared" si="94"/>
        <v>Somero</v>
      </c>
      <c r="M875" t="s">
        <v>1032</v>
      </c>
      <c r="N875" t="str">
        <f>VLOOKUP(M875,spp!A:B,2,FALSE)</f>
        <v>Lutjanus argentiventris</v>
      </c>
      <c r="O875">
        <f t="shared" si="100"/>
        <v>8</v>
      </c>
      <c r="R875">
        <v>8</v>
      </c>
      <c r="AI875" s="44"/>
      <c r="AJ875">
        <f>VLOOKUP(M875,spp!A:C,3,FALSE)</f>
        <v>1</v>
      </c>
      <c r="AK875">
        <f>VLOOKUP(M875,spp!A:D,4,FALSE)</f>
        <v>3</v>
      </c>
      <c r="AL875">
        <f t="shared" si="95"/>
        <v>15625</v>
      </c>
      <c r="AM875">
        <f t="shared" si="96"/>
        <v>390.625</v>
      </c>
      <c r="AN875">
        <f t="shared" si="97"/>
        <v>3906.25</v>
      </c>
      <c r="AO875">
        <f t="shared" si="98"/>
        <v>3.90625</v>
      </c>
      <c r="AP875">
        <f t="shared" si="99"/>
        <v>0.16</v>
      </c>
      <c r="AQ875">
        <f>VLOOKUP(M875,spp!A:H,8,FALSE)</f>
        <v>4</v>
      </c>
      <c r="AR875" t="str">
        <f>VLOOKUP(M875,spp!A:K,10,FALSE)</f>
        <v>Depredador Tope</v>
      </c>
      <c r="AS875" t="str">
        <f>VLOOKUP(M875,spp!A:L,12,FALSE)</f>
        <v>LC</v>
      </c>
    </row>
    <row r="876" spans="1:45" x14ac:dyDescent="0.3">
      <c r="A876">
        <v>23</v>
      </c>
      <c r="B876" s="2" t="s">
        <v>983</v>
      </c>
      <c r="C876" s="2" t="s">
        <v>1009</v>
      </c>
      <c r="D876" t="s">
        <v>1016</v>
      </c>
      <c r="E876" t="s">
        <v>992</v>
      </c>
      <c r="F876">
        <v>1</v>
      </c>
      <c r="G876" s="1">
        <v>41428</v>
      </c>
      <c r="H876" s="61">
        <v>2013</v>
      </c>
      <c r="I876" s="5" t="s">
        <v>986</v>
      </c>
      <c r="J876" s="1"/>
      <c r="K876" s="36">
        <v>4</v>
      </c>
      <c r="L876" t="str">
        <f t="shared" si="94"/>
        <v>Somero</v>
      </c>
      <c r="M876" t="s">
        <v>1028</v>
      </c>
      <c r="N876" t="str">
        <f>VLOOKUP(M876,spp!A:B,2,FALSE)</f>
        <v>Thalassoma lucasanum</v>
      </c>
      <c r="O876">
        <f t="shared" si="100"/>
        <v>8</v>
      </c>
      <c r="Q876">
        <v>8</v>
      </c>
      <c r="AI876" s="44"/>
      <c r="AJ876">
        <f>VLOOKUP(M876,spp!A:C,3,FALSE)</f>
        <v>1.261E-2</v>
      </c>
      <c r="AK876">
        <f>VLOOKUP(M876,spp!A:D,4,FALSE)</f>
        <v>2</v>
      </c>
      <c r="AL876">
        <f t="shared" si="95"/>
        <v>5.6745000000000001</v>
      </c>
      <c r="AM876">
        <f t="shared" si="96"/>
        <v>0.1418625</v>
      </c>
      <c r="AN876">
        <f t="shared" si="97"/>
        <v>1.418625</v>
      </c>
      <c r="AO876">
        <f t="shared" si="98"/>
        <v>1.418625E-3</v>
      </c>
      <c r="AP876">
        <f t="shared" si="99"/>
        <v>0.16</v>
      </c>
      <c r="AQ876">
        <f>VLOOKUP(M876,spp!A:H,8,FALSE)</f>
        <v>3.5</v>
      </c>
      <c r="AR876" t="str">
        <f>VLOOKUP(M876,spp!A:K,10,FALSE)</f>
        <v>Depredador</v>
      </c>
      <c r="AS876" t="str">
        <f>VLOOKUP(M876,spp!A:L,12,FALSE)</f>
        <v>LC</v>
      </c>
    </row>
    <row r="877" spans="1:45" x14ac:dyDescent="0.3">
      <c r="A877">
        <v>23</v>
      </c>
      <c r="B877" s="2" t="s">
        <v>983</v>
      </c>
      <c r="C877" s="2" t="s">
        <v>1009</v>
      </c>
      <c r="D877" t="s">
        <v>1016</v>
      </c>
      <c r="E877" t="s">
        <v>992</v>
      </c>
      <c r="F877">
        <v>2</v>
      </c>
      <c r="G877" s="1">
        <v>41428</v>
      </c>
      <c r="H877" s="61">
        <v>2013</v>
      </c>
      <c r="I877" s="5" t="s">
        <v>986</v>
      </c>
      <c r="J877" s="1"/>
      <c r="K877" s="36">
        <v>4</v>
      </c>
      <c r="L877" t="str">
        <f t="shared" si="94"/>
        <v>Somero</v>
      </c>
      <c r="M877" t="s">
        <v>1028</v>
      </c>
      <c r="N877" t="str">
        <f>VLOOKUP(M877,spp!A:B,2,FALSE)</f>
        <v>Thalassoma lucasanum</v>
      </c>
      <c r="O877">
        <f t="shared" si="100"/>
        <v>15</v>
      </c>
      <c r="Q877">
        <v>15</v>
      </c>
      <c r="AI877" s="44"/>
      <c r="AJ877">
        <f>VLOOKUP(M877,spp!A:C,3,FALSE)</f>
        <v>1.261E-2</v>
      </c>
      <c r="AK877">
        <f>VLOOKUP(M877,spp!A:D,4,FALSE)</f>
        <v>2</v>
      </c>
      <c r="AL877">
        <f t="shared" si="95"/>
        <v>10.639687500000001</v>
      </c>
      <c r="AM877">
        <f t="shared" si="96"/>
        <v>0.26599218750000003</v>
      </c>
      <c r="AN877">
        <f t="shared" si="97"/>
        <v>2.6599218750000002</v>
      </c>
      <c r="AO877">
        <f t="shared" si="98"/>
        <v>2.6599218750000004E-3</v>
      </c>
      <c r="AP877">
        <f t="shared" si="99"/>
        <v>0.3</v>
      </c>
      <c r="AQ877">
        <f>VLOOKUP(M877,spp!A:H,8,FALSE)</f>
        <v>3.5</v>
      </c>
      <c r="AR877" t="str">
        <f>VLOOKUP(M877,spp!A:K,10,FALSE)</f>
        <v>Depredador</v>
      </c>
      <c r="AS877" t="str">
        <f>VLOOKUP(M877,spp!A:L,12,FALSE)</f>
        <v>LC</v>
      </c>
    </row>
    <row r="878" spans="1:45" x14ac:dyDescent="0.3">
      <c r="A878">
        <v>23</v>
      </c>
      <c r="B878" s="2" t="s">
        <v>983</v>
      </c>
      <c r="C878" s="2" t="s">
        <v>1009</v>
      </c>
      <c r="D878" t="s">
        <v>1016</v>
      </c>
      <c r="E878" t="s">
        <v>992</v>
      </c>
      <c r="F878">
        <v>2</v>
      </c>
      <c r="G878" s="1">
        <v>41428</v>
      </c>
      <c r="H878" s="61">
        <v>2013</v>
      </c>
      <c r="I878" s="5" t="s">
        <v>986</v>
      </c>
      <c r="J878" s="1"/>
      <c r="K878" s="36">
        <v>4</v>
      </c>
      <c r="L878" t="str">
        <f t="shared" si="94"/>
        <v>Somero</v>
      </c>
      <c r="M878" t="s">
        <v>1070</v>
      </c>
      <c r="N878" t="str">
        <f>VLOOKUP(M878,spp!A:B,2,FALSE)</f>
        <v>Stegastes rectrifaenum</v>
      </c>
      <c r="O878">
        <f t="shared" si="100"/>
        <v>17</v>
      </c>
      <c r="Q878">
        <v>17</v>
      </c>
      <c r="AI878" s="44"/>
      <c r="AJ878">
        <f>VLOOKUP(M878,spp!A:C,3,FALSE)</f>
        <v>1.813E-2</v>
      </c>
      <c r="AK878">
        <f>VLOOKUP(M878,spp!A:D,4,FALSE)</f>
        <v>3.07552</v>
      </c>
      <c r="AL878">
        <f t="shared" si="95"/>
        <v>151.39625843378496</v>
      </c>
      <c r="AM878">
        <f t="shared" si="96"/>
        <v>3.7849064608446241</v>
      </c>
      <c r="AN878">
        <f t="shared" si="97"/>
        <v>37.849064608446241</v>
      </c>
      <c r="AO878">
        <f t="shared" si="98"/>
        <v>3.784906460844624E-2</v>
      </c>
      <c r="AP878">
        <f t="shared" si="99"/>
        <v>0.34</v>
      </c>
      <c r="AQ878">
        <f>VLOOKUP(M878,spp!A:H,8,FALSE)</f>
        <v>2</v>
      </c>
      <c r="AR878" t="str">
        <f>VLOOKUP(M878,spp!A:K,10,FALSE)</f>
        <v>Herbívoro</v>
      </c>
      <c r="AS878" t="str">
        <f>VLOOKUP(M878,spp!A:L,12,FALSE)</f>
        <v>NE</v>
      </c>
    </row>
    <row r="879" spans="1:45" x14ac:dyDescent="0.3">
      <c r="A879">
        <v>23</v>
      </c>
      <c r="B879" s="2" t="s">
        <v>983</v>
      </c>
      <c r="C879" s="2" t="s">
        <v>1009</v>
      </c>
      <c r="D879" t="s">
        <v>1016</v>
      </c>
      <c r="E879" t="s">
        <v>992</v>
      </c>
      <c r="F879">
        <v>2</v>
      </c>
      <c r="G879" s="1">
        <v>41428</v>
      </c>
      <c r="H879" s="61">
        <v>2013</v>
      </c>
      <c r="I879" s="5" t="s">
        <v>986</v>
      </c>
      <c r="J879" s="1"/>
      <c r="K879" s="36">
        <v>4</v>
      </c>
      <c r="L879" t="str">
        <f t="shared" si="94"/>
        <v>Somero</v>
      </c>
      <c r="M879" t="s">
        <v>1032</v>
      </c>
      <c r="N879" t="str">
        <f>VLOOKUP(M879,spp!A:B,2,FALSE)</f>
        <v>Lutjanus argentiventris</v>
      </c>
      <c r="O879">
        <f t="shared" si="100"/>
        <v>30</v>
      </c>
      <c r="R879">
        <v>30</v>
      </c>
      <c r="AI879" s="44"/>
      <c r="AJ879">
        <f>VLOOKUP(M879,spp!A:C,3,FALSE)</f>
        <v>1</v>
      </c>
      <c r="AK879">
        <f>VLOOKUP(M879,spp!A:D,4,FALSE)</f>
        <v>3</v>
      </c>
      <c r="AL879">
        <f t="shared" si="95"/>
        <v>58593.75</v>
      </c>
      <c r="AM879">
        <f t="shared" si="96"/>
        <v>1464.84375</v>
      </c>
      <c r="AN879">
        <f t="shared" si="97"/>
        <v>14648.4375</v>
      </c>
      <c r="AO879">
        <f t="shared" si="98"/>
        <v>14.6484375</v>
      </c>
      <c r="AP879">
        <f t="shared" si="99"/>
        <v>0.6</v>
      </c>
      <c r="AQ879">
        <f>VLOOKUP(M879,spp!A:H,8,FALSE)</f>
        <v>4</v>
      </c>
      <c r="AR879" t="str">
        <f>VLOOKUP(M879,spp!A:K,10,FALSE)</f>
        <v>Depredador Tope</v>
      </c>
      <c r="AS879" t="str">
        <f>VLOOKUP(M879,spp!A:L,12,FALSE)</f>
        <v>LC</v>
      </c>
    </row>
    <row r="880" spans="1:45" x14ac:dyDescent="0.3">
      <c r="A880">
        <v>23</v>
      </c>
      <c r="B880" s="2" t="s">
        <v>983</v>
      </c>
      <c r="C880" s="2" t="s">
        <v>1009</v>
      </c>
      <c r="D880" t="s">
        <v>1016</v>
      </c>
      <c r="E880" t="s">
        <v>992</v>
      </c>
      <c r="F880">
        <v>2</v>
      </c>
      <c r="G880" s="1">
        <v>41428</v>
      </c>
      <c r="H880" s="61">
        <v>2013</v>
      </c>
      <c r="I880" s="5" t="s">
        <v>986</v>
      </c>
      <c r="J880" s="1"/>
      <c r="K880" s="36">
        <v>4</v>
      </c>
      <c r="L880" t="str">
        <f t="shared" si="94"/>
        <v>Somero</v>
      </c>
      <c r="M880" t="s">
        <v>1048</v>
      </c>
      <c r="N880" t="str">
        <f>VLOOKUP(M880,spp!A:B,2,FALSE)</f>
        <v>Scarus ghobban</v>
      </c>
      <c r="O880">
        <f t="shared" si="100"/>
        <v>3</v>
      </c>
      <c r="S880">
        <v>3</v>
      </c>
      <c r="AI880" s="44"/>
      <c r="AJ880">
        <f>VLOOKUP(M880,spp!A:C,3,FALSE)</f>
        <v>2</v>
      </c>
      <c r="AK880">
        <f>VLOOKUP(M880,spp!A:D,4,FALSE)</f>
        <v>2.919</v>
      </c>
      <c r="AL880">
        <f t="shared" si="95"/>
        <v>25502.297896153323</v>
      </c>
      <c r="AM880">
        <f t="shared" si="96"/>
        <v>637.55744740383307</v>
      </c>
      <c r="AN880">
        <f t="shared" si="97"/>
        <v>6375.5744740383307</v>
      </c>
      <c r="AO880">
        <f t="shared" si="98"/>
        <v>6.3755744740383307</v>
      </c>
      <c r="AP880">
        <f t="shared" si="99"/>
        <v>0.06</v>
      </c>
      <c r="AQ880">
        <f>VLOOKUP(M880,spp!A:H,8,FALSE)</f>
        <v>2</v>
      </c>
      <c r="AR880" t="str">
        <f>VLOOKUP(M880,spp!A:K,10,FALSE)</f>
        <v>Herbívoro</v>
      </c>
      <c r="AS880" t="str">
        <f>VLOOKUP(M880,spp!A:L,12,FALSE)</f>
        <v>LC</v>
      </c>
    </row>
    <row r="881" spans="1:45" x14ac:dyDescent="0.3">
      <c r="A881">
        <v>23</v>
      </c>
      <c r="B881" s="2" t="s">
        <v>983</v>
      </c>
      <c r="C881" s="2" t="s">
        <v>1009</v>
      </c>
      <c r="D881" t="s">
        <v>1016</v>
      </c>
      <c r="E881" t="s">
        <v>992</v>
      </c>
      <c r="F881">
        <v>2</v>
      </c>
      <c r="G881" s="1">
        <v>41428</v>
      </c>
      <c r="H881" s="61">
        <v>2013</v>
      </c>
      <c r="I881" s="5" t="s">
        <v>986</v>
      </c>
      <c r="J881" s="1"/>
      <c r="K881" s="36">
        <v>4</v>
      </c>
      <c r="L881" t="str">
        <f t="shared" si="94"/>
        <v>Somero</v>
      </c>
      <c r="M881" t="s">
        <v>1036</v>
      </c>
      <c r="N881" t="str">
        <f>VLOOKUP(M881,spp!A:B,2,FALSE)</f>
        <v>Chaetodon humeralis</v>
      </c>
      <c r="O881">
        <f t="shared" si="100"/>
        <v>3</v>
      </c>
      <c r="R881">
        <v>3</v>
      </c>
      <c r="AI881" s="44"/>
      <c r="AJ881">
        <f>VLOOKUP(M881,spp!A:C,3,FALSE)</f>
        <v>2</v>
      </c>
      <c r="AK881">
        <f>VLOOKUP(M881,spp!A:D,4,FALSE)</f>
        <v>2.9895</v>
      </c>
      <c r="AL881">
        <f t="shared" si="95"/>
        <v>11412.051799804032</v>
      </c>
      <c r="AM881">
        <f t="shared" si="96"/>
        <v>285.30129499510082</v>
      </c>
      <c r="AN881">
        <f t="shared" si="97"/>
        <v>2853.0129499510081</v>
      </c>
      <c r="AO881">
        <f t="shared" si="98"/>
        <v>2.8530129499510082</v>
      </c>
      <c r="AP881">
        <f t="shared" si="99"/>
        <v>0.06</v>
      </c>
      <c r="AQ881">
        <f>VLOOKUP(M881,spp!A:H,8,FALSE)</f>
        <v>2.7</v>
      </c>
      <c r="AR881" t="str">
        <f>VLOOKUP(M881,spp!A:K,10,FALSE)</f>
        <v>Herbívoro</v>
      </c>
      <c r="AS881" t="str">
        <f>VLOOKUP(M881,spp!A:L,12,FALSE)</f>
        <v>LC</v>
      </c>
    </row>
    <row r="882" spans="1:45" x14ac:dyDescent="0.3">
      <c r="A882">
        <v>23</v>
      </c>
      <c r="B882" s="2" t="s">
        <v>983</v>
      </c>
      <c r="C882" s="2" t="s">
        <v>1009</v>
      </c>
      <c r="D882" t="s">
        <v>1016</v>
      </c>
      <c r="E882" t="s">
        <v>992</v>
      </c>
      <c r="F882">
        <v>2</v>
      </c>
      <c r="G882" s="1">
        <v>41428</v>
      </c>
      <c r="H882" s="61">
        <v>2013</v>
      </c>
      <c r="I882" s="5" t="s">
        <v>986</v>
      </c>
      <c r="J882" s="1"/>
      <c r="K882" s="36">
        <v>4</v>
      </c>
      <c r="L882" t="str">
        <f t="shared" si="94"/>
        <v>Somero</v>
      </c>
      <c r="M882" t="s">
        <v>1025</v>
      </c>
      <c r="N882" t="str">
        <f>VLOOKUP(M882,spp!A:B,2,FALSE)</f>
        <v>Abudefduf troschelii</v>
      </c>
      <c r="O882">
        <f t="shared" si="100"/>
        <v>11</v>
      </c>
      <c r="R882">
        <v>11</v>
      </c>
      <c r="AI882" s="44"/>
      <c r="AJ882">
        <f>VLOOKUP(M882,spp!A:C,3,FALSE)</f>
        <v>1.6E-2</v>
      </c>
      <c r="AK882">
        <f>VLOOKUP(M882,spp!A:D,4,FALSE)</f>
        <v>3</v>
      </c>
      <c r="AL882">
        <f t="shared" si="95"/>
        <v>343.75</v>
      </c>
      <c r="AM882">
        <f t="shared" si="96"/>
        <v>8.59375</v>
      </c>
      <c r="AN882">
        <f t="shared" si="97"/>
        <v>85.9375</v>
      </c>
      <c r="AO882">
        <f t="shared" si="98"/>
        <v>8.59375E-2</v>
      </c>
      <c r="AP882">
        <f t="shared" si="99"/>
        <v>0.22</v>
      </c>
      <c r="AQ882">
        <f>VLOOKUP(M882,spp!A:H,8,FALSE)</f>
        <v>3</v>
      </c>
      <c r="AR882" t="str">
        <f>VLOOKUP(M882,spp!A:K,10,FALSE)</f>
        <v>Planctívoro</v>
      </c>
      <c r="AS882" t="str">
        <f>VLOOKUP(M882,spp!A:L,12,FALSE)</f>
        <v>LC</v>
      </c>
    </row>
    <row r="883" spans="1:45" x14ac:dyDescent="0.3">
      <c r="A883">
        <v>23</v>
      </c>
      <c r="B883" s="2" t="s">
        <v>983</v>
      </c>
      <c r="C883" s="2" t="s">
        <v>1009</v>
      </c>
      <c r="D883" t="s">
        <v>1016</v>
      </c>
      <c r="E883" t="s">
        <v>992</v>
      </c>
      <c r="F883">
        <v>3</v>
      </c>
      <c r="G883" s="1">
        <v>41428</v>
      </c>
      <c r="H883" s="61">
        <v>2013</v>
      </c>
      <c r="I883" s="5" t="s">
        <v>986</v>
      </c>
      <c r="J883" s="1"/>
      <c r="K883" s="36">
        <v>5</v>
      </c>
      <c r="L883" t="str">
        <f t="shared" si="94"/>
        <v>Somero</v>
      </c>
      <c r="M883" t="s">
        <v>1017</v>
      </c>
      <c r="N883" t="str">
        <f>VLOOKUP(M883,spp!A:B,2,FALSE)</f>
        <v>Halichoeres dispilus</v>
      </c>
      <c r="O883">
        <f t="shared" si="100"/>
        <v>1</v>
      </c>
      <c r="Q883">
        <v>1</v>
      </c>
      <c r="AI883" s="44"/>
      <c r="AJ883">
        <f>VLOOKUP(M883,spp!A:C,3,FALSE)</f>
        <v>1.26E-2</v>
      </c>
      <c r="AK883">
        <f>VLOOKUP(M883,spp!A:D,4,FALSE)</f>
        <v>3</v>
      </c>
      <c r="AL883">
        <f t="shared" si="95"/>
        <v>5.3156249999999998</v>
      </c>
      <c r="AM883">
        <f t="shared" si="96"/>
        <v>0.13289062499999998</v>
      </c>
      <c r="AN883">
        <f t="shared" si="97"/>
        <v>1.3289062499999997</v>
      </c>
      <c r="AO883">
        <f t="shared" si="98"/>
        <v>1.3289062499999998E-3</v>
      </c>
      <c r="AP883">
        <f t="shared" si="99"/>
        <v>0.02</v>
      </c>
      <c r="AQ883">
        <f>VLOOKUP(M883,spp!A:H,8,FALSE)</f>
        <v>3.9</v>
      </c>
      <c r="AR883" t="str">
        <f>VLOOKUP(M883,spp!A:K,10,FALSE)</f>
        <v>Depredador</v>
      </c>
      <c r="AS883" t="str">
        <f>VLOOKUP(M883,spp!A:L,12,FALSE)</f>
        <v>LC</v>
      </c>
    </row>
    <row r="884" spans="1:45" x14ac:dyDescent="0.3">
      <c r="A884">
        <v>23</v>
      </c>
      <c r="B884" s="2" t="s">
        <v>983</v>
      </c>
      <c r="C884" s="2" t="s">
        <v>1009</v>
      </c>
      <c r="D884" t="s">
        <v>1016</v>
      </c>
      <c r="E884" t="s">
        <v>992</v>
      </c>
      <c r="F884">
        <v>3</v>
      </c>
      <c r="G884" s="1">
        <v>41428</v>
      </c>
      <c r="H884" s="61">
        <v>2013</v>
      </c>
      <c r="I884" s="5" t="s">
        <v>986</v>
      </c>
      <c r="J884" s="1"/>
      <c r="K884" s="36">
        <v>5</v>
      </c>
      <c r="L884" t="str">
        <f t="shared" si="94"/>
        <v>Somero</v>
      </c>
      <c r="M884" t="s">
        <v>1048</v>
      </c>
      <c r="N884" t="str">
        <f>VLOOKUP(M884,spp!A:B,2,FALSE)</f>
        <v>Scarus ghobban</v>
      </c>
      <c r="O884">
        <f t="shared" si="100"/>
        <v>16</v>
      </c>
      <c r="Q884">
        <v>6</v>
      </c>
      <c r="R884">
        <v>10</v>
      </c>
      <c r="AI884" s="44"/>
      <c r="AJ884">
        <f>VLOOKUP(M884,spp!A:C,3,FALSE)</f>
        <v>2</v>
      </c>
      <c r="AK884">
        <f>VLOOKUP(M884,spp!A:D,4,FALSE)</f>
        <v>2.919</v>
      </c>
      <c r="AL884">
        <f t="shared" si="95"/>
        <v>36135.565470324203</v>
      </c>
      <c r="AM884">
        <f t="shared" si="96"/>
        <v>903.38913675810511</v>
      </c>
      <c r="AN884">
        <f t="shared" si="97"/>
        <v>9033.8913675810509</v>
      </c>
      <c r="AO884">
        <f t="shared" si="98"/>
        <v>9.0338913675810506</v>
      </c>
      <c r="AP884">
        <f t="shared" si="99"/>
        <v>0.32</v>
      </c>
      <c r="AQ884">
        <f>VLOOKUP(M884,spp!A:H,8,FALSE)</f>
        <v>2</v>
      </c>
      <c r="AR884" t="str">
        <f>VLOOKUP(M884,spp!A:K,10,FALSE)</f>
        <v>Herbívoro</v>
      </c>
      <c r="AS884" t="str">
        <f>VLOOKUP(M884,spp!A:L,12,FALSE)</f>
        <v>LC</v>
      </c>
    </row>
    <row r="885" spans="1:45" x14ac:dyDescent="0.3">
      <c r="A885">
        <v>23</v>
      </c>
      <c r="B885" s="2" t="s">
        <v>983</v>
      </c>
      <c r="C885" s="2" t="s">
        <v>1009</v>
      </c>
      <c r="D885" t="s">
        <v>1016</v>
      </c>
      <c r="E885" t="s">
        <v>992</v>
      </c>
      <c r="F885">
        <v>3</v>
      </c>
      <c r="G885" s="1">
        <v>41428</v>
      </c>
      <c r="H885" s="61">
        <v>2013</v>
      </c>
      <c r="I885" s="5" t="s">
        <v>986</v>
      </c>
      <c r="J885" s="1"/>
      <c r="K885" s="36">
        <v>5</v>
      </c>
      <c r="L885" t="str">
        <f t="shared" si="94"/>
        <v>Somero</v>
      </c>
      <c r="M885" t="s">
        <v>1070</v>
      </c>
      <c r="N885" t="str">
        <f>VLOOKUP(M885,spp!A:B,2,FALSE)</f>
        <v>Stegastes rectrifaenum</v>
      </c>
      <c r="O885">
        <f t="shared" si="100"/>
        <v>14</v>
      </c>
      <c r="P885">
        <v>1</v>
      </c>
      <c r="Q885">
        <v>13</v>
      </c>
      <c r="AI885" s="44"/>
      <c r="AJ885">
        <f>VLOOKUP(M885,spp!A:C,3,FALSE)</f>
        <v>1.813E-2</v>
      </c>
      <c r="AK885">
        <f>VLOOKUP(M885,spp!A:D,4,FALSE)</f>
        <v>3.07552</v>
      </c>
      <c r="AL885">
        <f t="shared" si="95"/>
        <v>116.07718736544544</v>
      </c>
      <c r="AM885">
        <f t="shared" si="96"/>
        <v>2.9019296841361362</v>
      </c>
      <c r="AN885">
        <f t="shared" si="97"/>
        <v>29.01929684136136</v>
      </c>
      <c r="AO885">
        <f t="shared" si="98"/>
        <v>2.9019296841361359E-2</v>
      </c>
      <c r="AP885">
        <f t="shared" si="99"/>
        <v>0.28000000000000003</v>
      </c>
      <c r="AQ885">
        <f>VLOOKUP(M885,spp!A:H,8,FALSE)</f>
        <v>2</v>
      </c>
      <c r="AR885" t="str">
        <f>VLOOKUP(M885,spp!A:K,10,FALSE)</f>
        <v>Herbívoro</v>
      </c>
      <c r="AS885" t="str">
        <f>VLOOKUP(M885,spp!A:L,12,FALSE)</f>
        <v>NE</v>
      </c>
    </row>
    <row r="886" spans="1:45" x14ac:dyDescent="0.3">
      <c r="A886">
        <v>23</v>
      </c>
      <c r="B886" s="2" t="s">
        <v>983</v>
      </c>
      <c r="C886" s="2" t="s">
        <v>1009</v>
      </c>
      <c r="D886" t="s">
        <v>1016</v>
      </c>
      <c r="E886" t="s">
        <v>992</v>
      </c>
      <c r="F886">
        <v>3</v>
      </c>
      <c r="G886" s="1">
        <v>41428</v>
      </c>
      <c r="H886" s="61">
        <v>2013</v>
      </c>
      <c r="I886" s="5" t="s">
        <v>986</v>
      </c>
      <c r="J886" s="1"/>
      <c r="K886" s="36">
        <v>5</v>
      </c>
      <c r="L886" t="str">
        <f t="shared" si="94"/>
        <v>Somero</v>
      </c>
      <c r="M886" t="s">
        <v>1035</v>
      </c>
      <c r="N886" t="str">
        <f>VLOOKUP(M886,spp!A:B,2,FALSE)</f>
        <v>Balistes polylepis</v>
      </c>
      <c r="O886">
        <f t="shared" si="100"/>
        <v>1</v>
      </c>
      <c r="R886">
        <v>1</v>
      </c>
      <c r="AI886" s="44"/>
      <c r="AJ886">
        <f>VLOOKUP(M886,spp!A:C,3,FALSE)</f>
        <v>2</v>
      </c>
      <c r="AK886">
        <f>VLOOKUP(M886,spp!A:D,4,FALSE)</f>
        <v>2</v>
      </c>
      <c r="AL886">
        <f t="shared" si="95"/>
        <v>312.5</v>
      </c>
      <c r="AM886">
        <f t="shared" si="96"/>
        <v>7.8125</v>
      </c>
      <c r="AN886">
        <f t="shared" si="97"/>
        <v>78.125</v>
      </c>
      <c r="AO886">
        <f t="shared" si="98"/>
        <v>7.8125E-2</v>
      </c>
      <c r="AP886">
        <f t="shared" si="99"/>
        <v>0.02</v>
      </c>
      <c r="AQ886">
        <f>VLOOKUP(M886,spp!A:H,8,FALSE)</f>
        <v>3.3</v>
      </c>
      <c r="AR886" t="str">
        <f>VLOOKUP(M886,spp!A:K,10,FALSE)</f>
        <v>Depredador</v>
      </c>
      <c r="AS886" t="str">
        <f>VLOOKUP(M886,spp!A:L,12,FALSE)</f>
        <v>LC</v>
      </c>
    </row>
    <row r="887" spans="1:45" x14ac:dyDescent="0.3">
      <c r="A887">
        <v>23</v>
      </c>
      <c r="B887" s="2" t="s">
        <v>983</v>
      </c>
      <c r="C887" s="2" t="s">
        <v>1009</v>
      </c>
      <c r="D887" t="s">
        <v>1016</v>
      </c>
      <c r="E887" t="s">
        <v>992</v>
      </c>
      <c r="F887">
        <v>3</v>
      </c>
      <c r="G887" s="1">
        <v>41428</v>
      </c>
      <c r="H887" s="61">
        <v>2013</v>
      </c>
      <c r="I887" s="5" t="s">
        <v>986</v>
      </c>
      <c r="J887" s="1"/>
      <c r="K887" s="36">
        <v>5</v>
      </c>
      <c r="L887" t="str">
        <f t="shared" si="94"/>
        <v>Somero</v>
      </c>
      <c r="M887" t="s">
        <v>1021</v>
      </c>
      <c r="N887" t="str">
        <f>VLOOKUP(M887,spp!A:B,2,FALSE)</f>
        <v>Johnrandallia nigrirostris</v>
      </c>
      <c r="O887">
        <f t="shared" si="100"/>
        <v>1</v>
      </c>
      <c r="R887">
        <v>1</v>
      </c>
      <c r="AI887" s="44"/>
      <c r="AJ887">
        <f>VLOOKUP(M887,spp!A:C,3,FALSE)</f>
        <v>2</v>
      </c>
      <c r="AK887">
        <f>VLOOKUP(M887,spp!A:D,4,FALSE)</f>
        <v>3</v>
      </c>
      <c r="AL887">
        <f t="shared" si="95"/>
        <v>3906.25</v>
      </c>
      <c r="AM887">
        <f t="shared" si="96"/>
        <v>97.65625</v>
      </c>
      <c r="AN887">
        <f t="shared" si="97"/>
        <v>976.5625</v>
      </c>
      <c r="AO887">
        <f t="shared" si="98"/>
        <v>0.9765625</v>
      </c>
      <c r="AP887">
        <f t="shared" si="99"/>
        <v>0.02</v>
      </c>
      <c r="AQ887">
        <f>VLOOKUP(M887,spp!A:H,8,FALSE)</f>
        <v>3</v>
      </c>
      <c r="AR887" t="str">
        <f>VLOOKUP(M887,spp!A:K,10,FALSE)</f>
        <v>Depredador</v>
      </c>
      <c r="AS887" t="str">
        <f>VLOOKUP(M887,spp!A:L,12,FALSE)</f>
        <v>LC</v>
      </c>
    </row>
    <row r="888" spans="1:45" x14ac:dyDescent="0.3">
      <c r="A888">
        <v>23</v>
      </c>
      <c r="B888" s="2" t="s">
        <v>983</v>
      </c>
      <c r="C888" s="2" t="s">
        <v>1009</v>
      </c>
      <c r="D888" t="s">
        <v>1016</v>
      </c>
      <c r="E888" t="s">
        <v>992</v>
      </c>
      <c r="F888">
        <v>3</v>
      </c>
      <c r="G888" s="1">
        <v>41428</v>
      </c>
      <c r="H888" s="61">
        <v>2013</v>
      </c>
      <c r="I888" s="5" t="s">
        <v>986</v>
      </c>
      <c r="J888" s="1"/>
      <c r="K888" s="36">
        <v>5</v>
      </c>
      <c r="L888" t="str">
        <f t="shared" si="94"/>
        <v>Somero</v>
      </c>
      <c r="M888" t="s">
        <v>1025</v>
      </c>
      <c r="N888" t="str">
        <f>VLOOKUP(M888,spp!A:B,2,FALSE)</f>
        <v>Abudefduf troschelii</v>
      </c>
      <c r="O888">
        <f t="shared" si="100"/>
        <v>3</v>
      </c>
      <c r="Q888">
        <v>3</v>
      </c>
      <c r="AI888" s="44"/>
      <c r="AJ888">
        <f>VLOOKUP(M888,spp!A:C,3,FALSE)</f>
        <v>1.6E-2</v>
      </c>
      <c r="AK888">
        <f>VLOOKUP(M888,spp!A:D,4,FALSE)</f>
        <v>3</v>
      </c>
      <c r="AL888">
        <f t="shared" si="95"/>
        <v>20.25</v>
      </c>
      <c r="AM888">
        <f t="shared" si="96"/>
        <v>0.50624999999999998</v>
      </c>
      <c r="AN888">
        <f t="shared" si="97"/>
        <v>5.0625</v>
      </c>
      <c r="AO888">
        <f t="shared" si="98"/>
        <v>5.0625000000000002E-3</v>
      </c>
      <c r="AP888">
        <f t="shared" si="99"/>
        <v>0.06</v>
      </c>
      <c r="AQ888">
        <f>VLOOKUP(M888,spp!A:H,8,FALSE)</f>
        <v>3</v>
      </c>
      <c r="AR888" t="str">
        <f>VLOOKUP(M888,spp!A:K,10,FALSE)</f>
        <v>Planctívoro</v>
      </c>
      <c r="AS888" t="str">
        <f>VLOOKUP(M888,spp!A:L,12,FALSE)</f>
        <v>LC</v>
      </c>
    </row>
    <row r="889" spans="1:45" x14ac:dyDescent="0.3">
      <c r="A889">
        <v>23</v>
      </c>
      <c r="B889" s="2" t="s">
        <v>983</v>
      </c>
      <c r="C889" s="2" t="s">
        <v>1009</v>
      </c>
      <c r="D889" t="s">
        <v>1016</v>
      </c>
      <c r="E889" s="2" t="s">
        <v>985</v>
      </c>
      <c r="F889">
        <v>1</v>
      </c>
      <c r="G889" s="1">
        <v>41428</v>
      </c>
      <c r="H889" s="61">
        <v>2013</v>
      </c>
      <c r="I889" s="5" t="s">
        <v>986</v>
      </c>
      <c r="J889" s="1"/>
      <c r="L889" t="str">
        <f t="shared" si="94"/>
        <v>Somero</v>
      </c>
      <c r="M889" t="s">
        <v>1019</v>
      </c>
      <c r="N889" t="str">
        <f>VLOOKUP(M889,spp!A:B,2,FALSE)</f>
        <v>Stegastes acapulcoensis</v>
      </c>
      <c r="O889">
        <f t="shared" si="100"/>
        <v>26</v>
      </c>
      <c r="P889">
        <v>2</v>
      </c>
      <c r="Q889">
        <v>4</v>
      </c>
      <c r="R889">
        <v>20</v>
      </c>
      <c r="AI889" s="44"/>
      <c r="AJ889">
        <f>VLOOKUP(M889,spp!A:C,3,FALSE)</f>
        <v>3.49E-2</v>
      </c>
      <c r="AK889">
        <f>VLOOKUP(M889,spp!A:D,4,FALSE)</f>
        <v>2</v>
      </c>
      <c r="AL889">
        <f t="shared" si="95"/>
        <v>117.35124999999999</v>
      </c>
      <c r="AM889">
        <f t="shared" si="96"/>
        <v>2.93378125</v>
      </c>
      <c r="AN889">
        <f t="shared" si="97"/>
        <v>29.337812499999998</v>
      </c>
      <c r="AO889">
        <f t="shared" si="98"/>
        <v>2.9337812499999998E-2</v>
      </c>
      <c r="AP889">
        <f t="shared" si="99"/>
        <v>0.52</v>
      </c>
      <c r="AQ889">
        <f>VLOOKUP(M889,spp!A:H,8,FALSE)</f>
        <v>2</v>
      </c>
      <c r="AR889" t="str">
        <f>VLOOKUP(M889,spp!A:K,10,FALSE)</f>
        <v>Herbívoro</v>
      </c>
      <c r="AS889" t="str">
        <f>VLOOKUP(M889,spp!A:L,12,FALSE)</f>
        <v>LC</v>
      </c>
    </row>
    <row r="890" spans="1:45" x14ac:dyDescent="0.3">
      <c r="A890">
        <v>23</v>
      </c>
      <c r="B890" s="2" t="s">
        <v>983</v>
      </c>
      <c r="C890" s="2" t="s">
        <v>1009</v>
      </c>
      <c r="D890" t="s">
        <v>1016</v>
      </c>
      <c r="E890" s="2" t="s">
        <v>985</v>
      </c>
      <c r="F890">
        <v>1</v>
      </c>
      <c r="G890" s="1">
        <v>41428</v>
      </c>
      <c r="H890" s="61">
        <v>2013</v>
      </c>
      <c r="I890" s="5" t="s">
        <v>986</v>
      </c>
      <c r="J890" s="1"/>
      <c r="L890" t="str">
        <f t="shared" si="94"/>
        <v>Somero</v>
      </c>
      <c r="M890" t="s">
        <v>1023</v>
      </c>
      <c r="N890" t="str">
        <f>VLOOKUP(M890,spp!A:B,2,FALSE)</f>
        <v>Anisotremus caesius</v>
      </c>
      <c r="O890">
        <f t="shared" si="100"/>
        <v>1</v>
      </c>
      <c r="T890">
        <v>1</v>
      </c>
      <c r="AI890" s="44"/>
      <c r="AJ890">
        <f>VLOOKUP(M890,spp!A:C,3,FALSE)</f>
        <v>1</v>
      </c>
      <c r="AK890">
        <f>VLOOKUP(M890,spp!A:D,4,FALSE)</f>
        <v>2</v>
      </c>
      <c r="AL890">
        <f t="shared" si="95"/>
        <v>625</v>
      </c>
      <c r="AM890">
        <f t="shared" si="96"/>
        <v>15.625</v>
      </c>
      <c r="AN890">
        <f t="shared" si="97"/>
        <v>156.25</v>
      </c>
      <c r="AO890">
        <f t="shared" si="98"/>
        <v>0.15625</v>
      </c>
      <c r="AP890">
        <f t="shared" si="99"/>
        <v>0.02</v>
      </c>
      <c r="AQ890">
        <f>VLOOKUP(M890,spp!A:H,8,FALSE)</f>
        <v>3.4</v>
      </c>
      <c r="AR890" t="str">
        <f>VLOOKUP(M890,spp!A:K,10,FALSE)</f>
        <v>Depredador</v>
      </c>
      <c r="AS890" t="str">
        <f>VLOOKUP(M890,spp!A:L,12,FALSE)</f>
        <v>LC</v>
      </c>
    </row>
    <row r="891" spans="1:45" x14ac:dyDescent="0.3">
      <c r="A891">
        <v>23</v>
      </c>
      <c r="B891" s="2" t="s">
        <v>983</v>
      </c>
      <c r="C891" s="2" t="s">
        <v>1009</v>
      </c>
      <c r="D891" t="s">
        <v>1016</v>
      </c>
      <c r="E891" s="2" t="s">
        <v>985</v>
      </c>
      <c r="F891">
        <v>2</v>
      </c>
      <c r="G891" s="1">
        <v>41428</v>
      </c>
      <c r="H891" s="61">
        <v>2013</v>
      </c>
      <c r="I891" s="5" t="s">
        <v>986</v>
      </c>
      <c r="J891" s="1"/>
      <c r="L891" t="str">
        <f t="shared" si="94"/>
        <v>Somero</v>
      </c>
      <c r="M891" t="s">
        <v>1019</v>
      </c>
      <c r="N891" t="str">
        <f>VLOOKUP(M891,spp!A:B,2,FALSE)</f>
        <v>Stegastes acapulcoensis</v>
      </c>
      <c r="O891">
        <f t="shared" si="100"/>
        <v>29</v>
      </c>
      <c r="Q891">
        <v>8</v>
      </c>
      <c r="R891">
        <v>21</v>
      </c>
      <c r="AI891" s="44"/>
      <c r="AJ891">
        <f>VLOOKUP(M891,spp!A:C,3,FALSE)</f>
        <v>3.49E-2</v>
      </c>
      <c r="AK891">
        <f>VLOOKUP(M891,spp!A:D,4,FALSE)</f>
        <v>2</v>
      </c>
      <c r="AL891">
        <f t="shared" si="95"/>
        <v>130.22062500000001</v>
      </c>
      <c r="AM891">
        <f t="shared" si="96"/>
        <v>3.2555156250000001</v>
      </c>
      <c r="AN891">
        <f t="shared" si="97"/>
        <v>32.555156250000003</v>
      </c>
      <c r="AO891">
        <f t="shared" si="98"/>
        <v>3.2555156250000002E-2</v>
      </c>
      <c r="AP891">
        <f t="shared" si="99"/>
        <v>0.57999999999999996</v>
      </c>
      <c r="AQ891">
        <f>VLOOKUP(M891,spp!A:H,8,FALSE)</f>
        <v>2</v>
      </c>
      <c r="AR891" t="str">
        <f>VLOOKUP(M891,spp!A:K,10,FALSE)</f>
        <v>Herbívoro</v>
      </c>
      <c r="AS891" t="str">
        <f>VLOOKUP(M891,spp!A:L,12,FALSE)</f>
        <v>LC</v>
      </c>
    </row>
    <row r="892" spans="1:45" x14ac:dyDescent="0.3">
      <c r="A892">
        <v>23</v>
      </c>
      <c r="B892" s="2" t="s">
        <v>983</v>
      </c>
      <c r="C892" s="2" t="s">
        <v>1009</v>
      </c>
      <c r="D892" t="s">
        <v>1016</v>
      </c>
      <c r="E892" s="2" t="s">
        <v>985</v>
      </c>
      <c r="F892">
        <v>2</v>
      </c>
      <c r="G892" s="1">
        <v>41428</v>
      </c>
      <c r="H892" s="61">
        <v>2013</v>
      </c>
      <c r="I892" s="5" t="s">
        <v>986</v>
      </c>
      <c r="J892" s="1"/>
      <c r="L892" t="str">
        <f t="shared" si="94"/>
        <v>Somero</v>
      </c>
      <c r="M892" t="s">
        <v>1048</v>
      </c>
      <c r="N892" t="str">
        <f>VLOOKUP(M892,spp!A:B,2,FALSE)</f>
        <v>Scarus ghobban</v>
      </c>
      <c r="O892">
        <f t="shared" si="100"/>
        <v>3</v>
      </c>
      <c r="S892">
        <v>2</v>
      </c>
      <c r="T892">
        <v>1</v>
      </c>
      <c r="AI892" s="44"/>
      <c r="AJ892">
        <f>VLOOKUP(M892,spp!A:C,3,FALSE)</f>
        <v>2</v>
      </c>
      <c r="AK892">
        <f>VLOOKUP(M892,spp!A:D,4,FALSE)</f>
        <v>2.919</v>
      </c>
      <c r="AL892">
        <f t="shared" si="95"/>
        <v>41079.336270250627</v>
      </c>
      <c r="AM892">
        <f t="shared" si="96"/>
        <v>1026.9834067562656</v>
      </c>
      <c r="AN892">
        <f t="shared" si="97"/>
        <v>10269.834067562657</v>
      </c>
      <c r="AO892">
        <f t="shared" si="98"/>
        <v>10.269834067562657</v>
      </c>
      <c r="AP892">
        <f t="shared" si="99"/>
        <v>0.06</v>
      </c>
      <c r="AQ892">
        <f>VLOOKUP(M892,spp!A:H,8,FALSE)</f>
        <v>2</v>
      </c>
      <c r="AR892" t="str">
        <f>VLOOKUP(M892,spp!A:K,10,FALSE)</f>
        <v>Herbívoro</v>
      </c>
      <c r="AS892" t="str">
        <f>VLOOKUP(M892,spp!A:L,12,FALSE)</f>
        <v>LC</v>
      </c>
    </row>
    <row r="893" spans="1:45" x14ac:dyDescent="0.3">
      <c r="A893">
        <v>23</v>
      </c>
      <c r="B893" s="2" t="s">
        <v>983</v>
      </c>
      <c r="C893" s="2" t="s">
        <v>1009</v>
      </c>
      <c r="D893" t="s">
        <v>1016</v>
      </c>
      <c r="E893" s="2" t="s">
        <v>985</v>
      </c>
      <c r="F893">
        <v>2</v>
      </c>
      <c r="G893" s="1">
        <v>41428</v>
      </c>
      <c r="H893" s="61">
        <v>2013</v>
      </c>
      <c r="I893" s="5" t="s">
        <v>986</v>
      </c>
      <c r="J893" s="1"/>
      <c r="L893" t="str">
        <f t="shared" si="94"/>
        <v>Somero</v>
      </c>
      <c r="M893" t="s">
        <v>1028</v>
      </c>
      <c r="N893" t="str">
        <f>VLOOKUP(M893,spp!A:B,2,FALSE)</f>
        <v>Thalassoma lucasanum</v>
      </c>
      <c r="O893">
        <f t="shared" si="100"/>
        <v>5</v>
      </c>
      <c r="Q893">
        <v>3</v>
      </c>
      <c r="R893">
        <v>1</v>
      </c>
      <c r="S893">
        <v>1</v>
      </c>
      <c r="AI893" s="44"/>
      <c r="AJ893">
        <f>VLOOKUP(M893,spp!A:C,3,FALSE)</f>
        <v>1.261E-2</v>
      </c>
      <c r="AK893">
        <f>VLOOKUP(M893,spp!A:D,4,FALSE)</f>
        <v>2</v>
      </c>
      <c r="AL893">
        <f t="shared" si="95"/>
        <v>7.9600625000000003</v>
      </c>
      <c r="AM893">
        <f t="shared" si="96"/>
        <v>0.19900156250000001</v>
      </c>
      <c r="AN893">
        <f t="shared" si="97"/>
        <v>1.9900156250000001</v>
      </c>
      <c r="AO893">
        <f t="shared" si="98"/>
        <v>1.990015625E-3</v>
      </c>
      <c r="AP893">
        <f t="shared" si="99"/>
        <v>0.1</v>
      </c>
      <c r="AQ893">
        <f>VLOOKUP(M893,spp!A:H,8,FALSE)</f>
        <v>3.5</v>
      </c>
      <c r="AR893" t="str">
        <f>VLOOKUP(M893,spp!A:K,10,FALSE)</f>
        <v>Depredador</v>
      </c>
      <c r="AS893" t="str">
        <f>VLOOKUP(M893,spp!A:L,12,FALSE)</f>
        <v>LC</v>
      </c>
    </row>
    <row r="894" spans="1:45" x14ac:dyDescent="0.3">
      <c r="A894">
        <v>23</v>
      </c>
      <c r="B894" s="2" t="s">
        <v>983</v>
      </c>
      <c r="C894" s="2" t="s">
        <v>1009</v>
      </c>
      <c r="D894" t="s">
        <v>1016</v>
      </c>
      <c r="E894" s="2" t="s">
        <v>985</v>
      </c>
      <c r="F894">
        <v>2</v>
      </c>
      <c r="G894" s="1">
        <v>41428</v>
      </c>
      <c r="H894" s="61">
        <v>2013</v>
      </c>
      <c r="I894" s="5" t="s">
        <v>986</v>
      </c>
      <c r="J894" s="1"/>
      <c r="L894" t="str">
        <f t="shared" si="94"/>
        <v>Somero</v>
      </c>
      <c r="M894" t="s">
        <v>1017</v>
      </c>
      <c r="N894" t="str">
        <f>VLOOKUP(M894,spp!A:B,2,FALSE)</f>
        <v>Halichoeres dispilus</v>
      </c>
      <c r="O894">
        <f t="shared" si="100"/>
        <v>1</v>
      </c>
      <c r="Q894">
        <v>1</v>
      </c>
      <c r="AI894" s="44"/>
      <c r="AJ894">
        <f>VLOOKUP(M894,spp!A:C,3,FALSE)</f>
        <v>1.26E-2</v>
      </c>
      <c r="AK894">
        <f>VLOOKUP(M894,spp!A:D,4,FALSE)</f>
        <v>3</v>
      </c>
      <c r="AL894">
        <f t="shared" si="95"/>
        <v>5.3156249999999998</v>
      </c>
      <c r="AM894">
        <f t="shared" si="96"/>
        <v>0.13289062499999998</v>
      </c>
      <c r="AN894">
        <f t="shared" si="97"/>
        <v>1.3289062499999997</v>
      </c>
      <c r="AO894">
        <f t="shared" si="98"/>
        <v>1.3289062499999998E-3</v>
      </c>
      <c r="AP894">
        <f t="shared" si="99"/>
        <v>0.02</v>
      </c>
      <c r="AQ894">
        <f>VLOOKUP(M894,spp!A:H,8,FALSE)</f>
        <v>3.9</v>
      </c>
      <c r="AR894" t="str">
        <f>VLOOKUP(M894,spp!A:K,10,FALSE)</f>
        <v>Depredador</v>
      </c>
      <c r="AS894" t="str">
        <f>VLOOKUP(M894,spp!A:L,12,FALSE)</f>
        <v>LC</v>
      </c>
    </row>
    <row r="895" spans="1:45" x14ac:dyDescent="0.3">
      <c r="A895">
        <v>23</v>
      </c>
      <c r="B895" s="2" t="s">
        <v>983</v>
      </c>
      <c r="C895" s="2" t="s">
        <v>1009</v>
      </c>
      <c r="D895" t="s">
        <v>1016</v>
      </c>
      <c r="E895" s="2" t="s">
        <v>985</v>
      </c>
      <c r="F895">
        <v>2</v>
      </c>
      <c r="G895" s="1">
        <v>41428</v>
      </c>
      <c r="H895" s="61">
        <v>2013</v>
      </c>
      <c r="I895" s="5" t="s">
        <v>986</v>
      </c>
      <c r="J895" s="1"/>
      <c r="L895" t="str">
        <f t="shared" si="94"/>
        <v>Somero</v>
      </c>
      <c r="M895" t="s">
        <v>1033</v>
      </c>
      <c r="N895" t="str">
        <f>VLOOKUP(M895,spp!A:B,2,FALSE)</f>
        <v>Cephalopholis panamensis</v>
      </c>
      <c r="O895">
        <f t="shared" si="100"/>
        <v>3</v>
      </c>
      <c r="R895">
        <v>2</v>
      </c>
      <c r="T895">
        <v>1</v>
      </c>
      <c r="AI895" s="44"/>
      <c r="AJ895">
        <f>VLOOKUP(M895,spp!A:C,3,FALSE)</f>
        <v>2</v>
      </c>
      <c r="AK895">
        <f>VLOOKUP(M895,spp!A:D,4,FALSE)</f>
        <v>3</v>
      </c>
      <c r="AL895">
        <f t="shared" si="95"/>
        <v>39062.5</v>
      </c>
      <c r="AM895">
        <f t="shared" si="96"/>
        <v>976.5625</v>
      </c>
      <c r="AN895">
        <f t="shared" si="97"/>
        <v>9765.625</v>
      </c>
      <c r="AO895">
        <f t="shared" si="98"/>
        <v>9.765625</v>
      </c>
      <c r="AP895">
        <f t="shared" si="99"/>
        <v>0.06</v>
      </c>
      <c r="AQ895">
        <f>VLOOKUP(M895,spp!A:H,8,FALSE)</f>
        <v>4</v>
      </c>
      <c r="AR895" t="str">
        <f>VLOOKUP(M895,spp!A:K,10,FALSE)</f>
        <v>Depredador Tope</v>
      </c>
      <c r="AS895" t="str">
        <f>VLOOKUP(M895,spp!A:L,12,FALSE)</f>
        <v>LC</v>
      </c>
    </row>
    <row r="896" spans="1:45" x14ac:dyDescent="0.3">
      <c r="A896">
        <v>23</v>
      </c>
      <c r="B896" s="2" t="s">
        <v>983</v>
      </c>
      <c r="C896" s="2" t="s">
        <v>1009</v>
      </c>
      <c r="D896" t="s">
        <v>1016</v>
      </c>
      <c r="E896" s="2" t="s">
        <v>985</v>
      </c>
      <c r="F896">
        <v>3</v>
      </c>
      <c r="G896" s="1">
        <v>41428</v>
      </c>
      <c r="H896" s="61">
        <v>2013</v>
      </c>
      <c r="I896" s="5" t="s">
        <v>986</v>
      </c>
      <c r="J896" s="1"/>
      <c r="L896" t="str">
        <f t="shared" si="94"/>
        <v>Somero</v>
      </c>
      <c r="M896" t="s">
        <v>1021</v>
      </c>
      <c r="N896" t="str">
        <f>VLOOKUP(M896,spp!A:B,2,FALSE)</f>
        <v>Johnrandallia nigrirostris</v>
      </c>
      <c r="O896">
        <f t="shared" si="100"/>
        <v>2</v>
      </c>
      <c r="R896">
        <v>2</v>
      </c>
      <c r="AI896" s="44"/>
      <c r="AJ896">
        <f>VLOOKUP(M896,spp!A:C,3,FALSE)</f>
        <v>2</v>
      </c>
      <c r="AK896">
        <f>VLOOKUP(M896,spp!A:D,4,FALSE)</f>
        <v>3</v>
      </c>
      <c r="AL896">
        <f t="shared" si="95"/>
        <v>7812.5</v>
      </c>
      <c r="AM896">
        <f t="shared" si="96"/>
        <v>195.3125</v>
      </c>
      <c r="AN896">
        <f t="shared" si="97"/>
        <v>1953.125</v>
      </c>
      <c r="AO896">
        <f t="shared" si="98"/>
        <v>1.953125</v>
      </c>
      <c r="AP896">
        <f t="shared" si="99"/>
        <v>0.04</v>
      </c>
      <c r="AQ896">
        <f>VLOOKUP(M896,spp!A:H,8,FALSE)</f>
        <v>3</v>
      </c>
      <c r="AR896" t="str">
        <f>VLOOKUP(M896,spp!A:K,10,FALSE)</f>
        <v>Depredador</v>
      </c>
      <c r="AS896" t="str">
        <f>VLOOKUP(M896,spp!A:L,12,FALSE)</f>
        <v>LC</v>
      </c>
    </row>
    <row r="897" spans="1:45" x14ac:dyDescent="0.3">
      <c r="A897">
        <v>23</v>
      </c>
      <c r="B897" s="2" t="s">
        <v>983</v>
      </c>
      <c r="C897" s="2" t="s">
        <v>1009</v>
      </c>
      <c r="D897" t="s">
        <v>1016</v>
      </c>
      <c r="E897" s="2" t="s">
        <v>985</v>
      </c>
      <c r="F897">
        <v>3</v>
      </c>
      <c r="G897" s="1">
        <v>41428</v>
      </c>
      <c r="H897" s="61">
        <v>2013</v>
      </c>
      <c r="I897" s="5" t="s">
        <v>986</v>
      </c>
      <c r="J897" s="1"/>
      <c r="L897" t="str">
        <f t="shared" si="94"/>
        <v>Somero</v>
      </c>
      <c r="M897" t="s">
        <v>1019</v>
      </c>
      <c r="N897" t="str">
        <f>VLOOKUP(M897,spp!A:B,2,FALSE)</f>
        <v>Stegastes acapulcoensis</v>
      </c>
      <c r="O897">
        <f t="shared" si="100"/>
        <v>34</v>
      </c>
      <c r="Q897">
        <v>10</v>
      </c>
      <c r="R897">
        <v>24</v>
      </c>
      <c r="AI897" s="44"/>
      <c r="AJ897">
        <f>VLOOKUP(M897,spp!A:C,3,FALSE)</f>
        <v>3.49E-2</v>
      </c>
      <c r="AK897">
        <f>VLOOKUP(M897,spp!A:D,4,FALSE)</f>
        <v>2</v>
      </c>
      <c r="AL897">
        <f t="shared" si="95"/>
        <v>150.50624999999999</v>
      </c>
      <c r="AM897">
        <f t="shared" si="96"/>
        <v>3.76265625</v>
      </c>
      <c r="AN897">
        <f t="shared" si="97"/>
        <v>37.626562499999999</v>
      </c>
      <c r="AO897">
        <f t="shared" si="98"/>
        <v>3.7626562500000002E-2</v>
      </c>
      <c r="AP897">
        <f t="shared" si="99"/>
        <v>0.68</v>
      </c>
      <c r="AQ897">
        <f>VLOOKUP(M897,spp!A:H,8,FALSE)</f>
        <v>2</v>
      </c>
      <c r="AR897" t="str">
        <f>VLOOKUP(M897,spp!A:K,10,FALSE)</f>
        <v>Herbívoro</v>
      </c>
      <c r="AS897" t="str">
        <f>VLOOKUP(M897,spp!A:L,12,FALSE)</f>
        <v>LC</v>
      </c>
    </row>
    <row r="898" spans="1:45" x14ac:dyDescent="0.3">
      <c r="A898">
        <v>23</v>
      </c>
      <c r="B898" s="2" t="s">
        <v>983</v>
      </c>
      <c r="C898" s="2" t="s">
        <v>1009</v>
      </c>
      <c r="D898" t="s">
        <v>1016</v>
      </c>
      <c r="E898" s="2" t="s">
        <v>985</v>
      </c>
      <c r="F898">
        <v>3</v>
      </c>
      <c r="G898" s="1">
        <v>41428</v>
      </c>
      <c r="H898" s="61">
        <v>2013</v>
      </c>
      <c r="I898" s="5" t="s">
        <v>986</v>
      </c>
      <c r="J898" s="1"/>
      <c r="L898" t="str">
        <f t="shared" si="94"/>
        <v>Somero</v>
      </c>
      <c r="M898" t="s">
        <v>1048</v>
      </c>
      <c r="N898" t="str">
        <f>VLOOKUP(M898,spp!A:B,2,FALSE)</f>
        <v>Scarus ghobban</v>
      </c>
      <c r="O898">
        <f t="shared" si="100"/>
        <v>6</v>
      </c>
      <c r="Q898">
        <v>4</v>
      </c>
      <c r="T898">
        <v>2</v>
      </c>
      <c r="AI898" s="44"/>
      <c r="AJ898">
        <f>VLOOKUP(M898,spp!A:C,3,FALSE)</f>
        <v>2</v>
      </c>
      <c r="AK898">
        <f>VLOOKUP(M898,spp!A:D,4,FALSE)</f>
        <v>2.919</v>
      </c>
      <c r="AL898">
        <f t="shared" si="95"/>
        <v>51022.385040927315</v>
      </c>
      <c r="AM898">
        <f t="shared" si="96"/>
        <v>1275.5596260231828</v>
      </c>
      <c r="AN898">
        <f t="shared" si="97"/>
        <v>12755.596260231829</v>
      </c>
      <c r="AO898">
        <f t="shared" si="98"/>
        <v>12.755596260231828</v>
      </c>
      <c r="AP898">
        <f t="shared" si="99"/>
        <v>0.12</v>
      </c>
      <c r="AQ898">
        <f>VLOOKUP(M898,spp!A:H,8,FALSE)</f>
        <v>2</v>
      </c>
      <c r="AR898" t="str">
        <f>VLOOKUP(M898,spp!A:K,10,FALSE)</f>
        <v>Herbívoro</v>
      </c>
      <c r="AS898" t="str">
        <f>VLOOKUP(M898,spp!A:L,12,FALSE)</f>
        <v>LC</v>
      </c>
    </row>
    <row r="899" spans="1:45" x14ac:dyDescent="0.3">
      <c r="A899">
        <v>23</v>
      </c>
      <c r="B899" s="2" t="s">
        <v>983</v>
      </c>
      <c r="C899" s="2" t="s">
        <v>1009</v>
      </c>
      <c r="D899" t="s">
        <v>1016</v>
      </c>
      <c r="E899" s="2" t="s">
        <v>985</v>
      </c>
      <c r="F899">
        <v>3</v>
      </c>
      <c r="G899" s="1">
        <v>41428</v>
      </c>
      <c r="H899" s="61">
        <v>2013</v>
      </c>
      <c r="I899" s="5" t="s">
        <v>986</v>
      </c>
      <c r="J899" s="1"/>
      <c r="L899" t="str">
        <f t="shared" si="94"/>
        <v>Somero</v>
      </c>
      <c r="M899" t="s">
        <v>1032</v>
      </c>
      <c r="N899" t="str">
        <f>VLOOKUP(M899,spp!A:B,2,FALSE)</f>
        <v>Lutjanus argentiventris</v>
      </c>
      <c r="O899">
        <f t="shared" si="100"/>
        <v>5</v>
      </c>
      <c r="T899">
        <v>5</v>
      </c>
      <c r="AI899" s="44"/>
      <c r="AJ899">
        <f>VLOOKUP(M899,spp!A:C,3,FALSE)</f>
        <v>1</v>
      </c>
      <c r="AK899">
        <f>VLOOKUP(M899,spp!A:D,4,FALSE)</f>
        <v>3</v>
      </c>
      <c r="AL899">
        <f t="shared" si="95"/>
        <v>78125</v>
      </c>
      <c r="AM899">
        <f t="shared" si="96"/>
        <v>1953.125</v>
      </c>
      <c r="AN899">
        <f t="shared" si="97"/>
        <v>19531.25</v>
      </c>
      <c r="AO899">
        <f t="shared" si="98"/>
        <v>19.53125</v>
      </c>
      <c r="AP899">
        <f t="shared" si="99"/>
        <v>0.1</v>
      </c>
      <c r="AQ899">
        <f>VLOOKUP(M899,spp!A:H,8,FALSE)</f>
        <v>4</v>
      </c>
      <c r="AR899" t="str">
        <f>VLOOKUP(M899,spp!A:K,10,FALSE)</f>
        <v>Depredador Tope</v>
      </c>
      <c r="AS899" t="str">
        <f>VLOOKUP(M899,spp!A:L,12,FALSE)</f>
        <v>LC</v>
      </c>
    </row>
    <row r="900" spans="1:45" x14ac:dyDescent="0.3">
      <c r="A900">
        <v>23</v>
      </c>
      <c r="B900" s="2" t="s">
        <v>983</v>
      </c>
      <c r="C900" s="2" t="s">
        <v>1009</v>
      </c>
      <c r="D900" t="s">
        <v>1016</v>
      </c>
      <c r="E900" s="2" t="s">
        <v>985</v>
      </c>
      <c r="F900">
        <v>3</v>
      </c>
      <c r="G900" s="1">
        <v>41428</v>
      </c>
      <c r="H900" s="61">
        <v>2013</v>
      </c>
      <c r="I900" s="5" t="s">
        <v>986</v>
      </c>
      <c r="J900" s="1"/>
      <c r="L900" t="str">
        <f t="shared" ref="L900:L963" si="101">IF(K900&gt;6,"Profundo","Somero")</f>
        <v>Somero</v>
      </c>
      <c r="M900" t="s">
        <v>1028</v>
      </c>
      <c r="N900" t="str">
        <f>VLOOKUP(M900,spp!A:B,2,FALSE)</f>
        <v>Thalassoma lucasanum</v>
      </c>
      <c r="O900">
        <f t="shared" si="100"/>
        <v>3</v>
      </c>
      <c r="P900">
        <v>3</v>
      </c>
      <c r="AI900" s="44"/>
      <c r="AJ900">
        <f>VLOOKUP(M900,spp!A:C,3,FALSE)</f>
        <v>1.261E-2</v>
      </c>
      <c r="AK900">
        <f>VLOOKUP(M900,spp!A:D,4,FALSE)</f>
        <v>2</v>
      </c>
      <c r="AL900">
        <f t="shared" ref="AL900:AL901" si="102">((AJ900*$P$2^AK900)*P900)+((AJ900*$Q$2^AK900)*Q900)+((AJ900*$R$2^AK900)*R900)+((AJ900*$S$2^AK900)*S900)+((AJ900*$T$2^AK900)*T900)+((AJ900*$U$2^AK900)*U900)+((AJ900*$V$2^AK900)*V900)+((AJ900*$W$2^AK900)*W900)+((AJ900*$X$2^AK900)*X900)+((AJ900*$Y$2^AK900)*Y900)+((AJ900*$Z$2^AK900)*Z900)+((AJ900*$AA$2^AK900)*AA900)+((AJ900*$AB$2^AK900)*AB900)+ ((AJ900*$AC$2^AK900)*AC900)+((AJ900*$AD$2^AK900)*AD900)+((AJ900*$AE$2^AK900)*AE900)+((AJ900*$AF$2^AK900)*AF900)+((AJ900*$AG$2^AK900)*AG900)+((AJ900*$AH$2^AK900)*AH900)</f>
        <v>0.23643749999999997</v>
      </c>
      <c r="AM900">
        <f t="shared" ref="AM900:AM901" si="103">AL900/40</f>
        <v>5.9109374999999995E-3</v>
      </c>
      <c r="AN900">
        <f t="shared" ref="AN900:AN901" si="104">AM900*10</f>
        <v>5.9109374999999992E-2</v>
      </c>
      <c r="AO900">
        <f t="shared" ref="AO900:AO901" si="105">AN900/1000</f>
        <v>5.9109374999999992E-5</v>
      </c>
      <c r="AP900">
        <f t="shared" ref="AP900:AP901" si="106">O900/$C$1</f>
        <v>0.06</v>
      </c>
      <c r="AQ900">
        <f>VLOOKUP(M900,spp!A:H,8,FALSE)</f>
        <v>3.5</v>
      </c>
      <c r="AR900" t="str">
        <f>VLOOKUP(M900,spp!A:K,10,FALSE)</f>
        <v>Depredador</v>
      </c>
      <c r="AS900" t="str">
        <f>VLOOKUP(M900,spp!A:L,12,FALSE)</f>
        <v>LC</v>
      </c>
    </row>
    <row r="901" spans="1:45" x14ac:dyDescent="0.3">
      <c r="A901">
        <v>23</v>
      </c>
      <c r="B901" s="2" t="s">
        <v>983</v>
      </c>
      <c r="C901" s="2" t="s">
        <v>1009</v>
      </c>
      <c r="D901" t="s">
        <v>1016</v>
      </c>
      <c r="E901" s="2" t="s">
        <v>985</v>
      </c>
      <c r="F901">
        <v>3</v>
      </c>
      <c r="G901" s="1">
        <v>41428</v>
      </c>
      <c r="H901" s="61">
        <v>2013</v>
      </c>
      <c r="I901" s="5" t="s">
        <v>986</v>
      </c>
      <c r="J901" s="1"/>
      <c r="L901" t="str">
        <f t="shared" si="101"/>
        <v>Somero</v>
      </c>
      <c r="M901" s="41" t="s">
        <v>1033</v>
      </c>
      <c r="N901" t="str">
        <f>VLOOKUP(M901,spp!A:B,2,FALSE)</f>
        <v>Cephalopholis panamensis</v>
      </c>
      <c r="O901">
        <f t="shared" si="100"/>
        <v>1</v>
      </c>
      <c r="R901">
        <v>1</v>
      </c>
      <c r="AI901" s="44"/>
      <c r="AJ901">
        <f>VLOOKUP(M901,spp!A:C,3,FALSE)</f>
        <v>2</v>
      </c>
      <c r="AK901">
        <f>VLOOKUP(M901,spp!A:D,4,FALSE)</f>
        <v>3</v>
      </c>
      <c r="AL901">
        <f t="shared" si="102"/>
        <v>3906.25</v>
      </c>
      <c r="AM901">
        <f t="shared" si="103"/>
        <v>97.65625</v>
      </c>
      <c r="AN901">
        <f t="shared" si="104"/>
        <v>976.5625</v>
      </c>
      <c r="AO901">
        <f t="shared" si="105"/>
        <v>0.9765625</v>
      </c>
      <c r="AP901">
        <f t="shared" si="106"/>
        <v>0.02</v>
      </c>
      <c r="AQ901">
        <f>VLOOKUP(M901,spp!A:H,8,FALSE)</f>
        <v>4</v>
      </c>
      <c r="AR901" t="str">
        <f>VLOOKUP(M901,spp!A:K,10,FALSE)</f>
        <v>Depredador Tope</v>
      </c>
      <c r="AS901" t="str">
        <f>VLOOKUP(M901,spp!A:L,12,FALSE)</f>
        <v>LC</v>
      </c>
    </row>
    <row r="902" spans="1:45" x14ac:dyDescent="0.3">
      <c r="A902">
        <v>27</v>
      </c>
      <c r="B902" s="2" t="s">
        <v>1113</v>
      </c>
      <c r="C902" s="2" t="s">
        <v>1114</v>
      </c>
      <c r="D902" s="2" t="s">
        <v>1378</v>
      </c>
      <c r="E902" s="2" t="s">
        <v>985</v>
      </c>
      <c r="F902" s="2">
        <v>1</v>
      </c>
      <c r="G902" s="5">
        <v>41521</v>
      </c>
      <c r="H902" s="61">
        <v>2013</v>
      </c>
      <c r="I902" s="5" t="s">
        <v>986</v>
      </c>
      <c r="J902" s="1"/>
      <c r="K902" s="2">
        <v>6.4</v>
      </c>
      <c r="L902" t="str">
        <f t="shared" si="101"/>
        <v>Profundo</v>
      </c>
      <c r="M902" s="2" t="s">
        <v>1039</v>
      </c>
      <c r="N902" t="str">
        <f>VLOOKUP(M902,spp!A:B,2,FALSE)</f>
        <v>Lutjanus guttatus</v>
      </c>
      <c r="O902">
        <f t="shared" si="100"/>
        <v>86</v>
      </c>
      <c r="P902" s="2"/>
      <c r="Q902" s="2"/>
      <c r="R902" s="2"/>
      <c r="S902" s="2">
        <v>20</v>
      </c>
      <c r="T902" s="2">
        <v>48</v>
      </c>
      <c r="U902" s="2">
        <v>18</v>
      </c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6"/>
      <c r="AI902" s="2"/>
      <c r="AJ902">
        <f>VLOOKUP(M902,spp!A:C,3,FALSE)</f>
        <v>1.43E-2</v>
      </c>
      <c r="AK902">
        <f>VLOOKUP(M902,spp!A:D,4,FALSE)</f>
        <v>3</v>
      </c>
      <c r="AL902">
        <f t="shared" ref="AL902:AL963" si="107">((AJ902*$P$2^AK902)*P902)+((AJ902*$Q$2^AK902)*Q902)+((AJ902*$R$2^AK902)*R902)+((AJ902*$S$2^AK902)*S902)+((AJ902*$T$2^AK902)*T902)+((AJ902*$U$2^AK902)*U902)+((AJ902*$V$2^AK902)*V902)+((AJ902*$W$2^AK902)*W902)+((AJ902*$X$2^AK902)*X902)+((AJ902*$Y$2^AK902)*Y902)+((AJ902*$Z$2^AK902)*Z902)+((AJ902*$AA$2^AK902)*AA902)+((AJ902*$AB$2^AK902)*AB902)+ ((AJ902*$AC$2^AK902)*AC902)+((AJ902*$AD$2^AK902)*AD902)+((AJ902*$AE$2^AK902)*AE902)+((AJ902*$AF$2^AK902)*AF902)+((AJ902*$AG$2^AK902)*AG902)+((AJ902*$AH$2^AK902)*AH902)</f>
        <v>23293.806250000001</v>
      </c>
      <c r="AM902">
        <f t="shared" ref="AM902:AM963" si="108">AL902/40</f>
        <v>582.34515625000006</v>
      </c>
      <c r="AN902">
        <f t="shared" ref="AN902:AN963" si="109">AM902*10</f>
        <v>5823.4515625000004</v>
      </c>
      <c r="AO902">
        <f t="shared" ref="AO902:AO963" si="110">AN902/1000</f>
        <v>5.8234515625000007</v>
      </c>
      <c r="AP902">
        <f t="shared" ref="AP902:AP963" si="111">O902/$C$1</f>
        <v>1.72</v>
      </c>
      <c r="AQ902">
        <f>VLOOKUP(M902,spp!A:H,8,FALSE)</f>
        <v>3.9</v>
      </c>
      <c r="AR902" t="str">
        <f>VLOOKUP(M902,spp!A:K,10,FALSE)</f>
        <v>Depredador</v>
      </c>
      <c r="AS902" t="str">
        <f>VLOOKUP(M902,spp!A:L,12,FALSE)</f>
        <v>LC</v>
      </c>
    </row>
    <row r="903" spans="1:45" x14ac:dyDescent="0.3">
      <c r="A903">
        <v>27</v>
      </c>
      <c r="B903" s="2" t="s">
        <v>1113</v>
      </c>
      <c r="C903" s="2" t="s">
        <v>1114</v>
      </c>
      <c r="D903" s="2" t="s">
        <v>1378</v>
      </c>
      <c r="E903" s="2" t="s">
        <v>985</v>
      </c>
      <c r="F903" s="2">
        <v>1</v>
      </c>
      <c r="G903" s="5">
        <v>41521</v>
      </c>
      <c r="H903" s="61">
        <v>2013</v>
      </c>
      <c r="I903" s="5" t="s">
        <v>986</v>
      </c>
      <c r="J903" s="1"/>
      <c r="K903" s="2">
        <v>6.4</v>
      </c>
      <c r="L903" t="str">
        <f t="shared" si="101"/>
        <v>Profundo</v>
      </c>
      <c r="M903" s="2" t="s">
        <v>1032</v>
      </c>
      <c r="N903" t="str">
        <f>VLOOKUP(M903,spp!A:B,2,FALSE)</f>
        <v>Lutjanus argentiventris</v>
      </c>
      <c r="O903">
        <f t="shared" si="100"/>
        <v>44</v>
      </c>
      <c r="U903">
        <v>44</v>
      </c>
      <c r="AJ903">
        <f>VLOOKUP(M903,spp!A:C,3,FALSE)</f>
        <v>1</v>
      </c>
      <c r="AK903">
        <f>VLOOKUP(M903,spp!A:D,4,FALSE)</f>
        <v>3</v>
      </c>
      <c r="AL903">
        <f t="shared" si="107"/>
        <v>1886500</v>
      </c>
      <c r="AM903">
        <f t="shared" si="108"/>
        <v>47162.5</v>
      </c>
      <c r="AN903">
        <f t="shared" si="109"/>
        <v>471625</v>
      </c>
      <c r="AO903">
        <f t="shared" si="110"/>
        <v>471.625</v>
      </c>
      <c r="AP903">
        <f t="shared" si="111"/>
        <v>0.88</v>
      </c>
      <c r="AQ903">
        <f>VLOOKUP(M903,spp!A:H,8,FALSE)</f>
        <v>4</v>
      </c>
      <c r="AR903" t="str">
        <f>VLOOKUP(M903,spp!A:K,10,FALSE)</f>
        <v>Depredador Tope</v>
      </c>
      <c r="AS903" t="str">
        <f>VLOOKUP(M903,spp!A:L,12,FALSE)</f>
        <v>LC</v>
      </c>
    </row>
    <row r="904" spans="1:45" x14ac:dyDescent="0.3">
      <c r="A904">
        <v>27</v>
      </c>
      <c r="B904" s="2" t="s">
        <v>1113</v>
      </c>
      <c r="C904" s="2" t="s">
        <v>1114</v>
      </c>
      <c r="D904" s="2" t="s">
        <v>1378</v>
      </c>
      <c r="E904" s="2" t="s">
        <v>985</v>
      </c>
      <c r="F904" s="2">
        <v>1</v>
      </c>
      <c r="G904" s="5">
        <v>41521</v>
      </c>
      <c r="H904" s="61">
        <v>2013</v>
      </c>
      <c r="I904" s="5" t="s">
        <v>986</v>
      </c>
      <c r="J904" s="1"/>
      <c r="K904" s="2">
        <v>6.4</v>
      </c>
      <c r="L904" t="str">
        <f t="shared" si="101"/>
        <v>Profundo</v>
      </c>
      <c r="M904" s="2" t="s">
        <v>1058</v>
      </c>
      <c r="N904" t="str">
        <f>VLOOKUP(M904,spp!A:B,2,FALSE)</f>
        <v>Serranus psittacinus</v>
      </c>
      <c r="O904">
        <f t="shared" si="100"/>
        <v>5</v>
      </c>
      <c r="Q904">
        <v>4</v>
      </c>
      <c r="R904">
        <v>1</v>
      </c>
      <c r="AJ904">
        <f>VLOOKUP(M904,spp!A:C,3,FALSE)</f>
        <v>1</v>
      </c>
      <c r="AK904">
        <f>VLOOKUP(M904,spp!A:D,4,FALSE)</f>
        <v>2</v>
      </c>
      <c r="AL904">
        <f t="shared" si="107"/>
        <v>381.25</v>
      </c>
      <c r="AM904">
        <f t="shared" si="108"/>
        <v>9.53125</v>
      </c>
      <c r="AN904">
        <f t="shared" si="109"/>
        <v>95.3125</v>
      </c>
      <c r="AO904">
        <f t="shared" si="110"/>
        <v>9.5312499999999994E-2</v>
      </c>
      <c r="AP904">
        <f t="shared" si="111"/>
        <v>0.1</v>
      </c>
      <c r="AQ904">
        <f>VLOOKUP(M904,spp!A:H,8,FALSE)</f>
        <v>3.6</v>
      </c>
      <c r="AR904" t="str">
        <f>VLOOKUP(M904,spp!A:K,10,FALSE)</f>
        <v>Depredador</v>
      </c>
      <c r="AS904" t="str">
        <f>VLOOKUP(M904,spp!A:L,12,FALSE)</f>
        <v>LC</v>
      </c>
    </row>
    <row r="905" spans="1:45" x14ac:dyDescent="0.3">
      <c r="A905">
        <v>27</v>
      </c>
      <c r="B905" s="2" t="s">
        <v>1113</v>
      </c>
      <c r="C905" s="2" t="s">
        <v>1114</v>
      </c>
      <c r="D905" s="2" t="s">
        <v>1378</v>
      </c>
      <c r="E905" s="2" t="s">
        <v>985</v>
      </c>
      <c r="F905" s="2">
        <v>1</v>
      </c>
      <c r="G905" s="5">
        <v>41521</v>
      </c>
      <c r="H905" s="61">
        <v>2013</v>
      </c>
      <c r="I905" s="5" t="s">
        <v>986</v>
      </c>
      <c r="J905" s="1"/>
      <c r="K905" s="2">
        <v>6.4</v>
      </c>
      <c r="L905" t="str">
        <f t="shared" si="101"/>
        <v>Profundo</v>
      </c>
      <c r="M905" s="2" t="s">
        <v>1125</v>
      </c>
      <c r="N905" t="str">
        <f>VLOOKUP(M905,spp!A:B,2,FALSE)</f>
        <v>Diodon holocanthus</v>
      </c>
      <c r="O905">
        <f t="shared" si="100"/>
        <v>3</v>
      </c>
      <c r="R905">
        <v>2</v>
      </c>
      <c r="T905">
        <v>1</v>
      </c>
      <c r="AJ905">
        <f>VLOOKUP(M905,spp!A:C,3,FALSE)</f>
        <v>2</v>
      </c>
      <c r="AK905">
        <f>VLOOKUP(M905,spp!A:D,4,FALSE)</f>
        <v>3</v>
      </c>
      <c r="AL905">
        <f t="shared" si="107"/>
        <v>39062.5</v>
      </c>
      <c r="AM905">
        <f t="shared" si="108"/>
        <v>976.5625</v>
      </c>
      <c r="AN905">
        <f t="shared" si="109"/>
        <v>9765.625</v>
      </c>
      <c r="AO905">
        <f t="shared" si="110"/>
        <v>9.765625</v>
      </c>
      <c r="AP905">
        <f t="shared" si="111"/>
        <v>0.06</v>
      </c>
      <c r="AQ905">
        <f>VLOOKUP(M905,spp!A:H,8,FALSE)</f>
        <v>3.3</v>
      </c>
      <c r="AR905" t="str">
        <f>VLOOKUP(M905,spp!A:K,10,FALSE)</f>
        <v>Depredador</v>
      </c>
      <c r="AS905" t="str">
        <f>VLOOKUP(M905,spp!A:L,12,FALSE)</f>
        <v>NE</v>
      </c>
    </row>
    <row r="906" spans="1:45" x14ac:dyDescent="0.3">
      <c r="A906">
        <v>27</v>
      </c>
      <c r="B906" s="2" t="s">
        <v>1113</v>
      </c>
      <c r="C906" s="2" t="s">
        <v>1114</v>
      </c>
      <c r="D906" s="2" t="s">
        <v>1378</v>
      </c>
      <c r="E906" s="2" t="s">
        <v>985</v>
      </c>
      <c r="F906" s="2">
        <v>1</v>
      </c>
      <c r="G906" s="5">
        <v>41521</v>
      </c>
      <c r="H906" s="61">
        <v>2013</v>
      </c>
      <c r="I906" s="5" t="s">
        <v>986</v>
      </c>
      <c r="J906" s="1"/>
      <c r="K906" s="2">
        <v>6.4</v>
      </c>
      <c r="L906" t="str">
        <f t="shared" si="101"/>
        <v>Profundo</v>
      </c>
      <c r="M906" s="2" t="s">
        <v>1126</v>
      </c>
      <c r="N906" t="str">
        <f>VLOOKUP(M906,spp!A:B,2,FALSE)</f>
        <v>Haemulon steindachneri</v>
      </c>
      <c r="O906">
        <f t="shared" si="100"/>
        <v>2</v>
      </c>
      <c r="T906">
        <v>2</v>
      </c>
      <c r="AJ906">
        <f>VLOOKUP(M906,spp!A:C,3,FALSE)</f>
        <v>9</v>
      </c>
      <c r="AK906">
        <f>VLOOKUP(M906,spp!A:D,4,FALSE)</f>
        <v>3</v>
      </c>
      <c r="AL906">
        <f t="shared" si="107"/>
        <v>281250</v>
      </c>
      <c r="AM906">
        <f t="shared" si="108"/>
        <v>7031.25</v>
      </c>
      <c r="AN906">
        <f t="shared" si="109"/>
        <v>70312.5</v>
      </c>
      <c r="AO906">
        <f t="shared" si="110"/>
        <v>70.3125</v>
      </c>
      <c r="AP906">
        <f t="shared" si="111"/>
        <v>0.04</v>
      </c>
      <c r="AQ906">
        <f>VLOOKUP(M906,spp!A:H,8,FALSE)</f>
        <v>3.5</v>
      </c>
      <c r="AR906" t="str">
        <f>VLOOKUP(M906,spp!A:K,10,FALSE)</f>
        <v>Depredador</v>
      </c>
      <c r="AS906" t="str">
        <f>VLOOKUP(M906,spp!A:L,12,FALSE)</f>
        <v>LC</v>
      </c>
    </row>
    <row r="907" spans="1:45" x14ac:dyDescent="0.3">
      <c r="A907">
        <v>27</v>
      </c>
      <c r="B907" s="2" t="s">
        <v>1113</v>
      </c>
      <c r="C907" s="2" t="s">
        <v>1114</v>
      </c>
      <c r="D907" s="2" t="s">
        <v>1378</v>
      </c>
      <c r="E907" s="2" t="s">
        <v>985</v>
      </c>
      <c r="F907" s="2">
        <v>1</v>
      </c>
      <c r="G907" s="5">
        <v>41521</v>
      </c>
      <c r="H907" s="61">
        <v>2013</v>
      </c>
      <c r="I907" s="5" t="s">
        <v>986</v>
      </c>
      <c r="J907" s="1"/>
      <c r="K907" s="2">
        <v>6.4</v>
      </c>
      <c r="L907" t="str">
        <f t="shared" si="101"/>
        <v>Profundo</v>
      </c>
      <c r="M907" s="2" t="s">
        <v>1036</v>
      </c>
      <c r="N907" t="str">
        <f>VLOOKUP(M907,spp!A:B,2,FALSE)</f>
        <v>Chaetodon humeralis</v>
      </c>
      <c r="O907">
        <f t="shared" si="100"/>
        <v>1</v>
      </c>
      <c r="S907">
        <v>1</v>
      </c>
      <c r="AJ907">
        <f>VLOOKUP(M907,spp!A:C,3,FALSE)</f>
        <v>2</v>
      </c>
      <c r="AK907">
        <f>VLOOKUP(M907,spp!A:D,4,FALSE)</f>
        <v>2.9895</v>
      </c>
      <c r="AL907">
        <f t="shared" si="107"/>
        <v>10401.410636938384</v>
      </c>
      <c r="AM907">
        <f t="shared" si="108"/>
        <v>260.03526592345963</v>
      </c>
      <c r="AN907">
        <f t="shared" si="109"/>
        <v>2600.3526592345961</v>
      </c>
      <c r="AO907">
        <f t="shared" si="110"/>
        <v>2.6003526592345962</v>
      </c>
      <c r="AP907">
        <f t="shared" si="111"/>
        <v>0.02</v>
      </c>
      <c r="AQ907">
        <f>VLOOKUP(M907,spp!A:H,8,FALSE)</f>
        <v>2.7</v>
      </c>
      <c r="AR907" t="str">
        <f>VLOOKUP(M907,spp!A:K,10,FALSE)</f>
        <v>Herbívoro</v>
      </c>
      <c r="AS907" t="str">
        <f>VLOOKUP(M907,spp!A:L,12,FALSE)</f>
        <v>LC</v>
      </c>
    </row>
    <row r="908" spans="1:45" x14ac:dyDescent="0.3">
      <c r="A908">
        <v>27</v>
      </c>
      <c r="B908" s="2" t="s">
        <v>1113</v>
      </c>
      <c r="C908" s="2" t="s">
        <v>1114</v>
      </c>
      <c r="D908" s="2" t="s">
        <v>1378</v>
      </c>
      <c r="E908" s="2" t="s">
        <v>985</v>
      </c>
      <c r="F908" s="2">
        <v>1</v>
      </c>
      <c r="G908" s="5">
        <v>41521</v>
      </c>
      <c r="H908" s="61">
        <v>2013</v>
      </c>
      <c r="I908" s="5" t="s">
        <v>986</v>
      </c>
      <c r="J908" s="1"/>
      <c r="K908" s="2">
        <v>6.4</v>
      </c>
      <c r="L908" t="str">
        <f t="shared" si="101"/>
        <v>Profundo</v>
      </c>
      <c r="M908" s="2" t="s">
        <v>1063</v>
      </c>
      <c r="N908" t="str">
        <f>VLOOKUP(M908,spp!A:B,2,FALSE)</f>
        <v>Anisotremus taeniatus</v>
      </c>
      <c r="O908">
        <f t="shared" si="100"/>
        <v>2</v>
      </c>
      <c r="U908">
        <v>2</v>
      </c>
      <c r="AJ908">
        <f>VLOOKUP(M908,spp!A:C,3,FALSE)</f>
        <v>1</v>
      </c>
      <c r="AK908">
        <f>VLOOKUP(M908,spp!A:D,4,FALSE)</f>
        <v>2</v>
      </c>
      <c r="AL908">
        <f t="shared" si="107"/>
        <v>2450</v>
      </c>
      <c r="AM908">
        <f t="shared" si="108"/>
        <v>61.25</v>
      </c>
      <c r="AN908">
        <f t="shared" si="109"/>
        <v>612.5</v>
      </c>
      <c r="AO908">
        <f t="shared" si="110"/>
        <v>0.61250000000000004</v>
      </c>
      <c r="AP908">
        <f t="shared" si="111"/>
        <v>0.04</v>
      </c>
      <c r="AQ908">
        <f>VLOOKUP(M908,spp!A:H,8,FALSE)</f>
        <v>4.2</v>
      </c>
      <c r="AR908" t="str">
        <f>VLOOKUP(M908,spp!A:K,10,FALSE)</f>
        <v>Depredador Tope</v>
      </c>
      <c r="AS908" t="str">
        <f>VLOOKUP(M908,spp!A:L,12,FALSE)</f>
        <v>LC</v>
      </c>
    </row>
    <row r="909" spans="1:45" x14ac:dyDescent="0.3">
      <c r="A909">
        <v>27</v>
      </c>
      <c r="B909" s="2" t="s">
        <v>1113</v>
      </c>
      <c r="C909" s="2" t="s">
        <v>1114</v>
      </c>
      <c r="D909" s="2" t="s">
        <v>1378</v>
      </c>
      <c r="E909" s="2" t="s">
        <v>985</v>
      </c>
      <c r="F909" s="2">
        <v>1</v>
      </c>
      <c r="G909" s="5">
        <v>41521</v>
      </c>
      <c r="H909" s="61">
        <v>2013</v>
      </c>
      <c r="I909" s="5" t="s">
        <v>986</v>
      </c>
      <c r="J909" s="1"/>
      <c r="K909" s="2">
        <v>6.4</v>
      </c>
      <c r="L909" t="str">
        <f t="shared" si="101"/>
        <v>Profundo</v>
      </c>
      <c r="M909" s="2" t="s">
        <v>1022</v>
      </c>
      <c r="N909" t="str">
        <f>VLOOKUP(M909,spp!A:B,2,FALSE)</f>
        <v>Epinephelus labriformis</v>
      </c>
      <c r="O909">
        <f t="shared" si="100"/>
        <v>2</v>
      </c>
      <c r="U909">
        <v>2</v>
      </c>
      <c r="AJ909">
        <f>VLOOKUP(M909,spp!A:C,3,FALSE)</f>
        <v>3</v>
      </c>
      <c r="AK909">
        <f>VLOOKUP(M909,spp!A:D,4,FALSE)</f>
        <v>2.9</v>
      </c>
      <c r="AL909">
        <f t="shared" si="107"/>
        <v>180280.42739801313</v>
      </c>
      <c r="AM909">
        <f t="shared" si="108"/>
        <v>4507.0106849503281</v>
      </c>
      <c r="AN909">
        <f t="shared" si="109"/>
        <v>45070.106849503281</v>
      </c>
      <c r="AO909">
        <f t="shared" si="110"/>
        <v>45.070106849503283</v>
      </c>
      <c r="AP909">
        <f t="shared" si="111"/>
        <v>0.04</v>
      </c>
      <c r="AQ909">
        <f>VLOOKUP(M909,spp!A:H,8,FALSE)</f>
        <v>4</v>
      </c>
      <c r="AR909" t="str">
        <f>VLOOKUP(M909,spp!A:K,10,FALSE)</f>
        <v>Depredador Tope</v>
      </c>
      <c r="AS909" t="str">
        <f>VLOOKUP(M909,spp!A:L,12,FALSE)</f>
        <v>LC</v>
      </c>
    </row>
    <row r="910" spans="1:45" x14ac:dyDescent="0.3">
      <c r="A910">
        <v>27</v>
      </c>
      <c r="B910" s="2" t="s">
        <v>1113</v>
      </c>
      <c r="C910" s="2" t="s">
        <v>1114</v>
      </c>
      <c r="D910" s="2" t="s">
        <v>1378</v>
      </c>
      <c r="E910" s="2" t="s">
        <v>985</v>
      </c>
      <c r="F910" s="2">
        <v>1</v>
      </c>
      <c r="G910" s="5">
        <v>41521</v>
      </c>
      <c r="H910" s="61">
        <v>2013</v>
      </c>
      <c r="I910" s="5" t="s">
        <v>986</v>
      </c>
      <c r="J910" s="1"/>
      <c r="K910" s="2">
        <v>6.4</v>
      </c>
      <c r="L910" t="str">
        <f t="shared" si="101"/>
        <v>Profundo</v>
      </c>
      <c r="M910" s="2" t="s">
        <v>1017</v>
      </c>
      <c r="N910" t="str">
        <f>VLOOKUP(M910,spp!A:B,2,FALSE)</f>
        <v>Halichoeres dispilus</v>
      </c>
      <c r="O910">
        <f t="shared" si="100"/>
        <v>190</v>
      </c>
      <c r="P910">
        <v>50</v>
      </c>
      <c r="Q910">
        <v>130</v>
      </c>
      <c r="R910">
        <v>10</v>
      </c>
      <c r="AJ910">
        <f>VLOOKUP(M910,spp!A:C,3,FALSE)</f>
        <v>1.26E-2</v>
      </c>
      <c r="AK910">
        <f>VLOOKUP(M910,spp!A:D,4,FALSE)</f>
        <v>3</v>
      </c>
      <c r="AL910">
        <f t="shared" si="107"/>
        <v>946.96875</v>
      </c>
      <c r="AM910">
        <f t="shared" si="108"/>
        <v>23.674218750000001</v>
      </c>
      <c r="AN910">
        <f t="shared" si="109"/>
        <v>236.7421875</v>
      </c>
      <c r="AO910">
        <f t="shared" si="110"/>
        <v>0.23674218750000001</v>
      </c>
      <c r="AP910">
        <f t="shared" si="111"/>
        <v>3.8</v>
      </c>
      <c r="AQ910">
        <f>VLOOKUP(M910,spp!A:H,8,FALSE)</f>
        <v>3.9</v>
      </c>
      <c r="AR910" t="str">
        <f>VLOOKUP(M910,spp!A:K,10,FALSE)</f>
        <v>Depredador</v>
      </c>
      <c r="AS910" t="str">
        <f>VLOOKUP(M910,spp!A:L,12,FALSE)</f>
        <v>LC</v>
      </c>
    </row>
    <row r="911" spans="1:45" x14ac:dyDescent="0.3">
      <c r="A911">
        <v>27</v>
      </c>
      <c r="B911" s="2" t="s">
        <v>1113</v>
      </c>
      <c r="C911" s="2" t="s">
        <v>1114</v>
      </c>
      <c r="D911" s="2" t="s">
        <v>1378</v>
      </c>
      <c r="E911" s="2" t="s">
        <v>985</v>
      </c>
      <c r="F911" s="2">
        <v>1</v>
      </c>
      <c r="G911" s="5">
        <v>41521</v>
      </c>
      <c r="H911" s="61">
        <v>2013</v>
      </c>
      <c r="I911" s="5" t="s">
        <v>986</v>
      </c>
      <c r="J911" s="1"/>
      <c r="K911" s="2">
        <v>6.4</v>
      </c>
      <c r="L911" t="str">
        <f t="shared" si="101"/>
        <v>Profundo</v>
      </c>
      <c r="M911" s="2" t="s">
        <v>1127</v>
      </c>
      <c r="N911" t="str">
        <f>VLOOKUP(M911,spp!A:B,2,FALSE)</f>
        <v>Arothron hispidus</v>
      </c>
      <c r="O911">
        <f t="shared" si="100"/>
        <v>1</v>
      </c>
      <c r="T911">
        <v>1</v>
      </c>
      <c r="AJ911">
        <f>VLOOKUP(M911,spp!A:C,3,FALSE)</f>
        <v>5</v>
      </c>
      <c r="AK911">
        <f>VLOOKUP(M911,spp!A:D,4,FALSE)</f>
        <v>2</v>
      </c>
      <c r="AL911">
        <f t="shared" si="107"/>
        <v>3125</v>
      </c>
      <c r="AM911">
        <f t="shared" si="108"/>
        <v>78.125</v>
      </c>
      <c r="AN911">
        <f t="shared" si="109"/>
        <v>781.25</v>
      </c>
      <c r="AO911">
        <f t="shared" si="110"/>
        <v>0.78125</v>
      </c>
      <c r="AP911">
        <f t="shared" si="111"/>
        <v>0.02</v>
      </c>
      <c r="AQ911">
        <f>VLOOKUP(M911,spp!A:H,8,FALSE)</f>
        <v>3.1</v>
      </c>
      <c r="AR911" t="str">
        <f>VLOOKUP(M911,spp!A:K,10,FALSE)</f>
        <v>Depredador</v>
      </c>
      <c r="AS911" t="str">
        <f>VLOOKUP(M911,spp!A:L,12,FALSE)</f>
        <v>NE</v>
      </c>
    </row>
    <row r="912" spans="1:45" x14ac:dyDescent="0.3">
      <c r="A912">
        <v>27</v>
      </c>
      <c r="B912" s="2" t="s">
        <v>1113</v>
      </c>
      <c r="C912" s="2" t="s">
        <v>1114</v>
      </c>
      <c r="D912" s="2" t="s">
        <v>1378</v>
      </c>
      <c r="E912" s="2" t="s">
        <v>985</v>
      </c>
      <c r="F912" s="2">
        <v>2</v>
      </c>
      <c r="G912" s="5">
        <v>41521</v>
      </c>
      <c r="H912" s="61">
        <v>2013</v>
      </c>
      <c r="I912" s="5" t="s">
        <v>986</v>
      </c>
      <c r="J912" s="1"/>
      <c r="K912" s="2">
        <v>6.6</v>
      </c>
      <c r="L912" t="str">
        <f t="shared" si="101"/>
        <v>Profundo</v>
      </c>
      <c r="M912" s="2" t="s">
        <v>1058</v>
      </c>
      <c r="N912" t="str">
        <f>VLOOKUP(M912,spp!A:B,2,FALSE)</f>
        <v>Serranus psittacinus</v>
      </c>
      <c r="O912">
        <f t="shared" si="100"/>
        <v>5</v>
      </c>
      <c r="Q912">
        <v>5</v>
      </c>
      <c r="AJ912">
        <f>VLOOKUP(M912,spp!A:C,3,FALSE)</f>
        <v>1</v>
      </c>
      <c r="AK912">
        <f>VLOOKUP(M912,spp!A:D,4,FALSE)</f>
        <v>2</v>
      </c>
      <c r="AL912">
        <f t="shared" si="107"/>
        <v>281.25</v>
      </c>
      <c r="AM912">
        <f t="shared" si="108"/>
        <v>7.03125</v>
      </c>
      <c r="AN912">
        <f t="shared" si="109"/>
        <v>70.3125</v>
      </c>
      <c r="AO912">
        <f t="shared" si="110"/>
        <v>7.03125E-2</v>
      </c>
      <c r="AP912">
        <f t="shared" si="111"/>
        <v>0.1</v>
      </c>
      <c r="AQ912">
        <f>VLOOKUP(M912,spp!A:H,8,FALSE)</f>
        <v>3.6</v>
      </c>
      <c r="AR912" t="str">
        <f>VLOOKUP(M912,spp!A:K,10,FALSE)</f>
        <v>Depredador</v>
      </c>
      <c r="AS912" t="str">
        <f>VLOOKUP(M912,spp!A:L,12,FALSE)</f>
        <v>LC</v>
      </c>
    </row>
    <row r="913" spans="1:45" x14ac:dyDescent="0.3">
      <c r="A913">
        <v>27</v>
      </c>
      <c r="B913" s="2" t="s">
        <v>1113</v>
      </c>
      <c r="C913" s="2" t="s">
        <v>1114</v>
      </c>
      <c r="D913" s="2" t="s">
        <v>1378</v>
      </c>
      <c r="E913" s="2" t="s">
        <v>985</v>
      </c>
      <c r="F913" s="2">
        <v>2</v>
      </c>
      <c r="G913" s="5">
        <v>41521</v>
      </c>
      <c r="H913" s="61">
        <v>2013</v>
      </c>
      <c r="I913" s="5" t="s">
        <v>986</v>
      </c>
      <c r="J913" s="1"/>
      <c r="K913" s="2">
        <v>6.6</v>
      </c>
      <c r="L913" t="str">
        <f t="shared" si="101"/>
        <v>Profundo</v>
      </c>
      <c r="M913" s="2" t="s">
        <v>1020</v>
      </c>
      <c r="N913" t="str">
        <f>VLOOKUP(M913,spp!A:B,2,FALSE)</f>
        <v>Plagiotremus azaleus</v>
      </c>
      <c r="O913">
        <f t="shared" si="100"/>
        <v>3</v>
      </c>
      <c r="R913">
        <v>3</v>
      </c>
      <c r="AJ913">
        <f>VLOOKUP(M913,spp!A:C,3,FALSE)</f>
        <v>4</v>
      </c>
      <c r="AK913">
        <f>VLOOKUP(M913,spp!A:D,4,FALSE)</f>
        <v>3</v>
      </c>
      <c r="AL913">
        <f t="shared" si="107"/>
        <v>23437.5</v>
      </c>
      <c r="AM913">
        <f t="shared" si="108"/>
        <v>585.9375</v>
      </c>
      <c r="AN913">
        <f t="shared" si="109"/>
        <v>5859.375</v>
      </c>
      <c r="AO913">
        <f t="shared" si="110"/>
        <v>5.859375</v>
      </c>
      <c r="AP913">
        <f t="shared" si="111"/>
        <v>0.06</v>
      </c>
      <c r="AQ913">
        <f>VLOOKUP(M913,spp!A:H,8,FALSE)</f>
        <v>4</v>
      </c>
      <c r="AR913" t="str">
        <f>VLOOKUP(M913,spp!A:K,10,FALSE)</f>
        <v>Depredador Tope</v>
      </c>
      <c r="AS913" t="str">
        <f>VLOOKUP(M913,spp!A:L,12,FALSE)</f>
        <v>LC</v>
      </c>
    </row>
    <row r="914" spans="1:45" x14ac:dyDescent="0.3">
      <c r="A914">
        <v>27</v>
      </c>
      <c r="B914" s="2" t="s">
        <v>1113</v>
      </c>
      <c r="C914" s="2" t="s">
        <v>1114</v>
      </c>
      <c r="D914" s="2" t="s">
        <v>1378</v>
      </c>
      <c r="E914" s="2" t="s">
        <v>985</v>
      </c>
      <c r="F914" s="2">
        <v>2</v>
      </c>
      <c r="G914" s="5">
        <v>41521</v>
      </c>
      <c r="H914" s="61">
        <v>2013</v>
      </c>
      <c r="I914" s="5" t="s">
        <v>986</v>
      </c>
      <c r="J914" s="1"/>
      <c r="K914" s="2">
        <v>6.6</v>
      </c>
      <c r="L914" t="str">
        <f t="shared" si="101"/>
        <v>Profundo</v>
      </c>
      <c r="M914" s="2" t="s">
        <v>1017</v>
      </c>
      <c r="N914" t="str">
        <f>VLOOKUP(M914,spp!A:B,2,FALSE)</f>
        <v>Halichoeres dispilus</v>
      </c>
      <c r="O914">
        <f t="shared" ref="O914:O977" si="112">+SUM(P914:AF914)</f>
        <v>60</v>
      </c>
      <c r="P914">
        <v>20</v>
      </c>
      <c r="Q914">
        <v>40</v>
      </c>
      <c r="AJ914">
        <f>VLOOKUP(M914,spp!A:C,3,FALSE)</f>
        <v>1.26E-2</v>
      </c>
      <c r="AK914">
        <f>VLOOKUP(M914,spp!A:D,4,FALSE)</f>
        <v>3</v>
      </c>
      <c r="AL914">
        <f t="shared" si="107"/>
        <v>216.5625</v>
      </c>
      <c r="AM914">
        <f t="shared" si="108"/>
        <v>5.4140625</v>
      </c>
      <c r="AN914">
        <f t="shared" si="109"/>
        <v>54.140625</v>
      </c>
      <c r="AO914">
        <f t="shared" si="110"/>
        <v>5.4140624999999998E-2</v>
      </c>
      <c r="AP914">
        <f t="shared" si="111"/>
        <v>1.2</v>
      </c>
      <c r="AQ914">
        <f>VLOOKUP(M914,spp!A:H,8,FALSE)</f>
        <v>3.9</v>
      </c>
      <c r="AR914" t="str">
        <f>VLOOKUP(M914,spp!A:K,10,FALSE)</f>
        <v>Depredador</v>
      </c>
      <c r="AS914" t="str">
        <f>VLOOKUP(M914,spp!A:L,12,FALSE)</f>
        <v>LC</v>
      </c>
    </row>
    <row r="915" spans="1:45" x14ac:dyDescent="0.3">
      <c r="A915">
        <v>27</v>
      </c>
      <c r="B915" s="2" t="s">
        <v>1113</v>
      </c>
      <c r="C915" s="2" t="s">
        <v>1114</v>
      </c>
      <c r="D915" s="2" t="s">
        <v>1378</v>
      </c>
      <c r="E915" s="2" t="s">
        <v>985</v>
      </c>
      <c r="F915" s="2">
        <v>3</v>
      </c>
      <c r="G915" s="5">
        <v>41521</v>
      </c>
      <c r="H915" s="61">
        <v>2013</v>
      </c>
      <c r="I915" s="5" t="s">
        <v>986</v>
      </c>
      <c r="J915" s="1"/>
      <c r="K915" s="2">
        <v>7.1</v>
      </c>
      <c r="L915" t="str">
        <f t="shared" si="101"/>
        <v>Profundo</v>
      </c>
      <c r="M915" s="2" t="s">
        <v>1017</v>
      </c>
      <c r="N915" t="str">
        <f>VLOOKUP(M915,spp!A:B,2,FALSE)</f>
        <v>Halichoeres dispilus</v>
      </c>
      <c r="O915">
        <f t="shared" si="112"/>
        <v>8</v>
      </c>
      <c r="Q915">
        <v>8</v>
      </c>
      <c r="AJ915">
        <f>VLOOKUP(M915,spp!A:C,3,FALSE)</f>
        <v>1.26E-2</v>
      </c>
      <c r="AK915">
        <f>VLOOKUP(M915,spp!A:D,4,FALSE)</f>
        <v>3</v>
      </c>
      <c r="AL915">
        <f t="shared" si="107"/>
        <v>42.524999999999999</v>
      </c>
      <c r="AM915">
        <f t="shared" si="108"/>
        <v>1.0631249999999999</v>
      </c>
      <c r="AN915">
        <f t="shared" si="109"/>
        <v>10.631249999999998</v>
      </c>
      <c r="AO915">
        <f t="shared" si="110"/>
        <v>1.0631249999999998E-2</v>
      </c>
      <c r="AP915">
        <f t="shared" si="111"/>
        <v>0.16</v>
      </c>
      <c r="AQ915">
        <f>VLOOKUP(M915,spp!A:H,8,FALSE)</f>
        <v>3.9</v>
      </c>
      <c r="AR915" t="str">
        <f>VLOOKUP(M915,spp!A:K,10,FALSE)</f>
        <v>Depredador</v>
      </c>
      <c r="AS915" t="str">
        <f>VLOOKUP(M915,spp!A:L,12,FALSE)</f>
        <v>LC</v>
      </c>
    </row>
    <row r="916" spans="1:45" x14ac:dyDescent="0.3">
      <c r="A916" s="2">
        <v>25</v>
      </c>
      <c r="B916" s="2" t="s">
        <v>1113</v>
      </c>
      <c r="C916" t="s">
        <v>1114</v>
      </c>
      <c r="D916" s="2" t="s">
        <v>1285</v>
      </c>
      <c r="E916" s="2" t="s">
        <v>985</v>
      </c>
      <c r="F916" s="2">
        <v>1</v>
      </c>
      <c r="G916" s="5">
        <v>41521</v>
      </c>
      <c r="H916" s="61">
        <v>2013</v>
      </c>
      <c r="I916" s="5" t="s">
        <v>986</v>
      </c>
      <c r="J916" s="5"/>
      <c r="K916" s="2">
        <v>8</v>
      </c>
      <c r="L916" t="str">
        <f t="shared" si="101"/>
        <v>Profundo</v>
      </c>
      <c r="M916" s="2" t="s">
        <v>1017</v>
      </c>
      <c r="N916" t="str">
        <f>VLOOKUP(M916,spp!A:B,2,FALSE)</f>
        <v>Halichoeres dispilus</v>
      </c>
      <c r="O916">
        <f t="shared" si="112"/>
        <v>47</v>
      </c>
      <c r="P916">
        <v>5</v>
      </c>
      <c r="Q916">
        <v>40</v>
      </c>
      <c r="R916">
        <v>2</v>
      </c>
      <c r="AJ916">
        <f>VLOOKUP(M916,spp!A:C,3,FALSE)</f>
        <v>1.26E-2</v>
      </c>
      <c r="AK916">
        <f>VLOOKUP(M916,spp!A:D,4,FALSE)</f>
        <v>3</v>
      </c>
      <c r="AL916">
        <f t="shared" si="107"/>
        <v>262.828125</v>
      </c>
      <c r="AM916">
        <f t="shared" si="108"/>
        <v>6.5707031249999996</v>
      </c>
      <c r="AN916">
        <f t="shared" si="109"/>
        <v>65.70703125</v>
      </c>
      <c r="AO916">
        <f t="shared" si="110"/>
        <v>6.5707031250000006E-2</v>
      </c>
      <c r="AP916">
        <f t="shared" si="111"/>
        <v>0.94</v>
      </c>
      <c r="AQ916">
        <f>VLOOKUP(M916,spp!A:H,8,FALSE)</f>
        <v>3.9</v>
      </c>
      <c r="AR916" t="str">
        <f>VLOOKUP(M916,spp!A:K,10,FALSE)</f>
        <v>Depredador</v>
      </c>
      <c r="AS916" t="str">
        <f>VLOOKUP(M916,spp!A:L,12,FALSE)</f>
        <v>LC</v>
      </c>
    </row>
    <row r="917" spans="1:45" x14ac:dyDescent="0.3">
      <c r="A917" s="2">
        <v>25</v>
      </c>
      <c r="B917" s="2" t="s">
        <v>1113</v>
      </c>
      <c r="C917" t="s">
        <v>1114</v>
      </c>
      <c r="D917" s="2" t="s">
        <v>1285</v>
      </c>
      <c r="E917" s="2" t="s">
        <v>985</v>
      </c>
      <c r="F917" s="2">
        <v>1</v>
      </c>
      <c r="G917" s="5">
        <v>41521</v>
      </c>
      <c r="H917" s="61">
        <v>2013</v>
      </c>
      <c r="I917" s="5" t="s">
        <v>986</v>
      </c>
      <c r="J917" s="1"/>
      <c r="K917" s="2">
        <v>8</v>
      </c>
      <c r="L917" t="str">
        <f t="shared" si="101"/>
        <v>Profundo</v>
      </c>
      <c r="M917" s="2" t="s">
        <v>1027</v>
      </c>
      <c r="N917" t="str">
        <f>VLOOKUP(M917,spp!A:B,2,FALSE)</f>
        <v>Halichoeres notospilus</v>
      </c>
      <c r="O917">
        <f t="shared" si="112"/>
        <v>10</v>
      </c>
      <c r="S917">
        <v>10</v>
      </c>
      <c r="AJ917">
        <f>VLOOKUP(M917,spp!A:C,3,FALSE)</f>
        <v>1.26E-2</v>
      </c>
      <c r="AK917">
        <f>VLOOKUP(M917,spp!A:D,4,FALSE)</f>
        <v>3</v>
      </c>
      <c r="AL917">
        <f t="shared" si="107"/>
        <v>675.28125</v>
      </c>
      <c r="AM917">
        <f t="shared" si="108"/>
        <v>16.882031250000001</v>
      </c>
      <c r="AN917">
        <f t="shared" si="109"/>
        <v>168.8203125</v>
      </c>
      <c r="AO917">
        <f t="shared" si="110"/>
        <v>0.16882031250000001</v>
      </c>
      <c r="AP917">
        <f t="shared" si="111"/>
        <v>0.2</v>
      </c>
      <c r="AQ917">
        <f>VLOOKUP(M917,spp!A:H,8,FALSE)</f>
        <v>3.5</v>
      </c>
      <c r="AR917" t="str">
        <f>VLOOKUP(M917,spp!A:K,10,FALSE)</f>
        <v>Depredador</v>
      </c>
      <c r="AS917" t="str">
        <f>VLOOKUP(M917,spp!A:L,12,FALSE)</f>
        <v>LC</v>
      </c>
    </row>
    <row r="918" spans="1:45" x14ac:dyDescent="0.3">
      <c r="A918" s="2">
        <v>25</v>
      </c>
      <c r="B918" s="2" t="s">
        <v>1113</v>
      </c>
      <c r="C918" t="s">
        <v>1114</v>
      </c>
      <c r="D918" s="2" t="s">
        <v>1285</v>
      </c>
      <c r="E918" s="2" t="s">
        <v>985</v>
      </c>
      <c r="F918" s="2">
        <v>1</v>
      </c>
      <c r="G918" s="5">
        <v>41521</v>
      </c>
      <c r="H918" s="61">
        <v>2013</v>
      </c>
      <c r="I918" s="5" t="s">
        <v>986</v>
      </c>
      <c r="J918" s="1"/>
      <c r="K918" s="2">
        <v>8</v>
      </c>
      <c r="L918" t="str">
        <f t="shared" si="101"/>
        <v>Profundo</v>
      </c>
      <c r="M918" s="2" t="s">
        <v>1050</v>
      </c>
      <c r="N918" t="str">
        <f>VLOOKUP(M918,spp!A:B,2,FALSE)</f>
        <v>Stegastes flavilatus</v>
      </c>
      <c r="O918">
        <f t="shared" si="112"/>
        <v>21</v>
      </c>
      <c r="P918">
        <v>5</v>
      </c>
      <c r="Q918">
        <v>15</v>
      </c>
      <c r="R918">
        <v>1</v>
      </c>
      <c r="AJ918">
        <f>VLOOKUP(M918,spp!A:C,3,FALSE)</f>
        <v>3.49E-2</v>
      </c>
      <c r="AK918">
        <f>VLOOKUP(M918,spp!A:D,4,FALSE)</f>
        <v>2</v>
      </c>
      <c r="AL918">
        <f t="shared" si="107"/>
        <v>35.990624999999994</v>
      </c>
      <c r="AM918">
        <f t="shared" si="108"/>
        <v>0.8997656249999999</v>
      </c>
      <c r="AN918">
        <f t="shared" si="109"/>
        <v>8.9976562499999986</v>
      </c>
      <c r="AO918">
        <f t="shared" si="110"/>
        <v>8.9976562499999978E-3</v>
      </c>
      <c r="AP918">
        <f t="shared" si="111"/>
        <v>0.42</v>
      </c>
      <c r="AQ918">
        <f>VLOOKUP(M918,spp!A:H,8,FALSE)</f>
        <v>2</v>
      </c>
      <c r="AR918" t="str">
        <f>VLOOKUP(M918,spp!A:K,10,FALSE)</f>
        <v>Herbívoro</v>
      </c>
      <c r="AS918" t="str">
        <f>VLOOKUP(M918,spp!A:L,12,FALSE)</f>
        <v>LC</v>
      </c>
    </row>
    <row r="919" spans="1:45" x14ac:dyDescent="0.3">
      <c r="A919" s="2">
        <v>25</v>
      </c>
      <c r="B919" s="2" t="s">
        <v>1113</v>
      </c>
      <c r="C919" t="s">
        <v>1114</v>
      </c>
      <c r="D919" s="2" t="s">
        <v>1285</v>
      </c>
      <c r="E919" s="2" t="s">
        <v>985</v>
      </c>
      <c r="F919" s="2">
        <v>1</v>
      </c>
      <c r="G919" s="5">
        <v>41521</v>
      </c>
      <c r="H919" s="61">
        <v>2013</v>
      </c>
      <c r="I919" s="5" t="s">
        <v>986</v>
      </c>
      <c r="J919" s="1"/>
      <c r="K919" s="2">
        <v>8</v>
      </c>
      <c r="L919" t="str">
        <f t="shared" si="101"/>
        <v>Profundo</v>
      </c>
      <c r="M919" s="2" t="s">
        <v>1031</v>
      </c>
      <c r="N919" t="str">
        <f>VLOOKUP(M919,spp!A:B,2,FALSE)</f>
        <v>Ophioblennius steindachneri</v>
      </c>
      <c r="O919">
        <f t="shared" si="112"/>
        <v>1</v>
      </c>
      <c r="R919">
        <v>1</v>
      </c>
      <c r="AJ919">
        <f>VLOOKUP(M919,spp!A:C,3,FALSE)</f>
        <v>3</v>
      </c>
      <c r="AK919">
        <f>VLOOKUP(M919,spp!A:D,4,FALSE)</f>
        <v>2.379</v>
      </c>
      <c r="AL919">
        <f t="shared" si="107"/>
        <v>1220.8721183841133</v>
      </c>
      <c r="AM919">
        <f t="shared" si="108"/>
        <v>30.52180295960283</v>
      </c>
      <c r="AN919">
        <f t="shared" si="109"/>
        <v>305.21802959602832</v>
      </c>
      <c r="AO919">
        <f t="shared" si="110"/>
        <v>0.30521802959602834</v>
      </c>
      <c r="AP919">
        <f t="shared" si="111"/>
        <v>0.02</v>
      </c>
      <c r="AQ919">
        <f>VLOOKUP(M919,spp!A:H,8,FALSE)</f>
        <v>2.7</v>
      </c>
      <c r="AR919" t="str">
        <f>VLOOKUP(M919,spp!A:K,10,FALSE)</f>
        <v>Herbívoro</v>
      </c>
      <c r="AS919" t="str">
        <f>VLOOKUP(M919,spp!A:L,12,FALSE)</f>
        <v>LC</v>
      </c>
    </row>
    <row r="920" spans="1:45" x14ac:dyDescent="0.3">
      <c r="A920" s="2">
        <v>25</v>
      </c>
      <c r="B920" s="2" t="s">
        <v>1113</v>
      </c>
      <c r="C920" t="s">
        <v>1114</v>
      </c>
      <c r="D920" s="2" t="s">
        <v>1285</v>
      </c>
      <c r="E920" s="2" t="s">
        <v>985</v>
      </c>
      <c r="F920" s="2">
        <v>1</v>
      </c>
      <c r="G920" s="5">
        <v>41521</v>
      </c>
      <c r="H920" s="61">
        <v>2013</v>
      </c>
      <c r="I920" s="5" t="s">
        <v>986</v>
      </c>
      <c r="J920" s="1"/>
      <c r="K920" s="2">
        <v>8</v>
      </c>
      <c r="L920" t="str">
        <f t="shared" si="101"/>
        <v>Profundo</v>
      </c>
      <c r="M920" s="2" t="s">
        <v>1040</v>
      </c>
      <c r="N920" t="str">
        <f>VLOOKUP(M920,spp!A:B,2,FALSE)</f>
        <v>Sufflamen verres</v>
      </c>
      <c r="O920">
        <f t="shared" si="112"/>
        <v>3</v>
      </c>
      <c r="T920">
        <v>3</v>
      </c>
      <c r="AJ920">
        <f>VLOOKUP(M920,spp!A:C,3,FALSE)</f>
        <v>2</v>
      </c>
      <c r="AK920">
        <f>VLOOKUP(M920,spp!A:D,4,FALSE)</f>
        <v>3</v>
      </c>
      <c r="AL920">
        <f t="shared" si="107"/>
        <v>93750</v>
      </c>
      <c r="AM920">
        <f t="shared" si="108"/>
        <v>2343.75</v>
      </c>
      <c r="AN920">
        <f t="shared" si="109"/>
        <v>23437.5</v>
      </c>
      <c r="AO920">
        <f t="shared" si="110"/>
        <v>23.4375</v>
      </c>
      <c r="AP920">
        <f t="shared" si="111"/>
        <v>0.06</v>
      </c>
      <c r="AQ920">
        <f>VLOOKUP(M920,spp!A:H,8,FALSE)</f>
        <v>3.3</v>
      </c>
      <c r="AR920" t="str">
        <f>VLOOKUP(M920,spp!A:K,10,FALSE)</f>
        <v>Depredador</v>
      </c>
      <c r="AS920" t="str">
        <f>VLOOKUP(M920,spp!A:L,12,FALSE)</f>
        <v>LC</v>
      </c>
    </row>
    <row r="921" spans="1:45" x14ac:dyDescent="0.3">
      <c r="A921" s="2">
        <v>25</v>
      </c>
      <c r="B921" s="2" t="s">
        <v>1113</v>
      </c>
      <c r="C921" t="s">
        <v>1114</v>
      </c>
      <c r="D921" s="2" t="s">
        <v>1285</v>
      </c>
      <c r="E921" s="2" t="s">
        <v>985</v>
      </c>
      <c r="F921" s="2">
        <v>1</v>
      </c>
      <c r="G921" s="5">
        <v>41521</v>
      </c>
      <c r="H921" s="61">
        <v>2013</v>
      </c>
      <c r="I921" s="5" t="s">
        <v>986</v>
      </c>
      <c r="J921" s="1"/>
      <c r="K921" s="2">
        <v>8</v>
      </c>
      <c r="L921" t="str">
        <f t="shared" si="101"/>
        <v>Profundo</v>
      </c>
      <c r="M921" s="2" t="s">
        <v>1037</v>
      </c>
      <c r="N921" t="str">
        <f>VLOOKUP(M921,spp!A:B,2,FALSE)</f>
        <v>Prionurus laticlavius</v>
      </c>
      <c r="O921">
        <f t="shared" si="112"/>
        <v>2</v>
      </c>
      <c r="U921">
        <v>2</v>
      </c>
      <c r="AJ921" t="str">
        <f>VLOOKUP(M921,spp!A:C,3,FALSE)</f>
        <v>0.19800000000000001</v>
      </c>
      <c r="AK921">
        <f>VLOOKUP(M921,spp!A:D,4,FALSE)</f>
        <v>2.504</v>
      </c>
      <c r="AL921">
        <f t="shared" si="107"/>
        <v>2910.9957339215971</v>
      </c>
      <c r="AM921">
        <f t="shared" si="108"/>
        <v>72.774893348039924</v>
      </c>
      <c r="AN921">
        <f t="shared" si="109"/>
        <v>727.74893348039927</v>
      </c>
      <c r="AO921">
        <f t="shared" si="110"/>
        <v>0.72774893348039926</v>
      </c>
      <c r="AP921">
        <f t="shared" si="111"/>
        <v>0.04</v>
      </c>
      <c r="AQ921">
        <f>VLOOKUP(M921,spp!A:H,8,FALSE)</f>
        <v>2.7</v>
      </c>
      <c r="AR921" t="str">
        <f>VLOOKUP(M921,spp!A:K,10,FALSE)</f>
        <v>Herbívoro</v>
      </c>
      <c r="AS921" t="str">
        <f>VLOOKUP(M921,spp!A:L,12,FALSE)</f>
        <v>LC</v>
      </c>
    </row>
    <row r="922" spans="1:45" x14ac:dyDescent="0.3">
      <c r="A922" s="2">
        <v>25</v>
      </c>
      <c r="B922" s="2" t="s">
        <v>1113</v>
      </c>
      <c r="C922" t="s">
        <v>1114</v>
      </c>
      <c r="D922" s="2" t="s">
        <v>1285</v>
      </c>
      <c r="E922" s="2" t="s">
        <v>985</v>
      </c>
      <c r="F922" s="2">
        <v>1</v>
      </c>
      <c r="G922" s="5">
        <v>41521</v>
      </c>
      <c r="H922" s="61">
        <v>2013</v>
      </c>
      <c r="I922" s="5" t="s">
        <v>986</v>
      </c>
      <c r="J922" s="1"/>
      <c r="K922" s="2">
        <v>8</v>
      </c>
      <c r="L922" t="str">
        <f t="shared" si="101"/>
        <v>Profundo</v>
      </c>
      <c r="M922" s="2" t="s">
        <v>1021</v>
      </c>
      <c r="N922" t="str">
        <f>VLOOKUP(M922,spp!A:B,2,FALSE)</f>
        <v>Johnrandallia nigrirostris</v>
      </c>
      <c r="O922">
        <f t="shared" si="112"/>
        <v>1</v>
      </c>
      <c r="R922">
        <v>1</v>
      </c>
      <c r="AJ922">
        <f>VLOOKUP(M922,spp!A:C,3,FALSE)</f>
        <v>2</v>
      </c>
      <c r="AK922">
        <f>VLOOKUP(M922,spp!A:D,4,FALSE)</f>
        <v>3</v>
      </c>
      <c r="AL922">
        <f t="shared" si="107"/>
        <v>3906.25</v>
      </c>
      <c r="AM922">
        <f t="shared" si="108"/>
        <v>97.65625</v>
      </c>
      <c r="AN922">
        <f t="shared" si="109"/>
        <v>976.5625</v>
      </c>
      <c r="AO922">
        <f t="shared" si="110"/>
        <v>0.9765625</v>
      </c>
      <c r="AP922">
        <f t="shared" si="111"/>
        <v>0.02</v>
      </c>
      <c r="AQ922">
        <f>VLOOKUP(M922,spp!A:H,8,FALSE)</f>
        <v>3</v>
      </c>
      <c r="AR922" t="str">
        <f>VLOOKUP(M922,spp!A:K,10,FALSE)</f>
        <v>Depredador</v>
      </c>
      <c r="AS922" t="str">
        <f>VLOOKUP(M922,spp!A:L,12,FALSE)</f>
        <v>LC</v>
      </c>
    </row>
    <row r="923" spans="1:45" x14ac:dyDescent="0.3">
      <c r="A923" s="2">
        <v>25</v>
      </c>
      <c r="B923" s="2" t="s">
        <v>1113</v>
      </c>
      <c r="C923" t="s">
        <v>1114</v>
      </c>
      <c r="D923" s="2" t="s">
        <v>1285</v>
      </c>
      <c r="E923" s="2" t="s">
        <v>985</v>
      </c>
      <c r="F923" s="2">
        <v>1</v>
      </c>
      <c r="G923" s="5">
        <v>41521</v>
      </c>
      <c r="H923" s="61">
        <v>2013</v>
      </c>
      <c r="I923" s="5" t="s">
        <v>986</v>
      </c>
      <c r="J923" s="1"/>
      <c r="K923" s="2">
        <v>8</v>
      </c>
      <c r="L923" t="str">
        <f t="shared" si="101"/>
        <v>Profundo</v>
      </c>
      <c r="M923" s="2" t="s">
        <v>1041</v>
      </c>
      <c r="N923" t="str">
        <f>VLOOKUP(M923,spp!A:B,2,FALSE)</f>
        <v>Chromis atrilobata</v>
      </c>
      <c r="O923">
        <f t="shared" si="112"/>
        <v>25</v>
      </c>
      <c r="R923">
        <v>25</v>
      </c>
      <c r="AJ923">
        <f>VLOOKUP(M923,spp!A:C,3,FALSE)</f>
        <v>5</v>
      </c>
      <c r="AK923">
        <f>VLOOKUP(M923,spp!A:D,4,FALSE)</f>
        <v>3.41655</v>
      </c>
      <c r="AL923">
        <f t="shared" si="107"/>
        <v>699129.9672237148</v>
      </c>
      <c r="AM923">
        <f t="shared" si="108"/>
        <v>17478.249180592869</v>
      </c>
      <c r="AN923">
        <f t="shared" si="109"/>
        <v>174782.4918059287</v>
      </c>
      <c r="AO923">
        <f t="shared" si="110"/>
        <v>174.78249180592871</v>
      </c>
      <c r="AP923">
        <f t="shared" si="111"/>
        <v>0.5</v>
      </c>
      <c r="AQ923">
        <f>VLOOKUP(M923,spp!A:H,8,FALSE)</f>
        <v>3.4</v>
      </c>
      <c r="AR923" t="str">
        <f>VLOOKUP(M923,spp!A:K,10,FALSE)</f>
        <v>Planctívoro</v>
      </c>
      <c r="AS923" t="str">
        <f>VLOOKUP(M923,spp!A:L,12,FALSE)</f>
        <v>LC</v>
      </c>
    </row>
    <row r="924" spans="1:45" x14ac:dyDescent="0.3">
      <c r="A924" s="2">
        <v>25</v>
      </c>
      <c r="B924" s="2" t="s">
        <v>1113</v>
      </c>
      <c r="C924" t="s">
        <v>1114</v>
      </c>
      <c r="D924" s="2" t="s">
        <v>1285</v>
      </c>
      <c r="E924" s="2" t="s">
        <v>985</v>
      </c>
      <c r="F924" s="2">
        <v>1</v>
      </c>
      <c r="G924" s="5">
        <v>41521</v>
      </c>
      <c r="H924" s="61">
        <v>2013</v>
      </c>
      <c r="I924" s="5" t="s">
        <v>986</v>
      </c>
      <c r="J924" s="1"/>
      <c r="K924" s="2">
        <v>8</v>
      </c>
      <c r="L924" t="str">
        <f t="shared" si="101"/>
        <v>Profundo</v>
      </c>
      <c r="M924" s="2" t="s">
        <v>1125</v>
      </c>
      <c r="N924" t="str">
        <f>VLOOKUP(M924,spp!A:B,2,FALSE)</f>
        <v>Diodon holocanthus</v>
      </c>
      <c r="O924">
        <f t="shared" si="112"/>
        <v>1</v>
      </c>
      <c r="T924">
        <v>1</v>
      </c>
      <c r="AJ924">
        <f>VLOOKUP(M924,spp!A:C,3,FALSE)</f>
        <v>2</v>
      </c>
      <c r="AK924">
        <f>VLOOKUP(M924,spp!A:D,4,FALSE)</f>
        <v>3</v>
      </c>
      <c r="AL924">
        <f t="shared" si="107"/>
        <v>31250</v>
      </c>
      <c r="AM924">
        <f t="shared" si="108"/>
        <v>781.25</v>
      </c>
      <c r="AN924">
        <f t="shared" si="109"/>
        <v>7812.5</v>
      </c>
      <c r="AO924">
        <f t="shared" si="110"/>
        <v>7.8125</v>
      </c>
      <c r="AP924">
        <f t="shared" si="111"/>
        <v>0.02</v>
      </c>
      <c r="AQ924">
        <f>VLOOKUP(M924,spp!A:H,8,FALSE)</f>
        <v>3.3</v>
      </c>
      <c r="AR924" t="str">
        <f>VLOOKUP(M924,spp!A:K,10,FALSE)</f>
        <v>Depredador</v>
      </c>
      <c r="AS924" t="str">
        <f>VLOOKUP(M924,spp!A:L,12,FALSE)</f>
        <v>NE</v>
      </c>
    </row>
    <row r="925" spans="1:45" x14ac:dyDescent="0.3">
      <c r="A925" s="2">
        <v>25</v>
      </c>
      <c r="B925" s="2" t="s">
        <v>1113</v>
      </c>
      <c r="C925" t="s">
        <v>1114</v>
      </c>
      <c r="D925" s="2" t="s">
        <v>1285</v>
      </c>
      <c r="E925" s="2" t="s">
        <v>985</v>
      </c>
      <c r="F925" s="2">
        <v>1</v>
      </c>
      <c r="G925" s="5">
        <v>41521</v>
      </c>
      <c r="H925" s="61">
        <v>2013</v>
      </c>
      <c r="I925" s="5" t="s">
        <v>986</v>
      </c>
      <c r="J925" s="1"/>
      <c r="K925" s="2">
        <v>8</v>
      </c>
      <c r="L925" t="str">
        <f t="shared" si="101"/>
        <v>Profundo</v>
      </c>
      <c r="M925" s="2" t="s">
        <v>1020</v>
      </c>
      <c r="N925" t="str">
        <f>VLOOKUP(M925,spp!A:B,2,FALSE)</f>
        <v>Plagiotremus azaleus</v>
      </c>
      <c r="O925">
        <f t="shared" si="112"/>
        <v>2</v>
      </c>
      <c r="R925">
        <v>2</v>
      </c>
      <c r="AJ925">
        <f>VLOOKUP(M925,spp!A:C,3,FALSE)</f>
        <v>4</v>
      </c>
      <c r="AK925">
        <f>VLOOKUP(M925,spp!A:D,4,FALSE)</f>
        <v>3</v>
      </c>
      <c r="AL925">
        <f t="shared" si="107"/>
        <v>15625</v>
      </c>
      <c r="AM925">
        <f t="shared" si="108"/>
        <v>390.625</v>
      </c>
      <c r="AN925">
        <f t="shared" si="109"/>
        <v>3906.25</v>
      </c>
      <c r="AO925">
        <f t="shared" si="110"/>
        <v>3.90625</v>
      </c>
      <c r="AP925">
        <f t="shared" si="111"/>
        <v>0.04</v>
      </c>
      <c r="AQ925">
        <f>VLOOKUP(M925,spp!A:H,8,FALSE)</f>
        <v>4</v>
      </c>
      <c r="AR925" t="str">
        <f>VLOOKUP(M925,spp!A:K,10,FALSE)</f>
        <v>Depredador Tope</v>
      </c>
      <c r="AS925" t="str">
        <f>VLOOKUP(M925,spp!A:L,12,FALSE)</f>
        <v>LC</v>
      </c>
    </row>
    <row r="926" spans="1:45" x14ac:dyDescent="0.3">
      <c r="A926" s="2">
        <v>25</v>
      </c>
      <c r="B926" s="2" t="s">
        <v>1113</v>
      </c>
      <c r="C926" t="s">
        <v>1114</v>
      </c>
      <c r="D926" s="2" t="s">
        <v>1285</v>
      </c>
      <c r="E926" s="2" t="s">
        <v>985</v>
      </c>
      <c r="F926" s="2">
        <v>1</v>
      </c>
      <c r="G926" s="5">
        <v>41521</v>
      </c>
      <c r="H926" s="61">
        <v>2013</v>
      </c>
      <c r="I926" s="5" t="s">
        <v>986</v>
      </c>
      <c r="J926" s="1"/>
      <c r="K926" s="2">
        <v>8</v>
      </c>
      <c r="L926" t="str">
        <f t="shared" si="101"/>
        <v>Profundo</v>
      </c>
      <c r="M926" s="2" t="s">
        <v>1028</v>
      </c>
      <c r="N926" t="str">
        <f>VLOOKUP(M926,spp!A:B,2,FALSE)</f>
        <v>Thalassoma lucasanum</v>
      </c>
      <c r="O926">
        <f t="shared" si="112"/>
        <v>25</v>
      </c>
      <c r="Q926">
        <v>10</v>
      </c>
      <c r="R926">
        <v>15</v>
      </c>
      <c r="AJ926">
        <f>VLOOKUP(M926,spp!A:C,3,FALSE)</f>
        <v>1.261E-2</v>
      </c>
      <c r="AK926">
        <f>VLOOKUP(M926,spp!A:D,4,FALSE)</f>
        <v>2</v>
      </c>
      <c r="AL926">
        <f t="shared" si="107"/>
        <v>36.647812500000001</v>
      </c>
      <c r="AM926">
        <f t="shared" si="108"/>
        <v>0.91619531249999997</v>
      </c>
      <c r="AN926">
        <f t="shared" si="109"/>
        <v>9.1619531250000001</v>
      </c>
      <c r="AO926">
        <f t="shared" si="110"/>
        <v>9.1619531250000004E-3</v>
      </c>
      <c r="AP926">
        <f t="shared" si="111"/>
        <v>0.5</v>
      </c>
      <c r="AQ926">
        <f>VLOOKUP(M926,spp!A:H,8,FALSE)</f>
        <v>3.5</v>
      </c>
      <c r="AR926" t="str">
        <f>VLOOKUP(M926,spp!A:K,10,FALSE)</f>
        <v>Depredador</v>
      </c>
      <c r="AS926" t="str">
        <f>VLOOKUP(M926,spp!A:L,12,FALSE)</f>
        <v>LC</v>
      </c>
    </row>
    <row r="927" spans="1:45" x14ac:dyDescent="0.3">
      <c r="A927" s="2">
        <v>25</v>
      </c>
      <c r="B927" s="2" t="s">
        <v>1113</v>
      </c>
      <c r="C927" t="s">
        <v>1114</v>
      </c>
      <c r="D927" s="2" t="s">
        <v>1285</v>
      </c>
      <c r="E927" s="2" t="s">
        <v>985</v>
      </c>
      <c r="F927" s="2">
        <v>2</v>
      </c>
      <c r="G927" s="5">
        <v>41521</v>
      </c>
      <c r="H927" s="61">
        <v>2013</v>
      </c>
      <c r="I927" s="5" t="s">
        <v>986</v>
      </c>
      <c r="J927" s="1"/>
      <c r="K927" s="2">
        <v>8</v>
      </c>
      <c r="L927" t="str">
        <f t="shared" si="101"/>
        <v>Profundo</v>
      </c>
      <c r="M927" s="2" t="s">
        <v>1017</v>
      </c>
      <c r="N927" t="str">
        <f>VLOOKUP(M927,spp!A:B,2,FALSE)</f>
        <v>Halichoeres dispilus</v>
      </c>
      <c r="O927">
        <f t="shared" si="112"/>
        <v>100</v>
      </c>
      <c r="P927">
        <v>10</v>
      </c>
      <c r="Q927">
        <v>80</v>
      </c>
      <c r="R927">
        <v>10</v>
      </c>
      <c r="AJ927">
        <f>VLOOKUP(M927,spp!A:C,3,FALSE)</f>
        <v>1.26E-2</v>
      </c>
      <c r="AK927">
        <f>VLOOKUP(M927,spp!A:D,4,FALSE)</f>
        <v>3</v>
      </c>
      <c r="AL927">
        <f t="shared" si="107"/>
        <v>673.3125</v>
      </c>
      <c r="AM927">
        <f t="shared" si="108"/>
        <v>16.832812499999999</v>
      </c>
      <c r="AN927">
        <f t="shared" si="109"/>
        <v>168.328125</v>
      </c>
      <c r="AO927">
        <f t="shared" si="110"/>
        <v>0.168328125</v>
      </c>
      <c r="AP927">
        <f t="shared" si="111"/>
        <v>2</v>
      </c>
      <c r="AQ927">
        <f>VLOOKUP(M927,spp!A:H,8,FALSE)</f>
        <v>3.9</v>
      </c>
      <c r="AR927" t="str">
        <f>VLOOKUP(M927,spp!A:K,10,FALSE)</f>
        <v>Depredador</v>
      </c>
      <c r="AS927" t="str">
        <f>VLOOKUP(M927,spp!A:L,12,FALSE)</f>
        <v>LC</v>
      </c>
    </row>
    <row r="928" spans="1:45" x14ac:dyDescent="0.3">
      <c r="A928" s="2">
        <v>25</v>
      </c>
      <c r="B928" s="2" t="s">
        <v>1113</v>
      </c>
      <c r="C928" t="s">
        <v>1114</v>
      </c>
      <c r="D928" s="2" t="s">
        <v>1285</v>
      </c>
      <c r="E928" s="2" t="s">
        <v>985</v>
      </c>
      <c r="F928" s="2">
        <v>2</v>
      </c>
      <c r="G928" s="5">
        <v>41521</v>
      </c>
      <c r="H928" s="61">
        <v>2013</v>
      </c>
      <c r="I928" s="5" t="s">
        <v>986</v>
      </c>
      <c r="J928" s="1"/>
      <c r="K928" s="2">
        <v>8</v>
      </c>
      <c r="L928" t="str">
        <f t="shared" si="101"/>
        <v>Profundo</v>
      </c>
      <c r="M928" s="2" t="s">
        <v>1027</v>
      </c>
      <c r="N928" t="str">
        <f>VLOOKUP(M928,spp!A:B,2,FALSE)</f>
        <v>Halichoeres notospilus</v>
      </c>
      <c r="O928">
        <f t="shared" si="112"/>
        <v>15</v>
      </c>
      <c r="Q928">
        <v>5</v>
      </c>
      <c r="S928">
        <v>10</v>
      </c>
      <c r="AJ928">
        <f>VLOOKUP(M928,spp!A:C,3,FALSE)</f>
        <v>1.26E-2</v>
      </c>
      <c r="AK928">
        <f>VLOOKUP(M928,spp!A:D,4,FALSE)</f>
        <v>3</v>
      </c>
      <c r="AL928">
        <f t="shared" si="107"/>
        <v>701.859375</v>
      </c>
      <c r="AM928">
        <f t="shared" si="108"/>
        <v>17.546484374999999</v>
      </c>
      <c r="AN928">
        <f t="shared" si="109"/>
        <v>175.46484375</v>
      </c>
      <c r="AO928">
        <f t="shared" si="110"/>
        <v>0.17546484374999999</v>
      </c>
      <c r="AP928">
        <f t="shared" si="111"/>
        <v>0.3</v>
      </c>
      <c r="AQ928">
        <f>VLOOKUP(M928,spp!A:H,8,FALSE)</f>
        <v>3.5</v>
      </c>
      <c r="AR928" t="str">
        <f>VLOOKUP(M928,spp!A:K,10,FALSE)</f>
        <v>Depredador</v>
      </c>
      <c r="AS928" t="str">
        <f>VLOOKUP(M928,spp!A:L,12,FALSE)</f>
        <v>LC</v>
      </c>
    </row>
    <row r="929" spans="1:45" x14ac:dyDescent="0.3">
      <c r="A929" s="2">
        <v>25</v>
      </c>
      <c r="B929" s="2" t="s">
        <v>1113</v>
      </c>
      <c r="C929" t="s">
        <v>1114</v>
      </c>
      <c r="D929" s="2" t="s">
        <v>1285</v>
      </c>
      <c r="E929" s="2" t="s">
        <v>985</v>
      </c>
      <c r="F929" s="2">
        <v>2</v>
      </c>
      <c r="G929" s="5">
        <v>41521</v>
      </c>
      <c r="H929" s="61">
        <v>2013</v>
      </c>
      <c r="I929" s="5" t="s">
        <v>986</v>
      </c>
      <c r="J929" s="1"/>
      <c r="K929" s="2">
        <v>8</v>
      </c>
      <c r="L929" t="str">
        <f t="shared" si="101"/>
        <v>Profundo</v>
      </c>
      <c r="M929" s="2" t="s">
        <v>1040</v>
      </c>
      <c r="N929" t="str">
        <f>VLOOKUP(M929,spp!A:B,2,FALSE)</f>
        <v>Sufflamen verres</v>
      </c>
      <c r="O929">
        <f t="shared" si="112"/>
        <v>2</v>
      </c>
      <c r="T929">
        <v>2</v>
      </c>
      <c r="AJ929">
        <f>VLOOKUP(M929,spp!A:C,3,FALSE)</f>
        <v>2</v>
      </c>
      <c r="AK929">
        <f>VLOOKUP(M929,spp!A:D,4,FALSE)</f>
        <v>3</v>
      </c>
      <c r="AL929">
        <f t="shared" si="107"/>
        <v>62500</v>
      </c>
      <c r="AM929">
        <f t="shared" si="108"/>
        <v>1562.5</v>
      </c>
      <c r="AN929">
        <f t="shared" si="109"/>
        <v>15625</v>
      </c>
      <c r="AO929">
        <f t="shared" si="110"/>
        <v>15.625</v>
      </c>
      <c r="AP929">
        <f t="shared" si="111"/>
        <v>0.04</v>
      </c>
      <c r="AQ929">
        <f>VLOOKUP(M929,spp!A:H,8,FALSE)</f>
        <v>3.3</v>
      </c>
      <c r="AR929" t="str">
        <f>VLOOKUP(M929,spp!A:K,10,FALSE)</f>
        <v>Depredador</v>
      </c>
      <c r="AS929" t="str">
        <f>VLOOKUP(M929,spp!A:L,12,FALSE)</f>
        <v>LC</v>
      </c>
    </row>
    <row r="930" spans="1:45" x14ac:dyDescent="0.3">
      <c r="A930" s="2">
        <v>25</v>
      </c>
      <c r="B930" s="2" t="s">
        <v>1113</v>
      </c>
      <c r="C930" t="s">
        <v>1114</v>
      </c>
      <c r="D930" s="2" t="s">
        <v>1285</v>
      </c>
      <c r="E930" s="2" t="s">
        <v>985</v>
      </c>
      <c r="F930" s="2">
        <v>2</v>
      </c>
      <c r="G930" s="5">
        <v>41521</v>
      </c>
      <c r="H930" s="61">
        <v>2013</v>
      </c>
      <c r="I930" s="5" t="s">
        <v>986</v>
      </c>
      <c r="J930" s="1"/>
      <c r="K930" s="2">
        <v>8</v>
      </c>
      <c r="L930" t="str">
        <f t="shared" si="101"/>
        <v>Profundo</v>
      </c>
      <c r="M930" s="2" t="s">
        <v>1021</v>
      </c>
      <c r="N930" t="str">
        <f>VLOOKUP(M930,spp!A:B,2,FALSE)</f>
        <v>Johnrandallia nigrirostris</v>
      </c>
      <c r="O930">
        <f t="shared" si="112"/>
        <v>1</v>
      </c>
      <c r="R930">
        <v>1</v>
      </c>
      <c r="AJ930">
        <f>VLOOKUP(M930,spp!A:C,3,FALSE)</f>
        <v>2</v>
      </c>
      <c r="AK930">
        <f>VLOOKUP(M930,spp!A:D,4,FALSE)</f>
        <v>3</v>
      </c>
      <c r="AL930">
        <f t="shared" si="107"/>
        <v>3906.25</v>
      </c>
      <c r="AM930">
        <f t="shared" si="108"/>
        <v>97.65625</v>
      </c>
      <c r="AN930">
        <f t="shared" si="109"/>
        <v>976.5625</v>
      </c>
      <c r="AO930">
        <f t="shared" si="110"/>
        <v>0.9765625</v>
      </c>
      <c r="AP930">
        <f t="shared" si="111"/>
        <v>0.02</v>
      </c>
      <c r="AQ930">
        <f>VLOOKUP(M930,spp!A:H,8,FALSE)</f>
        <v>3</v>
      </c>
      <c r="AR930" t="str">
        <f>VLOOKUP(M930,spp!A:K,10,FALSE)</f>
        <v>Depredador</v>
      </c>
      <c r="AS930" t="str">
        <f>VLOOKUP(M930,spp!A:L,12,FALSE)</f>
        <v>LC</v>
      </c>
    </row>
    <row r="931" spans="1:45" x14ac:dyDescent="0.3">
      <c r="A931" s="2">
        <v>25</v>
      </c>
      <c r="B931" s="2" t="s">
        <v>1113</v>
      </c>
      <c r="C931" t="s">
        <v>1114</v>
      </c>
      <c r="D931" s="2" t="s">
        <v>1285</v>
      </c>
      <c r="E931" s="2" t="s">
        <v>985</v>
      </c>
      <c r="F931" s="2">
        <v>2</v>
      </c>
      <c r="G931" s="5">
        <v>41521</v>
      </c>
      <c r="H931" s="61">
        <v>2013</v>
      </c>
      <c r="I931" s="5" t="s">
        <v>986</v>
      </c>
      <c r="J931" s="1"/>
      <c r="K931" s="2">
        <v>8</v>
      </c>
      <c r="L931" t="str">
        <f t="shared" si="101"/>
        <v>Profundo</v>
      </c>
      <c r="M931" s="2" t="s">
        <v>1041</v>
      </c>
      <c r="N931" t="str">
        <f>VLOOKUP(M931,spp!A:B,2,FALSE)</f>
        <v>Chromis atrilobata</v>
      </c>
      <c r="O931">
        <f t="shared" si="112"/>
        <v>30</v>
      </c>
      <c r="P931">
        <v>20</v>
      </c>
      <c r="Q931">
        <v>10</v>
      </c>
      <c r="AJ931">
        <f>VLOOKUP(M931,spp!A:C,3,FALSE)</f>
        <v>5</v>
      </c>
      <c r="AK931">
        <f>VLOOKUP(M931,spp!A:D,4,FALSE)</f>
        <v>3.41655</v>
      </c>
      <c r="AL931">
        <f t="shared" si="107"/>
        <v>51115.72218990382</v>
      </c>
      <c r="AM931">
        <f t="shared" si="108"/>
        <v>1277.8930547475954</v>
      </c>
      <c r="AN931">
        <f t="shared" si="109"/>
        <v>12778.930547475955</v>
      </c>
      <c r="AO931">
        <f t="shared" si="110"/>
        <v>12.778930547475955</v>
      </c>
      <c r="AP931">
        <f t="shared" si="111"/>
        <v>0.6</v>
      </c>
      <c r="AQ931">
        <f>VLOOKUP(M931,spp!A:H,8,FALSE)</f>
        <v>3.4</v>
      </c>
      <c r="AR931" t="str">
        <f>VLOOKUP(M931,spp!A:K,10,FALSE)</f>
        <v>Planctívoro</v>
      </c>
      <c r="AS931" t="str">
        <f>VLOOKUP(M931,spp!A:L,12,FALSE)</f>
        <v>LC</v>
      </c>
    </row>
    <row r="932" spans="1:45" x14ac:dyDescent="0.3">
      <c r="A932" s="2">
        <v>25</v>
      </c>
      <c r="B932" s="2" t="s">
        <v>1113</v>
      </c>
      <c r="C932" t="s">
        <v>1114</v>
      </c>
      <c r="D932" s="2" t="s">
        <v>1285</v>
      </c>
      <c r="E932" s="2" t="s">
        <v>985</v>
      </c>
      <c r="F932" s="2">
        <v>2</v>
      </c>
      <c r="G932" s="5">
        <v>41521</v>
      </c>
      <c r="H932" s="61">
        <v>2013</v>
      </c>
      <c r="I932" s="5" t="s">
        <v>986</v>
      </c>
      <c r="J932" s="1"/>
      <c r="K932" s="2">
        <v>8</v>
      </c>
      <c r="L932" t="str">
        <f t="shared" si="101"/>
        <v>Profundo</v>
      </c>
      <c r="M932" s="2" t="s">
        <v>1028</v>
      </c>
      <c r="N932" t="str">
        <f>VLOOKUP(M932,spp!A:B,2,FALSE)</f>
        <v>Thalassoma lucasanum</v>
      </c>
      <c r="O932">
        <f t="shared" si="112"/>
        <v>6</v>
      </c>
      <c r="P932">
        <v>2</v>
      </c>
      <c r="S932">
        <v>4</v>
      </c>
      <c r="AJ932">
        <f>VLOOKUP(M932,spp!A:C,3,FALSE)</f>
        <v>1.261E-2</v>
      </c>
      <c r="AK932">
        <f>VLOOKUP(M932,spp!A:D,4,FALSE)</f>
        <v>2</v>
      </c>
      <c r="AL932">
        <f t="shared" si="107"/>
        <v>15.604875</v>
      </c>
      <c r="AM932">
        <f t="shared" si="108"/>
        <v>0.39012187500000001</v>
      </c>
      <c r="AN932">
        <f t="shared" si="109"/>
        <v>3.90121875</v>
      </c>
      <c r="AO932">
        <f t="shared" si="110"/>
        <v>3.9012187500000002E-3</v>
      </c>
      <c r="AP932">
        <f t="shared" si="111"/>
        <v>0.12</v>
      </c>
      <c r="AQ932">
        <f>VLOOKUP(M932,spp!A:H,8,FALSE)</f>
        <v>3.5</v>
      </c>
      <c r="AR932" t="str">
        <f>VLOOKUP(M932,spp!A:K,10,FALSE)</f>
        <v>Depredador</v>
      </c>
      <c r="AS932" t="str">
        <f>VLOOKUP(M932,spp!A:L,12,FALSE)</f>
        <v>LC</v>
      </c>
    </row>
    <row r="933" spans="1:45" x14ac:dyDescent="0.3">
      <c r="A933" s="2">
        <v>25</v>
      </c>
      <c r="B933" s="2" t="s">
        <v>1113</v>
      </c>
      <c r="C933" t="s">
        <v>1114</v>
      </c>
      <c r="D933" s="2" t="s">
        <v>1285</v>
      </c>
      <c r="E933" s="2" t="s">
        <v>985</v>
      </c>
      <c r="F933" s="2">
        <v>2</v>
      </c>
      <c r="G933" s="5">
        <v>41521</v>
      </c>
      <c r="H933" s="61">
        <v>2013</v>
      </c>
      <c r="I933" s="5" t="s">
        <v>986</v>
      </c>
      <c r="J933" s="1"/>
      <c r="K933" s="2">
        <v>8</v>
      </c>
      <c r="L933" t="str">
        <f t="shared" si="101"/>
        <v>Profundo</v>
      </c>
      <c r="M933" s="2" t="s">
        <v>1019</v>
      </c>
      <c r="N933" t="str">
        <f>VLOOKUP(M933,spp!A:B,2,FALSE)</f>
        <v>Stegastes acapulcoensis</v>
      </c>
      <c r="O933">
        <f t="shared" si="112"/>
        <v>9</v>
      </c>
      <c r="Q933">
        <v>5</v>
      </c>
      <c r="S933">
        <v>4</v>
      </c>
      <c r="AJ933">
        <f>VLOOKUP(M933,spp!A:C,3,FALSE)</f>
        <v>3.49E-2</v>
      </c>
      <c r="AK933">
        <f>VLOOKUP(M933,spp!A:D,4,FALSE)</f>
        <v>2</v>
      </c>
      <c r="AL933">
        <f t="shared" si="107"/>
        <v>52.568124999999995</v>
      </c>
      <c r="AM933">
        <f t="shared" si="108"/>
        <v>1.3142031249999999</v>
      </c>
      <c r="AN933">
        <f t="shared" si="109"/>
        <v>13.142031249999999</v>
      </c>
      <c r="AO933">
        <f t="shared" si="110"/>
        <v>1.3142031249999998E-2</v>
      </c>
      <c r="AP933">
        <f t="shared" si="111"/>
        <v>0.18</v>
      </c>
      <c r="AQ933">
        <f>VLOOKUP(M933,spp!A:H,8,FALSE)</f>
        <v>2</v>
      </c>
      <c r="AR933" t="str">
        <f>VLOOKUP(M933,spp!A:K,10,FALSE)</f>
        <v>Herbívoro</v>
      </c>
      <c r="AS933" t="str">
        <f>VLOOKUP(M933,spp!A:L,12,FALSE)</f>
        <v>LC</v>
      </c>
    </row>
    <row r="934" spans="1:45" x14ac:dyDescent="0.3">
      <c r="A934" s="2">
        <v>25</v>
      </c>
      <c r="B934" s="2" t="s">
        <v>1113</v>
      </c>
      <c r="C934" t="s">
        <v>1114</v>
      </c>
      <c r="D934" s="2" t="s">
        <v>1285</v>
      </c>
      <c r="E934" s="2" t="s">
        <v>985</v>
      </c>
      <c r="F934" s="2">
        <v>2</v>
      </c>
      <c r="G934" s="5">
        <v>41521</v>
      </c>
      <c r="H934" s="61">
        <v>2013</v>
      </c>
      <c r="I934" s="5" t="s">
        <v>986</v>
      </c>
      <c r="J934" s="1"/>
      <c r="K934" s="2">
        <v>8</v>
      </c>
      <c r="L934" t="str">
        <f t="shared" si="101"/>
        <v>Profundo</v>
      </c>
      <c r="M934" s="2" t="s">
        <v>1038</v>
      </c>
      <c r="N934" t="str">
        <f>VLOOKUP(M934,spp!A:B,2,FALSE)</f>
        <v>Holacanthus passer</v>
      </c>
      <c r="O934">
        <f t="shared" si="112"/>
        <v>1</v>
      </c>
      <c r="T934">
        <v>1</v>
      </c>
      <c r="AJ934">
        <f>VLOOKUP(M934,spp!A:C,3,FALSE)</f>
        <v>2</v>
      </c>
      <c r="AK934">
        <f>VLOOKUP(M934,spp!A:D,4,FALSE)</f>
        <v>3</v>
      </c>
      <c r="AL934">
        <f t="shared" si="107"/>
        <v>31250</v>
      </c>
      <c r="AM934">
        <f t="shared" si="108"/>
        <v>781.25</v>
      </c>
      <c r="AN934">
        <f t="shared" si="109"/>
        <v>7812.5</v>
      </c>
      <c r="AO934">
        <f t="shared" si="110"/>
        <v>7.8125</v>
      </c>
      <c r="AP934">
        <f t="shared" si="111"/>
        <v>0.02</v>
      </c>
      <c r="AQ934">
        <f>VLOOKUP(M934,spp!A:H,8,FALSE)</f>
        <v>2.6</v>
      </c>
      <c r="AR934" t="str">
        <f>VLOOKUP(M934,spp!A:K,10,FALSE)</f>
        <v>Herbívoro</v>
      </c>
      <c r="AS934" t="str">
        <f>VLOOKUP(M934,spp!A:L,12,FALSE)</f>
        <v>LC</v>
      </c>
    </row>
    <row r="935" spans="1:45" x14ac:dyDescent="0.3">
      <c r="A935" s="2">
        <v>25</v>
      </c>
      <c r="B935" s="2" t="s">
        <v>1113</v>
      </c>
      <c r="C935" t="s">
        <v>1114</v>
      </c>
      <c r="D935" s="2" t="s">
        <v>1285</v>
      </c>
      <c r="E935" s="2" t="s">
        <v>985</v>
      </c>
      <c r="F935" s="2">
        <v>2</v>
      </c>
      <c r="G935" s="5">
        <v>41521</v>
      </c>
      <c r="H935" s="61">
        <v>2013</v>
      </c>
      <c r="I935" s="5" t="s">
        <v>986</v>
      </c>
      <c r="J935" s="1"/>
      <c r="K935" s="2">
        <v>8</v>
      </c>
      <c r="L935" t="str">
        <f t="shared" si="101"/>
        <v>Profundo</v>
      </c>
      <c r="M935" s="2" t="s">
        <v>1042</v>
      </c>
      <c r="N935" t="str">
        <f>VLOOKUP(M935,spp!A:B,2,FALSE)</f>
        <v>Bodianus diplotaenia</v>
      </c>
      <c r="O935">
        <f t="shared" si="112"/>
        <v>8</v>
      </c>
      <c r="P935">
        <v>4</v>
      </c>
      <c r="Q935">
        <v>1</v>
      </c>
      <c r="T935">
        <v>3</v>
      </c>
      <c r="AJ935">
        <f>VLOOKUP(M935,spp!A:C,3,FALSE)</f>
        <v>2.01E-2</v>
      </c>
      <c r="AK935">
        <f>VLOOKUP(M935,spp!A:D,4,FALSE)</f>
        <v>2</v>
      </c>
      <c r="AL935">
        <f t="shared" si="107"/>
        <v>39.320625</v>
      </c>
      <c r="AM935">
        <f t="shared" si="108"/>
        <v>0.98301562499999995</v>
      </c>
      <c r="AN935">
        <f t="shared" si="109"/>
        <v>9.8301562499999999</v>
      </c>
      <c r="AO935">
        <f t="shared" si="110"/>
        <v>9.8301562499999995E-3</v>
      </c>
      <c r="AP935">
        <f t="shared" si="111"/>
        <v>0.16</v>
      </c>
      <c r="AQ935">
        <f>VLOOKUP(M935,spp!A:H,8,FALSE)</f>
        <v>3.4</v>
      </c>
      <c r="AR935" t="str">
        <f>VLOOKUP(M935,spp!A:K,10,FALSE)</f>
        <v>Depredador</v>
      </c>
      <c r="AS935" t="str">
        <f>VLOOKUP(M935,spp!A:L,12,FALSE)</f>
        <v>LC</v>
      </c>
    </row>
    <row r="936" spans="1:45" x14ac:dyDescent="0.3">
      <c r="A936" s="2">
        <v>25</v>
      </c>
      <c r="B936" s="2" t="s">
        <v>1113</v>
      </c>
      <c r="C936" t="s">
        <v>1114</v>
      </c>
      <c r="D936" s="2" t="s">
        <v>1285</v>
      </c>
      <c r="E936" s="2" t="s">
        <v>985</v>
      </c>
      <c r="F936" s="2">
        <v>2</v>
      </c>
      <c r="G936" s="5">
        <v>41521</v>
      </c>
      <c r="H936" s="61">
        <v>2013</v>
      </c>
      <c r="I936" s="5" t="s">
        <v>986</v>
      </c>
      <c r="J936" s="1"/>
      <c r="K936" s="2">
        <v>8</v>
      </c>
      <c r="L936" t="str">
        <f t="shared" si="101"/>
        <v>Profundo</v>
      </c>
      <c r="M936" s="2" t="s">
        <v>1127</v>
      </c>
      <c r="N936" t="str">
        <f>VLOOKUP(M936,spp!A:B,2,FALSE)</f>
        <v>Arothron hispidus</v>
      </c>
      <c r="O936">
        <f t="shared" si="112"/>
        <v>1</v>
      </c>
      <c r="T936">
        <v>1</v>
      </c>
      <c r="AJ936">
        <f>VLOOKUP(M936,spp!A:C,3,FALSE)</f>
        <v>5</v>
      </c>
      <c r="AK936">
        <f>VLOOKUP(M936,spp!A:D,4,FALSE)</f>
        <v>2</v>
      </c>
      <c r="AL936">
        <f t="shared" si="107"/>
        <v>3125</v>
      </c>
      <c r="AM936">
        <f t="shared" si="108"/>
        <v>78.125</v>
      </c>
      <c r="AN936">
        <f t="shared" si="109"/>
        <v>781.25</v>
      </c>
      <c r="AO936">
        <f t="shared" si="110"/>
        <v>0.78125</v>
      </c>
      <c r="AP936">
        <f t="shared" si="111"/>
        <v>0.02</v>
      </c>
      <c r="AQ936">
        <f>VLOOKUP(M936,spp!A:H,8,FALSE)</f>
        <v>3.1</v>
      </c>
      <c r="AR936" t="str">
        <f>VLOOKUP(M936,spp!A:K,10,FALSE)</f>
        <v>Depredador</v>
      </c>
      <c r="AS936" t="str">
        <f>VLOOKUP(M936,spp!A:L,12,FALSE)</f>
        <v>NE</v>
      </c>
    </row>
    <row r="937" spans="1:45" x14ac:dyDescent="0.3">
      <c r="A937" s="2">
        <v>25</v>
      </c>
      <c r="B937" s="2" t="s">
        <v>1113</v>
      </c>
      <c r="C937" t="s">
        <v>1114</v>
      </c>
      <c r="D937" s="2" t="s">
        <v>1285</v>
      </c>
      <c r="E937" s="2" t="s">
        <v>985</v>
      </c>
      <c r="F937" s="2">
        <v>2</v>
      </c>
      <c r="G937" s="5">
        <v>41521</v>
      </c>
      <c r="H937" s="61">
        <v>2013</v>
      </c>
      <c r="I937" s="5" t="s">
        <v>986</v>
      </c>
      <c r="J937" s="1"/>
      <c r="K937" s="2">
        <v>8</v>
      </c>
      <c r="L937" t="str">
        <f t="shared" si="101"/>
        <v>Profundo</v>
      </c>
      <c r="M937" s="2" t="s">
        <v>1053</v>
      </c>
      <c r="N937" t="str">
        <f>VLOOKUP(M937,spp!A:B,2,FALSE)</f>
        <v>Halichoeres chierchiae</v>
      </c>
      <c r="O937">
        <f t="shared" si="112"/>
        <v>1</v>
      </c>
      <c r="T937">
        <v>1</v>
      </c>
      <c r="AJ937">
        <f>VLOOKUP(M937,spp!A:C,3,FALSE)</f>
        <v>1.26E-2</v>
      </c>
      <c r="AK937">
        <f>VLOOKUP(M937,spp!A:D,4,FALSE)</f>
        <v>3</v>
      </c>
      <c r="AL937">
        <f t="shared" si="107"/>
        <v>196.875</v>
      </c>
      <c r="AM937">
        <f t="shared" si="108"/>
        <v>4.921875</v>
      </c>
      <c r="AN937">
        <f t="shared" si="109"/>
        <v>49.21875</v>
      </c>
      <c r="AO937">
        <f t="shared" si="110"/>
        <v>4.9218749999999999E-2</v>
      </c>
      <c r="AP937">
        <f t="shared" si="111"/>
        <v>0.02</v>
      </c>
      <c r="AQ937">
        <f>VLOOKUP(M937,spp!A:H,8,FALSE)</f>
        <v>3.5</v>
      </c>
      <c r="AR937" t="str">
        <f>VLOOKUP(M937,spp!A:K,10,FALSE)</f>
        <v>Depredador</v>
      </c>
      <c r="AS937" t="str">
        <f>VLOOKUP(M937,spp!A:L,12,FALSE)</f>
        <v>LC</v>
      </c>
    </row>
    <row r="938" spans="1:45" x14ac:dyDescent="0.3">
      <c r="A938" s="2">
        <v>25</v>
      </c>
      <c r="B938" s="2" t="s">
        <v>1113</v>
      </c>
      <c r="C938" t="s">
        <v>1114</v>
      </c>
      <c r="D938" s="2" t="s">
        <v>1285</v>
      </c>
      <c r="E938" s="2" t="s">
        <v>985</v>
      </c>
      <c r="F938" s="2">
        <v>2</v>
      </c>
      <c r="G938" s="5">
        <v>41521</v>
      </c>
      <c r="H938" s="61">
        <v>2013</v>
      </c>
      <c r="I938" s="5" t="s">
        <v>986</v>
      </c>
      <c r="J938" s="1"/>
      <c r="K938" s="2">
        <v>8</v>
      </c>
      <c r="L938" t="str">
        <f t="shared" si="101"/>
        <v>Profundo</v>
      </c>
      <c r="M938" s="21" t="s">
        <v>1043</v>
      </c>
      <c r="N938" t="str">
        <f>VLOOKUP(M938,spp!A:B,2,FALSE)</f>
        <v>Haemulon maculicauda</v>
      </c>
      <c r="O938">
        <f t="shared" si="112"/>
        <v>500</v>
      </c>
      <c r="Q938">
        <v>500</v>
      </c>
      <c r="AJ938">
        <f>VLOOKUP(M938,spp!A:C,3,FALSE)</f>
        <v>8</v>
      </c>
      <c r="AK938">
        <f>VLOOKUP(M938,spp!A:D,4,FALSE)</f>
        <v>3.16</v>
      </c>
      <c r="AL938">
        <f t="shared" si="107"/>
        <v>2329451.0222569657</v>
      </c>
      <c r="AM938">
        <f t="shared" si="108"/>
        <v>58236.275556424145</v>
      </c>
      <c r="AN938">
        <f t="shared" si="109"/>
        <v>582362.75556424144</v>
      </c>
      <c r="AO938">
        <f t="shared" si="110"/>
        <v>582.36275556424141</v>
      </c>
      <c r="AP938">
        <f t="shared" si="111"/>
        <v>10</v>
      </c>
      <c r="AQ938">
        <f>VLOOKUP(M938,spp!A:H,8,FALSE)</f>
        <v>4.2</v>
      </c>
      <c r="AR938" t="str">
        <f>VLOOKUP(M938,spp!A:K,10,FALSE)</f>
        <v>Depredador Tope</v>
      </c>
      <c r="AS938" t="str">
        <f>VLOOKUP(M938,spp!A:L,12,FALSE)</f>
        <v>LC</v>
      </c>
    </row>
    <row r="939" spans="1:45" x14ac:dyDescent="0.3">
      <c r="A939" s="2">
        <v>25</v>
      </c>
      <c r="B939" s="2" t="s">
        <v>1113</v>
      </c>
      <c r="C939" t="s">
        <v>1114</v>
      </c>
      <c r="D939" s="2" t="s">
        <v>1285</v>
      </c>
      <c r="E939" s="2" t="s">
        <v>985</v>
      </c>
      <c r="F939" s="2">
        <v>2</v>
      </c>
      <c r="G939" s="5">
        <v>41521</v>
      </c>
      <c r="H939" s="61">
        <v>2013</v>
      </c>
      <c r="I939" s="5" t="s">
        <v>986</v>
      </c>
      <c r="J939" s="1"/>
      <c r="K939" s="2">
        <v>8</v>
      </c>
      <c r="L939" t="str">
        <f t="shared" si="101"/>
        <v>Profundo</v>
      </c>
      <c r="M939" s="2" t="s">
        <v>1056</v>
      </c>
      <c r="N939" t="str">
        <f>VLOOKUP(M939,spp!A:B,2,FALSE)</f>
        <v>Canthigaster punctatissima</v>
      </c>
      <c r="O939">
        <f t="shared" si="112"/>
        <v>1</v>
      </c>
      <c r="Q939">
        <v>1</v>
      </c>
      <c r="AJ939">
        <f>VLOOKUP(M939,spp!A:C,3,FALSE)</f>
        <v>1</v>
      </c>
      <c r="AK939">
        <f>VLOOKUP(M939,spp!A:D,4,FALSE)</f>
        <v>2</v>
      </c>
      <c r="AL939">
        <f t="shared" si="107"/>
        <v>56.25</v>
      </c>
      <c r="AM939">
        <f t="shared" si="108"/>
        <v>1.40625</v>
      </c>
      <c r="AN939">
        <f t="shared" si="109"/>
        <v>14.0625</v>
      </c>
      <c r="AO939">
        <f t="shared" si="110"/>
        <v>1.40625E-2</v>
      </c>
      <c r="AP939">
        <f t="shared" si="111"/>
        <v>0.02</v>
      </c>
      <c r="AQ939">
        <f>VLOOKUP(M939,spp!A:H,8,FALSE)</f>
        <v>3</v>
      </c>
      <c r="AR939" t="str">
        <f>VLOOKUP(M939,spp!A:K,10,FALSE)</f>
        <v>Depredador</v>
      </c>
      <c r="AS939" t="str">
        <f>VLOOKUP(M939,spp!A:L,12,FALSE)</f>
        <v>LC</v>
      </c>
    </row>
    <row r="940" spans="1:45" x14ac:dyDescent="0.3">
      <c r="A940" s="2">
        <v>25</v>
      </c>
      <c r="B940" s="2" t="s">
        <v>1113</v>
      </c>
      <c r="C940" t="s">
        <v>1114</v>
      </c>
      <c r="D940" s="2" t="s">
        <v>1285</v>
      </c>
      <c r="E940" s="2" t="s">
        <v>985</v>
      </c>
      <c r="F940" s="2">
        <v>2</v>
      </c>
      <c r="G940" s="5">
        <v>41521</v>
      </c>
      <c r="H940" s="61">
        <v>2013</v>
      </c>
      <c r="I940" s="5" t="s">
        <v>986</v>
      </c>
      <c r="J940" s="1"/>
      <c r="K940" s="2">
        <v>8</v>
      </c>
      <c r="L940" t="str">
        <f t="shared" si="101"/>
        <v>Profundo</v>
      </c>
      <c r="M940" s="2" t="s">
        <v>1033</v>
      </c>
      <c r="N940" t="str">
        <f>VLOOKUP(M940,spp!A:B,2,FALSE)</f>
        <v>Cephalopholis panamensis</v>
      </c>
      <c r="O940">
        <f t="shared" si="112"/>
        <v>1</v>
      </c>
      <c r="T940">
        <v>1</v>
      </c>
      <c r="AJ940">
        <f>VLOOKUP(M940,spp!A:C,3,FALSE)</f>
        <v>2</v>
      </c>
      <c r="AK940">
        <f>VLOOKUP(M940,spp!A:D,4,FALSE)</f>
        <v>3</v>
      </c>
      <c r="AL940">
        <f t="shared" si="107"/>
        <v>31250</v>
      </c>
      <c r="AM940">
        <f t="shared" si="108"/>
        <v>781.25</v>
      </c>
      <c r="AN940">
        <f t="shared" si="109"/>
        <v>7812.5</v>
      </c>
      <c r="AO940">
        <f t="shared" si="110"/>
        <v>7.8125</v>
      </c>
      <c r="AP940">
        <f t="shared" si="111"/>
        <v>0.02</v>
      </c>
      <c r="AQ940">
        <f>VLOOKUP(M940,spp!A:H,8,FALSE)</f>
        <v>4</v>
      </c>
      <c r="AR940" t="str">
        <f>VLOOKUP(M940,spp!A:K,10,FALSE)</f>
        <v>Depredador Tope</v>
      </c>
      <c r="AS940" t="str">
        <f>VLOOKUP(M940,spp!A:L,12,FALSE)</f>
        <v>LC</v>
      </c>
    </row>
    <row r="941" spans="1:45" x14ac:dyDescent="0.3">
      <c r="A941" s="2">
        <v>25</v>
      </c>
      <c r="B941" s="2" t="s">
        <v>1113</v>
      </c>
      <c r="C941" t="s">
        <v>1114</v>
      </c>
      <c r="D941" s="2" t="s">
        <v>1285</v>
      </c>
      <c r="E941" s="2" t="s">
        <v>985</v>
      </c>
      <c r="F941" s="2">
        <v>2</v>
      </c>
      <c r="G941" s="5">
        <v>41521</v>
      </c>
      <c r="H941" s="61">
        <v>2013</v>
      </c>
      <c r="I941" s="5" t="s">
        <v>986</v>
      </c>
      <c r="J941" s="1"/>
      <c r="K941" s="2">
        <v>8</v>
      </c>
      <c r="L941" t="str">
        <f t="shared" si="101"/>
        <v>Profundo</v>
      </c>
      <c r="M941" s="2" t="s">
        <v>1022</v>
      </c>
      <c r="N941" t="str">
        <f>VLOOKUP(M941,spp!A:B,2,FALSE)</f>
        <v>Epinephelus labriformis</v>
      </c>
      <c r="O941">
        <f t="shared" si="112"/>
        <v>3</v>
      </c>
      <c r="T941">
        <v>2</v>
      </c>
      <c r="U941">
        <v>1</v>
      </c>
      <c r="AJ941">
        <f>VLOOKUP(M941,spp!A:C,3,FALSE)</f>
        <v>3</v>
      </c>
      <c r="AK941">
        <f>VLOOKUP(M941,spp!A:D,4,FALSE)</f>
        <v>2.9</v>
      </c>
      <c r="AL941">
        <f t="shared" si="107"/>
        <v>158088.30716879046</v>
      </c>
      <c r="AM941">
        <f t="shared" si="108"/>
        <v>3952.2076792197613</v>
      </c>
      <c r="AN941">
        <f t="shared" si="109"/>
        <v>39522.076792197615</v>
      </c>
      <c r="AO941">
        <f t="shared" si="110"/>
        <v>39.522076792197616</v>
      </c>
      <c r="AP941">
        <f t="shared" si="111"/>
        <v>0.06</v>
      </c>
      <c r="AQ941">
        <f>VLOOKUP(M941,spp!A:H,8,FALSE)</f>
        <v>4</v>
      </c>
      <c r="AR941" t="str">
        <f>VLOOKUP(M941,spp!A:K,10,FALSE)</f>
        <v>Depredador Tope</v>
      </c>
      <c r="AS941" t="str">
        <f>VLOOKUP(M941,spp!A:L,12,FALSE)</f>
        <v>LC</v>
      </c>
    </row>
    <row r="942" spans="1:45" x14ac:dyDescent="0.3">
      <c r="A942" s="2">
        <v>25</v>
      </c>
      <c r="B942" s="2" t="s">
        <v>1113</v>
      </c>
      <c r="C942" t="s">
        <v>1114</v>
      </c>
      <c r="D942" s="2" t="s">
        <v>1285</v>
      </c>
      <c r="E942" s="2" t="s">
        <v>985</v>
      </c>
      <c r="F942" s="2">
        <v>2</v>
      </c>
      <c r="G942" s="5">
        <v>41521</v>
      </c>
      <c r="H942" s="61">
        <v>2013</v>
      </c>
      <c r="I942" s="5" t="s">
        <v>986</v>
      </c>
      <c r="J942" s="1"/>
      <c r="K942" s="2">
        <v>8</v>
      </c>
      <c r="L942" t="str">
        <f t="shared" si="101"/>
        <v>Profundo</v>
      </c>
      <c r="M942" s="2" t="s">
        <v>1026</v>
      </c>
      <c r="N942" t="str">
        <f>VLOOKUP(M942,spp!A:B,2,FALSE)</f>
        <v>Microspathodon dorsalis</v>
      </c>
      <c r="O942">
        <f t="shared" si="112"/>
        <v>2</v>
      </c>
      <c r="T942">
        <v>2</v>
      </c>
      <c r="AJ942">
        <f>VLOOKUP(M942,spp!A:C,3,FALSE)</f>
        <v>2</v>
      </c>
      <c r="AK942">
        <f>VLOOKUP(M942,spp!A:D,4,FALSE)</f>
        <v>3</v>
      </c>
      <c r="AL942">
        <f t="shared" si="107"/>
        <v>62500</v>
      </c>
      <c r="AM942">
        <f t="shared" si="108"/>
        <v>1562.5</v>
      </c>
      <c r="AN942">
        <f t="shared" si="109"/>
        <v>15625</v>
      </c>
      <c r="AO942">
        <f t="shared" si="110"/>
        <v>15.625</v>
      </c>
      <c r="AP942">
        <f t="shared" si="111"/>
        <v>0.04</v>
      </c>
      <c r="AQ942">
        <f>VLOOKUP(M942,spp!A:H,8,FALSE)</f>
        <v>2.1</v>
      </c>
      <c r="AR942" t="str">
        <f>VLOOKUP(M942,spp!A:K,10,FALSE)</f>
        <v>Herbívoro</v>
      </c>
      <c r="AS942" t="str">
        <f>VLOOKUP(M942,spp!A:L,12,FALSE)</f>
        <v>LC</v>
      </c>
    </row>
    <row r="943" spans="1:45" x14ac:dyDescent="0.3">
      <c r="A943" s="2">
        <v>25</v>
      </c>
      <c r="B943" s="2" t="s">
        <v>1113</v>
      </c>
      <c r="C943" t="s">
        <v>1114</v>
      </c>
      <c r="D943" s="2" t="s">
        <v>1285</v>
      </c>
      <c r="E943" s="2" t="s">
        <v>985</v>
      </c>
      <c r="F943" s="2">
        <v>2</v>
      </c>
      <c r="G943" s="5">
        <v>41521</v>
      </c>
      <c r="H943" s="61">
        <v>2013</v>
      </c>
      <c r="I943" s="5" t="s">
        <v>986</v>
      </c>
      <c r="J943" s="1"/>
      <c r="K943" s="2">
        <v>8</v>
      </c>
      <c r="L943" t="str">
        <f t="shared" si="101"/>
        <v>Profundo</v>
      </c>
      <c r="M943" s="2" t="s">
        <v>1046</v>
      </c>
      <c r="N943" t="str">
        <f>VLOOKUP(M943,spp!A:B,2,FALSE)</f>
        <v>Arothron meleagris</v>
      </c>
      <c r="O943">
        <f t="shared" si="112"/>
        <v>6</v>
      </c>
      <c r="T943">
        <v>4</v>
      </c>
      <c r="U943">
        <v>2</v>
      </c>
      <c r="AJ943">
        <f>VLOOKUP(M943,spp!A:C,3,FALSE)</f>
        <v>3</v>
      </c>
      <c r="AK943">
        <f>VLOOKUP(M943,spp!A:D,4,FALSE)</f>
        <v>2</v>
      </c>
      <c r="AL943">
        <f t="shared" si="107"/>
        <v>14850</v>
      </c>
      <c r="AM943">
        <f t="shared" si="108"/>
        <v>371.25</v>
      </c>
      <c r="AN943">
        <f t="shared" si="109"/>
        <v>3712.5</v>
      </c>
      <c r="AO943">
        <f t="shared" si="110"/>
        <v>3.7124999999999999</v>
      </c>
      <c r="AP943">
        <f t="shared" si="111"/>
        <v>0.12</v>
      </c>
      <c r="AQ943">
        <f>VLOOKUP(M943,spp!A:H,8,FALSE)</f>
        <v>3.4</v>
      </c>
      <c r="AR943" t="str">
        <f>VLOOKUP(M943,spp!A:K,10,FALSE)</f>
        <v>Depredador</v>
      </c>
      <c r="AS943" t="str">
        <f>VLOOKUP(M943,spp!A:L,12,FALSE)</f>
        <v>NE</v>
      </c>
    </row>
    <row r="944" spans="1:45" x14ac:dyDescent="0.3">
      <c r="A944" s="2">
        <v>25</v>
      </c>
      <c r="B944" s="2" t="s">
        <v>1113</v>
      </c>
      <c r="C944" t="s">
        <v>1114</v>
      </c>
      <c r="D944" s="2" t="s">
        <v>1285</v>
      </c>
      <c r="E944" s="2" t="s">
        <v>985</v>
      </c>
      <c r="F944" s="2">
        <v>3</v>
      </c>
      <c r="G944" s="5">
        <v>41521</v>
      </c>
      <c r="H944" s="61">
        <v>2013</v>
      </c>
      <c r="I944" s="5" t="s">
        <v>986</v>
      </c>
      <c r="J944" s="1"/>
      <c r="K944" s="2">
        <v>8</v>
      </c>
      <c r="L944" t="str">
        <f t="shared" si="101"/>
        <v>Profundo</v>
      </c>
      <c r="M944" s="2" t="s">
        <v>1017</v>
      </c>
      <c r="N944" t="str">
        <f>VLOOKUP(M944,spp!A:B,2,FALSE)</f>
        <v>Halichoeres dispilus</v>
      </c>
      <c r="O944">
        <f t="shared" si="112"/>
        <v>1</v>
      </c>
      <c r="S944">
        <v>1</v>
      </c>
      <c r="AJ944">
        <f>VLOOKUP(M944,spp!A:C,3,FALSE)</f>
        <v>1.26E-2</v>
      </c>
      <c r="AK944">
        <f>VLOOKUP(M944,spp!A:D,4,FALSE)</f>
        <v>3</v>
      </c>
      <c r="AL944">
        <f t="shared" si="107"/>
        <v>67.528125000000003</v>
      </c>
      <c r="AM944">
        <f t="shared" si="108"/>
        <v>1.688203125</v>
      </c>
      <c r="AN944">
        <f t="shared" si="109"/>
        <v>16.882031250000001</v>
      </c>
      <c r="AO944">
        <f t="shared" si="110"/>
        <v>1.6882031250000002E-2</v>
      </c>
      <c r="AP944">
        <f t="shared" si="111"/>
        <v>0.02</v>
      </c>
      <c r="AQ944">
        <f>VLOOKUP(M944,spp!A:H,8,FALSE)</f>
        <v>3.9</v>
      </c>
      <c r="AR944" t="str">
        <f>VLOOKUP(M944,spp!A:K,10,FALSE)</f>
        <v>Depredador</v>
      </c>
      <c r="AS944" t="str">
        <f>VLOOKUP(M944,spp!A:L,12,FALSE)</f>
        <v>LC</v>
      </c>
    </row>
    <row r="945" spans="1:45" x14ac:dyDescent="0.3">
      <c r="A945" s="2">
        <v>25</v>
      </c>
      <c r="B945" s="2" t="s">
        <v>1113</v>
      </c>
      <c r="C945" t="s">
        <v>1114</v>
      </c>
      <c r="D945" s="2" t="s">
        <v>1285</v>
      </c>
      <c r="E945" s="2" t="s">
        <v>985</v>
      </c>
      <c r="F945" s="2">
        <v>3</v>
      </c>
      <c r="G945" s="5">
        <v>41521</v>
      </c>
      <c r="H945" s="61">
        <v>2013</v>
      </c>
      <c r="I945" s="5" t="s">
        <v>986</v>
      </c>
      <c r="J945" s="1"/>
      <c r="K945" s="2">
        <v>8</v>
      </c>
      <c r="L945" t="str">
        <f t="shared" si="101"/>
        <v>Profundo</v>
      </c>
      <c r="M945" s="2" t="s">
        <v>1027</v>
      </c>
      <c r="N945" t="str">
        <f>VLOOKUP(M945,spp!A:B,2,FALSE)</f>
        <v>Halichoeres notospilus</v>
      </c>
      <c r="O945">
        <f t="shared" si="112"/>
        <v>4</v>
      </c>
      <c r="R945">
        <v>4</v>
      </c>
      <c r="AJ945">
        <f>VLOOKUP(M945,spp!A:C,3,FALSE)</f>
        <v>1.26E-2</v>
      </c>
      <c r="AK945">
        <f>VLOOKUP(M945,spp!A:D,4,FALSE)</f>
        <v>3</v>
      </c>
      <c r="AL945">
        <f t="shared" si="107"/>
        <v>98.4375</v>
      </c>
      <c r="AM945">
        <f t="shared" si="108"/>
        <v>2.4609375</v>
      </c>
      <c r="AN945">
        <f t="shared" si="109"/>
        <v>24.609375</v>
      </c>
      <c r="AO945">
        <f t="shared" si="110"/>
        <v>2.4609374999999999E-2</v>
      </c>
      <c r="AP945">
        <f t="shared" si="111"/>
        <v>0.08</v>
      </c>
      <c r="AQ945">
        <f>VLOOKUP(M945,spp!A:H,8,FALSE)</f>
        <v>3.5</v>
      </c>
      <c r="AR945" t="str">
        <f>VLOOKUP(M945,spp!A:K,10,FALSE)</f>
        <v>Depredador</v>
      </c>
      <c r="AS945" t="str">
        <f>VLOOKUP(M945,spp!A:L,12,FALSE)</f>
        <v>LC</v>
      </c>
    </row>
    <row r="946" spans="1:45" x14ac:dyDescent="0.3">
      <c r="A946" s="2">
        <v>25</v>
      </c>
      <c r="B946" s="2" t="s">
        <v>1113</v>
      </c>
      <c r="C946" t="s">
        <v>1114</v>
      </c>
      <c r="D946" s="2" t="s">
        <v>1285</v>
      </c>
      <c r="E946" s="2" t="s">
        <v>985</v>
      </c>
      <c r="F946" s="2">
        <v>3</v>
      </c>
      <c r="G946" s="5">
        <v>41521</v>
      </c>
      <c r="H946" s="61">
        <v>2013</v>
      </c>
      <c r="I946" s="5" t="s">
        <v>986</v>
      </c>
      <c r="J946" s="1"/>
      <c r="K946" s="2">
        <v>8</v>
      </c>
      <c r="L946" t="str">
        <f t="shared" si="101"/>
        <v>Profundo</v>
      </c>
      <c r="M946" s="2" t="s">
        <v>1050</v>
      </c>
      <c r="N946" t="str">
        <f>VLOOKUP(M946,spp!A:B,2,FALSE)</f>
        <v>Stegastes flavilatus</v>
      </c>
      <c r="O946">
        <f t="shared" si="112"/>
        <v>4</v>
      </c>
      <c r="R946">
        <v>4</v>
      </c>
      <c r="AJ946">
        <f>VLOOKUP(M946,spp!A:C,3,FALSE)</f>
        <v>3.49E-2</v>
      </c>
      <c r="AK946">
        <f>VLOOKUP(M946,spp!A:D,4,FALSE)</f>
        <v>2</v>
      </c>
      <c r="AL946">
        <f t="shared" si="107"/>
        <v>21.8125</v>
      </c>
      <c r="AM946">
        <f t="shared" si="108"/>
        <v>0.54531249999999998</v>
      </c>
      <c r="AN946">
        <f t="shared" si="109"/>
        <v>5.453125</v>
      </c>
      <c r="AO946">
        <f t="shared" si="110"/>
        <v>5.4531249999999996E-3</v>
      </c>
      <c r="AP946">
        <f t="shared" si="111"/>
        <v>0.08</v>
      </c>
      <c r="AQ946">
        <f>VLOOKUP(M946,spp!A:H,8,FALSE)</f>
        <v>2</v>
      </c>
      <c r="AR946" t="str">
        <f>VLOOKUP(M946,spp!A:K,10,FALSE)</f>
        <v>Herbívoro</v>
      </c>
      <c r="AS946" t="str">
        <f>VLOOKUP(M946,spp!A:L,12,FALSE)</f>
        <v>LC</v>
      </c>
    </row>
    <row r="947" spans="1:45" x14ac:dyDescent="0.3">
      <c r="A947" s="2">
        <v>25</v>
      </c>
      <c r="B947" s="2" t="s">
        <v>1113</v>
      </c>
      <c r="C947" t="s">
        <v>1114</v>
      </c>
      <c r="D947" s="2" t="s">
        <v>1285</v>
      </c>
      <c r="E947" s="2" t="s">
        <v>985</v>
      </c>
      <c r="F947" s="2">
        <v>3</v>
      </c>
      <c r="G947" s="5">
        <v>41521</v>
      </c>
      <c r="H947" s="61">
        <v>2013</v>
      </c>
      <c r="I947" s="5" t="s">
        <v>986</v>
      </c>
      <c r="J947" s="1"/>
      <c r="K947" s="2">
        <v>8</v>
      </c>
      <c r="L947" t="str">
        <f t="shared" si="101"/>
        <v>Profundo</v>
      </c>
      <c r="M947" s="2" t="s">
        <v>1031</v>
      </c>
      <c r="N947" t="str">
        <f>VLOOKUP(M947,spp!A:B,2,FALSE)</f>
        <v>Ophioblennius steindachneri</v>
      </c>
      <c r="O947">
        <f t="shared" si="112"/>
        <v>2</v>
      </c>
      <c r="R947">
        <v>2</v>
      </c>
      <c r="AJ947">
        <f>VLOOKUP(M947,spp!A:C,3,FALSE)</f>
        <v>3</v>
      </c>
      <c r="AK947">
        <f>VLOOKUP(M947,spp!A:D,4,FALSE)</f>
        <v>2.379</v>
      </c>
      <c r="AL947">
        <f t="shared" si="107"/>
        <v>2441.7442367682265</v>
      </c>
      <c r="AM947">
        <f t="shared" si="108"/>
        <v>61.04360591920566</v>
      </c>
      <c r="AN947">
        <f t="shared" si="109"/>
        <v>610.43605919205663</v>
      </c>
      <c r="AO947">
        <f t="shared" si="110"/>
        <v>0.61043605919205668</v>
      </c>
      <c r="AP947">
        <f t="shared" si="111"/>
        <v>0.04</v>
      </c>
      <c r="AQ947">
        <f>VLOOKUP(M947,spp!A:H,8,FALSE)</f>
        <v>2.7</v>
      </c>
      <c r="AR947" t="str">
        <f>VLOOKUP(M947,spp!A:K,10,FALSE)</f>
        <v>Herbívoro</v>
      </c>
      <c r="AS947" t="str">
        <f>VLOOKUP(M947,spp!A:L,12,FALSE)</f>
        <v>LC</v>
      </c>
    </row>
    <row r="948" spans="1:45" x14ac:dyDescent="0.3">
      <c r="A948" s="2">
        <v>25</v>
      </c>
      <c r="B948" s="2" t="s">
        <v>1113</v>
      </c>
      <c r="C948" t="s">
        <v>1114</v>
      </c>
      <c r="D948" s="2" t="s">
        <v>1285</v>
      </c>
      <c r="E948" s="2" t="s">
        <v>985</v>
      </c>
      <c r="F948" s="2">
        <v>3</v>
      </c>
      <c r="G948" s="5">
        <v>41521</v>
      </c>
      <c r="H948" s="61">
        <v>2013</v>
      </c>
      <c r="I948" s="5" t="s">
        <v>986</v>
      </c>
      <c r="J948" s="1"/>
      <c r="K948" s="2">
        <v>8</v>
      </c>
      <c r="L948" t="str">
        <f t="shared" si="101"/>
        <v>Profundo</v>
      </c>
      <c r="M948" s="2" t="s">
        <v>1040</v>
      </c>
      <c r="N948" t="str">
        <f>VLOOKUP(M948,spp!A:B,2,FALSE)</f>
        <v>Sufflamen verres</v>
      </c>
      <c r="O948">
        <f t="shared" si="112"/>
        <v>1</v>
      </c>
      <c r="T948">
        <v>1</v>
      </c>
      <c r="AJ948">
        <f>VLOOKUP(M948,spp!A:C,3,FALSE)</f>
        <v>2</v>
      </c>
      <c r="AK948">
        <f>VLOOKUP(M948,spp!A:D,4,FALSE)</f>
        <v>3</v>
      </c>
      <c r="AL948">
        <f t="shared" si="107"/>
        <v>31250</v>
      </c>
      <c r="AM948">
        <f t="shared" si="108"/>
        <v>781.25</v>
      </c>
      <c r="AN948">
        <f t="shared" si="109"/>
        <v>7812.5</v>
      </c>
      <c r="AO948">
        <f t="shared" si="110"/>
        <v>7.8125</v>
      </c>
      <c r="AP948">
        <f t="shared" si="111"/>
        <v>0.02</v>
      </c>
      <c r="AQ948">
        <f>VLOOKUP(M948,spp!A:H,8,FALSE)</f>
        <v>3.3</v>
      </c>
      <c r="AR948" t="str">
        <f>VLOOKUP(M948,spp!A:K,10,FALSE)</f>
        <v>Depredador</v>
      </c>
      <c r="AS948" t="str">
        <f>VLOOKUP(M948,spp!A:L,12,FALSE)</f>
        <v>LC</v>
      </c>
    </row>
    <row r="949" spans="1:45" x14ac:dyDescent="0.3">
      <c r="A949" s="2">
        <v>25</v>
      </c>
      <c r="B949" s="2" t="s">
        <v>1113</v>
      </c>
      <c r="C949" t="s">
        <v>1114</v>
      </c>
      <c r="D949" s="2" t="s">
        <v>1285</v>
      </c>
      <c r="E949" s="2" t="s">
        <v>985</v>
      </c>
      <c r="F949" s="2">
        <v>3</v>
      </c>
      <c r="G949" s="5">
        <v>41521</v>
      </c>
      <c r="H949" s="61">
        <v>2013</v>
      </c>
      <c r="I949" s="5" t="s">
        <v>986</v>
      </c>
      <c r="J949" s="1"/>
      <c r="K949" s="2">
        <v>8</v>
      </c>
      <c r="L949" t="str">
        <f t="shared" si="101"/>
        <v>Profundo</v>
      </c>
      <c r="M949" s="2" t="s">
        <v>1037</v>
      </c>
      <c r="N949" t="str">
        <f>VLOOKUP(M949,spp!A:B,2,FALSE)</f>
        <v>Prionurus laticlavius</v>
      </c>
      <c r="O949">
        <f t="shared" si="112"/>
        <v>3</v>
      </c>
      <c r="U949">
        <v>3</v>
      </c>
      <c r="AJ949" t="str">
        <f>VLOOKUP(M949,spp!A:C,3,FALSE)</f>
        <v>0.19800000000000001</v>
      </c>
      <c r="AK949">
        <f>VLOOKUP(M949,spp!A:D,4,FALSE)</f>
        <v>2.504</v>
      </c>
      <c r="AL949">
        <f t="shared" si="107"/>
        <v>4366.4936008823952</v>
      </c>
      <c r="AM949">
        <f t="shared" si="108"/>
        <v>109.16234002205988</v>
      </c>
      <c r="AN949">
        <f t="shared" si="109"/>
        <v>1091.6234002205988</v>
      </c>
      <c r="AO949">
        <f t="shared" si="110"/>
        <v>1.0916234002205989</v>
      </c>
      <c r="AP949">
        <f t="shared" si="111"/>
        <v>0.06</v>
      </c>
      <c r="AQ949">
        <f>VLOOKUP(M949,spp!A:H,8,FALSE)</f>
        <v>2.7</v>
      </c>
      <c r="AR949" t="str">
        <f>VLOOKUP(M949,spp!A:K,10,FALSE)</f>
        <v>Herbívoro</v>
      </c>
      <c r="AS949" t="str">
        <f>VLOOKUP(M949,spp!A:L,12,FALSE)</f>
        <v>LC</v>
      </c>
    </row>
    <row r="950" spans="1:45" x14ac:dyDescent="0.3">
      <c r="A950" s="2">
        <v>25</v>
      </c>
      <c r="B950" s="2" t="s">
        <v>1113</v>
      </c>
      <c r="C950" t="s">
        <v>1114</v>
      </c>
      <c r="D950" s="2" t="s">
        <v>1285</v>
      </c>
      <c r="E950" s="2" t="s">
        <v>985</v>
      </c>
      <c r="F950" s="2">
        <v>3</v>
      </c>
      <c r="G950" s="5">
        <v>41521</v>
      </c>
      <c r="H950" s="61">
        <v>2013</v>
      </c>
      <c r="I950" s="5" t="s">
        <v>986</v>
      </c>
      <c r="J950" s="1"/>
      <c r="K950" s="2">
        <v>8</v>
      </c>
      <c r="L950" t="str">
        <f t="shared" si="101"/>
        <v>Profundo</v>
      </c>
      <c r="M950" s="2" t="s">
        <v>1021</v>
      </c>
      <c r="N950" t="str">
        <f>VLOOKUP(M950,spp!A:B,2,FALSE)</f>
        <v>Johnrandallia nigrirostris</v>
      </c>
      <c r="O950">
        <f t="shared" si="112"/>
        <v>2</v>
      </c>
      <c r="R950">
        <v>1</v>
      </c>
      <c r="S950">
        <v>1</v>
      </c>
      <c r="AJ950">
        <f>VLOOKUP(M950,spp!A:C,3,FALSE)</f>
        <v>2</v>
      </c>
      <c r="AK950">
        <f>VLOOKUP(M950,spp!A:D,4,FALSE)</f>
        <v>3</v>
      </c>
      <c r="AL950">
        <f t="shared" si="107"/>
        <v>14625</v>
      </c>
      <c r="AM950">
        <f t="shared" si="108"/>
        <v>365.625</v>
      </c>
      <c r="AN950">
        <f t="shared" si="109"/>
        <v>3656.25</v>
      </c>
      <c r="AO950">
        <f t="shared" si="110"/>
        <v>3.65625</v>
      </c>
      <c r="AP950">
        <f t="shared" si="111"/>
        <v>0.04</v>
      </c>
      <c r="AQ950">
        <f>VLOOKUP(M950,spp!A:H,8,FALSE)</f>
        <v>3</v>
      </c>
      <c r="AR950" t="str">
        <f>VLOOKUP(M950,spp!A:K,10,FALSE)</f>
        <v>Depredador</v>
      </c>
      <c r="AS950" t="str">
        <f>VLOOKUP(M950,spp!A:L,12,FALSE)</f>
        <v>LC</v>
      </c>
    </row>
    <row r="951" spans="1:45" x14ac:dyDescent="0.3">
      <c r="A951" s="2">
        <v>25</v>
      </c>
      <c r="B951" s="2" t="s">
        <v>1113</v>
      </c>
      <c r="C951" t="s">
        <v>1114</v>
      </c>
      <c r="D951" s="2" t="s">
        <v>1285</v>
      </c>
      <c r="E951" s="2" t="s">
        <v>985</v>
      </c>
      <c r="F951" s="2">
        <v>3</v>
      </c>
      <c r="G951" s="5">
        <v>41521</v>
      </c>
      <c r="H951" s="61">
        <v>2013</v>
      </c>
      <c r="I951" s="5" t="s">
        <v>986</v>
      </c>
      <c r="J951" s="1"/>
      <c r="K951" s="2">
        <v>8</v>
      </c>
      <c r="L951" t="str">
        <f t="shared" si="101"/>
        <v>Profundo</v>
      </c>
      <c r="M951" s="2" t="s">
        <v>1020</v>
      </c>
      <c r="N951" t="str">
        <f>VLOOKUP(M951,spp!A:B,2,FALSE)</f>
        <v>Plagiotremus azaleus</v>
      </c>
      <c r="O951">
        <f t="shared" si="112"/>
        <v>1</v>
      </c>
      <c r="Q951">
        <v>1</v>
      </c>
      <c r="AJ951">
        <f>VLOOKUP(M951,spp!A:C,3,FALSE)</f>
        <v>4</v>
      </c>
      <c r="AK951">
        <f>VLOOKUP(M951,spp!A:D,4,FALSE)</f>
        <v>3</v>
      </c>
      <c r="AL951">
        <f t="shared" si="107"/>
        <v>1687.5</v>
      </c>
      <c r="AM951">
        <f t="shared" si="108"/>
        <v>42.1875</v>
      </c>
      <c r="AN951">
        <f t="shared" si="109"/>
        <v>421.875</v>
      </c>
      <c r="AO951">
        <f t="shared" si="110"/>
        <v>0.421875</v>
      </c>
      <c r="AP951">
        <f t="shared" si="111"/>
        <v>0.02</v>
      </c>
      <c r="AQ951">
        <f>VLOOKUP(M951,spp!A:H,8,FALSE)</f>
        <v>4</v>
      </c>
      <c r="AR951" t="str">
        <f>VLOOKUP(M951,spp!A:K,10,FALSE)</f>
        <v>Depredador Tope</v>
      </c>
      <c r="AS951" t="str">
        <f>VLOOKUP(M951,spp!A:L,12,FALSE)</f>
        <v>LC</v>
      </c>
    </row>
    <row r="952" spans="1:45" x14ac:dyDescent="0.3">
      <c r="A952" s="2">
        <v>25</v>
      </c>
      <c r="B952" s="2" t="s">
        <v>1113</v>
      </c>
      <c r="C952" t="s">
        <v>1114</v>
      </c>
      <c r="D952" s="2" t="s">
        <v>1285</v>
      </c>
      <c r="E952" s="2" t="s">
        <v>985</v>
      </c>
      <c r="F952" s="2">
        <v>3</v>
      </c>
      <c r="G952" s="5">
        <v>41521</v>
      </c>
      <c r="H952" s="61">
        <v>2013</v>
      </c>
      <c r="I952" s="5" t="s">
        <v>986</v>
      </c>
      <c r="J952" s="1"/>
      <c r="K952" s="2">
        <v>8</v>
      </c>
      <c r="L952" t="str">
        <f t="shared" si="101"/>
        <v>Profundo</v>
      </c>
      <c r="M952" s="2" t="s">
        <v>1028</v>
      </c>
      <c r="N952" t="str">
        <f>VLOOKUP(M952,spp!A:B,2,FALSE)</f>
        <v>Thalassoma lucasanum</v>
      </c>
      <c r="O952">
        <f t="shared" si="112"/>
        <v>10</v>
      </c>
      <c r="Q952">
        <v>10</v>
      </c>
      <c r="AJ952">
        <f>VLOOKUP(M952,spp!A:C,3,FALSE)</f>
        <v>1.261E-2</v>
      </c>
      <c r="AK952">
        <f>VLOOKUP(M952,spp!A:D,4,FALSE)</f>
        <v>2</v>
      </c>
      <c r="AL952">
        <f t="shared" si="107"/>
        <v>7.0931250000000006</v>
      </c>
      <c r="AM952">
        <f t="shared" si="108"/>
        <v>0.177328125</v>
      </c>
      <c r="AN952">
        <f t="shared" si="109"/>
        <v>1.7732812500000001</v>
      </c>
      <c r="AO952">
        <f t="shared" si="110"/>
        <v>1.7732812500000001E-3</v>
      </c>
      <c r="AP952">
        <f t="shared" si="111"/>
        <v>0.2</v>
      </c>
      <c r="AQ952">
        <f>VLOOKUP(M952,spp!A:H,8,FALSE)</f>
        <v>3.5</v>
      </c>
      <c r="AR952" t="str">
        <f>VLOOKUP(M952,spp!A:K,10,FALSE)</f>
        <v>Depredador</v>
      </c>
      <c r="AS952" t="str">
        <f>VLOOKUP(M952,spp!A:L,12,FALSE)</f>
        <v>LC</v>
      </c>
    </row>
    <row r="953" spans="1:45" x14ac:dyDescent="0.3">
      <c r="A953" s="2">
        <v>25</v>
      </c>
      <c r="B953" s="2" t="s">
        <v>1113</v>
      </c>
      <c r="C953" t="s">
        <v>1114</v>
      </c>
      <c r="D953" s="2" t="s">
        <v>1285</v>
      </c>
      <c r="E953" s="2" t="s">
        <v>985</v>
      </c>
      <c r="F953" s="2">
        <v>3</v>
      </c>
      <c r="G953" s="5">
        <v>41521</v>
      </c>
      <c r="H953" s="61">
        <v>2013</v>
      </c>
      <c r="I953" s="5" t="s">
        <v>986</v>
      </c>
      <c r="J953" s="1"/>
      <c r="K953" s="2">
        <v>8</v>
      </c>
      <c r="L953" t="str">
        <f t="shared" si="101"/>
        <v>Profundo</v>
      </c>
      <c r="M953" s="2" t="s">
        <v>1127</v>
      </c>
      <c r="N953" t="str">
        <f>VLOOKUP(M953,spp!A:B,2,FALSE)</f>
        <v>Arothron hispidus</v>
      </c>
      <c r="O953">
        <f t="shared" si="112"/>
        <v>1</v>
      </c>
      <c r="T953">
        <v>1</v>
      </c>
      <c r="AJ953">
        <f>VLOOKUP(M953,spp!A:C,3,FALSE)</f>
        <v>5</v>
      </c>
      <c r="AK953">
        <f>VLOOKUP(M953,spp!A:D,4,FALSE)</f>
        <v>2</v>
      </c>
      <c r="AL953">
        <f t="shared" si="107"/>
        <v>3125</v>
      </c>
      <c r="AM953">
        <f t="shared" si="108"/>
        <v>78.125</v>
      </c>
      <c r="AN953">
        <f t="shared" si="109"/>
        <v>781.25</v>
      </c>
      <c r="AO953">
        <f t="shared" si="110"/>
        <v>0.78125</v>
      </c>
      <c r="AP953">
        <f t="shared" si="111"/>
        <v>0.02</v>
      </c>
      <c r="AQ953">
        <f>VLOOKUP(M953,spp!A:H,8,FALSE)</f>
        <v>3.1</v>
      </c>
      <c r="AR953" t="str">
        <f>VLOOKUP(M953,spp!A:K,10,FALSE)</f>
        <v>Depredador</v>
      </c>
      <c r="AS953" t="str">
        <f>VLOOKUP(M953,spp!A:L,12,FALSE)</f>
        <v>NE</v>
      </c>
    </row>
    <row r="954" spans="1:45" x14ac:dyDescent="0.3">
      <c r="A954" s="2">
        <v>25</v>
      </c>
      <c r="B954" s="2" t="s">
        <v>1113</v>
      </c>
      <c r="C954" t="s">
        <v>1114</v>
      </c>
      <c r="D954" s="2" t="s">
        <v>1285</v>
      </c>
      <c r="E954" s="2" t="s">
        <v>985</v>
      </c>
      <c r="F954" s="2">
        <v>3</v>
      </c>
      <c r="G954" s="5">
        <v>41521</v>
      </c>
      <c r="H954" s="61">
        <v>2013</v>
      </c>
      <c r="I954" s="5" t="s">
        <v>986</v>
      </c>
      <c r="J954" s="1"/>
      <c r="K954" s="2">
        <v>8</v>
      </c>
      <c r="L954" t="str">
        <f t="shared" si="101"/>
        <v>Profundo</v>
      </c>
      <c r="M954" s="2" t="s">
        <v>1026</v>
      </c>
      <c r="N954" t="str">
        <f>VLOOKUP(M954,spp!A:B,2,FALSE)</f>
        <v>Microspathodon dorsalis</v>
      </c>
      <c r="O954">
        <f t="shared" si="112"/>
        <v>3</v>
      </c>
      <c r="S954">
        <v>2</v>
      </c>
      <c r="U954">
        <v>1</v>
      </c>
      <c r="AJ954">
        <f>VLOOKUP(M954,spp!A:C,3,FALSE)</f>
        <v>2</v>
      </c>
      <c r="AK954">
        <f>VLOOKUP(M954,spp!A:D,4,FALSE)</f>
        <v>3</v>
      </c>
      <c r="AL954">
        <f t="shared" si="107"/>
        <v>107187.5</v>
      </c>
      <c r="AM954">
        <f t="shared" si="108"/>
        <v>2679.6875</v>
      </c>
      <c r="AN954">
        <f t="shared" si="109"/>
        <v>26796.875</v>
      </c>
      <c r="AO954">
        <f t="shared" si="110"/>
        <v>26.796875</v>
      </c>
      <c r="AP954">
        <f t="shared" si="111"/>
        <v>0.06</v>
      </c>
      <c r="AQ954">
        <f>VLOOKUP(M954,spp!A:H,8,FALSE)</f>
        <v>2.1</v>
      </c>
      <c r="AR954" t="str">
        <f>VLOOKUP(M954,spp!A:K,10,FALSE)</f>
        <v>Herbívoro</v>
      </c>
      <c r="AS954" t="str">
        <f>VLOOKUP(M954,spp!A:L,12,FALSE)</f>
        <v>LC</v>
      </c>
    </row>
    <row r="955" spans="1:45" x14ac:dyDescent="0.3">
      <c r="A955" s="2">
        <v>25</v>
      </c>
      <c r="B955" s="2" t="s">
        <v>1113</v>
      </c>
      <c r="C955" t="s">
        <v>1114</v>
      </c>
      <c r="D955" s="2" t="s">
        <v>1285</v>
      </c>
      <c r="E955" s="2" t="s">
        <v>985</v>
      </c>
      <c r="F955" s="2">
        <v>3</v>
      </c>
      <c r="G955" s="5">
        <v>41521</v>
      </c>
      <c r="H955" s="61">
        <v>2013</v>
      </c>
      <c r="I955" s="5" t="s">
        <v>986</v>
      </c>
      <c r="J955" s="1"/>
      <c r="K955" s="2">
        <v>8</v>
      </c>
      <c r="L955" t="str">
        <f t="shared" si="101"/>
        <v>Profundo</v>
      </c>
      <c r="M955" s="2" t="s">
        <v>1393</v>
      </c>
      <c r="N955" t="str">
        <f>VLOOKUP(M955,spp!A:B,2,FALSE)</f>
        <v>Kiphosus sp.</v>
      </c>
      <c r="O955">
        <f t="shared" si="112"/>
        <v>2</v>
      </c>
      <c r="U955">
        <v>2</v>
      </c>
      <c r="AJ955">
        <f>VLOOKUP(M955,spp!A:C,3,FALSE)</f>
        <v>2.18E-2</v>
      </c>
      <c r="AK955">
        <f>VLOOKUP(M955,spp!A:D,4,FALSE)</f>
        <v>3</v>
      </c>
      <c r="AL955">
        <f t="shared" si="107"/>
        <v>1869.35</v>
      </c>
      <c r="AM955">
        <f t="shared" si="108"/>
        <v>46.733750000000001</v>
      </c>
      <c r="AN955">
        <f t="shared" si="109"/>
        <v>467.33749999999998</v>
      </c>
      <c r="AO955">
        <f t="shared" si="110"/>
        <v>0.46733749999999996</v>
      </c>
      <c r="AP955">
        <f t="shared" si="111"/>
        <v>0.04</v>
      </c>
      <c r="AQ955">
        <f>VLOOKUP(M955,spp!A:H,8,FALSE)</f>
        <v>2.9</v>
      </c>
      <c r="AR955" t="str">
        <f>VLOOKUP(M955,spp!A:K,10,FALSE)</f>
        <v>Herbívoro</v>
      </c>
      <c r="AS955" t="str">
        <f>VLOOKUP(M955,spp!A:L,12,FALSE)</f>
        <v>LC</v>
      </c>
    </row>
    <row r="956" spans="1:45" x14ac:dyDescent="0.3">
      <c r="A956" s="2">
        <v>25</v>
      </c>
      <c r="B956" s="2" t="s">
        <v>1113</v>
      </c>
      <c r="C956" t="s">
        <v>1114</v>
      </c>
      <c r="D956" s="2" t="s">
        <v>1285</v>
      </c>
      <c r="E956" s="2" t="s">
        <v>985</v>
      </c>
      <c r="F956" s="2">
        <v>3</v>
      </c>
      <c r="G956" s="5">
        <v>41521</v>
      </c>
      <c r="H956" s="61">
        <v>2013</v>
      </c>
      <c r="I956" s="5" t="s">
        <v>986</v>
      </c>
      <c r="J956" s="1"/>
      <c r="K956" s="2">
        <v>8</v>
      </c>
      <c r="L956" t="str">
        <f t="shared" si="101"/>
        <v>Profundo</v>
      </c>
      <c r="M956" s="2" t="s">
        <v>1036</v>
      </c>
      <c r="N956" t="str">
        <f>VLOOKUP(M956,spp!A:B,2,FALSE)</f>
        <v>Chaetodon humeralis</v>
      </c>
      <c r="O956">
        <f t="shared" si="112"/>
        <v>1</v>
      </c>
      <c r="R956">
        <v>1</v>
      </c>
      <c r="AJ956">
        <f>VLOOKUP(M956,spp!A:C,3,FALSE)</f>
        <v>2</v>
      </c>
      <c r="AK956">
        <f>VLOOKUP(M956,spp!A:D,4,FALSE)</f>
        <v>2.9895</v>
      </c>
      <c r="AL956">
        <f t="shared" si="107"/>
        <v>3804.0172666013441</v>
      </c>
      <c r="AM956">
        <f t="shared" si="108"/>
        <v>95.100431665033597</v>
      </c>
      <c r="AN956">
        <f t="shared" si="109"/>
        <v>951.00431665033602</v>
      </c>
      <c r="AO956">
        <f t="shared" si="110"/>
        <v>0.95100431665033602</v>
      </c>
      <c r="AP956">
        <f t="shared" si="111"/>
        <v>0.02</v>
      </c>
      <c r="AQ956">
        <f>VLOOKUP(M956,spp!A:H,8,FALSE)</f>
        <v>2.7</v>
      </c>
      <c r="AR956" t="str">
        <f>VLOOKUP(M956,spp!A:K,10,FALSE)</f>
        <v>Herbívoro</v>
      </c>
      <c r="AS956" t="str">
        <f>VLOOKUP(M956,spp!A:L,12,FALSE)</f>
        <v>LC</v>
      </c>
    </row>
    <row r="957" spans="1:45" x14ac:dyDescent="0.3">
      <c r="A957" s="2">
        <v>25</v>
      </c>
      <c r="B957" s="2" t="s">
        <v>1113</v>
      </c>
      <c r="C957" t="s">
        <v>1114</v>
      </c>
      <c r="D957" s="2" t="s">
        <v>1285</v>
      </c>
      <c r="E957" s="2" t="s">
        <v>985</v>
      </c>
      <c r="F957" s="2">
        <v>3</v>
      </c>
      <c r="G957" s="5">
        <v>41521</v>
      </c>
      <c r="H957" s="61">
        <v>2013</v>
      </c>
      <c r="I957" s="5" t="s">
        <v>986</v>
      </c>
      <c r="J957" s="1"/>
      <c r="K957" s="2">
        <v>8</v>
      </c>
      <c r="L957" t="str">
        <f t="shared" si="101"/>
        <v>Profundo</v>
      </c>
      <c r="M957" s="2" t="s">
        <v>1054</v>
      </c>
      <c r="N957" t="str">
        <f>VLOOKUP(M957,spp!A:B,2,FALSE)</f>
        <v>Halichoeres nicholsi</v>
      </c>
      <c r="O957">
        <f t="shared" si="112"/>
        <v>1</v>
      </c>
      <c r="T957">
        <v>1</v>
      </c>
      <c r="AJ957">
        <f>VLOOKUP(M957,spp!A:C,3,FALSE)</f>
        <v>1.26E-2</v>
      </c>
      <c r="AK957">
        <f>VLOOKUP(M957,spp!A:D,4,FALSE)</f>
        <v>3</v>
      </c>
      <c r="AL957">
        <f t="shared" si="107"/>
        <v>196.875</v>
      </c>
      <c r="AM957">
        <f t="shared" si="108"/>
        <v>4.921875</v>
      </c>
      <c r="AN957">
        <f t="shared" si="109"/>
        <v>49.21875</v>
      </c>
      <c r="AO957">
        <f t="shared" si="110"/>
        <v>4.9218749999999999E-2</v>
      </c>
      <c r="AP957">
        <f t="shared" si="111"/>
        <v>0.02</v>
      </c>
      <c r="AQ957">
        <f>VLOOKUP(M957,spp!A:H,8,FALSE)</f>
        <v>4</v>
      </c>
      <c r="AR957" t="str">
        <f>VLOOKUP(M957,spp!A:K,10,FALSE)</f>
        <v>Depredador Tope</v>
      </c>
      <c r="AS957" t="str">
        <f>VLOOKUP(M957,spp!A:L,12,FALSE)</f>
        <v>LC</v>
      </c>
    </row>
    <row r="958" spans="1:45" x14ac:dyDescent="0.3">
      <c r="A958" s="2">
        <v>26</v>
      </c>
      <c r="B958" s="2" t="s">
        <v>1113</v>
      </c>
      <c r="C958" t="s">
        <v>1114</v>
      </c>
      <c r="D958" s="2" t="s">
        <v>1288</v>
      </c>
      <c r="E958" s="2" t="s">
        <v>985</v>
      </c>
      <c r="F958" s="2">
        <v>1</v>
      </c>
      <c r="G958" s="5">
        <v>41521</v>
      </c>
      <c r="H958" s="61">
        <v>2013</v>
      </c>
      <c r="I958" s="5" t="s">
        <v>986</v>
      </c>
      <c r="J958" s="1"/>
      <c r="K958" s="2">
        <v>2.8</v>
      </c>
      <c r="L958" t="str">
        <f t="shared" si="101"/>
        <v>Somero</v>
      </c>
      <c r="M958" s="2" t="s">
        <v>1019</v>
      </c>
      <c r="N958" t="str">
        <f>VLOOKUP(M958,spp!A:B,2,FALSE)</f>
        <v>Stegastes acapulcoensis</v>
      </c>
      <c r="O958">
        <f t="shared" si="112"/>
        <v>28</v>
      </c>
      <c r="P958">
        <v>5</v>
      </c>
      <c r="Q958">
        <v>8</v>
      </c>
      <c r="R958">
        <v>15</v>
      </c>
      <c r="AJ958">
        <f>VLOOKUP(M958,spp!A:C,3,FALSE)</f>
        <v>3.49E-2</v>
      </c>
      <c r="AK958">
        <f>VLOOKUP(M958,spp!A:D,4,FALSE)</f>
        <v>2</v>
      </c>
      <c r="AL958">
        <f t="shared" si="107"/>
        <v>98.592500000000001</v>
      </c>
      <c r="AM958">
        <f t="shared" si="108"/>
        <v>2.4648124999999999</v>
      </c>
      <c r="AN958">
        <f t="shared" si="109"/>
        <v>24.648125</v>
      </c>
      <c r="AO958">
        <f t="shared" si="110"/>
        <v>2.4648125E-2</v>
      </c>
      <c r="AP958">
        <f t="shared" si="111"/>
        <v>0.56000000000000005</v>
      </c>
      <c r="AQ958">
        <f>VLOOKUP(M958,spp!A:H,8,FALSE)</f>
        <v>2</v>
      </c>
      <c r="AR958" t="str">
        <f>VLOOKUP(M958,spp!A:K,10,FALSE)</f>
        <v>Herbívoro</v>
      </c>
      <c r="AS958" t="str">
        <f>VLOOKUP(M958,spp!A:L,12,FALSE)</f>
        <v>LC</v>
      </c>
    </row>
    <row r="959" spans="1:45" x14ac:dyDescent="0.3">
      <c r="A959" s="2">
        <v>26</v>
      </c>
      <c r="B959" s="2" t="s">
        <v>1113</v>
      </c>
      <c r="C959" t="s">
        <v>1114</v>
      </c>
      <c r="D959" s="2" t="s">
        <v>1288</v>
      </c>
      <c r="E959" s="2" t="s">
        <v>985</v>
      </c>
      <c r="F959" s="2">
        <v>1</v>
      </c>
      <c r="G959" s="5">
        <v>41521</v>
      </c>
      <c r="H959" s="61">
        <v>2013</v>
      </c>
      <c r="I959" s="5" t="s">
        <v>986</v>
      </c>
      <c r="J959" s="1"/>
      <c r="K959" s="2">
        <v>2.8</v>
      </c>
      <c r="L959" t="str">
        <f t="shared" si="101"/>
        <v>Somero</v>
      </c>
      <c r="M959" s="2" t="s">
        <v>1050</v>
      </c>
      <c r="N959" t="str">
        <f>VLOOKUP(M959,spp!A:B,2,FALSE)</f>
        <v>Stegastes flavilatus</v>
      </c>
      <c r="O959">
        <f t="shared" si="112"/>
        <v>15</v>
      </c>
      <c r="P959">
        <v>15</v>
      </c>
      <c r="AJ959">
        <f>VLOOKUP(M959,spp!A:C,3,FALSE)</f>
        <v>3.49E-2</v>
      </c>
      <c r="AK959">
        <f>VLOOKUP(M959,spp!A:D,4,FALSE)</f>
        <v>2</v>
      </c>
      <c r="AL959">
        <f t="shared" si="107"/>
        <v>3.2718750000000001</v>
      </c>
      <c r="AM959">
        <f t="shared" si="108"/>
        <v>8.1796875000000005E-2</v>
      </c>
      <c r="AN959">
        <f t="shared" si="109"/>
        <v>0.81796875000000002</v>
      </c>
      <c r="AO959">
        <f t="shared" si="110"/>
        <v>8.1796875000000001E-4</v>
      </c>
      <c r="AP959">
        <f t="shared" si="111"/>
        <v>0.3</v>
      </c>
      <c r="AQ959">
        <f>VLOOKUP(M959,spp!A:H,8,FALSE)</f>
        <v>2</v>
      </c>
      <c r="AR959" t="str">
        <f>VLOOKUP(M959,spp!A:K,10,FALSE)</f>
        <v>Herbívoro</v>
      </c>
      <c r="AS959" t="str">
        <f>VLOOKUP(M959,spp!A:L,12,FALSE)</f>
        <v>LC</v>
      </c>
    </row>
    <row r="960" spans="1:45" x14ac:dyDescent="0.3">
      <c r="A960" s="2">
        <v>26</v>
      </c>
      <c r="B960" s="2" t="s">
        <v>1113</v>
      </c>
      <c r="C960" t="s">
        <v>1114</v>
      </c>
      <c r="D960" s="2" t="s">
        <v>1288</v>
      </c>
      <c r="E960" s="2" t="s">
        <v>985</v>
      </c>
      <c r="F960" s="2">
        <v>1</v>
      </c>
      <c r="G960" s="5">
        <v>41521</v>
      </c>
      <c r="H960" s="61">
        <v>2013</v>
      </c>
      <c r="I960" s="5" t="s">
        <v>986</v>
      </c>
      <c r="J960" s="1"/>
      <c r="K960" s="2">
        <v>2.8</v>
      </c>
      <c r="L960" t="str">
        <f t="shared" si="101"/>
        <v>Somero</v>
      </c>
      <c r="M960" s="2" t="s">
        <v>1048</v>
      </c>
      <c r="N960" t="str">
        <f>VLOOKUP(M960,spp!A:B,2,FALSE)</f>
        <v>Scarus ghobban</v>
      </c>
      <c r="O960">
        <f t="shared" si="112"/>
        <v>4</v>
      </c>
      <c r="R960">
        <v>2</v>
      </c>
      <c r="S960">
        <v>2</v>
      </c>
      <c r="AJ960">
        <f>VLOOKUP(M960,spp!A:C,3,FALSE)</f>
        <v>2</v>
      </c>
      <c r="AK960">
        <f>VLOOKUP(M960,spp!A:D,4,FALSE)</f>
        <v>2.919</v>
      </c>
      <c r="AL960">
        <f t="shared" si="107"/>
        <v>23368.612116244574</v>
      </c>
      <c r="AM960">
        <f t="shared" si="108"/>
        <v>584.2153029061144</v>
      </c>
      <c r="AN960">
        <f t="shared" si="109"/>
        <v>5842.1530290611445</v>
      </c>
      <c r="AO960">
        <f t="shared" si="110"/>
        <v>5.8421530290611443</v>
      </c>
      <c r="AP960">
        <f t="shared" si="111"/>
        <v>0.08</v>
      </c>
      <c r="AQ960">
        <f>VLOOKUP(M960,spp!A:H,8,FALSE)</f>
        <v>2</v>
      </c>
      <c r="AR960" t="str">
        <f>VLOOKUP(M960,spp!A:K,10,FALSE)</f>
        <v>Herbívoro</v>
      </c>
      <c r="AS960" t="str">
        <f>VLOOKUP(M960,spp!A:L,12,FALSE)</f>
        <v>LC</v>
      </c>
    </row>
    <row r="961" spans="1:45" x14ac:dyDescent="0.3">
      <c r="A961" s="2">
        <v>26</v>
      </c>
      <c r="B961" s="2" t="s">
        <v>1113</v>
      </c>
      <c r="C961" t="s">
        <v>1114</v>
      </c>
      <c r="D961" s="2" t="s">
        <v>1288</v>
      </c>
      <c r="E961" s="2" t="s">
        <v>985</v>
      </c>
      <c r="F961" s="2">
        <v>1</v>
      </c>
      <c r="G961" s="5">
        <v>41521</v>
      </c>
      <c r="H961" s="61">
        <v>2013</v>
      </c>
      <c r="I961" s="5" t="s">
        <v>986</v>
      </c>
      <c r="J961" s="1"/>
      <c r="K961" s="2">
        <v>2.8</v>
      </c>
      <c r="L961" t="str">
        <f t="shared" si="101"/>
        <v>Somero</v>
      </c>
      <c r="M961" s="2" t="s">
        <v>1028</v>
      </c>
      <c r="N961" t="str">
        <f>VLOOKUP(M961,spp!A:B,2,FALSE)</f>
        <v>Thalassoma lucasanum</v>
      </c>
      <c r="O961">
        <f t="shared" si="112"/>
        <v>74</v>
      </c>
      <c r="P961">
        <v>40</v>
      </c>
      <c r="Q961">
        <v>25</v>
      </c>
      <c r="S961">
        <v>9</v>
      </c>
      <c r="AJ961">
        <f>VLOOKUP(M961,spp!A:C,3,FALSE)</f>
        <v>1.261E-2</v>
      </c>
      <c r="AK961">
        <f>VLOOKUP(M961,spp!A:D,4,FALSE)</f>
        <v>2</v>
      </c>
      <c r="AL961">
        <f t="shared" si="107"/>
        <v>55.641625000000005</v>
      </c>
      <c r="AM961">
        <f t="shared" si="108"/>
        <v>1.391040625</v>
      </c>
      <c r="AN961">
        <f t="shared" si="109"/>
        <v>13.910406250000001</v>
      </c>
      <c r="AO961">
        <f t="shared" si="110"/>
        <v>1.3910406250000002E-2</v>
      </c>
      <c r="AP961">
        <f t="shared" si="111"/>
        <v>1.48</v>
      </c>
      <c r="AQ961">
        <f>VLOOKUP(M961,spp!A:H,8,FALSE)</f>
        <v>3.5</v>
      </c>
      <c r="AR961" t="str">
        <f>VLOOKUP(M961,spp!A:K,10,FALSE)</f>
        <v>Depredador</v>
      </c>
      <c r="AS961" t="str">
        <f>VLOOKUP(M961,spp!A:L,12,FALSE)</f>
        <v>LC</v>
      </c>
    </row>
    <row r="962" spans="1:45" x14ac:dyDescent="0.3">
      <c r="A962" s="2">
        <v>26</v>
      </c>
      <c r="B962" s="2" t="s">
        <v>1113</v>
      </c>
      <c r="C962" t="s">
        <v>1114</v>
      </c>
      <c r="D962" s="2" t="s">
        <v>1288</v>
      </c>
      <c r="E962" s="2" t="s">
        <v>985</v>
      </c>
      <c r="F962" s="2">
        <v>1</v>
      </c>
      <c r="G962" s="5">
        <v>41521</v>
      </c>
      <c r="H962" s="61">
        <v>2013</v>
      </c>
      <c r="I962" s="5" t="s">
        <v>986</v>
      </c>
      <c r="J962" s="1"/>
      <c r="K962" s="2">
        <v>2.8</v>
      </c>
      <c r="L962" t="str">
        <f t="shared" si="101"/>
        <v>Somero</v>
      </c>
      <c r="M962" s="2" t="s">
        <v>1017</v>
      </c>
      <c r="N962" t="str">
        <f>VLOOKUP(M962,spp!A:B,2,FALSE)</f>
        <v>Halichoeres dispilus</v>
      </c>
      <c r="O962">
        <f t="shared" si="112"/>
        <v>3</v>
      </c>
      <c r="P962">
        <v>3</v>
      </c>
      <c r="AJ962">
        <f>VLOOKUP(M962,spp!A:C,3,FALSE)</f>
        <v>1.26E-2</v>
      </c>
      <c r="AK962">
        <f>VLOOKUP(M962,spp!A:D,4,FALSE)</f>
        <v>3</v>
      </c>
      <c r="AL962">
        <f t="shared" si="107"/>
        <v>0.59062499999999996</v>
      </c>
      <c r="AM962">
        <f t="shared" si="108"/>
        <v>1.4765624999999999E-2</v>
      </c>
      <c r="AN962">
        <f t="shared" si="109"/>
        <v>0.14765624999999999</v>
      </c>
      <c r="AO962">
        <f t="shared" si="110"/>
        <v>1.4765625E-4</v>
      </c>
      <c r="AP962">
        <f t="shared" si="111"/>
        <v>0.06</v>
      </c>
      <c r="AQ962">
        <f>VLOOKUP(M962,spp!A:H,8,FALSE)</f>
        <v>3.9</v>
      </c>
      <c r="AR962" t="str">
        <f>VLOOKUP(M962,spp!A:K,10,FALSE)</f>
        <v>Depredador</v>
      </c>
      <c r="AS962" t="str">
        <f>VLOOKUP(M962,spp!A:L,12,FALSE)</f>
        <v>LC</v>
      </c>
    </row>
    <row r="963" spans="1:45" x14ac:dyDescent="0.3">
      <c r="A963" s="2">
        <v>26</v>
      </c>
      <c r="B963" s="2" t="s">
        <v>1113</v>
      </c>
      <c r="C963" t="s">
        <v>1114</v>
      </c>
      <c r="D963" s="2" t="s">
        <v>1288</v>
      </c>
      <c r="E963" s="2" t="s">
        <v>985</v>
      </c>
      <c r="F963" s="2">
        <v>1</v>
      </c>
      <c r="G963" s="5">
        <v>41521</v>
      </c>
      <c r="H963" s="61">
        <v>2013</v>
      </c>
      <c r="I963" s="5" t="s">
        <v>986</v>
      </c>
      <c r="J963" s="1"/>
      <c r="K963" s="2">
        <v>2.8</v>
      </c>
      <c r="L963" t="str">
        <f t="shared" si="101"/>
        <v>Somero</v>
      </c>
      <c r="M963" s="2" t="s">
        <v>1058</v>
      </c>
      <c r="N963" t="str">
        <f>VLOOKUP(M963,spp!A:B,2,FALSE)</f>
        <v>Serranus psittacinus</v>
      </c>
      <c r="O963">
        <f t="shared" si="112"/>
        <v>9</v>
      </c>
      <c r="Q963">
        <v>1</v>
      </c>
      <c r="R963">
        <v>8</v>
      </c>
      <c r="AJ963">
        <f>VLOOKUP(M963,spp!A:C,3,FALSE)</f>
        <v>1</v>
      </c>
      <c r="AK963">
        <f>VLOOKUP(M963,spp!A:D,4,FALSE)</f>
        <v>2</v>
      </c>
      <c r="AL963">
        <f t="shared" si="107"/>
        <v>1306.25</v>
      </c>
      <c r="AM963">
        <f t="shared" si="108"/>
        <v>32.65625</v>
      </c>
      <c r="AN963">
        <f t="shared" si="109"/>
        <v>326.5625</v>
      </c>
      <c r="AO963">
        <f t="shared" si="110"/>
        <v>0.32656249999999998</v>
      </c>
      <c r="AP963">
        <f t="shared" si="111"/>
        <v>0.18</v>
      </c>
      <c r="AQ963">
        <f>VLOOKUP(M963,spp!A:H,8,FALSE)</f>
        <v>3.6</v>
      </c>
      <c r="AR963" t="str">
        <f>VLOOKUP(M963,spp!A:K,10,FALSE)</f>
        <v>Depredador</v>
      </c>
      <c r="AS963" t="str">
        <f>VLOOKUP(M963,spp!A:L,12,FALSE)</f>
        <v>LC</v>
      </c>
    </row>
    <row r="964" spans="1:45" x14ac:dyDescent="0.3">
      <c r="A964" s="2">
        <v>26</v>
      </c>
      <c r="B964" s="2" t="s">
        <v>1113</v>
      </c>
      <c r="C964" t="s">
        <v>1114</v>
      </c>
      <c r="D964" s="2" t="s">
        <v>1288</v>
      </c>
      <c r="E964" s="2" t="s">
        <v>985</v>
      </c>
      <c r="F964" s="2">
        <v>1</v>
      </c>
      <c r="G964" s="5">
        <v>41521</v>
      </c>
      <c r="H964" s="61">
        <v>2013</v>
      </c>
      <c r="I964" s="5" t="s">
        <v>986</v>
      </c>
      <c r="J964" s="1"/>
      <c r="K964" s="2">
        <v>2.8</v>
      </c>
      <c r="L964" t="str">
        <f t="shared" ref="L964:L1027" si="113">IF(K964&gt;6,"Profundo","Somero")</f>
        <v>Somero</v>
      </c>
      <c r="M964" s="2" t="s">
        <v>1022</v>
      </c>
      <c r="N964" t="str">
        <f>VLOOKUP(M964,spp!A:B,2,FALSE)</f>
        <v>Epinephelus labriformis</v>
      </c>
      <c r="O964">
        <f t="shared" si="112"/>
        <v>3</v>
      </c>
      <c r="S964">
        <v>2</v>
      </c>
      <c r="T964">
        <v>1</v>
      </c>
      <c r="AJ964">
        <f>VLOOKUP(M964,spp!A:C,3,FALSE)</f>
        <v>3</v>
      </c>
      <c r="AK964">
        <f>VLOOKUP(M964,spp!A:D,4,FALSE)</f>
        <v>2.9</v>
      </c>
      <c r="AL964">
        <f t="shared" ref="AL964:AL1027" si="114">((AJ964*$P$2^AK964)*P964)+((AJ964*$Q$2^AK964)*Q964)+((AJ964*$R$2^AK964)*R964)+((AJ964*$S$2^AK964)*S964)+((AJ964*$T$2^AK964)*T964)+((AJ964*$U$2^AK964)*U964)+((AJ964*$V$2^AK964)*V964)+((AJ964*$W$2^AK964)*W964)+((AJ964*$X$2^AK964)*X964)+((AJ964*$Y$2^AK964)*Y964)+((AJ964*$Z$2^AK964)*Z964)+((AJ964*$AA$2^AK964)*AA964)+((AJ964*$AB$2^AK964)*AB964)+ ((AJ964*$AC$2^AK964)*AC964)+((AJ964*$AD$2^AK964)*AD964)+((AJ964*$AE$2^AK964)*AE964)+((AJ964*$AF$2^AK964)*AF964)+((AJ964*$AG$2^AK964)*AG964)+((AJ964*$AH$2^AK964)*AH964)</f>
        <v>58126.518972378384</v>
      </c>
      <c r="AM964">
        <f t="shared" ref="AM964:AM1027" si="115">AL964/40</f>
        <v>1453.1629743094595</v>
      </c>
      <c r="AN964">
        <f t="shared" ref="AN964:AN1027" si="116">AM964*10</f>
        <v>14531.629743094596</v>
      </c>
      <c r="AO964">
        <f t="shared" ref="AO964:AO1027" si="117">AN964/1000</f>
        <v>14.531629743094596</v>
      </c>
      <c r="AP964">
        <f t="shared" ref="AP964:AP1027" si="118">O964/$C$1</f>
        <v>0.06</v>
      </c>
      <c r="AQ964">
        <f>VLOOKUP(M964,spp!A:H,8,FALSE)</f>
        <v>4</v>
      </c>
      <c r="AR964" t="str">
        <f>VLOOKUP(M964,spp!A:K,10,FALSE)</f>
        <v>Depredador Tope</v>
      </c>
      <c r="AS964" t="str">
        <f>VLOOKUP(M964,spp!A:L,12,FALSE)</f>
        <v>LC</v>
      </c>
    </row>
    <row r="965" spans="1:45" x14ac:dyDescent="0.3">
      <c r="A965" s="2">
        <v>26</v>
      </c>
      <c r="B965" s="2" t="s">
        <v>1113</v>
      </c>
      <c r="C965" t="s">
        <v>1114</v>
      </c>
      <c r="D965" s="2" t="s">
        <v>1288</v>
      </c>
      <c r="E965" s="2" t="s">
        <v>985</v>
      </c>
      <c r="F965" s="2">
        <v>1</v>
      </c>
      <c r="G965" s="5">
        <v>41521</v>
      </c>
      <c r="H965" s="61">
        <v>2013</v>
      </c>
      <c r="I965" s="5" t="s">
        <v>986</v>
      </c>
      <c r="J965" s="1"/>
      <c r="K965" s="2">
        <v>2.8</v>
      </c>
      <c r="L965" t="str">
        <f t="shared" si="113"/>
        <v>Somero</v>
      </c>
      <c r="M965" s="2" t="s">
        <v>1040</v>
      </c>
      <c r="N965" t="str">
        <f>VLOOKUP(M965,spp!A:B,2,FALSE)</f>
        <v>Sufflamen verres</v>
      </c>
      <c r="O965">
        <f t="shared" si="112"/>
        <v>3</v>
      </c>
      <c r="R965">
        <v>1</v>
      </c>
      <c r="T965">
        <v>2</v>
      </c>
      <c r="AJ965">
        <f>VLOOKUP(M965,spp!A:C,3,FALSE)</f>
        <v>2</v>
      </c>
      <c r="AK965">
        <f>VLOOKUP(M965,spp!A:D,4,FALSE)</f>
        <v>3</v>
      </c>
      <c r="AL965">
        <f t="shared" si="114"/>
        <v>66406.25</v>
      </c>
      <c r="AM965">
        <f t="shared" si="115"/>
        <v>1660.15625</v>
      </c>
      <c r="AN965">
        <f t="shared" si="116"/>
        <v>16601.5625</v>
      </c>
      <c r="AO965">
        <f t="shared" si="117"/>
        <v>16.6015625</v>
      </c>
      <c r="AP965">
        <f t="shared" si="118"/>
        <v>0.06</v>
      </c>
      <c r="AQ965">
        <f>VLOOKUP(M965,spp!A:H,8,FALSE)</f>
        <v>3.3</v>
      </c>
      <c r="AR965" t="str">
        <f>VLOOKUP(M965,spp!A:K,10,FALSE)</f>
        <v>Depredador</v>
      </c>
      <c r="AS965" t="str">
        <f>VLOOKUP(M965,spp!A:L,12,FALSE)</f>
        <v>LC</v>
      </c>
    </row>
    <row r="966" spans="1:45" x14ac:dyDescent="0.3">
      <c r="A966" s="2">
        <v>26</v>
      </c>
      <c r="B966" s="2" t="s">
        <v>1113</v>
      </c>
      <c r="C966" t="s">
        <v>1114</v>
      </c>
      <c r="D966" s="2" t="s">
        <v>1288</v>
      </c>
      <c r="E966" s="2" t="s">
        <v>985</v>
      </c>
      <c r="F966" s="2">
        <v>1</v>
      </c>
      <c r="G966" s="5">
        <v>41521</v>
      </c>
      <c r="H966" s="61">
        <v>2013</v>
      </c>
      <c r="I966" s="5" t="s">
        <v>986</v>
      </c>
      <c r="J966" s="1"/>
      <c r="K966" s="2">
        <v>2.8</v>
      </c>
      <c r="L966" t="str">
        <f t="shared" si="113"/>
        <v>Somero</v>
      </c>
      <c r="M966" s="2" t="s">
        <v>1027</v>
      </c>
      <c r="N966" t="str">
        <f>VLOOKUP(M966,spp!A:B,2,FALSE)</f>
        <v>Halichoeres notospilus</v>
      </c>
      <c r="O966">
        <f t="shared" si="112"/>
        <v>2</v>
      </c>
      <c r="R966">
        <v>2</v>
      </c>
      <c r="AJ966">
        <f>VLOOKUP(M966,spp!A:C,3,FALSE)</f>
        <v>1.26E-2</v>
      </c>
      <c r="AK966">
        <f>VLOOKUP(M966,spp!A:D,4,FALSE)</f>
        <v>3</v>
      </c>
      <c r="AL966">
        <f t="shared" si="114"/>
        <v>49.21875</v>
      </c>
      <c r="AM966">
        <f t="shared" si="115"/>
        <v>1.23046875</v>
      </c>
      <c r="AN966">
        <f t="shared" si="116"/>
        <v>12.3046875</v>
      </c>
      <c r="AO966">
        <f t="shared" si="117"/>
        <v>1.23046875E-2</v>
      </c>
      <c r="AP966">
        <f t="shared" si="118"/>
        <v>0.04</v>
      </c>
      <c r="AQ966">
        <f>VLOOKUP(M966,spp!A:H,8,FALSE)</f>
        <v>3.5</v>
      </c>
      <c r="AR966" t="str">
        <f>VLOOKUP(M966,spp!A:K,10,FALSE)</f>
        <v>Depredador</v>
      </c>
      <c r="AS966" t="str">
        <f>VLOOKUP(M966,spp!A:L,12,FALSE)</f>
        <v>LC</v>
      </c>
    </row>
    <row r="967" spans="1:45" x14ac:dyDescent="0.3">
      <c r="A967" s="2">
        <v>26</v>
      </c>
      <c r="B967" s="2" t="s">
        <v>1113</v>
      </c>
      <c r="C967" t="s">
        <v>1114</v>
      </c>
      <c r="D967" s="2" t="s">
        <v>1288</v>
      </c>
      <c r="E967" s="2" t="s">
        <v>985</v>
      </c>
      <c r="F967" s="2">
        <v>1</v>
      </c>
      <c r="G967" s="5">
        <v>41521</v>
      </c>
      <c r="H967" s="61">
        <v>2013</v>
      </c>
      <c r="I967" s="5" t="s">
        <v>986</v>
      </c>
      <c r="J967" s="1"/>
      <c r="K967" s="2">
        <v>2.8</v>
      </c>
      <c r="L967" t="str">
        <f t="shared" si="113"/>
        <v>Somero</v>
      </c>
      <c r="M967" s="2" t="s">
        <v>1054</v>
      </c>
      <c r="N967" t="str">
        <f>VLOOKUP(M967,spp!A:B,2,FALSE)</f>
        <v>Halichoeres nicholsi</v>
      </c>
      <c r="O967">
        <f t="shared" si="112"/>
        <v>1</v>
      </c>
      <c r="R967">
        <v>1</v>
      </c>
      <c r="AJ967">
        <f>VLOOKUP(M967,spp!A:C,3,FALSE)</f>
        <v>1.26E-2</v>
      </c>
      <c r="AK967">
        <f>VLOOKUP(M967,spp!A:D,4,FALSE)</f>
        <v>3</v>
      </c>
      <c r="AL967">
        <f t="shared" si="114"/>
        <v>24.609375</v>
      </c>
      <c r="AM967">
        <f t="shared" si="115"/>
        <v>0.615234375</v>
      </c>
      <c r="AN967">
        <f t="shared" si="116"/>
        <v>6.15234375</v>
      </c>
      <c r="AO967">
        <f t="shared" si="117"/>
        <v>6.1523437499999998E-3</v>
      </c>
      <c r="AP967">
        <f t="shared" si="118"/>
        <v>0.02</v>
      </c>
      <c r="AQ967">
        <f>VLOOKUP(M967,spp!A:H,8,FALSE)</f>
        <v>4</v>
      </c>
      <c r="AR967" t="str">
        <f>VLOOKUP(M967,spp!A:K,10,FALSE)</f>
        <v>Depredador Tope</v>
      </c>
      <c r="AS967" t="str">
        <f>VLOOKUP(M967,spp!A:L,12,FALSE)</f>
        <v>LC</v>
      </c>
    </row>
    <row r="968" spans="1:45" x14ac:dyDescent="0.3">
      <c r="A968" s="2">
        <v>26</v>
      </c>
      <c r="B968" s="2" t="s">
        <v>1113</v>
      </c>
      <c r="C968" t="s">
        <v>1114</v>
      </c>
      <c r="D968" s="2" t="s">
        <v>1288</v>
      </c>
      <c r="E968" s="2" t="s">
        <v>985</v>
      </c>
      <c r="F968" s="2">
        <v>1</v>
      </c>
      <c r="G968" s="5">
        <v>41521</v>
      </c>
      <c r="H968" s="61">
        <v>2013</v>
      </c>
      <c r="I968" s="5" t="s">
        <v>986</v>
      </c>
      <c r="J968" s="1"/>
      <c r="K968" s="2">
        <v>2.8</v>
      </c>
      <c r="L968" t="str">
        <f t="shared" si="113"/>
        <v>Somero</v>
      </c>
      <c r="M968" s="2" t="s">
        <v>1033</v>
      </c>
      <c r="N968" t="str">
        <f>VLOOKUP(M968,spp!A:B,2,FALSE)</f>
        <v>Cephalopholis panamensis</v>
      </c>
      <c r="O968">
        <f t="shared" si="112"/>
        <v>1</v>
      </c>
      <c r="S968">
        <v>1</v>
      </c>
      <c r="AJ968">
        <f>VLOOKUP(M968,spp!A:C,3,FALSE)</f>
        <v>2</v>
      </c>
      <c r="AK968">
        <f>VLOOKUP(M968,spp!A:D,4,FALSE)</f>
        <v>3</v>
      </c>
      <c r="AL968">
        <f t="shared" si="114"/>
        <v>10718.75</v>
      </c>
      <c r="AM968">
        <f t="shared" si="115"/>
        <v>267.96875</v>
      </c>
      <c r="AN968">
        <f t="shared" si="116"/>
        <v>2679.6875</v>
      </c>
      <c r="AO968">
        <f t="shared" si="117"/>
        <v>2.6796875</v>
      </c>
      <c r="AP968">
        <f t="shared" si="118"/>
        <v>0.02</v>
      </c>
      <c r="AQ968">
        <f>VLOOKUP(M968,spp!A:H,8,FALSE)</f>
        <v>4</v>
      </c>
      <c r="AR968" t="str">
        <f>VLOOKUP(M968,spp!A:K,10,FALSE)</f>
        <v>Depredador Tope</v>
      </c>
      <c r="AS968" t="str">
        <f>VLOOKUP(M968,spp!A:L,12,FALSE)</f>
        <v>LC</v>
      </c>
    </row>
    <row r="969" spans="1:45" x14ac:dyDescent="0.3">
      <c r="A969" s="2">
        <v>26</v>
      </c>
      <c r="B969" s="2" t="s">
        <v>1113</v>
      </c>
      <c r="C969" t="s">
        <v>1114</v>
      </c>
      <c r="D969" s="2" t="s">
        <v>1288</v>
      </c>
      <c r="E969" s="2" t="s">
        <v>985</v>
      </c>
      <c r="F969" s="2">
        <v>1</v>
      </c>
      <c r="G969" s="5">
        <v>41521</v>
      </c>
      <c r="H969" s="61">
        <v>2013</v>
      </c>
      <c r="I969" s="5" t="s">
        <v>986</v>
      </c>
      <c r="J969" s="1"/>
      <c r="K969" s="2">
        <v>2.8</v>
      </c>
      <c r="L969" t="str">
        <f t="shared" si="113"/>
        <v>Somero</v>
      </c>
      <c r="M969" s="2" t="s">
        <v>1125</v>
      </c>
      <c r="N969" t="str">
        <f>VLOOKUP(M969,spp!A:B,2,FALSE)</f>
        <v>Diodon holocanthus</v>
      </c>
      <c r="O969">
        <f t="shared" si="112"/>
        <v>1</v>
      </c>
      <c r="T969">
        <v>1</v>
      </c>
      <c r="AJ969">
        <f>VLOOKUP(M969,spp!A:C,3,FALSE)</f>
        <v>2</v>
      </c>
      <c r="AK969">
        <f>VLOOKUP(M969,spp!A:D,4,FALSE)</f>
        <v>3</v>
      </c>
      <c r="AL969">
        <f t="shared" si="114"/>
        <v>31250</v>
      </c>
      <c r="AM969">
        <f t="shared" si="115"/>
        <v>781.25</v>
      </c>
      <c r="AN969">
        <f t="shared" si="116"/>
        <v>7812.5</v>
      </c>
      <c r="AO969">
        <f t="shared" si="117"/>
        <v>7.8125</v>
      </c>
      <c r="AP969">
        <f t="shared" si="118"/>
        <v>0.02</v>
      </c>
      <c r="AQ969">
        <f>VLOOKUP(M969,spp!A:H,8,FALSE)</f>
        <v>3.3</v>
      </c>
      <c r="AR969" t="str">
        <f>VLOOKUP(M969,spp!A:K,10,FALSE)</f>
        <v>Depredador</v>
      </c>
      <c r="AS969" t="str">
        <f>VLOOKUP(M969,spp!A:L,12,FALSE)</f>
        <v>NE</v>
      </c>
    </row>
    <row r="970" spans="1:45" x14ac:dyDescent="0.3">
      <c r="A970" s="2">
        <v>26</v>
      </c>
      <c r="B970" s="2" t="s">
        <v>1113</v>
      </c>
      <c r="C970" t="s">
        <v>1114</v>
      </c>
      <c r="D970" s="2" t="s">
        <v>1288</v>
      </c>
      <c r="E970" s="2" t="s">
        <v>985</v>
      </c>
      <c r="F970" s="2">
        <v>2</v>
      </c>
      <c r="G970" s="5">
        <v>41521</v>
      </c>
      <c r="H970" s="61">
        <v>2013</v>
      </c>
      <c r="I970" s="5" t="s">
        <v>986</v>
      </c>
      <c r="J970" s="1"/>
      <c r="K970" s="2">
        <v>3</v>
      </c>
      <c r="L970" t="str">
        <f t="shared" si="113"/>
        <v>Somero</v>
      </c>
      <c r="M970" s="2" t="s">
        <v>1019</v>
      </c>
      <c r="N970" t="str">
        <f>VLOOKUP(M970,spp!A:B,2,FALSE)</f>
        <v>Stegastes acapulcoensis</v>
      </c>
      <c r="O970">
        <f t="shared" si="112"/>
        <v>7</v>
      </c>
      <c r="P970">
        <v>5</v>
      </c>
      <c r="R970">
        <v>2</v>
      </c>
      <c r="AJ970">
        <f>VLOOKUP(M970,spp!A:C,3,FALSE)</f>
        <v>3.49E-2</v>
      </c>
      <c r="AK970">
        <f>VLOOKUP(M970,spp!A:D,4,FALSE)</f>
        <v>2</v>
      </c>
      <c r="AL970">
        <f t="shared" si="114"/>
        <v>11.996874999999999</v>
      </c>
      <c r="AM970">
        <f t="shared" si="115"/>
        <v>0.299921875</v>
      </c>
      <c r="AN970">
        <f t="shared" si="116"/>
        <v>2.9992187499999998</v>
      </c>
      <c r="AO970">
        <f t="shared" si="117"/>
        <v>2.9992187499999997E-3</v>
      </c>
      <c r="AP970">
        <f t="shared" si="118"/>
        <v>0.14000000000000001</v>
      </c>
      <c r="AQ970">
        <f>VLOOKUP(M970,spp!A:H,8,FALSE)</f>
        <v>2</v>
      </c>
      <c r="AR970" t="str">
        <f>VLOOKUP(M970,spp!A:K,10,FALSE)</f>
        <v>Herbívoro</v>
      </c>
      <c r="AS970" t="str">
        <f>VLOOKUP(M970,spp!A:L,12,FALSE)</f>
        <v>LC</v>
      </c>
    </row>
    <row r="971" spans="1:45" x14ac:dyDescent="0.3">
      <c r="A971" s="2">
        <v>26</v>
      </c>
      <c r="B971" s="2" t="s">
        <v>1113</v>
      </c>
      <c r="C971" t="s">
        <v>1114</v>
      </c>
      <c r="D971" s="2" t="s">
        <v>1288</v>
      </c>
      <c r="E971" s="2" t="s">
        <v>985</v>
      </c>
      <c r="F971" s="2">
        <v>2</v>
      </c>
      <c r="G971" s="5">
        <v>41521</v>
      </c>
      <c r="H971" s="61">
        <v>2013</v>
      </c>
      <c r="I971" s="5" t="s">
        <v>986</v>
      </c>
      <c r="J971" s="1"/>
      <c r="K971" s="2">
        <v>3</v>
      </c>
      <c r="L971" t="str">
        <f t="shared" si="113"/>
        <v>Somero</v>
      </c>
      <c r="M971" s="2" t="s">
        <v>1050</v>
      </c>
      <c r="N971" t="str">
        <f>VLOOKUP(M971,spp!A:B,2,FALSE)</f>
        <v>Stegastes flavilatus</v>
      </c>
      <c r="O971">
        <f t="shared" si="112"/>
        <v>27</v>
      </c>
      <c r="P971">
        <v>6</v>
      </c>
      <c r="Q971">
        <v>3</v>
      </c>
      <c r="R971">
        <v>13</v>
      </c>
      <c r="S971">
        <v>5</v>
      </c>
      <c r="AJ971">
        <f>VLOOKUP(M971,spp!A:C,3,FALSE)</f>
        <v>3.49E-2</v>
      </c>
      <c r="AK971">
        <f>VLOOKUP(M971,spp!A:D,4,FALSE)</f>
        <v>2</v>
      </c>
      <c r="AL971">
        <f t="shared" si="114"/>
        <v>131.52937500000002</v>
      </c>
      <c r="AM971">
        <f t="shared" si="115"/>
        <v>3.2882343750000005</v>
      </c>
      <c r="AN971">
        <f t="shared" si="116"/>
        <v>32.882343750000004</v>
      </c>
      <c r="AO971">
        <f t="shared" si="117"/>
        <v>3.2882343750000001E-2</v>
      </c>
      <c r="AP971">
        <f t="shared" si="118"/>
        <v>0.54</v>
      </c>
      <c r="AQ971">
        <f>VLOOKUP(M971,spp!A:H,8,FALSE)</f>
        <v>2</v>
      </c>
      <c r="AR971" t="str">
        <f>VLOOKUP(M971,spp!A:K,10,FALSE)</f>
        <v>Herbívoro</v>
      </c>
      <c r="AS971" t="str">
        <f>VLOOKUP(M971,spp!A:L,12,FALSE)</f>
        <v>LC</v>
      </c>
    </row>
    <row r="972" spans="1:45" x14ac:dyDescent="0.3">
      <c r="A972" s="2">
        <v>26</v>
      </c>
      <c r="B972" s="2" t="s">
        <v>1113</v>
      </c>
      <c r="C972" t="s">
        <v>1114</v>
      </c>
      <c r="D972" s="2" t="s">
        <v>1288</v>
      </c>
      <c r="E972" s="2" t="s">
        <v>985</v>
      </c>
      <c r="F972" s="2">
        <v>2</v>
      </c>
      <c r="G972" s="5">
        <v>41521</v>
      </c>
      <c r="H972" s="61">
        <v>2013</v>
      </c>
      <c r="I972" s="5" t="s">
        <v>986</v>
      </c>
      <c r="J972" s="1"/>
      <c r="K972" s="2">
        <v>3</v>
      </c>
      <c r="L972" t="str">
        <f t="shared" si="113"/>
        <v>Somero</v>
      </c>
      <c r="M972" s="2" t="s">
        <v>1048</v>
      </c>
      <c r="N972" t="str">
        <f>VLOOKUP(M972,spp!A:B,2,FALSE)</f>
        <v>Scarus ghobban</v>
      </c>
      <c r="O972">
        <f t="shared" si="112"/>
        <v>5</v>
      </c>
      <c r="S972">
        <v>5</v>
      </c>
      <c r="AJ972">
        <f>VLOOKUP(M972,spp!A:C,3,FALSE)</f>
        <v>2</v>
      </c>
      <c r="AK972">
        <f>VLOOKUP(M972,spp!A:D,4,FALSE)</f>
        <v>2.919</v>
      </c>
      <c r="AL972">
        <f t="shared" si="114"/>
        <v>42503.8298269222</v>
      </c>
      <c r="AM972">
        <f t="shared" si="115"/>
        <v>1062.595745673055</v>
      </c>
      <c r="AN972">
        <f t="shared" si="116"/>
        <v>10625.95745673055</v>
      </c>
      <c r="AO972">
        <f t="shared" si="117"/>
        <v>10.62595745673055</v>
      </c>
      <c r="AP972">
        <f t="shared" si="118"/>
        <v>0.1</v>
      </c>
      <c r="AQ972">
        <f>VLOOKUP(M972,spp!A:H,8,FALSE)</f>
        <v>2</v>
      </c>
      <c r="AR972" t="str">
        <f>VLOOKUP(M972,spp!A:K,10,FALSE)</f>
        <v>Herbívoro</v>
      </c>
      <c r="AS972" t="str">
        <f>VLOOKUP(M972,spp!A:L,12,FALSE)</f>
        <v>LC</v>
      </c>
    </row>
    <row r="973" spans="1:45" x14ac:dyDescent="0.3">
      <c r="A973" s="2">
        <v>26</v>
      </c>
      <c r="B973" s="2" t="s">
        <v>1113</v>
      </c>
      <c r="C973" t="s">
        <v>1114</v>
      </c>
      <c r="D973" s="2" t="s">
        <v>1288</v>
      </c>
      <c r="E973" s="2" t="s">
        <v>985</v>
      </c>
      <c r="F973" s="2">
        <v>2</v>
      </c>
      <c r="G973" s="5">
        <v>41521</v>
      </c>
      <c r="H973" s="61">
        <v>2013</v>
      </c>
      <c r="I973" s="5" t="s">
        <v>986</v>
      </c>
      <c r="J973" s="1"/>
      <c r="K973" s="2">
        <v>3</v>
      </c>
      <c r="L973" t="str">
        <f t="shared" si="113"/>
        <v>Somero</v>
      </c>
      <c r="M973" s="2" t="s">
        <v>1028</v>
      </c>
      <c r="N973" t="str">
        <f>VLOOKUP(M973,spp!A:B,2,FALSE)</f>
        <v>Thalassoma lucasanum</v>
      </c>
      <c r="O973">
        <f t="shared" si="112"/>
        <v>14</v>
      </c>
      <c r="R973">
        <v>1</v>
      </c>
      <c r="S973">
        <v>13</v>
      </c>
      <c r="AJ973">
        <f>VLOOKUP(M973,spp!A:C,3,FALSE)</f>
        <v>1.261E-2</v>
      </c>
      <c r="AK973">
        <f>VLOOKUP(M973,spp!A:D,4,FALSE)</f>
        <v>2</v>
      </c>
      <c r="AL973">
        <f t="shared" si="114"/>
        <v>52.173875000000002</v>
      </c>
      <c r="AM973">
        <f t="shared" si="115"/>
        <v>1.304346875</v>
      </c>
      <c r="AN973">
        <f t="shared" si="116"/>
        <v>13.043468750000001</v>
      </c>
      <c r="AO973">
        <f t="shared" si="117"/>
        <v>1.304346875E-2</v>
      </c>
      <c r="AP973">
        <f t="shared" si="118"/>
        <v>0.28000000000000003</v>
      </c>
      <c r="AQ973">
        <f>VLOOKUP(M973,spp!A:H,8,FALSE)</f>
        <v>3.5</v>
      </c>
      <c r="AR973" t="str">
        <f>VLOOKUP(M973,spp!A:K,10,FALSE)</f>
        <v>Depredador</v>
      </c>
      <c r="AS973" t="str">
        <f>VLOOKUP(M973,spp!A:L,12,FALSE)</f>
        <v>LC</v>
      </c>
    </row>
    <row r="974" spans="1:45" x14ac:dyDescent="0.3">
      <c r="A974" s="2">
        <v>26</v>
      </c>
      <c r="B974" s="2" t="s">
        <v>1113</v>
      </c>
      <c r="C974" t="s">
        <v>1114</v>
      </c>
      <c r="D974" s="2" t="s">
        <v>1288</v>
      </c>
      <c r="E974" s="2" t="s">
        <v>985</v>
      </c>
      <c r="F974" s="2">
        <v>2</v>
      </c>
      <c r="G974" s="5">
        <v>41521</v>
      </c>
      <c r="H974" s="61">
        <v>2013</v>
      </c>
      <c r="I974" s="5" t="s">
        <v>986</v>
      </c>
      <c r="J974" s="1"/>
      <c r="K974" s="2">
        <v>3</v>
      </c>
      <c r="L974" t="str">
        <f t="shared" si="113"/>
        <v>Somero</v>
      </c>
      <c r="M974" s="2" t="s">
        <v>1017</v>
      </c>
      <c r="N974" t="str">
        <f>VLOOKUP(M974,spp!A:B,2,FALSE)</f>
        <v>Halichoeres dispilus</v>
      </c>
      <c r="O974">
        <f t="shared" si="112"/>
        <v>25</v>
      </c>
      <c r="P974">
        <v>4</v>
      </c>
      <c r="Q974">
        <v>10</v>
      </c>
      <c r="R974">
        <v>11</v>
      </c>
      <c r="AJ974">
        <f>VLOOKUP(M974,spp!A:C,3,FALSE)</f>
        <v>1.26E-2</v>
      </c>
      <c r="AK974">
        <f>VLOOKUP(M974,spp!A:D,4,FALSE)</f>
        <v>3</v>
      </c>
      <c r="AL974">
        <f t="shared" si="114"/>
        <v>324.64687500000002</v>
      </c>
      <c r="AM974">
        <f t="shared" si="115"/>
        <v>8.1161718750000009</v>
      </c>
      <c r="AN974">
        <f t="shared" si="116"/>
        <v>81.161718750000006</v>
      </c>
      <c r="AO974">
        <f t="shared" si="117"/>
        <v>8.116171875E-2</v>
      </c>
      <c r="AP974">
        <f t="shared" si="118"/>
        <v>0.5</v>
      </c>
      <c r="AQ974">
        <f>VLOOKUP(M974,spp!A:H,8,FALSE)</f>
        <v>3.9</v>
      </c>
      <c r="AR974" t="str">
        <f>VLOOKUP(M974,spp!A:K,10,FALSE)</f>
        <v>Depredador</v>
      </c>
      <c r="AS974" t="str">
        <f>VLOOKUP(M974,spp!A:L,12,FALSE)</f>
        <v>LC</v>
      </c>
    </row>
    <row r="975" spans="1:45" x14ac:dyDescent="0.3">
      <c r="A975" s="2">
        <v>26</v>
      </c>
      <c r="B975" s="2" t="s">
        <v>1113</v>
      </c>
      <c r="C975" t="s">
        <v>1114</v>
      </c>
      <c r="D975" s="2" t="s">
        <v>1288</v>
      </c>
      <c r="E975" s="2" t="s">
        <v>985</v>
      </c>
      <c r="F975" s="2">
        <v>2</v>
      </c>
      <c r="G975" s="5">
        <v>41521</v>
      </c>
      <c r="H975" s="61">
        <v>2013</v>
      </c>
      <c r="I975" s="5" t="s">
        <v>986</v>
      </c>
      <c r="J975" s="1"/>
      <c r="K975" s="2">
        <v>3</v>
      </c>
      <c r="L975" t="str">
        <f t="shared" si="113"/>
        <v>Somero</v>
      </c>
      <c r="M975" s="2" t="s">
        <v>1058</v>
      </c>
      <c r="N975" t="str">
        <f>VLOOKUP(M975,spp!A:B,2,FALSE)</f>
        <v>Serranus psittacinus</v>
      </c>
      <c r="O975">
        <f t="shared" si="112"/>
        <v>8</v>
      </c>
      <c r="P975">
        <v>4</v>
      </c>
      <c r="R975">
        <v>4</v>
      </c>
      <c r="AJ975">
        <f>VLOOKUP(M975,spp!A:C,3,FALSE)</f>
        <v>1</v>
      </c>
      <c r="AK975">
        <f>VLOOKUP(M975,spp!A:D,4,FALSE)</f>
        <v>2</v>
      </c>
      <c r="AL975">
        <f t="shared" si="114"/>
        <v>650</v>
      </c>
      <c r="AM975">
        <f t="shared" si="115"/>
        <v>16.25</v>
      </c>
      <c r="AN975">
        <f t="shared" si="116"/>
        <v>162.5</v>
      </c>
      <c r="AO975">
        <f t="shared" si="117"/>
        <v>0.16250000000000001</v>
      </c>
      <c r="AP975">
        <f t="shared" si="118"/>
        <v>0.16</v>
      </c>
      <c r="AQ975">
        <f>VLOOKUP(M975,spp!A:H,8,FALSE)</f>
        <v>3.6</v>
      </c>
      <c r="AR975" t="str">
        <f>VLOOKUP(M975,spp!A:K,10,FALSE)</f>
        <v>Depredador</v>
      </c>
      <c r="AS975" t="str">
        <f>VLOOKUP(M975,spp!A:L,12,FALSE)</f>
        <v>LC</v>
      </c>
    </row>
    <row r="976" spans="1:45" x14ac:dyDescent="0.3">
      <c r="A976" s="2">
        <v>26</v>
      </c>
      <c r="B976" s="2" t="s">
        <v>1113</v>
      </c>
      <c r="C976" t="s">
        <v>1114</v>
      </c>
      <c r="D976" s="2" t="s">
        <v>1288</v>
      </c>
      <c r="E976" s="2" t="s">
        <v>985</v>
      </c>
      <c r="F976" s="2">
        <v>2</v>
      </c>
      <c r="G976" s="5">
        <v>41521</v>
      </c>
      <c r="H976" s="61">
        <v>2013</v>
      </c>
      <c r="I976" s="5" t="s">
        <v>986</v>
      </c>
      <c r="J976" s="1"/>
      <c r="K976" s="2">
        <v>3</v>
      </c>
      <c r="L976" t="str">
        <f t="shared" si="113"/>
        <v>Somero</v>
      </c>
      <c r="M976" s="2" t="s">
        <v>1040</v>
      </c>
      <c r="N976" t="str">
        <f>VLOOKUP(M976,spp!A:B,2,FALSE)</f>
        <v>Sufflamen verres</v>
      </c>
      <c r="O976">
        <f t="shared" si="112"/>
        <v>7</v>
      </c>
      <c r="R976">
        <v>4</v>
      </c>
      <c r="S976">
        <v>3</v>
      </c>
      <c r="AJ976">
        <f>VLOOKUP(M976,spp!A:C,3,FALSE)</f>
        <v>2</v>
      </c>
      <c r="AK976">
        <f>VLOOKUP(M976,spp!A:D,4,FALSE)</f>
        <v>3</v>
      </c>
      <c r="AL976">
        <f t="shared" si="114"/>
        <v>47781.25</v>
      </c>
      <c r="AM976">
        <f t="shared" si="115"/>
        <v>1194.53125</v>
      </c>
      <c r="AN976">
        <f t="shared" si="116"/>
        <v>11945.3125</v>
      </c>
      <c r="AO976">
        <f t="shared" si="117"/>
        <v>11.9453125</v>
      </c>
      <c r="AP976">
        <f t="shared" si="118"/>
        <v>0.14000000000000001</v>
      </c>
      <c r="AQ976">
        <f>VLOOKUP(M976,spp!A:H,8,FALSE)</f>
        <v>3.3</v>
      </c>
      <c r="AR976" t="str">
        <f>VLOOKUP(M976,spp!A:K,10,FALSE)</f>
        <v>Depredador</v>
      </c>
      <c r="AS976" t="str">
        <f>VLOOKUP(M976,spp!A:L,12,FALSE)</f>
        <v>LC</v>
      </c>
    </row>
    <row r="977" spans="1:45" x14ac:dyDescent="0.3">
      <c r="A977" s="2">
        <v>26</v>
      </c>
      <c r="B977" s="2" t="s">
        <v>1113</v>
      </c>
      <c r="C977" t="s">
        <v>1114</v>
      </c>
      <c r="D977" s="2" t="s">
        <v>1288</v>
      </c>
      <c r="E977" s="2" t="s">
        <v>985</v>
      </c>
      <c r="F977" s="2">
        <v>2</v>
      </c>
      <c r="G977" s="5">
        <v>41521</v>
      </c>
      <c r="H977" s="61">
        <v>2013</v>
      </c>
      <c r="I977" s="5" t="s">
        <v>986</v>
      </c>
      <c r="J977" s="1"/>
      <c r="K977" s="2">
        <v>3</v>
      </c>
      <c r="L977" t="str">
        <f t="shared" si="113"/>
        <v>Somero</v>
      </c>
      <c r="M977" s="2" t="s">
        <v>1025</v>
      </c>
      <c r="N977" t="str">
        <f>VLOOKUP(M977,spp!A:B,2,FALSE)</f>
        <v>Abudefduf troschelii</v>
      </c>
      <c r="O977">
        <f t="shared" si="112"/>
        <v>5</v>
      </c>
      <c r="P977">
        <v>5</v>
      </c>
      <c r="AJ977">
        <f>VLOOKUP(M977,spp!A:C,3,FALSE)</f>
        <v>1.6E-2</v>
      </c>
      <c r="AK977">
        <f>VLOOKUP(M977,spp!A:D,4,FALSE)</f>
        <v>3</v>
      </c>
      <c r="AL977">
        <f t="shared" si="114"/>
        <v>1.25</v>
      </c>
      <c r="AM977">
        <f t="shared" si="115"/>
        <v>3.125E-2</v>
      </c>
      <c r="AN977">
        <f t="shared" si="116"/>
        <v>0.3125</v>
      </c>
      <c r="AO977">
        <f t="shared" si="117"/>
        <v>3.1250000000000001E-4</v>
      </c>
      <c r="AP977">
        <f t="shared" si="118"/>
        <v>0.1</v>
      </c>
      <c r="AQ977">
        <f>VLOOKUP(M977,spp!A:H,8,FALSE)</f>
        <v>3</v>
      </c>
      <c r="AR977" t="str">
        <f>VLOOKUP(M977,spp!A:K,10,FALSE)</f>
        <v>Planctívoro</v>
      </c>
      <c r="AS977" t="str">
        <f>VLOOKUP(M977,spp!A:L,12,FALSE)</f>
        <v>LC</v>
      </c>
    </row>
    <row r="978" spans="1:45" x14ac:dyDescent="0.3">
      <c r="A978" s="2">
        <v>26</v>
      </c>
      <c r="B978" s="2" t="s">
        <v>1113</v>
      </c>
      <c r="C978" t="s">
        <v>1114</v>
      </c>
      <c r="D978" s="2" t="s">
        <v>1288</v>
      </c>
      <c r="E978" s="2" t="s">
        <v>985</v>
      </c>
      <c r="F978" s="2">
        <v>2</v>
      </c>
      <c r="G978" s="5">
        <v>41521</v>
      </c>
      <c r="H978" s="61">
        <v>2013</v>
      </c>
      <c r="I978" s="5" t="s">
        <v>986</v>
      </c>
      <c r="J978" s="1"/>
      <c r="K978" s="2">
        <v>3</v>
      </c>
      <c r="L978" t="str">
        <f t="shared" si="113"/>
        <v>Somero</v>
      </c>
      <c r="M978" s="2" t="s">
        <v>1056</v>
      </c>
      <c r="N978" t="str">
        <f>VLOOKUP(M978,spp!A:B,2,FALSE)</f>
        <v>Canthigaster punctatissima</v>
      </c>
      <c r="O978">
        <f t="shared" ref="O978:O1041" si="119">+SUM(P978:AF978)</f>
        <v>4</v>
      </c>
      <c r="P978">
        <v>1</v>
      </c>
      <c r="Q978">
        <v>3</v>
      </c>
      <c r="AJ978">
        <f>VLOOKUP(M978,spp!A:C,3,FALSE)</f>
        <v>1</v>
      </c>
      <c r="AK978">
        <f>VLOOKUP(M978,spp!A:D,4,FALSE)</f>
        <v>2</v>
      </c>
      <c r="AL978">
        <f t="shared" si="114"/>
        <v>175</v>
      </c>
      <c r="AM978">
        <f t="shared" si="115"/>
        <v>4.375</v>
      </c>
      <c r="AN978">
        <f t="shared" si="116"/>
        <v>43.75</v>
      </c>
      <c r="AO978">
        <f t="shared" si="117"/>
        <v>4.3749999999999997E-2</v>
      </c>
      <c r="AP978">
        <f t="shared" si="118"/>
        <v>0.08</v>
      </c>
      <c r="AQ978">
        <f>VLOOKUP(M978,spp!A:H,8,FALSE)</f>
        <v>3</v>
      </c>
      <c r="AR978" t="str">
        <f>VLOOKUP(M978,spp!A:K,10,FALSE)</f>
        <v>Depredador</v>
      </c>
      <c r="AS978" t="str">
        <f>VLOOKUP(M978,spp!A:L,12,FALSE)</f>
        <v>LC</v>
      </c>
    </row>
    <row r="979" spans="1:45" x14ac:dyDescent="0.3">
      <c r="A979" s="2">
        <v>26</v>
      </c>
      <c r="B979" s="2" t="s">
        <v>1113</v>
      </c>
      <c r="C979" t="s">
        <v>1114</v>
      </c>
      <c r="D979" s="2" t="s">
        <v>1288</v>
      </c>
      <c r="E979" s="2" t="s">
        <v>985</v>
      </c>
      <c r="F979" s="2">
        <v>2</v>
      </c>
      <c r="G979" s="5">
        <v>41521</v>
      </c>
      <c r="H979" s="61">
        <v>2013</v>
      </c>
      <c r="I979" s="5" t="s">
        <v>986</v>
      </c>
      <c r="J979" s="1"/>
      <c r="K979" s="2">
        <v>3</v>
      </c>
      <c r="L979" t="str">
        <f t="shared" si="113"/>
        <v>Somero</v>
      </c>
      <c r="M979" s="2" t="s">
        <v>1036</v>
      </c>
      <c r="N979" t="str">
        <f>VLOOKUP(M979,spp!A:B,2,FALSE)</f>
        <v>Chaetodon humeralis</v>
      </c>
      <c r="O979">
        <f t="shared" si="119"/>
        <v>5</v>
      </c>
      <c r="Q979">
        <v>5</v>
      </c>
      <c r="AJ979">
        <f>VLOOKUP(M979,spp!A:C,3,FALSE)</f>
        <v>2</v>
      </c>
      <c r="AK979">
        <f>VLOOKUP(M979,spp!A:D,4,FALSE)</f>
        <v>2.9895</v>
      </c>
      <c r="AL979">
        <f t="shared" si="114"/>
        <v>4130.4336188655407</v>
      </c>
      <c r="AM979">
        <f t="shared" si="115"/>
        <v>103.26084047163852</v>
      </c>
      <c r="AN979">
        <f t="shared" si="116"/>
        <v>1032.6084047163852</v>
      </c>
      <c r="AO979">
        <f t="shared" si="117"/>
        <v>1.0326084047163853</v>
      </c>
      <c r="AP979">
        <f t="shared" si="118"/>
        <v>0.1</v>
      </c>
      <c r="AQ979">
        <f>VLOOKUP(M979,spp!A:H,8,FALSE)</f>
        <v>2.7</v>
      </c>
      <c r="AR979" t="str">
        <f>VLOOKUP(M979,spp!A:K,10,FALSE)</f>
        <v>Herbívoro</v>
      </c>
      <c r="AS979" t="str">
        <f>VLOOKUP(M979,spp!A:L,12,FALSE)</f>
        <v>LC</v>
      </c>
    </row>
    <row r="980" spans="1:45" x14ac:dyDescent="0.3">
      <c r="A980" s="2">
        <v>26</v>
      </c>
      <c r="B980" s="2" t="s">
        <v>1113</v>
      </c>
      <c r="C980" t="s">
        <v>1114</v>
      </c>
      <c r="D980" s="2" t="s">
        <v>1288</v>
      </c>
      <c r="E980" s="2" t="s">
        <v>985</v>
      </c>
      <c r="F980" s="2">
        <v>2</v>
      </c>
      <c r="G980" s="5">
        <v>41521</v>
      </c>
      <c r="H980" s="61">
        <v>2013</v>
      </c>
      <c r="I980" s="5" t="s">
        <v>986</v>
      </c>
      <c r="J980" s="1"/>
      <c r="K980" s="2">
        <v>3</v>
      </c>
      <c r="L980" t="str">
        <f t="shared" si="113"/>
        <v>Somero</v>
      </c>
      <c r="M980" s="2" t="s">
        <v>1057</v>
      </c>
      <c r="N980" t="str">
        <f>VLOOKUP(M980,spp!A:B,2,FALSE)</f>
        <v>Alphestes immaculatus</v>
      </c>
      <c r="O980">
        <f t="shared" si="119"/>
        <v>1</v>
      </c>
      <c r="T980">
        <v>1</v>
      </c>
      <c r="AJ980">
        <f>VLOOKUP(M980,spp!A:C,3,FALSE)</f>
        <v>1</v>
      </c>
      <c r="AK980">
        <f>VLOOKUP(M980,spp!A:D,4,FALSE)</f>
        <v>3.0038</v>
      </c>
      <c r="AL980">
        <f t="shared" si="114"/>
        <v>15817.294401011666</v>
      </c>
      <c r="AM980">
        <f t="shared" si="115"/>
        <v>395.43236002529164</v>
      </c>
      <c r="AN980">
        <f t="shared" si="116"/>
        <v>3954.3236002529165</v>
      </c>
      <c r="AO980">
        <f t="shared" si="117"/>
        <v>3.9543236002529167</v>
      </c>
      <c r="AP980">
        <f t="shared" si="118"/>
        <v>0.02</v>
      </c>
      <c r="AQ980">
        <f>VLOOKUP(M980,spp!A:H,8,FALSE)</f>
        <v>3.5</v>
      </c>
      <c r="AR980" t="str">
        <f>VLOOKUP(M980,spp!A:K,10,FALSE)</f>
        <v>Depredador</v>
      </c>
      <c r="AS980" t="str">
        <f>VLOOKUP(M980,spp!A:L,12,FALSE)</f>
        <v>LC</v>
      </c>
    </row>
    <row r="981" spans="1:45" x14ac:dyDescent="0.3">
      <c r="A981" s="2">
        <v>26</v>
      </c>
      <c r="B981" s="2" t="s">
        <v>1113</v>
      </c>
      <c r="C981" t="s">
        <v>1114</v>
      </c>
      <c r="D981" s="2" t="s">
        <v>1288</v>
      </c>
      <c r="E981" s="2" t="s">
        <v>985</v>
      </c>
      <c r="F981" s="2">
        <v>2</v>
      </c>
      <c r="G981" s="5">
        <v>41521</v>
      </c>
      <c r="H981" s="61">
        <v>2013</v>
      </c>
      <c r="I981" s="5" t="s">
        <v>986</v>
      </c>
      <c r="J981" s="1"/>
      <c r="K981" s="2">
        <v>3</v>
      </c>
      <c r="L981" t="str">
        <f t="shared" si="113"/>
        <v>Somero</v>
      </c>
      <c r="M981" s="2" t="s">
        <v>1020</v>
      </c>
      <c r="N981" t="str">
        <f>VLOOKUP(M981,spp!A:B,2,FALSE)</f>
        <v>Plagiotremus azaleus</v>
      </c>
      <c r="O981">
        <f t="shared" si="119"/>
        <v>1</v>
      </c>
      <c r="R981">
        <v>1</v>
      </c>
      <c r="AJ981">
        <f>VLOOKUP(M981,spp!A:C,3,FALSE)</f>
        <v>4</v>
      </c>
      <c r="AK981">
        <f>VLOOKUP(M981,spp!A:D,4,FALSE)</f>
        <v>3</v>
      </c>
      <c r="AL981">
        <f t="shared" si="114"/>
        <v>7812.5</v>
      </c>
      <c r="AM981">
        <f t="shared" si="115"/>
        <v>195.3125</v>
      </c>
      <c r="AN981">
        <f t="shared" si="116"/>
        <v>1953.125</v>
      </c>
      <c r="AO981">
        <f t="shared" si="117"/>
        <v>1.953125</v>
      </c>
      <c r="AP981">
        <f t="shared" si="118"/>
        <v>0.02</v>
      </c>
      <c r="AQ981">
        <f>VLOOKUP(M981,spp!A:H,8,FALSE)</f>
        <v>4</v>
      </c>
      <c r="AR981" t="str">
        <f>VLOOKUP(M981,spp!A:K,10,FALSE)</f>
        <v>Depredador Tope</v>
      </c>
      <c r="AS981" t="str">
        <f>VLOOKUP(M981,spp!A:L,12,FALSE)</f>
        <v>LC</v>
      </c>
    </row>
    <row r="982" spans="1:45" x14ac:dyDescent="0.3">
      <c r="A982" s="2">
        <v>26</v>
      </c>
      <c r="B982" s="2" t="s">
        <v>1113</v>
      </c>
      <c r="C982" t="s">
        <v>1114</v>
      </c>
      <c r="D982" s="2" t="s">
        <v>1288</v>
      </c>
      <c r="E982" s="2" t="s">
        <v>985</v>
      </c>
      <c r="F982" s="2">
        <v>3</v>
      </c>
      <c r="G982" s="5">
        <v>41521</v>
      </c>
      <c r="H982" s="61">
        <v>2013</v>
      </c>
      <c r="I982" s="5" t="s">
        <v>986</v>
      </c>
      <c r="J982" s="1"/>
      <c r="K982" s="2">
        <v>3.4</v>
      </c>
      <c r="L982" t="str">
        <f t="shared" si="113"/>
        <v>Somero</v>
      </c>
      <c r="M982" s="2" t="s">
        <v>1050</v>
      </c>
      <c r="N982" t="str">
        <f>VLOOKUP(M982,spp!A:B,2,FALSE)</f>
        <v>Stegastes flavilatus</v>
      </c>
      <c r="O982">
        <f t="shared" si="119"/>
        <v>26</v>
      </c>
      <c r="P982">
        <v>14</v>
      </c>
      <c r="Q982">
        <v>12</v>
      </c>
      <c r="AJ982">
        <f>VLOOKUP(M982,spp!A:C,3,FALSE)</f>
        <v>3.49E-2</v>
      </c>
      <c r="AK982">
        <f>VLOOKUP(M982,spp!A:D,4,FALSE)</f>
        <v>2</v>
      </c>
      <c r="AL982">
        <f t="shared" si="114"/>
        <v>26.611250000000002</v>
      </c>
      <c r="AM982">
        <f t="shared" si="115"/>
        <v>0.66528125000000005</v>
      </c>
      <c r="AN982">
        <f t="shared" si="116"/>
        <v>6.6528125000000005</v>
      </c>
      <c r="AO982">
        <f t="shared" si="117"/>
        <v>6.6528125000000007E-3</v>
      </c>
      <c r="AP982">
        <f t="shared" si="118"/>
        <v>0.52</v>
      </c>
      <c r="AQ982">
        <f>VLOOKUP(M982,spp!A:H,8,FALSE)</f>
        <v>2</v>
      </c>
      <c r="AR982" t="str">
        <f>VLOOKUP(M982,spp!A:K,10,FALSE)</f>
        <v>Herbívoro</v>
      </c>
      <c r="AS982" t="str">
        <f>VLOOKUP(M982,spp!A:L,12,FALSE)</f>
        <v>LC</v>
      </c>
    </row>
    <row r="983" spans="1:45" x14ac:dyDescent="0.3">
      <c r="A983" s="2">
        <v>26</v>
      </c>
      <c r="B983" s="2" t="s">
        <v>1113</v>
      </c>
      <c r="C983" t="s">
        <v>1114</v>
      </c>
      <c r="D983" s="2" t="s">
        <v>1288</v>
      </c>
      <c r="E983" s="2" t="s">
        <v>985</v>
      </c>
      <c r="F983" s="2">
        <v>3</v>
      </c>
      <c r="G983" s="5">
        <v>41521</v>
      </c>
      <c r="H983" s="61">
        <v>2013</v>
      </c>
      <c r="I983" s="5" t="s">
        <v>986</v>
      </c>
      <c r="J983" s="1"/>
      <c r="K983" s="2">
        <v>3.4</v>
      </c>
      <c r="L983" t="str">
        <f t="shared" si="113"/>
        <v>Somero</v>
      </c>
      <c r="M983" s="2" t="s">
        <v>1028</v>
      </c>
      <c r="N983" t="str">
        <f>VLOOKUP(M983,spp!A:B,2,FALSE)</f>
        <v>Thalassoma lucasanum</v>
      </c>
      <c r="O983">
        <f t="shared" si="119"/>
        <v>19</v>
      </c>
      <c r="P983">
        <v>1</v>
      </c>
      <c r="Q983">
        <v>11</v>
      </c>
      <c r="R983">
        <v>2</v>
      </c>
      <c r="S983">
        <v>5</v>
      </c>
      <c r="AJ983">
        <f>VLOOKUP(M983,spp!A:C,3,FALSE)</f>
        <v>1.261E-2</v>
      </c>
      <c r="AK983">
        <f>VLOOKUP(M983,spp!A:D,4,FALSE)</f>
        <v>2</v>
      </c>
      <c r="AL983">
        <f t="shared" si="114"/>
        <v>31.130937499999998</v>
      </c>
      <c r="AM983">
        <f t="shared" si="115"/>
        <v>0.7782734375</v>
      </c>
      <c r="AN983">
        <f t="shared" si="116"/>
        <v>7.7827343750000004</v>
      </c>
      <c r="AO983">
        <f t="shared" si="117"/>
        <v>7.7827343750000002E-3</v>
      </c>
      <c r="AP983">
        <f t="shared" si="118"/>
        <v>0.38</v>
      </c>
      <c r="AQ983">
        <f>VLOOKUP(M983,spp!A:H,8,FALSE)</f>
        <v>3.5</v>
      </c>
      <c r="AR983" t="str">
        <f>VLOOKUP(M983,spp!A:K,10,FALSE)</f>
        <v>Depredador</v>
      </c>
      <c r="AS983" t="str">
        <f>VLOOKUP(M983,spp!A:L,12,FALSE)</f>
        <v>LC</v>
      </c>
    </row>
    <row r="984" spans="1:45" x14ac:dyDescent="0.3">
      <c r="A984" s="2">
        <v>26</v>
      </c>
      <c r="B984" s="2" t="s">
        <v>1113</v>
      </c>
      <c r="C984" t="s">
        <v>1114</v>
      </c>
      <c r="D984" s="2" t="s">
        <v>1288</v>
      </c>
      <c r="E984" s="2" t="s">
        <v>985</v>
      </c>
      <c r="F984" s="2">
        <v>3</v>
      </c>
      <c r="G984" s="5">
        <v>41521</v>
      </c>
      <c r="H984" s="61">
        <v>2013</v>
      </c>
      <c r="I984" s="5" t="s">
        <v>986</v>
      </c>
      <c r="J984" s="1"/>
      <c r="K984" s="2">
        <v>3.4</v>
      </c>
      <c r="L984" t="str">
        <f t="shared" si="113"/>
        <v>Somero</v>
      </c>
      <c r="M984" s="2" t="s">
        <v>1017</v>
      </c>
      <c r="N984" t="str">
        <f>VLOOKUP(M984,spp!A:B,2,FALSE)</f>
        <v>Halichoeres dispilus</v>
      </c>
      <c r="O984">
        <f t="shared" si="119"/>
        <v>28</v>
      </c>
      <c r="P984">
        <v>2</v>
      </c>
      <c r="Q984">
        <v>22</v>
      </c>
      <c r="R984">
        <v>4</v>
      </c>
      <c r="AJ984">
        <f>VLOOKUP(M984,spp!A:C,3,FALSE)</f>
        <v>1.26E-2</v>
      </c>
      <c r="AK984">
        <f>VLOOKUP(M984,spp!A:D,4,FALSE)</f>
        <v>3</v>
      </c>
      <c r="AL984">
        <f t="shared" si="114"/>
        <v>215.77499999999998</v>
      </c>
      <c r="AM984">
        <f t="shared" si="115"/>
        <v>5.3943749999999993</v>
      </c>
      <c r="AN984">
        <f t="shared" si="116"/>
        <v>53.943749999999994</v>
      </c>
      <c r="AO984">
        <f t="shared" si="117"/>
        <v>5.3943749999999992E-2</v>
      </c>
      <c r="AP984">
        <f t="shared" si="118"/>
        <v>0.56000000000000005</v>
      </c>
      <c r="AQ984">
        <f>VLOOKUP(M984,spp!A:H,8,FALSE)</f>
        <v>3.9</v>
      </c>
      <c r="AR984" t="str">
        <f>VLOOKUP(M984,spp!A:K,10,FALSE)</f>
        <v>Depredador</v>
      </c>
      <c r="AS984" t="str">
        <f>VLOOKUP(M984,spp!A:L,12,FALSE)</f>
        <v>LC</v>
      </c>
    </row>
    <row r="985" spans="1:45" x14ac:dyDescent="0.3">
      <c r="A985" s="2">
        <v>26</v>
      </c>
      <c r="B985" s="2" t="s">
        <v>1113</v>
      </c>
      <c r="C985" t="s">
        <v>1114</v>
      </c>
      <c r="D985" s="2" t="s">
        <v>1288</v>
      </c>
      <c r="E985" s="2" t="s">
        <v>985</v>
      </c>
      <c r="F985" s="2">
        <v>3</v>
      </c>
      <c r="G985" s="5">
        <v>41521</v>
      </c>
      <c r="H985" s="61">
        <v>2013</v>
      </c>
      <c r="I985" s="5" t="s">
        <v>986</v>
      </c>
      <c r="J985" s="1"/>
      <c r="K985" s="2">
        <v>3.4</v>
      </c>
      <c r="L985" t="str">
        <f t="shared" si="113"/>
        <v>Somero</v>
      </c>
      <c r="M985" s="2" t="s">
        <v>1058</v>
      </c>
      <c r="N985" t="str">
        <f>VLOOKUP(M985,spp!A:B,2,FALSE)</f>
        <v>Serranus psittacinus</v>
      </c>
      <c r="O985">
        <f t="shared" si="119"/>
        <v>11</v>
      </c>
      <c r="P985">
        <v>1</v>
      </c>
      <c r="Q985">
        <v>6</v>
      </c>
      <c r="R985">
        <v>4</v>
      </c>
      <c r="AJ985">
        <f>VLOOKUP(M985,spp!A:C,3,FALSE)</f>
        <v>1</v>
      </c>
      <c r="AK985">
        <f>VLOOKUP(M985,spp!A:D,4,FALSE)</f>
        <v>2</v>
      </c>
      <c r="AL985">
        <f t="shared" si="114"/>
        <v>968.75</v>
      </c>
      <c r="AM985">
        <f t="shared" si="115"/>
        <v>24.21875</v>
      </c>
      <c r="AN985">
        <f t="shared" si="116"/>
        <v>242.1875</v>
      </c>
      <c r="AO985">
        <f t="shared" si="117"/>
        <v>0.2421875</v>
      </c>
      <c r="AP985">
        <f t="shared" si="118"/>
        <v>0.22</v>
      </c>
      <c r="AQ985">
        <f>VLOOKUP(M985,spp!A:H,8,FALSE)</f>
        <v>3.6</v>
      </c>
      <c r="AR985" t="str">
        <f>VLOOKUP(M985,spp!A:K,10,FALSE)</f>
        <v>Depredador</v>
      </c>
      <c r="AS985" t="str">
        <f>VLOOKUP(M985,spp!A:L,12,FALSE)</f>
        <v>LC</v>
      </c>
    </row>
    <row r="986" spans="1:45" x14ac:dyDescent="0.3">
      <c r="A986" s="2">
        <v>26</v>
      </c>
      <c r="B986" s="2" t="s">
        <v>1113</v>
      </c>
      <c r="C986" t="s">
        <v>1114</v>
      </c>
      <c r="D986" s="2" t="s">
        <v>1288</v>
      </c>
      <c r="E986" s="2" t="s">
        <v>985</v>
      </c>
      <c r="F986" s="2">
        <v>3</v>
      </c>
      <c r="G986" s="5">
        <v>41521</v>
      </c>
      <c r="H986" s="61">
        <v>2013</v>
      </c>
      <c r="I986" s="5" t="s">
        <v>986</v>
      </c>
      <c r="J986" s="1"/>
      <c r="K986" s="2">
        <v>3.4</v>
      </c>
      <c r="L986" t="str">
        <f t="shared" si="113"/>
        <v>Somero</v>
      </c>
      <c r="M986" s="2" t="s">
        <v>1040</v>
      </c>
      <c r="N986" t="str">
        <f>VLOOKUP(M986,spp!A:B,2,FALSE)</f>
        <v>Sufflamen verres</v>
      </c>
      <c r="O986">
        <f t="shared" si="119"/>
        <v>13</v>
      </c>
      <c r="Q986">
        <v>1</v>
      </c>
      <c r="R986">
        <v>8</v>
      </c>
      <c r="T986">
        <v>4</v>
      </c>
      <c r="AJ986">
        <f>VLOOKUP(M986,spp!A:C,3,FALSE)</f>
        <v>2</v>
      </c>
      <c r="AK986">
        <f>VLOOKUP(M986,spp!A:D,4,FALSE)</f>
        <v>3</v>
      </c>
      <c r="AL986">
        <f t="shared" si="114"/>
        <v>157093.75</v>
      </c>
      <c r="AM986">
        <f t="shared" si="115"/>
        <v>3927.34375</v>
      </c>
      <c r="AN986">
        <f t="shared" si="116"/>
        <v>39273.4375</v>
      </c>
      <c r="AO986">
        <f t="shared" si="117"/>
        <v>39.2734375</v>
      </c>
      <c r="AP986">
        <f t="shared" si="118"/>
        <v>0.26</v>
      </c>
      <c r="AQ986">
        <f>VLOOKUP(M986,spp!A:H,8,FALSE)</f>
        <v>3.3</v>
      </c>
      <c r="AR986" t="str">
        <f>VLOOKUP(M986,spp!A:K,10,FALSE)</f>
        <v>Depredador</v>
      </c>
      <c r="AS986" t="str">
        <f>VLOOKUP(M986,spp!A:L,12,FALSE)</f>
        <v>LC</v>
      </c>
    </row>
    <row r="987" spans="1:45" x14ac:dyDescent="0.3">
      <c r="A987" s="2">
        <v>26</v>
      </c>
      <c r="B987" s="2" t="s">
        <v>1113</v>
      </c>
      <c r="C987" t="s">
        <v>1114</v>
      </c>
      <c r="D987" s="2" t="s">
        <v>1288</v>
      </c>
      <c r="E987" s="2" t="s">
        <v>985</v>
      </c>
      <c r="F987" s="2">
        <v>3</v>
      </c>
      <c r="G987" s="5">
        <v>41521</v>
      </c>
      <c r="H987" s="61">
        <v>2013</v>
      </c>
      <c r="I987" s="5" t="s">
        <v>986</v>
      </c>
      <c r="J987" s="1"/>
      <c r="K987" s="2">
        <v>3.4</v>
      </c>
      <c r="L987" t="str">
        <f t="shared" si="113"/>
        <v>Somero</v>
      </c>
      <c r="M987" s="2" t="s">
        <v>1056</v>
      </c>
      <c r="N987" t="str">
        <f>VLOOKUP(M987,spp!A:B,2,FALSE)</f>
        <v>Canthigaster punctatissima</v>
      </c>
      <c r="O987">
        <f t="shared" si="119"/>
        <v>2</v>
      </c>
      <c r="P987">
        <v>2</v>
      </c>
      <c r="AJ987">
        <f>VLOOKUP(M987,spp!A:C,3,FALSE)</f>
        <v>1</v>
      </c>
      <c r="AK987">
        <f>VLOOKUP(M987,spp!A:D,4,FALSE)</f>
        <v>2</v>
      </c>
      <c r="AL987">
        <f t="shared" si="114"/>
        <v>12.5</v>
      </c>
      <c r="AM987">
        <f t="shared" si="115"/>
        <v>0.3125</v>
      </c>
      <c r="AN987">
        <f t="shared" si="116"/>
        <v>3.125</v>
      </c>
      <c r="AO987">
        <f t="shared" si="117"/>
        <v>3.1250000000000002E-3</v>
      </c>
      <c r="AP987">
        <f t="shared" si="118"/>
        <v>0.04</v>
      </c>
      <c r="AQ987">
        <f>VLOOKUP(M987,spp!A:H,8,FALSE)</f>
        <v>3</v>
      </c>
      <c r="AR987" t="str">
        <f>VLOOKUP(M987,spp!A:K,10,FALSE)</f>
        <v>Depredador</v>
      </c>
      <c r="AS987" t="str">
        <f>VLOOKUP(M987,spp!A:L,12,FALSE)</f>
        <v>LC</v>
      </c>
    </row>
    <row r="988" spans="1:45" x14ac:dyDescent="0.3">
      <c r="A988" s="2">
        <v>26</v>
      </c>
      <c r="B988" s="2" t="s">
        <v>1113</v>
      </c>
      <c r="C988" t="s">
        <v>1114</v>
      </c>
      <c r="D988" s="2" t="s">
        <v>1288</v>
      </c>
      <c r="E988" s="2" t="s">
        <v>985</v>
      </c>
      <c r="F988" s="2">
        <v>3</v>
      </c>
      <c r="G988" s="5">
        <v>41521</v>
      </c>
      <c r="H988" s="61">
        <v>2013</v>
      </c>
      <c r="I988" s="5" t="s">
        <v>986</v>
      </c>
      <c r="J988" s="1"/>
      <c r="K988" s="2">
        <v>3.4</v>
      </c>
      <c r="L988" t="str">
        <f t="shared" si="113"/>
        <v>Somero</v>
      </c>
      <c r="M988" s="2" t="s">
        <v>1036</v>
      </c>
      <c r="N988" t="str">
        <f>VLOOKUP(M988,spp!A:B,2,FALSE)</f>
        <v>Chaetodon humeralis</v>
      </c>
      <c r="O988">
        <f t="shared" si="119"/>
        <v>2</v>
      </c>
      <c r="S988">
        <v>2</v>
      </c>
      <c r="AJ988">
        <f>VLOOKUP(M988,spp!A:C,3,FALSE)</f>
        <v>2</v>
      </c>
      <c r="AK988">
        <f>VLOOKUP(M988,spp!A:D,4,FALSE)</f>
        <v>2.9895</v>
      </c>
      <c r="AL988">
        <f t="shared" si="114"/>
        <v>20802.821273876769</v>
      </c>
      <c r="AM988">
        <f t="shared" si="115"/>
        <v>520.07053184691927</v>
      </c>
      <c r="AN988">
        <f t="shared" si="116"/>
        <v>5200.7053184691922</v>
      </c>
      <c r="AO988">
        <f t="shared" si="117"/>
        <v>5.2007053184691925</v>
      </c>
      <c r="AP988">
        <f t="shared" si="118"/>
        <v>0.04</v>
      </c>
      <c r="AQ988">
        <f>VLOOKUP(M988,spp!A:H,8,FALSE)</f>
        <v>2.7</v>
      </c>
      <c r="AR988" t="str">
        <f>VLOOKUP(M988,spp!A:K,10,FALSE)</f>
        <v>Herbívoro</v>
      </c>
      <c r="AS988" t="str">
        <f>VLOOKUP(M988,spp!A:L,12,FALSE)</f>
        <v>LC</v>
      </c>
    </row>
    <row r="989" spans="1:45" x14ac:dyDescent="0.3">
      <c r="A989" s="2">
        <v>26</v>
      </c>
      <c r="B989" s="2" t="s">
        <v>1113</v>
      </c>
      <c r="C989" t="s">
        <v>1114</v>
      </c>
      <c r="D989" s="2" t="s">
        <v>1288</v>
      </c>
      <c r="E989" s="2" t="s">
        <v>985</v>
      </c>
      <c r="F989" s="2">
        <v>3</v>
      </c>
      <c r="G989" s="5">
        <v>41521</v>
      </c>
      <c r="H989" s="61">
        <v>2013</v>
      </c>
      <c r="I989" s="5" t="s">
        <v>986</v>
      </c>
      <c r="J989" s="1"/>
      <c r="K989" s="2">
        <v>3.4</v>
      </c>
      <c r="L989" t="str">
        <f t="shared" si="113"/>
        <v>Somero</v>
      </c>
      <c r="M989" s="2" t="s">
        <v>1057</v>
      </c>
      <c r="N989" t="str">
        <f>VLOOKUP(M989,spp!A:B,2,FALSE)</f>
        <v>Alphestes immaculatus</v>
      </c>
      <c r="O989">
        <f t="shared" si="119"/>
        <v>1</v>
      </c>
      <c r="Q989">
        <v>1</v>
      </c>
      <c r="AJ989">
        <f>VLOOKUP(M989,spp!A:C,3,FALSE)</f>
        <v>1</v>
      </c>
      <c r="AK989">
        <f>VLOOKUP(M989,spp!A:D,4,FALSE)</f>
        <v>3.0038</v>
      </c>
      <c r="AL989">
        <f t="shared" si="114"/>
        <v>425.11753902712854</v>
      </c>
      <c r="AM989">
        <f t="shared" si="115"/>
        <v>10.627938475678214</v>
      </c>
      <c r="AN989">
        <f t="shared" si="116"/>
        <v>106.27938475678214</v>
      </c>
      <c r="AO989">
        <f t="shared" si="117"/>
        <v>0.10627938475678214</v>
      </c>
      <c r="AP989">
        <f t="shared" si="118"/>
        <v>0.02</v>
      </c>
      <c r="AQ989">
        <f>VLOOKUP(M989,spp!A:H,8,FALSE)</f>
        <v>3.5</v>
      </c>
      <c r="AR989" t="str">
        <f>VLOOKUP(M989,spp!A:K,10,FALSE)</f>
        <v>Depredador</v>
      </c>
      <c r="AS989" t="str">
        <f>VLOOKUP(M989,spp!A:L,12,FALSE)</f>
        <v>LC</v>
      </c>
    </row>
    <row r="990" spans="1:45" x14ac:dyDescent="0.3">
      <c r="A990" s="2">
        <v>26</v>
      </c>
      <c r="B990" s="2" t="s">
        <v>1113</v>
      </c>
      <c r="C990" t="s">
        <v>1114</v>
      </c>
      <c r="D990" s="2" t="s">
        <v>1288</v>
      </c>
      <c r="E990" s="2" t="s">
        <v>985</v>
      </c>
      <c r="F990" s="2">
        <v>3</v>
      </c>
      <c r="G990" s="5">
        <v>41521</v>
      </c>
      <c r="H990" s="61">
        <v>2013</v>
      </c>
      <c r="I990" s="5" t="s">
        <v>986</v>
      </c>
      <c r="J990" s="1"/>
      <c r="K990" s="2">
        <v>3.4</v>
      </c>
      <c r="L990" t="str">
        <f t="shared" si="113"/>
        <v>Somero</v>
      </c>
      <c r="M990" s="2" t="s">
        <v>1055</v>
      </c>
      <c r="N990" t="str">
        <f>VLOOKUP(M990,spp!A:B,2,FALSE)</f>
        <v>Pomacanthus zonipectus</v>
      </c>
      <c r="O990">
        <f t="shared" si="119"/>
        <v>1</v>
      </c>
      <c r="Q990">
        <v>1</v>
      </c>
      <c r="AJ990">
        <f>VLOOKUP(M990,spp!A:C,3,FALSE)</f>
        <v>1</v>
      </c>
      <c r="AK990">
        <f>VLOOKUP(M990,spp!A:D,4,FALSE)</f>
        <v>2</v>
      </c>
      <c r="AL990">
        <f t="shared" si="114"/>
        <v>56.25</v>
      </c>
      <c r="AM990">
        <f t="shared" si="115"/>
        <v>1.40625</v>
      </c>
      <c r="AN990">
        <f t="shared" si="116"/>
        <v>14.0625</v>
      </c>
      <c r="AO990">
        <f t="shared" si="117"/>
        <v>1.40625E-2</v>
      </c>
      <c r="AP990">
        <f t="shared" si="118"/>
        <v>0.02</v>
      </c>
      <c r="AQ990">
        <f>VLOOKUP(M990,spp!A:H,8,FALSE)</f>
        <v>3.1</v>
      </c>
      <c r="AR990" t="str">
        <f>VLOOKUP(M990,spp!A:K,10,FALSE)</f>
        <v>Depredador</v>
      </c>
      <c r="AS990" t="str">
        <f>VLOOKUP(M990,spp!A:L,12,FALSE)</f>
        <v>LC</v>
      </c>
    </row>
    <row r="991" spans="1:45" x14ac:dyDescent="0.3">
      <c r="A991" s="2">
        <v>30</v>
      </c>
      <c r="B991" s="2" t="s">
        <v>1113</v>
      </c>
      <c r="C991" t="s">
        <v>1299</v>
      </c>
      <c r="D991" s="2" t="s">
        <v>1300</v>
      </c>
      <c r="E991" s="2" t="s">
        <v>985</v>
      </c>
      <c r="F991" s="2">
        <v>1</v>
      </c>
      <c r="G991" s="1">
        <v>41339</v>
      </c>
      <c r="H991" s="61">
        <v>2013</v>
      </c>
      <c r="I991" s="5" t="s">
        <v>986</v>
      </c>
      <c r="J991" s="1"/>
      <c r="K991" s="2">
        <v>4.5</v>
      </c>
      <c r="L991" t="str">
        <f t="shared" si="113"/>
        <v>Somero</v>
      </c>
      <c r="M991" s="2" t="s">
        <v>1017</v>
      </c>
      <c r="N991" t="str">
        <f>VLOOKUP(M991,spp!A:B,2,FALSE)</f>
        <v>Halichoeres dispilus</v>
      </c>
      <c r="O991">
        <f t="shared" si="119"/>
        <v>1</v>
      </c>
      <c r="R991">
        <v>1</v>
      </c>
      <c r="AJ991">
        <f>VLOOKUP(M991,spp!A:C,3,FALSE)</f>
        <v>1.26E-2</v>
      </c>
      <c r="AK991">
        <f>VLOOKUP(M991,spp!A:D,4,FALSE)</f>
        <v>3</v>
      </c>
      <c r="AL991">
        <f t="shared" si="114"/>
        <v>24.609375</v>
      </c>
      <c r="AM991">
        <f t="shared" si="115"/>
        <v>0.615234375</v>
      </c>
      <c r="AN991">
        <f t="shared" si="116"/>
        <v>6.15234375</v>
      </c>
      <c r="AO991">
        <f t="shared" si="117"/>
        <v>6.1523437499999998E-3</v>
      </c>
      <c r="AP991">
        <f t="shared" si="118"/>
        <v>0.02</v>
      </c>
      <c r="AQ991">
        <f>VLOOKUP(M991,spp!A:H,8,FALSE)</f>
        <v>3.9</v>
      </c>
      <c r="AR991" t="str">
        <f>VLOOKUP(M991,spp!A:K,10,FALSE)</f>
        <v>Depredador</v>
      </c>
      <c r="AS991" t="str">
        <f>VLOOKUP(M991,spp!A:L,12,FALSE)</f>
        <v>LC</v>
      </c>
    </row>
    <row r="992" spans="1:45" x14ac:dyDescent="0.3">
      <c r="A992" s="2">
        <v>30</v>
      </c>
      <c r="B992" s="2" t="s">
        <v>1113</v>
      </c>
      <c r="C992" t="s">
        <v>1299</v>
      </c>
      <c r="D992" s="2" t="s">
        <v>1300</v>
      </c>
      <c r="E992" s="2" t="s">
        <v>985</v>
      </c>
      <c r="F992" s="2">
        <v>1</v>
      </c>
      <c r="G992" s="1">
        <v>41339</v>
      </c>
      <c r="H992" s="61">
        <v>2013</v>
      </c>
      <c r="I992" s="5" t="s">
        <v>986</v>
      </c>
      <c r="J992" s="1"/>
      <c r="K992" s="2">
        <v>4.5</v>
      </c>
      <c r="L992" t="str">
        <f t="shared" si="113"/>
        <v>Somero</v>
      </c>
      <c r="M992" s="2" t="s">
        <v>1019</v>
      </c>
      <c r="N992" t="str">
        <f>VLOOKUP(M992,spp!A:B,2,FALSE)</f>
        <v>Stegastes acapulcoensis</v>
      </c>
      <c r="O992">
        <f t="shared" si="119"/>
        <v>1</v>
      </c>
      <c r="Q992">
        <v>1</v>
      </c>
      <c r="AJ992">
        <f>VLOOKUP(M992,spp!A:C,3,FALSE)</f>
        <v>3.49E-2</v>
      </c>
      <c r="AK992">
        <f>VLOOKUP(M992,spp!A:D,4,FALSE)</f>
        <v>2</v>
      </c>
      <c r="AL992">
        <f t="shared" si="114"/>
        <v>1.963125</v>
      </c>
      <c r="AM992">
        <f t="shared" si="115"/>
        <v>4.9078125E-2</v>
      </c>
      <c r="AN992">
        <f t="shared" si="116"/>
        <v>0.49078125</v>
      </c>
      <c r="AO992">
        <f t="shared" si="117"/>
        <v>4.9078125000000001E-4</v>
      </c>
      <c r="AP992">
        <f t="shared" si="118"/>
        <v>0.02</v>
      </c>
      <c r="AQ992">
        <f>VLOOKUP(M992,spp!A:H,8,FALSE)</f>
        <v>2</v>
      </c>
      <c r="AR992" t="str">
        <f>VLOOKUP(M992,spp!A:K,10,FALSE)</f>
        <v>Herbívoro</v>
      </c>
      <c r="AS992" t="str">
        <f>VLOOKUP(M992,spp!A:L,12,FALSE)</f>
        <v>LC</v>
      </c>
    </row>
    <row r="993" spans="1:45" x14ac:dyDescent="0.3">
      <c r="A993" s="2">
        <v>30</v>
      </c>
      <c r="B993" s="2" t="s">
        <v>1113</v>
      </c>
      <c r="C993" t="s">
        <v>1299</v>
      </c>
      <c r="D993" s="2" t="s">
        <v>1300</v>
      </c>
      <c r="E993" s="2" t="s">
        <v>985</v>
      </c>
      <c r="F993" s="2">
        <v>1</v>
      </c>
      <c r="G993" s="1">
        <v>41339</v>
      </c>
      <c r="H993" s="61">
        <v>2013</v>
      </c>
      <c r="I993" s="5" t="s">
        <v>986</v>
      </c>
      <c r="J993" s="1"/>
      <c r="K993" s="2">
        <v>4.5</v>
      </c>
      <c r="L993" t="str">
        <f t="shared" si="113"/>
        <v>Somero</v>
      </c>
      <c r="M993" s="2" t="s">
        <v>1022</v>
      </c>
      <c r="N993" t="str">
        <f>VLOOKUP(M993,spp!A:B,2,FALSE)</f>
        <v>Epinephelus labriformis</v>
      </c>
      <c r="O993">
        <f t="shared" si="119"/>
        <v>1</v>
      </c>
      <c r="T993">
        <v>1</v>
      </c>
      <c r="AJ993">
        <f>VLOOKUP(M993,spp!A:C,3,FALSE)</f>
        <v>3</v>
      </c>
      <c r="AK993">
        <f>VLOOKUP(M993,spp!A:D,4,FALSE)</f>
        <v>2.9</v>
      </c>
      <c r="AL993">
        <f t="shared" si="114"/>
        <v>33974.046734891948</v>
      </c>
      <c r="AM993">
        <f t="shared" si="115"/>
        <v>849.35116837229873</v>
      </c>
      <c r="AN993">
        <f t="shared" si="116"/>
        <v>8493.5116837229871</v>
      </c>
      <c r="AO993">
        <f t="shared" si="117"/>
        <v>8.4935116837229874</v>
      </c>
      <c r="AP993">
        <f t="shared" si="118"/>
        <v>0.02</v>
      </c>
      <c r="AQ993">
        <f>VLOOKUP(M993,spp!A:H,8,FALSE)</f>
        <v>4</v>
      </c>
      <c r="AR993" t="str">
        <f>VLOOKUP(M993,spp!A:K,10,FALSE)</f>
        <v>Depredador Tope</v>
      </c>
      <c r="AS993" t="str">
        <f>VLOOKUP(M993,spp!A:L,12,FALSE)</f>
        <v>LC</v>
      </c>
    </row>
    <row r="994" spans="1:45" x14ac:dyDescent="0.3">
      <c r="A994" s="2">
        <v>30</v>
      </c>
      <c r="B994" s="2" t="s">
        <v>1113</v>
      </c>
      <c r="C994" t="s">
        <v>1299</v>
      </c>
      <c r="D994" s="2" t="s">
        <v>1300</v>
      </c>
      <c r="E994" s="2" t="s">
        <v>985</v>
      </c>
      <c r="F994" s="2">
        <v>2</v>
      </c>
      <c r="G994" s="1">
        <v>41339</v>
      </c>
      <c r="H994" s="61">
        <v>2013</v>
      </c>
      <c r="I994" s="5" t="s">
        <v>986</v>
      </c>
      <c r="J994" s="1"/>
      <c r="K994" s="2">
        <v>5</v>
      </c>
      <c r="L994" t="str">
        <f t="shared" si="113"/>
        <v>Somero</v>
      </c>
      <c r="M994" s="2" t="s">
        <v>1042</v>
      </c>
      <c r="N994" t="str">
        <f>VLOOKUP(M994,spp!A:B,2,FALSE)</f>
        <v>Bodianus diplotaenia</v>
      </c>
      <c r="O994">
        <f t="shared" si="119"/>
        <v>1</v>
      </c>
      <c r="P994">
        <v>1</v>
      </c>
      <c r="AJ994">
        <f>VLOOKUP(M994,spp!A:C,3,FALSE)</f>
        <v>2.01E-2</v>
      </c>
      <c r="AK994">
        <f>VLOOKUP(M994,spp!A:D,4,FALSE)</f>
        <v>2</v>
      </c>
      <c r="AL994">
        <f t="shared" si="114"/>
        <v>0.12562499999999999</v>
      </c>
      <c r="AM994">
        <f t="shared" si="115"/>
        <v>3.1406249999999998E-3</v>
      </c>
      <c r="AN994">
        <f t="shared" si="116"/>
        <v>3.1406249999999997E-2</v>
      </c>
      <c r="AO994">
        <f t="shared" si="117"/>
        <v>3.1406249999999994E-5</v>
      </c>
      <c r="AP994">
        <f t="shared" si="118"/>
        <v>0.02</v>
      </c>
      <c r="AQ994">
        <f>VLOOKUP(M994,spp!A:H,8,FALSE)</f>
        <v>3.4</v>
      </c>
      <c r="AR994" t="str">
        <f>VLOOKUP(M994,spp!A:K,10,FALSE)</f>
        <v>Depredador</v>
      </c>
      <c r="AS994" t="str">
        <f>VLOOKUP(M994,spp!A:L,12,FALSE)</f>
        <v>LC</v>
      </c>
    </row>
    <row r="995" spans="1:45" x14ac:dyDescent="0.3">
      <c r="A995" s="2">
        <v>30</v>
      </c>
      <c r="B995" s="2" t="s">
        <v>1113</v>
      </c>
      <c r="C995" t="s">
        <v>1299</v>
      </c>
      <c r="D995" s="2" t="s">
        <v>1300</v>
      </c>
      <c r="E995" s="2" t="s">
        <v>985</v>
      </c>
      <c r="F995" s="2">
        <v>2</v>
      </c>
      <c r="G995" s="1">
        <v>41339</v>
      </c>
      <c r="H995" s="61">
        <v>2013</v>
      </c>
      <c r="I995" s="5" t="s">
        <v>986</v>
      </c>
      <c r="J995" s="1"/>
      <c r="K995" s="2">
        <v>5</v>
      </c>
      <c r="L995" t="str">
        <f t="shared" si="113"/>
        <v>Somero</v>
      </c>
      <c r="M995" s="2" t="s">
        <v>1019</v>
      </c>
      <c r="N995" t="str">
        <f>VLOOKUP(M995,spp!A:B,2,FALSE)</f>
        <v>Stegastes acapulcoensis</v>
      </c>
      <c r="O995">
        <f t="shared" si="119"/>
        <v>1</v>
      </c>
      <c r="Q995">
        <v>1</v>
      </c>
      <c r="AJ995">
        <f>VLOOKUP(M995,spp!A:C,3,FALSE)</f>
        <v>3.49E-2</v>
      </c>
      <c r="AK995">
        <f>VLOOKUP(M995,spp!A:D,4,FALSE)</f>
        <v>2</v>
      </c>
      <c r="AL995">
        <f t="shared" si="114"/>
        <v>1.963125</v>
      </c>
      <c r="AM995">
        <f t="shared" si="115"/>
        <v>4.9078125E-2</v>
      </c>
      <c r="AN995">
        <f t="shared" si="116"/>
        <v>0.49078125</v>
      </c>
      <c r="AO995">
        <f t="shared" si="117"/>
        <v>4.9078125000000001E-4</v>
      </c>
      <c r="AP995">
        <f t="shared" si="118"/>
        <v>0.02</v>
      </c>
      <c r="AQ995">
        <f>VLOOKUP(M995,spp!A:H,8,FALSE)</f>
        <v>2</v>
      </c>
      <c r="AR995" t="str">
        <f>VLOOKUP(M995,spp!A:K,10,FALSE)</f>
        <v>Herbívoro</v>
      </c>
      <c r="AS995" t="str">
        <f>VLOOKUP(M995,spp!A:L,12,FALSE)</f>
        <v>LC</v>
      </c>
    </row>
    <row r="996" spans="1:45" x14ac:dyDescent="0.3">
      <c r="A996" s="2">
        <v>30</v>
      </c>
      <c r="B996" s="2" t="s">
        <v>1113</v>
      </c>
      <c r="C996" t="s">
        <v>1299</v>
      </c>
      <c r="D996" s="2" t="s">
        <v>1300</v>
      </c>
      <c r="E996" s="2" t="s">
        <v>985</v>
      </c>
      <c r="F996" s="2">
        <v>2</v>
      </c>
      <c r="G996" s="1">
        <v>41339</v>
      </c>
      <c r="H996" s="61">
        <v>2013</v>
      </c>
      <c r="I996" s="5" t="s">
        <v>986</v>
      </c>
      <c r="J996" s="1"/>
      <c r="K996" s="2">
        <v>5</v>
      </c>
      <c r="L996" t="str">
        <f t="shared" si="113"/>
        <v>Somero</v>
      </c>
      <c r="M996" s="2" t="s">
        <v>1023</v>
      </c>
      <c r="N996" t="str">
        <f>VLOOKUP(M996,spp!A:B,2,FALSE)</f>
        <v>Anisotremus caesius</v>
      </c>
      <c r="O996">
        <f t="shared" si="119"/>
        <v>1</v>
      </c>
      <c r="R996">
        <v>1</v>
      </c>
      <c r="AJ996">
        <f>VLOOKUP(M996,spp!A:C,3,FALSE)</f>
        <v>1</v>
      </c>
      <c r="AK996">
        <f>VLOOKUP(M996,spp!A:D,4,FALSE)</f>
        <v>2</v>
      </c>
      <c r="AL996">
        <f t="shared" si="114"/>
        <v>156.25</v>
      </c>
      <c r="AM996">
        <f t="shared" si="115"/>
        <v>3.90625</v>
      </c>
      <c r="AN996">
        <f t="shared" si="116"/>
        <v>39.0625</v>
      </c>
      <c r="AO996">
        <f t="shared" si="117"/>
        <v>3.90625E-2</v>
      </c>
      <c r="AP996">
        <f t="shared" si="118"/>
        <v>0.02</v>
      </c>
      <c r="AQ996">
        <f>VLOOKUP(M996,spp!A:H,8,FALSE)</f>
        <v>3.4</v>
      </c>
      <c r="AR996" t="str">
        <f>VLOOKUP(M996,spp!A:K,10,FALSE)</f>
        <v>Depredador</v>
      </c>
      <c r="AS996" t="str">
        <f>VLOOKUP(M996,spp!A:L,12,FALSE)</f>
        <v>LC</v>
      </c>
    </row>
    <row r="997" spans="1:45" x14ac:dyDescent="0.3">
      <c r="A997" s="2">
        <v>30</v>
      </c>
      <c r="B997" s="2" t="s">
        <v>1113</v>
      </c>
      <c r="C997" t="s">
        <v>1299</v>
      </c>
      <c r="D997" s="2" t="s">
        <v>1300</v>
      </c>
      <c r="E997" s="2" t="s">
        <v>985</v>
      </c>
      <c r="F997" s="2">
        <v>2</v>
      </c>
      <c r="G997" s="1">
        <v>41339</v>
      </c>
      <c r="H997" s="61">
        <v>2013</v>
      </c>
      <c r="I997" s="5" t="s">
        <v>986</v>
      </c>
      <c r="J997" s="1"/>
      <c r="K997" s="2">
        <v>5</v>
      </c>
      <c r="L997" t="str">
        <f t="shared" si="113"/>
        <v>Somero</v>
      </c>
      <c r="M997" s="2" t="s">
        <v>1027</v>
      </c>
      <c r="N997" t="str">
        <f>VLOOKUP(M997,spp!A:B,2,FALSE)</f>
        <v>Halichoeres notospilus</v>
      </c>
      <c r="O997">
        <f t="shared" si="119"/>
        <v>2</v>
      </c>
      <c r="P997">
        <v>1</v>
      </c>
      <c r="S997">
        <v>1</v>
      </c>
      <c r="AJ997">
        <f>VLOOKUP(M997,spp!A:C,3,FALSE)</f>
        <v>1.26E-2</v>
      </c>
      <c r="AK997">
        <f>VLOOKUP(M997,spp!A:D,4,FALSE)</f>
        <v>3</v>
      </c>
      <c r="AL997">
        <f t="shared" si="114"/>
        <v>67.725000000000009</v>
      </c>
      <c r="AM997">
        <f t="shared" si="115"/>
        <v>1.6931250000000002</v>
      </c>
      <c r="AN997">
        <f t="shared" si="116"/>
        <v>16.931250000000002</v>
      </c>
      <c r="AO997">
        <f t="shared" si="117"/>
        <v>1.6931250000000002E-2</v>
      </c>
      <c r="AP997">
        <f t="shared" si="118"/>
        <v>0.04</v>
      </c>
      <c r="AQ997">
        <f>VLOOKUP(M997,spp!A:H,8,FALSE)</f>
        <v>3.5</v>
      </c>
      <c r="AR997" t="str">
        <f>VLOOKUP(M997,spp!A:K,10,FALSE)</f>
        <v>Depredador</v>
      </c>
      <c r="AS997" t="str">
        <f>VLOOKUP(M997,spp!A:L,12,FALSE)</f>
        <v>LC</v>
      </c>
    </row>
    <row r="998" spans="1:45" x14ac:dyDescent="0.3">
      <c r="A998" s="2">
        <v>30</v>
      </c>
      <c r="B998" s="2" t="s">
        <v>1113</v>
      </c>
      <c r="C998" t="s">
        <v>1299</v>
      </c>
      <c r="D998" s="2" t="s">
        <v>1300</v>
      </c>
      <c r="E998" s="2" t="s">
        <v>985</v>
      </c>
      <c r="F998" s="2">
        <v>3</v>
      </c>
      <c r="G998" s="1">
        <v>41339</v>
      </c>
      <c r="H998" s="61">
        <v>2013</v>
      </c>
      <c r="I998" s="5" t="s">
        <v>986</v>
      </c>
      <c r="J998" s="1"/>
      <c r="K998" s="2">
        <v>4</v>
      </c>
      <c r="L998" t="str">
        <f t="shared" si="113"/>
        <v>Somero</v>
      </c>
      <c r="M998" s="2" t="s">
        <v>1036</v>
      </c>
      <c r="N998" t="str">
        <f>VLOOKUP(M998,spp!A:B,2,FALSE)</f>
        <v>Chaetodon humeralis</v>
      </c>
      <c r="O998">
        <f t="shared" si="119"/>
        <v>1</v>
      </c>
      <c r="R998">
        <v>1</v>
      </c>
      <c r="AJ998">
        <f>VLOOKUP(M998,spp!A:C,3,FALSE)</f>
        <v>2</v>
      </c>
      <c r="AK998">
        <f>VLOOKUP(M998,spp!A:D,4,FALSE)</f>
        <v>2.9895</v>
      </c>
      <c r="AL998">
        <f t="shared" si="114"/>
        <v>3804.0172666013441</v>
      </c>
      <c r="AM998">
        <f t="shared" si="115"/>
        <v>95.100431665033597</v>
      </c>
      <c r="AN998">
        <f t="shared" si="116"/>
        <v>951.00431665033602</v>
      </c>
      <c r="AO998">
        <f t="shared" si="117"/>
        <v>0.95100431665033602</v>
      </c>
      <c r="AP998">
        <f t="shared" si="118"/>
        <v>0.02</v>
      </c>
      <c r="AQ998">
        <f>VLOOKUP(M998,spp!A:H,8,FALSE)</f>
        <v>2.7</v>
      </c>
      <c r="AR998" t="str">
        <f>VLOOKUP(M998,spp!A:K,10,FALSE)</f>
        <v>Herbívoro</v>
      </c>
      <c r="AS998" t="str">
        <f>VLOOKUP(M998,spp!A:L,12,FALSE)</f>
        <v>LC</v>
      </c>
    </row>
    <row r="999" spans="1:45" x14ac:dyDescent="0.3">
      <c r="A999" s="2">
        <v>30</v>
      </c>
      <c r="B999" s="2" t="s">
        <v>1113</v>
      </c>
      <c r="C999" t="s">
        <v>1299</v>
      </c>
      <c r="D999" s="2" t="s">
        <v>1300</v>
      </c>
      <c r="E999" s="2" t="s">
        <v>985</v>
      </c>
      <c r="F999" s="2">
        <v>3</v>
      </c>
      <c r="G999" s="1">
        <v>41339</v>
      </c>
      <c r="H999" s="61">
        <v>2013</v>
      </c>
      <c r="I999" s="5" t="s">
        <v>986</v>
      </c>
      <c r="J999" s="1"/>
      <c r="K999" s="2">
        <v>4</v>
      </c>
      <c r="L999" t="str">
        <f t="shared" si="113"/>
        <v>Somero</v>
      </c>
      <c r="M999" s="2" t="s">
        <v>1050</v>
      </c>
      <c r="N999" t="str">
        <f>VLOOKUP(M999,spp!A:B,2,FALSE)</f>
        <v>Stegastes flavilatus</v>
      </c>
      <c r="O999">
        <f t="shared" si="119"/>
        <v>3</v>
      </c>
      <c r="P999">
        <v>3</v>
      </c>
      <c r="AJ999">
        <f>VLOOKUP(M999,spp!A:C,3,FALSE)</f>
        <v>3.49E-2</v>
      </c>
      <c r="AK999">
        <f>VLOOKUP(M999,spp!A:D,4,FALSE)</f>
        <v>2</v>
      </c>
      <c r="AL999">
        <f t="shared" si="114"/>
        <v>0.65437500000000004</v>
      </c>
      <c r="AM999">
        <f t="shared" si="115"/>
        <v>1.6359375000000002E-2</v>
      </c>
      <c r="AN999">
        <f t="shared" si="116"/>
        <v>0.16359375000000004</v>
      </c>
      <c r="AO999">
        <f t="shared" si="117"/>
        <v>1.6359375000000003E-4</v>
      </c>
      <c r="AP999">
        <f t="shared" si="118"/>
        <v>0.06</v>
      </c>
      <c r="AQ999">
        <f>VLOOKUP(M999,spp!A:H,8,FALSE)</f>
        <v>2</v>
      </c>
      <c r="AR999" t="str">
        <f>VLOOKUP(M999,spp!A:K,10,FALSE)</f>
        <v>Herbívoro</v>
      </c>
      <c r="AS999" t="str">
        <f>VLOOKUP(M999,spp!A:L,12,FALSE)</f>
        <v>LC</v>
      </c>
    </row>
    <row r="1000" spans="1:45" x14ac:dyDescent="0.3">
      <c r="A1000" s="2">
        <v>30</v>
      </c>
      <c r="B1000" s="2" t="s">
        <v>1113</v>
      </c>
      <c r="C1000" t="s">
        <v>1299</v>
      </c>
      <c r="D1000" s="2" t="s">
        <v>1300</v>
      </c>
      <c r="E1000" s="2" t="s">
        <v>985</v>
      </c>
      <c r="F1000" s="2">
        <v>3</v>
      </c>
      <c r="G1000" s="1">
        <v>41339</v>
      </c>
      <c r="H1000" s="61">
        <v>2013</v>
      </c>
      <c r="I1000" s="5" t="s">
        <v>986</v>
      </c>
      <c r="J1000" s="1"/>
      <c r="K1000" s="2">
        <v>4</v>
      </c>
      <c r="L1000" t="str">
        <f t="shared" si="113"/>
        <v>Somero</v>
      </c>
      <c r="M1000" s="2" t="s">
        <v>1017</v>
      </c>
      <c r="N1000" t="str">
        <f>VLOOKUP(M1000,spp!A:B,2,FALSE)</f>
        <v>Halichoeres dispilus</v>
      </c>
      <c r="O1000">
        <f t="shared" si="119"/>
        <v>15</v>
      </c>
      <c r="P1000">
        <v>3</v>
      </c>
      <c r="Q1000">
        <v>12</v>
      </c>
      <c r="AJ1000">
        <f>VLOOKUP(M1000,spp!A:C,3,FALSE)</f>
        <v>1.26E-2</v>
      </c>
      <c r="AK1000">
        <f>VLOOKUP(M1000,spp!A:D,4,FALSE)</f>
        <v>3</v>
      </c>
      <c r="AL1000">
        <f t="shared" si="114"/>
        <v>64.378124999999997</v>
      </c>
      <c r="AM1000">
        <f t="shared" si="115"/>
        <v>1.6094531249999999</v>
      </c>
      <c r="AN1000">
        <f t="shared" si="116"/>
        <v>16.094531249999999</v>
      </c>
      <c r="AO1000">
        <f t="shared" si="117"/>
        <v>1.6094531249999999E-2</v>
      </c>
      <c r="AP1000">
        <f t="shared" si="118"/>
        <v>0.3</v>
      </c>
      <c r="AQ1000">
        <f>VLOOKUP(M1000,spp!A:H,8,FALSE)</f>
        <v>3.9</v>
      </c>
      <c r="AR1000" t="str">
        <f>VLOOKUP(M1000,spp!A:K,10,FALSE)</f>
        <v>Depredador</v>
      </c>
      <c r="AS1000" t="str">
        <f>VLOOKUP(M1000,spp!A:L,12,FALSE)</f>
        <v>LC</v>
      </c>
    </row>
    <row r="1001" spans="1:45" x14ac:dyDescent="0.3">
      <c r="A1001" s="2">
        <v>30</v>
      </c>
      <c r="B1001" s="2" t="s">
        <v>1113</v>
      </c>
      <c r="C1001" t="s">
        <v>1299</v>
      </c>
      <c r="D1001" s="2" t="s">
        <v>1300</v>
      </c>
      <c r="E1001" s="2" t="s">
        <v>985</v>
      </c>
      <c r="F1001" s="2">
        <v>3</v>
      </c>
      <c r="G1001" s="1">
        <v>41339</v>
      </c>
      <c r="H1001" s="61">
        <v>2013</v>
      </c>
      <c r="I1001" s="5" t="s">
        <v>986</v>
      </c>
      <c r="J1001" s="1"/>
      <c r="K1001" s="2">
        <v>4</v>
      </c>
      <c r="L1001" t="str">
        <f t="shared" si="113"/>
        <v>Somero</v>
      </c>
      <c r="M1001" s="2" t="s">
        <v>1032</v>
      </c>
      <c r="N1001" t="str">
        <f>VLOOKUP(M1001,spp!A:B,2,FALSE)</f>
        <v>Lutjanus argentiventris</v>
      </c>
      <c r="O1001">
        <f t="shared" si="119"/>
        <v>1</v>
      </c>
      <c r="S1001">
        <v>1</v>
      </c>
      <c r="AJ1001">
        <f>VLOOKUP(M1001,spp!A:C,3,FALSE)</f>
        <v>1</v>
      </c>
      <c r="AK1001">
        <f>VLOOKUP(M1001,spp!A:D,4,FALSE)</f>
        <v>3</v>
      </c>
      <c r="AL1001">
        <f t="shared" si="114"/>
        <v>5359.375</v>
      </c>
      <c r="AM1001">
        <f t="shared" si="115"/>
        <v>133.984375</v>
      </c>
      <c r="AN1001">
        <f t="shared" si="116"/>
        <v>1339.84375</v>
      </c>
      <c r="AO1001">
        <f t="shared" si="117"/>
        <v>1.33984375</v>
      </c>
      <c r="AP1001">
        <f t="shared" si="118"/>
        <v>0.02</v>
      </c>
      <c r="AQ1001">
        <f>VLOOKUP(M1001,spp!A:H,8,FALSE)</f>
        <v>4</v>
      </c>
      <c r="AR1001" t="str">
        <f>VLOOKUP(M1001,spp!A:K,10,FALSE)</f>
        <v>Depredador Tope</v>
      </c>
      <c r="AS1001" t="str">
        <f>VLOOKUP(M1001,spp!A:L,12,FALSE)</f>
        <v>LC</v>
      </c>
    </row>
    <row r="1002" spans="1:45" x14ac:dyDescent="0.3">
      <c r="A1002" s="2">
        <v>30</v>
      </c>
      <c r="B1002" s="2" t="s">
        <v>1113</v>
      </c>
      <c r="C1002" t="s">
        <v>1299</v>
      </c>
      <c r="D1002" s="2" t="s">
        <v>1300</v>
      </c>
      <c r="E1002" s="2" t="s">
        <v>985</v>
      </c>
      <c r="F1002" s="2">
        <v>3</v>
      </c>
      <c r="G1002" s="1">
        <v>41339</v>
      </c>
      <c r="H1002" s="61">
        <v>2013</v>
      </c>
      <c r="I1002" s="5" t="s">
        <v>986</v>
      </c>
      <c r="J1002" s="1"/>
      <c r="K1002" s="2">
        <v>4</v>
      </c>
      <c r="L1002" t="str">
        <f t="shared" si="113"/>
        <v>Somero</v>
      </c>
      <c r="M1002" s="2" t="s">
        <v>1022</v>
      </c>
      <c r="N1002" t="str">
        <f>VLOOKUP(M1002,spp!A:B,2,FALSE)</f>
        <v>Epinephelus labriformis</v>
      </c>
      <c r="O1002">
        <f t="shared" si="119"/>
        <v>1</v>
      </c>
      <c r="R1002">
        <v>1</v>
      </c>
      <c r="AJ1002">
        <f>VLOOKUP(M1002,spp!A:C,3,FALSE)</f>
        <v>3</v>
      </c>
      <c r="AK1002">
        <f>VLOOKUP(M1002,spp!A:D,4,FALSE)</f>
        <v>2.9</v>
      </c>
      <c r="AL1002">
        <f t="shared" si="114"/>
        <v>4551.5602131781307</v>
      </c>
      <c r="AM1002">
        <f t="shared" si="115"/>
        <v>113.78900532945326</v>
      </c>
      <c r="AN1002">
        <f t="shared" si="116"/>
        <v>1137.8900532945327</v>
      </c>
      <c r="AO1002">
        <f t="shared" si="117"/>
        <v>1.1378900532945326</v>
      </c>
      <c r="AP1002">
        <f t="shared" si="118"/>
        <v>0.02</v>
      </c>
      <c r="AQ1002">
        <f>VLOOKUP(M1002,spp!A:H,8,FALSE)</f>
        <v>4</v>
      </c>
      <c r="AR1002" t="str">
        <f>VLOOKUP(M1002,spp!A:K,10,FALSE)</f>
        <v>Depredador Tope</v>
      </c>
      <c r="AS1002" t="str">
        <f>VLOOKUP(M1002,spp!A:L,12,FALSE)</f>
        <v>LC</v>
      </c>
    </row>
    <row r="1003" spans="1:45" x14ac:dyDescent="0.3">
      <c r="A1003" s="2">
        <v>30</v>
      </c>
      <c r="B1003" s="2" t="s">
        <v>1113</v>
      </c>
      <c r="C1003" t="s">
        <v>1299</v>
      </c>
      <c r="D1003" s="2" t="s">
        <v>1300</v>
      </c>
      <c r="E1003" s="2" t="s">
        <v>985</v>
      </c>
      <c r="F1003" s="2">
        <v>3</v>
      </c>
      <c r="G1003" s="1">
        <v>41339</v>
      </c>
      <c r="H1003" s="61">
        <v>2013</v>
      </c>
      <c r="I1003" s="5" t="s">
        <v>986</v>
      </c>
      <c r="J1003" s="1"/>
      <c r="K1003" s="2">
        <v>4</v>
      </c>
      <c r="L1003" t="str">
        <f t="shared" si="113"/>
        <v>Somero</v>
      </c>
      <c r="M1003" s="2" t="s">
        <v>1027</v>
      </c>
      <c r="N1003" t="str">
        <f>VLOOKUP(M1003,spp!A:B,2,FALSE)</f>
        <v>Halichoeres notospilus</v>
      </c>
      <c r="O1003">
        <f t="shared" si="119"/>
        <v>2</v>
      </c>
      <c r="Q1003">
        <v>2</v>
      </c>
      <c r="AJ1003">
        <f>VLOOKUP(M1003,spp!A:C,3,FALSE)</f>
        <v>1.26E-2</v>
      </c>
      <c r="AK1003">
        <f>VLOOKUP(M1003,spp!A:D,4,FALSE)</f>
        <v>3</v>
      </c>
      <c r="AL1003">
        <f t="shared" si="114"/>
        <v>10.63125</v>
      </c>
      <c r="AM1003">
        <f t="shared" si="115"/>
        <v>0.26578124999999997</v>
      </c>
      <c r="AN1003">
        <f t="shared" si="116"/>
        <v>2.6578124999999995</v>
      </c>
      <c r="AO1003">
        <f t="shared" si="117"/>
        <v>2.6578124999999996E-3</v>
      </c>
      <c r="AP1003">
        <f t="shared" si="118"/>
        <v>0.04</v>
      </c>
      <c r="AQ1003">
        <f>VLOOKUP(M1003,spp!A:H,8,FALSE)</f>
        <v>3.5</v>
      </c>
      <c r="AR1003" t="str">
        <f>VLOOKUP(M1003,spp!A:K,10,FALSE)</f>
        <v>Depredador</v>
      </c>
      <c r="AS1003" t="str">
        <f>VLOOKUP(M1003,spp!A:L,12,FALSE)</f>
        <v>LC</v>
      </c>
    </row>
    <row r="1004" spans="1:45" x14ac:dyDescent="0.3">
      <c r="A1004" s="2">
        <v>30</v>
      </c>
      <c r="B1004" s="2" t="s">
        <v>1113</v>
      </c>
      <c r="C1004" t="s">
        <v>1299</v>
      </c>
      <c r="D1004" s="2" t="s">
        <v>1300</v>
      </c>
      <c r="E1004" s="2" t="s">
        <v>985</v>
      </c>
      <c r="F1004" s="2">
        <v>3</v>
      </c>
      <c r="G1004" s="1">
        <v>41339</v>
      </c>
      <c r="H1004" s="61">
        <v>2013</v>
      </c>
      <c r="I1004" s="5" t="s">
        <v>986</v>
      </c>
      <c r="J1004" s="1"/>
      <c r="K1004" s="2">
        <v>4</v>
      </c>
      <c r="L1004" t="str">
        <f t="shared" si="113"/>
        <v>Somero</v>
      </c>
      <c r="M1004" s="2" t="s">
        <v>1060</v>
      </c>
      <c r="N1004" t="str">
        <f>VLOOKUP(M1004,spp!A:B,2,FALSE)</f>
        <v>Caranx caballus</v>
      </c>
      <c r="O1004">
        <f t="shared" si="119"/>
        <v>2</v>
      </c>
      <c r="S1004">
        <v>2</v>
      </c>
      <c r="AJ1004">
        <f>VLOOKUP(M1004,spp!A:C,3,FALSE)</f>
        <v>2</v>
      </c>
      <c r="AK1004">
        <f>VLOOKUP(M1004,spp!A:D,4,FALSE)</f>
        <v>3</v>
      </c>
      <c r="AL1004">
        <f t="shared" si="114"/>
        <v>21437.5</v>
      </c>
      <c r="AM1004">
        <f t="shared" si="115"/>
        <v>535.9375</v>
      </c>
      <c r="AN1004">
        <f t="shared" si="116"/>
        <v>5359.375</v>
      </c>
      <c r="AO1004">
        <f t="shared" si="117"/>
        <v>5.359375</v>
      </c>
      <c r="AP1004">
        <f t="shared" si="118"/>
        <v>0.04</v>
      </c>
      <c r="AQ1004">
        <f>VLOOKUP(M1004,spp!A:H,8,FALSE)</f>
        <v>4</v>
      </c>
      <c r="AR1004" t="str">
        <f>VLOOKUP(M1004,spp!A:K,10,FALSE)</f>
        <v>Depredador Tope</v>
      </c>
      <c r="AS1004" t="str">
        <f>VLOOKUP(M1004,spp!A:L,12,FALSE)</f>
        <v>LC</v>
      </c>
    </row>
    <row r="1005" spans="1:45" x14ac:dyDescent="0.3">
      <c r="A1005" s="2">
        <v>30</v>
      </c>
      <c r="B1005" s="2" t="s">
        <v>1113</v>
      </c>
      <c r="C1005" t="s">
        <v>1299</v>
      </c>
      <c r="D1005" s="2" t="s">
        <v>1303</v>
      </c>
      <c r="E1005" s="2" t="s">
        <v>985</v>
      </c>
      <c r="F1005" s="2">
        <v>1</v>
      </c>
      <c r="G1005" s="1">
        <v>41370</v>
      </c>
      <c r="H1005" s="61">
        <v>2013</v>
      </c>
      <c r="I1005" s="5" t="s">
        <v>986</v>
      </c>
      <c r="J1005" s="1"/>
      <c r="K1005" s="2">
        <v>4.8</v>
      </c>
      <c r="L1005" t="str">
        <f t="shared" si="113"/>
        <v>Somero</v>
      </c>
      <c r="M1005" s="2" t="s">
        <v>1042</v>
      </c>
      <c r="N1005" t="str">
        <f>VLOOKUP(M1005,spp!A:B,2,FALSE)</f>
        <v>Bodianus diplotaenia</v>
      </c>
      <c r="O1005">
        <f t="shared" si="119"/>
        <v>9</v>
      </c>
      <c r="P1005">
        <v>3</v>
      </c>
      <c r="Q1005">
        <v>5</v>
      </c>
      <c r="R1005">
        <v>1</v>
      </c>
      <c r="AJ1005">
        <f>VLOOKUP(M1005,spp!A:C,3,FALSE)</f>
        <v>2.01E-2</v>
      </c>
      <c r="AK1005">
        <f>VLOOKUP(M1005,spp!A:D,4,FALSE)</f>
        <v>2</v>
      </c>
      <c r="AL1005">
        <f t="shared" si="114"/>
        <v>9.1706250000000011</v>
      </c>
      <c r="AM1005">
        <f t="shared" si="115"/>
        <v>0.22926562500000003</v>
      </c>
      <c r="AN1005">
        <f t="shared" si="116"/>
        <v>2.2926562500000003</v>
      </c>
      <c r="AO1005">
        <f t="shared" si="117"/>
        <v>2.2926562500000004E-3</v>
      </c>
      <c r="AP1005">
        <f t="shared" si="118"/>
        <v>0.18</v>
      </c>
      <c r="AQ1005">
        <f>VLOOKUP(M1005,spp!A:H,8,FALSE)</f>
        <v>3.4</v>
      </c>
      <c r="AR1005" t="str">
        <f>VLOOKUP(M1005,spp!A:K,10,FALSE)</f>
        <v>Depredador</v>
      </c>
      <c r="AS1005" t="str">
        <f>VLOOKUP(M1005,spp!A:L,12,FALSE)</f>
        <v>LC</v>
      </c>
    </row>
    <row r="1006" spans="1:45" x14ac:dyDescent="0.3">
      <c r="A1006">
        <v>31</v>
      </c>
      <c r="B1006" s="2" t="s">
        <v>1113</v>
      </c>
      <c r="C1006" t="s">
        <v>1299</v>
      </c>
      <c r="D1006" s="2" t="s">
        <v>1303</v>
      </c>
      <c r="E1006" s="2" t="s">
        <v>985</v>
      </c>
      <c r="F1006" s="2">
        <v>1</v>
      </c>
      <c r="G1006" s="1">
        <v>41370</v>
      </c>
      <c r="H1006" s="61">
        <v>2013</v>
      </c>
      <c r="I1006" s="5" t="s">
        <v>986</v>
      </c>
      <c r="J1006" s="1"/>
      <c r="K1006" s="2">
        <v>4.8</v>
      </c>
      <c r="L1006" t="str">
        <f t="shared" si="113"/>
        <v>Somero</v>
      </c>
      <c r="M1006" s="2" t="s">
        <v>1128</v>
      </c>
      <c r="N1006" t="str">
        <f>VLOOKUP(M1006,spp!A:B,2,FALSE)</f>
        <v>Haemulon flaviguttatum</v>
      </c>
      <c r="O1006">
        <f t="shared" si="119"/>
        <v>26</v>
      </c>
      <c r="R1006">
        <v>26</v>
      </c>
      <c r="AJ1006" t="str">
        <f>VLOOKUP(M1006,spp!A:C,3,FALSE)</f>
        <v>0.10299999999999999</v>
      </c>
      <c r="AK1006">
        <f>VLOOKUP(M1006,spp!A:D,4,FALSE)</f>
        <v>2.6</v>
      </c>
      <c r="AL1006">
        <f t="shared" si="114"/>
        <v>1904.4808342592955</v>
      </c>
      <c r="AM1006">
        <f t="shared" si="115"/>
        <v>47.612020856482388</v>
      </c>
      <c r="AN1006">
        <f t="shared" si="116"/>
        <v>476.12020856482388</v>
      </c>
      <c r="AO1006">
        <f t="shared" si="117"/>
        <v>0.4761202085648239</v>
      </c>
      <c r="AP1006">
        <f t="shared" si="118"/>
        <v>0.52</v>
      </c>
      <c r="AQ1006">
        <f>VLOOKUP(M1006,spp!A:H,8,FALSE)</f>
        <v>4.2</v>
      </c>
      <c r="AR1006" t="str">
        <f>VLOOKUP(M1006,spp!A:K,10,FALSE)</f>
        <v>Depredador Tope</v>
      </c>
      <c r="AS1006" t="str">
        <f>VLOOKUP(M1006,spp!A:L,12,FALSE)</f>
        <v>LC</v>
      </c>
    </row>
    <row r="1007" spans="1:45" x14ac:dyDescent="0.3">
      <c r="A1007">
        <v>31</v>
      </c>
      <c r="B1007" s="2" t="s">
        <v>1113</v>
      </c>
      <c r="C1007" t="s">
        <v>1299</v>
      </c>
      <c r="D1007" s="2" t="s">
        <v>1303</v>
      </c>
      <c r="E1007" s="2" t="s">
        <v>985</v>
      </c>
      <c r="F1007" s="2">
        <v>1</v>
      </c>
      <c r="G1007" s="1">
        <v>41370</v>
      </c>
      <c r="H1007" s="61">
        <v>2013</v>
      </c>
      <c r="I1007" s="5" t="s">
        <v>986</v>
      </c>
      <c r="J1007" s="1"/>
      <c r="K1007" s="2">
        <v>4.8</v>
      </c>
      <c r="L1007" t="str">
        <f t="shared" si="113"/>
        <v>Somero</v>
      </c>
      <c r="M1007" s="2" t="s">
        <v>1021</v>
      </c>
      <c r="N1007" t="str">
        <f>VLOOKUP(M1007,spp!A:B,2,FALSE)</f>
        <v>Johnrandallia nigrirostris</v>
      </c>
      <c r="O1007">
        <f t="shared" si="119"/>
        <v>2</v>
      </c>
      <c r="Q1007">
        <v>2</v>
      </c>
      <c r="AJ1007">
        <f>VLOOKUP(M1007,spp!A:C,3,FALSE)</f>
        <v>2</v>
      </c>
      <c r="AK1007">
        <f>VLOOKUP(M1007,spp!A:D,4,FALSE)</f>
        <v>3</v>
      </c>
      <c r="AL1007">
        <f t="shared" si="114"/>
        <v>1687.5</v>
      </c>
      <c r="AM1007">
        <f t="shared" si="115"/>
        <v>42.1875</v>
      </c>
      <c r="AN1007">
        <f t="shared" si="116"/>
        <v>421.875</v>
      </c>
      <c r="AO1007">
        <f t="shared" si="117"/>
        <v>0.421875</v>
      </c>
      <c r="AP1007">
        <f t="shared" si="118"/>
        <v>0.04</v>
      </c>
      <c r="AQ1007">
        <f>VLOOKUP(M1007,spp!A:H,8,FALSE)</f>
        <v>3</v>
      </c>
      <c r="AR1007" t="str">
        <f>VLOOKUP(M1007,spp!A:K,10,FALSE)</f>
        <v>Depredador</v>
      </c>
      <c r="AS1007" t="str">
        <f>VLOOKUP(M1007,spp!A:L,12,FALSE)</f>
        <v>LC</v>
      </c>
    </row>
    <row r="1008" spans="1:45" x14ac:dyDescent="0.3">
      <c r="A1008">
        <v>31</v>
      </c>
      <c r="B1008" s="2" t="s">
        <v>1113</v>
      </c>
      <c r="C1008" t="s">
        <v>1299</v>
      </c>
      <c r="D1008" s="2" t="s">
        <v>1303</v>
      </c>
      <c r="E1008" s="2" t="s">
        <v>985</v>
      </c>
      <c r="F1008" s="2">
        <v>1</v>
      </c>
      <c r="G1008" s="1">
        <v>41370</v>
      </c>
      <c r="H1008" s="61">
        <v>2013</v>
      </c>
      <c r="I1008" s="5" t="s">
        <v>986</v>
      </c>
      <c r="J1008" s="1"/>
      <c r="K1008" s="2">
        <v>4.8</v>
      </c>
      <c r="L1008" t="str">
        <f t="shared" si="113"/>
        <v>Somero</v>
      </c>
      <c r="M1008" s="2" t="s">
        <v>1019</v>
      </c>
      <c r="N1008" t="str">
        <f>VLOOKUP(M1008,spp!A:B,2,FALSE)</f>
        <v>Stegastes acapulcoensis</v>
      </c>
      <c r="O1008">
        <f t="shared" si="119"/>
        <v>22</v>
      </c>
      <c r="P1008">
        <v>7</v>
      </c>
      <c r="Q1008">
        <v>7</v>
      </c>
      <c r="R1008">
        <v>8</v>
      </c>
      <c r="AJ1008">
        <f>VLOOKUP(M1008,spp!A:C,3,FALSE)</f>
        <v>3.49E-2</v>
      </c>
      <c r="AK1008">
        <f>VLOOKUP(M1008,spp!A:D,4,FALSE)</f>
        <v>2</v>
      </c>
      <c r="AL1008">
        <f t="shared" si="114"/>
        <v>58.893749999999997</v>
      </c>
      <c r="AM1008">
        <f t="shared" si="115"/>
        <v>1.4723437499999998</v>
      </c>
      <c r="AN1008">
        <f t="shared" si="116"/>
        <v>14.723437499999999</v>
      </c>
      <c r="AO1008">
        <f t="shared" si="117"/>
        <v>1.4723437499999999E-2</v>
      </c>
      <c r="AP1008">
        <f t="shared" si="118"/>
        <v>0.44</v>
      </c>
      <c r="AQ1008">
        <f>VLOOKUP(M1008,spp!A:H,8,FALSE)</f>
        <v>2</v>
      </c>
      <c r="AR1008" t="str">
        <f>VLOOKUP(M1008,spp!A:K,10,FALSE)</f>
        <v>Herbívoro</v>
      </c>
      <c r="AS1008" t="str">
        <f>VLOOKUP(M1008,spp!A:L,12,FALSE)</f>
        <v>LC</v>
      </c>
    </row>
    <row r="1009" spans="1:45" x14ac:dyDescent="0.3">
      <c r="A1009">
        <v>31</v>
      </c>
      <c r="B1009" s="2" t="s">
        <v>1113</v>
      </c>
      <c r="C1009" t="s">
        <v>1299</v>
      </c>
      <c r="D1009" s="2" t="s">
        <v>1303</v>
      </c>
      <c r="E1009" s="2" t="s">
        <v>985</v>
      </c>
      <c r="F1009" s="2">
        <v>1</v>
      </c>
      <c r="G1009" s="1">
        <v>41370</v>
      </c>
      <c r="H1009" s="61">
        <v>2013</v>
      </c>
      <c r="I1009" s="5" t="s">
        <v>986</v>
      </c>
      <c r="J1009" s="1"/>
      <c r="K1009" s="2">
        <v>4.8</v>
      </c>
      <c r="L1009" t="str">
        <f t="shared" si="113"/>
        <v>Somero</v>
      </c>
      <c r="M1009" s="2" t="s">
        <v>1022</v>
      </c>
      <c r="N1009" t="str">
        <f>VLOOKUP(M1009,spp!A:B,2,FALSE)</f>
        <v>Epinephelus labriformis</v>
      </c>
      <c r="O1009">
        <f t="shared" si="119"/>
        <v>1</v>
      </c>
      <c r="S1009">
        <v>1</v>
      </c>
      <c r="AJ1009">
        <f>VLOOKUP(M1009,spp!A:C,3,FALSE)</f>
        <v>3</v>
      </c>
      <c r="AK1009">
        <f>VLOOKUP(M1009,spp!A:D,4,FALSE)</f>
        <v>2.9</v>
      </c>
      <c r="AL1009">
        <f t="shared" si="114"/>
        <v>12076.236118743216</v>
      </c>
      <c r="AM1009">
        <f t="shared" si="115"/>
        <v>301.90590296858039</v>
      </c>
      <c r="AN1009">
        <f t="shared" si="116"/>
        <v>3019.059029685804</v>
      </c>
      <c r="AO1009">
        <f t="shared" si="117"/>
        <v>3.019059029685804</v>
      </c>
      <c r="AP1009">
        <f t="shared" si="118"/>
        <v>0.02</v>
      </c>
      <c r="AQ1009">
        <f>VLOOKUP(M1009,spp!A:H,8,FALSE)</f>
        <v>4</v>
      </c>
      <c r="AR1009" t="str">
        <f>VLOOKUP(M1009,spp!A:K,10,FALSE)</f>
        <v>Depredador Tope</v>
      </c>
      <c r="AS1009" t="str">
        <f>VLOOKUP(M1009,spp!A:L,12,FALSE)</f>
        <v>LC</v>
      </c>
    </row>
    <row r="1010" spans="1:45" x14ac:dyDescent="0.3">
      <c r="A1010">
        <v>31</v>
      </c>
      <c r="B1010" s="2" t="s">
        <v>1113</v>
      </c>
      <c r="C1010" t="s">
        <v>1299</v>
      </c>
      <c r="D1010" s="2" t="s">
        <v>1303</v>
      </c>
      <c r="E1010" s="2" t="s">
        <v>985</v>
      </c>
      <c r="F1010" s="2">
        <v>1</v>
      </c>
      <c r="G1010" s="1">
        <v>41370</v>
      </c>
      <c r="H1010" s="61">
        <v>2013</v>
      </c>
      <c r="I1010" s="5" t="s">
        <v>986</v>
      </c>
      <c r="J1010" s="1"/>
      <c r="K1010" s="2">
        <v>4.8</v>
      </c>
      <c r="L1010" t="str">
        <f t="shared" si="113"/>
        <v>Somero</v>
      </c>
      <c r="M1010" s="2" t="s">
        <v>1025</v>
      </c>
      <c r="N1010" t="str">
        <f>VLOOKUP(M1010,spp!A:B,2,FALSE)</f>
        <v>Abudefduf troschelii</v>
      </c>
      <c r="O1010">
        <f t="shared" si="119"/>
        <v>17</v>
      </c>
      <c r="Q1010">
        <v>17</v>
      </c>
      <c r="AJ1010">
        <f>VLOOKUP(M1010,spp!A:C,3,FALSE)</f>
        <v>1.6E-2</v>
      </c>
      <c r="AK1010">
        <f>VLOOKUP(M1010,spp!A:D,4,FALSE)</f>
        <v>3</v>
      </c>
      <c r="AL1010">
        <f t="shared" si="114"/>
        <v>114.75</v>
      </c>
      <c r="AM1010">
        <f t="shared" si="115"/>
        <v>2.8687499999999999</v>
      </c>
      <c r="AN1010">
        <f t="shared" si="116"/>
        <v>28.6875</v>
      </c>
      <c r="AO1010">
        <f t="shared" si="117"/>
        <v>2.8687500000000001E-2</v>
      </c>
      <c r="AP1010">
        <f t="shared" si="118"/>
        <v>0.34</v>
      </c>
      <c r="AQ1010">
        <f>VLOOKUP(M1010,spp!A:H,8,FALSE)</f>
        <v>3</v>
      </c>
      <c r="AR1010" t="str">
        <f>VLOOKUP(M1010,spp!A:K,10,FALSE)</f>
        <v>Planctívoro</v>
      </c>
      <c r="AS1010" t="str">
        <f>VLOOKUP(M1010,spp!A:L,12,FALSE)</f>
        <v>LC</v>
      </c>
    </row>
    <row r="1011" spans="1:45" x14ac:dyDescent="0.3">
      <c r="A1011">
        <v>31</v>
      </c>
      <c r="B1011" s="2" t="s">
        <v>1113</v>
      </c>
      <c r="C1011" t="s">
        <v>1299</v>
      </c>
      <c r="D1011" s="2" t="s">
        <v>1303</v>
      </c>
      <c r="E1011" s="2" t="s">
        <v>985</v>
      </c>
      <c r="F1011" s="2">
        <v>1</v>
      </c>
      <c r="G1011" s="1">
        <v>41370</v>
      </c>
      <c r="H1011" s="61">
        <v>2013</v>
      </c>
      <c r="I1011" s="5" t="s">
        <v>986</v>
      </c>
      <c r="J1011" s="1"/>
      <c r="K1011" s="2">
        <v>4.8</v>
      </c>
      <c r="L1011" t="str">
        <f t="shared" si="113"/>
        <v>Somero</v>
      </c>
      <c r="M1011" s="2" t="s">
        <v>1027</v>
      </c>
      <c r="N1011" t="str">
        <f>VLOOKUP(M1011,spp!A:B,2,FALSE)</f>
        <v>Halichoeres notospilus</v>
      </c>
      <c r="O1011">
        <f t="shared" si="119"/>
        <v>4</v>
      </c>
      <c r="Q1011">
        <v>2</v>
      </c>
      <c r="R1011">
        <v>2</v>
      </c>
      <c r="AJ1011">
        <f>VLOOKUP(M1011,spp!A:C,3,FALSE)</f>
        <v>1.26E-2</v>
      </c>
      <c r="AK1011">
        <f>VLOOKUP(M1011,spp!A:D,4,FALSE)</f>
        <v>3</v>
      </c>
      <c r="AL1011">
        <f t="shared" si="114"/>
        <v>59.85</v>
      </c>
      <c r="AM1011">
        <f t="shared" si="115"/>
        <v>1.4962500000000001</v>
      </c>
      <c r="AN1011">
        <f t="shared" si="116"/>
        <v>14.9625</v>
      </c>
      <c r="AO1011">
        <f t="shared" si="117"/>
        <v>1.49625E-2</v>
      </c>
      <c r="AP1011">
        <f t="shared" si="118"/>
        <v>0.08</v>
      </c>
      <c r="AQ1011">
        <f>VLOOKUP(M1011,spp!A:H,8,FALSE)</f>
        <v>3.5</v>
      </c>
      <c r="AR1011" t="str">
        <f>VLOOKUP(M1011,spp!A:K,10,FALSE)</f>
        <v>Depredador</v>
      </c>
      <c r="AS1011" t="str">
        <f>VLOOKUP(M1011,spp!A:L,12,FALSE)</f>
        <v>LC</v>
      </c>
    </row>
    <row r="1012" spans="1:45" x14ac:dyDescent="0.3">
      <c r="A1012">
        <v>31</v>
      </c>
      <c r="B1012" s="2" t="s">
        <v>1113</v>
      </c>
      <c r="C1012" t="s">
        <v>1299</v>
      </c>
      <c r="D1012" s="2" t="s">
        <v>1303</v>
      </c>
      <c r="E1012" s="2" t="s">
        <v>985</v>
      </c>
      <c r="F1012" s="2">
        <v>1</v>
      </c>
      <c r="G1012" s="1">
        <v>41370</v>
      </c>
      <c r="H1012" s="61">
        <v>2013</v>
      </c>
      <c r="I1012" s="5" t="s">
        <v>986</v>
      </c>
      <c r="J1012" s="1"/>
      <c r="K1012" s="2">
        <v>4.8</v>
      </c>
      <c r="L1012" t="str">
        <f t="shared" si="113"/>
        <v>Somero</v>
      </c>
      <c r="M1012" s="2" t="s">
        <v>1023</v>
      </c>
      <c r="N1012" t="str">
        <f>VLOOKUP(M1012,spp!A:B,2,FALSE)</f>
        <v>Anisotremus caesius</v>
      </c>
      <c r="O1012">
        <f t="shared" si="119"/>
        <v>1</v>
      </c>
      <c r="R1012">
        <v>1</v>
      </c>
      <c r="AJ1012">
        <f>VLOOKUP(M1012,spp!A:C,3,FALSE)</f>
        <v>1</v>
      </c>
      <c r="AK1012">
        <f>VLOOKUP(M1012,spp!A:D,4,FALSE)</f>
        <v>2</v>
      </c>
      <c r="AL1012">
        <f t="shared" si="114"/>
        <v>156.25</v>
      </c>
      <c r="AM1012">
        <f t="shared" si="115"/>
        <v>3.90625</v>
      </c>
      <c r="AN1012">
        <f t="shared" si="116"/>
        <v>39.0625</v>
      </c>
      <c r="AO1012">
        <f t="shared" si="117"/>
        <v>3.90625E-2</v>
      </c>
      <c r="AP1012">
        <f t="shared" si="118"/>
        <v>0.02</v>
      </c>
      <c r="AQ1012">
        <f>VLOOKUP(M1012,spp!A:H,8,FALSE)</f>
        <v>3.4</v>
      </c>
      <c r="AR1012" t="str">
        <f>VLOOKUP(M1012,spp!A:K,10,FALSE)</f>
        <v>Depredador</v>
      </c>
      <c r="AS1012" t="str">
        <f>VLOOKUP(M1012,spp!A:L,12,FALSE)</f>
        <v>LC</v>
      </c>
    </row>
    <row r="1013" spans="1:45" x14ac:dyDescent="0.3">
      <c r="A1013">
        <v>31</v>
      </c>
      <c r="B1013" s="2" t="s">
        <v>1113</v>
      </c>
      <c r="C1013" t="s">
        <v>1299</v>
      </c>
      <c r="D1013" s="2" t="s">
        <v>1303</v>
      </c>
      <c r="E1013" s="2" t="s">
        <v>985</v>
      </c>
      <c r="F1013" s="2">
        <v>1</v>
      </c>
      <c r="G1013" s="1">
        <v>41370</v>
      </c>
      <c r="H1013" s="61">
        <v>2013</v>
      </c>
      <c r="I1013" s="5" t="s">
        <v>986</v>
      </c>
      <c r="J1013" s="1"/>
      <c r="K1013" s="2">
        <v>4.8</v>
      </c>
      <c r="L1013" t="str">
        <f t="shared" si="113"/>
        <v>Somero</v>
      </c>
      <c r="M1013" s="2" t="s">
        <v>1050</v>
      </c>
      <c r="N1013" t="str">
        <f>VLOOKUP(M1013,spp!A:B,2,FALSE)</f>
        <v>Stegastes flavilatus</v>
      </c>
      <c r="O1013">
        <f t="shared" si="119"/>
        <v>4</v>
      </c>
      <c r="P1013">
        <v>2</v>
      </c>
      <c r="R1013">
        <v>2</v>
      </c>
      <c r="AJ1013">
        <f>VLOOKUP(M1013,spp!A:C,3,FALSE)</f>
        <v>3.49E-2</v>
      </c>
      <c r="AK1013">
        <f>VLOOKUP(M1013,spp!A:D,4,FALSE)</f>
        <v>2</v>
      </c>
      <c r="AL1013">
        <f t="shared" si="114"/>
        <v>11.342499999999999</v>
      </c>
      <c r="AM1013">
        <f t="shared" si="115"/>
        <v>0.2835625</v>
      </c>
      <c r="AN1013">
        <f t="shared" si="116"/>
        <v>2.8356249999999998</v>
      </c>
      <c r="AO1013">
        <f t="shared" si="117"/>
        <v>2.835625E-3</v>
      </c>
      <c r="AP1013">
        <f t="shared" si="118"/>
        <v>0.08</v>
      </c>
      <c r="AQ1013">
        <f>VLOOKUP(M1013,spp!A:H,8,FALSE)</f>
        <v>2</v>
      </c>
      <c r="AR1013" t="str">
        <f>VLOOKUP(M1013,spp!A:K,10,FALSE)</f>
        <v>Herbívoro</v>
      </c>
      <c r="AS1013" t="str">
        <f>VLOOKUP(M1013,spp!A:L,12,FALSE)</f>
        <v>LC</v>
      </c>
    </row>
    <row r="1014" spans="1:45" x14ac:dyDescent="0.3">
      <c r="A1014">
        <v>31</v>
      </c>
      <c r="B1014" s="2" t="s">
        <v>1113</v>
      </c>
      <c r="C1014" t="s">
        <v>1299</v>
      </c>
      <c r="D1014" s="2" t="s">
        <v>1303</v>
      </c>
      <c r="E1014" s="2" t="s">
        <v>985</v>
      </c>
      <c r="F1014" s="2">
        <v>1</v>
      </c>
      <c r="G1014" s="1">
        <v>41370</v>
      </c>
      <c r="H1014" s="61">
        <v>2013</v>
      </c>
      <c r="I1014" s="5" t="s">
        <v>986</v>
      </c>
      <c r="J1014" s="1"/>
      <c r="K1014" s="2">
        <v>4.8</v>
      </c>
      <c r="L1014" t="str">
        <f t="shared" si="113"/>
        <v>Somero</v>
      </c>
      <c r="M1014" s="2" t="s">
        <v>1026</v>
      </c>
      <c r="N1014" t="str">
        <f>VLOOKUP(M1014,spp!A:B,2,FALSE)</f>
        <v>Microspathodon dorsalis</v>
      </c>
      <c r="O1014">
        <f t="shared" si="119"/>
        <v>1</v>
      </c>
      <c r="T1014">
        <v>1</v>
      </c>
      <c r="AJ1014">
        <f>VLOOKUP(M1014,spp!A:C,3,FALSE)</f>
        <v>2</v>
      </c>
      <c r="AK1014">
        <f>VLOOKUP(M1014,spp!A:D,4,FALSE)</f>
        <v>3</v>
      </c>
      <c r="AL1014">
        <f t="shared" si="114"/>
        <v>31250</v>
      </c>
      <c r="AM1014">
        <f t="shared" si="115"/>
        <v>781.25</v>
      </c>
      <c r="AN1014">
        <f t="shared" si="116"/>
        <v>7812.5</v>
      </c>
      <c r="AO1014">
        <f t="shared" si="117"/>
        <v>7.8125</v>
      </c>
      <c r="AP1014">
        <f t="shared" si="118"/>
        <v>0.02</v>
      </c>
      <c r="AQ1014">
        <f>VLOOKUP(M1014,spp!A:H,8,FALSE)</f>
        <v>2.1</v>
      </c>
      <c r="AR1014" t="str">
        <f>VLOOKUP(M1014,spp!A:K,10,FALSE)</f>
        <v>Herbívoro</v>
      </c>
      <c r="AS1014" t="str">
        <f>VLOOKUP(M1014,spp!A:L,12,FALSE)</f>
        <v>LC</v>
      </c>
    </row>
    <row r="1015" spans="1:45" x14ac:dyDescent="0.3">
      <c r="A1015">
        <v>31</v>
      </c>
      <c r="B1015" s="2" t="s">
        <v>1113</v>
      </c>
      <c r="C1015" t="s">
        <v>1299</v>
      </c>
      <c r="D1015" s="2" t="s">
        <v>1303</v>
      </c>
      <c r="E1015" s="2" t="s">
        <v>985</v>
      </c>
      <c r="F1015" s="2">
        <v>1</v>
      </c>
      <c r="G1015" s="1">
        <v>41370</v>
      </c>
      <c r="H1015" s="61">
        <v>2013</v>
      </c>
      <c r="I1015" s="5" t="s">
        <v>986</v>
      </c>
      <c r="J1015" s="1"/>
      <c r="K1015" s="2">
        <v>4.8</v>
      </c>
      <c r="L1015" t="str">
        <f t="shared" si="113"/>
        <v>Somero</v>
      </c>
      <c r="M1015" s="2" t="s">
        <v>1056</v>
      </c>
      <c r="N1015" t="str">
        <f>VLOOKUP(M1015,spp!A:B,2,FALSE)</f>
        <v>Canthigaster punctatissima</v>
      </c>
      <c r="O1015">
        <f t="shared" si="119"/>
        <v>4</v>
      </c>
      <c r="P1015">
        <v>2</v>
      </c>
      <c r="R1015">
        <v>2</v>
      </c>
      <c r="AJ1015">
        <f>VLOOKUP(M1015,spp!A:C,3,FALSE)</f>
        <v>1</v>
      </c>
      <c r="AK1015">
        <f>VLOOKUP(M1015,spp!A:D,4,FALSE)</f>
        <v>2</v>
      </c>
      <c r="AL1015">
        <f t="shared" si="114"/>
        <v>325</v>
      </c>
      <c r="AM1015">
        <f t="shared" si="115"/>
        <v>8.125</v>
      </c>
      <c r="AN1015">
        <f t="shared" si="116"/>
        <v>81.25</v>
      </c>
      <c r="AO1015">
        <f t="shared" si="117"/>
        <v>8.1250000000000003E-2</v>
      </c>
      <c r="AP1015">
        <f t="shared" si="118"/>
        <v>0.08</v>
      </c>
      <c r="AQ1015">
        <f>VLOOKUP(M1015,spp!A:H,8,FALSE)</f>
        <v>3</v>
      </c>
      <c r="AR1015" t="str">
        <f>VLOOKUP(M1015,spp!A:K,10,FALSE)</f>
        <v>Depredador</v>
      </c>
      <c r="AS1015" t="str">
        <f>VLOOKUP(M1015,spp!A:L,12,FALSE)</f>
        <v>LC</v>
      </c>
    </row>
    <row r="1016" spans="1:45" x14ac:dyDescent="0.3">
      <c r="A1016">
        <v>31</v>
      </c>
      <c r="B1016" s="2" t="s">
        <v>1113</v>
      </c>
      <c r="C1016" t="s">
        <v>1299</v>
      </c>
      <c r="D1016" s="2" t="s">
        <v>1303</v>
      </c>
      <c r="E1016" s="2" t="s">
        <v>985</v>
      </c>
      <c r="F1016" s="2">
        <v>1</v>
      </c>
      <c r="G1016" s="1">
        <v>41370</v>
      </c>
      <c r="H1016" s="61">
        <v>2013</v>
      </c>
      <c r="I1016" s="5" t="s">
        <v>986</v>
      </c>
      <c r="J1016" s="1"/>
      <c r="K1016" s="2">
        <v>4.8</v>
      </c>
      <c r="L1016" t="str">
        <f t="shared" si="113"/>
        <v>Somero</v>
      </c>
      <c r="M1016" s="2" t="s">
        <v>1028</v>
      </c>
      <c r="N1016" t="str">
        <f>VLOOKUP(M1016,spp!A:B,2,FALSE)</f>
        <v>Thalassoma lucasanum</v>
      </c>
      <c r="O1016">
        <f t="shared" si="119"/>
        <v>7</v>
      </c>
      <c r="P1016">
        <v>6</v>
      </c>
      <c r="Q1016">
        <v>1</v>
      </c>
      <c r="AJ1016">
        <f>VLOOKUP(M1016,spp!A:C,3,FALSE)</f>
        <v>1.261E-2</v>
      </c>
      <c r="AK1016">
        <f>VLOOKUP(M1016,spp!A:D,4,FALSE)</f>
        <v>2</v>
      </c>
      <c r="AL1016">
        <f t="shared" si="114"/>
        <v>1.1821874999999999</v>
      </c>
      <c r="AM1016">
        <f t="shared" si="115"/>
        <v>2.9554687499999999E-2</v>
      </c>
      <c r="AN1016">
        <f t="shared" si="116"/>
        <v>0.29554687499999999</v>
      </c>
      <c r="AO1016">
        <f t="shared" si="117"/>
        <v>2.9554687499999997E-4</v>
      </c>
      <c r="AP1016">
        <f t="shared" si="118"/>
        <v>0.14000000000000001</v>
      </c>
      <c r="AQ1016">
        <f>VLOOKUP(M1016,spp!A:H,8,FALSE)</f>
        <v>3.5</v>
      </c>
      <c r="AR1016" t="str">
        <f>VLOOKUP(M1016,spp!A:K,10,FALSE)</f>
        <v>Depredador</v>
      </c>
      <c r="AS1016" t="str">
        <f>VLOOKUP(M1016,spp!A:L,12,FALSE)</f>
        <v>LC</v>
      </c>
    </row>
    <row r="1017" spans="1:45" x14ac:dyDescent="0.3">
      <c r="A1017">
        <v>31</v>
      </c>
      <c r="B1017" s="2" t="s">
        <v>1113</v>
      </c>
      <c r="C1017" t="s">
        <v>1299</v>
      </c>
      <c r="D1017" s="2" t="s">
        <v>1303</v>
      </c>
      <c r="E1017" s="2" t="s">
        <v>985</v>
      </c>
      <c r="F1017" s="2">
        <v>1</v>
      </c>
      <c r="G1017" s="1">
        <v>41370</v>
      </c>
      <c r="H1017" s="61">
        <v>2013</v>
      </c>
      <c r="I1017" s="5" t="s">
        <v>986</v>
      </c>
      <c r="J1017" s="1"/>
      <c r="K1017" s="2">
        <v>4.8</v>
      </c>
      <c r="L1017" t="str">
        <f t="shared" si="113"/>
        <v>Somero</v>
      </c>
      <c r="M1017" s="2" t="s">
        <v>1054</v>
      </c>
      <c r="N1017" t="str">
        <f>VLOOKUP(M1017,spp!A:B,2,FALSE)</f>
        <v>Halichoeres nicholsi</v>
      </c>
      <c r="O1017">
        <f t="shared" si="119"/>
        <v>2</v>
      </c>
      <c r="Q1017">
        <v>1</v>
      </c>
      <c r="R1017">
        <v>1</v>
      </c>
      <c r="AJ1017">
        <f>VLOOKUP(M1017,spp!A:C,3,FALSE)</f>
        <v>1.26E-2</v>
      </c>
      <c r="AK1017">
        <f>VLOOKUP(M1017,spp!A:D,4,FALSE)</f>
        <v>3</v>
      </c>
      <c r="AL1017">
        <f t="shared" si="114"/>
        <v>29.925000000000001</v>
      </c>
      <c r="AM1017">
        <f t="shared" si="115"/>
        <v>0.74812500000000004</v>
      </c>
      <c r="AN1017">
        <f t="shared" si="116"/>
        <v>7.4812500000000002</v>
      </c>
      <c r="AO1017">
        <f t="shared" si="117"/>
        <v>7.4812500000000001E-3</v>
      </c>
      <c r="AP1017">
        <f t="shared" si="118"/>
        <v>0.04</v>
      </c>
      <c r="AQ1017">
        <f>VLOOKUP(M1017,spp!A:H,8,FALSE)</f>
        <v>4</v>
      </c>
      <c r="AR1017" t="str">
        <f>VLOOKUP(M1017,spp!A:K,10,FALSE)</f>
        <v>Depredador Tope</v>
      </c>
      <c r="AS1017" t="str">
        <f>VLOOKUP(M1017,spp!A:L,12,FALSE)</f>
        <v>LC</v>
      </c>
    </row>
    <row r="1018" spans="1:45" x14ac:dyDescent="0.3">
      <c r="A1018">
        <v>31</v>
      </c>
      <c r="B1018" s="2" t="s">
        <v>1113</v>
      </c>
      <c r="C1018" t="s">
        <v>1299</v>
      </c>
      <c r="D1018" s="2" t="s">
        <v>1303</v>
      </c>
      <c r="E1018" s="2" t="s">
        <v>985</v>
      </c>
      <c r="F1018" s="2">
        <v>1</v>
      </c>
      <c r="G1018" s="1">
        <v>41370</v>
      </c>
      <c r="H1018" s="61">
        <v>2013</v>
      </c>
      <c r="I1018" s="5" t="s">
        <v>986</v>
      </c>
      <c r="J1018" s="1"/>
      <c r="K1018" s="2">
        <v>4.8</v>
      </c>
      <c r="L1018" t="str">
        <f t="shared" si="113"/>
        <v>Somero</v>
      </c>
      <c r="M1018" s="2" t="s">
        <v>1038</v>
      </c>
      <c r="N1018" t="str">
        <f>VLOOKUP(M1018,spp!A:B,2,FALSE)</f>
        <v>Holacanthus passer</v>
      </c>
      <c r="O1018">
        <f t="shared" si="119"/>
        <v>1</v>
      </c>
      <c r="S1018">
        <v>1</v>
      </c>
      <c r="AJ1018">
        <f>VLOOKUP(M1018,spp!A:C,3,FALSE)</f>
        <v>2</v>
      </c>
      <c r="AK1018">
        <f>VLOOKUP(M1018,spp!A:D,4,FALSE)</f>
        <v>3</v>
      </c>
      <c r="AL1018">
        <f t="shared" si="114"/>
        <v>10718.75</v>
      </c>
      <c r="AM1018">
        <f t="shared" si="115"/>
        <v>267.96875</v>
      </c>
      <c r="AN1018">
        <f t="shared" si="116"/>
        <v>2679.6875</v>
      </c>
      <c r="AO1018">
        <f t="shared" si="117"/>
        <v>2.6796875</v>
      </c>
      <c r="AP1018">
        <f t="shared" si="118"/>
        <v>0.02</v>
      </c>
      <c r="AQ1018">
        <f>VLOOKUP(M1018,spp!A:H,8,FALSE)</f>
        <v>2.6</v>
      </c>
      <c r="AR1018" t="str">
        <f>VLOOKUP(M1018,spp!A:K,10,FALSE)</f>
        <v>Herbívoro</v>
      </c>
      <c r="AS1018" t="str">
        <f>VLOOKUP(M1018,spp!A:L,12,FALSE)</f>
        <v>LC</v>
      </c>
    </row>
    <row r="1019" spans="1:45" x14ac:dyDescent="0.3">
      <c r="A1019">
        <v>31</v>
      </c>
      <c r="B1019" s="2" t="s">
        <v>1113</v>
      </c>
      <c r="C1019" t="s">
        <v>1299</v>
      </c>
      <c r="D1019" s="2" t="s">
        <v>1303</v>
      </c>
      <c r="E1019" s="2" t="s">
        <v>985</v>
      </c>
      <c r="F1019" s="2">
        <v>1</v>
      </c>
      <c r="G1019" s="1">
        <v>41370</v>
      </c>
      <c r="H1019" s="61">
        <v>2013</v>
      </c>
      <c r="I1019" s="5" t="s">
        <v>986</v>
      </c>
      <c r="J1019" s="1"/>
      <c r="K1019" s="2">
        <v>4.8</v>
      </c>
      <c r="L1019" t="str">
        <f t="shared" si="113"/>
        <v>Somero</v>
      </c>
      <c r="M1019" s="2" t="s">
        <v>1040</v>
      </c>
      <c r="N1019" t="str">
        <f>VLOOKUP(M1019,spp!A:B,2,FALSE)</f>
        <v>Sufflamen verres</v>
      </c>
      <c r="O1019">
        <f t="shared" si="119"/>
        <v>1</v>
      </c>
      <c r="R1019">
        <v>1</v>
      </c>
      <c r="AJ1019">
        <f>VLOOKUP(M1019,spp!A:C,3,FALSE)</f>
        <v>2</v>
      </c>
      <c r="AK1019">
        <f>VLOOKUP(M1019,spp!A:D,4,FALSE)</f>
        <v>3</v>
      </c>
      <c r="AL1019">
        <f t="shared" si="114"/>
        <v>3906.25</v>
      </c>
      <c r="AM1019">
        <f t="shared" si="115"/>
        <v>97.65625</v>
      </c>
      <c r="AN1019">
        <f t="shared" si="116"/>
        <v>976.5625</v>
      </c>
      <c r="AO1019">
        <f t="shared" si="117"/>
        <v>0.9765625</v>
      </c>
      <c r="AP1019">
        <f t="shared" si="118"/>
        <v>0.02</v>
      </c>
      <c r="AQ1019">
        <f>VLOOKUP(M1019,spp!A:H,8,FALSE)</f>
        <v>3.3</v>
      </c>
      <c r="AR1019" t="str">
        <f>VLOOKUP(M1019,spp!A:K,10,FALSE)</f>
        <v>Depredador</v>
      </c>
      <c r="AS1019" t="str">
        <f>VLOOKUP(M1019,spp!A:L,12,FALSE)</f>
        <v>LC</v>
      </c>
    </row>
    <row r="1020" spans="1:45" x14ac:dyDescent="0.3">
      <c r="A1020">
        <v>31</v>
      </c>
      <c r="B1020" s="2" t="s">
        <v>1113</v>
      </c>
      <c r="C1020" t="s">
        <v>1299</v>
      </c>
      <c r="D1020" s="2" t="s">
        <v>1303</v>
      </c>
      <c r="E1020" s="2" t="s">
        <v>985</v>
      </c>
      <c r="F1020" s="2">
        <v>2</v>
      </c>
      <c r="G1020" s="1">
        <v>41370</v>
      </c>
      <c r="H1020" s="61">
        <v>2013</v>
      </c>
      <c r="I1020" s="5" t="s">
        <v>986</v>
      </c>
      <c r="J1020" s="1"/>
      <c r="K1020" s="2">
        <v>4.5</v>
      </c>
      <c r="L1020" t="str">
        <f t="shared" si="113"/>
        <v>Somero</v>
      </c>
      <c r="M1020" s="2" t="s">
        <v>1042</v>
      </c>
      <c r="N1020" t="str">
        <f>VLOOKUP(M1020,spp!A:B,2,FALSE)</f>
        <v>Bodianus diplotaenia</v>
      </c>
      <c r="O1020">
        <f t="shared" si="119"/>
        <v>4</v>
      </c>
      <c r="Q1020">
        <v>2</v>
      </c>
      <c r="R1020">
        <v>2</v>
      </c>
      <c r="AJ1020">
        <f>VLOOKUP(M1020,spp!A:C,3,FALSE)</f>
        <v>2.01E-2</v>
      </c>
      <c r="AK1020">
        <f>VLOOKUP(M1020,spp!A:D,4,FALSE)</f>
        <v>2</v>
      </c>
      <c r="AL1020">
        <f t="shared" si="114"/>
        <v>8.5425000000000004</v>
      </c>
      <c r="AM1020">
        <f t="shared" si="115"/>
        <v>0.21356250000000002</v>
      </c>
      <c r="AN1020">
        <f t="shared" si="116"/>
        <v>2.1356250000000001</v>
      </c>
      <c r="AO1020">
        <f t="shared" si="117"/>
        <v>2.1356249999999999E-3</v>
      </c>
      <c r="AP1020">
        <f t="shared" si="118"/>
        <v>0.08</v>
      </c>
      <c r="AQ1020">
        <f>VLOOKUP(M1020,spp!A:H,8,FALSE)</f>
        <v>3.4</v>
      </c>
      <c r="AR1020" t="str">
        <f>VLOOKUP(M1020,spp!A:K,10,FALSE)</f>
        <v>Depredador</v>
      </c>
      <c r="AS1020" t="str">
        <f>VLOOKUP(M1020,spp!A:L,12,FALSE)</f>
        <v>LC</v>
      </c>
    </row>
    <row r="1021" spans="1:45" x14ac:dyDescent="0.3">
      <c r="A1021">
        <v>31</v>
      </c>
      <c r="B1021" s="2" t="s">
        <v>1113</v>
      </c>
      <c r="C1021" t="s">
        <v>1299</v>
      </c>
      <c r="D1021" s="2" t="s">
        <v>1303</v>
      </c>
      <c r="E1021" s="2" t="s">
        <v>985</v>
      </c>
      <c r="F1021" s="2">
        <v>2</v>
      </c>
      <c r="G1021" s="1">
        <v>41370</v>
      </c>
      <c r="H1021" s="61">
        <v>2013</v>
      </c>
      <c r="I1021" s="5" t="s">
        <v>986</v>
      </c>
      <c r="J1021" s="1"/>
      <c r="K1021" s="2">
        <v>4.5</v>
      </c>
      <c r="L1021" t="str">
        <f t="shared" si="113"/>
        <v>Somero</v>
      </c>
      <c r="M1021" s="2" t="s">
        <v>1128</v>
      </c>
      <c r="N1021" t="str">
        <f>VLOOKUP(M1021,spp!A:B,2,FALSE)</f>
        <v>Haemulon flaviguttatum</v>
      </c>
      <c r="O1021">
        <f t="shared" si="119"/>
        <v>2</v>
      </c>
      <c r="R1021">
        <v>2</v>
      </c>
      <c r="AJ1021" t="str">
        <f>VLOOKUP(M1021,spp!A:C,3,FALSE)</f>
        <v>0.10299999999999999</v>
      </c>
      <c r="AK1021">
        <f>VLOOKUP(M1021,spp!A:D,4,FALSE)</f>
        <v>2.6</v>
      </c>
      <c r="AL1021">
        <f t="shared" si="114"/>
        <v>146.4985257122535</v>
      </c>
      <c r="AM1021">
        <f t="shared" si="115"/>
        <v>3.6624631428063372</v>
      </c>
      <c r="AN1021">
        <f t="shared" si="116"/>
        <v>36.624631428063374</v>
      </c>
      <c r="AO1021">
        <f t="shared" si="117"/>
        <v>3.6624631428063374E-2</v>
      </c>
      <c r="AP1021">
        <f t="shared" si="118"/>
        <v>0.04</v>
      </c>
      <c r="AQ1021">
        <f>VLOOKUP(M1021,spp!A:H,8,FALSE)</f>
        <v>4.2</v>
      </c>
      <c r="AR1021" t="str">
        <f>VLOOKUP(M1021,spp!A:K,10,FALSE)</f>
        <v>Depredador Tope</v>
      </c>
      <c r="AS1021" t="str">
        <f>VLOOKUP(M1021,spp!A:L,12,FALSE)</f>
        <v>LC</v>
      </c>
    </row>
    <row r="1022" spans="1:45" x14ac:dyDescent="0.3">
      <c r="A1022">
        <v>31</v>
      </c>
      <c r="B1022" s="2" t="s">
        <v>1113</v>
      </c>
      <c r="C1022" t="s">
        <v>1299</v>
      </c>
      <c r="D1022" s="2" t="s">
        <v>1303</v>
      </c>
      <c r="E1022" s="2" t="s">
        <v>985</v>
      </c>
      <c r="F1022" s="2">
        <v>2</v>
      </c>
      <c r="G1022" s="1">
        <v>41370</v>
      </c>
      <c r="H1022" s="61">
        <v>2013</v>
      </c>
      <c r="I1022" s="5" t="s">
        <v>986</v>
      </c>
      <c r="J1022" s="1"/>
      <c r="K1022" s="2">
        <v>4.5</v>
      </c>
      <c r="L1022" t="str">
        <f t="shared" si="113"/>
        <v>Somero</v>
      </c>
      <c r="M1022" s="2" t="s">
        <v>1021</v>
      </c>
      <c r="N1022" t="str">
        <f>VLOOKUP(M1022,spp!A:B,2,FALSE)</f>
        <v>Johnrandallia nigrirostris</v>
      </c>
      <c r="O1022">
        <f t="shared" si="119"/>
        <v>1</v>
      </c>
      <c r="Q1022">
        <v>1</v>
      </c>
      <c r="AJ1022">
        <f>VLOOKUP(M1022,spp!A:C,3,FALSE)</f>
        <v>2</v>
      </c>
      <c r="AK1022">
        <f>VLOOKUP(M1022,spp!A:D,4,FALSE)</f>
        <v>3</v>
      </c>
      <c r="AL1022">
        <f t="shared" si="114"/>
        <v>843.75</v>
      </c>
      <c r="AM1022">
        <f t="shared" si="115"/>
        <v>21.09375</v>
      </c>
      <c r="AN1022">
        <f t="shared" si="116"/>
        <v>210.9375</v>
      </c>
      <c r="AO1022">
        <f t="shared" si="117"/>
        <v>0.2109375</v>
      </c>
      <c r="AP1022">
        <f t="shared" si="118"/>
        <v>0.02</v>
      </c>
      <c r="AQ1022">
        <f>VLOOKUP(M1022,spp!A:H,8,FALSE)</f>
        <v>3</v>
      </c>
      <c r="AR1022" t="str">
        <f>VLOOKUP(M1022,spp!A:K,10,FALSE)</f>
        <v>Depredador</v>
      </c>
      <c r="AS1022" t="str">
        <f>VLOOKUP(M1022,spp!A:L,12,FALSE)</f>
        <v>LC</v>
      </c>
    </row>
    <row r="1023" spans="1:45" x14ac:dyDescent="0.3">
      <c r="A1023">
        <v>31</v>
      </c>
      <c r="B1023" s="2" t="s">
        <v>1113</v>
      </c>
      <c r="C1023" t="s">
        <v>1299</v>
      </c>
      <c r="D1023" s="2" t="s">
        <v>1303</v>
      </c>
      <c r="E1023" s="2" t="s">
        <v>985</v>
      </c>
      <c r="F1023" s="2">
        <v>2</v>
      </c>
      <c r="G1023" s="1">
        <v>41370</v>
      </c>
      <c r="H1023" s="61">
        <v>2013</v>
      </c>
      <c r="I1023" s="5" t="s">
        <v>986</v>
      </c>
      <c r="J1023" s="1"/>
      <c r="K1023" s="2">
        <v>4.5</v>
      </c>
      <c r="L1023" t="str">
        <f t="shared" si="113"/>
        <v>Somero</v>
      </c>
      <c r="M1023" s="2" t="s">
        <v>1019</v>
      </c>
      <c r="N1023" t="str">
        <f>VLOOKUP(M1023,spp!A:B,2,FALSE)</f>
        <v>Stegastes acapulcoensis</v>
      </c>
      <c r="O1023">
        <f t="shared" si="119"/>
        <v>8</v>
      </c>
      <c r="P1023">
        <v>3</v>
      </c>
      <c r="Q1023">
        <v>5</v>
      </c>
      <c r="AJ1023">
        <f>VLOOKUP(M1023,spp!A:C,3,FALSE)</f>
        <v>3.49E-2</v>
      </c>
      <c r="AK1023">
        <f>VLOOKUP(M1023,spp!A:D,4,FALSE)</f>
        <v>2</v>
      </c>
      <c r="AL1023">
        <f t="shared" si="114"/>
        <v>10.47</v>
      </c>
      <c r="AM1023">
        <f t="shared" si="115"/>
        <v>0.26175000000000004</v>
      </c>
      <c r="AN1023">
        <f t="shared" si="116"/>
        <v>2.6175000000000006</v>
      </c>
      <c r="AO1023">
        <f t="shared" si="117"/>
        <v>2.6175000000000005E-3</v>
      </c>
      <c r="AP1023">
        <f t="shared" si="118"/>
        <v>0.16</v>
      </c>
      <c r="AQ1023">
        <f>VLOOKUP(M1023,spp!A:H,8,FALSE)</f>
        <v>2</v>
      </c>
      <c r="AR1023" t="str">
        <f>VLOOKUP(M1023,spp!A:K,10,FALSE)</f>
        <v>Herbívoro</v>
      </c>
      <c r="AS1023" t="str">
        <f>VLOOKUP(M1023,spp!A:L,12,FALSE)</f>
        <v>LC</v>
      </c>
    </row>
    <row r="1024" spans="1:45" x14ac:dyDescent="0.3">
      <c r="A1024">
        <v>31</v>
      </c>
      <c r="B1024" s="2" t="s">
        <v>1113</v>
      </c>
      <c r="C1024" t="s">
        <v>1299</v>
      </c>
      <c r="D1024" s="2" t="s">
        <v>1303</v>
      </c>
      <c r="E1024" s="2" t="s">
        <v>985</v>
      </c>
      <c r="F1024" s="2">
        <v>2</v>
      </c>
      <c r="G1024" s="1">
        <v>41370</v>
      </c>
      <c r="H1024" s="61">
        <v>2013</v>
      </c>
      <c r="I1024" s="5" t="s">
        <v>986</v>
      </c>
      <c r="J1024" s="1"/>
      <c r="K1024" s="2">
        <v>4.5</v>
      </c>
      <c r="L1024" t="str">
        <f t="shared" si="113"/>
        <v>Somero</v>
      </c>
      <c r="M1024" s="2" t="s">
        <v>1022</v>
      </c>
      <c r="N1024" t="str">
        <f>VLOOKUP(M1024,spp!A:B,2,FALSE)</f>
        <v>Epinephelus labriformis</v>
      </c>
      <c r="O1024">
        <f t="shared" si="119"/>
        <v>3</v>
      </c>
      <c r="R1024">
        <v>1</v>
      </c>
      <c r="S1024">
        <v>1</v>
      </c>
      <c r="T1024">
        <v>1</v>
      </c>
      <c r="AJ1024">
        <f>VLOOKUP(M1024,spp!A:C,3,FALSE)</f>
        <v>3</v>
      </c>
      <c r="AK1024">
        <f>VLOOKUP(M1024,spp!A:D,4,FALSE)</f>
        <v>2.9</v>
      </c>
      <c r="AL1024">
        <f t="shared" si="114"/>
        <v>50601.843066813293</v>
      </c>
      <c r="AM1024">
        <f t="shared" si="115"/>
        <v>1265.0460766703322</v>
      </c>
      <c r="AN1024">
        <f t="shared" si="116"/>
        <v>12650.460766703323</v>
      </c>
      <c r="AO1024">
        <f t="shared" si="117"/>
        <v>12.650460766703324</v>
      </c>
      <c r="AP1024">
        <f t="shared" si="118"/>
        <v>0.06</v>
      </c>
      <c r="AQ1024">
        <f>VLOOKUP(M1024,spp!A:H,8,FALSE)</f>
        <v>4</v>
      </c>
      <c r="AR1024" t="str">
        <f>VLOOKUP(M1024,spp!A:K,10,FALSE)</f>
        <v>Depredador Tope</v>
      </c>
      <c r="AS1024" t="str">
        <f>VLOOKUP(M1024,spp!A:L,12,FALSE)</f>
        <v>LC</v>
      </c>
    </row>
    <row r="1025" spans="1:45" x14ac:dyDescent="0.3">
      <c r="A1025">
        <v>31</v>
      </c>
      <c r="B1025" s="2" t="s">
        <v>1113</v>
      </c>
      <c r="C1025" t="s">
        <v>1299</v>
      </c>
      <c r="D1025" s="2" t="s">
        <v>1303</v>
      </c>
      <c r="E1025" s="2" t="s">
        <v>985</v>
      </c>
      <c r="F1025" s="2">
        <v>2</v>
      </c>
      <c r="G1025" s="1">
        <v>41370</v>
      </c>
      <c r="H1025" s="61">
        <v>2013</v>
      </c>
      <c r="I1025" s="5" t="s">
        <v>986</v>
      </c>
      <c r="J1025" s="1"/>
      <c r="K1025" s="2">
        <v>4.5</v>
      </c>
      <c r="L1025" t="str">
        <f t="shared" si="113"/>
        <v>Somero</v>
      </c>
      <c r="M1025" s="2" t="s">
        <v>1025</v>
      </c>
      <c r="N1025" t="str">
        <f>VLOOKUP(M1025,spp!A:B,2,FALSE)</f>
        <v>Abudefduf troschelii</v>
      </c>
      <c r="O1025">
        <f t="shared" si="119"/>
        <v>54</v>
      </c>
      <c r="Q1025">
        <v>28</v>
      </c>
      <c r="S1025">
        <v>26</v>
      </c>
      <c r="AJ1025">
        <f>VLOOKUP(M1025,spp!A:C,3,FALSE)</f>
        <v>1.6E-2</v>
      </c>
      <c r="AK1025">
        <f>VLOOKUP(M1025,spp!A:D,4,FALSE)</f>
        <v>3</v>
      </c>
      <c r="AL1025">
        <f t="shared" si="114"/>
        <v>2418.5</v>
      </c>
      <c r="AM1025">
        <f t="shared" si="115"/>
        <v>60.462499999999999</v>
      </c>
      <c r="AN1025">
        <f t="shared" si="116"/>
        <v>604.625</v>
      </c>
      <c r="AO1025">
        <f t="shared" si="117"/>
        <v>0.60462499999999997</v>
      </c>
      <c r="AP1025">
        <f t="shared" si="118"/>
        <v>1.08</v>
      </c>
      <c r="AQ1025">
        <f>VLOOKUP(M1025,spp!A:H,8,FALSE)</f>
        <v>3</v>
      </c>
      <c r="AR1025" t="str">
        <f>VLOOKUP(M1025,spp!A:K,10,FALSE)</f>
        <v>Planctívoro</v>
      </c>
      <c r="AS1025" t="str">
        <f>VLOOKUP(M1025,spp!A:L,12,FALSE)</f>
        <v>LC</v>
      </c>
    </row>
    <row r="1026" spans="1:45" x14ac:dyDescent="0.3">
      <c r="A1026">
        <v>31</v>
      </c>
      <c r="B1026" s="2" t="s">
        <v>1113</v>
      </c>
      <c r="C1026" t="s">
        <v>1299</v>
      </c>
      <c r="D1026" s="2" t="s">
        <v>1303</v>
      </c>
      <c r="E1026" s="2" t="s">
        <v>985</v>
      </c>
      <c r="F1026" s="2">
        <v>2</v>
      </c>
      <c r="G1026" s="1">
        <v>41370</v>
      </c>
      <c r="H1026" s="61">
        <v>2013</v>
      </c>
      <c r="I1026" s="5" t="s">
        <v>986</v>
      </c>
      <c r="J1026" s="1"/>
      <c r="K1026" s="2">
        <v>4.5</v>
      </c>
      <c r="L1026" t="str">
        <f t="shared" si="113"/>
        <v>Somero</v>
      </c>
      <c r="M1026" s="2" t="s">
        <v>1027</v>
      </c>
      <c r="N1026" t="str">
        <f>VLOOKUP(M1026,spp!A:B,2,FALSE)</f>
        <v>Halichoeres notospilus</v>
      </c>
      <c r="O1026">
        <f t="shared" si="119"/>
        <v>1</v>
      </c>
      <c r="P1026">
        <v>1</v>
      </c>
      <c r="AJ1026">
        <f>VLOOKUP(M1026,spp!A:C,3,FALSE)</f>
        <v>1.26E-2</v>
      </c>
      <c r="AK1026">
        <f>VLOOKUP(M1026,spp!A:D,4,FALSE)</f>
        <v>3</v>
      </c>
      <c r="AL1026">
        <f t="shared" si="114"/>
        <v>0.19687499999999999</v>
      </c>
      <c r="AM1026">
        <f t="shared" si="115"/>
        <v>4.921875E-3</v>
      </c>
      <c r="AN1026">
        <f t="shared" si="116"/>
        <v>4.9218749999999999E-2</v>
      </c>
      <c r="AO1026">
        <f t="shared" si="117"/>
        <v>4.921875E-5</v>
      </c>
      <c r="AP1026">
        <f t="shared" si="118"/>
        <v>0.02</v>
      </c>
      <c r="AQ1026">
        <f>VLOOKUP(M1026,spp!A:H,8,FALSE)</f>
        <v>3.5</v>
      </c>
      <c r="AR1026" t="str">
        <f>VLOOKUP(M1026,spp!A:K,10,FALSE)</f>
        <v>Depredador</v>
      </c>
      <c r="AS1026" t="str">
        <f>VLOOKUP(M1026,spp!A:L,12,FALSE)</f>
        <v>LC</v>
      </c>
    </row>
    <row r="1027" spans="1:45" x14ac:dyDescent="0.3">
      <c r="A1027">
        <v>31</v>
      </c>
      <c r="B1027" s="2" t="s">
        <v>1113</v>
      </c>
      <c r="C1027" t="s">
        <v>1299</v>
      </c>
      <c r="D1027" s="2" t="s">
        <v>1303</v>
      </c>
      <c r="E1027" s="2" t="s">
        <v>985</v>
      </c>
      <c r="F1027" s="2">
        <v>2</v>
      </c>
      <c r="G1027" s="1">
        <v>41370</v>
      </c>
      <c r="H1027" s="61">
        <v>2013</v>
      </c>
      <c r="I1027" s="5" t="s">
        <v>986</v>
      </c>
      <c r="J1027" s="1"/>
      <c r="K1027" s="2">
        <v>4.5</v>
      </c>
      <c r="L1027" t="str">
        <f t="shared" si="113"/>
        <v>Somero</v>
      </c>
      <c r="M1027" s="2" t="s">
        <v>1050</v>
      </c>
      <c r="N1027" t="str">
        <f>VLOOKUP(M1027,spp!A:B,2,FALSE)</f>
        <v>Stegastes flavilatus</v>
      </c>
      <c r="O1027">
        <f t="shared" si="119"/>
        <v>10</v>
      </c>
      <c r="P1027">
        <v>4</v>
      </c>
      <c r="Q1027">
        <v>3</v>
      </c>
      <c r="R1027">
        <v>3</v>
      </c>
      <c r="AJ1027">
        <f>VLOOKUP(M1027,spp!A:C,3,FALSE)</f>
        <v>3.49E-2</v>
      </c>
      <c r="AK1027">
        <f>VLOOKUP(M1027,spp!A:D,4,FALSE)</f>
        <v>2</v>
      </c>
      <c r="AL1027">
        <f t="shared" si="114"/>
        <v>23.12125</v>
      </c>
      <c r="AM1027">
        <f t="shared" si="115"/>
        <v>0.57803125</v>
      </c>
      <c r="AN1027">
        <f t="shared" si="116"/>
        <v>5.7803125</v>
      </c>
      <c r="AO1027">
        <f t="shared" si="117"/>
        <v>5.7803124999999999E-3</v>
      </c>
      <c r="AP1027">
        <f t="shared" si="118"/>
        <v>0.2</v>
      </c>
      <c r="AQ1027">
        <f>VLOOKUP(M1027,spp!A:H,8,FALSE)</f>
        <v>2</v>
      </c>
      <c r="AR1027" t="str">
        <f>VLOOKUP(M1027,spp!A:K,10,FALSE)</f>
        <v>Herbívoro</v>
      </c>
      <c r="AS1027" t="str">
        <f>VLOOKUP(M1027,spp!A:L,12,FALSE)</f>
        <v>LC</v>
      </c>
    </row>
    <row r="1028" spans="1:45" x14ac:dyDescent="0.3">
      <c r="A1028">
        <v>31</v>
      </c>
      <c r="B1028" s="2" t="s">
        <v>1113</v>
      </c>
      <c r="C1028" t="s">
        <v>1299</v>
      </c>
      <c r="D1028" s="2" t="s">
        <v>1303</v>
      </c>
      <c r="E1028" s="2" t="s">
        <v>985</v>
      </c>
      <c r="F1028" s="2">
        <v>2</v>
      </c>
      <c r="G1028" s="1">
        <v>41370</v>
      </c>
      <c r="H1028" s="61">
        <v>2013</v>
      </c>
      <c r="I1028" s="5" t="s">
        <v>986</v>
      </c>
      <c r="J1028" s="1"/>
      <c r="K1028" s="2">
        <v>4.5</v>
      </c>
      <c r="L1028" t="str">
        <f t="shared" ref="L1028:L1091" si="120">IF(K1028&gt;6,"Profundo","Somero")</f>
        <v>Somero</v>
      </c>
      <c r="M1028" s="2" t="s">
        <v>1026</v>
      </c>
      <c r="N1028" t="str">
        <f>VLOOKUP(M1028,spp!A:B,2,FALSE)</f>
        <v>Microspathodon dorsalis</v>
      </c>
      <c r="O1028">
        <f t="shared" si="119"/>
        <v>11</v>
      </c>
      <c r="Q1028">
        <v>1</v>
      </c>
      <c r="S1028">
        <v>7</v>
      </c>
      <c r="T1028">
        <v>3</v>
      </c>
      <c r="AJ1028">
        <f>VLOOKUP(M1028,spp!A:C,3,FALSE)</f>
        <v>2</v>
      </c>
      <c r="AK1028">
        <f>VLOOKUP(M1028,spp!A:D,4,FALSE)</f>
        <v>3</v>
      </c>
      <c r="AL1028">
        <f t="shared" ref="AL1028:AL1091" si="121">((AJ1028*$P$2^AK1028)*P1028)+((AJ1028*$Q$2^AK1028)*Q1028)+((AJ1028*$R$2^AK1028)*R1028)+((AJ1028*$S$2^AK1028)*S1028)+((AJ1028*$T$2^AK1028)*T1028)+((AJ1028*$U$2^AK1028)*U1028)+((AJ1028*$V$2^AK1028)*V1028)+((AJ1028*$W$2^AK1028)*W1028)+((AJ1028*$X$2^AK1028)*X1028)+((AJ1028*$Y$2^AK1028)*Y1028)+((AJ1028*$Z$2^AK1028)*Z1028)+((AJ1028*$AA$2^AK1028)*AA1028)+((AJ1028*$AB$2^AK1028)*AB1028)+ ((AJ1028*$AC$2^AK1028)*AC1028)+((AJ1028*$AD$2^AK1028)*AD1028)+((AJ1028*$AE$2^AK1028)*AE1028)+((AJ1028*$AF$2^AK1028)*AF1028)+((AJ1028*$AG$2^AK1028)*AG1028)+((AJ1028*$AH$2^AK1028)*AH1028)</f>
        <v>169625</v>
      </c>
      <c r="AM1028">
        <f t="shared" ref="AM1028:AM1091" si="122">AL1028/40</f>
        <v>4240.625</v>
      </c>
      <c r="AN1028">
        <f t="shared" ref="AN1028:AN1091" si="123">AM1028*10</f>
        <v>42406.25</v>
      </c>
      <c r="AO1028">
        <f t="shared" ref="AO1028:AO1091" si="124">AN1028/1000</f>
        <v>42.40625</v>
      </c>
      <c r="AP1028">
        <f t="shared" ref="AP1028:AP1091" si="125">O1028/$C$1</f>
        <v>0.22</v>
      </c>
      <c r="AQ1028">
        <f>VLOOKUP(M1028,spp!A:H,8,FALSE)</f>
        <v>2.1</v>
      </c>
      <c r="AR1028" t="str">
        <f>VLOOKUP(M1028,spp!A:K,10,FALSE)</f>
        <v>Herbívoro</v>
      </c>
      <c r="AS1028" t="str">
        <f>VLOOKUP(M1028,spp!A:L,12,FALSE)</f>
        <v>LC</v>
      </c>
    </row>
    <row r="1029" spans="1:45" x14ac:dyDescent="0.3">
      <c r="A1029">
        <v>31</v>
      </c>
      <c r="B1029" s="2" t="s">
        <v>1113</v>
      </c>
      <c r="C1029" t="s">
        <v>1299</v>
      </c>
      <c r="D1029" s="2" t="s">
        <v>1303</v>
      </c>
      <c r="E1029" s="2" t="s">
        <v>985</v>
      </c>
      <c r="F1029" s="2">
        <v>2</v>
      </c>
      <c r="G1029" s="1">
        <v>41370</v>
      </c>
      <c r="H1029" s="61">
        <v>2013</v>
      </c>
      <c r="I1029" s="5" t="s">
        <v>986</v>
      </c>
      <c r="J1029" s="1"/>
      <c r="K1029" s="2">
        <v>4.5</v>
      </c>
      <c r="L1029" t="str">
        <f t="shared" si="120"/>
        <v>Somero</v>
      </c>
      <c r="M1029" s="2" t="s">
        <v>1028</v>
      </c>
      <c r="N1029" t="str">
        <f>VLOOKUP(M1029,spp!A:B,2,FALSE)</f>
        <v>Thalassoma lucasanum</v>
      </c>
      <c r="O1029">
        <f t="shared" si="119"/>
        <v>1</v>
      </c>
      <c r="Q1029">
        <v>1</v>
      </c>
      <c r="AJ1029">
        <f>VLOOKUP(M1029,spp!A:C,3,FALSE)</f>
        <v>1.261E-2</v>
      </c>
      <c r="AK1029">
        <f>VLOOKUP(M1029,spp!A:D,4,FALSE)</f>
        <v>2</v>
      </c>
      <c r="AL1029">
        <f t="shared" si="121"/>
        <v>0.70931250000000001</v>
      </c>
      <c r="AM1029">
        <f t="shared" si="122"/>
        <v>1.77328125E-2</v>
      </c>
      <c r="AN1029">
        <f t="shared" si="123"/>
        <v>0.177328125</v>
      </c>
      <c r="AO1029">
        <f t="shared" si="124"/>
        <v>1.77328125E-4</v>
      </c>
      <c r="AP1029">
        <f t="shared" si="125"/>
        <v>0.02</v>
      </c>
      <c r="AQ1029">
        <f>VLOOKUP(M1029,spp!A:H,8,FALSE)</f>
        <v>3.5</v>
      </c>
      <c r="AR1029" t="str">
        <f>VLOOKUP(M1029,spp!A:K,10,FALSE)</f>
        <v>Depredador</v>
      </c>
      <c r="AS1029" t="str">
        <f>VLOOKUP(M1029,spp!A:L,12,FALSE)</f>
        <v>LC</v>
      </c>
    </row>
    <row r="1030" spans="1:45" x14ac:dyDescent="0.3">
      <c r="A1030">
        <v>31</v>
      </c>
      <c r="B1030" s="2" t="s">
        <v>1113</v>
      </c>
      <c r="C1030" t="s">
        <v>1299</v>
      </c>
      <c r="D1030" s="2" t="s">
        <v>1303</v>
      </c>
      <c r="E1030" s="2" t="s">
        <v>985</v>
      </c>
      <c r="F1030" s="2">
        <v>2</v>
      </c>
      <c r="G1030" s="1">
        <v>41370</v>
      </c>
      <c r="H1030" s="61">
        <v>2013</v>
      </c>
      <c r="I1030" s="5" t="s">
        <v>986</v>
      </c>
      <c r="J1030" s="1"/>
      <c r="K1030" s="2">
        <v>4.5</v>
      </c>
      <c r="L1030" t="str">
        <f t="shared" si="120"/>
        <v>Somero</v>
      </c>
      <c r="M1030" s="2" t="s">
        <v>1054</v>
      </c>
      <c r="N1030" t="str">
        <f>VLOOKUP(M1030,spp!A:B,2,FALSE)</f>
        <v>Halichoeres nicholsi</v>
      </c>
      <c r="O1030">
        <f t="shared" si="119"/>
        <v>1</v>
      </c>
      <c r="R1030">
        <v>1</v>
      </c>
      <c r="AJ1030">
        <f>VLOOKUP(M1030,spp!A:C,3,FALSE)</f>
        <v>1.26E-2</v>
      </c>
      <c r="AK1030">
        <f>VLOOKUP(M1030,spp!A:D,4,FALSE)</f>
        <v>3</v>
      </c>
      <c r="AL1030">
        <f t="shared" si="121"/>
        <v>24.609375</v>
      </c>
      <c r="AM1030">
        <f t="shared" si="122"/>
        <v>0.615234375</v>
      </c>
      <c r="AN1030">
        <f t="shared" si="123"/>
        <v>6.15234375</v>
      </c>
      <c r="AO1030">
        <f t="shared" si="124"/>
        <v>6.1523437499999998E-3</v>
      </c>
      <c r="AP1030">
        <f t="shared" si="125"/>
        <v>0.02</v>
      </c>
      <c r="AQ1030">
        <f>VLOOKUP(M1030,spp!A:H,8,FALSE)</f>
        <v>4</v>
      </c>
      <c r="AR1030" t="str">
        <f>VLOOKUP(M1030,spp!A:K,10,FALSE)</f>
        <v>Depredador Tope</v>
      </c>
      <c r="AS1030" t="str">
        <f>VLOOKUP(M1030,spp!A:L,12,FALSE)</f>
        <v>LC</v>
      </c>
    </row>
    <row r="1031" spans="1:45" x14ac:dyDescent="0.3">
      <c r="A1031">
        <v>31</v>
      </c>
      <c r="B1031" s="2" t="s">
        <v>1113</v>
      </c>
      <c r="C1031" t="s">
        <v>1299</v>
      </c>
      <c r="D1031" s="2" t="s">
        <v>1303</v>
      </c>
      <c r="E1031" s="2" t="s">
        <v>985</v>
      </c>
      <c r="F1031" s="2">
        <v>2</v>
      </c>
      <c r="G1031" s="1">
        <v>41370</v>
      </c>
      <c r="H1031" s="61">
        <v>2013</v>
      </c>
      <c r="I1031" s="5" t="s">
        <v>986</v>
      </c>
      <c r="J1031" s="1"/>
      <c r="K1031" s="2">
        <v>4.5</v>
      </c>
      <c r="L1031" t="str">
        <f t="shared" si="120"/>
        <v>Somero</v>
      </c>
      <c r="M1031" s="2" t="s">
        <v>1040</v>
      </c>
      <c r="N1031" t="str">
        <f>VLOOKUP(M1031,spp!A:B,2,FALSE)</f>
        <v>Sufflamen verres</v>
      </c>
      <c r="O1031">
        <f t="shared" si="119"/>
        <v>1</v>
      </c>
      <c r="R1031">
        <v>1</v>
      </c>
      <c r="AJ1031">
        <f>VLOOKUP(M1031,spp!A:C,3,FALSE)</f>
        <v>2</v>
      </c>
      <c r="AK1031">
        <f>VLOOKUP(M1031,spp!A:D,4,FALSE)</f>
        <v>3</v>
      </c>
      <c r="AL1031">
        <f t="shared" si="121"/>
        <v>3906.25</v>
      </c>
      <c r="AM1031">
        <f t="shared" si="122"/>
        <v>97.65625</v>
      </c>
      <c r="AN1031">
        <f t="shared" si="123"/>
        <v>976.5625</v>
      </c>
      <c r="AO1031">
        <f t="shared" si="124"/>
        <v>0.9765625</v>
      </c>
      <c r="AP1031">
        <f t="shared" si="125"/>
        <v>0.02</v>
      </c>
      <c r="AQ1031">
        <f>VLOOKUP(M1031,spp!A:H,8,FALSE)</f>
        <v>3.3</v>
      </c>
      <c r="AR1031" t="str">
        <f>VLOOKUP(M1031,spp!A:K,10,FALSE)</f>
        <v>Depredador</v>
      </c>
      <c r="AS1031" t="str">
        <f>VLOOKUP(M1031,spp!A:L,12,FALSE)</f>
        <v>LC</v>
      </c>
    </row>
    <row r="1032" spans="1:45" x14ac:dyDescent="0.3">
      <c r="A1032">
        <v>31</v>
      </c>
      <c r="B1032" s="2" t="s">
        <v>1113</v>
      </c>
      <c r="C1032" t="s">
        <v>1299</v>
      </c>
      <c r="D1032" s="2" t="s">
        <v>1303</v>
      </c>
      <c r="E1032" s="2" t="s">
        <v>985</v>
      </c>
      <c r="F1032" s="2">
        <v>3</v>
      </c>
      <c r="G1032" s="1">
        <v>41370</v>
      </c>
      <c r="H1032" s="61">
        <v>2013</v>
      </c>
      <c r="I1032" s="5" t="s">
        <v>986</v>
      </c>
      <c r="J1032" s="1"/>
      <c r="K1032" s="2">
        <v>4</v>
      </c>
      <c r="L1032" t="str">
        <f t="shared" si="120"/>
        <v>Somero</v>
      </c>
      <c r="M1032" s="2" t="s">
        <v>1128</v>
      </c>
      <c r="N1032" t="str">
        <f>VLOOKUP(M1032,spp!A:B,2,FALSE)</f>
        <v>Haemulon flaviguttatum</v>
      </c>
      <c r="O1032">
        <f t="shared" si="119"/>
        <v>13</v>
      </c>
      <c r="R1032">
        <v>13</v>
      </c>
      <c r="AJ1032" t="str">
        <f>VLOOKUP(M1032,spp!A:C,3,FALSE)</f>
        <v>0.10299999999999999</v>
      </c>
      <c r="AK1032">
        <f>VLOOKUP(M1032,spp!A:D,4,FALSE)</f>
        <v>2.6</v>
      </c>
      <c r="AL1032">
        <f t="shared" si="121"/>
        <v>952.24041712964777</v>
      </c>
      <c r="AM1032">
        <f t="shared" si="122"/>
        <v>23.806010428241194</v>
      </c>
      <c r="AN1032">
        <f t="shared" si="123"/>
        <v>238.06010428241194</v>
      </c>
      <c r="AO1032">
        <f t="shared" si="124"/>
        <v>0.23806010428241195</v>
      </c>
      <c r="AP1032">
        <f t="shared" si="125"/>
        <v>0.26</v>
      </c>
      <c r="AQ1032">
        <f>VLOOKUP(M1032,spp!A:H,8,FALSE)</f>
        <v>4.2</v>
      </c>
      <c r="AR1032" t="str">
        <f>VLOOKUP(M1032,spp!A:K,10,FALSE)</f>
        <v>Depredador Tope</v>
      </c>
      <c r="AS1032" t="str">
        <f>VLOOKUP(M1032,spp!A:L,12,FALSE)</f>
        <v>LC</v>
      </c>
    </row>
    <row r="1033" spans="1:45" x14ac:dyDescent="0.3">
      <c r="A1033">
        <v>31</v>
      </c>
      <c r="B1033" s="2" t="s">
        <v>1113</v>
      </c>
      <c r="C1033" t="s">
        <v>1299</v>
      </c>
      <c r="D1033" s="2" t="s">
        <v>1303</v>
      </c>
      <c r="E1033" s="2" t="s">
        <v>985</v>
      </c>
      <c r="F1033" s="2">
        <v>3</v>
      </c>
      <c r="G1033" s="1">
        <v>41370</v>
      </c>
      <c r="H1033" s="61">
        <v>2013</v>
      </c>
      <c r="I1033" s="5" t="s">
        <v>986</v>
      </c>
      <c r="J1033" s="1"/>
      <c r="K1033" s="2">
        <v>4</v>
      </c>
      <c r="L1033" t="str">
        <f t="shared" si="120"/>
        <v>Somero</v>
      </c>
      <c r="M1033" s="2" t="s">
        <v>1019</v>
      </c>
      <c r="N1033" t="str">
        <f>VLOOKUP(M1033,spp!A:B,2,FALSE)</f>
        <v>Stegastes acapulcoensis</v>
      </c>
      <c r="O1033">
        <f t="shared" si="119"/>
        <v>24</v>
      </c>
      <c r="P1033">
        <v>15</v>
      </c>
      <c r="R1033">
        <v>5</v>
      </c>
      <c r="S1033">
        <v>4</v>
      </c>
      <c r="AJ1033">
        <f>VLOOKUP(M1033,spp!A:C,3,FALSE)</f>
        <v>3.49E-2</v>
      </c>
      <c r="AK1033">
        <f>VLOOKUP(M1033,spp!A:D,4,FALSE)</f>
        <v>2</v>
      </c>
      <c r="AL1033">
        <f t="shared" si="121"/>
        <v>73.289999999999992</v>
      </c>
      <c r="AM1033">
        <f t="shared" si="122"/>
        <v>1.8322499999999997</v>
      </c>
      <c r="AN1033">
        <f t="shared" si="123"/>
        <v>18.322499999999998</v>
      </c>
      <c r="AO1033">
        <f t="shared" si="124"/>
        <v>1.8322499999999999E-2</v>
      </c>
      <c r="AP1033">
        <f t="shared" si="125"/>
        <v>0.48</v>
      </c>
      <c r="AQ1033">
        <f>VLOOKUP(M1033,spp!A:H,8,FALSE)</f>
        <v>2</v>
      </c>
      <c r="AR1033" t="str">
        <f>VLOOKUP(M1033,spp!A:K,10,FALSE)</f>
        <v>Herbívoro</v>
      </c>
      <c r="AS1033" t="str">
        <f>VLOOKUP(M1033,spp!A:L,12,FALSE)</f>
        <v>LC</v>
      </c>
    </row>
    <row r="1034" spans="1:45" x14ac:dyDescent="0.3">
      <c r="A1034">
        <v>31</v>
      </c>
      <c r="B1034" s="2" t="s">
        <v>1113</v>
      </c>
      <c r="C1034" t="s">
        <v>1299</v>
      </c>
      <c r="D1034" s="2" t="s">
        <v>1303</v>
      </c>
      <c r="E1034" s="2" t="s">
        <v>985</v>
      </c>
      <c r="F1034" s="2">
        <v>3</v>
      </c>
      <c r="G1034" s="1">
        <v>41370</v>
      </c>
      <c r="H1034" s="61">
        <v>2013</v>
      </c>
      <c r="I1034" s="5" t="s">
        <v>986</v>
      </c>
      <c r="J1034" s="1"/>
      <c r="K1034" s="2">
        <v>4</v>
      </c>
      <c r="L1034" t="str">
        <f t="shared" si="120"/>
        <v>Somero</v>
      </c>
      <c r="M1034" s="2" t="s">
        <v>1026</v>
      </c>
      <c r="N1034" t="str">
        <f>VLOOKUP(M1034,spp!A:B,2,FALSE)</f>
        <v>Microspathodon dorsalis</v>
      </c>
      <c r="O1034">
        <f t="shared" si="119"/>
        <v>3</v>
      </c>
      <c r="Q1034">
        <v>2</v>
      </c>
      <c r="T1034">
        <v>1</v>
      </c>
      <c r="AJ1034">
        <f>VLOOKUP(M1034,spp!A:C,3,FALSE)</f>
        <v>2</v>
      </c>
      <c r="AK1034">
        <f>VLOOKUP(M1034,spp!A:D,4,FALSE)</f>
        <v>3</v>
      </c>
      <c r="AL1034">
        <f t="shared" si="121"/>
        <v>32937.5</v>
      </c>
      <c r="AM1034">
        <f t="shared" si="122"/>
        <v>823.4375</v>
      </c>
      <c r="AN1034">
        <f t="shared" si="123"/>
        <v>8234.375</v>
      </c>
      <c r="AO1034">
        <f t="shared" si="124"/>
        <v>8.234375</v>
      </c>
      <c r="AP1034">
        <f t="shared" si="125"/>
        <v>0.06</v>
      </c>
      <c r="AQ1034">
        <f>VLOOKUP(M1034,spp!A:H,8,FALSE)</f>
        <v>2.1</v>
      </c>
      <c r="AR1034" t="str">
        <f>VLOOKUP(M1034,spp!A:K,10,FALSE)</f>
        <v>Herbívoro</v>
      </c>
      <c r="AS1034" t="str">
        <f>VLOOKUP(M1034,spp!A:L,12,FALSE)</f>
        <v>LC</v>
      </c>
    </row>
    <row r="1035" spans="1:45" x14ac:dyDescent="0.3">
      <c r="A1035">
        <v>31</v>
      </c>
      <c r="B1035" s="2" t="s">
        <v>1113</v>
      </c>
      <c r="C1035" t="s">
        <v>1299</v>
      </c>
      <c r="D1035" s="2" t="s">
        <v>1303</v>
      </c>
      <c r="E1035" s="2" t="s">
        <v>985</v>
      </c>
      <c r="F1035" s="2">
        <v>3</v>
      </c>
      <c r="G1035" s="1">
        <v>41370</v>
      </c>
      <c r="H1035" s="61">
        <v>2013</v>
      </c>
      <c r="I1035" s="5" t="s">
        <v>986</v>
      </c>
      <c r="J1035" s="1"/>
      <c r="K1035" s="2">
        <v>4</v>
      </c>
      <c r="L1035" t="str">
        <f t="shared" si="120"/>
        <v>Somero</v>
      </c>
      <c r="M1035" s="2" t="s">
        <v>1028</v>
      </c>
      <c r="N1035" t="str">
        <f>VLOOKUP(M1035,spp!A:B,2,FALSE)</f>
        <v>Thalassoma lucasanum</v>
      </c>
      <c r="O1035">
        <f t="shared" si="119"/>
        <v>11</v>
      </c>
      <c r="Q1035">
        <v>11</v>
      </c>
      <c r="AJ1035">
        <f>VLOOKUP(M1035,spp!A:C,3,FALSE)</f>
        <v>1.261E-2</v>
      </c>
      <c r="AK1035">
        <f>VLOOKUP(M1035,spp!A:D,4,FALSE)</f>
        <v>2</v>
      </c>
      <c r="AL1035">
        <f t="shared" si="121"/>
        <v>7.8024374999999999</v>
      </c>
      <c r="AM1035">
        <f t="shared" si="122"/>
        <v>0.1950609375</v>
      </c>
      <c r="AN1035">
        <f t="shared" si="123"/>
        <v>1.950609375</v>
      </c>
      <c r="AO1035">
        <f t="shared" si="124"/>
        <v>1.9506093750000001E-3</v>
      </c>
      <c r="AP1035">
        <f t="shared" si="125"/>
        <v>0.22</v>
      </c>
      <c r="AQ1035">
        <f>VLOOKUP(M1035,spp!A:H,8,FALSE)</f>
        <v>3.5</v>
      </c>
      <c r="AR1035" t="str">
        <f>VLOOKUP(M1035,spp!A:K,10,FALSE)</f>
        <v>Depredador</v>
      </c>
      <c r="AS1035" t="str">
        <f>VLOOKUP(M1035,spp!A:L,12,FALSE)</f>
        <v>LC</v>
      </c>
    </row>
    <row r="1036" spans="1:45" x14ac:dyDescent="0.3">
      <c r="A1036">
        <v>31</v>
      </c>
      <c r="B1036" s="2" t="s">
        <v>1113</v>
      </c>
      <c r="C1036" t="s">
        <v>1299</v>
      </c>
      <c r="D1036" s="2" t="s">
        <v>1303</v>
      </c>
      <c r="E1036" s="2" t="s">
        <v>985</v>
      </c>
      <c r="F1036" s="2">
        <v>3</v>
      </c>
      <c r="G1036" s="1">
        <v>41370</v>
      </c>
      <c r="H1036" s="61">
        <v>2013</v>
      </c>
      <c r="I1036" s="5" t="s">
        <v>986</v>
      </c>
      <c r="J1036" s="1"/>
      <c r="K1036" s="2">
        <v>4</v>
      </c>
      <c r="L1036" t="str">
        <f t="shared" si="120"/>
        <v>Somero</v>
      </c>
      <c r="M1036" s="2" t="s">
        <v>1054</v>
      </c>
      <c r="N1036" t="str">
        <f>VLOOKUP(M1036,spp!A:B,2,FALSE)</f>
        <v>Halichoeres nicholsi</v>
      </c>
      <c r="O1036">
        <f t="shared" si="119"/>
        <v>2</v>
      </c>
      <c r="P1036">
        <v>1</v>
      </c>
      <c r="Q1036">
        <v>1</v>
      </c>
      <c r="AJ1036">
        <f>VLOOKUP(M1036,spp!A:C,3,FALSE)</f>
        <v>1.26E-2</v>
      </c>
      <c r="AK1036">
        <f>VLOOKUP(M1036,spp!A:D,4,FALSE)</f>
        <v>3</v>
      </c>
      <c r="AL1036">
        <f t="shared" si="121"/>
        <v>5.5125000000000002</v>
      </c>
      <c r="AM1036">
        <f t="shared" si="122"/>
        <v>0.1378125</v>
      </c>
      <c r="AN1036">
        <f t="shared" si="123"/>
        <v>1.378125</v>
      </c>
      <c r="AO1036">
        <f t="shared" si="124"/>
        <v>1.378125E-3</v>
      </c>
      <c r="AP1036">
        <f t="shared" si="125"/>
        <v>0.04</v>
      </c>
      <c r="AQ1036">
        <f>VLOOKUP(M1036,spp!A:H,8,FALSE)</f>
        <v>4</v>
      </c>
      <c r="AR1036" t="str">
        <f>VLOOKUP(M1036,spp!A:K,10,FALSE)</f>
        <v>Depredador Tope</v>
      </c>
      <c r="AS1036" t="str">
        <f>VLOOKUP(M1036,spp!A:L,12,FALSE)</f>
        <v>LC</v>
      </c>
    </row>
    <row r="1037" spans="1:45" x14ac:dyDescent="0.3">
      <c r="A1037">
        <v>31</v>
      </c>
      <c r="B1037" s="2" t="s">
        <v>1113</v>
      </c>
      <c r="C1037" t="s">
        <v>1299</v>
      </c>
      <c r="D1037" s="2" t="s">
        <v>1303</v>
      </c>
      <c r="E1037" s="2" t="s">
        <v>985</v>
      </c>
      <c r="F1037" s="2">
        <v>3</v>
      </c>
      <c r="G1037" s="1">
        <v>41370</v>
      </c>
      <c r="H1037" s="61">
        <v>2013</v>
      </c>
      <c r="I1037" s="5" t="s">
        <v>986</v>
      </c>
      <c r="J1037" s="1"/>
      <c r="K1037" s="2">
        <v>4</v>
      </c>
      <c r="L1037" t="str">
        <f t="shared" si="120"/>
        <v>Somero</v>
      </c>
      <c r="M1037" s="2" t="s">
        <v>1017</v>
      </c>
      <c r="N1037" t="str">
        <f>VLOOKUP(M1037,spp!A:B,2,FALSE)</f>
        <v>Halichoeres dispilus</v>
      </c>
      <c r="O1037">
        <f t="shared" si="119"/>
        <v>7</v>
      </c>
      <c r="Q1037">
        <v>7</v>
      </c>
      <c r="AJ1037">
        <f>VLOOKUP(M1037,spp!A:C,3,FALSE)</f>
        <v>1.26E-2</v>
      </c>
      <c r="AK1037">
        <f>VLOOKUP(M1037,spp!A:D,4,FALSE)</f>
        <v>3</v>
      </c>
      <c r="AL1037">
        <f t="shared" si="121"/>
        <v>37.209375000000001</v>
      </c>
      <c r="AM1037">
        <f t="shared" si="122"/>
        <v>0.93023437500000006</v>
      </c>
      <c r="AN1037">
        <f t="shared" si="123"/>
        <v>9.3023437500000004</v>
      </c>
      <c r="AO1037">
        <f t="shared" si="124"/>
        <v>9.3023437500000007E-3</v>
      </c>
      <c r="AP1037">
        <f t="shared" si="125"/>
        <v>0.14000000000000001</v>
      </c>
      <c r="AQ1037">
        <f>VLOOKUP(M1037,spp!A:H,8,FALSE)</f>
        <v>3.9</v>
      </c>
      <c r="AR1037" t="str">
        <f>VLOOKUP(M1037,spp!A:K,10,FALSE)</f>
        <v>Depredador</v>
      </c>
      <c r="AS1037" t="str">
        <f>VLOOKUP(M1037,spp!A:L,12,FALSE)</f>
        <v>LC</v>
      </c>
    </row>
    <row r="1038" spans="1:45" x14ac:dyDescent="0.3">
      <c r="A1038">
        <v>31</v>
      </c>
      <c r="B1038" s="2" t="s">
        <v>1113</v>
      </c>
      <c r="C1038" t="s">
        <v>1299</v>
      </c>
      <c r="D1038" s="2" t="s">
        <v>1303</v>
      </c>
      <c r="E1038" s="2" t="s">
        <v>985</v>
      </c>
      <c r="F1038" s="2">
        <v>3</v>
      </c>
      <c r="G1038" s="1">
        <v>41370</v>
      </c>
      <c r="H1038" s="61">
        <v>2013</v>
      </c>
      <c r="I1038" s="5" t="s">
        <v>986</v>
      </c>
      <c r="J1038" s="1"/>
      <c r="K1038" s="2">
        <v>4</v>
      </c>
      <c r="L1038" t="str">
        <f t="shared" si="120"/>
        <v>Somero</v>
      </c>
      <c r="M1038" s="2" t="s">
        <v>1027</v>
      </c>
      <c r="N1038" t="str">
        <f>VLOOKUP(M1038,spp!A:B,2,FALSE)</f>
        <v>Halichoeres notospilus</v>
      </c>
      <c r="O1038">
        <f t="shared" si="119"/>
        <v>1</v>
      </c>
      <c r="R1038">
        <v>1</v>
      </c>
      <c r="AJ1038">
        <f>VLOOKUP(M1038,spp!A:C,3,FALSE)</f>
        <v>1.26E-2</v>
      </c>
      <c r="AK1038">
        <f>VLOOKUP(M1038,spp!A:D,4,FALSE)</f>
        <v>3</v>
      </c>
      <c r="AL1038">
        <f t="shared" si="121"/>
        <v>24.609375</v>
      </c>
      <c r="AM1038">
        <f t="shared" si="122"/>
        <v>0.615234375</v>
      </c>
      <c r="AN1038">
        <f t="shared" si="123"/>
        <v>6.15234375</v>
      </c>
      <c r="AO1038">
        <f t="shared" si="124"/>
        <v>6.1523437499999998E-3</v>
      </c>
      <c r="AP1038">
        <f t="shared" si="125"/>
        <v>0.02</v>
      </c>
      <c r="AQ1038">
        <f>VLOOKUP(M1038,spp!A:H,8,FALSE)</f>
        <v>3.5</v>
      </c>
      <c r="AR1038" t="str">
        <f>VLOOKUP(M1038,spp!A:K,10,FALSE)</f>
        <v>Depredador</v>
      </c>
      <c r="AS1038" t="str">
        <f>VLOOKUP(M1038,spp!A:L,12,FALSE)</f>
        <v>LC</v>
      </c>
    </row>
    <row r="1039" spans="1:45" x14ac:dyDescent="0.3">
      <c r="A1039">
        <v>32</v>
      </c>
      <c r="B1039" s="2" t="s">
        <v>1113</v>
      </c>
      <c r="C1039" t="s">
        <v>1299</v>
      </c>
      <c r="D1039" s="2" t="s">
        <v>1118</v>
      </c>
      <c r="E1039" s="2" t="s">
        <v>985</v>
      </c>
      <c r="F1039" s="2">
        <v>1</v>
      </c>
      <c r="G1039" s="1">
        <v>41370</v>
      </c>
      <c r="H1039" s="61">
        <v>2013</v>
      </c>
      <c r="I1039" s="5" t="s">
        <v>986</v>
      </c>
      <c r="J1039" s="1"/>
      <c r="K1039" s="2">
        <v>3.6</v>
      </c>
      <c r="L1039" t="str">
        <f t="shared" si="120"/>
        <v>Somero</v>
      </c>
      <c r="M1039" s="2" t="s">
        <v>1017</v>
      </c>
      <c r="N1039" t="str">
        <f>VLOOKUP(M1039,spp!A:B,2,FALSE)</f>
        <v>Halichoeres dispilus</v>
      </c>
      <c r="O1039">
        <f t="shared" si="119"/>
        <v>19</v>
      </c>
      <c r="Q1039">
        <v>12</v>
      </c>
      <c r="R1039">
        <v>7</v>
      </c>
      <c r="AJ1039">
        <f>VLOOKUP(M1039,spp!A:C,3,FALSE)</f>
        <v>1.26E-2</v>
      </c>
      <c r="AK1039">
        <f>VLOOKUP(M1039,spp!A:D,4,FALSE)</f>
        <v>3</v>
      </c>
      <c r="AL1039">
        <f t="shared" si="121"/>
        <v>236.05312499999999</v>
      </c>
      <c r="AM1039">
        <f t="shared" si="122"/>
        <v>5.901328125</v>
      </c>
      <c r="AN1039">
        <f t="shared" si="123"/>
        <v>59.013281249999999</v>
      </c>
      <c r="AO1039">
        <f t="shared" si="124"/>
        <v>5.9013281250000001E-2</v>
      </c>
      <c r="AP1039">
        <f t="shared" si="125"/>
        <v>0.38</v>
      </c>
      <c r="AQ1039">
        <f>VLOOKUP(M1039,spp!A:H,8,FALSE)</f>
        <v>3.9</v>
      </c>
      <c r="AR1039" t="str">
        <f>VLOOKUP(M1039,spp!A:K,10,FALSE)</f>
        <v>Depredador</v>
      </c>
      <c r="AS1039" t="str">
        <f>VLOOKUP(M1039,spp!A:L,12,FALSE)</f>
        <v>LC</v>
      </c>
    </row>
    <row r="1040" spans="1:45" x14ac:dyDescent="0.3">
      <c r="A1040">
        <v>32</v>
      </c>
      <c r="B1040" s="2" t="s">
        <v>1113</v>
      </c>
      <c r="C1040" t="s">
        <v>1299</v>
      </c>
      <c r="D1040" s="2" t="s">
        <v>1118</v>
      </c>
      <c r="E1040" s="2" t="s">
        <v>985</v>
      </c>
      <c r="F1040" s="2">
        <v>1</v>
      </c>
      <c r="G1040" s="1">
        <v>41370</v>
      </c>
      <c r="H1040" s="61">
        <v>2013</v>
      </c>
      <c r="I1040" s="5" t="s">
        <v>986</v>
      </c>
      <c r="J1040" s="1"/>
      <c r="K1040" s="2">
        <v>3.6</v>
      </c>
      <c r="L1040" t="str">
        <f t="shared" si="120"/>
        <v>Somero</v>
      </c>
      <c r="M1040" s="2" t="s">
        <v>1028</v>
      </c>
      <c r="N1040" t="str">
        <f>VLOOKUP(M1040,spp!A:B,2,FALSE)</f>
        <v>Thalassoma lucasanum</v>
      </c>
      <c r="O1040">
        <f t="shared" si="119"/>
        <v>1</v>
      </c>
      <c r="R1040">
        <v>1</v>
      </c>
      <c r="AJ1040">
        <f>VLOOKUP(M1040,spp!A:C,3,FALSE)</f>
        <v>1.261E-2</v>
      </c>
      <c r="AK1040">
        <f>VLOOKUP(M1040,spp!A:D,4,FALSE)</f>
        <v>2</v>
      </c>
      <c r="AL1040">
        <f t="shared" si="121"/>
        <v>1.9703124999999999</v>
      </c>
      <c r="AM1040">
        <f t="shared" si="122"/>
        <v>4.9257812499999998E-2</v>
      </c>
      <c r="AN1040">
        <f t="shared" si="123"/>
        <v>0.49257812499999998</v>
      </c>
      <c r="AO1040">
        <f t="shared" si="124"/>
        <v>4.9257812499999996E-4</v>
      </c>
      <c r="AP1040">
        <f t="shared" si="125"/>
        <v>0.02</v>
      </c>
      <c r="AQ1040">
        <f>VLOOKUP(M1040,spp!A:H,8,FALSE)</f>
        <v>3.5</v>
      </c>
      <c r="AR1040" t="str">
        <f>VLOOKUP(M1040,spp!A:K,10,FALSE)</f>
        <v>Depredador</v>
      </c>
      <c r="AS1040" t="str">
        <f>VLOOKUP(M1040,spp!A:L,12,FALSE)</f>
        <v>LC</v>
      </c>
    </row>
    <row r="1041" spans="1:45" x14ac:dyDescent="0.3">
      <c r="A1041">
        <v>32</v>
      </c>
      <c r="B1041" s="2" t="s">
        <v>1113</v>
      </c>
      <c r="C1041" t="s">
        <v>1299</v>
      </c>
      <c r="D1041" s="2" t="s">
        <v>1118</v>
      </c>
      <c r="E1041" s="2" t="s">
        <v>985</v>
      </c>
      <c r="F1041" s="2">
        <v>1</v>
      </c>
      <c r="G1041" s="1">
        <v>41370</v>
      </c>
      <c r="H1041" s="61">
        <v>2013</v>
      </c>
      <c r="I1041" s="5" t="s">
        <v>986</v>
      </c>
      <c r="J1041" s="1"/>
      <c r="K1041" s="2">
        <v>3.6</v>
      </c>
      <c r="L1041" t="str">
        <f t="shared" si="120"/>
        <v>Somero</v>
      </c>
      <c r="M1041" s="2" t="s">
        <v>1019</v>
      </c>
      <c r="N1041" t="str">
        <f>VLOOKUP(M1041,spp!A:B,2,FALSE)</f>
        <v>Stegastes acapulcoensis</v>
      </c>
      <c r="O1041">
        <f t="shared" si="119"/>
        <v>9</v>
      </c>
      <c r="P1041">
        <v>7</v>
      </c>
      <c r="Q1041">
        <v>2</v>
      </c>
      <c r="AJ1041">
        <f>VLOOKUP(M1041,spp!A:C,3,FALSE)</f>
        <v>3.49E-2</v>
      </c>
      <c r="AK1041">
        <f>VLOOKUP(M1041,spp!A:D,4,FALSE)</f>
        <v>2</v>
      </c>
      <c r="AL1041">
        <f t="shared" si="121"/>
        <v>5.453125</v>
      </c>
      <c r="AM1041">
        <f t="shared" si="122"/>
        <v>0.13632812499999999</v>
      </c>
      <c r="AN1041">
        <f t="shared" si="123"/>
        <v>1.36328125</v>
      </c>
      <c r="AO1041">
        <f t="shared" si="124"/>
        <v>1.3632812499999999E-3</v>
      </c>
      <c r="AP1041">
        <f t="shared" si="125"/>
        <v>0.18</v>
      </c>
      <c r="AQ1041">
        <f>VLOOKUP(M1041,spp!A:H,8,FALSE)</f>
        <v>2</v>
      </c>
      <c r="AR1041" t="str">
        <f>VLOOKUP(M1041,spp!A:K,10,FALSE)</f>
        <v>Herbívoro</v>
      </c>
      <c r="AS1041" t="str">
        <f>VLOOKUP(M1041,spp!A:L,12,FALSE)</f>
        <v>LC</v>
      </c>
    </row>
    <row r="1042" spans="1:45" x14ac:dyDescent="0.3">
      <c r="A1042">
        <v>32</v>
      </c>
      <c r="B1042" s="2" t="s">
        <v>1113</v>
      </c>
      <c r="C1042" t="s">
        <v>1299</v>
      </c>
      <c r="D1042" s="2" t="s">
        <v>1118</v>
      </c>
      <c r="E1042" s="2" t="s">
        <v>985</v>
      </c>
      <c r="F1042" s="2">
        <v>1</v>
      </c>
      <c r="G1042" s="1">
        <v>41370</v>
      </c>
      <c r="H1042" s="61">
        <v>2013</v>
      </c>
      <c r="I1042" s="5" t="s">
        <v>986</v>
      </c>
      <c r="J1042" s="1"/>
      <c r="K1042" s="2">
        <v>3.6</v>
      </c>
      <c r="L1042" t="str">
        <f t="shared" si="120"/>
        <v>Somero</v>
      </c>
      <c r="M1042" s="2" t="s">
        <v>1022</v>
      </c>
      <c r="N1042" t="str">
        <f>VLOOKUP(M1042,spp!A:B,2,FALSE)</f>
        <v>Epinephelus labriformis</v>
      </c>
      <c r="O1042">
        <f t="shared" ref="O1042:O1093" si="126">+SUM(P1042:AF1042)</f>
        <v>2</v>
      </c>
      <c r="Q1042">
        <v>2</v>
      </c>
      <c r="AJ1042">
        <f>VLOOKUP(M1042,spp!A:C,3,FALSE)</f>
        <v>3</v>
      </c>
      <c r="AK1042">
        <f>VLOOKUP(M1042,spp!A:D,4,FALSE)</f>
        <v>2.9</v>
      </c>
      <c r="AL1042">
        <f t="shared" si="121"/>
        <v>2069.3259988130139</v>
      </c>
      <c r="AM1042">
        <f t="shared" si="122"/>
        <v>51.73314997032535</v>
      </c>
      <c r="AN1042">
        <f t="shared" si="123"/>
        <v>517.33149970325348</v>
      </c>
      <c r="AO1042">
        <f t="shared" si="124"/>
        <v>0.51733149970325354</v>
      </c>
      <c r="AP1042">
        <f t="shared" si="125"/>
        <v>0.04</v>
      </c>
      <c r="AQ1042">
        <f>VLOOKUP(M1042,spp!A:H,8,FALSE)</f>
        <v>4</v>
      </c>
      <c r="AR1042" t="str">
        <f>VLOOKUP(M1042,spp!A:K,10,FALSE)</f>
        <v>Depredador Tope</v>
      </c>
      <c r="AS1042" t="str">
        <f>VLOOKUP(M1042,spp!A:L,12,FALSE)</f>
        <v>LC</v>
      </c>
    </row>
    <row r="1043" spans="1:45" x14ac:dyDescent="0.3">
      <c r="A1043">
        <v>32</v>
      </c>
      <c r="B1043" s="2" t="s">
        <v>1113</v>
      </c>
      <c r="C1043" t="s">
        <v>1299</v>
      </c>
      <c r="D1043" s="2" t="s">
        <v>1118</v>
      </c>
      <c r="E1043" s="2" t="s">
        <v>985</v>
      </c>
      <c r="F1043" s="2">
        <v>1</v>
      </c>
      <c r="G1043" s="1">
        <v>41370</v>
      </c>
      <c r="H1043" s="61">
        <v>2013</v>
      </c>
      <c r="I1043" s="5" t="s">
        <v>986</v>
      </c>
      <c r="J1043" s="1"/>
      <c r="K1043" s="2">
        <v>3.6</v>
      </c>
      <c r="L1043" t="str">
        <f t="shared" si="120"/>
        <v>Somero</v>
      </c>
      <c r="M1043" s="2" t="s">
        <v>1058</v>
      </c>
      <c r="N1043" t="str">
        <f>VLOOKUP(M1043,spp!A:B,2,FALSE)</f>
        <v>Serranus psittacinus</v>
      </c>
      <c r="O1043">
        <f t="shared" si="126"/>
        <v>5</v>
      </c>
      <c r="Q1043">
        <v>2</v>
      </c>
      <c r="R1043">
        <v>3</v>
      </c>
      <c r="AJ1043">
        <f>VLOOKUP(M1043,spp!A:C,3,FALSE)</f>
        <v>1</v>
      </c>
      <c r="AK1043">
        <f>VLOOKUP(M1043,spp!A:D,4,FALSE)</f>
        <v>2</v>
      </c>
      <c r="AL1043">
        <f t="shared" si="121"/>
        <v>581.25</v>
      </c>
      <c r="AM1043">
        <f t="shared" si="122"/>
        <v>14.53125</v>
      </c>
      <c r="AN1043">
        <f t="shared" si="123"/>
        <v>145.3125</v>
      </c>
      <c r="AO1043">
        <f t="shared" si="124"/>
        <v>0.14531250000000001</v>
      </c>
      <c r="AP1043">
        <f t="shared" si="125"/>
        <v>0.1</v>
      </c>
      <c r="AQ1043">
        <f>VLOOKUP(M1043,spp!A:H,8,FALSE)</f>
        <v>3.6</v>
      </c>
      <c r="AR1043" t="str">
        <f>VLOOKUP(M1043,spp!A:K,10,FALSE)</f>
        <v>Depredador</v>
      </c>
      <c r="AS1043" t="str">
        <f>VLOOKUP(M1043,spp!A:L,12,FALSE)</f>
        <v>LC</v>
      </c>
    </row>
    <row r="1044" spans="1:45" x14ac:dyDescent="0.3">
      <c r="A1044">
        <v>32</v>
      </c>
      <c r="B1044" s="2" t="s">
        <v>1113</v>
      </c>
      <c r="C1044" t="s">
        <v>1299</v>
      </c>
      <c r="D1044" s="2" t="s">
        <v>1118</v>
      </c>
      <c r="E1044" s="2" t="s">
        <v>985</v>
      </c>
      <c r="F1044" s="2">
        <v>1</v>
      </c>
      <c r="G1044" s="1">
        <v>41370</v>
      </c>
      <c r="H1044" s="61">
        <v>2013</v>
      </c>
      <c r="I1044" s="5" t="s">
        <v>986</v>
      </c>
      <c r="J1044" s="1"/>
      <c r="K1044" s="2">
        <v>3.6</v>
      </c>
      <c r="L1044" t="str">
        <f t="shared" si="120"/>
        <v>Somero</v>
      </c>
      <c r="M1044" s="2" t="s">
        <v>1020</v>
      </c>
      <c r="N1044" t="str">
        <f>VLOOKUP(M1044,spp!A:B,2,FALSE)</f>
        <v>Plagiotremus azaleus</v>
      </c>
      <c r="O1044">
        <f t="shared" si="126"/>
        <v>1</v>
      </c>
      <c r="R1044">
        <v>1</v>
      </c>
      <c r="AJ1044">
        <f>VLOOKUP(M1044,spp!A:C,3,FALSE)</f>
        <v>4</v>
      </c>
      <c r="AK1044">
        <f>VLOOKUP(M1044,spp!A:D,4,FALSE)</f>
        <v>3</v>
      </c>
      <c r="AL1044">
        <f t="shared" si="121"/>
        <v>7812.5</v>
      </c>
      <c r="AM1044">
        <f t="shared" si="122"/>
        <v>195.3125</v>
      </c>
      <c r="AN1044">
        <f t="shared" si="123"/>
        <v>1953.125</v>
      </c>
      <c r="AO1044">
        <f t="shared" si="124"/>
        <v>1.953125</v>
      </c>
      <c r="AP1044">
        <f t="shared" si="125"/>
        <v>0.02</v>
      </c>
      <c r="AQ1044">
        <f>VLOOKUP(M1044,spp!A:H,8,FALSE)</f>
        <v>4</v>
      </c>
      <c r="AR1044" t="str">
        <f>VLOOKUP(M1044,spp!A:K,10,FALSE)</f>
        <v>Depredador Tope</v>
      </c>
      <c r="AS1044" t="str">
        <f>VLOOKUP(M1044,spp!A:L,12,FALSE)</f>
        <v>LC</v>
      </c>
    </row>
    <row r="1045" spans="1:45" x14ac:dyDescent="0.3">
      <c r="A1045">
        <v>32</v>
      </c>
      <c r="B1045" s="2" t="s">
        <v>1113</v>
      </c>
      <c r="C1045" t="s">
        <v>1299</v>
      </c>
      <c r="D1045" s="2" t="s">
        <v>1118</v>
      </c>
      <c r="E1045" s="2" t="s">
        <v>985</v>
      </c>
      <c r="F1045" s="2">
        <v>1</v>
      </c>
      <c r="G1045" s="1">
        <v>41370</v>
      </c>
      <c r="H1045" s="61">
        <v>2013</v>
      </c>
      <c r="I1045" s="5" t="s">
        <v>986</v>
      </c>
      <c r="J1045" s="1"/>
      <c r="K1045" s="2">
        <v>3.6</v>
      </c>
      <c r="L1045" t="str">
        <f t="shared" si="120"/>
        <v>Somero</v>
      </c>
      <c r="M1045" s="2" t="s">
        <v>1054</v>
      </c>
      <c r="N1045" t="str">
        <f>VLOOKUP(M1045,spp!A:B,2,FALSE)</f>
        <v>Halichoeres nicholsi</v>
      </c>
      <c r="O1045">
        <f t="shared" si="126"/>
        <v>1</v>
      </c>
      <c r="R1045">
        <v>1</v>
      </c>
      <c r="AJ1045">
        <f>VLOOKUP(M1045,spp!A:C,3,FALSE)</f>
        <v>1.26E-2</v>
      </c>
      <c r="AK1045">
        <f>VLOOKUP(M1045,spp!A:D,4,FALSE)</f>
        <v>3</v>
      </c>
      <c r="AL1045">
        <f t="shared" si="121"/>
        <v>24.609375</v>
      </c>
      <c r="AM1045">
        <f t="shared" si="122"/>
        <v>0.615234375</v>
      </c>
      <c r="AN1045">
        <f t="shared" si="123"/>
        <v>6.15234375</v>
      </c>
      <c r="AO1045">
        <f t="shared" si="124"/>
        <v>6.1523437499999998E-3</v>
      </c>
      <c r="AP1045">
        <f t="shared" si="125"/>
        <v>0.02</v>
      </c>
      <c r="AQ1045">
        <f>VLOOKUP(M1045,spp!A:H,8,FALSE)</f>
        <v>4</v>
      </c>
      <c r="AR1045" t="str">
        <f>VLOOKUP(M1045,spp!A:K,10,FALSE)</f>
        <v>Depredador Tope</v>
      </c>
      <c r="AS1045" t="str">
        <f>VLOOKUP(M1045,spp!A:L,12,FALSE)</f>
        <v>LC</v>
      </c>
    </row>
    <row r="1046" spans="1:45" x14ac:dyDescent="0.3">
      <c r="A1046">
        <v>32</v>
      </c>
      <c r="B1046" s="2" t="s">
        <v>1113</v>
      </c>
      <c r="C1046" t="s">
        <v>1299</v>
      </c>
      <c r="D1046" s="2" t="s">
        <v>1118</v>
      </c>
      <c r="E1046" s="2" t="s">
        <v>985</v>
      </c>
      <c r="F1046" s="2">
        <v>2</v>
      </c>
      <c r="G1046" s="1">
        <v>41370</v>
      </c>
      <c r="H1046" s="61">
        <v>2013</v>
      </c>
      <c r="I1046" s="5" t="s">
        <v>986</v>
      </c>
      <c r="J1046" s="1"/>
      <c r="K1046" s="2">
        <v>4</v>
      </c>
      <c r="L1046" t="str">
        <f t="shared" si="120"/>
        <v>Somero</v>
      </c>
      <c r="M1046" s="2" t="s">
        <v>1017</v>
      </c>
      <c r="N1046" t="str">
        <f>VLOOKUP(M1046,spp!A:B,2,FALSE)</f>
        <v>Halichoeres dispilus</v>
      </c>
      <c r="O1046">
        <f t="shared" si="126"/>
        <v>24</v>
      </c>
      <c r="Q1046">
        <v>19</v>
      </c>
      <c r="R1046">
        <v>5</v>
      </c>
      <c r="AJ1046">
        <f>VLOOKUP(M1046,spp!A:C,3,FALSE)</f>
        <v>1.26E-2</v>
      </c>
      <c r="AK1046">
        <f>VLOOKUP(M1046,spp!A:D,4,FALSE)</f>
        <v>3</v>
      </c>
      <c r="AL1046">
        <f t="shared" si="121"/>
        <v>224.04374999999999</v>
      </c>
      <c r="AM1046">
        <f t="shared" si="122"/>
        <v>5.6010937499999995</v>
      </c>
      <c r="AN1046">
        <f t="shared" si="123"/>
        <v>56.010937499999997</v>
      </c>
      <c r="AO1046">
        <f t="shared" si="124"/>
        <v>5.6010937499999996E-2</v>
      </c>
      <c r="AP1046">
        <f t="shared" si="125"/>
        <v>0.48</v>
      </c>
      <c r="AQ1046">
        <f>VLOOKUP(M1046,spp!A:H,8,FALSE)</f>
        <v>3.9</v>
      </c>
      <c r="AR1046" t="str">
        <f>VLOOKUP(M1046,spp!A:K,10,FALSE)</f>
        <v>Depredador</v>
      </c>
      <c r="AS1046" t="str">
        <f>VLOOKUP(M1046,spp!A:L,12,FALSE)</f>
        <v>LC</v>
      </c>
    </row>
    <row r="1047" spans="1:45" x14ac:dyDescent="0.3">
      <c r="A1047">
        <v>32</v>
      </c>
      <c r="B1047" s="2" t="s">
        <v>1113</v>
      </c>
      <c r="C1047" t="s">
        <v>1299</v>
      </c>
      <c r="D1047" s="2" t="s">
        <v>1118</v>
      </c>
      <c r="E1047" s="2" t="s">
        <v>985</v>
      </c>
      <c r="F1047" s="2">
        <v>2</v>
      </c>
      <c r="G1047" s="1">
        <v>41370</v>
      </c>
      <c r="H1047" s="61">
        <v>2013</v>
      </c>
      <c r="I1047" s="5" t="s">
        <v>986</v>
      </c>
      <c r="J1047" s="1"/>
      <c r="K1047" s="2">
        <v>4</v>
      </c>
      <c r="L1047" t="str">
        <f t="shared" si="120"/>
        <v>Somero</v>
      </c>
      <c r="M1047" s="2" t="s">
        <v>1019</v>
      </c>
      <c r="N1047" t="str">
        <f>VLOOKUP(M1047,spp!A:B,2,FALSE)</f>
        <v>Stegastes acapulcoensis</v>
      </c>
      <c r="O1047">
        <f t="shared" si="126"/>
        <v>4</v>
      </c>
      <c r="P1047">
        <v>2</v>
      </c>
      <c r="R1047">
        <v>2</v>
      </c>
      <c r="AJ1047">
        <f>VLOOKUP(M1047,spp!A:C,3,FALSE)</f>
        <v>3.49E-2</v>
      </c>
      <c r="AK1047">
        <f>VLOOKUP(M1047,spp!A:D,4,FALSE)</f>
        <v>2</v>
      </c>
      <c r="AL1047">
        <f t="shared" si="121"/>
        <v>11.342499999999999</v>
      </c>
      <c r="AM1047">
        <f t="shared" si="122"/>
        <v>0.2835625</v>
      </c>
      <c r="AN1047">
        <f t="shared" si="123"/>
        <v>2.8356249999999998</v>
      </c>
      <c r="AO1047">
        <f t="shared" si="124"/>
        <v>2.835625E-3</v>
      </c>
      <c r="AP1047">
        <f t="shared" si="125"/>
        <v>0.08</v>
      </c>
      <c r="AQ1047">
        <f>VLOOKUP(M1047,spp!A:H,8,FALSE)</f>
        <v>2</v>
      </c>
      <c r="AR1047" t="str">
        <f>VLOOKUP(M1047,spp!A:K,10,FALSE)</f>
        <v>Herbívoro</v>
      </c>
      <c r="AS1047" t="str">
        <f>VLOOKUP(M1047,spp!A:L,12,FALSE)</f>
        <v>LC</v>
      </c>
    </row>
    <row r="1048" spans="1:45" x14ac:dyDescent="0.3">
      <c r="A1048">
        <v>32</v>
      </c>
      <c r="B1048" s="2" t="s">
        <v>1113</v>
      </c>
      <c r="C1048" t="s">
        <v>1299</v>
      </c>
      <c r="D1048" s="2" t="s">
        <v>1118</v>
      </c>
      <c r="E1048" s="2" t="s">
        <v>985</v>
      </c>
      <c r="F1048" s="2">
        <v>2</v>
      </c>
      <c r="G1048" s="1">
        <v>41370</v>
      </c>
      <c r="H1048" s="61">
        <v>2013</v>
      </c>
      <c r="I1048" s="5" t="s">
        <v>986</v>
      </c>
      <c r="J1048" s="1"/>
      <c r="K1048" s="2">
        <v>4</v>
      </c>
      <c r="L1048" t="str">
        <f t="shared" si="120"/>
        <v>Somero</v>
      </c>
      <c r="M1048" s="2" t="s">
        <v>1027</v>
      </c>
      <c r="N1048" t="str">
        <f>VLOOKUP(M1048,spp!A:B,2,FALSE)</f>
        <v>Halichoeres notospilus</v>
      </c>
      <c r="O1048">
        <f t="shared" si="126"/>
        <v>3</v>
      </c>
      <c r="Q1048">
        <v>2</v>
      </c>
      <c r="R1048">
        <v>1</v>
      </c>
      <c r="AJ1048">
        <f>VLOOKUP(M1048,spp!A:C,3,FALSE)</f>
        <v>1.26E-2</v>
      </c>
      <c r="AK1048">
        <f>VLOOKUP(M1048,spp!A:D,4,FALSE)</f>
        <v>3</v>
      </c>
      <c r="AL1048">
        <f t="shared" si="121"/>
        <v>35.240625000000001</v>
      </c>
      <c r="AM1048">
        <f t="shared" si="122"/>
        <v>0.88101562500000008</v>
      </c>
      <c r="AN1048">
        <f t="shared" si="123"/>
        <v>8.8101562500000004</v>
      </c>
      <c r="AO1048">
        <f t="shared" si="124"/>
        <v>8.8101562500000011E-3</v>
      </c>
      <c r="AP1048">
        <f t="shared" si="125"/>
        <v>0.06</v>
      </c>
      <c r="AQ1048">
        <f>VLOOKUP(M1048,spp!A:H,8,FALSE)</f>
        <v>3.5</v>
      </c>
      <c r="AR1048" t="str">
        <f>VLOOKUP(M1048,spp!A:K,10,FALSE)</f>
        <v>Depredador</v>
      </c>
      <c r="AS1048" t="str">
        <f>VLOOKUP(M1048,spp!A:L,12,FALSE)</f>
        <v>LC</v>
      </c>
    </row>
    <row r="1049" spans="1:45" x14ac:dyDescent="0.3">
      <c r="A1049">
        <v>32</v>
      </c>
      <c r="B1049" s="2" t="s">
        <v>1113</v>
      </c>
      <c r="C1049" t="s">
        <v>1299</v>
      </c>
      <c r="D1049" s="2" t="s">
        <v>1118</v>
      </c>
      <c r="E1049" s="2" t="s">
        <v>985</v>
      </c>
      <c r="F1049" s="2">
        <v>2</v>
      </c>
      <c r="G1049" s="1">
        <v>41370</v>
      </c>
      <c r="H1049" s="61">
        <v>2013</v>
      </c>
      <c r="I1049" s="5" t="s">
        <v>986</v>
      </c>
      <c r="J1049" s="1"/>
      <c r="K1049" s="2">
        <v>4</v>
      </c>
      <c r="L1049" t="str">
        <f t="shared" si="120"/>
        <v>Somero</v>
      </c>
      <c r="M1049" s="2" t="s">
        <v>1036</v>
      </c>
      <c r="N1049" t="str">
        <f>VLOOKUP(M1049,spp!A:B,2,FALSE)</f>
        <v>Chaetodon humeralis</v>
      </c>
      <c r="O1049">
        <f t="shared" si="126"/>
        <v>2</v>
      </c>
      <c r="Q1049">
        <v>2</v>
      </c>
      <c r="AJ1049">
        <f>VLOOKUP(M1049,spp!A:C,3,FALSE)</f>
        <v>2</v>
      </c>
      <c r="AK1049">
        <f>VLOOKUP(M1049,spp!A:D,4,FALSE)</f>
        <v>2.9895</v>
      </c>
      <c r="AL1049">
        <f t="shared" si="121"/>
        <v>1652.1734475462163</v>
      </c>
      <c r="AM1049">
        <f t="shared" si="122"/>
        <v>41.304336188655405</v>
      </c>
      <c r="AN1049">
        <f t="shared" si="123"/>
        <v>413.04336188655407</v>
      </c>
      <c r="AO1049">
        <f t="shared" si="124"/>
        <v>0.41304336188655405</v>
      </c>
      <c r="AP1049">
        <f t="shared" si="125"/>
        <v>0.04</v>
      </c>
      <c r="AQ1049">
        <f>VLOOKUP(M1049,spp!A:H,8,FALSE)</f>
        <v>2.7</v>
      </c>
      <c r="AR1049" t="str">
        <f>VLOOKUP(M1049,spp!A:K,10,FALSE)</f>
        <v>Herbívoro</v>
      </c>
      <c r="AS1049" t="str">
        <f>VLOOKUP(M1049,spp!A:L,12,FALSE)</f>
        <v>LC</v>
      </c>
    </row>
    <row r="1050" spans="1:45" x14ac:dyDescent="0.3">
      <c r="A1050">
        <v>32</v>
      </c>
      <c r="B1050" s="2" t="s">
        <v>1113</v>
      </c>
      <c r="C1050" t="s">
        <v>1299</v>
      </c>
      <c r="D1050" s="2" t="s">
        <v>1118</v>
      </c>
      <c r="E1050" s="2" t="s">
        <v>985</v>
      </c>
      <c r="F1050" s="2">
        <v>2</v>
      </c>
      <c r="G1050" s="1">
        <v>41370</v>
      </c>
      <c r="H1050" s="61">
        <v>2013</v>
      </c>
      <c r="I1050" s="5" t="s">
        <v>986</v>
      </c>
      <c r="J1050" s="1"/>
      <c r="K1050" s="2">
        <v>4</v>
      </c>
      <c r="L1050" t="str">
        <f t="shared" si="120"/>
        <v>Somero</v>
      </c>
      <c r="M1050" s="2" t="s">
        <v>1050</v>
      </c>
      <c r="N1050" t="str">
        <f>VLOOKUP(M1050,spp!A:B,2,FALSE)</f>
        <v>Stegastes flavilatus</v>
      </c>
      <c r="O1050">
        <f t="shared" si="126"/>
        <v>1</v>
      </c>
      <c r="Q1050">
        <v>1</v>
      </c>
      <c r="AJ1050">
        <f>VLOOKUP(M1050,spp!A:C,3,FALSE)</f>
        <v>3.49E-2</v>
      </c>
      <c r="AK1050">
        <f>VLOOKUP(M1050,spp!A:D,4,FALSE)</f>
        <v>2</v>
      </c>
      <c r="AL1050">
        <f t="shared" si="121"/>
        <v>1.963125</v>
      </c>
      <c r="AM1050">
        <f t="shared" si="122"/>
        <v>4.9078125E-2</v>
      </c>
      <c r="AN1050">
        <f t="shared" si="123"/>
        <v>0.49078125</v>
      </c>
      <c r="AO1050">
        <f t="shared" si="124"/>
        <v>4.9078125000000001E-4</v>
      </c>
      <c r="AP1050">
        <f t="shared" si="125"/>
        <v>0.02</v>
      </c>
      <c r="AQ1050">
        <f>VLOOKUP(M1050,spp!A:H,8,FALSE)</f>
        <v>2</v>
      </c>
      <c r="AR1050" t="str">
        <f>VLOOKUP(M1050,spp!A:K,10,FALSE)</f>
        <v>Herbívoro</v>
      </c>
      <c r="AS1050" t="str">
        <f>VLOOKUP(M1050,spp!A:L,12,FALSE)</f>
        <v>LC</v>
      </c>
    </row>
    <row r="1051" spans="1:45" x14ac:dyDescent="0.3">
      <c r="A1051">
        <v>32</v>
      </c>
      <c r="B1051" s="2" t="s">
        <v>1113</v>
      </c>
      <c r="C1051" t="s">
        <v>1299</v>
      </c>
      <c r="D1051" s="2" t="s">
        <v>1118</v>
      </c>
      <c r="E1051" s="2" t="s">
        <v>985</v>
      </c>
      <c r="F1051" s="2">
        <v>2</v>
      </c>
      <c r="G1051" s="1">
        <v>41370</v>
      </c>
      <c r="H1051" s="61">
        <v>2013</v>
      </c>
      <c r="I1051" s="5" t="s">
        <v>986</v>
      </c>
      <c r="J1051" s="1"/>
      <c r="K1051" s="2">
        <v>4</v>
      </c>
      <c r="L1051" t="str">
        <f t="shared" si="120"/>
        <v>Somero</v>
      </c>
      <c r="M1051" s="2" t="s">
        <v>1056</v>
      </c>
      <c r="N1051" t="str">
        <f>VLOOKUP(M1051,spp!A:B,2,FALSE)</f>
        <v>Canthigaster punctatissima</v>
      </c>
      <c r="O1051">
        <f t="shared" si="126"/>
        <v>2</v>
      </c>
      <c r="P1051">
        <v>2</v>
      </c>
      <c r="AJ1051">
        <f>VLOOKUP(M1051,spp!A:C,3,FALSE)</f>
        <v>1</v>
      </c>
      <c r="AK1051">
        <f>VLOOKUP(M1051,spp!A:D,4,FALSE)</f>
        <v>2</v>
      </c>
      <c r="AL1051">
        <f t="shared" si="121"/>
        <v>12.5</v>
      </c>
      <c r="AM1051">
        <f t="shared" si="122"/>
        <v>0.3125</v>
      </c>
      <c r="AN1051">
        <f t="shared" si="123"/>
        <v>3.125</v>
      </c>
      <c r="AO1051">
        <f t="shared" si="124"/>
        <v>3.1250000000000002E-3</v>
      </c>
      <c r="AP1051">
        <f t="shared" si="125"/>
        <v>0.04</v>
      </c>
      <c r="AQ1051">
        <f>VLOOKUP(M1051,spp!A:H,8,FALSE)</f>
        <v>3</v>
      </c>
      <c r="AR1051" t="str">
        <f>VLOOKUP(M1051,spp!A:K,10,FALSE)</f>
        <v>Depredador</v>
      </c>
      <c r="AS1051" t="str">
        <f>VLOOKUP(M1051,spp!A:L,12,FALSE)</f>
        <v>LC</v>
      </c>
    </row>
    <row r="1052" spans="1:45" x14ac:dyDescent="0.3">
      <c r="A1052">
        <v>32</v>
      </c>
      <c r="B1052" s="2" t="s">
        <v>1113</v>
      </c>
      <c r="C1052" t="s">
        <v>1299</v>
      </c>
      <c r="D1052" s="2" t="s">
        <v>1118</v>
      </c>
      <c r="E1052" s="2" t="s">
        <v>985</v>
      </c>
      <c r="F1052" s="2">
        <v>2</v>
      </c>
      <c r="G1052" s="1">
        <v>41370</v>
      </c>
      <c r="H1052" s="61">
        <v>2013</v>
      </c>
      <c r="I1052" s="5" t="s">
        <v>986</v>
      </c>
      <c r="J1052" s="1"/>
      <c r="K1052" s="2">
        <v>4</v>
      </c>
      <c r="L1052" t="str">
        <f t="shared" si="120"/>
        <v>Somero</v>
      </c>
      <c r="M1052" s="2" t="s">
        <v>1033</v>
      </c>
      <c r="N1052" t="str">
        <f>VLOOKUP(M1052,spp!A:B,2,FALSE)</f>
        <v>Cephalopholis panamensis</v>
      </c>
      <c r="O1052">
        <f t="shared" si="126"/>
        <v>1</v>
      </c>
      <c r="R1052">
        <v>1</v>
      </c>
      <c r="AJ1052">
        <f>VLOOKUP(M1052,spp!A:C,3,FALSE)</f>
        <v>2</v>
      </c>
      <c r="AK1052">
        <f>VLOOKUP(M1052,spp!A:D,4,FALSE)</f>
        <v>3</v>
      </c>
      <c r="AL1052">
        <f t="shared" si="121"/>
        <v>3906.25</v>
      </c>
      <c r="AM1052">
        <f t="shared" si="122"/>
        <v>97.65625</v>
      </c>
      <c r="AN1052">
        <f t="shared" si="123"/>
        <v>976.5625</v>
      </c>
      <c r="AO1052">
        <f t="shared" si="124"/>
        <v>0.9765625</v>
      </c>
      <c r="AP1052">
        <f t="shared" si="125"/>
        <v>0.02</v>
      </c>
      <c r="AQ1052">
        <f>VLOOKUP(M1052,spp!A:H,8,FALSE)</f>
        <v>4</v>
      </c>
      <c r="AR1052" t="str">
        <f>VLOOKUP(M1052,spp!A:K,10,FALSE)</f>
        <v>Depredador Tope</v>
      </c>
      <c r="AS1052" t="str">
        <f>VLOOKUP(M1052,spp!A:L,12,FALSE)</f>
        <v>LC</v>
      </c>
    </row>
    <row r="1053" spans="1:45" x14ac:dyDescent="0.3">
      <c r="A1053">
        <v>32</v>
      </c>
      <c r="B1053" s="2" t="s">
        <v>1113</v>
      </c>
      <c r="C1053" t="s">
        <v>1299</v>
      </c>
      <c r="D1053" s="2" t="s">
        <v>1118</v>
      </c>
      <c r="E1053" s="2" t="s">
        <v>985</v>
      </c>
      <c r="F1053" s="2">
        <v>3</v>
      </c>
      <c r="G1053" s="1">
        <v>41370</v>
      </c>
      <c r="H1053" s="61">
        <v>2013</v>
      </c>
      <c r="I1053" s="5" t="s">
        <v>986</v>
      </c>
      <c r="J1053" s="1"/>
      <c r="K1053" s="2">
        <v>4.3</v>
      </c>
      <c r="L1053" t="str">
        <f t="shared" si="120"/>
        <v>Somero</v>
      </c>
      <c r="M1053" s="2" t="s">
        <v>1017</v>
      </c>
      <c r="N1053" t="str">
        <f>VLOOKUP(M1053,spp!A:B,2,FALSE)</f>
        <v>Halichoeres dispilus</v>
      </c>
      <c r="O1053">
        <f t="shared" si="126"/>
        <v>11</v>
      </c>
      <c r="Q1053">
        <v>11</v>
      </c>
      <c r="AJ1053">
        <f>VLOOKUP(M1053,spp!A:C,3,FALSE)</f>
        <v>1.26E-2</v>
      </c>
      <c r="AK1053">
        <f>VLOOKUP(M1053,spp!A:D,4,FALSE)</f>
        <v>3</v>
      </c>
      <c r="AL1053">
        <f t="shared" si="121"/>
        <v>58.471874999999997</v>
      </c>
      <c r="AM1053">
        <f t="shared" si="122"/>
        <v>1.4617968749999999</v>
      </c>
      <c r="AN1053">
        <f t="shared" si="123"/>
        <v>14.617968749999999</v>
      </c>
      <c r="AO1053">
        <f t="shared" si="124"/>
        <v>1.461796875E-2</v>
      </c>
      <c r="AP1053">
        <f t="shared" si="125"/>
        <v>0.22</v>
      </c>
      <c r="AQ1053">
        <f>VLOOKUP(M1053,spp!A:H,8,FALSE)</f>
        <v>3.9</v>
      </c>
      <c r="AR1053" t="str">
        <f>VLOOKUP(M1053,spp!A:K,10,FALSE)</f>
        <v>Depredador</v>
      </c>
      <c r="AS1053" t="str">
        <f>VLOOKUP(M1053,spp!A:L,12,FALSE)</f>
        <v>LC</v>
      </c>
    </row>
    <row r="1054" spans="1:45" x14ac:dyDescent="0.3">
      <c r="A1054">
        <v>32</v>
      </c>
      <c r="B1054" s="2" t="s">
        <v>1113</v>
      </c>
      <c r="C1054" t="s">
        <v>1299</v>
      </c>
      <c r="D1054" s="2" t="s">
        <v>1118</v>
      </c>
      <c r="E1054" s="2" t="s">
        <v>985</v>
      </c>
      <c r="F1054" s="2">
        <v>3</v>
      </c>
      <c r="G1054" s="1">
        <v>41370</v>
      </c>
      <c r="H1054" s="61">
        <v>2013</v>
      </c>
      <c r="I1054" s="5" t="s">
        <v>986</v>
      </c>
      <c r="J1054" s="1"/>
      <c r="K1054" s="2">
        <v>4.3</v>
      </c>
      <c r="L1054" t="str">
        <f t="shared" si="120"/>
        <v>Somero</v>
      </c>
      <c r="M1054" s="2" t="s">
        <v>1036</v>
      </c>
      <c r="N1054" t="str">
        <f>VLOOKUP(M1054,spp!A:B,2,FALSE)</f>
        <v>Chaetodon humeralis</v>
      </c>
      <c r="O1054">
        <f t="shared" si="126"/>
        <v>2</v>
      </c>
      <c r="R1054">
        <v>2</v>
      </c>
      <c r="AJ1054">
        <f>VLOOKUP(M1054,spp!A:C,3,FALSE)</f>
        <v>2</v>
      </c>
      <c r="AK1054">
        <f>VLOOKUP(M1054,spp!A:D,4,FALSE)</f>
        <v>2.9895</v>
      </c>
      <c r="AL1054">
        <f t="shared" si="121"/>
        <v>7608.0345332026882</v>
      </c>
      <c r="AM1054">
        <f t="shared" si="122"/>
        <v>190.20086333006719</v>
      </c>
      <c r="AN1054">
        <f t="shared" si="123"/>
        <v>1902.008633300672</v>
      </c>
      <c r="AO1054">
        <f t="shared" si="124"/>
        <v>1.902008633300672</v>
      </c>
      <c r="AP1054">
        <f t="shared" si="125"/>
        <v>0.04</v>
      </c>
      <c r="AQ1054">
        <f>VLOOKUP(M1054,spp!A:H,8,FALSE)</f>
        <v>2.7</v>
      </c>
      <c r="AR1054" t="str">
        <f>VLOOKUP(M1054,spp!A:K,10,FALSE)</f>
        <v>Herbívoro</v>
      </c>
      <c r="AS1054" t="str">
        <f>VLOOKUP(M1054,spp!A:L,12,FALSE)</f>
        <v>LC</v>
      </c>
    </row>
    <row r="1055" spans="1:45" x14ac:dyDescent="0.3">
      <c r="A1055">
        <v>32</v>
      </c>
      <c r="B1055" s="2" t="s">
        <v>1113</v>
      </c>
      <c r="C1055" t="s">
        <v>1299</v>
      </c>
      <c r="D1055" s="2" t="s">
        <v>1118</v>
      </c>
      <c r="E1055" s="2" t="s">
        <v>985</v>
      </c>
      <c r="F1055" s="2">
        <v>3</v>
      </c>
      <c r="G1055" s="1">
        <v>41370</v>
      </c>
      <c r="H1055" s="61">
        <v>2013</v>
      </c>
      <c r="I1055" s="5" t="s">
        <v>986</v>
      </c>
      <c r="J1055" s="1"/>
      <c r="K1055" s="2">
        <v>4.3</v>
      </c>
      <c r="L1055" t="str">
        <f t="shared" si="120"/>
        <v>Somero</v>
      </c>
      <c r="M1055" s="2" t="s">
        <v>1050</v>
      </c>
      <c r="N1055" t="str">
        <f>VLOOKUP(M1055,spp!A:B,2,FALSE)</f>
        <v>Stegastes flavilatus</v>
      </c>
      <c r="O1055">
        <f t="shared" si="126"/>
        <v>16</v>
      </c>
      <c r="P1055">
        <v>3</v>
      </c>
      <c r="Q1055">
        <v>12</v>
      </c>
      <c r="R1055">
        <v>1</v>
      </c>
      <c r="AJ1055">
        <f>VLOOKUP(M1055,spp!A:C,3,FALSE)</f>
        <v>3.49E-2</v>
      </c>
      <c r="AK1055">
        <f>VLOOKUP(M1055,spp!A:D,4,FALSE)</f>
        <v>2</v>
      </c>
      <c r="AL1055">
        <f t="shared" si="121"/>
        <v>29.665000000000003</v>
      </c>
      <c r="AM1055">
        <f t="shared" si="122"/>
        <v>0.74162500000000009</v>
      </c>
      <c r="AN1055">
        <f t="shared" si="123"/>
        <v>7.4162500000000007</v>
      </c>
      <c r="AO1055">
        <f t="shared" si="124"/>
        <v>7.416250000000001E-3</v>
      </c>
      <c r="AP1055">
        <f t="shared" si="125"/>
        <v>0.32</v>
      </c>
      <c r="AQ1055">
        <f>VLOOKUP(M1055,spp!A:H,8,FALSE)</f>
        <v>2</v>
      </c>
      <c r="AR1055" t="str">
        <f>VLOOKUP(M1055,spp!A:K,10,FALSE)</f>
        <v>Herbívoro</v>
      </c>
      <c r="AS1055" t="str">
        <f>VLOOKUP(M1055,spp!A:L,12,FALSE)</f>
        <v>LC</v>
      </c>
    </row>
    <row r="1056" spans="1:45" x14ac:dyDescent="0.3">
      <c r="A1056">
        <v>32</v>
      </c>
      <c r="B1056" s="2" t="s">
        <v>1113</v>
      </c>
      <c r="C1056" t="s">
        <v>1299</v>
      </c>
      <c r="D1056" s="2" t="s">
        <v>1118</v>
      </c>
      <c r="E1056" s="2" t="s">
        <v>985</v>
      </c>
      <c r="F1056" s="2">
        <v>3</v>
      </c>
      <c r="G1056" s="1">
        <v>41370</v>
      </c>
      <c r="H1056" s="61">
        <v>2013</v>
      </c>
      <c r="I1056" s="5" t="s">
        <v>986</v>
      </c>
      <c r="J1056" s="1"/>
      <c r="K1056" s="2">
        <v>4.3</v>
      </c>
      <c r="L1056" t="str">
        <f t="shared" si="120"/>
        <v>Somero</v>
      </c>
      <c r="M1056" s="2" t="s">
        <v>1021</v>
      </c>
      <c r="N1056" t="str">
        <f>VLOOKUP(M1056,spp!A:B,2,FALSE)</f>
        <v>Johnrandallia nigrirostris</v>
      </c>
      <c r="O1056">
        <f t="shared" si="126"/>
        <v>1</v>
      </c>
      <c r="R1056">
        <v>1</v>
      </c>
      <c r="AJ1056">
        <f>VLOOKUP(M1056,spp!A:C,3,FALSE)</f>
        <v>2</v>
      </c>
      <c r="AK1056">
        <f>VLOOKUP(M1056,spp!A:D,4,FALSE)</f>
        <v>3</v>
      </c>
      <c r="AL1056">
        <f t="shared" si="121"/>
        <v>3906.25</v>
      </c>
      <c r="AM1056">
        <f t="shared" si="122"/>
        <v>97.65625</v>
      </c>
      <c r="AN1056">
        <f t="shared" si="123"/>
        <v>976.5625</v>
      </c>
      <c r="AO1056">
        <f t="shared" si="124"/>
        <v>0.9765625</v>
      </c>
      <c r="AP1056">
        <f t="shared" si="125"/>
        <v>0.02</v>
      </c>
      <c r="AQ1056">
        <f>VLOOKUP(M1056,spp!A:H,8,FALSE)</f>
        <v>3</v>
      </c>
      <c r="AR1056" t="str">
        <f>VLOOKUP(M1056,spp!A:K,10,FALSE)</f>
        <v>Depredador</v>
      </c>
      <c r="AS1056" t="str">
        <f>VLOOKUP(M1056,spp!A:L,12,FALSE)</f>
        <v>LC</v>
      </c>
    </row>
    <row r="1057" spans="1:45" x14ac:dyDescent="0.3">
      <c r="A1057">
        <v>32</v>
      </c>
      <c r="B1057" s="2" t="s">
        <v>1113</v>
      </c>
      <c r="C1057" t="s">
        <v>1299</v>
      </c>
      <c r="D1057" s="2" t="s">
        <v>1118</v>
      </c>
      <c r="E1057" s="2" t="s">
        <v>985</v>
      </c>
      <c r="F1057" s="2">
        <v>3</v>
      </c>
      <c r="G1057" s="1">
        <v>41370</v>
      </c>
      <c r="H1057" s="61">
        <v>2013</v>
      </c>
      <c r="I1057" s="5" t="s">
        <v>986</v>
      </c>
      <c r="J1057" s="1"/>
      <c r="K1057" s="2">
        <v>4.3</v>
      </c>
      <c r="L1057" t="str">
        <f t="shared" si="120"/>
        <v>Somero</v>
      </c>
      <c r="M1057" s="2" t="s">
        <v>1027</v>
      </c>
      <c r="N1057" t="str">
        <f>VLOOKUP(M1057,spp!A:B,2,FALSE)</f>
        <v>Halichoeres notospilus</v>
      </c>
      <c r="O1057">
        <f t="shared" si="126"/>
        <v>1</v>
      </c>
      <c r="R1057">
        <v>1</v>
      </c>
      <c r="AJ1057">
        <f>VLOOKUP(M1057,spp!A:C,3,FALSE)</f>
        <v>1.26E-2</v>
      </c>
      <c r="AK1057">
        <f>VLOOKUP(M1057,spp!A:D,4,FALSE)</f>
        <v>3</v>
      </c>
      <c r="AL1057">
        <f t="shared" si="121"/>
        <v>24.609375</v>
      </c>
      <c r="AM1057">
        <f t="shared" si="122"/>
        <v>0.615234375</v>
      </c>
      <c r="AN1057">
        <f t="shared" si="123"/>
        <v>6.15234375</v>
      </c>
      <c r="AO1057">
        <f t="shared" si="124"/>
        <v>6.1523437499999998E-3</v>
      </c>
      <c r="AP1057">
        <f t="shared" si="125"/>
        <v>0.02</v>
      </c>
      <c r="AQ1057">
        <f>VLOOKUP(M1057,spp!A:H,8,FALSE)</f>
        <v>3.5</v>
      </c>
      <c r="AR1057" t="str">
        <f>VLOOKUP(M1057,spp!A:K,10,FALSE)</f>
        <v>Depredador</v>
      </c>
      <c r="AS1057" t="str">
        <f>VLOOKUP(M1057,spp!A:L,12,FALSE)</f>
        <v>LC</v>
      </c>
    </row>
    <row r="1058" spans="1:45" x14ac:dyDescent="0.3">
      <c r="A1058">
        <v>32</v>
      </c>
      <c r="B1058" s="2" t="s">
        <v>1113</v>
      </c>
      <c r="C1058" t="s">
        <v>1299</v>
      </c>
      <c r="D1058" s="2" t="s">
        <v>1118</v>
      </c>
      <c r="E1058" s="2" t="s">
        <v>985</v>
      </c>
      <c r="F1058" s="2">
        <v>3</v>
      </c>
      <c r="G1058" s="1">
        <v>41370</v>
      </c>
      <c r="H1058" s="61">
        <v>2013</v>
      </c>
      <c r="I1058" s="5" t="s">
        <v>986</v>
      </c>
      <c r="J1058" s="1"/>
      <c r="K1058" s="2">
        <v>4.3</v>
      </c>
      <c r="L1058" t="str">
        <f t="shared" si="120"/>
        <v>Somero</v>
      </c>
      <c r="M1058" s="2" t="s">
        <v>1033</v>
      </c>
      <c r="N1058" t="str">
        <f>VLOOKUP(M1058,spp!A:B,2,FALSE)</f>
        <v>Cephalopholis panamensis</v>
      </c>
      <c r="O1058">
        <f t="shared" si="126"/>
        <v>1</v>
      </c>
      <c r="S1058">
        <v>1</v>
      </c>
      <c r="AJ1058">
        <f>VLOOKUP(M1058,spp!A:C,3,FALSE)</f>
        <v>2</v>
      </c>
      <c r="AK1058">
        <f>VLOOKUP(M1058,spp!A:D,4,FALSE)</f>
        <v>3</v>
      </c>
      <c r="AL1058">
        <f t="shared" si="121"/>
        <v>10718.75</v>
      </c>
      <c r="AM1058">
        <f t="shared" si="122"/>
        <v>267.96875</v>
      </c>
      <c r="AN1058">
        <f t="shared" si="123"/>
        <v>2679.6875</v>
      </c>
      <c r="AO1058">
        <f t="shared" si="124"/>
        <v>2.6796875</v>
      </c>
      <c r="AP1058">
        <f t="shared" si="125"/>
        <v>0.02</v>
      </c>
      <c r="AQ1058">
        <f>VLOOKUP(M1058,spp!A:H,8,FALSE)</f>
        <v>4</v>
      </c>
      <c r="AR1058" t="str">
        <f>VLOOKUP(M1058,spp!A:K,10,FALSE)</f>
        <v>Depredador Tope</v>
      </c>
      <c r="AS1058" t="str">
        <f>VLOOKUP(M1058,spp!A:L,12,FALSE)</f>
        <v>LC</v>
      </c>
    </row>
    <row r="1059" spans="1:45" x14ac:dyDescent="0.3">
      <c r="A1059">
        <v>32</v>
      </c>
      <c r="B1059" s="2" t="s">
        <v>1113</v>
      </c>
      <c r="C1059" t="s">
        <v>1299</v>
      </c>
      <c r="D1059" s="2" t="s">
        <v>1118</v>
      </c>
      <c r="E1059" s="2" t="s">
        <v>985</v>
      </c>
      <c r="F1059" s="2">
        <v>3</v>
      </c>
      <c r="G1059" s="1">
        <v>41370</v>
      </c>
      <c r="H1059" s="61">
        <v>2013</v>
      </c>
      <c r="I1059" s="5" t="s">
        <v>986</v>
      </c>
      <c r="J1059" s="1"/>
      <c r="K1059" s="2">
        <v>4.3</v>
      </c>
      <c r="L1059" t="str">
        <f t="shared" si="120"/>
        <v>Somero</v>
      </c>
      <c r="M1059" s="2" t="s">
        <v>1069</v>
      </c>
      <c r="N1059" t="str">
        <f>VLOOKUP(M1059,spp!A:B,2,FALSE)</f>
        <v>Muraena lentiginosa</v>
      </c>
      <c r="O1059">
        <f t="shared" si="126"/>
        <v>1</v>
      </c>
      <c r="R1059">
        <v>1</v>
      </c>
      <c r="AJ1059">
        <f>VLOOKUP(M1059,spp!A:C,3,FALSE)</f>
        <v>1</v>
      </c>
      <c r="AK1059">
        <f>VLOOKUP(M1059,spp!A:D,4,FALSE)</f>
        <v>2</v>
      </c>
      <c r="AL1059">
        <f t="shared" si="121"/>
        <v>156.25</v>
      </c>
      <c r="AM1059">
        <f t="shared" si="122"/>
        <v>3.90625</v>
      </c>
      <c r="AN1059">
        <f t="shared" si="123"/>
        <v>39.0625</v>
      </c>
      <c r="AO1059">
        <f t="shared" si="124"/>
        <v>3.90625E-2</v>
      </c>
      <c r="AP1059">
        <f t="shared" si="125"/>
        <v>0.02</v>
      </c>
      <c r="AQ1059">
        <f>VLOOKUP(M1059,spp!A:H,8,FALSE)</f>
        <v>3.9</v>
      </c>
      <c r="AR1059" t="str">
        <f>VLOOKUP(M1059,spp!A:K,10,FALSE)</f>
        <v>Depredador</v>
      </c>
      <c r="AS1059" t="str">
        <f>VLOOKUP(M1059,spp!A:L,12,FALSE)</f>
        <v>LC</v>
      </c>
    </row>
    <row r="1060" spans="1:45" x14ac:dyDescent="0.3">
      <c r="A1060">
        <v>34</v>
      </c>
      <c r="B1060" s="2" t="s">
        <v>1113</v>
      </c>
      <c r="C1060" t="s">
        <v>1299</v>
      </c>
      <c r="D1060" s="2" t="s">
        <v>1311</v>
      </c>
      <c r="E1060" s="2" t="s">
        <v>985</v>
      </c>
      <c r="F1060" s="2">
        <v>1</v>
      </c>
      <c r="G1060" s="1">
        <v>41400</v>
      </c>
      <c r="H1060" s="61">
        <v>2013</v>
      </c>
      <c r="I1060" s="5" t="s">
        <v>986</v>
      </c>
      <c r="J1060" s="1"/>
      <c r="K1060" s="2">
        <v>4</v>
      </c>
      <c r="L1060" t="str">
        <f t="shared" si="120"/>
        <v>Somero</v>
      </c>
      <c r="M1060" s="2" t="s">
        <v>1048</v>
      </c>
      <c r="N1060" t="str">
        <f>VLOOKUP(M1060,spp!A:B,2,FALSE)</f>
        <v>Scarus ghobban</v>
      </c>
      <c r="O1060">
        <f t="shared" si="126"/>
        <v>2</v>
      </c>
      <c r="R1060">
        <v>2</v>
      </c>
      <c r="AJ1060">
        <f>VLOOKUP(M1060,spp!A:C,3,FALSE)</f>
        <v>2</v>
      </c>
      <c r="AK1060">
        <f>VLOOKUP(M1060,spp!A:D,4,FALSE)</f>
        <v>2.919</v>
      </c>
      <c r="AL1060">
        <f t="shared" si="121"/>
        <v>6367.0801854756928</v>
      </c>
      <c r="AM1060">
        <f t="shared" si="122"/>
        <v>159.17700463689232</v>
      </c>
      <c r="AN1060">
        <f t="shared" si="123"/>
        <v>1591.7700463689232</v>
      </c>
      <c r="AO1060">
        <f t="shared" si="124"/>
        <v>1.5917700463689233</v>
      </c>
      <c r="AP1060">
        <f t="shared" si="125"/>
        <v>0.04</v>
      </c>
      <c r="AQ1060">
        <f>VLOOKUP(M1060,spp!A:H,8,FALSE)</f>
        <v>2</v>
      </c>
      <c r="AR1060" t="str">
        <f>VLOOKUP(M1060,spp!A:K,10,FALSE)</f>
        <v>Herbívoro</v>
      </c>
      <c r="AS1060" t="str">
        <f>VLOOKUP(M1060,spp!A:L,12,FALSE)</f>
        <v>LC</v>
      </c>
    </row>
    <row r="1061" spans="1:45" x14ac:dyDescent="0.3">
      <c r="A1061">
        <v>34</v>
      </c>
      <c r="B1061" s="2" t="s">
        <v>1113</v>
      </c>
      <c r="C1061" t="s">
        <v>1299</v>
      </c>
      <c r="D1061" s="2" t="s">
        <v>1311</v>
      </c>
      <c r="E1061" s="2" t="s">
        <v>985</v>
      </c>
      <c r="F1061" s="2">
        <v>1</v>
      </c>
      <c r="G1061" s="1">
        <v>41400</v>
      </c>
      <c r="H1061" s="61">
        <v>2013</v>
      </c>
      <c r="I1061" s="5" t="s">
        <v>986</v>
      </c>
      <c r="J1061" s="1"/>
      <c r="K1061" s="2">
        <v>4</v>
      </c>
      <c r="L1061" t="str">
        <f t="shared" si="120"/>
        <v>Somero</v>
      </c>
      <c r="M1061" s="2" t="s">
        <v>1028</v>
      </c>
      <c r="N1061" t="str">
        <f>VLOOKUP(M1061,spp!A:B,2,FALSE)</f>
        <v>Thalassoma lucasanum</v>
      </c>
      <c r="O1061">
        <f t="shared" si="126"/>
        <v>30</v>
      </c>
      <c r="P1061">
        <v>11</v>
      </c>
      <c r="Q1061">
        <v>16</v>
      </c>
      <c r="R1061">
        <v>2</v>
      </c>
      <c r="S1061">
        <v>1</v>
      </c>
      <c r="AJ1061">
        <f>VLOOKUP(M1061,spp!A:C,3,FALSE)</f>
        <v>1.261E-2</v>
      </c>
      <c r="AK1061">
        <f>VLOOKUP(M1061,spp!A:D,4,FALSE)</f>
        <v>2</v>
      </c>
      <c r="AL1061">
        <f t="shared" si="121"/>
        <v>20.018374999999999</v>
      </c>
      <c r="AM1061">
        <f t="shared" si="122"/>
        <v>0.50045937499999993</v>
      </c>
      <c r="AN1061">
        <f t="shared" si="123"/>
        <v>5.0045937499999997</v>
      </c>
      <c r="AO1061">
        <f t="shared" si="124"/>
        <v>5.0045937499999995E-3</v>
      </c>
      <c r="AP1061">
        <f t="shared" si="125"/>
        <v>0.6</v>
      </c>
      <c r="AQ1061">
        <f>VLOOKUP(M1061,spp!A:H,8,FALSE)</f>
        <v>3.5</v>
      </c>
      <c r="AR1061" t="str">
        <f>VLOOKUP(M1061,spp!A:K,10,FALSE)</f>
        <v>Depredador</v>
      </c>
      <c r="AS1061" t="str">
        <f>VLOOKUP(M1061,spp!A:L,12,FALSE)</f>
        <v>LC</v>
      </c>
    </row>
    <row r="1062" spans="1:45" x14ac:dyDescent="0.3">
      <c r="A1062">
        <v>34</v>
      </c>
      <c r="B1062" s="2" t="s">
        <v>1113</v>
      </c>
      <c r="C1062" t="s">
        <v>1299</v>
      </c>
      <c r="D1062" s="2" t="s">
        <v>1311</v>
      </c>
      <c r="E1062" s="2" t="s">
        <v>985</v>
      </c>
      <c r="F1062" s="2">
        <v>1</v>
      </c>
      <c r="G1062" s="1">
        <v>41400</v>
      </c>
      <c r="H1062" s="61">
        <v>2013</v>
      </c>
      <c r="I1062" s="5" t="s">
        <v>986</v>
      </c>
      <c r="J1062" s="1"/>
      <c r="K1062" s="2">
        <v>4</v>
      </c>
      <c r="L1062" t="str">
        <f t="shared" si="120"/>
        <v>Somero</v>
      </c>
      <c r="M1062" s="2" t="s">
        <v>1019</v>
      </c>
      <c r="N1062" t="str">
        <f>VLOOKUP(M1062,spp!A:B,2,FALSE)</f>
        <v>Stegastes acapulcoensis</v>
      </c>
      <c r="O1062">
        <f t="shared" si="126"/>
        <v>4</v>
      </c>
      <c r="P1062">
        <v>4</v>
      </c>
      <c r="AJ1062">
        <f>VLOOKUP(M1062,spp!A:C,3,FALSE)</f>
        <v>3.49E-2</v>
      </c>
      <c r="AK1062">
        <f>VLOOKUP(M1062,spp!A:D,4,FALSE)</f>
        <v>2</v>
      </c>
      <c r="AL1062">
        <f t="shared" si="121"/>
        <v>0.87250000000000005</v>
      </c>
      <c r="AM1062">
        <f t="shared" si="122"/>
        <v>2.1812500000000002E-2</v>
      </c>
      <c r="AN1062">
        <f t="shared" si="123"/>
        <v>0.21812500000000001</v>
      </c>
      <c r="AO1062">
        <f t="shared" si="124"/>
        <v>2.18125E-4</v>
      </c>
      <c r="AP1062">
        <f t="shared" si="125"/>
        <v>0.08</v>
      </c>
      <c r="AQ1062">
        <f>VLOOKUP(M1062,spp!A:H,8,FALSE)</f>
        <v>2</v>
      </c>
      <c r="AR1062" t="str">
        <f>VLOOKUP(M1062,spp!A:K,10,FALSE)</f>
        <v>Herbívoro</v>
      </c>
      <c r="AS1062" t="str">
        <f>VLOOKUP(M1062,spp!A:L,12,FALSE)</f>
        <v>LC</v>
      </c>
    </row>
    <row r="1063" spans="1:45" x14ac:dyDescent="0.3">
      <c r="A1063">
        <v>34</v>
      </c>
      <c r="B1063" s="2" t="s">
        <v>1113</v>
      </c>
      <c r="C1063" t="s">
        <v>1299</v>
      </c>
      <c r="D1063" s="2" t="s">
        <v>1311</v>
      </c>
      <c r="E1063" s="2" t="s">
        <v>985</v>
      </c>
      <c r="F1063" s="2">
        <v>1</v>
      </c>
      <c r="G1063" s="1">
        <v>41400</v>
      </c>
      <c r="H1063" s="61">
        <v>2013</v>
      </c>
      <c r="I1063" s="5" t="s">
        <v>986</v>
      </c>
      <c r="J1063" s="1"/>
      <c r="K1063" s="2">
        <v>4</v>
      </c>
      <c r="L1063" t="str">
        <f t="shared" si="120"/>
        <v>Somero</v>
      </c>
      <c r="M1063" s="2" t="s">
        <v>1027</v>
      </c>
      <c r="N1063" t="str">
        <f>VLOOKUP(M1063,spp!A:B,2,FALSE)</f>
        <v>Halichoeres notospilus</v>
      </c>
      <c r="O1063">
        <f t="shared" si="126"/>
        <v>10</v>
      </c>
      <c r="Q1063">
        <v>6</v>
      </c>
      <c r="R1063">
        <v>2</v>
      </c>
      <c r="S1063">
        <v>2</v>
      </c>
      <c r="AJ1063">
        <f>VLOOKUP(M1063,spp!A:C,3,FALSE)</f>
        <v>1.26E-2</v>
      </c>
      <c r="AK1063">
        <f>VLOOKUP(M1063,spp!A:D,4,FALSE)</f>
        <v>3</v>
      </c>
      <c r="AL1063">
        <f t="shared" si="121"/>
        <v>216.16874999999999</v>
      </c>
      <c r="AM1063">
        <f t="shared" si="122"/>
        <v>5.4042187500000001</v>
      </c>
      <c r="AN1063">
        <f t="shared" si="123"/>
        <v>54.042187499999997</v>
      </c>
      <c r="AO1063">
        <f t="shared" si="124"/>
        <v>5.4042187499999998E-2</v>
      </c>
      <c r="AP1063">
        <f t="shared" si="125"/>
        <v>0.2</v>
      </c>
      <c r="AQ1063">
        <f>VLOOKUP(M1063,spp!A:H,8,FALSE)</f>
        <v>3.5</v>
      </c>
      <c r="AR1063" t="str">
        <f>VLOOKUP(M1063,spp!A:K,10,FALSE)</f>
        <v>Depredador</v>
      </c>
      <c r="AS1063" t="str">
        <f>VLOOKUP(M1063,spp!A:L,12,FALSE)</f>
        <v>LC</v>
      </c>
    </row>
    <row r="1064" spans="1:45" x14ac:dyDescent="0.3">
      <c r="A1064">
        <v>34</v>
      </c>
      <c r="B1064" s="2" t="s">
        <v>1113</v>
      </c>
      <c r="C1064" t="s">
        <v>1299</v>
      </c>
      <c r="D1064" s="2" t="s">
        <v>1311</v>
      </c>
      <c r="E1064" s="2" t="s">
        <v>985</v>
      </c>
      <c r="F1064" s="2">
        <v>1</v>
      </c>
      <c r="G1064" s="1">
        <v>41400</v>
      </c>
      <c r="H1064" s="61">
        <v>2013</v>
      </c>
      <c r="I1064" s="5" t="s">
        <v>986</v>
      </c>
      <c r="J1064" s="1"/>
      <c r="K1064" s="2">
        <v>4</v>
      </c>
      <c r="L1064" t="str">
        <f t="shared" si="120"/>
        <v>Somero</v>
      </c>
      <c r="M1064" s="2" t="s">
        <v>1017</v>
      </c>
      <c r="N1064" t="str">
        <f>VLOOKUP(M1064,spp!A:B,2,FALSE)</f>
        <v>Halichoeres dispilus</v>
      </c>
      <c r="O1064">
        <f t="shared" si="126"/>
        <v>24</v>
      </c>
      <c r="Q1064">
        <v>20</v>
      </c>
      <c r="R1064">
        <v>4</v>
      </c>
      <c r="AJ1064">
        <f>VLOOKUP(M1064,spp!A:C,3,FALSE)</f>
        <v>1.26E-2</v>
      </c>
      <c r="AK1064">
        <f>VLOOKUP(M1064,spp!A:D,4,FALSE)</f>
        <v>3</v>
      </c>
      <c r="AL1064">
        <f t="shared" si="121"/>
        <v>204.75</v>
      </c>
      <c r="AM1064">
        <f t="shared" si="122"/>
        <v>5.1187500000000004</v>
      </c>
      <c r="AN1064">
        <f t="shared" si="123"/>
        <v>51.1875</v>
      </c>
      <c r="AO1064">
        <f t="shared" si="124"/>
        <v>5.1187499999999997E-2</v>
      </c>
      <c r="AP1064">
        <f t="shared" si="125"/>
        <v>0.48</v>
      </c>
      <c r="AQ1064">
        <f>VLOOKUP(M1064,spp!A:H,8,FALSE)</f>
        <v>3.9</v>
      </c>
      <c r="AR1064" t="str">
        <f>VLOOKUP(M1064,spp!A:K,10,FALSE)</f>
        <v>Depredador</v>
      </c>
      <c r="AS1064" t="str">
        <f>VLOOKUP(M1064,spp!A:L,12,FALSE)</f>
        <v>LC</v>
      </c>
    </row>
    <row r="1065" spans="1:45" x14ac:dyDescent="0.3">
      <c r="A1065">
        <v>34</v>
      </c>
      <c r="B1065" s="2" t="s">
        <v>1113</v>
      </c>
      <c r="C1065" t="s">
        <v>1299</v>
      </c>
      <c r="D1065" s="2" t="s">
        <v>1311</v>
      </c>
      <c r="E1065" s="2" t="s">
        <v>985</v>
      </c>
      <c r="F1065" s="2">
        <v>1</v>
      </c>
      <c r="G1065" s="1">
        <v>41400</v>
      </c>
      <c r="H1065" s="61">
        <v>2013</v>
      </c>
      <c r="I1065" s="5" t="s">
        <v>986</v>
      </c>
      <c r="J1065" s="1"/>
      <c r="K1065" s="2">
        <v>4</v>
      </c>
      <c r="L1065" t="str">
        <f t="shared" si="120"/>
        <v>Somero</v>
      </c>
      <c r="M1065" s="2" t="s">
        <v>1129</v>
      </c>
      <c r="N1065" t="str">
        <f>VLOOKUP(M1065,spp!A:B,2,FALSE)</f>
        <v>Caranx caninus</v>
      </c>
      <c r="O1065">
        <f t="shared" si="126"/>
        <v>17</v>
      </c>
      <c r="T1065">
        <v>17</v>
      </c>
      <c r="AJ1065">
        <f>VLOOKUP(M1065,spp!A:C,3,FALSE)</f>
        <v>1.61E-2</v>
      </c>
      <c r="AK1065">
        <f>VLOOKUP(M1065,spp!A:D,4,FALSE)</f>
        <v>3</v>
      </c>
      <c r="AL1065">
        <f t="shared" si="121"/>
        <v>4276.5625</v>
      </c>
      <c r="AM1065">
        <f t="shared" si="122"/>
        <v>106.9140625</v>
      </c>
      <c r="AN1065">
        <f t="shared" si="123"/>
        <v>1069.140625</v>
      </c>
      <c r="AO1065">
        <f t="shared" si="124"/>
        <v>1.069140625</v>
      </c>
      <c r="AP1065">
        <f t="shared" si="125"/>
        <v>0.34</v>
      </c>
      <c r="AQ1065">
        <f>VLOOKUP(M1065,spp!A:H,8,FALSE)</f>
        <v>3.9</v>
      </c>
      <c r="AR1065" t="str">
        <f>VLOOKUP(M1065,spp!A:K,10,FALSE)</f>
        <v>Depredador</v>
      </c>
      <c r="AS1065" t="str">
        <f>VLOOKUP(M1065,spp!A:L,12,FALSE)</f>
        <v>LC</v>
      </c>
    </row>
    <row r="1066" spans="1:45" x14ac:dyDescent="0.3">
      <c r="A1066">
        <v>34</v>
      </c>
      <c r="B1066" s="2" t="s">
        <v>1113</v>
      </c>
      <c r="C1066" t="s">
        <v>1299</v>
      </c>
      <c r="D1066" s="2" t="s">
        <v>1311</v>
      </c>
      <c r="E1066" s="2" t="s">
        <v>985</v>
      </c>
      <c r="F1066" s="2">
        <v>1</v>
      </c>
      <c r="G1066" s="1">
        <v>41400</v>
      </c>
      <c r="H1066" s="61">
        <v>2013</v>
      </c>
      <c r="I1066" s="5" t="s">
        <v>986</v>
      </c>
      <c r="J1066" s="1"/>
      <c r="K1066" s="2">
        <v>4</v>
      </c>
      <c r="L1066" t="str">
        <f t="shared" si="120"/>
        <v>Somero</v>
      </c>
      <c r="M1066" s="2" t="s">
        <v>1050</v>
      </c>
      <c r="N1066" t="str">
        <f>VLOOKUP(M1066,spp!A:B,2,FALSE)</f>
        <v>Stegastes flavilatus</v>
      </c>
      <c r="O1066">
        <f t="shared" si="126"/>
        <v>12</v>
      </c>
      <c r="P1066">
        <v>2</v>
      </c>
      <c r="Q1066">
        <v>2</v>
      </c>
      <c r="R1066">
        <v>8</v>
      </c>
      <c r="AJ1066">
        <f>VLOOKUP(M1066,spp!A:C,3,FALSE)</f>
        <v>3.49E-2</v>
      </c>
      <c r="AK1066">
        <f>VLOOKUP(M1066,spp!A:D,4,FALSE)</f>
        <v>2</v>
      </c>
      <c r="AL1066">
        <f t="shared" si="121"/>
        <v>47.987499999999997</v>
      </c>
      <c r="AM1066">
        <f t="shared" si="122"/>
        <v>1.1996875</v>
      </c>
      <c r="AN1066">
        <f t="shared" si="123"/>
        <v>11.996874999999999</v>
      </c>
      <c r="AO1066">
        <f t="shared" si="124"/>
        <v>1.1996874999999999E-2</v>
      </c>
      <c r="AP1066">
        <f t="shared" si="125"/>
        <v>0.24</v>
      </c>
      <c r="AQ1066">
        <f>VLOOKUP(M1066,spp!A:H,8,FALSE)</f>
        <v>2</v>
      </c>
      <c r="AR1066" t="str">
        <f>VLOOKUP(M1066,spp!A:K,10,FALSE)</f>
        <v>Herbívoro</v>
      </c>
      <c r="AS1066" t="str">
        <f>VLOOKUP(M1066,spp!A:L,12,FALSE)</f>
        <v>LC</v>
      </c>
    </row>
    <row r="1067" spans="1:45" x14ac:dyDescent="0.3">
      <c r="A1067">
        <v>34</v>
      </c>
      <c r="B1067" s="2" t="s">
        <v>1113</v>
      </c>
      <c r="C1067" t="s">
        <v>1299</v>
      </c>
      <c r="D1067" s="2" t="s">
        <v>1311</v>
      </c>
      <c r="E1067" s="2" t="s">
        <v>985</v>
      </c>
      <c r="F1067" s="2">
        <v>1</v>
      </c>
      <c r="G1067" s="1">
        <v>41400</v>
      </c>
      <c r="H1067" s="61">
        <v>2013</v>
      </c>
      <c r="I1067" s="5" t="s">
        <v>986</v>
      </c>
      <c r="J1067" s="1"/>
      <c r="K1067" s="2">
        <v>4</v>
      </c>
      <c r="L1067" t="str">
        <f t="shared" si="120"/>
        <v>Somero</v>
      </c>
      <c r="M1067" s="2" t="s">
        <v>1036</v>
      </c>
      <c r="N1067" t="str">
        <f>VLOOKUP(M1067,spp!A:B,2,FALSE)</f>
        <v>Chaetodon humeralis</v>
      </c>
      <c r="O1067">
        <f t="shared" si="126"/>
        <v>2</v>
      </c>
      <c r="R1067">
        <v>2</v>
      </c>
      <c r="AJ1067">
        <f>VLOOKUP(M1067,spp!A:C,3,FALSE)</f>
        <v>2</v>
      </c>
      <c r="AK1067">
        <f>VLOOKUP(M1067,spp!A:D,4,FALSE)</f>
        <v>2.9895</v>
      </c>
      <c r="AL1067">
        <f t="shared" si="121"/>
        <v>7608.0345332026882</v>
      </c>
      <c r="AM1067">
        <f t="shared" si="122"/>
        <v>190.20086333006719</v>
      </c>
      <c r="AN1067">
        <f t="shared" si="123"/>
        <v>1902.008633300672</v>
      </c>
      <c r="AO1067">
        <f t="shared" si="124"/>
        <v>1.902008633300672</v>
      </c>
      <c r="AP1067">
        <f t="shared" si="125"/>
        <v>0.04</v>
      </c>
      <c r="AQ1067">
        <f>VLOOKUP(M1067,spp!A:H,8,FALSE)</f>
        <v>2.7</v>
      </c>
      <c r="AR1067" t="str">
        <f>VLOOKUP(M1067,spp!A:K,10,FALSE)</f>
        <v>Herbívoro</v>
      </c>
      <c r="AS1067" t="str">
        <f>VLOOKUP(M1067,spp!A:L,12,FALSE)</f>
        <v>LC</v>
      </c>
    </row>
    <row r="1068" spans="1:45" x14ac:dyDescent="0.3">
      <c r="A1068">
        <v>34</v>
      </c>
      <c r="B1068" s="2" t="s">
        <v>1113</v>
      </c>
      <c r="C1068" t="s">
        <v>1299</v>
      </c>
      <c r="D1068" s="2" t="s">
        <v>1311</v>
      </c>
      <c r="E1068" s="2" t="s">
        <v>985</v>
      </c>
      <c r="F1068" s="2">
        <v>1</v>
      </c>
      <c r="G1068" s="1">
        <v>41400</v>
      </c>
      <c r="H1068" s="61">
        <v>2013</v>
      </c>
      <c r="I1068" s="5" t="s">
        <v>986</v>
      </c>
      <c r="J1068" s="1"/>
      <c r="K1068" s="2">
        <v>4</v>
      </c>
      <c r="L1068" t="str">
        <f t="shared" si="120"/>
        <v>Somero</v>
      </c>
      <c r="M1068" s="2" t="s">
        <v>1054</v>
      </c>
      <c r="N1068" t="str">
        <f>VLOOKUP(M1068,spp!A:B,2,FALSE)</f>
        <v>Halichoeres nicholsi</v>
      </c>
      <c r="O1068">
        <f t="shared" si="126"/>
        <v>2</v>
      </c>
      <c r="S1068">
        <v>2</v>
      </c>
      <c r="AJ1068">
        <f>VLOOKUP(M1068,spp!A:C,3,FALSE)</f>
        <v>1.26E-2</v>
      </c>
      <c r="AK1068">
        <f>VLOOKUP(M1068,spp!A:D,4,FALSE)</f>
        <v>3</v>
      </c>
      <c r="AL1068">
        <f t="shared" si="121"/>
        <v>135.05625000000001</v>
      </c>
      <c r="AM1068">
        <f t="shared" si="122"/>
        <v>3.3764062500000001</v>
      </c>
      <c r="AN1068">
        <f t="shared" si="123"/>
        <v>33.764062500000001</v>
      </c>
      <c r="AO1068">
        <f t="shared" si="124"/>
        <v>3.3764062500000004E-2</v>
      </c>
      <c r="AP1068">
        <f t="shared" si="125"/>
        <v>0.04</v>
      </c>
      <c r="AQ1068">
        <f>VLOOKUP(M1068,spp!A:H,8,FALSE)</f>
        <v>4</v>
      </c>
      <c r="AR1068" t="str">
        <f>VLOOKUP(M1068,spp!A:K,10,FALSE)</f>
        <v>Depredador Tope</v>
      </c>
      <c r="AS1068" t="str">
        <f>VLOOKUP(M1068,spp!A:L,12,FALSE)</f>
        <v>LC</v>
      </c>
    </row>
    <row r="1069" spans="1:45" x14ac:dyDescent="0.3">
      <c r="A1069">
        <v>34</v>
      </c>
      <c r="B1069" s="2" t="s">
        <v>1113</v>
      </c>
      <c r="C1069" t="s">
        <v>1299</v>
      </c>
      <c r="D1069" s="2" t="s">
        <v>1311</v>
      </c>
      <c r="E1069" s="2" t="s">
        <v>985</v>
      </c>
      <c r="F1069" s="2">
        <v>1</v>
      </c>
      <c r="G1069" s="1">
        <v>41400</v>
      </c>
      <c r="H1069" s="61">
        <v>2013</v>
      </c>
      <c r="I1069" s="5" t="s">
        <v>986</v>
      </c>
      <c r="J1069" s="1"/>
      <c r="K1069" s="2">
        <v>4</v>
      </c>
      <c r="L1069" t="str">
        <f t="shared" si="120"/>
        <v>Somero</v>
      </c>
      <c r="M1069" s="2" t="s">
        <v>1022</v>
      </c>
      <c r="N1069" t="str">
        <f>VLOOKUP(M1069,spp!A:B,2,FALSE)</f>
        <v>Epinephelus labriformis</v>
      </c>
      <c r="O1069">
        <f t="shared" si="126"/>
        <v>2</v>
      </c>
      <c r="S1069">
        <v>2</v>
      </c>
      <c r="AJ1069">
        <f>VLOOKUP(M1069,spp!A:C,3,FALSE)</f>
        <v>3</v>
      </c>
      <c r="AK1069">
        <f>VLOOKUP(M1069,spp!A:D,4,FALSE)</f>
        <v>2.9</v>
      </c>
      <c r="AL1069">
        <f t="shared" si="121"/>
        <v>24152.472237486432</v>
      </c>
      <c r="AM1069">
        <f t="shared" si="122"/>
        <v>603.81180593716078</v>
      </c>
      <c r="AN1069">
        <f t="shared" si="123"/>
        <v>6038.1180593716081</v>
      </c>
      <c r="AO1069">
        <f t="shared" si="124"/>
        <v>6.0381180593716079</v>
      </c>
      <c r="AP1069">
        <f t="shared" si="125"/>
        <v>0.04</v>
      </c>
      <c r="AQ1069">
        <f>VLOOKUP(M1069,spp!A:H,8,FALSE)</f>
        <v>4</v>
      </c>
      <c r="AR1069" t="str">
        <f>VLOOKUP(M1069,spp!A:K,10,FALSE)</f>
        <v>Depredador Tope</v>
      </c>
      <c r="AS1069" t="str">
        <f>VLOOKUP(M1069,spp!A:L,12,FALSE)</f>
        <v>LC</v>
      </c>
    </row>
    <row r="1070" spans="1:45" x14ac:dyDescent="0.3">
      <c r="A1070">
        <v>34</v>
      </c>
      <c r="B1070" s="2" t="s">
        <v>1113</v>
      </c>
      <c r="C1070" t="s">
        <v>1299</v>
      </c>
      <c r="D1070" s="2" t="s">
        <v>1311</v>
      </c>
      <c r="E1070" s="2" t="s">
        <v>985</v>
      </c>
      <c r="F1070" s="2">
        <v>2</v>
      </c>
      <c r="G1070" s="1">
        <v>41400</v>
      </c>
      <c r="H1070" s="61">
        <v>2013</v>
      </c>
      <c r="I1070" s="5" t="s">
        <v>986</v>
      </c>
      <c r="J1070" s="1"/>
      <c r="K1070" s="2">
        <v>3.3</v>
      </c>
      <c r="L1070" t="str">
        <f t="shared" si="120"/>
        <v>Somero</v>
      </c>
      <c r="M1070" s="2" t="s">
        <v>1028</v>
      </c>
      <c r="N1070" t="str">
        <f>VLOOKUP(M1070,spp!A:B,2,FALSE)</f>
        <v>Thalassoma lucasanum</v>
      </c>
      <c r="O1070">
        <f t="shared" si="126"/>
        <v>74</v>
      </c>
      <c r="P1070">
        <v>5</v>
      </c>
      <c r="Q1070">
        <v>35</v>
      </c>
      <c r="R1070">
        <v>34</v>
      </c>
      <c r="AJ1070">
        <f>VLOOKUP(M1070,spp!A:C,3,FALSE)</f>
        <v>1.261E-2</v>
      </c>
      <c r="AK1070">
        <f>VLOOKUP(M1070,spp!A:D,4,FALSE)</f>
        <v>2</v>
      </c>
      <c r="AL1070">
        <f t="shared" si="121"/>
        <v>92.210624999999993</v>
      </c>
      <c r="AM1070">
        <f t="shared" si="122"/>
        <v>2.3052656249999997</v>
      </c>
      <c r="AN1070">
        <f t="shared" si="123"/>
        <v>23.052656249999998</v>
      </c>
      <c r="AO1070">
        <f t="shared" si="124"/>
        <v>2.3052656249999998E-2</v>
      </c>
      <c r="AP1070">
        <f t="shared" si="125"/>
        <v>1.48</v>
      </c>
      <c r="AQ1070">
        <f>VLOOKUP(M1070,spp!A:H,8,FALSE)</f>
        <v>3.5</v>
      </c>
      <c r="AR1070" t="str">
        <f>VLOOKUP(M1070,spp!A:K,10,FALSE)</f>
        <v>Depredador</v>
      </c>
      <c r="AS1070" t="str">
        <f>VLOOKUP(M1070,spp!A:L,12,FALSE)</f>
        <v>LC</v>
      </c>
    </row>
    <row r="1071" spans="1:45" x14ac:dyDescent="0.3">
      <c r="A1071">
        <v>34</v>
      </c>
      <c r="B1071" s="2" t="s">
        <v>1113</v>
      </c>
      <c r="C1071" t="s">
        <v>1299</v>
      </c>
      <c r="D1071" s="2" t="s">
        <v>1311</v>
      </c>
      <c r="E1071" s="2" t="s">
        <v>985</v>
      </c>
      <c r="F1071" s="2">
        <v>2</v>
      </c>
      <c r="G1071" s="1">
        <v>41400</v>
      </c>
      <c r="H1071" s="61">
        <v>2013</v>
      </c>
      <c r="I1071" s="5" t="s">
        <v>986</v>
      </c>
      <c r="J1071" s="1"/>
      <c r="K1071" s="2">
        <v>3.3</v>
      </c>
      <c r="L1071" t="str">
        <f t="shared" si="120"/>
        <v>Somero</v>
      </c>
      <c r="M1071" s="2" t="s">
        <v>1019</v>
      </c>
      <c r="N1071" t="str">
        <f>VLOOKUP(M1071,spp!A:B,2,FALSE)</f>
        <v>Stegastes acapulcoensis</v>
      </c>
      <c r="O1071">
        <f t="shared" si="126"/>
        <v>26</v>
      </c>
      <c r="P1071">
        <v>5</v>
      </c>
      <c r="Q1071">
        <v>8</v>
      </c>
      <c r="R1071">
        <v>13</v>
      </c>
      <c r="AJ1071">
        <f>VLOOKUP(M1071,spp!A:C,3,FALSE)</f>
        <v>3.49E-2</v>
      </c>
      <c r="AK1071">
        <f>VLOOKUP(M1071,spp!A:D,4,FALSE)</f>
        <v>2</v>
      </c>
      <c r="AL1071">
        <f t="shared" si="121"/>
        <v>87.686250000000001</v>
      </c>
      <c r="AM1071">
        <f t="shared" si="122"/>
        <v>2.19215625</v>
      </c>
      <c r="AN1071">
        <f t="shared" si="123"/>
        <v>21.9215625</v>
      </c>
      <c r="AO1071">
        <f t="shared" si="124"/>
        <v>2.1921562500000002E-2</v>
      </c>
      <c r="AP1071">
        <f t="shared" si="125"/>
        <v>0.52</v>
      </c>
      <c r="AQ1071">
        <f>VLOOKUP(M1071,spp!A:H,8,FALSE)</f>
        <v>2</v>
      </c>
      <c r="AR1071" t="str">
        <f>VLOOKUP(M1071,spp!A:K,10,FALSE)</f>
        <v>Herbívoro</v>
      </c>
      <c r="AS1071" t="str">
        <f>VLOOKUP(M1071,spp!A:L,12,FALSE)</f>
        <v>LC</v>
      </c>
    </row>
    <row r="1072" spans="1:45" x14ac:dyDescent="0.3">
      <c r="A1072">
        <v>34</v>
      </c>
      <c r="B1072" s="2" t="s">
        <v>1113</v>
      </c>
      <c r="C1072" t="s">
        <v>1299</v>
      </c>
      <c r="D1072" s="2" t="s">
        <v>1311</v>
      </c>
      <c r="E1072" s="2" t="s">
        <v>985</v>
      </c>
      <c r="F1072" s="2">
        <v>2</v>
      </c>
      <c r="G1072" s="1">
        <v>41400</v>
      </c>
      <c r="H1072" s="61">
        <v>2013</v>
      </c>
      <c r="I1072" s="5" t="s">
        <v>986</v>
      </c>
      <c r="J1072" s="1"/>
      <c r="K1072" s="2">
        <v>3.3</v>
      </c>
      <c r="L1072" t="str">
        <f t="shared" si="120"/>
        <v>Somero</v>
      </c>
      <c r="M1072" s="2" t="s">
        <v>1027</v>
      </c>
      <c r="N1072" t="str">
        <f>VLOOKUP(M1072,spp!A:B,2,FALSE)</f>
        <v>Halichoeres notospilus</v>
      </c>
      <c r="O1072">
        <f t="shared" si="126"/>
        <v>20</v>
      </c>
      <c r="P1072">
        <v>5</v>
      </c>
      <c r="Q1072">
        <v>10</v>
      </c>
      <c r="R1072">
        <v>4</v>
      </c>
      <c r="T1072">
        <v>1</v>
      </c>
      <c r="AJ1072">
        <f>VLOOKUP(M1072,spp!A:C,3,FALSE)</f>
        <v>1.26E-2</v>
      </c>
      <c r="AK1072">
        <f>VLOOKUP(M1072,spp!A:D,4,FALSE)</f>
        <v>3</v>
      </c>
      <c r="AL1072">
        <f t="shared" si="121"/>
        <v>349.453125</v>
      </c>
      <c r="AM1072">
        <f t="shared" si="122"/>
        <v>8.736328125</v>
      </c>
      <c r="AN1072">
        <f t="shared" si="123"/>
        <v>87.36328125</v>
      </c>
      <c r="AO1072">
        <f t="shared" si="124"/>
        <v>8.7363281249999994E-2</v>
      </c>
      <c r="AP1072">
        <f t="shared" si="125"/>
        <v>0.4</v>
      </c>
      <c r="AQ1072">
        <f>VLOOKUP(M1072,spp!A:H,8,FALSE)</f>
        <v>3.5</v>
      </c>
      <c r="AR1072" t="str">
        <f>VLOOKUP(M1072,spp!A:K,10,FALSE)</f>
        <v>Depredador</v>
      </c>
      <c r="AS1072" t="str">
        <f>VLOOKUP(M1072,spp!A:L,12,FALSE)</f>
        <v>LC</v>
      </c>
    </row>
    <row r="1073" spans="1:45" x14ac:dyDescent="0.3">
      <c r="A1073">
        <v>34</v>
      </c>
      <c r="B1073" s="2" t="s">
        <v>1113</v>
      </c>
      <c r="C1073" t="s">
        <v>1299</v>
      </c>
      <c r="D1073" s="2" t="s">
        <v>1311</v>
      </c>
      <c r="E1073" s="2" t="s">
        <v>985</v>
      </c>
      <c r="F1073" s="2">
        <v>2</v>
      </c>
      <c r="G1073" s="1">
        <v>41400</v>
      </c>
      <c r="H1073" s="61">
        <v>2013</v>
      </c>
      <c r="I1073" s="5" t="s">
        <v>986</v>
      </c>
      <c r="J1073" s="1"/>
      <c r="K1073" s="2">
        <v>3.3</v>
      </c>
      <c r="L1073" t="str">
        <f t="shared" si="120"/>
        <v>Somero</v>
      </c>
      <c r="M1073" s="2" t="s">
        <v>1050</v>
      </c>
      <c r="N1073" t="str">
        <f>VLOOKUP(M1073,spp!A:B,2,FALSE)</f>
        <v>Stegastes flavilatus</v>
      </c>
      <c r="O1073">
        <f t="shared" si="126"/>
        <v>5</v>
      </c>
      <c r="Q1073">
        <v>4</v>
      </c>
      <c r="S1073">
        <v>1</v>
      </c>
      <c r="AJ1073">
        <f>VLOOKUP(M1073,spp!A:C,3,FALSE)</f>
        <v>3.49E-2</v>
      </c>
      <c r="AK1073">
        <f>VLOOKUP(M1073,spp!A:D,4,FALSE)</f>
        <v>2</v>
      </c>
      <c r="AL1073">
        <f t="shared" si="121"/>
        <v>18.540624999999999</v>
      </c>
      <c r="AM1073">
        <f t="shared" si="122"/>
        <v>0.46351562499999999</v>
      </c>
      <c r="AN1073">
        <f t="shared" si="123"/>
        <v>4.6351562499999996</v>
      </c>
      <c r="AO1073">
        <f t="shared" si="124"/>
        <v>4.6351562499999995E-3</v>
      </c>
      <c r="AP1073">
        <f t="shared" si="125"/>
        <v>0.1</v>
      </c>
      <c r="AQ1073">
        <f>VLOOKUP(M1073,spp!A:H,8,FALSE)</f>
        <v>2</v>
      </c>
      <c r="AR1073" t="str">
        <f>VLOOKUP(M1073,spp!A:K,10,FALSE)</f>
        <v>Herbívoro</v>
      </c>
      <c r="AS1073" t="str">
        <f>VLOOKUP(M1073,spp!A:L,12,FALSE)</f>
        <v>LC</v>
      </c>
    </row>
    <row r="1074" spans="1:45" x14ac:dyDescent="0.3">
      <c r="A1074">
        <v>34</v>
      </c>
      <c r="B1074" s="2" t="s">
        <v>1113</v>
      </c>
      <c r="C1074" t="s">
        <v>1299</v>
      </c>
      <c r="D1074" s="2" t="s">
        <v>1311</v>
      </c>
      <c r="E1074" s="2" t="s">
        <v>985</v>
      </c>
      <c r="F1074" s="2">
        <v>2</v>
      </c>
      <c r="G1074" s="1">
        <v>41400</v>
      </c>
      <c r="H1074" s="61">
        <v>2013</v>
      </c>
      <c r="I1074" s="5" t="s">
        <v>986</v>
      </c>
      <c r="J1074" s="1"/>
      <c r="K1074" s="2">
        <v>3.3</v>
      </c>
      <c r="L1074" t="str">
        <f t="shared" si="120"/>
        <v>Somero</v>
      </c>
      <c r="M1074" s="2" t="s">
        <v>1022</v>
      </c>
      <c r="N1074" t="str">
        <f>VLOOKUP(M1074,spp!A:B,2,FALSE)</f>
        <v>Epinephelus labriformis</v>
      </c>
      <c r="O1074">
        <f t="shared" si="126"/>
        <v>4</v>
      </c>
      <c r="R1074">
        <v>3</v>
      </c>
      <c r="S1074">
        <v>1</v>
      </c>
      <c r="AJ1074">
        <f>VLOOKUP(M1074,spp!A:C,3,FALSE)</f>
        <v>3</v>
      </c>
      <c r="AK1074">
        <f>VLOOKUP(M1074,spp!A:D,4,FALSE)</f>
        <v>2.9</v>
      </c>
      <c r="AL1074">
        <f t="shared" si="121"/>
        <v>25730.916758277606</v>
      </c>
      <c r="AM1074">
        <f t="shared" si="122"/>
        <v>643.2729189569402</v>
      </c>
      <c r="AN1074">
        <f t="shared" si="123"/>
        <v>6432.7291895694016</v>
      </c>
      <c r="AO1074">
        <f t="shared" si="124"/>
        <v>6.4327291895694012</v>
      </c>
      <c r="AP1074">
        <f t="shared" si="125"/>
        <v>0.08</v>
      </c>
      <c r="AQ1074">
        <f>VLOOKUP(M1074,spp!A:H,8,FALSE)</f>
        <v>4</v>
      </c>
      <c r="AR1074" t="str">
        <f>VLOOKUP(M1074,spp!A:K,10,FALSE)</f>
        <v>Depredador Tope</v>
      </c>
      <c r="AS1074" t="str">
        <f>VLOOKUP(M1074,spp!A:L,12,FALSE)</f>
        <v>LC</v>
      </c>
    </row>
    <row r="1075" spans="1:45" x14ac:dyDescent="0.3">
      <c r="A1075">
        <v>34</v>
      </c>
      <c r="B1075" s="2" t="s">
        <v>1113</v>
      </c>
      <c r="C1075" t="s">
        <v>1299</v>
      </c>
      <c r="D1075" s="2" t="s">
        <v>1311</v>
      </c>
      <c r="E1075" s="2" t="s">
        <v>985</v>
      </c>
      <c r="F1075" s="2">
        <v>2</v>
      </c>
      <c r="G1075" s="1">
        <v>41400</v>
      </c>
      <c r="H1075" s="61">
        <v>2013</v>
      </c>
      <c r="I1075" s="5" t="s">
        <v>986</v>
      </c>
      <c r="K1075" s="2">
        <v>3.3</v>
      </c>
      <c r="L1075" t="str">
        <f t="shared" si="120"/>
        <v>Somero</v>
      </c>
      <c r="M1075" s="2" t="s">
        <v>1130</v>
      </c>
      <c r="N1075" t="str">
        <f>VLOOKUP(M1075,spp!A:B,2,FALSE)</f>
        <v>Malacoctenus zonifer</v>
      </c>
      <c r="O1075">
        <f t="shared" si="126"/>
        <v>6</v>
      </c>
      <c r="P1075">
        <v>6</v>
      </c>
      <c r="AJ1075">
        <f>VLOOKUP(M1075,spp!A:C,3,FALSE)</f>
        <v>8</v>
      </c>
      <c r="AK1075">
        <f>VLOOKUP(M1075,spp!A:D,4,FALSE)</f>
        <v>3</v>
      </c>
      <c r="AL1075">
        <f t="shared" si="121"/>
        <v>750</v>
      </c>
      <c r="AM1075">
        <f t="shared" si="122"/>
        <v>18.75</v>
      </c>
      <c r="AN1075">
        <f t="shared" si="123"/>
        <v>187.5</v>
      </c>
      <c r="AO1075">
        <f t="shared" si="124"/>
        <v>0.1875</v>
      </c>
      <c r="AP1075">
        <f t="shared" si="125"/>
        <v>0.12</v>
      </c>
      <c r="AQ1075">
        <f>VLOOKUP(M1075,spp!A:H,8,FALSE)</f>
        <v>3.5</v>
      </c>
      <c r="AR1075" t="str">
        <f>VLOOKUP(M1075,spp!A:K,10,FALSE)</f>
        <v>Depredador</v>
      </c>
      <c r="AS1075" t="str">
        <f>VLOOKUP(M1075,spp!A:L,12,FALSE)</f>
        <v>LC</v>
      </c>
    </row>
    <row r="1076" spans="1:45" x14ac:dyDescent="0.3">
      <c r="A1076">
        <v>34</v>
      </c>
      <c r="B1076" s="2" t="s">
        <v>1113</v>
      </c>
      <c r="C1076" t="s">
        <v>1299</v>
      </c>
      <c r="D1076" s="2" t="s">
        <v>1311</v>
      </c>
      <c r="E1076" s="2" t="s">
        <v>985</v>
      </c>
      <c r="F1076" s="2">
        <v>2</v>
      </c>
      <c r="G1076" s="1">
        <v>41400</v>
      </c>
      <c r="H1076" s="61">
        <v>2013</v>
      </c>
      <c r="I1076" s="5" t="s">
        <v>986</v>
      </c>
      <c r="K1076" s="2">
        <v>3.3</v>
      </c>
      <c r="L1076" t="str">
        <f t="shared" si="120"/>
        <v>Somero</v>
      </c>
      <c r="M1076" s="2" t="s">
        <v>1131</v>
      </c>
      <c r="N1076" t="str">
        <f>VLOOKUP(M1076,spp!A:B,2,FALSE)</f>
        <v>Acanthemblemaria hancocki</v>
      </c>
      <c r="O1076">
        <f t="shared" si="126"/>
        <v>2</v>
      </c>
      <c r="P1076">
        <v>2</v>
      </c>
      <c r="AJ1076">
        <f>VLOOKUP(M1076,spp!A:C,3,FALSE)</f>
        <v>6.3E-3</v>
      </c>
      <c r="AK1076">
        <f>VLOOKUP(M1076,spp!A:D,4,FALSE)</f>
        <v>3</v>
      </c>
      <c r="AL1076">
        <f t="shared" si="121"/>
        <v>0.19687499999999999</v>
      </c>
      <c r="AM1076">
        <f t="shared" si="122"/>
        <v>4.921875E-3</v>
      </c>
      <c r="AN1076">
        <f t="shared" si="123"/>
        <v>4.9218749999999999E-2</v>
      </c>
      <c r="AO1076">
        <f t="shared" si="124"/>
        <v>4.921875E-5</v>
      </c>
      <c r="AP1076">
        <f t="shared" si="125"/>
        <v>0.04</v>
      </c>
      <c r="AQ1076">
        <f>VLOOKUP(M1076,spp!A:H,8,FALSE)</f>
        <v>3.4</v>
      </c>
      <c r="AR1076" t="str">
        <f>VLOOKUP(M1076,spp!A:K,10,FALSE)</f>
        <v>Depredador</v>
      </c>
      <c r="AS1076" t="str">
        <f>VLOOKUP(M1076,spp!A:L,12,FALSE)</f>
        <v>LC</v>
      </c>
    </row>
    <row r="1077" spans="1:45" x14ac:dyDescent="0.3">
      <c r="A1077">
        <v>34</v>
      </c>
      <c r="B1077" s="2" t="s">
        <v>1113</v>
      </c>
      <c r="C1077" t="s">
        <v>1299</v>
      </c>
      <c r="D1077" s="2" t="s">
        <v>1311</v>
      </c>
      <c r="E1077" s="2" t="s">
        <v>985</v>
      </c>
      <c r="F1077" s="2">
        <v>2</v>
      </c>
      <c r="G1077" s="1">
        <v>41400</v>
      </c>
      <c r="H1077" s="61">
        <v>2013</v>
      </c>
      <c r="I1077" s="5" t="s">
        <v>986</v>
      </c>
      <c r="K1077" s="2">
        <v>3.3</v>
      </c>
      <c r="L1077" t="str">
        <f t="shared" si="120"/>
        <v>Somero</v>
      </c>
      <c r="M1077" s="2" t="s">
        <v>1041</v>
      </c>
      <c r="N1077" t="str">
        <f>VLOOKUP(M1077,spp!A:B,2,FALSE)</f>
        <v>Chromis atrilobata</v>
      </c>
      <c r="O1077">
        <f t="shared" si="126"/>
        <v>25</v>
      </c>
      <c r="Q1077">
        <v>25</v>
      </c>
      <c r="AJ1077">
        <f>VLOOKUP(M1077,spp!A:C,3,FALSE)</f>
        <v>5</v>
      </c>
      <c r="AK1077">
        <f>VLOOKUP(M1077,spp!A:D,4,FALSE)</f>
        <v>3.41655</v>
      </c>
      <c r="AL1077">
        <f t="shared" si="121"/>
        <v>122067.64681485482</v>
      </c>
      <c r="AM1077">
        <f t="shared" si="122"/>
        <v>3051.6911703713704</v>
      </c>
      <c r="AN1077">
        <f t="shared" si="123"/>
        <v>30516.911703713704</v>
      </c>
      <c r="AO1077">
        <f t="shared" si="124"/>
        <v>30.516911703713703</v>
      </c>
      <c r="AP1077">
        <f t="shared" si="125"/>
        <v>0.5</v>
      </c>
      <c r="AQ1077">
        <f>VLOOKUP(M1077,spp!A:H,8,FALSE)</f>
        <v>3.4</v>
      </c>
      <c r="AR1077" t="str">
        <f>VLOOKUP(M1077,spp!A:K,10,FALSE)</f>
        <v>Planctívoro</v>
      </c>
      <c r="AS1077" t="str">
        <f>VLOOKUP(M1077,spp!A:L,12,FALSE)</f>
        <v>LC</v>
      </c>
    </row>
    <row r="1078" spans="1:45" x14ac:dyDescent="0.3">
      <c r="A1078">
        <v>34</v>
      </c>
      <c r="B1078" s="2" t="s">
        <v>1113</v>
      </c>
      <c r="C1078" t="s">
        <v>1299</v>
      </c>
      <c r="D1078" s="2" t="s">
        <v>1311</v>
      </c>
      <c r="E1078" s="2" t="s">
        <v>985</v>
      </c>
      <c r="F1078" s="2">
        <v>2</v>
      </c>
      <c r="G1078" s="1">
        <v>41400</v>
      </c>
      <c r="H1078" s="61">
        <v>2013</v>
      </c>
      <c r="I1078" s="5" t="s">
        <v>986</v>
      </c>
      <c r="K1078" s="2">
        <v>3.3</v>
      </c>
      <c r="L1078" t="str">
        <f t="shared" si="120"/>
        <v>Somero</v>
      </c>
      <c r="M1078" s="2" t="s">
        <v>1020</v>
      </c>
      <c r="N1078" t="str">
        <f>VLOOKUP(M1078,spp!A:B,2,FALSE)</f>
        <v>Plagiotremus azaleus</v>
      </c>
      <c r="O1078">
        <f t="shared" si="126"/>
        <v>1</v>
      </c>
      <c r="Q1078">
        <v>1</v>
      </c>
      <c r="AJ1078">
        <f>VLOOKUP(M1078,spp!A:C,3,FALSE)</f>
        <v>4</v>
      </c>
      <c r="AK1078">
        <f>VLOOKUP(M1078,spp!A:D,4,FALSE)</f>
        <v>3</v>
      </c>
      <c r="AL1078">
        <f t="shared" si="121"/>
        <v>1687.5</v>
      </c>
      <c r="AM1078">
        <f t="shared" si="122"/>
        <v>42.1875</v>
      </c>
      <c r="AN1078">
        <f t="shared" si="123"/>
        <v>421.875</v>
      </c>
      <c r="AO1078">
        <f t="shared" si="124"/>
        <v>0.421875</v>
      </c>
      <c r="AP1078">
        <f t="shared" si="125"/>
        <v>0.02</v>
      </c>
      <c r="AQ1078">
        <f>VLOOKUP(M1078,spp!A:H,8,FALSE)</f>
        <v>4</v>
      </c>
      <c r="AR1078" t="str">
        <f>VLOOKUP(M1078,spp!A:K,10,FALSE)</f>
        <v>Depredador Tope</v>
      </c>
      <c r="AS1078" t="str">
        <f>VLOOKUP(M1078,spp!A:L,12,FALSE)</f>
        <v>LC</v>
      </c>
    </row>
    <row r="1079" spans="1:45" x14ac:dyDescent="0.3">
      <c r="A1079">
        <v>34</v>
      </c>
      <c r="B1079" s="2" t="s">
        <v>1113</v>
      </c>
      <c r="C1079" t="s">
        <v>1299</v>
      </c>
      <c r="D1079" s="2" t="s">
        <v>1311</v>
      </c>
      <c r="E1079" s="2" t="s">
        <v>985</v>
      </c>
      <c r="F1079" s="2">
        <v>2</v>
      </c>
      <c r="G1079" s="1">
        <v>41400</v>
      </c>
      <c r="H1079" s="61">
        <v>2013</v>
      </c>
      <c r="I1079" s="5" t="s">
        <v>986</v>
      </c>
      <c r="K1079" s="2">
        <v>3.3</v>
      </c>
      <c r="L1079" t="str">
        <f t="shared" si="120"/>
        <v>Somero</v>
      </c>
      <c r="M1079" s="2" t="s">
        <v>1031</v>
      </c>
      <c r="N1079" t="str">
        <f>VLOOKUP(M1079,spp!A:B,2,FALSE)</f>
        <v>Ophioblennius steindachneri</v>
      </c>
      <c r="O1079">
        <f t="shared" si="126"/>
        <v>1</v>
      </c>
      <c r="R1079">
        <v>1</v>
      </c>
      <c r="AJ1079">
        <f>VLOOKUP(M1079,spp!A:C,3,FALSE)</f>
        <v>3</v>
      </c>
      <c r="AK1079">
        <f>VLOOKUP(M1079,spp!A:D,4,FALSE)</f>
        <v>2.379</v>
      </c>
      <c r="AL1079">
        <f t="shared" si="121"/>
        <v>1220.8721183841133</v>
      </c>
      <c r="AM1079">
        <f t="shared" si="122"/>
        <v>30.52180295960283</v>
      </c>
      <c r="AN1079">
        <f t="shared" si="123"/>
        <v>305.21802959602832</v>
      </c>
      <c r="AO1079">
        <f t="shared" si="124"/>
        <v>0.30521802959602834</v>
      </c>
      <c r="AP1079">
        <f t="shared" si="125"/>
        <v>0.02</v>
      </c>
      <c r="AQ1079">
        <f>VLOOKUP(M1079,spp!A:H,8,FALSE)</f>
        <v>2.7</v>
      </c>
      <c r="AR1079" t="str">
        <f>VLOOKUP(M1079,spp!A:K,10,FALSE)</f>
        <v>Herbívoro</v>
      </c>
      <c r="AS1079" t="str">
        <f>VLOOKUP(M1079,spp!A:L,12,FALSE)</f>
        <v>LC</v>
      </c>
    </row>
    <row r="1080" spans="1:45" x14ac:dyDescent="0.3">
      <c r="A1080">
        <v>34</v>
      </c>
      <c r="B1080" s="2" t="s">
        <v>1113</v>
      </c>
      <c r="C1080" t="s">
        <v>1299</v>
      </c>
      <c r="D1080" s="2" t="s">
        <v>1311</v>
      </c>
      <c r="E1080" s="2" t="s">
        <v>985</v>
      </c>
      <c r="F1080" s="2">
        <v>2</v>
      </c>
      <c r="G1080" s="1">
        <v>41400</v>
      </c>
      <c r="H1080" s="61">
        <v>2013</v>
      </c>
      <c r="I1080" s="5" t="s">
        <v>986</v>
      </c>
      <c r="K1080" s="2">
        <v>3.3</v>
      </c>
      <c r="L1080" t="str">
        <f t="shared" si="120"/>
        <v>Somero</v>
      </c>
      <c r="M1080" s="2" t="s">
        <v>1040</v>
      </c>
      <c r="N1080" t="str">
        <f>VLOOKUP(M1080,spp!A:B,2,FALSE)</f>
        <v>Sufflamen verres</v>
      </c>
      <c r="O1080">
        <f t="shared" si="126"/>
        <v>1</v>
      </c>
      <c r="S1080">
        <v>1</v>
      </c>
      <c r="AJ1080">
        <f>VLOOKUP(M1080,spp!A:C,3,FALSE)</f>
        <v>2</v>
      </c>
      <c r="AK1080">
        <f>VLOOKUP(M1080,spp!A:D,4,FALSE)</f>
        <v>3</v>
      </c>
      <c r="AL1080">
        <f t="shared" si="121"/>
        <v>10718.75</v>
      </c>
      <c r="AM1080">
        <f t="shared" si="122"/>
        <v>267.96875</v>
      </c>
      <c r="AN1080">
        <f t="shared" si="123"/>
        <v>2679.6875</v>
      </c>
      <c r="AO1080">
        <f t="shared" si="124"/>
        <v>2.6796875</v>
      </c>
      <c r="AP1080">
        <f t="shared" si="125"/>
        <v>0.02</v>
      </c>
      <c r="AQ1080">
        <f>VLOOKUP(M1080,spp!A:H,8,FALSE)</f>
        <v>3.3</v>
      </c>
      <c r="AR1080" t="str">
        <f>VLOOKUP(M1080,spp!A:K,10,FALSE)</f>
        <v>Depredador</v>
      </c>
      <c r="AS1080" t="str">
        <f>VLOOKUP(M1080,spp!A:L,12,FALSE)</f>
        <v>LC</v>
      </c>
    </row>
    <row r="1081" spans="1:45" x14ac:dyDescent="0.3">
      <c r="A1081">
        <v>34</v>
      </c>
      <c r="B1081" s="2" t="s">
        <v>1113</v>
      </c>
      <c r="C1081" t="s">
        <v>1299</v>
      </c>
      <c r="D1081" s="2" t="s">
        <v>1311</v>
      </c>
      <c r="E1081" s="2" t="s">
        <v>985</v>
      </c>
      <c r="F1081" s="2">
        <v>2</v>
      </c>
      <c r="G1081" s="1">
        <v>41400</v>
      </c>
      <c r="H1081" s="61">
        <v>2013</v>
      </c>
      <c r="I1081" s="5" t="s">
        <v>986</v>
      </c>
      <c r="K1081" s="2">
        <v>3.3</v>
      </c>
      <c r="L1081" t="str">
        <f t="shared" si="120"/>
        <v>Somero</v>
      </c>
      <c r="M1081" s="2" t="s">
        <v>1033</v>
      </c>
      <c r="N1081" t="str">
        <f>VLOOKUP(M1081,spp!A:B,2,FALSE)</f>
        <v>Cephalopholis panamensis</v>
      </c>
      <c r="O1081">
        <f t="shared" si="126"/>
        <v>1</v>
      </c>
      <c r="T1081">
        <v>1</v>
      </c>
      <c r="AJ1081">
        <f>VLOOKUP(M1081,spp!A:C,3,FALSE)</f>
        <v>2</v>
      </c>
      <c r="AK1081">
        <f>VLOOKUP(M1081,spp!A:D,4,FALSE)</f>
        <v>3</v>
      </c>
      <c r="AL1081">
        <f t="shared" si="121"/>
        <v>31250</v>
      </c>
      <c r="AM1081">
        <f t="shared" si="122"/>
        <v>781.25</v>
      </c>
      <c r="AN1081">
        <f t="shared" si="123"/>
        <v>7812.5</v>
      </c>
      <c r="AO1081">
        <f t="shared" si="124"/>
        <v>7.8125</v>
      </c>
      <c r="AP1081">
        <f t="shared" si="125"/>
        <v>0.02</v>
      </c>
      <c r="AQ1081">
        <f>VLOOKUP(M1081,spp!A:H,8,FALSE)</f>
        <v>4</v>
      </c>
      <c r="AR1081" t="str">
        <f>VLOOKUP(M1081,spp!A:K,10,FALSE)</f>
        <v>Depredador Tope</v>
      </c>
      <c r="AS1081" t="str">
        <f>VLOOKUP(M1081,spp!A:L,12,FALSE)</f>
        <v>LC</v>
      </c>
    </row>
    <row r="1082" spans="1:45" x14ac:dyDescent="0.3">
      <c r="A1082">
        <v>34</v>
      </c>
      <c r="B1082" s="2" t="s">
        <v>1113</v>
      </c>
      <c r="C1082" t="s">
        <v>1299</v>
      </c>
      <c r="D1082" s="2" t="s">
        <v>1311</v>
      </c>
      <c r="E1082" s="2" t="s">
        <v>985</v>
      </c>
      <c r="F1082" s="2">
        <v>2</v>
      </c>
      <c r="G1082" s="1">
        <v>41400</v>
      </c>
      <c r="H1082" s="61">
        <v>2013</v>
      </c>
      <c r="I1082" s="5" t="s">
        <v>986</v>
      </c>
      <c r="K1082" s="2">
        <v>3.3</v>
      </c>
      <c r="L1082" t="str">
        <f t="shared" si="120"/>
        <v>Somero</v>
      </c>
      <c r="M1082" s="2" t="s">
        <v>1026</v>
      </c>
      <c r="N1082" t="str">
        <f>VLOOKUP(M1082,spp!A:B,2,FALSE)</f>
        <v>Microspathodon dorsalis</v>
      </c>
      <c r="O1082">
        <f t="shared" si="126"/>
        <v>3</v>
      </c>
      <c r="P1082">
        <v>2</v>
      </c>
      <c r="R1082">
        <v>1</v>
      </c>
      <c r="AJ1082">
        <f>VLOOKUP(M1082,spp!A:C,3,FALSE)</f>
        <v>2</v>
      </c>
      <c r="AK1082">
        <f>VLOOKUP(M1082,spp!A:D,4,FALSE)</f>
        <v>3</v>
      </c>
      <c r="AL1082">
        <f t="shared" si="121"/>
        <v>3968.75</v>
      </c>
      <c r="AM1082">
        <f t="shared" si="122"/>
        <v>99.21875</v>
      </c>
      <c r="AN1082">
        <f t="shared" si="123"/>
        <v>992.1875</v>
      </c>
      <c r="AO1082">
        <f t="shared" si="124"/>
        <v>0.9921875</v>
      </c>
      <c r="AP1082">
        <f t="shared" si="125"/>
        <v>0.06</v>
      </c>
      <c r="AQ1082">
        <f>VLOOKUP(M1082,spp!A:H,8,FALSE)</f>
        <v>2.1</v>
      </c>
      <c r="AR1082" t="str">
        <f>VLOOKUP(M1082,spp!A:K,10,FALSE)</f>
        <v>Herbívoro</v>
      </c>
      <c r="AS1082" t="str">
        <f>VLOOKUP(M1082,spp!A:L,12,FALSE)</f>
        <v>LC</v>
      </c>
    </row>
    <row r="1083" spans="1:45" x14ac:dyDescent="0.3">
      <c r="A1083">
        <v>34</v>
      </c>
      <c r="B1083" s="2" t="s">
        <v>1113</v>
      </c>
      <c r="C1083" t="s">
        <v>1299</v>
      </c>
      <c r="D1083" s="2" t="s">
        <v>1311</v>
      </c>
      <c r="E1083" s="2" t="s">
        <v>985</v>
      </c>
      <c r="F1083" s="2">
        <v>3</v>
      </c>
      <c r="G1083" s="1">
        <v>41400</v>
      </c>
      <c r="H1083" s="61">
        <v>2013</v>
      </c>
      <c r="I1083" s="5" t="s">
        <v>986</v>
      </c>
      <c r="K1083" s="2">
        <v>3.3</v>
      </c>
      <c r="L1083" t="str">
        <f t="shared" si="120"/>
        <v>Somero</v>
      </c>
      <c r="M1083" s="2" t="s">
        <v>1019</v>
      </c>
      <c r="N1083" t="str">
        <f>VLOOKUP(M1083,spp!A:B,2,FALSE)</f>
        <v>Stegastes acapulcoensis</v>
      </c>
      <c r="O1083">
        <f t="shared" si="126"/>
        <v>30</v>
      </c>
      <c r="P1083">
        <v>23</v>
      </c>
      <c r="R1083">
        <v>3</v>
      </c>
      <c r="S1083">
        <v>4</v>
      </c>
      <c r="AJ1083">
        <f>VLOOKUP(M1083,spp!A:C,3,FALSE)</f>
        <v>3.49E-2</v>
      </c>
      <c r="AK1083">
        <f>VLOOKUP(M1083,spp!A:D,4,FALSE)</f>
        <v>2</v>
      </c>
      <c r="AL1083">
        <f t="shared" si="121"/>
        <v>64.128749999999997</v>
      </c>
      <c r="AM1083">
        <f t="shared" si="122"/>
        <v>1.6032187499999999</v>
      </c>
      <c r="AN1083">
        <f t="shared" si="123"/>
        <v>16.032187499999999</v>
      </c>
      <c r="AO1083">
        <f t="shared" si="124"/>
        <v>1.60321875E-2</v>
      </c>
      <c r="AP1083">
        <f t="shared" si="125"/>
        <v>0.6</v>
      </c>
      <c r="AQ1083">
        <f>VLOOKUP(M1083,spp!A:H,8,FALSE)</f>
        <v>2</v>
      </c>
      <c r="AR1083" t="str">
        <f>VLOOKUP(M1083,spp!A:K,10,FALSE)</f>
        <v>Herbívoro</v>
      </c>
      <c r="AS1083" t="str">
        <f>VLOOKUP(M1083,spp!A:L,12,FALSE)</f>
        <v>LC</v>
      </c>
    </row>
    <row r="1084" spans="1:45" x14ac:dyDescent="0.3">
      <c r="A1084">
        <v>34</v>
      </c>
      <c r="B1084" s="2" t="s">
        <v>1113</v>
      </c>
      <c r="C1084" t="s">
        <v>1299</v>
      </c>
      <c r="D1084" s="2" t="s">
        <v>1311</v>
      </c>
      <c r="E1084" s="2" t="s">
        <v>985</v>
      </c>
      <c r="F1084" s="2">
        <v>3</v>
      </c>
      <c r="G1084" s="1">
        <v>41400</v>
      </c>
      <c r="H1084" s="61">
        <v>2013</v>
      </c>
      <c r="I1084" s="5" t="s">
        <v>986</v>
      </c>
      <c r="K1084" s="2">
        <v>3.3</v>
      </c>
      <c r="L1084" t="str">
        <f t="shared" si="120"/>
        <v>Somero</v>
      </c>
      <c r="M1084" s="2" t="s">
        <v>1028</v>
      </c>
      <c r="N1084" t="str">
        <f>VLOOKUP(M1084,spp!A:B,2,FALSE)</f>
        <v>Thalassoma lucasanum</v>
      </c>
      <c r="O1084">
        <f t="shared" si="126"/>
        <v>5</v>
      </c>
      <c r="Q1084">
        <v>5</v>
      </c>
      <c r="AJ1084">
        <f>VLOOKUP(M1084,spp!A:C,3,FALSE)</f>
        <v>1.261E-2</v>
      </c>
      <c r="AK1084">
        <f>VLOOKUP(M1084,spp!A:D,4,FALSE)</f>
        <v>2</v>
      </c>
      <c r="AL1084">
        <f t="shared" si="121"/>
        <v>3.5465625000000003</v>
      </c>
      <c r="AM1084">
        <f t="shared" si="122"/>
        <v>8.8664062500000002E-2</v>
      </c>
      <c r="AN1084">
        <f t="shared" si="123"/>
        <v>0.88664062500000007</v>
      </c>
      <c r="AO1084">
        <f t="shared" si="124"/>
        <v>8.8664062500000006E-4</v>
      </c>
      <c r="AP1084">
        <f t="shared" si="125"/>
        <v>0.1</v>
      </c>
      <c r="AQ1084">
        <f>VLOOKUP(M1084,spp!A:H,8,FALSE)</f>
        <v>3.5</v>
      </c>
      <c r="AR1084" t="str">
        <f>VLOOKUP(M1084,spp!A:K,10,FALSE)</f>
        <v>Depredador</v>
      </c>
      <c r="AS1084" t="str">
        <f>VLOOKUP(M1084,spp!A:L,12,FALSE)</f>
        <v>LC</v>
      </c>
    </row>
    <row r="1085" spans="1:45" x14ac:dyDescent="0.3">
      <c r="A1085">
        <v>34</v>
      </c>
      <c r="B1085" s="2" t="s">
        <v>1113</v>
      </c>
      <c r="C1085" t="s">
        <v>1299</v>
      </c>
      <c r="D1085" s="2" t="s">
        <v>1311</v>
      </c>
      <c r="E1085" s="2" t="s">
        <v>985</v>
      </c>
      <c r="F1085" s="2">
        <v>3</v>
      </c>
      <c r="G1085" s="1">
        <v>41400</v>
      </c>
      <c r="H1085" s="61">
        <v>2013</v>
      </c>
      <c r="I1085" s="5" t="s">
        <v>986</v>
      </c>
      <c r="K1085" s="2">
        <v>3.3</v>
      </c>
      <c r="L1085" t="str">
        <f t="shared" si="120"/>
        <v>Somero</v>
      </c>
      <c r="M1085" s="2" t="s">
        <v>1027</v>
      </c>
      <c r="N1085" t="str">
        <f>VLOOKUP(M1085,spp!A:B,2,FALSE)</f>
        <v>Halichoeres notospilus</v>
      </c>
      <c r="O1085">
        <f t="shared" si="126"/>
        <v>14</v>
      </c>
      <c r="Q1085">
        <v>5</v>
      </c>
      <c r="R1085">
        <v>9</v>
      </c>
      <c r="AJ1085">
        <f>VLOOKUP(M1085,spp!A:C,3,FALSE)</f>
        <v>1.26E-2</v>
      </c>
      <c r="AK1085">
        <f>VLOOKUP(M1085,spp!A:D,4,FALSE)</f>
        <v>3</v>
      </c>
      <c r="AL1085">
        <f t="shared" si="121"/>
        <v>248.0625</v>
      </c>
      <c r="AM1085">
        <f t="shared" si="122"/>
        <v>6.2015624999999996</v>
      </c>
      <c r="AN1085">
        <f t="shared" si="123"/>
        <v>62.015625</v>
      </c>
      <c r="AO1085">
        <f t="shared" si="124"/>
        <v>6.2015624999999998E-2</v>
      </c>
      <c r="AP1085">
        <f t="shared" si="125"/>
        <v>0.28000000000000003</v>
      </c>
      <c r="AQ1085">
        <f>VLOOKUP(M1085,spp!A:H,8,FALSE)</f>
        <v>3.5</v>
      </c>
      <c r="AR1085" t="str">
        <f>VLOOKUP(M1085,spp!A:K,10,FALSE)</f>
        <v>Depredador</v>
      </c>
      <c r="AS1085" t="str">
        <f>VLOOKUP(M1085,spp!A:L,12,FALSE)</f>
        <v>LC</v>
      </c>
    </row>
    <row r="1086" spans="1:45" x14ac:dyDescent="0.3">
      <c r="A1086">
        <v>34</v>
      </c>
      <c r="B1086" s="2" t="s">
        <v>1113</v>
      </c>
      <c r="C1086" t="s">
        <v>1299</v>
      </c>
      <c r="D1086" s="2" t="s">
        <v>1311</v>
      </c>
      <c r="E1086" s="2" t="s">
        <v>985</v>
      </c>
      <c r="F1086" s="2">
        <v>3</v>
      </c>
      <c r="G1086" s="1">
        <v>41400</v>
      </c>
      <c r="H1086" s="61">
        <v>2013</v>
      </c>
      <c r="I1086" s="5" t="s">
        <v>986</v>
      </c>
      <c r="K1086" s="2">
        <v>3.3</v>
      </c>
      <c r="L1086" t="str">
        <f t="shared" si="120"/>
        <v>Somero</v>
      </c>
      <c r="M1086" s="2" t="s">
        <v>1029</v>
      </c>
      <c r="N1086" t="str">
        <f>VLOOKUP(M1086,spp!A:B,2,FALSE)</f>
        <v>Cirrhitus rivulatus</v>
      </c>
      <c r="O1086">
        <f t="shared" si="126"/>
        <v>1</v>
      </c>
      <c r="T1086">
        <v>1</v>
      </c>
      <c r="AJ1086">
        <f>VLOOKUP(M1086,spp!A:C,3,FALSE)</f>
        <v>2.76E-2</v>
      </c>
      <c r="AK1086">
        <f>VLOOKUP(M1086,spp!A:D,4,FALSE)</f>
        <v>3</v>
      </c>
      <c r="AL1086">
        <f t="shared" si="121"/>
        <v>431.25</v>
      </c>
      <c r="AM1086">
        <f t="shared" si="122"/>
        <v>10.78125</v>
      </c>
      <c r="AN1086">
        <f t="shared" si="123"/>
        <v>107.8125</v>
      </c>
      <c r="AO1086">
        <f t="shared" si="124"/>
        <v>0.10781250000000001</v>
      </c>
      <c r="AP1086">
        <f t="shared" si="125"/>
        <v>0.02</v>
      </c>
      <c r="AQ1086">
        <f>VLOOKUP(M1086,spp!A:H,8,FALSE)</f>
        <v>4</v>
      </c>
      <c r="AR1086" t="str">
        <f>VLOOKUP(M1086,spp!A:K,10,FALSE)</f>
        <v>Depredador Tope</v>
      </c>
      <c r="AS1086" t="str">
        <f>VLOOKUP(M1086,spp!A:L,12,FALSE)</f>
        <v>LC</v>
      </c>
    </row>
    <row r="1087" spans="1:45" x14ac:dyDescent="0.3">
      <c r="A1087">
        <v>34</v>
      </c>
      <c r="B1087" s="2" t="s">
        <v>1113</v>
      </c>
      <c r="C1087" t="s">
        <v>1299</v>
      </c>
      <c r="D1087" s="2" t="s">
        <v>1311</v>
      </c>
      <c r="E1087" s="2" t="s">
        <v>985</v>
      </c>
      <c r="F1087" s="2">
        <v>3</v>
      </c>
      <c r="G1087" s="1">
        <v>41400</v>
      </c>
      <c r="H1087" s="61">
        <v>2013</v>
      </c>
      <c r="I1087" s="5" t="s">
        <v>986</v>
      </c>
      <c r="K1087" s="2">
        <v>3.3</v>
      </c>
      <c r="L1087" t="str">
        <f t="shared" si="120"/>
        <v>Somero</v>
      </c>
      <c r="M1087" s="2" t="s">
        <v>1054</v>
      </c>
      <c r="N1087" t="str">
        <f>VLOOKUP(M1087,spp!A:B,2,FALSE)</f>
        <v>Halichoeres nicholsi</v>
      </c>
      <c r="O1087">
        <f t="shared" si="126"/>
        <v>2</v>
      </c>
      <c r="S1087">
        <v>1</v>
      </c>
      <c r="T1087">
        <v>1</v>
      </c>
      <c r="AJ1087">
        <f>VLOOKUP(M1087,spp!A:C,3,FALSE)</f>
        <v>1.26E-2</v>
      </c>
      <c r="AK1087">
        <f>VLOOKUP(M1087,spp!A:D,4,FALSE)</f>
        <v>3</v>
      </c>
      <c r="AL1087">
        <f t="shared" si="121"/>
        <v>264.40312499999999</v>
      </c>
      <c r="AM1087">
        <f t="shared" si="122"/>
        <v>6.6100781249999994</v>
      </c>
      <c r="AN1087">
        <f t="shared" si="123"/>
        <v>66.100781249999997</v>
      </c>
      <c r="AO1087">
        <f t="shared" si="124"/>
        <v>6.610078124999999E-2</v>
      </c>
      <c r="AP1087">
        <f t="shared" si="125"/>
        <v>0.04</v>
      </c>
      <c r="AQ1087">
        <f>VLOOKUP(M1087,spp!A:H,8,FALSE)</f>
        <v>4</v>
      </c>
      <c r="AR1087" t="str">
        <f>VLOOKUP(M1087,spp!A:K,10,FALSE)</f>
        <v>Depredador Tope</v>
      </c>
      <c r="AS1087" t="str">
        <f>VLOOKUP(M1087,spp!A:L,12,FALSE)</f>
        <v>LC</v>
      </c>
    </row>
    <row r="1088" spans="1:45" x14ac:dyDescent="0.3">
      <c r="A1088">
        <v>34</v>
      </c>
      <c r="B1088" s="2" t="s">
        <v>1113</v>
      </c>
      <c r="C1088" t="s">
        <v>1299</v>
      </c>
      <c r="D1088" s="2" t="s">
        <v>1311</v>
      </c>
      <c r="E1088" s="2" t="s">
        <v>985</v>
      </c>
      <c r="F1088" s="2">
        <v>3</v>
      </c>
      <c r="G1088" s="1">
        <v>41400</v>
      </c>
      <c r="H1088" s="61">
        <v>2013</v>
      </c>
      <c r="I1088" s="5" t="s">
        <v>986</v>
      </c>
      <c r="K1088" s="2">
        <v>3.3</v>
      </c>
      <c r="L1088" t="str">
        <f t="shared" si="120"/>
        <v>Somero</v>
      </c>
      <c r="M1088" s="2" t="s">
        <v>1022</v>
      </c>
      <c r="N1088" t="str">
        <f>VLOOKUP(M1088,spp!A:B,2,FALSE)</f>
        <v>Epinephelus labriformis</v>
      </c>
      <c r="O1088">
        <f t="shared" si="126"/>
        <v>2</v>
      </c>
      <c r="R1088">
        <v>1</v>
      </c>
      <c r="T1088">
        <v>1</v>
      </c>
      <c r="AJ1088">
        <f>VLOOKUP(M1088,spp!A:C,3,FALSE)</f>
        <v>3</v>
      </c>
      <c r="AK1088">
        <f>VLOOKUP(M1088,spp!A:D,4,FALSE)</f>
        <v>2.9</v>
      </c>
      <c r="AL1088">
        <f t="shared" si="121"/>
        <v>38525.606948070083</v>
      </c>
      <c r="AM1088">
        <f t="shared" si="122"/>
        <v>963.14017370175202</v>
      </c>
      <c r="AN1088">
        <f t="shared" si="123"/>
        <v>9631.4017370175206</v>
      </c>
      <c r="AO1088">
        <f t="shared" si="124"/>
        <v>9.6314017370175211</v>
      </c>
      <c r="AP1088">
        <f t="shared" si="125"/>
        <v>0.04</v>
      </c>
      <c r="AQ1088">
        <f>VLOOKUP(M1088,spp!A:H,8,FALSE)</f>
        <v>4</v>
      </c>
      <c r="AR1088" t="str">
        <f>VLOOKUP(M1088,spp!A:K,10,FALSE)</f>
        <v>Depredador Tope</v>
      </c>
      <c r="AS1088" t="str">
        <f>VLOOKUP(M1088,spp!A:L,12,FALSE)</f>
        <v>LC</v>
      </c>
    </row>
    <row r="1089" spans="1:45" x14ac:dyDescent="0.3">
      <c r="A1089">
        <v>34</v>
      </c>
      <c r="B1089" s="2" t="s">
        <v>1113</v>
      </c>
      <c r="C1089" t="s">
        <v>1299</v>
      </c>
      <c r="D1089" s="2" t="s">
        <v>1311</v>
      </c>
      <c r="E1089" s="2" t="s">
        <v>985</v>
      </c>
      <c r="F1089" s="2">
        <v>3</v>
      </c>
      <c r="G1089" s="1">
        <v>41400</v>
      </c>
      <c r="H1089" s="61">
        <v>2013</v>
      </c>
      <c r="I1089" s="5" t="s">
        <v>986</v>
      </c>
      <c r="K1089" s="2">
        <v>3.3</v>
      </c>
      <c r="L1089" t="str">
        <f t="shared" si="120"/>
        <v>Somero</v>
      </c>
      <c r="M1089" s="2" t="s">
        <v>1048</v>
      </c>
      <c r="N1089" t="str">
        <f>VLOOKUP(M1089,spp!A:B,2,FALSE)</f>
        <v>Scarus ghobban</v>
      </c>
      <c r="O1089">
        <f t="shared" si="126"/>
        <v>1</v>
      </c>
      <c r="R1089">
        <v>1</v>
      </c>
      <c r="AJ1089">
        <f>VLOOKUP(M1089,spp!A:C,3,FALSE)</f>
        <v>2</v>
      </c>
      <c r="AK1089">
        <f>VLOOKUP(M1089,spp!A:D,4,FALSE)</f>
        <v>2.919</v>
      </c>
      <c r="AL1089">
        <f t="shared" si="121"/>
        <v>3183.5400927378464</v>
      </c>
      <c r="AM1089">
        <f t="shared" si="122"/>
        <v>79.58850231844616</v>
      </c>
      <c r="AN1089">
        <f t="shared" si="123"/>
        <v>795.8850231844616</v>
      </c>
      <c r="AO1089">
        <f t="shared" si="124"/>
        <v>0.79588502318446164</v>
      </c>
      <c r="AP1089">
        <f t="shared" si="125"/>
        <v>0.02</v>
      </c>
      <c r="AQ1089">
        <f>VLOOKUP(M1089,spp!A:H,8,FALSE)</f>
        <v>2</v>
      </c>
      <c r="AR1089" t="str">
        <f>VLOOKUP(M1089,spp!A:K,10,FALSE)</f>
        <v>Herbívoro</v>
      </c>
      <c r="AS1089" t="str">
        <f>VLOOKUP(M1089,spp!A:L,12,FALSE)</f>
        <v>LC</v>
      </c>
    </row>
    <row r="1090" spans="1:45" x14ac:dyDescent="0.3">
      <c r="A1090">
        <v>34</v>
      </c>
      <c r="B1090" s="2" t="s">
        <v>1113</v>
      </c>
      <c r="C1090" t="s">
        <v>1299</v>
      </c>
      <c r="D1090" s="2" t="s">
        <v>1311</v>
      </c>
      <c r="E1090" s="2" t="s">
        <v>985</v>
      </c>
      <c r="F1090" s="2">
        <v>3</v>
      </c>
      <c r="G1090" s="1">
        <v>41400</v>
      </c>
      <c r="H1090" s="61">
        <v>2013</v>
      </c>
      <c r="I1090" s="5" t="s">
        <v>986</v>
      </c>
      <c r="K1090" s="2">
        <v>3.3</v>
      </c>
      <c r="L1090" t="str">
        <f t="shared" si="120"/>
        <v>Somero</v>
      </c>
      <c r="M1090" s="2" t="s">
        <v>1082</v>
      </c>
      <c r="N1090" t="str">
        <f>VLOOKUP(M1090,spp!A:B,2,FALSE)</f>
        <v>Apogon dovii</v>
      </c>
      <c r="O1090">
        <f t="shared" si="126"/>
        <v>1</v>
      </c>
      <c r="Q1090">
        <v>1</v>
      </c>
      <c r="AJ1090">
        <f>VLOOKUP(M1090,spp!A:C,3,FALSE)</f>
        <v>1.41E-2</v>
      </c>
      <c r="AK1090">
        <f>VLOOKUP(M1090,spp!A:D,4,FALSE)</f>
        <v>3.1286</v>
      </c>
      <c r="AL1090">
        <f t="shared" si="121"/>
        <v>7.7078948475522351</v>
      </c>
      <c r="AM1090">
        <f t="shared" si="122"/>
        <v>0.19269737118880587</v>
      </c>
      <c r="AN1090">
        <f t="shared" si="123"/>
        <v>1.9269737118880585</v>
      </c>
      <c r="AO1090">
        <f t="shared" si="124"/>
        <v>1.9269737118880585E-3</v>
      </c>
      <c r="AP1090">
        <f t="shared" si="125"/>
        <v>0.02</v>
      </c>
      <c r="AQ1090">
        <f>VLOOKUP(M1090,spp!A:H,8,FALSE)</f>
        <v>3.4</v>
      </c>
      <c r="AR1090" t="str">
        <f>VLOOKUP(M1090,spp!A:K,10,FALSE)</f>
        <v>Planctívoro</v>
      </c>
      <c r="AS1090" t="str">
        <f>VLOOKUP(M1090,spp!A:L,12,FALSE)</f>
        <v>LC</v>
      </c>
    </row>
    <row r="1091" spans="1:45" x14ac:dyDescent="0.3">
      <c r="A1091">
        <v>34</v>
      </c>
      <c r="B1091" s="2" t="s">
        <v>1113</v>
      </c>
      <c r="C1091" t="s">
        <v>1299</v>
      </c>
      <c r="D1091" s="2" t="s">
        <v>1311</v>
      </c>
      <c r="E1091" s="2" t="s">
        <v>985</v>
      </c>
      <c r="F1091" s="2">
        <v>3</v>
      </c>
      <c r="G1091" s="1">
        <v>41400</v>
      </c>
      <c r="H1091" s="61">
        <v>2013</v>
      </c>
      <c r="I1091" s="5" t="s">
        <v>986</v>
      </c>
      <c r="K1091" s="2">
        <v>3.3</v>
      </c>
      <c r="L1091" t="str">
        <f t="shared" si="120"/>
        <v>Somero</v>
      </c>
      <c r="M1091" s="2" t="s">
        <v>1040</v>
      </c>
      <c r="N1091" t="str">
        <f>VLOOKUP(M1091,spp!A:B,2,FALSE)</f>
        <v>Sufflamen verres</v>
      </c>
      <c r="O1091">
        <f t="shared" si="126"/>
        <v>1</v>
      </c>
      <c r="S1091">
        <v>1</v>
      </c>
      <c r="AJ1091">
        <f>VLOOKUP(M1091,spp!A:C,3,FALSE)</f>
        <v>2</v>
      </c>
      <c r="AK1091">
        <f>VLOOKUP(M1091,spp!A:D,4,FALSE)</f>
        <v>3</v>
      </c>
      <c r="AL1091">
        <f t="shared" si="121"/>
        <v>10718.75</v>
      </c>
      <c r="AM1091">
        <f t="shared" si="122"/>
        <v>267.96875</v>
      </c>
      <c r="AN1091">
        <f t="shared" si="123"/>
        <v>2679.6875</v>
      </c>
      <c r="AO1091">
        <f t="shared" si="124"/>
        <v>2.6796875</v>
      </c>
      <c r="AP1091">
        <f t="shared" si="125"/>
        <v>0.02</v>
      </c>
      <c r="AQ1091">
        <f>VLOOKUP(M1091,spp!A:H,8,FALSE)</f>
        <v>3.3</v>
      </c>
      <c r="AR1091" t="str">
        <f>VLOOKUP(M1091,spp!A:K,10,FALSE)</f>
        <v>Depredador</v>
      </c>
      <c r="AS1091" t="str">
        <f>VLOOKUP(M1091,spp!A:L,12,FALSE)</f>
        <v>LC</v>
      </c>
    </row>
    <row r="1092" spans="1:45" x14ac:dyDescent="0.3">
      <c r="A1092">
        <v>34</v>
      </c>
      <c r="B1092" s="2" t="s">
        <v>1113</v>
      </c>
      <c r="C1092" t="s">
        <v>1299</v>
      </c>
      <c r="D1092" s="2" t="s">
        <v>1311</v>
      </c>
      <c r="E1092" s="2" t="s">
        <v>985</v>
      </c>
      <c r="F1092" s="2">
        <v>3</v>
      </c>
      <c r="G1092" s="1">
        <v>41400</v>
      </c>
      <c r="H1092" s="61">
        <v>2013</v>
      </c>
      <c r="I1092" s="5" t="s">
        <v>986</v>
      </c>
      <c r="K1092" s="2">
        <v>3.3</v>
      </c>
      <c r="L1092" t="str">
        <f t="shared" ref="L1092:L1155" si="127">IF(K1092&gt;6,"Profundo","Somero")</f>
        <v>Somero</v>
      </c>
      <c r="M1092" s="2" t="s">
        <v>1026</v>
      </c>
      <c r="N1092" t="str">
        <f>VLOOKUP(M1092,spp!A:B,2,FALSE)</f>
        <v>Microspathodon dorsalis</v>
      </c>
      <c r="O1092">
        <f t="shared" si="126"/>
        <v>1</v>
      </c>
      <c r="R1092">
        <v>1</v>
      </c>
      <c r="AJ1092">
        <f>VLOOKUP(M1092,spp!A:C,3,FALSE)</f>
        <v>2</v>
      </c>
      <c r="AK1092">
        <f>VLOOKUP(M1092,spp!A:D,4,FALSE)</f>
        <v>3</v>
      </c>
      <c r="AL1092">
        <f t="shared" ref="AL1092:AL1155" si="128">((AJ1092*$P$2^AK1092)*P1092)+((AJ1092*$Q$2^AK1092)*Q1092)+((AJ1092*$R$2^AK1092)*R1092)+((AJ1092*$S$2^AK1092)*S1092)+((AJ1092*$T$2^AK1092)*T1092)+((AJ1092*$U$2^AK1092)*U1092)+((AJ1092*$V$2^AK1092)*V1092)+((AJ1092*$W$2^AK1092)*W1092)+((AJ1092*$X$2^AK1092)*X1092)+((AJ1092*$Y$2^AK1092)*Y1092)+((AJ1092*$Z$2^AK1092)*Z1092)+((AJ1092*$AA$2^AK1092)*AA1092)+((AJ1092*$AB$2^AK1092)*AB1092)+ ((AJ1092*$AC$2^AK1092)*AC1092)+((AJ1092*$AD$2^AK1092)*AD1092)+((AJ1092*$AE$2^AK1092)*AE1092)+((AJ1092*$AF$2^AK1092)*AF1092)+((AJ1092*$AG$2^AK1092)*AG1092)+((AJ1092*$AH$2^AK1092)*AH1092)</f>
        <v>3906.25</v>
      </c>
      <c r="AM1092">
        <f t="shared" ref="AM1092:AM1155" si="129">AL1092/40</f>
        <v>97.65625</v>
      </c>
      <c r="AN1092">
        <f t="shared" ref="AN1092:AN1155" si="130">AM1092*10</f>
        <v>976.5625</v>
      </c>
      <c r="AO1092">
        <f t="shared" ref="AO1092:AO1155" si="131">AN1092/1000</f>
        <v>0.9765625</v>
      </c>
      <c r="AP1092">
        <f t="shared" ref="AP1092:AP1155" si="132">O1092/$C$1</f>
        <v>0.02</v>
      </c>
      <c r="AQ1092">
        <f>VLOOKUP(M1092,spp!A:H,8,FALSE)</f>
        <v>2.1</v>
      </c>
      <c r="AR1092" t="str">
        <f>VLOOKUP(M1092,spp!A:K,10,FALSE)</f>
        <v>Herbívoro</v>
      </c>
      <c r="AS1092" t="str">
        <f>VLOOKUP(M1092,spp!A:L,12,FALSE)</f>
        <v>LC</v>
      </c>
    </row>
    <row r="1093" spans="1:45" x14ac:dyDescent="0.3">
      <c r="A1093">
        <v>34</v>
      </c>
      <c r="B1093" s="2" t="s">
        <v>1113</v>
      </c>
      <c r="C1093" t="s">
        <v>1299</v>
      </c>
      <c r="D1093" s="2" t="s">
        <v>1311</v>
      </c>
      <c r="E1093" s="2" t="s">
        <v>985</v>
      </c>
      <c r="F1093" s="2">
        <v>3</v>
      </c>
      <c r="G1093" s="1">
        <v>41400</v>
      </c>
      <c r="H1093" s="61">
        <v>2013</v>
      </c>
      <c r="I1093" s="5" t="s">
        <v>986</v>
      </c>
      <c r="K1093" s="2">
        <v>3.3</v>
      </c>
      <c r="L1093" t="str">
        <f t="shared" si="127"/>
        <v>Somero</v>
      </c>
      <c r="M1093" s="2" t="s">
        <v>1050</v>
      </c>
      <c r="N1093" t="str">
        <f>VLOOKUP(M1093,spp!A:B,2,FALSE)</f>
        <v>Stegastes flavilatus</v>
      </c>
      <c r="O1093">
        <f t="shared" si="126"/>
        <v>2</v>
      </c>
      <c r="Q1093">
        <v>2</v>
      </c>
      <c r="AJ1093">
        <f>VLOOKUP(M1093,spp!A:C,3,FALSE)</f>
        <v>3.49E-2</v>
      </c>
      <c r="AK1093">
        <f>VLOOKUP(M1093,spp!A:D,4,FALSE)</f>
        <v>2</v>
      </c>
      <c r="AL1093">
        <f t="shared" si="128"/>
        <v>3.92625</v>
      </c>
      <c r="AM1093">
        <f t="shared" si="129"/>
        <v>9.815625E-2</v>
      </c>
      <c r="AN1093">
        <f t="shared" si="130"/>
        <v>0.9815625</v>
      </c>
      <c r="AO1093">
        <f t="shared" si="131"/>
        <v>9.8156250000000001E-4</v>
      </c>
      <c r="AP1093">
        <f t="shared" si="132"/>
        <v>0.04</v>
      </c>
      <c r="AQ1093">
        <f>VLOOKUP(M1093,spp!A:H,8,FALSE)</f>
        <v>2</v>
      </c>
      <c r="AR1093" t="str">
        <f>VLOOKUP(M1093,spp!A:K,10,FALSE)</f>
        <v>Herbívoro</v>
      </c>
      <c r="AS1093" t="str">
        <f>VLOOKUP(M1093,spp!A:L,12,FALSE)</f>
        <v>LC</v>
      </c>
    </row>
    <row r="1094" spans="1:45" x14ac:dyDescent="0.3">
      <c r="A1094">
        <v>36</v>
      </c>
      <c r="B1094" s="2" t="s">
        <v>1113</v>
      </c>
      <c r="C1094" t="s">
        <v>1115</v>
      </c>
      <c r="D1094" s="2" t="s">
        <v>1318</v>
      </c>
      <c r="E1094" s="2" t="s">
        <v>985</v>
      </c>
      <c r="F1094" s="2">
        <v>1</v>
      </c>
      <c r="G1094" s="1" t="s">
        <v>1119</v>
      </c>
      <c r="H1094" s="61">
        <v>2013</v>
      </c>
      <c r="I1094" s="5" t="s">
        <v>986</v>
      </c>
      <c r="K1094" s="2">
        <v>6.3</v>
      </c>
      <c r="L1094" t="str">
        <f t="shared" si="127"/>
        <v>Profundo</v>
      </c>
      <c r="M1094" s="2" t="s">
        <v>1017</v>
      </c>
      <c r="N1094" t="str">
        <f>VLOOKUP(M1094,spp!A:B,2,FALSE)</f>
        <v>Halichoeres dispilus</v>
      </c>
      <c r="O1094">
        <f t="shared" ref="O1094:O1157" si="133">+SUM(P1094:AF1094)</f>
        <v>18</v>
      </c>
      <c r="P1094">
        <v>2</v>
      </c>
      <c r="R1094">
        <v>11</v>
      </c>
      <c r="S1094">
        <v>5</v>
      </c>
      <c r="AJ1094">
        <f>VLOOKUP(M1094,spp!A:C,3,FALSE)</f>
        <v>1.26E-2</v>
      </c>
      <c r="AK1094">
        <f>VLOOKUP(M1094,spp!A:D,4,FALSE)</f>
        <v>3</v>
      </c>
      <c r="AL1094">
        <f t="shared" si="128"/>
        <v>608.73749999999995</v>
      </c>
      <c r="AM1094">
        <f t="shared" si="129"/>
        <v>15.218437499999999</v>
      </c>
      <c r="AN1094">
        <f t="shared" si="130"/>
        <v>152.18437499999999</v>
      </c>
      <c r="AO1094">
        <f t="shared" si="131"/>
        <v>0.15218437499999998</v>
      </c>
      <c r="AP1094">
        <f t="shared" si="132"/>
        <v>0.36</v>
      </c>
      <c r="AQ1094">
        <f>VLOOKUP(M1094,spp!A:H,8,FALSE)</f>
        <v>3.9</v>
      </c>
      <c r="AR1094" t="str">
        <f>VLOOKUP(M1094,spp!A:K,10,FALSE)</f>
        <v>Depredador</v>
      </c>
      <c r="AS1094" t="str">
        <f>VLOOKUP(M1094,spp!A:L,12,FALSE)</f>
        <v>LC</v>
      </c>
    </row>
    <row r="1095" spans="1:45" x14ac:dyDescent="0.3">
      <c r="A1095">
        <v>36</v>
      </c>
      <c r="B1095" s="2" t="s">
        <v>1113</v>
      </c>
      <c r="C1095" t="s">
        <v>1115</v>
      </c>
      <c r="D1095" s="2" t="s">
        <v>1318</v>
      </c>
      <c r="E1095" s="2" t="s">
        <v>985</v>
      </c>
      <c r="F1095" s="2">
        <v>1</v>
      </c>
      <c r="G1095" s="1" t="s">
        <v>1119</v>
      </c>
      <c r="H1095" s="61">
        <v>2013</v>
      </c>
      <c r="I1095" s="5" t="s">
        <v>986</v>
      </c>
      <c r="K1095" s="2">
        <v>6.3</v>
      </c>
      <c r="L1095" t="str">
        <f t="shared" si="127"/>
        <v>Profundo</v>
      </c>
      <c r="M1095" s="2" t="s">
        <v>1050</v>
      </c>
      <c r="N1095" t="str">
        <f>VLOOKUP(M1095,spp!A:B,2,FALSE)</f>
        <v>Stegastes flavilatus</v>
      </c>
      <c r="O1095">
        <f t="shared" si="133"/>
        <v>31</v>
      </c>
      <c r="P1095">
        <v>10</v>
      </c>
      <c r="R1095">
        <v>19</v>
      </c>
      <c r="S1095">
        <v>2</v>
      </c>
      <c r="AJ1095">
        <f>VLOOKUP(M1095,spp!A:C,3,FALSE)</f>
        <v>3.49E-2</v>
      </c>
      <c r="AK1095">
        <f>VLOOKUP(M1095,spp!A:D,4,FALSE)</f>
        <v>2</v>
      </c>
      <c r="AL1095">
        <f t="shared" si="128"/>
        <v>127.166875</v>
      </c>
      <c r="AM1095">
        <f t="shared" si="129"/>
        <v>3.1791718750000002</v>
      </c>
      <c r="AN1095">
        <f t="shared" si="130"/>
        <v>31.791718750000001</v>
      </c>
      <c r="AO1095">
        <f t="shared" si="131"/>
        <v>3.1791718750000003E-2</v>
      </c>
      <c r="AP1095">
        <f t="shared" si="132"/>
        <v>0.62</v>
      </c>
      <c r="AQ1095">
        <f>VLOOKUP(M1095,spp!A:H,8,FALSE)</f>
        <v>2</v>
      </c>
      <c r="AR1095" t="str">
        <f>VLOOKUP(M1095,spp!A:K,10,FALSE)</f>
        <v>Herbívoro</v>
      </c>
      <c r="AS1095" t="str">
        <f>VLOOKUP(M1095,spp!A:L,12,FALSE)</f>
        <v>LC</v>
      </c>
    </row>
    <row r="1096" spans="1:45" x14ac:dyDescent="0.3">
      <c r="A1096">
        <v>36</v>
      </c>
      <c r="B1096" s="2" t="s">
        <v>1113</v>
      </c>
      <c r="C1096" t="s">
        <v>1115</v>
      </c>
      <c r="D1096" s="2" t="s">
        <v>1318</v>
      </c>
      <c r="E1096" s="2" t="s">
        <v>985</v>
      </c>
      <c r="F1096" s="2">
        <v>1</v>
      </c>
      <c r="G1096" s="1" t="s">
        <v>1119</v>
      </c>
      <c r="H1096" s="61">
        <v>2013</v>
      </c>
      <c r="I1096" s="5" t="s">
        <v>986</v>
      </c>
      <c r="K1096" s="2">
        <v>6.3</v>
      </c>
      <c r="L1096" t="str">
        <f t="shared" si="127"/>
        <v>Profundo</v>
      </c>
      <c r="M1096" s="2" t="s">
        <v>1039</v>
      </c>
      <c r="N1096" t="str">
        <f>VLOOKUP(M1096,spp!A:B,2,FALSE)</f>
        <v>Lutjanus guttatus</v>
      </c>
      <c r="O1096">
        <f t="shared" si="133"/>
        <v>6</v>
      </c>
      <c r="S1096">
        <v>6</v>
      </c>
      <c r="AJ1096">
        <f>VLOOKUP(M1096,spp!A:C,3,FALSE)</f>
        <v>1.43E-2</v>
      </c>
      <c r="AK1096">
        <f>VLOOKUP(M1096,spp!A:D,4,FALSE)</f>
        <v>3</v>
      </c>
      <c r="AL1096">
        <f t="shared" si="128"/>
        <v>459.83437499999997</v>
      </c>
      <c r="AM1096">
        <f t="shared" si="129"/>
        <v>11.495859374999998</v>
      </c>
      <c r="AN1096">
        <f t="shared" si="130"/>
        <v>114.95859374999998</v>
      </c>
      <c r="AO1096">
        <f t="shared" si="131"/>
        <v>0.11495859374999998</v>
      </c>
      <c r="AP1096">
        <f t="shared" si="132"/>
        <v>0.12</v>
      </c>
      <c r="AQ1096">
        <f>VLOOKUP(M1096,spp!A:H,8,FALSE)</f>
        <v>3.9</v>
      </c>
      <c r="AR1096" t="str">
        <f>VLOOKUP(M1096,spp!A:K,10,FALSE)</f>
        <v>Depredador</v>
      </c>
      <c r="AS1096" t="str">
        <f>VLOOKUP(M1096,spp!A:L,12,FALSE)</f>
        <v>LC</v>
      </c>
    </row>
    <row r="1097" spans="1:45" x14ac:dyDescent="0.3">
      <c r="A1097">
        <v>36</v>
      </c>
      <c r="B1097" s="2" t="s">
        <v>1113</v>
      </c>
      <c r="C1097" t="s">
        <v>1115</v>
      </c>
      <c r="D1097" s="2" t="s">
        <v>1318</v>
      </c>
      <c r="E1097" s="2" t="s">
        <v>985</v>
      </c>
      <c r="F1097" s="2">
        <v>1</v>
      </c>
      <c r="G1097" s="1" t="s">
        <v>1119</v>
      </c>
      <c r="H1097" s="61">
        <v>2013</v>
      </c>
      <c r="I1097" s="5" t="s">
        <v>986</v>
      </c>
      <c r="K1097" s="2">
        <v>6.3</v>
      </c>
      <c r="L1097" t="str">
        <f t="shared" si="127"/>
        <v>Profundo</v>
      </c>
      <c r="M1097" s="2" t="s">
        <v>1126</v>
      </c>
      <c r="N1097" t="str">
        <f>VLOOKUP(M1097,spp!A:B,2,FALSE)</f>
        <v>Haemulon steindachneri</v>
      </c>
      <c r="O1097">
        <f t="shared" si="133"/>
        <v>6</v>
      </c>
      <c r="R1097">
        <v>6</v>
      </c>
      <c r="AJ1097">
        <f>VLOOKUP(M1097,spp!A:C,3,FALSE)</f>
        <v>9</v>
      </c>
      <c r="AK1097">
        <f>VLOOKUP(M1097,spp!A:D,4,FALSE)</f>
        <v>3</v>
      </c>
      <c r="AL1097">
        <f t="shared" si="128"/>
        <v>105468.75</v>
      </c>
      <c r="AM1097">
        <f t="shared" si="129"/>
        <v>2636.71875</v>
      </c>
      <c r="AN1097">
        <f t="shared" si="130"/>
        <v>26367.1875</v>
      </c>
      <c r="AO1097">
        <f t="shared" si="131"/>
        <v>26.3671875</v>
      </c>
      <c r="AP1097">
        <f t="shared" si="132"/>
        <v>0.12</v>
      </c>
      <c r="AQ1097">
        <f>VLOOKUP(M1097,spp!A:H,8,FALSE)</f>
        <v>3.5</v>
      </c>
      <c r="AR1097" t="str">
        <f>VLOOKUP(M1097,spp!A:K,10,FALSE)</f>
        <v>Depredador</v>
      </c>
      <c r="AS1097" t="str">
        <f>VLOOKUP(M1097,spp!A:L,12,FALSE)</f>
        <v>LC</v>
      </c>
    </row>
    <row r="1098" spans="1:45" x14ac:dyDescent="0.3">
      <c r="A1098">
        <v>36</v>
      </c>
      <c r="B1098" s="2" t="s">
        <v>1113</v>
      </c>
      <c r="C1098" t="s">
        <v>1115</v>
      </c>
      <c r="D1098" s="2" t="s">
        <v>1318</v>
      </c>
      <c r="E1098" s="2" t="s">
        <v>985</v>
      </c>
      <c r="F1098" s="2">
        <v>1</v>
      </c>
      <c r="G1098" s="1" t="s">
        <v>1119</v>
      </c>
      <c r="H1098" s="61">
        <v>2013</v>
      </c>
      <c r="I1098" s="5" t="s">
        <v>986</v>
      </c>
      <c r="K1098" s="2">
        <v>6.3</v>
      </c>
      <c r="L1098" t="str">
        <f t="shared" si="127"/>
        <v>Profundo</v>
      </c>
      <c r="M1098" s="2" t="s">
        <v>1023</v>
      </c>
      <c r="N1098" t="str">
        <f>VLOOKUP(M1098,spp!A:B,2,FALSE)</f>
        <v>Anisotremus caesius</v>
      </c>
      <c r="O1098">
        <f t="shared" si="133"/>
        <v>1</v>
      </c>
      <c r="R1098">
        <v>1</v>
      </c>
      <c r="AJ1098">
        <f>VLOOKUP(M1098,spp!A:C,3,FALSE)</f>
        <v>1</v>
      </c>
      <c r="AK1098">
        <f>VLOOKUP(M1098,spp!A:D,4,FALSE)</f>
        <v>2</v>
      </c>
      <c r="AL1098">
        <f t="shared" si="128"/>
        <v>156.25</v>
      </c>
      <c r="AM1098">
        <f t="shared" si="129"/>
        <v>3.90625</v>
      </c>
      <c r="AN1098">
        <f t="shared" si="130"/>
        <v>39.0625</v>
      </c>
      <c r="AO1098">
        <f t="shared" si="131"/>
        <v>3.90625E-2</v>
      </c>
      <c r="AP1098">
        <f t="shared" si="132"/>
        <v>0.02</v>
      </c>
      <c r="AQ1098">
        <f>VLOOKUP(M1098,spp!A:H,8,FALSE)</f>
        <v>3.4</v>
      </c>
      <c r="AR1098" t="str">
        <f>VLOOKUP(M1098,spp!A:K,10,FALSE)</f>
        <v>Depredador</v>
      </c>
      <c r="AS1098" t="str">
        <f>VLOOKUP(M1098,spp!A:L,12,FALSE)</f>
        <v>LC</v>
      </c>
    </row>
    <row r="1099" spans="1:45" x14ac:dyDescent="0.3">
      <c r="A1099">
        <v>36</v>
      </c>
      <c r="B1099" s="2" t="s">
        <v>1113</v>
      </c>
      <c r="C1099" t="s">
        <v>1115</v>
      </c>
      <c r="D1099" s="2" t="s">
        <v>1318</v>
      </c>
      <c r="E1099" s="2" t="s">
        <v>985</v>
      </c>
      <c r="F1099" s="2">
        <v>1</v>
      </c>
      <c r="G1099" s="1" t="s">
        <v>1119</v>
      </c>
      <c r="H1099" s="61">
        <v>2013</v>
      </c>
      <c r="I1099" s="5" t="s">
        <v>986</v>
      </c>
      <c r="K1099" s="2">
        <v>6.3</v>
      </c>
      <c r="L1099" t="str">
        <f t="shared" si="127"/>
        <v>Profundo</v>
      </c>
      <c r="M1099" s="2" t="s">
        <v>1036</v>
      </c>
      <c r="N1099" t="str">
        <f>VLOOKUP(M1099,spp!A:B,2,FALSE)</f>
        <v>Chaetodon humeralis</v>
      </c>
      <c r="O1099">
        <f t="shared" si="133"/>
        <v>2</v>
      </c>
      <c r="R1099">
        <v>2</v>
      </c>
      <c r="AJ1099">
        <f>VLOOKUP(M1099,spp!A:C,3,FALSE)</f>
        <v>2</v>
      </c>
      <c r="AK1099">
        <f>VLOOKUP(M1099,spp!A:D,4,FALSE)</f>
        <v>2.9895</v>
      </c>
      <c r="AL1099">
        <f t="shared" si="128"/>
        <v>7608.0345332026882</v>
      </c>
      <c r="AM1099">
        <f t="shared" si="129"/>
        <v>190.20086333006719</v>
      </c>
      <c r="AN1099">
        <f t="shared" si="130"/>
        <v>1902.008633300672</v>
      </c>
      <c r="AO1099">
        <f t="shared" si="131"/>
        <v>1.902008633300672</v>
      </c>
      <c r="AP1099">
        <f t="shared" si="132"/>
        <v>0.04</v>
      </c>
      <c r="AQ1099">
        <f>VLOOKUP(M1099,spp!A:H,8,FALSE)</f>
        <v>2.7</v>
      </c>
      <c r="AR1099" t="str">
        <f>VLOOKUP(M1099,spp!A:K,10,FALSE)</f>
        <v>Herbívoro</v>
      </c>
      <c r="AS1099" t="str">
        <f>VLOOKUP(M1099,spp!A:L,12,FALSE)</f>
        <v>LC</v>
      </c>
    </row>
    <row r="1100" spans="1:45" x14ac:dyDescent="0.3">
      <c r="A1100">
        <v>36</v>
      </c>
      <c r="B1100" s="2" t="s">
        <v>1113</v>
      </c>
      <c r="C1100" t="s">
        <v>1115</v>
      </c>
      <c r="D1100" s="2" t="s">
        <v>1318</v>
      </c>
      <c r="E1100" s="2" t="s">
        <v>985</v>
      </c>
      <c r="F1100" s="2">
        <v>2</v>
      </c>
      <c r="G1100" s="1" t="s">
        <v>1119</v>
      </c>
      <c r="H1100" s="61">
        <v>2013</v>
      </c>
      <c r="I1100" s="5" t="s">
        <v>986</v>
      </c>
      <c r="K1100" s="2">
        <v>5.8</v>
      </c>
      <c r="L1100" t="str">
        <f t="shared" si="127"/>
        <v>Somero</v>
      </c>
      <c r="M1100" s="2" t="s">
        <v>1017</v>
      </c>
      <c r="N1100" t="str">
        <f>VLOOKUP(M1100,spp!A:B,2,FALSE)</f>
        <v>Halichoeres dispilus</v>
      </c>
      <c r="O1100">
        <f t="shared" si="133"/>
        <v>25</v>
      </c>
      <c r="P1100">
        <v>12</v>
      </c>
      <c r="Q1100">
        <v>9</v>
      </c>
      <c r="S1100">
        <v>4</v>
      </c>
      <c r="AJ1100">
        <f>VLOOKUP(M1100,spp!A:C,3,FALSE)</f>
        <v>1.26E-2</v>
      </c>
      <c r="AK1100">
        <f>VLOOKUP(M1100,spp!A:D,4,FALSE)</f>
        <v>3</v>
      </c>
      <c r="AL1100">
        <f t="shared" si="128"/>
        <v>320.31562500000001</v>
      </c>
      <c r="AM1100">
        <f t="shared" si="129"/>
        <v>8.0078906249999999</v>
      </c>
      <c r="AN1100">
        <f t="shared" si="130"/>
        <v>80.078906250000003</v>
      </c>
      <c r="AO1100">
        <f t="shared" si="131"/>
        <v>8.0078906249999998E-2</v>
      </c>
      <c r="AP1100">
        <f t="shared" si="132"/>
        <v>0.5</v>
      </c>
      <c r="AQ1100">
        <f>VLOOKUP(M1100,spp!A:H,8,FALSE)</f>
        <v>3.9</v>
      </c>
      <c r="AR1100" t="str">
        <f>VLOOKUP(M1100,spp!A:K,10,FALSE)</f>
        <v>Depredador</v>
      </c>
      <c r="AS1100" t="str">
        <f>VLOOKUP(M1100,spp!A:L,12,FALSE)</f>
        <v>LC</v>
      </c>
    </row>
    <row r="1101" spans="1:45" x14ac:dyDescent="0.3">
      <c r="A1101">
        <v>36</v>
      </c>
      <c r="B1101" s="2" t="s">
        <v>1113</v>
      </c>
      <c r="C1101" t="s">
        <v>1115</v>
      </c>
      <c r="D1101" s="2" t="s">
        <v>1318</v>
      </c>
      <c r="E1101" s="2" t="s">
        <v>985</v>
      </c>
      <c r="F1101" s="2">
        <v>2</v>
      </c>
      <c r="G1101" s="1" t="s">
        <v>1119</v>
      </c>
      <c r="H1101" s="61">
        <v>2013</v>
      </c>
      <c r="I1101" s="5" t="s">
        <v>986</v>
      </c>
      <c r="K1101" s="2">
        <v>5.8</v>
      </c>
      <c r="L1101" t="str">
        <f t="shared" si="127"/>
        <v>Somero</v>
      </c>
      <c r="M1101" s="2" t="s">
        <v>1050</v>
      </c>
      <c r="N1101" t="str">
        <f>VLOOKUP(M1101,spp!A:B,2,FALSE)</f>
        <v>Stegastes flavilatus</v>
      </c>
      <c r="O1101">
        <f t="shared" si="133"/>
        <v>24</v>
      </c>
      <c r="P1101">
        <v>8</v>
      </c>
      <c r="Q1101">
        <v>6</v>
      </c>
      <c r="R1101">
        <v>10</v>
      </c>
      <c r="AJ1101">
        <f>VLOOKUP(M1101,spp!A:C,3,FALSE)</f>
        <v>3.49E-2</v>
      </c>
      <c r="AK1101">
        <f>VLOOKUP(M1101,spp!A:D,4,FALSE)</f>
        <v>2</v>
      </c>
      <c r="AL1101">
        <f t="shared" si="128"/>
        <v>68.055000000000007</v>
      </c>
      <c r="AM1101">
        <f t="shared" si="129"/>
        <v>1.7013750000000001</v>
      </c>
      <c r="AN1101">
        <f t="shared" si="130"/>
        <v>17.013750000000002</v>
      </c>
      <c r="AO1101">
        <f t="shared" si="131"/>
        <v>1.7013750000000001E-2</v>
      </c>
      <c r="AP1101">
        <f t="shared" si="132"/>
        <v>0.48</v>
      </c>
      <c r="AQ1101">
        <f>VLOOKUP(M1101,spp!A:H,8,FALSE)</f>
        <v>2</v>
      </c>
      <c r="AR1101" t="str">
        <f>VLOOKUP(M1101,spp!A:K,10,FALSE)</f>
        <v>Herbívoro</v>
      </c>
      <c r="AS1101" t="str">
        <f>VLOOKUP(M1101,spp!A:L,12,FALSE)</f>
        <v>LC</v>
      </c>
    </row>
    <row r="1102" spans="1:45" x14ac:dyDescent="0.3">
      <c r="A1102">
        <v>36</v>
      </c>
      <c r="B1102" s="2" t="s">
        <v>1113</v>
      </c>
      <c r="C1102" t="s">
        <v>1115</v>
      </c>
      <c r="D1102" s="2" t="s">
        <v>1318</v>
      </c>
      <c r="E1102" s="2" t="s">
        <v>985</v>
      </c>
      <c r="F1102" s="2">
        <v>2</v>
      </c>
      <c r="G1102" s="1" t="s">
        <v>1119</v>
      </c>
      <c r="H1102" s="61">
        <v>2013</v>
      </c>
      <c r="I1102" s="5" t="s">
        <v>986</v>
      </c>
      <c r="K1102" s="2">
        <v>5.8</v>
      </c>
      <c r="L1102" t="str">
        <f t="shared" si="127"/>
        <v>Somero</v>
      </c>
      <c r="M1102" s="2" t="s">
        <v>1023</v>
      </c>
      <c r="N1102" t="str">
        <f>VLOOKUP(M1102,spp!A:B,2,FALSE)</f>
        <v>Anisotremus caesius</v>
      </c>
      <c r="O1102">
        <f t="shared" si="133"/>
        <v>7</v>
      </c>
      <c r="R1102">
        <v>7</v>
      </c>
      <c r="AJ1102">
        <f>VLOOKUP(M1102,spp!A:C,3,FALSE)</f>
        <v>1</v>
      </c>
      <c r="AK1102">
        <f>VLOOKUP(M1102,spp!A:D,4,FALSE)</f>
        <v>2</v>
      </c>
      <c r="AL1102">
        <f t="shared" si="128"/>
        <v>1093.75</v>
      </c>
      <c r="AM1102">
        <f t="shared" si="129"/>
        <v>27.34375</v>
      </c>
      <c r="AN1102">
        <f t="shared" si="130"/>
        <v>273.4375</v>
      </c>
      <c r="AO1102">
        <f t="shared" si="131"/>
        <v>0.2734375</v>
      </c>
      <c r="AP1102">
        <f t="shared" si="132"/>
        <v>0.14000000000000001</v>
      </c>
      <c r="AQ1102">
        <f>VLOOKUP(M1102,spp!A:H,8,FALSE)</f>
        <v>3.4</v>
      </c>
      <c r="AR1102" t="str">
        <f>VLOOKUP(M1102,spp!A:K,10,FALSE)</f>
        <v>Depredador</v>
      </c>
      <c r="AS1102" t="str">
        <f>VLOOKUP(M1102,spp!A:L,12,FALSE)</f>
        <v>LC</v>
      </c>
    </row>
    <row r="1103" spans="1:45" x14ac:dyDescent="0.3">
      <c r="A1103">
        <v>36</v>
      </c>
      <c r="B1103" s="2" t="s">
        <v>1113</v>
      </c>
      <c r="C1103" t="s">
        <v>1115</v>
      </c>
      <c r="D1103" s="2" t="s">
        <v>1318</v>
      </c>
      <c r="E1103" s="2" t="s">
        <v>985</v>
      </c>
      <c r="F1103" s="2">
        <v>2</v>
      </c>
      <c r="G1103" s="1" t="s">
        <v>1119</v>
      </c>
      <c r="H1103" s="61">
        <v>2013</v>
      </c>
      <c r="I1103" s="5" t="s">
        <v>986</v>
      </c>
      <c r="K1103" s="2">
        <v>5.8</v>
      </c>
      <c r="L1103" t="str">
        <f t="shared" si="127"/>
        <v>Somero</v>
      </c>
      <c r="M1103" s="2" t="s">
        <v>1036</v>
      </c>
      <c r="N1103" t="str">
        <f>VLOOKUP(M1103,spp!A:B,2,FALSE)</f>
        <v>Chaetodon humeralis</v>
      </c>
      <c r="O1103">
        <f t="shared" si="133"/>
        <v>3</v>
      </c>
      <c r="R1103">
        <v>3</v>
      </c>
      <c r="AJ1103">
        <f>VLOOKUP(M1103,spp!A:C,3,FALSE)</f>
        <v>2</v>
      </c>
      <c r="AK1103">
        <f>VLOOKUP(M1103,spp!A:D,4,FALSE)</f>
        <v>2.9895</v>
      </c>
      <c r="AL1103">
        <f t="shared" si="128"/>
        <v>11412.051799804032</v>
      </c>
      <c r="AM1103">
        <f t="shared" si="129"/>
        <v>285.30129499510082</v>
      </c>
      <c r="AN1103">
        <f t="shared" si="130"/>
        <v>2853.0129499510081</v>
      </c>
      <c r="AO1103">
        <f t="shared" si="131"/>
        <v>2.8530129499510082</v>
      </c>
      <c r="AP1103">
        <f t="shared" si="132"/>
        <v>0.06</v>
      </c>
      <c r="AQ1103">
        <f>VLOOKUP(M1103,spp!A:H,8,FALSE)</f>
        <v>2.7</v>
      </c>
      <c r="AR1103" t="str">
        <f>VLOOKUP(M1103,spp!A:K,10,FALSE)</f>
        <v>Herbívoro</v>
      </c>
      <c r="AS1103" t="str">
        <f>VLOOKUP(M1103,spp!A:L,12,FALSE)</f>
        <v>LC</v>
      </c>
    </row>
    <row r="1104" spans="1:45" x14ac:dyDescent="0.3">
      <c r="A1104">
        <v>36</v>
      </c>
      <c r="B1104" s="2" t="s">
        <v>1113</v>
      </c>
      <c r="C1104" t="s">
        <v>1115</v>
      </c>
      <c r="D1104" s="2" t="s">
        <v>1318</v>
      </c>
      <c r="E1104" s="2" t="s">
        <v>985</v>
      </c>
      <c r="F1104" s="2">
        <v>2</v>
      </c>
      <c r="G1104" s="1" t="s">
        <v>1119</v>
      </c>
      <c r="H1104" s="61">
        <v>2013</v>
      </c>
      <c r="I1104" s="5" t="s">
        <v>986</v>
      </c>
      <c r="K1104" s="2">
        <v>5.8</v>
      </c>
      <c r="L1104" t="str">
        <f t="shared" si="127"/>
        <v>Somero</v>
      </c>
      <c r="M1104" s="2" t="s">
        <v>1022</v>
      </c>
      <c r="N1104" t="str">
        <f>VLOOKUP(M1104,spp!A:B,2,FALSE)</f>
        <v>Epinephelus labriformis</v>
      </c>
      <c r="O1104">
        <f t="shared" si="133"/>
        <v>1</v>
      </c>
      <c r="T1104">
        <v>1</v>
      </c>
      <c r="AJ1104">
        <f>VLOOKUP(M1104,spp!A:C,3,FALSE)</f>
        <v>3</v>
      </c>
      <c r="AK1104">
        <f>VLOOKUP(M1104,spp!A:D,4,FALSE)</f>
        <v>2.9</v>
      </c>
      <c r="AL1104">
        <f t="shared" si="128"/>
        <v>33974.046734891948</v>
      </c>
      <c r="AM1104">
        <f t="shared" si="129"/>
        <v>849.35116837229873</v>
      </c>
      <c r="AN1104">
        <f t="shared" si="130"/>
        <v>8493.5116837229871</v>
      </c>
      <c r="AO1104">
        <f t="shared" si="131"/>
        <v>8.4935116837229874</v>
      </c>
      <c r="AP1104">
        <f t="shared" si="132"/>
        <v>0.02</v>
      </c>
      <c r="AQ1104">
        <f>VLOOKUP(M1104,spp!A:H,8,FALSE)</f>
        <v>4</v>
      </c>
      <c r="AR1104" t="str">
        <f>VLOOKUP(M1104,spp!A:K,10,FALSE)</f>
        <v>Depredador Tope</v>
      </c>
      <c r="AS1104" t="str">
        <f>VLOOKUP(M1104,spp!A:L,12,FALSE)</f>
        <v>LC</v>
      </c>
    </row>
    <row r="1105" spans="1:45" x14ac:dyDescent="0.3">
      <c r="A1105">
        <v>36</v>
      </c>
      <c r="B1105" s="2" t="s">
        <v>1113</v>
      </c>
      <c r="C1105" t="s">
        <v>1115</v>
      </c>
      <c r="D1105" s="2" t="s">
        <v>1318</v>
      </c>
      <c r="E1105" s="2" t="s">
        <v>985</v>
      </c>
      <c r="F1105" s="2">
        <v>2</v>
      </c>
      <c r="G1105" s="1" t="s">
        <v>1119</v>
      </c>
      <c r="H1105" s="61">
        <v>2013</v>
      </c>
      <c r="I1105" s="5" t="s">
        <v>986</v>
      </c>
      <c r="K1105" s="2">
        <v>5.8</v>
      </c>
      <c r="L1105" t="str">
        <f t="shared" si="127"/>
        <v>Somero</v>
      </c>
      <c r="M1105" s="2" t="s">
        <v>1020</v>
      </c>
      <c r="N1105" t="str">
        <f>VLOOKUP(M1105,spp!A:B,2,FALSE)</f>
        <v>Plagiotremus azaleus</v>
      </c>
      <c r="O1105">
        <f t="shared" si="133"/>
        <v>1</v>
      </c>
      <c r="Q1105">
        <v>1</v>
      </c>
      <c r="AJ1105">
        <f>VLOOKUP(M1105,spp!A:C,3,FALSE)</f>
        <v>4</v>
      </c>
      <c r="AK1105">
        <f>VLOOKUP(M1105,spp!A:D,4,FALSE)</f>
        <v>3</v>
      </c>
      <c r="AL1105">
        <f t="shared" si="128"/>
        <v>1687.5</v>
      </c>
      <c r="AM1105">
        <f t="shared" si="129"/>
        <v>42.1875</v>
      </c>
      <c r="AN1105">
        <f t="shared" si="130"/>
        <v>421.875</v>
      </c>
      <c r="AO1105">
        <f t="shared" si="131"/>
        <v>0.421875</v>
      </c>
      <c r="AP1105">
        <f t="shared" si="132"/>
        <v>0.02</v>
      </c>
      <c r="AQ1105">
        <f>VLOOKUP(M1105,spp!A:H,8,FALSE)</f>
        <v>4</v>
      </c>
      <c r="AR1105" t="str">
        <f>VLOOKUP(M1105,spp!A:K,10,FALSE)</f>
        <v>Depredador Tope</v>
      </c>
      <c r="AS1105" t="str">
        <f>VLOOKUP(M1105,spp!A:L,12,FALSE)</f>
        <v>LC</v>
      </c>
    </row>
    <row r="1106" spans="1:45" x14ac:dyDescent="0.3">
      <c r="A1106">
        <v>36</v>
      </c>
      <c r="B1106" s="2" t="s">
        <v>1113</v>
      </c>
      <c r="C1106" t="s">
        <v>1115</v>
      </c>
      <c r="D1106" s="2" t="s">
        <v>1318</v>
      </c>
      <c r="E1106" s="2" t="s">
        <v>985</v>
      </c>
      <c r="F1106" s="2">
        <v>3</v>
      </c>
      <c r="G1106" s="1" t="s">
        <v>1119</v>
      </c>
      <c r="H1106" s="61">
        <v>2013</v>
      </c>
      <c r="I1106" s="5" t="s">
        <v>986</v>
      </c>
      <c r="K1106" s="2">
        <v>5.4</v>
      </c>
      <c r="L1106" t="str">
        <f t="shared" si="127"/>
        <v>Somero</v>
      </c>
      <c r="M1106" s="2" t="s">
        <v>1017</v>
      </c>
      <c r="N1106" t="str">
        <f>VLOOKUP(M1106,spp!A:B,2,FALSE)</f>
        <v>Halichoeres dispilus</v>
      </c>
      <c r="O1106">
        <f t="shared" si="133"/>
        <v>1</v>
      </c>
      <c r="Q1106">
        <v>1</v>
      </c>
      <c r="AJ1106">
        <f>VLOOKUP(M1106,spp!A:C,3,FALSE)</f>
        <v>1.26E-2</v>
      </c>
      <c r="AK1106">
        <f>VLOOKUP(M1106,spp!A:D,4,FALSE)</f>
        <v>3</v>
      </c>
      <c r="AL1106">
        <f t="shared" si="128"/>
        <v>5.3156249999999998</v>
      </c>
      <c r="AM1106">
        <f t="shared" si="129"/>
        <v>0.13289062499999998</v>
      </c>
      <c r="AN1106">
        <f t="shared" si="130"/>
        <v>1.3289062499999997</v>
      </c>
      <c r="AO1106">
        <f t="shared" si="131"/>
        <v>1.3289062499999998E-3</v>
      </c>
      <c r="AP1106">
        <f t="shared" si="132"/>
        <v>0.02</v>
      </c>
      <c r="AQ1106">
        <f>VLOOKUP(M1106,spp!A:H,8,FALSE)</f>
        <v>3.9</v>
      </c>
      <c r="AR1106" t="str">
        <f>VLOOKUP(M1106,spp!A:K,10,FALSE)</f>
        <v>Depredador</v>
      </c>
      <c r="AS1106" t="str">
        <f>VLOOKUP(M1106,spp!A:L,12,FALSE)</f>
        <v>LC</v>
      </c>
    </row>
    <row r="1107" spans="1:45" x14ac:dyDescent="0.3">
      <c r="A1107">
        <v>36</v>
      </c>
      <c r="B1107" s="2" t="s">
        <v>1113</v>
      </c>
      <c r="C1107" t="s">
        <v>1115</v>
      </c>
      <c r="D1107" s="2" t="s">
        <v>1318</v>
      </c>
      <c r="E1107" s="2" t="s">
        <v>985</v>
      </c>
      <c r="F1107" s="2">
        <v>3</v>
      </c>
      <c r="G1107" s="1" t="s">
        <v>1119</v>
      </c>
      <c r="H1107" s="61">
        <v>2013</v>
      </c>
      <c r="I1107" s="5" t="s">
        <v>986</v>
      </c>
      <c r="K1107" s="2">
        <v>5.4</v>
      </c>
      <c r="L1107" t="str">
        <f t="shared" si="127"/>
        <v>Somero</v>
      </c>
      <c r="M1107" s="2" t="s">
        <v>1050</v>
      </c>
      <c r="N1107" t="str">
        <f>VLOOKUP(M1107,spp!A:B,2,FALSE)</f>
        <v>Stegastes flavilatus</v>
      </c>
      <c r="O1107">
        <f t="shared" si="133"/>
        <v>13</v>
      </c>
      <c r="Q1107">
        <v>5</v>
      </c>
      <c r="R1107">
        <v>8</v>
      </c>
      <c r="AJ1107">
        <f>VLOOKUP(M1107,spp!A:C,3,FALSE)</f>
        <v>3.49E-2</v>
      </c>
      <c r="AK1107">
        <f>VLOOKUP(M1107,spp!A:D,4,FALSE)</f>
        <v>2</v>
      </c>
      <c r="AL1107">
        <f t="shared" si="128"/>
        <v>53.440624999999997</v>
      </c>
      <c r="AM1107">
        <f t="shared" si="129"/>
        <v>1.3360156249999999</v>
      </c>
      <c r="AN1107">
        <f t="shared" si="130"/>
        <v>13.360156249999999</v>
      </c>
      <c r="AO1107">
        <f t="shared" si="131"/>
        <v>1.336015625E-2</v>
      </c>
      <c r="AP1107">
        <f t="shared" si="132"/>
        <v>0.26</v>
      </c>
      <c r="AQ1107">
        <f>VLOOKUP(M1107,spp!A:H,8,FALSE)</f>
        <v>2</v>
      </c>
      <c r="AR1107" t="str">
        <f>VLOOKUP(M1107,spp!A:K,10,FALSE)</f>
        <v>Herbívoro</v>
      </c>
      <c r="AS1107" t="str">
        <f>VLOOKUP(M1107,spp!A:L,12,FALSE)</f>
        <v>LC</v>
      </c>
    </row>
    <row r="1108" spans="1:45" x14ac:dyDescent="0.3">
      <c r="A1108">
        <v>36</v>
      </c>
      <c r="B1108" s="2" t="s">
        <v>1113</v>
      </c>
      <c r="C1108" t="s">
        <v>1115</v>
      </c>
      <c r="D1108" s="2" t="s">
        <v>1318</v>
      </c>
      <c r="E1108" s="2" t="s">
        <v>985</v>
      </c>
      <c r="F1108" s="2">
        <v>3</v>
      </c>
      <c r="G1108" s="1" t="s">
        <v>1119</v>
      </c>
      <c r="H1108" s="61">
        <v>2013</v>
      </c>
      <c r="I1108" s="5" t="s">
        <v>986</v>
      </c>
      <c r="K1108" s="2">
        <v>5.4</v>
      </c>
      <c r="L1108" t="str">
        <f t="shared" si="127"/>
        <v>Somero</v>
      </c>
      <c r="M1108" s="2" t="s">
        <v>1039</v>
      </c>
      <c r="N1108" t="str">
        <f>VLOOKUP(M1108,spp!A:B,2,FALSE)</f>
        <v>Lutjanus guttatus</v>
      </c>
      <c r="O1108">
        <f t="shared" si="133"/>
        <v>2</v>
      </c>
      <c r="S1108">
        <v>2</v>
      </c>
      <c r="AJ1108">
        <f>VLOOKUP(M1108,spp!A:C,3,FALSE)</f>
        <v>1.43E-2</v>
      </c>
      <c r="AK1108">
        <f>VLOOKUP(M1108,spp!A:D,4,FALSE)</f>
        <v>3</v>
      </c>
      <c r="AL1108">
        <f t="shared" si="128"/>
        <v>153.27812499999999</v>
      </c>
      <c r="AM1108">
        <f t="shared" si="129"/>
        <v>3.8319531249999996</v>
      </c>
      <c r="AN1108">
        <f t="shared" si="130"/>
        <v>38.319531249999997</v>
      </c>
      <c r="AO1108">
        <f t="shared" si="131"/>
        <v>3.8319531249999997E-2</v>
      </c>
      <c r="AP1108">
        <f t="shared" si="132"/>
        <v>0.04</v>
      </c>
      <c r="AQ1108">
        <f>VLOOKUP(M1108,spp!A:H,8,FALSE)</f>
        <v>3.9</v>
      </c>
      <c r="AR1108" t="str">
        <f>VLOOKUP(M1108,spp!A:K,10,FALSE)</f>
        <v>Depredador</v>
      </c>
      <c r="AS1108" t="str">
        <f>VLOOKUP(M1108,spp!A:L,12,FALSE)</f>
        <v>LC</v>
      </c>
    </row>
    <row r="1109" spans="1:45" x14ac:dyDescent="0.3">
      <c r="A1109">
        <v>36</v>
      </c>
      <c r="B1109" s="2" t="s">
        <v>1113</v>
      </c>
      <c r="C1109" t="s">
        <v>1115</v>
      </c>
      <c r="D1109" s="2" t="s">
        <v>1318</v>
      </c>
      <c r="E1109" s="2" t="s">
        <v>985</v>
      </c>
      <c r="F1109" s="2">
        <v>3</v>
      </c>
      <c r="G1109" s="1" t="s">
        <v>1119</v>
      </c>
      <c r="H1109" s="61">
        <v>2013</v>
      </c>
      <c r="I1109" s="5" t="s">
        <v>986</v>
      </c>
      <c r="K1109" s="2">
        <v>5.4</v>
      </c>
      <c r="L1109" t="str">
        <f t="shared" si="127"/>
        <v>Somero</v>
      </c>
      <c r="M1109" s="2" t="s">
        <v>1022</v>
      </c>
      <c r="N1109" t="str">
        <f>VLOOKUP(M1109,spp!A:B,2,FALSE)</f>
        <v>Epinephelus labriformis</v>
      </c>
      <c r="O1109">
        <f t="shared" si="133"/>
        <v>1</v>
      </c>
      <c r="T1109">
        <v>1</v>
      </c>
      <c r="AJ1109">
        <f>VLOOKUP(M1109,spp!A:C,3,FALSE)</f>
        <v>3</v>
      </c>
      <c r="AK1109">
        <f>VLOOKUP(M1109,spp!A:D,4,FALSE)</f>
        <v>2.9</v>
      </c>
      <c r="AL1109">
        <f t="shared" si="128"/>
        <v>33974.046734891948</v>
      </c>
      <c r="AM1109">
        <f t="shared" si="129"/>
        <v>849.35116837229873</v>
      </c>
      <c r="AN1109">
        <f t="shared" si="130"/>
        <v>8493.5116837229871</v>
      </c>
      <c r="AO1109">
        <f t="shared" si="131"/>
        <v>8.4935116837229874</v>
      </c>
      <c r="AP1109">
        <f t="shared" si="132"/>
        <v>0.02</v>
      </c>
      <c r="AQ1109">
        <f>VLOOKUP(M1109,spp!A:H,8,FALSE)</f>
        <v>4</v>
      </c>
      <c r="AR1109" t="str">
        <f>VLOOKUP(M1109,spp!A:K,10,FALSE)</f>
        <v>Depredador Tope</v>
      </c>
      <c r="AS1109" t="str">
        <f>VLOOKUP(M1109,spp!A:L,12,FALSE)</f>
        <v>LC</v>
      </c>
    </row>
    <row r="1110" spans="1:45" x14ac:dyDescent="0.3">
      <c r="A1110">
        <v>36</v>
      </c>
      <c r="B1110" s="2" t="s">
        <v>1113</v>
      </c>
      <c r="C1110" t="s">
        <v>1115</v>
      </c>
      <c r="D1110" s="2" t="s">
        <v>1318</v>
      </c>
      <c r="E1110" s="2" t="s">
        <v>985</v>
      </c>
      <c r="F1110" s="2">
        <v>3</v>
      </c>
      <c r="G1110" s="1" t="s">
        <v>1119</v>
      </c>
      <c r="H1110" s="61">
        <v>2013</v>
      </c>
      <c r="I1110" s="5" t="s">
        <v>986</v>
      </c>
      <c r="K1110" s="2">
        <v>5.4</v>
      </c>
      <c r="L1110" t="str">
        <f t="shared" si="127"/>
        <v>Somero</v>
      </c>
      <c r="M1110" s="2" t="s">
        <v>1020</v>
      </c>
      <c r="N1110" t="str">
        <f>VLOOKUP(M1110,spp!A:B,2,FALSE)</f>
        <v>Plagiotremus azaleus</v>
      </c>
      <c r="O1110">
        <f t="shared" si="133"/>
        <v>2</v>
      </c>
      <c r="Q1110">
        <v>2</v>
      </c>
      <c r="AJ1110">
        <f>VLOOKUP(M1110,spp!A:C,3,FALSE)</f>
        <v>4</v>
      </c>
      <c r="AK1110">
        <f>VLOOKUP(M1110,spp!A:D,4,FALSE)</f>
        <v>3</v>
      </c>
      <c r="AL1110">
        <f t="shared" si="128"/>
        <v>3375</v>
      </c>
      <c r="AM1110">
        <f t="shared" si="129"/>
        <v>84.375</v>
      </c>
      <c r="AN1110">
        <f t="shared" si="130"/>
        <v>843.75</v>
      </c>
      <c r="AO1110">
        <f t="shared" si="131"/>
        <v>0.84375</v>
      </c>
      <c r="AP1110">
        <f t="shared" si="132"/>
        <v>0.04</v>
      </c>
      <c r="AQ1110">
        <f>VLOOKUP(M1110,spp!A:H,8,FALSE)</f>
        <v>4</v>
      </c>
      <c r="AR1110" t="str">
        <f>VLOOKUP(M1110,spp!A:K,10,FALSE)</f>
        <v>Depredador Tope</v>
      </c>
      <c r="AS1110" t="str">
        <f>VLOOKUP(M1110,spp!A:L,12,FALSE)</f>
        <v>LC</v>
      </c>
    </row>
    <row r="1111" spans="1:45" x14ac:dyDescent="0.3">
      <c r="A1111">
        <v>37</v>
      </c>
      <c r="B1111" s="2" t="s">
        <v>1113</v>
      </c>
      <c r="C1111" t="s">
        <v>1115</v>
      </c>
      <c r="D1111" s="2" t="s">
        <v>1321</v>
      </c>
      <c r="E1111" s="2" t="s">
        <v>985</v>
      </c>
      <c r="F1111" s="2">
        <v>1</v>
      </c>
      <c r="G1111" s="1" t="s">
        <v>1119</v>
      </c>
      <c r="H1111" s="61">
        <v>2013</v>
      </c>
      <c r="I1111" s="5" t="s">
        <v>986</v>
      </c>
      <c r="K1111" s="2">
        <v>7.9</v>
      </c>
      <c r="L1111" t="str">
        <f t="shared" si="127"/>
        <v>Profundo</v>
      </c>
      <c r="M1111" s="2" t="s">
        <v>1039</v>
      </c>
      <c r="N1111" t="str">
        <f>VLOOKUP(M1111,spp!A:B,2,FALSE)</f>
        <v>Lutjanus guttatus</v>
      </c>
      <c r="O1111">
        <f t="shared" si="133"/>
        <v>17</v>
      </c>
      <c r="S1111">
        <v>6</v>
      </c>
      <c r="T1111">
        <v>11</v>
      </c>
      <c r="AJ1111">
        <f>VLOOKUP(M1111,spp!A:C,3,FALSE)</f>
        <v>1.43E-2</v>
      </c>
      <c r="AK1111">
        <f>VLOOKUP(M1111,spp!A:D,4,FALSE)</f>
        <v>3</v>
      </c>
      <c r="AL1111">
        <f t="shared" si="128"/>
        <v>2917.6468749999999</v>
      </c>
      <c r="AM1111">
        <f t="shared" si="129"/>
        <v>72.941171874999995</v>
      </c>
      <c r="AN1111">
        <f t="shared" si="130"/>
        <v>729.41171874999998</v>
      </c>
      <c r="AO1111">
        <f t="shared" si="131"/>
        <v>0.72941171874999999</v>
      </c>
      <c r="AP1111">
        <f t="shared" si="132"/>
        <v>0.34</v>
      </c>
      <c r="AQ1111">
        <f>VLOOKUP(M1111,spp!A:H,8,FALSE)</f>
        <v>3.9</v>
      </c>
      <c r="AR1111" t="str">
        <f>VLOOKUP(M1111,spp!A:K,10,FALSE)</f>
        <v>Depredador</v>
      </c>
      <c r="AS1111" t="str">
        <f>VLOOKUP(M1111,spp!A:L,12,FALSE)</f>
        <v>LC</v>
      </c>
    </row>
    <row r="1112" spans="1:45" x14ac:dyDescent="0.3">
      <c r="A1112">
        <v>37</v>
      </c>
      <c r="B1112" s="2" t="s">
        <v>1113</v>
      </c>
      <c r="C1112" t="s">
        <v>1115</v>
      </c>
      <c r="D1112" s="2" t="s">
        <v>1321</v>
      </c>
      <c r="E1112" s="2" t="s">
        <v>985</v>
      </c>
      <c r="F1112" s="2">
        <v>1</v>
      </c>
      <c r="G1112" s="1" t="s">
        <v>1119</v>
      </c>
      <c r="H1112" s="61">
        <v>2013</v>
      </c>
      <c r="I1112" s="5" t="s">
        <v>986</v>
      </c>
      <c r="K1112" s="2">
        <v>7.9</v>
      </c>
      <c r="L1112" t="str">
        <f t="shared" si="127"/>
        <v>Profundo</v>
      </c>
      <c r="M1112" s="2" t="s">
        <v>1050</v>
      </c>
      <c r="N1112" t="str">
        <f>VLOOKUP(M1112,spp!A:B,2,FALSE)</f>
        <v>Stegastes flavilatus</v>
      </c>
      <c r="O1112">
        <f t="shared" si="133"/>
        <v>9</v>
      </c>
      <c r="Q1112">
        <v>3</v>
      </c>
      <c r="R1112">
        <v>6</v>
      </c>
      <c r="AJ1112">
        <f>VLOOKUP(M1112,spp!A:C,3,FALSE)</f>
        <v>3.49E-2</v>
      </c>
      <c r="AK1112">
        <f>VLOOKUP(M1112,spp!A:D,4,FALSE)</f>
        <v>2</v>
      </c>
      <c r="AL1112">
        <f t="shared" si="128"/>
        <v>38.608125000000001</v>
      </c>
      <c r="AM1112">
        <f t="shared" si="129"/>
        <v>0.96520312500000005</v>
      </c>
      <c r="AN1112">
        <f t="shared" si="130"/>
        <v>9.6520312500000003</v>
      </c>
      <c r="AO1112">
        <f t="shared" si="131"/>
        <v>9.65203125E-3</v>
      </c>
      <c r="AP1112">
        <f t="shared" si="132"/>
        <v>0.18</v>
      </c>
      <c r="AQ1112">
        <f>VLOOKUP(M1112,spp!A:H,8,FALSE)</f>
        <v>2</v>
      </c>
      <c r="AR1112" t="str">
        <f>VLOOKUP(M1112,spp!A:K,10,FALSE)</f>
        <v>Herbívoro</v>
      </c>
      <c r="AS1112" t="str">
        <f>VLOOKUP(M1112,spp!A:L,12,FALSE)</f>
        <v>LC</v>
      </c>
    </row>
    <row r="1113" spans="1:45" x14ac:dyDescent="0.3">
      <c r="A1113">
        <v>37</v>
      </c>
      <c r="B1113" s="2" t="s">
        <v>1113</v>
      </c>
      <c r="C1113" t="s">
        <v>1115</v>
      </c>
      <c r="D1113" s="2" t="s">
        <v>1321</v>
      </c>
      <c r="E1113" s="2" t="s">
        <v>985</v>
      </c>
      <c r="F1113" s="2">
        <v>1</v>
      </c>
      <c r="G1113" s="1" t="s">
        <v>1119</v>
      </c>
      <c r="H1113" s="61">
        <v>2013</v>
      </c>
      <c r="I1113" s="5" t="s">
        <v>986</v>
      </c>
      <c r="K1113" s="2">
        <v>7.9</v>
      </c>
      <c r="L1113" t="str">
        <f t="shared" si="127"/>
        <v>Profundo</v>
      </c>
      <c r="M1113" s="2" t="s">
        <v>1056</v>
      </c>
      <c r="N1113" t="str">
        <f>VLOOKUP(M1113,spp!A:B,2,FALSE)</f>
        <v>Canthigaster punctatissima</v>
      </c>
      <c r="O1113">
        <f t="shared" si="133"/>
        <v>1</v>
      </c>
      <c r="Q1113">
        <v>1</v>
      </c>
      <c r="AJ1113">
        <f>VLOOKUP(M1113,spp!A:C,3,FALSE)</f>
        <v>1</v>
      </c>
      <c r="AK1113">
        <f>VLOOKUP(M1113,spp!A:D,4,FALSE)</f>
        <v>2</v>
      </c>
      <c r="AL1113">
        <f t="shared" si="128"/>
        <v>56.25</v>
      </c>
      <c r="AM1113">
        <f t="shared" si="129"/>
        <v>1.40625</v>
      </c>
      <c r="AN1113">
        <f t="shared" si="130"/>
        <v>14.0625</v>
      </c>
      <c r="AO1113">
        <f t="shared" si="131"/>
        <v>1.40625E-2</v>
      </c>
      <c r="AP1113">
        <f t="shared" si="132"/>
        <v>0.02</v>
      </c>
      <c r="AQ1113">
        <f>VLOOKUP(M1113,spp!A:H,8,FALSE)</f>
        <v>3</v>
      </c>
      <c r="AR1113" t="str">
        <f>VLOOKUP(M1113,spp!A:K,10,FALSE)</f>
        <v>Depredador</v>
      </c>
      <c r="AS1113" t="str">
        <f>VLOOKUP(M1113,spp!A:L,12,FALSE)</f>
        <v>LC</v>
      </c>
    </row>
    <row r="1114" spans="1:45" x14ac:dyDescent="0.3">
      <c r="A1114">
        <v>37</v>
      </c>
      <c r="B1114" s="2" t="s">
        <v>1113</v>
      </c>
      <c r="C1114" t="s">
        <v>1115</v>
      </c>
      <c r="D1114" s="2" t="s">
        <v>1321</v>
      </c>
      <c r="E1114" s="2" t="s">
        <v>985</v>
      </c>
      <c r="F1114" s="2">
        <v>1</v>
      </c>
      <c r="G1114" s="1" t="s">
        <v>1119</v>
      </c>
      <c r="H1114" s="61">
        <v>2013</v>
      </c>
      <c r="I1114" s="5" t="s">
        <v>986</v>
      </c>
      <c r="K1114" s="2">
        <v>7.9</v>
      </c>
      <c r="L1114" t="str">
        <f t="shared" si="127"/>
        <v>Profundo</v>
      </c>
      <c r="M1114" s="2" t="s">
        <v>1036</v>
      </c>
      <c r="N1114" t="str">
        <f>VLOOKUP(M1114,spp!A:B,2,FALSE)</f>
        <v>Chaetodon humeralis</v>
      </c>
      <c r="O1114">
        <f t="shared" si="133"/>
        <v>1</v>
      </c>
      <c r="R1114">
        <v>1</v>
      </c>
      <c r="AJ1114">
        <f>VLOOKUP(M1114,spp!A:C,3,FALSE)</f>
        <v>2</v>
      </c>
      <c r="AK1114">
        <f>VLOOKUP(M1114,spp!A:D,4,FALSE)</f>
        <v>2.9895</v>
      </c>
      <c r="AL1114">
        <f t="shared" si="128"/>
        <v>3804.0172666013441</v>
      </c>
      <c r="AM1114">
        <f t="shared" si="129"/>
        <v>95.100431665033597</v>
      </c>
      <c r="AN1114">
        <f t="shared" si="130"/>
        <v>951.00431665033602</v>
      </c>
      <c r="AO1114">
        <f t="shared" si="131"/>
        <v>0.95100431665033602</v>
      </c>
      <c r="AP1114">
        <f t="shared" si="132"/>
        <v>0.02</v>
      </c>
      <c r="AQ1114">
        <f>VLOOKUP(M1114,spp!A:H,8,FALSE)</f>
        <v>2.7</v>
      </c>
      <c r="AR1114" t="str">
        <f>VLOOKUP(M1114,spp!A:K,10,FALSE)</f>
        <v>Herbívoro</v>
      </c>
      <c r="AS1114" t="str">
        <f>VLOOKUP(M1114,spp!A:L,12,FALSE)</f>
        <v>LC</v>
      </c>
    </row>
    <row r="1115" spans="1:45" x14ac:dyDescent="0.3">
      <c r="A1115">
        <v>37</v>
      </c>
      <c r="B1115" s="2" t="s">
        <v>1113</v>
      </c>
      <c r="C1115" t="s">
        <v>1115</v>
      </c>
      <c r="D1115" s="2" t="s">
        <v>1321</v>
      </c>
      <c r="E1115" s="2" t="s">
        <v>985</v>
      </c>
      <c r="F1115" s="2">
        <v>1</v>
      </c>
      <c r="G1115" s="1" t="s">
        <v>1119</v>
      </c>
      <c r="H1115" s="61">
        <v>2013</v>
      </c>
      <c r="I1115" s="5" t="s">
        <v>986</v>
      </c>
      <c r="K1115" s="2">
        <v>7.9</v>
      </c>
      <c r="L1115" t="str">
        <f t="shared" si="127"/>
        <v>Profundo</v>
      </c>
      <c r="M1115" s="2" t="s">
        <v>1017</v>
      </c>
      <c r="N1115" t="str">
        <f>VLOOKUP(M1115,spp!A:B,2,FALSE)</f>
        <v>Halichoeres dispilus</v>
      </c>
      <c r="O1115">
        <f t="shared" si="133"/>
        <v>9</v>
      </c>
      <c r="P1115">
        <v>4</v>
      </c>
      <c r="Q1115">
        <v>4</v>
      </c>
      <c r="S1115">
        <v>1</v>
      </c>
      <c r="AJ1115">
        <f>VLOOKUP(M1115,spp!A:C,3,FALSE)</f>
        <v>1.26E-2</v>
      </c>
      <c r="AK1115">
        <f>VLOOKUP(M1115,spp!A:D,4,FALSE)</f>
        <v>3</v>
      </c>
      <c r="AL1115">
        <f t="shared" si="128"/>
        <v>89.578125</v>
      </c>
      <c r="AM1115">
        <f t="shared" si="129"/>
        <v>2.2394531249999998</v>
      </c>
      <c r="AN1115">
        <f t="shared" si="130"/>
        <v>22.39453125</v>
      </c>
      <c r="AO1115">
        <f t="shared" si="131"/>
        <v>2.2394531249999999E-2</v>
      </c>
      <c r="AP1115">
        <f t="shared" si="132"/>
        <v>0.18</v>
      </c>
      <c r="AQ1115">
        <f>VLOOKUP(M1115,spp!A:H,8,FALSE)</f>
        <v>3.9</v>
      </c>
      <c r="AR1115" t="str">
        <f>VLOOKUP(M1115,spp!A:K,10,FALSE)</f>
        <v>Depredador</v>
      </c>
      <c r="AS1115" t="str">
        <f>VLOOKUP(M1115,spp!A:L,12,FALSE)</f>
        <v>LC</v>
      </c>
    </row>
    <row r="1116" spans="1:45" x14ac:dyDescent="0.3">
      <c r="A1116">
        <v>37</v>
      </c>
      <c r="B1116" s="2" t="s">
        <v>1113</v>
      </c>
      <c r="C1116" t="s">
        <v>1115</v>
      </c>
      <c r="D1116" s="2" t="s">
        <v>1321</v>
      </c>
      <c r="E1116" s="2" t="s">
        <v>985</v>
      </c>
      <c r="F1116" s="2">
        <v>1</v>
      </c>
      <c r="G1116" s="1" t="s">
        <v>1119</v>
      </c>
      <c r="H1116" s="61">
        <v>2013</v>
      </c>
      <c r="I1116" s="5" t="s">
        <v>986</v>
      </c>
      <c r="K1116" s="2">
        <v>7.9</v>
      </c>
      <c r="L1116" t="str">
        <f t="shared" si="127"/>
        <v>Profundo</v>
      </c>
      <c r="M1116" s="2" t="s">
        <v>1126</v>
      </c>
      <c r="N1116" t="str">
        <f>VLOOKUP(M1116,spp!A:B,2,FALSE)</f>
        <v>Haemulon steindachneri</v>
      </c>
      <c r="O1116">
        <f t="shared" si="133"/>
        <v>3</v>
      </c>
      <c r="R1116">
        <v>3</v>
      </c>
      <c r="AJ1116">
        <f>VLOOKUP(M1116,spp!A:C,3,FALSE)</f>
        <v>9</v>
      </c>
      <c r="AK1116">
        <f>VLOOKUP(M1116,spp!A:D,4,FALSE)</f>
        <v>3</v>
      </c>
      <c r="AL1116">
        <f t="shared" si="128"/>
        <v>52734.375</v>
      </c>
      <c r="AM1116">
        <f t="shared" si="129"/>
        <v>1318.359375</v>
      </c>
      <c r="AN1116">
        <f t="shared" si="130"/>
        <v>13183.59375</v>
      </c>
      <c r="AO1116">
        <f t="shared" si="131"/>
        <v>13.18359375</v>
      </c>
      <c r="AP1116">
        <f t="shared" si="132"/>
        <v>0.06</v>
      </c>
      <c r="AQ1116">
        <f>VLOOKUP(M1116,spp!A:H,8,FALSE)</f>
        <v>3.5</v>
      </c>
      <c r="AR1116" t="str">
        <f>VLOOKUP(M1116,spp!A:K,10,FALSE)</f>
        <v>Depredador</v>
      </c>
      <c r="AS1116" t="str">
        <f>VLOOKUP(M1116,spp!A:L,12,FALSE)</f>
        <v>LC</v>
      </c>
    </row>
    <row r="1117" spans="1:45" x14ac:dyDescent="0.3">
      <c r="A1117">
        <v>37</v>
      </c>
      <c r="B1117" s="2" t="s">
        <v>1113</v>
      </c>
      <c r="C1117" t="s">
        <v>1115</v>
      </c>
      <c r="D1117" s="2" t="s">
        <v>1321</v>
      </c>
      <c r="E1117" s="2" t="s">
        <v>985</v>
      </c>
      <c r="F1117" s="2">
        <v>2</v>
      </c>
      <c r="G1117" s="1" t="s">
        <v>1119</v>
      </c>
      <c r="H1117" s="61">
        <v>2013</v>
      </c>
      <c r="I1117" s="5" t="s">
        <v>986</v>
      </c>
      <c r="K1117" s="2">
        <v>7.1</v>
      </c>
      <c r="L1117" t="str">
        <f t="shared" si="127"/>
        <v>Profundo</v>
      </c>
      <c r="M1117" s="2" t="s">
        <v>1039</v>
      </c>
      <c r="N1117" t="str">
        <f>VLOOKUP(M1117,spp!A:B,2,FALSE)</f>
        <v>Lutjanus guttatus</v>
      </c>
      <c r="O1117">
        <f t="shared" si="133"/>
        <v>22</v>
      </c>
      <c r="S1117">
        <v>5</v>
      </c>
      <c r="T1117">
        <v>17</v>
      </c>
      <c r="AJ1117">
        <f>VLOOKUP(M1117,spp!A:C,3,FALSE)</f>
        <v>1.43E-2</v>
      </c>
      <c r="AK1117">
        <f>VLOOKUP(M1117,spp!A:D,4,FALSE)</f>
        <v>3</v>
      </c>
      <c r="AL1117">
        <f t="shared" si="128"/>
        <v>4181.6328125</v>
      </c>
      <c r="AM1117">
        <f t="shared" si="129"/>
        <v>104.5408203125</v>
      </c>
      <c r="AN1117">
        <f t="shared" si="130"/>
        <v>1045.408203125</v>
      </c>
      <c r="AO1117">
        <f t="shared" si="131"/>
        <v>1.045408203125</v>
      </c>
      <c r="AP1117">
        <f t="shared" si="132"/>
        <v>0.44</v>
      </c>
      <c r="AQ1117">
        <f>VLOOKUP(M1117,spp!A:H,8,FALSE)</f>
        <v>3.9</v>
      </c>
      <c r="AR1117" t="str">
        <f>VLOOKUP(M1117,spp!A:K,10,FALSE)</f>
        <v>Depredador</v>
      </c>
      <c r="AS1117" t="str">
        <f>VLOOKUP(M1117,spp!A:L,12,FALSE)</f>
        <v>LC</v>
      </c>
    </row>
    <row r="1118" spans="1:45" x14ac:dyDescent="0.3">
      <c r="A1118">
        <v>37</v>
      </c>
      <c r="B1118" s="2" t="s">
        <v>1113</v>
      </c>
      <c r="C1118" t="s">
        <v>1115</v>
      </c>
      <c r="D1118" s="2" t="s">
        <v>1321</v>
      </c>
      <c r="E1118" s="2" t="s">
        <v>985</v>
      </c>
      <c r="F1118" s="2">
        <v>2</v>
      </c>
      <c r="G1118" s="1" t="s">
        <v>1119</v>
      </c>
      <c r="H1118" s="61">
        <v>2013</v>
      </c>
      <c r="I1118" s="5" t="s">
        <v>986</v>
      </c>
      <c r="K1118" s="2">
        <v>7.1</v>
      </c>
      <c r="L1118" t="str">
        <f t="shared" si="127"/>
        <v>Profundo</v>
      </c>
      <c r="M1118" s="2" t="s">
        <v>1050</v>
      </c>
      <c r="N1118" t="str">
        <f>VLOOKUP(M1118,spp!A:B,2,FALSE)</f>
        <v>Stegastes flavilatus</v>
      </c>
      <c r="O1118">
        <f t="shared" si="133"/>
        <v>21</v>
      </c>
      <c r="Q1118">
        <v>9</v>
      </c>
      <c r="R1118">
        <v>12</v>
      </c>
      <c r="AJ1118">
        <f>VLOOKUP(M1118,spp!A:C,3,FALSE)</f>
        <v>3.49E-2</v>
      </c>
      <c r="AK1118">
        <f>VLOOKUP(M1118,spp!A:D,4,FALSE)</f>
        <v>2</v>
      </c>
      <c r="AL1118">
        <f t="shared" si="128"/>
        <v>83.105625000000003</v>
      </c>
      <c r="AM1118">
        <f t="shared" si="129"/>
        <v>2.0776406249999999</v>
      </c>
      <c r="AN1118">
        <f t="shared" si="130"/>
        <v>20.776406250000001</v>
      </c>
      <c r="AO1118">
        <f t="shared" si="131"/>
        <v>2.0776406250000001E-2</v>
      </c>
      <c r="AP1118">
        <f t="shared" si="132"/>
        <v>0.42</v>
      </c>
      <c r="AQ1118">
        <f>VLOOKUP(M1118,spp!A:H,8,FALSE)</f>
        <v>2</v>
      </c>
      <c r="AR1118" t="str">
        <f>VLOOKUP(M1118,spp!A:K,10,FALSE)</f>
        <v>Herbívoro</v>
      </c>
      <c r="AS1118" t="str">
        <f>VLOOKUP(M1118,spp!A:L,12,FALSE)</f>
        <v>LC</v>
      </c>
    </row>
    <row r="1119" spans="1:45" x14ac:dyDescent="0.3">
      <c r="A1119">
        <v>37</v>
      </c>
      <c r="B1119" s="2" t="s">
        <v>1113</v>
      </c>
      <c r="C1119" t="s">
        <v>1115</v>
      </c>
      <c r="D1119" s="2" t="s">
        <v>1321</v>
      </c>
      <c r="E1119" s="2" t="s">
        <v>985</v>
      </c>
      <c r="F1119" s="2">
        <v>2</v>
      </c>
      <c r="G1119" s="1" t="s">
        <v>1119</v>
      </c>
      <c r="H1119" s="61">
        <v>2013</v>
      </c>
      <c r="I1119" s="5" t="s">
        <v>986</v>
      </c>
      <c r="K1119" s="2">
        <v>7.1</v>
      </c>
      <c r="L1119" t="str">
        <f t="shared" si="127"/>
        <v>Profundo</v>
      </c>
      <c r="M1119" s="2" t="s">
        <v>1032</v>
      </c>
      <c r="N1119" t="str">
        <f>VLOOKUP(M1119,spp!A:B,2,FALSE)</f>
        <v>Lutjanus argentiventris</v>
      </c>
      <c r="O1119">
        <f t="shared" si="133"/>
        <v>4</v>
      </c>
      <c r="T1119">
        <v>4</v>
      </c>
      <c r="AJ1119">
        <f>VLOOKUP(M1119,spp!A:C,3,FALSE)</f>
        <v>1</v>
      </c>
      <c r="AK1119">
        <f>VLOOKUP(M1119,spp!A:D,4,FALSE)</f>
        <v>3</v>
      </c>
      <c r="AL1119">
        <f t="shared" si="128"/>
        <v>62500</v>
      </c>
      <c r="AM1119">
        <f t="shared" si="129"/>
        <v>1562.5</v>
      </c>
      <c r="AN1119">
        <f t="shared" si="130"/>
        <v>15625</v>
      </c>
      <c r="AO1119">
        <f t="shared" si="131"/>
        <v>15.625</v>
      </c>
      <c r="AP1119">
        <f t="shared" si="132"/>
        <v>0.08</v>
      </c>
      <c r="AQ1119">
        <f>VLOOKUP(M1119,spp!A:H,8,FALSE)</f>
        <v>4</v>
      </c>
      <c r="AR1119" t="str">
        <f>VLOOKUP(M1119,spp!A:K,10,FALSE)</f>
        <v>Depredador Tope</v>
      </c>
      <c r="AS1119" t="str">
        <f>VLOOKUP(M1119,spp!A:L,12,FALSE)</f>
        <v>LC</v>
      </c>
    </row>
    <row r="1120" spans="1:45" x14ac:dyDescent="0.3">
      <c r="A1120">
        <v>37</v>
      </c>
      <c r="B1120" s="2" t="s">
        <v>1113</v>
      </c>
      <c r="C1120" t="s">
        <v>1115</v>
      </c>
      <c r="D1120" s="2" t="s">
        <v>1321</v>
      </c>
      <c r="E1120" s="2" t="s">
        <v>985</v>
      </c>
      <c r="F1120" s="2">
        <v>2</v>
      </c>
      <c r="G1120" s="1" t="s">
        <v>1119</v>
      </c>
      <c r="H1120" s="61">
        <v>2013</v>
      </c>
      <c r="I1120" s="5" t="s">
        <v>986</v>
      </c>
      <c r="K1120" s="2">
        <v>7.1</v>
      </c>
      <c r="L1120" t="str">
        <f t="shared" si="127"/>
        <v>Profundo</v>
      </c>
      <c r="M1120" s="2" t="s">
        <v>1052</v>
      </c>
      <c r="N1120" t="str">
        <f>VLOOKUP(M1120,spp!A:B,2,FALSE)</f>
        <v>Haemulon sexfasciatum</v>
      </c>
      <c r="O1120">
        <f t="shared" si="133"/>
        <v>1</v>
      </c>
      <c r="T1120">
        <v>1</v>
      </c>
      <c r="AJ1120">
        <f>VLOOKUP(M1120,spp!A:C,3,FALSE)</f>
        <v>8</v>
      </c>
      <c r="AK1120">
        <f>VLOOKUP(M1120,spp!A:D,4,FALSE)</f>
        <v>2.71</v>
      </c>
      <c r="AL1120">
        <f t="shared" si="128"/>
        <v>49148.176642416685</v>
      </c>
      <c r="AM1120">
        <f t="shared" si="129"/>
        <v>1228.7044160604171</v>
      </c>
      <c r="AN1120">
        <f t="shared" si="130"/>
        <v>12287.044160604171</v>
      </c>
      <c r="AO1120">
        <f t="shared" si="131"/>
        <v>12.287044160604172</v>
      </c>
      <c r="AP1120">
        <f t="shared" si="132"/>
        <v>0.02</v>
      </c>
      <c r="AQ1120">
        <f>VLOOKUP(M1120,spp!A:H,8,FALSE)</f>
        <v>4.2</v>
      </c>
      <c r="AR1120" t="str">
        <f>VLOOKUP(M1120,spp!A:K,10,FALSE)</f>
        <v>Depredador Tope</v>
      </c>
      <c r="AS1120" t="str">
        <f>VLOOKUP(M1120,spp!A:L,12,FALSE)</f>
        <v>LC</v>
      </c>
    </row>
    <row r="1121" spans="1:45" x14ac:dyDescent="0.3">
      <c r="A1121">
        <v>37</v>
      </c>
      <c r="B1121" s="2" t="s">
        <v>1113</v>
      </c>
      <c r="C1121" t="s">
        <v>1115</v>
      </c>
      <c r="D1121" s="2" t="s">
        <v>1321</v>
      </c>
      <c r="E1121" s="2" t="s">
        <v>985</v>
      </c>
      <c r="F1121" s="2">
        <v>2</v>
      </c>
      <c r="G1121" s="1" t="s">
        <v>1119</v>
      </c>
      <c r="H1121" s="61">
        <v>2013</v>
      </c>
      <c r="I1121" s="5" t="s">
        <v>986</v>
      </c>
      <c r="K1121" s="2">
        <v>7.1</v>
      </c>
      <c r="L1121" t="str">
        <f t="shared" si="127"/>
        <v>Profundo</v>
      </c>
      <c r="M1121" s="2" t="s">
        <v>1021</v>
      </c>
      <c r="N1121" t="str">
        <f>VLOOKUP(M1121,spp!A:B,2,FALSE)</f>
        <v>Johnrandallia nigrirostris</v>
      </c>
      <c r="O1121">
        <f t="shared" si="133"/>
        <v>2</v>
      </c>
      <c r="R1121">
        <v>2</v>
      </c>
      <c r="AJ1121">
        <f>VLOOKUP(M1121,spp!A:C,3,FALSE)</f>
        <v>2</v>
      </c>
      <c r="AK1121">
        <f>VLOOKUP(M1121,spp!A:D,4,FALSE)</f>
        <v>3</v>
      </c>
      <c r="AL1121">
        <f t="shared" si="128"/>
        <v>7812.5</v>
      </c>
      <c r="AM1121">
        <f t="shared" si="129"/>
        <v>195.3125</v>
      </c>
      <c r="AN1121">
        <f t="shared" si="130"/>
        <v>1953.125</v>
      </c>
      <c r="AO1121">
        <f t="shared" si="131"/>
        <v>1.953125</v>
      </c>
      <c r="AP1121">
        <f t="shared" si="132"/>
        <v>0.04</v>
      </c>
      <c r="AQ1121">
        <f>VLOOKUP(M1121,spp!A:H,8,FALSE)</f>
        <v>3</v>
      </c>
      <c r="AR1121" t="str">
        <f>VLOOKUP(M1121,spp!A:K,10,FALSE)</f>
        <v>Depredador</v>
      </c>
      <c r="AS1121" t="str">
        <f>VLOOKUP(M1121,spp!A:L,12,FALSE)</f>
        <v>LC</v>
      </c>
    </row>
    <row r="1122" spans="1:45" x14ac:dyDescent="0.3">
      <c r="A1122">
        <v>37</v>
      </c>
      <c r="B1122" s="2" t="s">
        <v>1113</v>
      </c>
      <c r="C1122" t="s">
        <v>1115</v>
      </c>
      <c r="D1122" s="2" t="s">
        <v>1321</v>
      </c>
      <c r="E1122" s="2" t="s">
        <v>985</v>
      </c>
      <c r="F1122" s="2">
        <v>2</v>
      </c>
      <c r="G1122" s="1" t="s">
        <v>1119</v>
      </c>
      <c r="H1122" s="61">
        <v>2013</v>
      </c>
      <c r="I1122" s="5" t="s">
        <v>986</v>
      </c>
      <c r="K1122" s="2">
        <v>7.1</v>
      </c>
      <c r="L1122" t="str">
        <f t="shared" si="127"/>
        <v>Profundo</v>
      </c>
      <c r="M1122" s="2" t="s">
        <v>1026</v>
      </c>
      <c r="N1122" t="str">
        <f>VLOOKUP(M1122,spp!A:B,2,FALSE)</f>
        <v>Microspathodon dorsalis</v>
      </c>
      <c r="O1122">
        <f t="shared" si="133"/>
        <v>1</v>
      </c>
      <c r="T1122">
        <v>1</v>
      </c>
      <c r="AJ1122">
        <f>VLOOKUP(M1122,spp!A:C,3,FALSE)</f>
        <v>2</v>
      </c>
      <c r="AK1122">
        <f>VLOOKUP(M1122,spp!A:D,4,FALSE)</f>
        <v>3</v>
      </c>
      <c r="AL1122">
        <f t="shared" si="128"/>
        <v>31250</v>
      </c>
      <c r="AM1122">
        <f t="shared" si="129"/>
        <v>781.25</v>
      </c>
      <c r="AN1122">
        <f t="shared" si="130"/>
        <v>7812.5</v>
      </c>
      <c r="AO1122">
        <f t="shared" si="131"/>
        <v>7.8125</v>
      </c>
      <c r="AP1122">
        <f t="shared" si="132"/>
        <v>0.02</v>
      </c>
      <c r="AQ1122">
        <f>VLOOKUP(M1122,spp!A:H,8,FALSE)</f>
        <v>2.1</v>
      </c>
      <c r="AR1122" t="str">
        <f>VLOOKUP(M1122,spp!A:K,10,FALSE)</f>
        <v>Herbívoro</v>
      </c>
      <c r="AS1122" t="str">
        <f>VLOOKUP(M1122,spp!A:L,12,FALSE)</f>
        <v>LC</v>
      </c>
    </row>
    <row r="1123" spans="1:45" x14ac:dyDescent="0.3">
      <c r="A1123">
        <v>37</v>
      </c>
      <c r="B1123" s="2" t="s">
        <v>1113</v>
      </c>
      <c r="C1123" t="s">
        <v>1115</v>
      </c>
      <c r="D1123" s="2" t="s">
        <v>1321</v>
      </c>
      <c r="E1123" s="2" t="s">
        <v>985</v>
      </c>
      <c r="F1123" s="2">
        <v>2</v>
      </c>
      <c r="G1123" s="1" t="s">
        <v>1119</v>
      </c>
      <c r="H1123" s="61">
        <v>2013</v>
      </c>
      <c r="I1123" s="5" t="s">
        <v>986</v>
      </c>
      <c r="K1123" s="2">
        <v>7.1</v>
      </c>
      <c r="L1123" t="str">
        <f t="shared" si="127"/>
        <v>Profundo</v>
      </c>
      <c r="M1123" s="2" t="s">
        <v>1029</v>
      </c>
      <c r="N1123" t="str">
        <f>VLOOKUP(M1123,spp!A:B,2,FALSE)</f>
        <v>Cirrhitus rivulatus</v>
      </c>
      <c r="O1123">
        <f t="shared" si="133"/>
        <v>2</v>
      </c>
      <c r="T1123">
        <v>2</v>
      </c>
      <c r="AJ1123">
        <f>VLOOKUP(M1123,spp!A:C,3,FALSE)</f>
        <v>2.76E-2</v>
      </c>
      <c r="AK1123">
        <f>VLOOKUP(M1123,spp!A:D,4,FALSE)</f>
        <v>3</v>
      </c>
      <c r="AL1123">
        <f t="shared" si="128"/>
        <v>862.5</v>
      </c>
      <c r="AM1123">
        <f t="shared" si="129"/>
        <v>21.5625</v>
      </c>
      <c r="AN1123">
        <f t="shared" si="130"/>
        <v>215.625</v>
      </c>
      <c r="AO1123">
        <f t="shared" si="131"/>
        <v>0.21562500000000001</v>
      </c>
      <c r="AP1123">
        <f t="shared" si="132"/>
        <v>0.04</v>
      </c>
      <c r="AQ1123">
        <f>VLOOKUP(M1123,spp!A:H,8,FALSE)</f>
        <v>4</v>
      </c>
      <c r="AR1123" t="str">
        <f>VLOOKUP(M1123,spp!A:K,10,FALSE)</f>
        <v>Depredador Tope</v>
      </c>
      <c r="AS1123" t="str">
        <f>VLOOKUP(M1123,spp!A:L,12,FALSE)</f>
        <v>LC</v>
      </c>
    </row>
    <row r="1124" spans="1:45" x14ac:dyDescent="0.3">
      <c r="A1124">
        <v>37</v>
      </c>
      <c r="B1124" s="2" t="s">
        <v>1113</v>
      </c>
      <c r="C1124" t="s">
        <v>1115</v>
      </c>
      <c r="D1124" s="2" t="s">
        <v>1321</v>
      </c>
      <c r="E1124" s="2" t="s">
        <v>985</v>
      </c>
      <c r="F1124" s="2">
        <v>2</v>
      </c>
      <c r="G1124" s="1" t="s">
        <v>1119</v>
      </c>
      <c r="H1124" s="61">
        <v>2013</v>
      </c>
      <c r="I1124" s="5" t="s">
        <v>986</v>
      </c>
      <c r="K1124" s="2">
        <v>7.1</v>
      </c>
      <c r="L1124" t="str">
        <f t="shared" si="127"/>
        <v>Profundo</v>
      </c>
      <c r="M1124" s="2" t="s">
        <v>1022</v>
      </c>
      <c r="N1124" t="str">
        <f>VLOOKUP(M1124,spp!A:B,2,FALSE)</f>
        <v>Epinephelus labriformis</v>
      </c>
      <c r="O1124">
        <f t="shared" si="133"/>
        <v>1</v>
      </c>
      <c r="T1124">
        <v>1</v>
      </c>
      <c r="AJ1124">
        <f>VLOOKUP(M1124,spp!A:C,3,FALSE)</f>
        <v>3</v>
      </c>
      <c r="AK1124">
        <f>VLOOKUP(M1124,spp!A:D,4,FALSE)</f>
        <v>2.9</v>
      </c>
      <c r="AL1124">
        <f t="shared" si="128"/>
        <v>33974.046734891948</v>
      </c>
      <c r="AM1124">
        <f t="shared" si="129"/>
        <v>849.35116837229873</v>
      </c>
      <c r="AN1124">
        <f t="shared" si="130"/>
        <v>8493.5116837229871</v>
      </c>
      <c r="AO1124">
        <f t="shared" si="131"/>
        <v>8.4935116837229874</v>
      </c>
      <c r="AP1124">
        <f t="shared" si="132"/>
        <v>0.02</v>
      </c>
      <c r="AQ1124">
        <f>VLOOKUP(M1124,spp!A:H,8,FALSE)</f>
        <v>4</v>
      </c>
      <c r="AR1124" t="str">
        <f>VLOOKUP(M1124,spp!A:K,10,FALSE)</f>
        <v>Depredador Tope</v>
      </c>
      <c r="AS1124" t="str">
        <f>VLOOKUP(M1124,spp!A:L,12,FALSE)</f>
        <v>LC</v>
      </c>
    </row>
    <row r="1125" spans="1:45" x14ac:dyDescent="0.3">
      <c r="A1125">
        <v>37</v>
      </c>
      <c r="B1125" s="2" t="s">
        <v>1113</v>
      </c>
      <c r="C1125" t="s">
        <v>1115</v>
      </c>
      <c r="D1125" s="2" t="s">
        <v>1321</v>
      </c>
      <c r="E1125" s="2" t="s">
        <v>985</v>
      </c>
      <c r="F1125" s="2">
        <v>2</v>
      </c>
      <c r="G1125" s="1" t="s">
        <v>1119</v>
      </c>
      <c r="H1125" s="61">
        <v>2013</v>
      </c>
      <c r="I1125" s="5" t="s">
        <v>986</v>
      </c>
      <c r="K1125" s="2">
        <v>7.1</v>
      </c>
      <c r="L1125" t="str">
        <f t="shared" si="127"/>
        <v>Profundo</v>
      </c>
      <c r="M1125" s="2" t="s">
        <v>1035</v>
      </c>
      <c r="N1125" t="str">
        <f>VLOOKUP(M1125,spp!A:B,2,FALSE)</f>
        <v>Balistes polylepis</v>
      </c>
      <c r="O1125">
        <f t="shared" si="133"/>
        <v>1</v>
      </c>
      <c r="T1125">
        <v>1</v>
      </c>
      <c r="AJ1125">
        <f>VLOOKUP(M1125,spp!A:C,3,FALSE)</f>
        <v>2</v>
      </c>
      <c r="AK1125">
        <f>VLOOKUP(M1125,spp!A:D,4,FALSE)</f>
        <v>2</v>
      </c>
      <c r="AL1125">
        <f t="shared" si="128"/>
        <v>1250</v>
      </c>
      <c r="AM1125">
        <f t="shared" si="129"/>
        <v>31.25</v>
      </c>
      <c r="AN1125">
        <f t="shared" si="130"/>
        <v>312.5</v>
      </c>
      <c r="AO1125">
        <f t="shared" si="131"/>
        <v>0.3125</v>
      </c>
      <c r="AP1125">
        <f t="shared" si="132"/>
        <v>0.02</v>
      </c>
      <c r="AQ1125">
        <f>VLOOKUP(M1125,spp!A:H,8,FALSE)</f>
        <v>3.3</v>
      </c>
      <c r="AR1125" t="str">
        <f>VLOOKUP(M1125,spp!A:K,10,FALSE)</f>
        <v>Depredador</v>
      </c>
      <c r="AS1125" t="str">
        <f>VLOOKUP(M1125,spp!A:L,12,FALSE)</f>
        <v>LC</v>
      </c>
    </row>
    <row r="1126" spans="1:45" x14ac:dyDescent="0.3">
      <c r="A1126">
        <v>37</v>
      </c>
      <c r="B1126" s="2" t="s">
        <v>1113</v>
      </c>
      <c r="C1126" t="s">
        <v>1115</v>
      </c>
      <c r="D1126" s="2" t="s">
        <v>1321</v>
      </c>
      <c r="E1126" s="2" t="s">
        <v>985</v>
      </c>
      <c r="F1126" s="2">
        <v>2</v>
      </c>
      <c r="G1126" s="1" t="s">
        <v>1119</v>
      </c>
      <c r="H1126" s="61">
        <v>2013</v>
      </c>
      <c r="I1126" s="5" t="s">
        <v>986</v>
      </c>
      <c r="K1126" s="2">
        <v>7.1</v>
      </c>
      <c r="L1126" t="str">
        <f t="shared" si="127"/>
        <v>Profundo</v>
      </c>
      <c r="M1126" s="2" t="s">
        <v>1048</v>
      </c>
      <c r="N1126" t="str">
        <f>VLOOKUP(M1126,spp!A:B,2,FALSE)</f>
        <v>Scarus ghobban</v>
      </c>
      <c r="O1126">
        <f t="shared" si="133"/>
        <v>6</v>
      </c>
      <c r="T1126">
        <v>6</v>
      </c>
      <c r="AJ1126">
        <f>VLOOKUP(M1126,spp!A:C,3,FALSE)</f>
        <v>2</v>
      </c>
      <c r="AK1126">
        <f>VLOOKUP(M1126,spp!A:D,4,FALSE)</f>
        <v>2.919</v>
      </c>
      <c r="AL1126">
        <f t="shared" si="128"/>
        <v>144466.82603689044</v>
      </c>
      <c r="AM1126">
        <f t="shared" si="129"/>
        <v>3611.6706509222613</v>
      </c>
      <c r="AN1126">
        <f t="shared" si="130"/>
        <v>36116.706509222611</v>
      </c>
      <c r="AO1126">
        <f t="shared" si="131"/>
        <v>36.11670650922261</v>
      </c>
      <c r="AP1126">
        <f t="shared" si="132"/>
        <v>0.12</v>
      </c>
      <c r="AQ1126">
        <f>VLOOKUP(M1126,spp!A:H,8,FALSE)</f>
        <v>2</v>
      </c>
      <c r="AR1126" t="str">
        <f>VLOOKUP(M1126,spp!A:K,10,FALSE)</f>
        <v>Herbívoro</v>
      </c>
      <c r="AS1126" t="str">
        <f>VLOOKUP(M1126,spp!A:L,12,FALSE)</f>
        <v>LC</v>
      </c>
    </row>
    <row r="1127" spans="1:45" x14ac:dyDescent="0.3">
      <c r="A1127">
        <v>37</v>
      </c>
      <c r="B1127" s="2" t="s">
        <v>1113</v>
      </c>
      <c r="C1127" t="s">
        <v>1115</v>
      </c>
      <c r="D1127" s="2" t="s">
        <v>1321</v>
      </c>
      <c r="E1127" s="2" t="s">
        <v>985</v>
      </c>
      <c r="F1127" s="2">
        <v>2</v>
      </c>
      <c r="G1127" s="1" t="s">
        <v>1119</v>
      </c>
      <c r="H1127" s="61">
        <v>2013</v>
      </c>
      <c r="I1127" s="5" t="s">
        <v>986</v>
      </c>
      <c r="K1127" s="2">
        <v>7.1</v>
      </c>
      <c r="L1127" t="str">
        <f t="shared" si="127"/>
        <v>Profundo</v>
      </c>
      <c r="M1127" s="2" t="s">
        <v>1055</v>
      </c>
      <c r="N1127" t="str">
        <f>VLOOKUP(M1127,spp!A:B,2,FALSE)</f>
        <v>Pomacanthus zonipectus</v>
      </c>
      <c r="O1127">
        <f t="shared" si="133"/>
        <v>1</v>
      </c>
      <c r="T1127">
        <v>1</v>
      </c>
      <c r="AJ1127">
        <f>VLOOKUP(M1127,spp!A:C,3,FALSE)</f>
        <v>1</v>
      </c>
      <c r="AK1127">
        <f>VLOOKUP(M1127,spp!A:D,4,FALSE)</f>
        <v>2</v>
      </c>
      <c r="AL1127">
        <f t="shared" si="128"/>
        <v>625</v>
      </c>
      <c r="AM1127">
        <f t="shared" si="129"/>
        <v>15.625</v>
      </c>
      <c r="AN1127">
        <f t="shared" si="130"/>
        <v>156.25</v>
      </c>
      <c r="AO1127">
        <f t="shared" si="131"/>
        <v>0.15625</v>
      </c>
      <c r="AP1127">
        <f t="shared" si="132"/>
        <v>0.02</v>
      </c>
      <c r="AQ1127">
        <f>VLOOKUP(M1127,spp!A:H,8,FALSE)</f>
        <v>3.1</v>
      </c>
      <c r="AR1127" t="str">
        <f>VLOOKUP(M1127,spp!A:K,10,FALSE)</f>
        <v>Depredador</v>
      </c>
      <c r="AS1127" t="str">
        <f>VLOOKUP(M1127,spp!A:L,12,FALSE)</f>
        <v>LC</v>
      </c>
    </row>
    <row r="1128" spans="1:45" x14ac:dyDescent="0.3">
      <c r="A1128">
        <v>37</v>
      </c>
      <c r="B1128" s="2" t="s">
        <v>1113</v>
      </c>
      <c r="C1128" t="s">
        <v>1115</v>
      </c>
      <c r="D1128" s="2" t="s">
        <v>1321</v>
      </c>
      <c r="E1128" s="2" t="s">
        <v>985</v>
      </c>
      <c r="F1128" s="2">
        <v>2</v>
      </c>
      <c r="G1128" s="1" t="s">
        <v>1119</v>
      </c>
      <c r="H1128" s="61">
        <v>2013</v>
      </c>
      <c r="I1128" s="5" t="s">
        <v>986</v>
      </c>
      <c r="K1128" s="2">
        <v>7.1</v>
      </c>
      <c r="L1128" t="str">
        <f t="shared" si="127"/>
        <v>Profundo</v>
      </c>
      <c r="M1128" s="2" t="s">
        <v>1042</v>
      </c>
      <c r="N1128" t="str">
        <f>VLOOKUP(M1128,spp!A:B,2,FALSE)</f>
        <v>Bodianus diplotaenia</v>
      </c>
      <c r="O1128">
        <f t="shared" si="133"/>
        <v>8</v>
      </c>
      <c r="R1128">
        <v>6</v>
      </c>
      <c r="T1128">
        <v>2</v>
      </c>
      <c r="AJ1128">
        <f>VLOOKUP(M1128,spp!A:C,3,FALSE)</f>
        <v>2.01E-2</v>
      </c>
      <c r="AK1128">
        <f>VLOOKUP(M1128,spp!A:D,4,FALSE)</f>
        <v>2</v>
      </c>
      <c r="AL1128">
        <f t="shared" si="128"/>
        <v>43.96875</v>
      </c>
      <c r="AM1128">
        <f t="shared" si="129"/>
        <v>1.0992187499999999</v>
      </c>
      <c r="AN1128">
        <f t="shared" si="130"/>
        <v>10.9921875</v>
      </c>
      <c r="AO1128">
        <f t="shared" si="131"/>
        <v>1.09921875E-2</v>
      </c>
      <c r="AP1128">
        <f t="shared" si="132"/>
        <v>0.16</v>
      </c>
      <c r="AQ1128">
        <f>VLOOKUP(M1128,spp!A:H,8,FALSE)</f>
        <v>3.4</v>
      </c>
      <c r="AR1128" t="str">
        <f>VLOOKUP(M1128,spp!A:K,10,FALSE)</f>
        <v>Depredador</v>
      </c>
      <c r="AS1128" t="str">
        <f>VLOOKUP(M1128,spp!A:L,12,FALSE)</f>
        <v>LC</v>
      </c>
    </row>
    <row r="1129" spans="1:45" x14ac:dyDescent="0.3">
      <c r="A1129">
        <v>37</v>
      </c>
      <c r="B1129" s="2" t="s">
        <v>1113</v>
      </c>
      <c r="C1129" t="s">
        <v>1115</v>
      </c>
      <c r="D1129" s="2" t="s">
        <v>1321</v>
      </c>
      <c r="E1129" s="2" t="s">
        <v>985</v>
      </c>
      <c r="F1129" s="2">
        <v>2</v>
      </c>
      <c r="G1129" s="1" t="s">
        <v>1119</v>
      </c>
      <c r="H1129" s="61">
        <v>2013</v>
      </c>
      <c r="I1129" s="5" t="s">
        <v>986</v>
      </c>
      <c r="K1129" s="2">
        <v>7.1</v>
      </c>
      <c r="L1129" t="str">
        <f t="shared" si="127"/>
        <v>Profundo</v>
      </c>
      <c r="M1129" s="2" t="s">
        <v>1023</v>
      </c>
      <c r="N1129" t="str">
        <f>VLOOKUP(M1129,spp!A:B,2,FALSE)</f>
        <v>Anisotremus caesius</v>
      </c>
      <c r="O1129">
        <f t="shared" si="133"/>
        <v>2</v>
      </c>
      <c r="R1129">
        <v>1</v>
      </c>
      <c r="T1129">
        <v>1</v>
      </c>
      <c r="AJ1129">
        <f>VLOOKUP(M1129,spp!A:C,3,FALSE)</f>
        <v>1</v>
      </c>
      <c r="AK1129">
        <f>VLOOKUP(M1129,spp!A:D,4,FALSE)</f>
        <v>2</v>
      </c>
      <c r="AL1129">
        <f t="shared" si="128"/>
        <v>781.25</v>
      </c>
      <c r="AM1129">
        <f t="shared" si="129"/>
        <v>19.53125</v>
      </c>
      <c r="AN1129">
        <f t="shared" si="130"/>
        <v>195.3125</v>
      </c>
      <c r="AO1129">
        <f t="shared" si="131"/>
        <v>0.1953125</v>
      </c>
      <c r="AP1129">
        <f t="shared" si="132"/>
        <v>0.04</v>
      </c>
      <c r="AQ1129">
        <f>VLOOKUP(M1129,spp!A:H,8,FALSE)</f>
        <v>3.4</v>
      </c>
      <c r="AR1129" t="str">
        <f>VLOOKUP(M1129,spp!A:K,10,FALSE)</f>
        <v>Depredador</v>
      </c>
      <c r="AS1129" t="str">
        <f>VLOOKUP(M1129,spp!A:L,12,FALSE)</f>
        <v>LC</v>
      </c>
    </row>
    <row r="1130" spans="1:45" x14ac:dyDescent="0.3">
      <c r="A1130">
        <v>37</v>
      </c>
      <c r="B1130" s="2" t="s">
        <v>1113</v>
      </c>
      <c r="C1130" t="s">
        <v>1115</v>
      </c>
      <c r="D1130" s="2" t="s">
        <v>1321</v>
      </c>
      <c r="E1130" s="2" t="s">
        <v>985</v>
      </c>
      <c r="F1130" s="2">
        <v>2</v>
      </c>
      <c r="G1130" s="1" t="s">
        <v>1119</v>
      </c>
      <c r="H1130" s="61">
        <v>2013</v>
      </c>
      <c r="I1130" s="5" t="s">
        <v>986</v>
      </c>
      <c r="K1130" s="2">
        <v>7.1</v>
      </c>
      <c r="L1130" t="str">
        <f t="shared" si="127"/>
        <v>Profundo</v>
      </c>
      <c r="M1130" s="2" t="s">
        <v>1027</v>
      </c>
      <c r="N1130" t="str">
        <f>VLOOKUP(M1130,spp!A:B,2,FALSE)</f>
        <v>Halichoeres notospilus</v>
      </c>
      <c r="O1130">
        <f t="shared" si="133"/>
        <v>1</v>
      </c>
      <c r="R1130">
        <v>1</v>
      </c>
      <c r="AJ1130">
        <f>VLOOKUP(M1130,spp!A:C,3,FALSE)</f>
        <v>1.26E-2</v>
      </c>
      <c r="AK1130">
        <f>VLOOKUP(M1130,spp!A:D,4,FALSE)</f>
        <v>3</v>
      </c>
      <c r="AL1130">
        <f t="shared" si="128"/>
        <v>24.609375</v>
      </c>
      <c r="AM1130">
        <f t="shared" si="129"/>
        <v>0.615234375</v>
      </c>
      <c r="AN1130">
        <f t="shared" si="130"/>
        <v>6.15234375</v>
      </c>
      <c r="AO1130">
        <f t="shared" si="131"/>
        <v>6.1523437499999998E-3</v>
      </c>
      <c r="AP1130">
        <f t="shared" si="132"/>
        <v>0.02</v>
      </c>
      <c r="AQ1130">
        <f>VLOOKUP(M1130,spp!A:H,8,FALSE)</f>
        <v>3.5</v>
      </c>
      <c r="AR1130" t="str">
        <f>VLOOKUP(M1130,spp!A:K,10,FALSE)</f>
        <v>Depredador</v>
      </c>
      <c r="AS1130" t="str">
        <f>VLOOKUP(M1130,spp!A:L,12,FALSE)</f>
        <v>LC</v>
      </c>
    </row>
    <row r="1131" spans="1:45" x14ac:dyDescent="0.3">
      <c r="A1131">
        <v>37</v>
      </c>
      <c r="B1131" s="2" t="s">
        <v>1113</v>
      </c>
      <c r="C1131" t="s">
        <v>1115</v>
      </c>
      <c r="D1131" s="2" t="s">
        <v>1321</v>
      </c>
      <c r="E1131" s="2" t="s">
        <v>985</v>
      </c>
      <c r="F1131" s="2">
        <v>2</v>
      </c>
      <c r="G1131" s="1" t="s">
        <v>1119</v>
      </c>
      <c r="H1131" s="61">
        <v>2013</v>
      </c>
      <c r="I1131" s="5" t="s">
        <v>986</v>
      </c>
      <c r="K1131" s="2">
        <v>7.1</v>
      </c>
      <c r="L1131" t="str">
        <f t="shared" si="127"/>
        <v>Profundo</v>
      </c>
      <c r="M1131" s="2" t="s">
        <v>1025</v>
      </c>
      <c r="N1131" t="str">
        <f>VLOOKUP(M1131,spp!A:B,2,FALSE)</f>
        <v>Abudefduf troschelii</v>
      </c>
      <c r="O1131">
        <f t="shared" si="133"/>
        <v>12</v>
      </c>
      <c r="R1131">
        <v>3</v>
      </c>
      <c r="S1131">
        <v>9</v>
      </c>
      <c r="AJ1131">
        <f>VLOOKUP(M1131,spp!A:C,3,FALSE)</f>
        <v>1.6E-2</v>
      </c>
      <c r="AK1131">
        <f>VLOOKUP(M1131,spp!A:D,4,FALSE)</f>
        <v>3</v>
      </c>
      <c r="AL1131">
        <f t="shared" si="128"/>
        <v>865.5</v>
      </c>
      <c r="AM1131">
        <f t="shared" si="129"/>
        <v>21.637499999999999</v>
      </c>
      <c r="AN1131">
        <f t="shared" si="130"/>
        <v>216.375</v>
      </c>
      <c r="AO1131">
        <f t="shared" si="131"/>
        <v>0.21637500000000001</v>
      </c>
      <c r="AP1131">
        <f t="shared" si="132"/>
        <v>0.24</v>
      </c>
      <c r="AQ1131">
        <f>VLOOKUP(M1131,spp!A:H,8,FALSE)</f>
        <v>3</v>
      </c>
      <c r="AR1131" t="str">
        <f>VLOOKUP(M1131,spp!A:K,10,FALSE)</f>
        <v>Planctívoro</v>
      </c>
      <c r="AS1131" t="str">
        <f>VLOOKUP(M1131,spp!A:L,12,FALSE)</f>
        <v>LC</v>
      </c>
    </row>
    <row r="1132" spans="1:45" x14ac:dyDescent="0.3">
      <c r="A1132">
        <v>37</v>
      </c>
      <c r="B1132" s="2" t="s">
        <v>1113</v>
      </c>
      <c r="C1132" t="s">
        <v>1115</v>
      </c>
      <c r="D1132" s="2" t="s">
        <v>1321</v>
      </c>
      <c r="E1132" s="2" t="s">
        <v>985</v>
      </c>
      <c r="F1132" s="2">
        <v>2</v>
      </c>
      <c r="G1132" s="1" t="s">
        <v>1119</v>
      </c>
      <c r="H1132" s="61">
        <v>2013</v>
      </c>
      <c r="I1132" s="5" t="s">
        <v>986</v>
      </c>
      <c r="K1132" s="2">
        <v>7.1</v>
      </c>
      <c r="L1132" t="str">
        <f t="shared" si="127"/>
        <v>Profundo</v>
      </c>
      <c r="M1132" s="2" t="s">
        <v>1024</v>
      </c>
      <c r="N1132" t="str">
        <f>VLOOKUP(M1132,spp!A:B,2,FALSE)</f>
        <v>Sargocentron suborbitalis</v>
      </c>
      <c r="O1132">
        <f t="shared" si="133"/>
        <v>3</v>
      </c>
      <c r="S1132">
        <v>3</v>
      </c>
      <c r="AJ1132">
        <f>VLOOKUP(M1132,spp!A:C,3,FALSE)</f>
        <v>2</v>
      </c>
      <c r="AK1132">
        <f>VLOOKUP(M1132,spp!A:D,4,FALSE)</f>
        <v>2.9554</v>
      </c>
      <c r="AL1132">
        <f t="shared" si="128"/>
        <v>28302.571712250508</v>
      </c>
      <c r="AM1132">
        <f t="shared" si="129"/>
        <v>707.56429280626276</v>
      </c>
      <c r="AN1132">
        <f t="shared" si="130"/>
        <v>7075.6429280626271</v>
      </c>
      <c r="AO1132">
        <f t="shared" si="131"/>
        <v>7.075642928062627</v>
      </c>
      <c r="AP1132">
        <f t="shared" si="132"/>
        <v>0.06</v>
      </c>
      <c r="AQ1132">
        <f>VLOOKUP(M1132,spp!A:H,8,FALSE)</f>
        <v>3.5</v>
      </c>
      <c r="AR1132" t="str">
        <f>VLOOKUP(M1132,spp!A:K,10,FALSE)</f>
        <v>Depredador</v>
      </c>
      <c r="AS1132" t="str">
        <f>VLOOKUP(M1132,spp!A:L,12,FALSE)</f>
        <v>LC</v>
      </c>
    </row>
    <row r="1133" spans="1:45" x14ac:dyDescent="0.3">
      <c r="A1133">
        <v>37</v>
      </c>
      <c r="B1133" s="2" t="s">
        <v>1113</v>
      </c>
      <c r="C1133" t="s">
        <v>1115</v>
      </c>
      <c r="D1133" s="2" t="s">
        <v>1321</v>
      </c>
      <c r="E1133" s="2" t="s">
        <v>985</v>
      </c>
      <c r="F1133" s="2">
        <v>2</v>
      </c>
      <c r="G1133" s="1" t="s">
        <v>1119</v>
      </c>
      <c r="H1133" s="61">
        <v>2013</v>
      </c>
      <c r="I1133" s="5" t="s">
        <v>986</v>
      </c>
      <c r="K1133" s="2">
        <v>7.1</v>
      </c>
      <c r="L1133" t="str">
        <f t="shared" si="127"/>
        <v>Profundo</v>
      </c>
      <c r="M1133" s="2" t="s">
        <v>1033</v>
      </c>
      <c r="N1133" t="str">
        <f>VLOOKUP(M1133,spp!A:B,2,FALSE)</f>
        <v>Cephalopholis panamensis</v>
      </c>
      <c r="O1133">
        <f t="shared" si="133"/>
        <v>1</v>
      </c>
      <c r="T1133">
        <v>1</v>
      </c>
      <c r="AJ1133">
        <f>VLOOKUP(M1133,spp!A:C,3,FALSE)</f>
        <v>2</v>
      </c>
      <c r="AK1133">
        <f>VLOOKUP(M1133,spp!A:D,4,FALSE)</f>
        <v>3</v>
      </c>
      <c r="AL1133">
        <f t="shared" si="128"/>
        <v>31250</v>
      </c>
      <c r="AM1133">
        <f t="shared" si="129"/>
        <v>781.25</v>
      </c>
      <c r="AN1133">
        <f t="shared" si="130"/>
        <v>7812.5</v>
      </c>
      <c r="AO1133">
        <f t="shared" si="131"/>
        <v>7.8125</v>
      </c>
      <c r="AP1133">
        <f t="shared" si="132"/>
        <v>0.02</v>
      </c>
      <c r="AQ1133">
        <f>VLOOKUP(M1133,spp!A:H,8,FALSE)</f>
        <v>4</v>
      </c>
      <c r="AR1133" t="str">
        <f>VLOOKUP(M1133,spp!A:K,10,FALSE)</f>
        <v>Depredador Tope</v>
      </c>
      <c r="AS1133" t="str">
        <f>VLOOKUP(M1133,spp!A:L,12,FALSE)</f>
        <v>LC</v>
      </c>
    </row>
    <row r="1134" spans="1:45" x14ac:dyDescent="0.3">
      <c r="A1134">
        <v>37</v>
      </c>
      <c r="B1134" s="2" t="s">
        <v>1113</v>
      </c>
      <c r="C1134" t="s">
        <v>1115</v>
      </c>
      <c r="D1134" s="2" t="s">
        <v>1321</v>
      </c>
      <c r="E1134" s="2" t="s">
        <v>985</v>
      </c>
      <c r="F1134" s="2">
        <v>2</v>
      </c>
      <c r="G1134" s="1" t="s">
        <v>1119</v>
      </c>
      <c r="H1134" s="61">
        <v>2013</v>
      </c>
      <c r="I1134" s="5" t="s">
        <v>986</v>
      </c>
      <c r="K1134" s="2">
        <v>7.1</v>
      </c>
      <c r="L1134" t="str">
        <f t="shared" si="127"/>
        <v>Profundo</v>
      </c>
      <c r="M1134" s="2" t="s">
        <v>1132</v>
      </c>
      <c r="N1134" t="str">
        <f>VLOOKUP(M1134,spp!A:B,2,FALSE)</f>
        <v>Odontoscion xanthops</v>
      </c>
      <c r="O1134">
        <f t="shared" si="133"/>
        <v>23</v>
      </c>
      <c r="R1134">
        <v>23</v>
      </c>
      <c r="AJ1134">
        <f>VLOOKUP(M1134,spp!A:C,3,FALSE)</f>
        <v>9</v>
      </c>
      <c r="AK1134">
        <f>VLOOKUP(M1134,spp!A:D,4,FALSE)</f>
        <v>3.09</v>
      </c>
      <c r="AL1134">
        <f t="shared" si="128"/>
        <v>507483.91975175659</v>
      </c>
      <c r="AM1134">
        <f t="shared" si="129"/>
        <v>12687.097993793916</v>
      </c>
      <c r="AN1134">
        <f t="shared" si="130"/>
        <v>126870.97993793915</v>
      </c>
      <c r="AO1134">
        <f t="shared" si="131"/>
        <v>126.87097993793915</v>
      </c>
      <c r="AP1134">
        <f t="shared" si="132"/>
        <v>0.46</v>
      </c>
      <c r="AQ1134">
        <f>VLOOKUP(M1134,spp!A:H,8,FALSE)</f>
        <v>3.7</v>
      </c>
      <c r="AR1134" t="str">
        <f>VLOOKUP(M1134,spp!A:K,10,FALSE)</f>
        <v>Planctívoro</v>
      </c>
      <c r="AS1134" t="str">
        <f>VLOOKUP(M1134,spp!A:L,12,FALSE)</f>
        <v>LC</v>
      </c>
    </row>
    <row r="1135" spans="1:45" x14ac:dyDescent="0.3">
      <c r="A1135">
        <v>37</v>
      </c>
      <c r="B1135" s="2" t="s">
        <v>1113</v>
      </c>
      <c r="C1135" t="s">
        <v>1115</v>
      </c>
      <c r="D1135" s="2" t="s">
        <v>1321</v>
      </c>
      <c r="E1135" s="2" t="s">
        <v>985</v>
      </c>
      <c r="F1135" s="2">
        <v>2</v>
      </c>
      <c r="G1135" s="1" t="s">
        <v>1119</v>
      </c>
      <c r="H1135" s="61">
        <v>2013</v>
      </c>
      <c r="I1135" s="5" t="s">
        <v>986</v>
      </c>
      <c r="K1135" s="2">
        <v>7.1</v>
      </c>
      <c r="L1135" t="str">
        <f t="shared" si="127"/>
        <v>Profundo</v>
      </c>
      <c r="M1135" s="2" t="s">
        <v>1133</v>
      </c>
      <c r="N1135" t="str">
        <f>VLOOKUP(M1135,spp!A:B,2,FALSE)</f>
        <v>Calamus brachysomus</v>
      </c>
      <c r="O1135">
        <f t="shared" si="133"/>
        <v>1</v>
      </c>
      <c r="U1135">
        <v>1</v>
      </c>
      <c r="AJ1135" t="str">
        <f>VLOOKUP(M1135,spp!A:C,3,FALSE)</f>
        <v>0.39750000000000002</v>
      </c>
      <c r="AK1135">
        <f>VLOOKUP(M1135,spp!A:D,4,FALSE)</f>
        <v>2</v>
      </c>
      <c r="AL1135">
        <f t="shared" si="128"/>
        <v>486.9375</v>
      </c>
      <c r="AM1135">
        <f t="shared" si="129"/>
        <v>12.1734375</v>
      </c>
      <c r="AN1135">
        <f t="shared" si="130"/>
        <v>121.734375</v>
      </c>
      <c r="AO1135">
        <f t="shared" si="131"/>
        <v>0.12173437500000001</v>
      </c>
      <c r="AP1135">
        <f t="shared" si="132"/>
        <v>0.02</v>
      </c>
      <c r="AQ1135">
        <f>VLOOKUP(M1135,spp!A:H,8,FALSE)</f>
        <v>3.5</v>
      </c>
      <c r="AR1135" t="str">
        <f>VLOOKUP(M1135,spp!A:K,10,FALSE)</f>
        <v>Depredador</v>
      </c>
      <c r="AS1135" t="str">
        <f>VLOOKUP(M1135,spp!A:L,12,FALSE)</f>
        <v>NE</v>
      </c>
    </row>
    <row r="1136" spans="1:45" x14ac:dyDescent="0.3">
      <c r="A1136">
        <v>37</v>
      </c>
      <c r="B1136" s="2" t="s">
        <v>1113</v>
      </c>
      <c r="C1136" t="s">
        <v>1115</v>
      </c>
      <c r="D1136" s="2" t="s">
        <v>1321</v>
      </c>
      <c r="E1136" s="2" t="s">
        <v>985</v>
      </c>
      <c r="F1136" s="2">
        <v>3</v>
      </c>
      <c r="G1136" s="1" t="s">
        <v>1119</v>
      </c>
      <c r="H1136" s="61">
        <v>2013</v>
      </c>
      <c r="I1136" s="5" t="s">
        <v>986</v>
      </c>
      <c r="K1136" s="2">
        <v>9</v>
      </c>
      <c r="L1136" t="str">
        <f t="shared" si="127"/>
        <v>Profundo</v>
      </c>
      <c r="M1136" s="2" t="s">
        <v>1039</v>
      </c>
      <c r="N1136" t="str">
        <f>VLOOKUP(M1136,spp!A:B,2,FALSE)</f>
        <v>Lutjanus guttatus</v>
      </c>
      <c r="O1136">
        <f t="shared" si="133"/>
        <v>22</v>
      </c>
      <c r="R1136">
        <v>4</v>
      </c>
      <c r="S1136">
        <v>8</v>
      </c>
      <c r="T1136">
        <v>10</v>
      </c>
      <c r="AJ1136">
        <f>VLOOKUP(M1136,spp!A:C,3,FALSE)</f>
        <v>1.43E-2</v>
      </c>
      <c r="AK1136">
        <f>VLOOKUP(M1136,spp!A:D,4,FALSE)</f>
        <v>3</v>
      </c>
      <c r="AL1136">
        <f t="shared" si="128"/>
        <v>2959.2062500000002</v>
      </c>
      <c r="AM1136">
        <f t="shared" si="129"/>
        <v>73.980156250000007</v>
      </c>
      <c r="AN1136">
        <f t="shared" si="130"/>
        <v>739.80156250000005</v>
      </c>
      <c r="AO1136">
        <f t="shared" si="131"/>
        <v>0.73980156250000007</v>
      </c>
      <c r="AP1136">
        <f t="shared" si="132"/>
        <v>0.44</v>
      </c>
      <c r="AQ1136">
        <f>VLOOKUP(M1136,spp!A:H,8,FALSE)</f>
        <v>3.9</v>
      </c>
      <c r="AR1136" t="str">
        <f>VLOOKUP(M1136,spp!A:K,10,FALSE)</f>
        <v>Depredador</v>
      </c>
      <c r="AS1136" t="str">
        <f>VLOOKUP(M1136,spp!A:L,12,FALSE)</f>
        <v>LC</v>
      </c>
    </row>
    <row r="1137" spans="1:45" x14ac:dyDescent="0.3">
      <c r="A1137">
        <v>37</v>
      </c>
      <c r="B1137" s="2" t="s">
        <v>1113</v>
      </c>
      <c r="C1137" t="s">
        <v>1115</v>
      </c>
      <c r="D1137" s="2" t="s">
        <v>1321</v>
      </c>
      <c r="E1137" s="2" t="s">
        <v>985</v>
      </c>
      <c r="F1137" s="2">
        <v>3</v>
      </c>
      <c r="G1137" s="1" t="s">
        <v>1119</v>
      </c>
      <c r="H1137" s="61">
        <v>2013</v>
      </c>
      <c r="I1137" s="5" t="s">
        <v>986</v>
      </c>
      <c r="K1137" s="2">
        <v>9</v>
      </c>
      <c r="L1137" t="str">
        <f t="shared" si="127"/>
        <v>Profundo</v>
      </c>
      <c r="M1137" s="2" t="s">
        <v>1050</v>
      </c>
      <c r="N1137" t="str">
        <f>VLOOKUP(M1137,spp!A:B,2,FALSE)</f>
        <v>Stegastes flavilatus</v>
      </c>
      <c r="O1137">
        <f t="shared" si="133"/>
        <v>4</v>
      </c>
      <c r="P1137">
        <v>2</v>
      </c>
      <c r="Q1137">
        <v>2</v>
      </c>
      <c r="AJ1137">
        <f>VLOOKUP(M1137,spp!A:C,3,FALSE)</f>
        <v>3.49E-2</v>
      </c>
      <c r="AK1137">
        <f>VLOOKUP(M1137,spp!A:D,4,FALSE)</f>
        <v>2</v>
      </c>
      <c r="AL1137">
        <f t="shared" si="128"/>
        <v>4.3624999999999998</v>
      </c>
      <c r="AM1137">
        <f t="shared" si="129"/>
        <v>0.10906249999999999</v>
      </c>
      <c r="AN1137">
        <f t="shared" si="130"/>
        <v>1.090625</v>
      </c>
      <c r="AO1137">
        <f t="shared" si="131"/>
        <v>1.090625E-3</v>
      </c>
      <c r="AP1137">
        <f t="shared" si="132"/>
        <v>0.08</v>
      </c>
      <c r="AQ1137">
        <f>VLOOKUP(M1137,spp!A:H,8,FALSE)</f>
        <v>2</v>
      </c>
      <c r="AR1137" t="str">
        <f>VLOOKUP(M1137,spp!A:K,10,FALSE)</f>
        <v>Herbívoro</v>
      </c>
      <c r="AS1137" t="str">
        <f>VLOOKUP(M1137,spp!A:L,12,FALSE)</f>
        <v>LC</v>
      </c>
    </row>
    <row r="1138" spans="1:45" x14ac:dyDescent="0.3">
      <c r="A1138">
        <v>37</v>
      </c>
      <c r="B1138" s="2" t="s">
        <v>1113</v>
      </c>
      <c r="C1138" t="s">
        <v>1115</v>
      </c>
      <c r="D1138" s="2" t="s">
        <v>1321</v>
      </c>
      <c r="E1138" s="2" t="s">
        <v>985</v>
      </c>
      <c r="F1138" s="2">
        <v>3</v>
      </c>
      <c r="G1138" s="1" t="s">
        <v>1119</v>
      </c>
      <c r="H1138" s="61">
        <v>2013</v>
      </c>
      <c r="I1138" s="5" t="s">
        <v>986</v>
      </c>
      <c r="K1138" s="2">
        <v>9</v>
      </c>
      <c r="L1138" t="str">
        <f t="shared" si="127"/>
        <v>Profundo</v>
      </c>
      <c r="M1138" s="2" t="s">
        <v>1036</v>
      </c>
      <c r="N1138" t="str">
        <f>VLOOKUP(M1138,spp!A:B,2,FALSE)</f>
        <v>Chaetodon humeralis</v>
      </c>
      <c r="O1138">
        <f t="shared" si="133"/>
        <v>1</v>
      </c>
      <c r="R1138">
        <v>1</v>
      </c>
      <c r="AJ1138">
        <f>VLOOKUP(M1138,spp!A:C,3,FALSE)</f>
        <v>2</v>
      </c>
      <c r="AK1138">
        <f>VLOOKUP(M1138,spp!A:D,4,FALSE)</f>
        <v>2.9895</v>
      </c>
      <c r="AL1138">
        <f t="shared" si="128"/>
        <v>3804.0172666013441</v>
      </c>
      <c r="AM1138">
        <f t="shared" si="129"/>
        <v>95.100431665033597</v>
      </c>
      <c r="AN1138">
        <f t="shared" si="130"/>
        <v>951.00431665033602</v>
      </c>
      <c r="AO1138">
        <f t="shared" si="131"/>
        <v>0.95100431665033602</v>
      </c>
      <c r="AP1138">
        <f t="shared" si="132"/>
        <v>0.02</v>
      </c>
      <c r="AQ1138">
        <f>VLOOKUP(M1138,spp!A:H,8,FALSE)</f>
        <v>2.7</v>
      </c>
      <c r="AR1138" t="str">
        <f>VLOOKUP(M1138,spp!A:K,10,FALSE)</f>
        <v>Herbívoro</v>
      </c>
      <c r="AS1138" t="str">
        <f>VLOOKUP(M1138,spp!A:L,12,FALSE)</f>
        <v>LC</v>
      </c>
    </row>
    <row r="1139" spans="1:45" x14ac:dyDescent="0.3">
      <c r="A1139">
        <v>37</v>
      </c>
      <c r="B1139" s="2" t="s">
        <v>1113</v>
      </c>
      <c r="C1139" t="s">
        <v>1115</v>
      </c>
      <c r="D1139" s="2" t="s">
        <v>1321</v>
      </c>
      <c r="E1139" s="2" t="s">
        <v>985</v>
      </c>
      <c r="F1139" s="2">
        <v>3</v>
      </c>
      <c r="G1139" s="1" t="s">
        <v>1119</v>
      </c>
      <c r="H1139" s="61">
        <v>2013</v>
      </c>
      <c r="I1139" s="5" t="s">
        <v>986</v>
      </c>
      <c r="K1139" s="2">
        <v>9</v>
      </c>
      <c r="L1139" t="str">
        <f t="shared" si="127"/>
        <v>Profundo</v>
      </c>
      <c r="M1139" s="2" t="s">
        <v>1017</v>
      </c>
      <c r="N1139" t="str">
        <f>VLOOKUP(M1139,spp!A:B,2,FALSE)</f>
        <v>Halichoeres dispilus</v>
      </c>
      <c r="O1139">
        <f t="shared" si="133"/>
        <v>18</v>
      </c>
      <c r="P1139">
        <v>2</v>
      </c>
      <c r="Q1139">
        <v>14</v>
      </c>
      <c r="R1139">
        <v>2</v>
      </c>
      <c r="AJ1139">
        <f>VLOOKUP(M1139,spp!A:C,3,FALSE)</f>
        <v>1.26E-2</v>
      </c>
      <c r="AK1139">
        <f>VLOOKUP(M1139,spp!A:D,4,FALSE)</f>
        <v>3</v>
      </c>
      <c r="AL1139">
        <f t="shared" si="128"/>
        <v>124.03125</v>
      </c>
      <c r="AM1139">
        <f t="shared" si="129"/>
        <v>3.1007812499999998</v>
      </c>
      <c r="AN1139">
        <f t="shared" si="130"/>
        <v>31.0078125</v>
      </c>
      <c r="AO1139">
        <f t="shared" si="131"/>
        <v>3.1007812499999999E-2</v>
      </c>
      <c r="AP1139">
        <f t="shared" si="132"/>
        <v>0.36</v>
      </c>
      <c r="AQ1139">
        <f>VLOOKUP(M1139,spp!A:H,8,FALSE)</f>
        <v>3.9</v>
      </c>
      <c r="AR1139" t="str">
        <f>VLOOKUP(M1139,spp!A:K,10,FALSE)</f>
        <v>Depredador</v>
      </c>
      <c r="AS1139" t="str">
        <f>VLOOKUP(M1139,spp!A:L,12,FALSE)</f>
        <v>LC</v>
      </c>
    </row>
    <row r="1140" spans="1:45" x14ac:dyDescent="0.3">
      <c r="A1140">
        <v>37</v>
      </c>
      <c r="B1140" s="2" t="s">
        <v>1113</v>
      </c>
      <c r="C1140" t="s">
        <v>1115</v>
      </c>
      <c r="D1140" s="2" t="s">
        <v>1321</v>
      </c>
      <c r="E1140" s="2" t="s">
        <v>985</v>
      </c>
      <c r="F1140" s="2">
        <v>3</v>
      </c>
      <c r="G1140" s="1" t="s">
        <v>1119</v>
      </c>
      <c r="H1140" s="61">
        <v>2013</v>
      </c>
      <c r="I1140" s="5" t="s">
        <v>986</v>
      </c>
      <c r="K1140" s="2">
        <v>9</v>
      </c>
      <c r="L1140" t="str">
        <f t="shared" si="127"/>
        <v>Profundo</v>
      </c>
      <c r="M1140" s="2" t="s">
        <v>1057</v>
      </c>
      <c r="N1140" t="str">
        <f>VLOOKUP(M1140,spp!A:B,2,FALSE)</f>
        <v>Alphestes immaculatus</v>
      </c>
      <c r="O1140">
        <f t="shared" si="133"/>
        <v>1</v>
      </c>
      <c r="R1140">
        <v>1</v>
      </c>
      <c r="AJ1140">
        <f>VLOOKUP(M1140,spp!A:C,3,FALSE)</f>
        <v>1</v>
      </c>
      <c r="AK1140">
        <f>VLOOKUP(M1140,spp!A:D,4,FALSE)</f>
        <v>3.0038</v>
      </c>
      <c r="AL1140">
        <f t="shared" si="128"/>
        <v>1971.9608889438723</v>
      </c>
      <c r="AM1140">
        <f t="shared" si="129"/>
        <v>49.299022223596808</v>
      </c>
      <c r="AN1140">
        <f t="shared" si="130"/>
        <v>492.99022223596808</v>
      </c>
      <c r="AO1140">
        <f t="shared" si="131"/>
        <v>0.49299022223596806</v>
      </c>
      <c r="AP1140">
        <f t="shared" si="132"/>
        <v>0.02</v>
      </c>
      <c r="AQ1140">
        <f>VLOOKUP(M1140,spp!A:H,8,FALSE)</f>
        <v>3.5</v>
      </c>
      <c r="AR1140" t="str">
        <f>VLOOKUP(M1140,spp!A:K,10,FALSE)</f>
        <v>Depredador</v>
      </c>
      <c r="AS1140" t="str">
        <f>VLOOKUP(M1140,spp!A:L,12,FALSE)</f>
        <v>LC</v>
      </c>
    </row>
    <row r="1141" spans="1:45" x14ac:dyDescent="0.3">
      <c r="A1141">
        <v>37</v>
      </c>
      <c r="B1141" s="2" t="s">
        <v>1113</v>
      </c>
      <c r="C1141" t="s">
        <v>1115</v>
      </c>
      <c r="D1141" s="2" t="s">
        <v>1321</v>
      </c>
      <c r="E1141" s="2" t="s">
        <v>985</v>
      </c>
      <c r="F1141" s="2">
        <v>3</v>
      </c>
      <c r="G1141" s="1" t="s">
        <v>1119</v>
      </c>
      <c r="H1141" s="61">
        <v>2013</v>
      </c>
      <c r="I1141" s="5" t="s">
        <v>986</v>
      </c>
      <c r="K1141" s="2">
        <v>9</v>
      </c>
      <c r="L1141" t="str">
        <f t="shared" si="127"/>
        <v>Profundo</v>
      </c>
      <c r="M1141" s="2" t="s">
        <v>1040</v>
      </c>
      <c r="N1141" t="str">
        <f>VLOOKUP(M1141,spp!A:B,2,FALSE)</f>
        <v>Sufflamen verres</v>
      </c>
      <c r="O1141">
        <f t="shared" si="133"/>
        <v>1</v>
      </c>
      <c r="T1141">
        <v>1</v>
      </c>
      <c r="AJ1141">
        <f>VLOOKUP(M1141,spp!A:C,3,FALSE)</f>
        <v>2</v>
      </c>
      <c r="AK1141">
        <f>VLOOKUP(M1141,spp!A:D,4,FALSE)</f>
        <v>3</v>
      </c>
      <c r="AL1141">
        <f t="shared" si="128"/>
        <v>31250</v>
      </c>
      <c r="AM1141">
        <f t="shared" si="129"/>
        <v>781.25</v>
      </c>
      <c r="AN1141">
        <f t="shared" si="130"/>
        <v>7812.5</v>
      </c>
      <c r="AO1141">
        <f t="shared" si="131"/>
        <v>7.8125</v>
      </c>
      <c r="AP1141">
        <f t="shared" si="132"/>
        <v>0.02</v>
      </c>
      <c r="AQ1141">
        <f>VLOOKUP(M1141,spp!A:H,8,FALSE)</f>
        <v>3.3</v>
      </c>
      <c r="AR1141" t="str">
        <f>VLOOKUP(M1141,spp!A:K,10,FALSE)</f>
        <v>Depredador</v>
      </c>
      <c r="AS1141" t="str">
        <f>VLOOKUP(M1141,spp!A:L,12,FALSE)</f>
        <v>LC</v>
      </c>
    </row>
    <row r="1142" spans="1:45" x14ac:dyDescent="0.3">
      <c r="A1142">
        <v>37</v>
      </c>
      <c r="B1142" s="2" t="s">
        <v>1113</v>
      </c>
      <c r="C1142" t="s">
        <v>1115</v>
      </c>
      <c r="D1142" s="2" t="s">
        <v>1321</v>
      </c>
      <c r="E1142" s="2" t="s">
        <v>985</v>
      </c>
      <c r="F1142" s="2">
        <v>3</v>
      </c>
      <c r="G1142" s="1" t="s">
        <v>1119</v>
      </c>
      <c r="H1142" s="61">
        <v>2013</v>
      </c>
      <c r="I1142" s="5" t="s">
        <v>986</v>
      </c>
      <c r="K1142" s="2">
        <v>9</v>
      </c>
      <c r="L1142" t="str">
        <f t="shared" si="127"/>
        <v>Profundo</v>
      </c>
      <c r="M1142" s="2" t="s">
        <v>1042</v>
      </c>
      <c r="N1142" t="str">
        <f>VLOOKUP(M1142,spp!A:B,2,FALSE)</f>
        <v>Bodianus diplotaenia</v>
      </c>
      <c r="O1142">
        <f t="shared" si="133"/>
        <v>2</v>
      </c>
      <c r="T1142">
        <v>2</v>
      </c>
      <c r="AJ1142">
        <f>VLOOKUP(M1142,spp!A:C,3,FALSE)</f>
        <v>2.01E-2</v>
      </c>
      <c r="AK1142">
        <f>VLOOKUP(M1142,spp!A:D,4,FALSE)</f>
        <v>2</v>
      </c>
      <c r="AL1142">
        <f t="shared" si="128"/>
        <v>25.125</v>
      </c>
      <c r="AM1142">
        <f t="shared" si="129"/>
        <v>0.62812500000000004</v>
      </c>
      <c r="AN1142">
        <f t="shared" si="130"/>
        <v>6.28125</v>
      </c>
      <c r="AO1142">
        <f t="shared" si="131"/>
        <v>6.2812500000000004E-3</v>
      </c>
      <c r="AP1142">
        <f t="shared" si="132"/>
        <v>0.04</v>
      </c>
      <c r="AQ1142">
        <f>VLOOKUP(M1142,spp!A:H,8,FALSE)</f>
        <v>3.4</v>
      </c>
      <c r="AR1142" t="str">
        <f>VLOOKUP(M1142,spp!A:K,10,FALSE)</f>
        <v>Depredador</v>
      </c>
      <c r="AS1142" t="str">
        <f>VLOOKUP(M1142,spp!A:L,12,FALSE)</f>
        <v>LC</v>
      </c>
    </row>
    <row r="1143" spans="1:45" x14ac:dyDescent="0.3">
      <c r="A1143">
        <v>37</v>
      </c>
      <c r="B1143" s="2" t="s">
        <v>1113</v>
      </c>
      <c r="C1143" t="s">
        <v>1115</v>
      </c>
      <c r="D1143" s="2" t="s">
        <v>1321</v>
      </c>
      <c r="E1143" s="2" t="s">
        <v>985</v>
      </c>
      <c r="F1143" s="2">
        <v>3</v>
      </c>
      <c r="G1143" s="1" t="s">
        <v>1119</v>
      </c>
      <c r="H1143" s="61">
        <v>2013</v>
      </c>
      <c r="I1143" s="5" t="s">
        <v>986</v>
      </c>
      <c r="K1143" s="2">
        <v>9</v>
      </c>
      <c r="L1143" t="str">
        <f t="shared" si="127"/>
        <v>Profundo</v>
      </c>
      <c r="M1143" s="2" t="s">
        <v>1033</v>
      </c>
      <c r="N1143" t="str">
        <f>VLOOKUP(M1143,spp!A:B,2,FALSE)</f>
        <v>Cephalopholis panamensis</v>
      </c>
      <c r="O1143">
        <f t="shared" si="133"/>
        <v>1</v>
      </c>
      <c r="U1143">
        <v>1</v>
      </c>
      <c r="AJ1143">
        <f>VLOOKUP(M1143,spp!A:C,3,FALSE)</f>
        <v>2</v>
      </c>
      <c r="AK1143">
        <f>VLOOKUP(M1143,spp!A:D,4,FALSE)</f>
        <v>3</v>
      </c>
      <c r="AL1143">
        <f t="shared" si="128"/>
        <v>85750</v>
      </c>
      <c r="AM1143">
        <f t="shared" si="129"/>
        <v>2143.75</v>
      </c>
      <c r="AN1143">
        <f t="shared" si="130"/>
        <v>21437.5</v>
      </c>
      <c r="AO1143">
        <f t="shared" si="131"/>
        <v>21.4375</v>
      </c>
      <c r="AP1143">
        <f t="shared" si="132"/>
        <v>0.02</v>
      </c>
      <c r="AQ1143">
        <f>VLOOKUP(M1143,spp!A:H,8,FALSE)</f>
        <v>4</v>
      </c>
      <c r="AR1143" t="str">
        <f>VLOOKUP(M1143,spp!A:K,10,FALSE)</f>
        <v>Depredador Tope</v>
      </c>
      <c r="AS1143" t="str">
        <f>VLOOKUP(M1143,spp!A:L,12,FALSE)</f>
        <v>LC</v>
      </c>
    </row>
    <row r="1144" spans="1:45" x14ac:dyDescent="0.3">
      <c r="A1144">
        <v>38</v>
      </c>
      <c r="B1144" s="2" t="s">
        <v>1113</v>
      </c>
      <c r="C1144" t="s">
        <v>1115</v>
      </c>
      <c r="D1144" s="2" t="s">
        <v>1120</v>
      </c>
      <c r="E1144" s="2" t="s">
        <v>985</v>
      </c>
      <c r="F1144" s="2">
        <v>1</v>
      </c>
      <c r="G1144" s="1" t="s">
        <v>1121</v>
      </c>
      <c r="H1144" s="61">
        <v>2013</v>
      </c>
      <c r="I1144" s="5" t="s">
        <v>986</v>
      </c>
      <c r="K1144" s="2">
        <v>8</v>
      </c>
      <c r="L1144" t="str">
        <f t="shared" si="127"/>
        <v>Profundo</v>
      </c>
      <c r="M1144" s="2" t="s">
        <v>1039</v>
      </c>
      <c r="N1144" t="str">
        <f>VLOOKUP(M1144,spp!A:B,2,FALSE)</f>
        <v>Lutjanus guttatus</v>
      </c>
      <c r="O1144">
        <f t="shared" si="133"/>
        <v>20</v>
      </c>
      <c r="S1144">
        <v>17</v>
      </c>
      <c r="T1144">
        <v>3</v>
      </c>
      <c r="AJ1144">
        <f>VLOOKUP(M1144,spp!A:C,3,FALSE)</f>
        <v>1.43E-2</v>
      </c>
      <c r="AK1144">
        <f>VLOOKUP(M1144,spp!A:D,4,FALSE)</f>
        <v>3</v>
      </c>
      <c r="AL1144">
        <f t="shared" si="128"/>
        <v>1973.1765624999998</v>
      </c>
      <c r="AM1144">
        <f t="shared" si="129"/>
        <v>49.329414062499993</v>
      </c>
      <c r="AN1144">
        <f t="shared" si="130"/>
        <v>493.29414062499995</v>
      </c>
      <c r="AO1144">
        <f t="shared" si="131"/>
        <v>0.49329414062499993</v>
      </c>
      <c r="AP1144">
        <f t="shared" si="132"/>
        <v>0.4</v>
      </c>
      <c r="AQ1144">
        <f>VLOOKUP(M1144,spp!A:H,8,FALSE)</f>
        <v>3.9</v>
      </c>
      <c r="AR1144" t="str">
        <f>VLOOKUP(M1144,spp!A:K,10,FALSE)</f>
        <v>Depredador</v>
      </c>
      <c r="AS1144" t="str">
        <f>VLOOKUP(M1144,spp!A:L,12,FALSE)</f>
        <v>LC</v>
      </c>
    </row>
    <row r="1145" spans="1:45" x14ac:dyDescent="0.3">
      <c r="A1145">
        <v>38</v>
      </c>
      <c r="B1145" s="2" t="s">
        <v>1113</v>
      </c>
      <c r="C1145" t="s">
        <v>1115</v>
      </c>
      <c r="D1145" s="2" t="s">
        <v>1120</v>
      </c>
      <c r="E1145" s="2" t="s">
        <v>985</v>
      </c>
      <c r="F1145" s="2">
        <v>1</v>
      </c>
      <c r="G1145" s="1" t="s">
        <v>1121</v>
      </c>
      <c r="H1145" s="61">
        <v>2013</v>
      </c>
      <c r="I1145" s="5" t="s">
        <v>986</v>
      </c>
      <c r="K1145" s="2">
        <v>8</v>
      </c>
      <c r="L1145" t="str">
        <f t="shared" si="127"/>
        <v>Profundo</v>
      </c>
      <c r="M1145" s="2" t="s">
        <v>1017</v>
      </c>
      <c r="N1145" t="str">
        <f>VLOOKUP(M1145,spp!A:B,2,FALSE)</f>
        <v>Halichoeres dispilus</v>
      </c>
      <c r="O1145">
        <f t="shared" si="133"/>
        <v>32</v>
      </c>
      <c r="Q1145">
        <v>18</v>
      </c>
      <c r="R1145">
        <v>7</v>
      </c>
      <c r="S1145">
        <v>7</v>
      </c>
      <c r="AJ1145">
        <f>VLOOKUP(M1145,spp!A:C,3,FALSE)</f>
        <v>1.26E-2</v>
      </c>
      <c r="AK1145">
        <f>VLOOKUP(M1145,spp!A:D,4,FALSE)</f>
        <v>3</v>
      </c>
      <c r="AL1145">
        <f t="shared" si="128"/>
        <v>740.64374999999995</v>
      </c>
      <c r="AM1145">
        <f t="shared" si="129"/>
        <v>18.51609375</v>
      </c>
      <c r="AN1145">
        <f t="shared" si="130"/>
        <v>185.16093749999999</v>
      </c>
      <c r="AO1145">
        <f t="shared" si="131"/>
        <v>0.18516093749999998</v>
      </c>
      <c r="AP1145">
        <f t="shared" si="132"/>
        <v>0.64</v>
      </c>
      <c r="AQ1145">
        <f>VLOOKUP(M1145,spp!A:H,8,FALSE)</f>
        <v>3.9</v>
      </c>
      <c r="AR1145" t="str">
        <f>VLOOKUP(M1145,spp!A:K,10,FALSE)</f>
        <v>Depredador</v>
      </c>
      <c r="AS1145" t="str">
        <f>VLOOKUP(M1145,spp!A:L,12,FALSE)</f>
        <v>LC</v>
      </c>
    </row>
    <row r="1146" spans="1:45" x14ac:dyDescent="0.3">
      <c r="A1146">
        <v>38</v>
      </c>
      <c r="B1146" s="2" t="s">
        <v>1113</v>
      </c>
      <c r="C1146" t="s">
        <v>1115</v>
      </c>
      <c r="D1146" s="2" t="s">
        <v>1120</v>
      </c>
      <c r="E1146" s="2" t="s">
        <v>985</v>
      </c>
      <c r="F1146" s="2">
        <v>1</v>
      </c>
      <c r="G1146" s="1" t="s">
        <v>1121</v>
      </c>
      <c r="H1146" s="61">
        <v>2013</v>
      </c>
      <c r="I1146" s="5" t="s">
        <v>986</v>
      </c>
      <c r="K1146" s="2">
        <v>8</v>
      </c>
      <c r="L1146" t="str">
        <f t="shared" si="127"/>
        <v>Profundo</v>
      </c>
      <c r="M1146" s="2" t="s">
        <v>1050</v>
      </c>
      <c r="N1146" t="str">
        <f>VLOOKUP(M1146,spp!A:B,2,FALSE)</f>
        <v>Stegastes flavilatus</v>
      </c>
      <c r="O1146">
        <f t="shared" si="133"/>
        <v>9</v>
      </c>
      <c r="P1146">
        <v>2</v>
      </c>
      <c r="Q1146">
        <v>3</v>
      </c>
      <c r="R1146">
        <v>3</v>
      </c>
      <c r="S1146">
        <v>1</v>
      </c>
      <c r="AJ1146">
        <f>VLOOKUP(M1146,spp!A:C,3,FALSE)</f>
        <v>3.49E-2</v>
      </c>
      <c r="AK1146">
        <f>VLOOKUP(M1146,spp!A:D,4,FALSE)</f>
        <v>2</v>
      </c>
      <c r="AL1146">
        <f t="shared" si="128"/>
        <v>33.373125000000002</v>
      </c>
      <c r="AM1146">
        <f t="shared" si="129"/>
        <v>0.83432812500000009</v>
      </c>
      <c r="AN1146">
        <f t="shared" si="130"/>
        <v>8.3432812500000004</v>
      </c>
      <c r="AO1146">
        <f t="shared" si="131"/>
        <v>8.3432812500000009E-3</v>
      </c>
      <c r="AP1146">
        <f t="shared" si="132"/>
        <v>0.18</v>
      </c>
      <c r="AQ1146">
        <f>VLOOKUP(M1146,spp!A:H,8,FALSE)</f>
        <v>2</v>
      </c>
      <c r="AR1146" t="str">
        <f>VLOOKUP(M1146,spp!A:K,10,FALSE)</f>
        <v>Herbívoro</v>
      </c>
      <c r="AS1146" t="str">
        <f>VLOOKUP(M1146,spp!A:L,12,FALSE)</f>
        <v>LC</v>
      </c>
    </row>
    <row r="1147" spans="1:45" x14ac:dyDescent="0.3">
      <c r="A1147">
        <v>38</v>
      </c>
      <c r="B1147" s="2" t="s">
        <v>1113</v>
      </c>
      <c r="C1147" t="s">
        <v>1115</v>
      </c>
      <c r="D1147" s="2" t="s">
        <v>1120</v>
      </c>
      <c r="E1147" s="2" t="s">
        <v>985</v>
      </c>
      <c r="F1147" s="2">
        <v>2</v>
      </c>
      <c r="G1147" s="1" t="s">
        <v>1121</v>
      </c>
      <c r="H1147" s="61">
        <v>2013</v>
      </c>
      <c r="I1147" s="5" t="s">
        <v>986</v>
      </c>
      <c r="K1147" s="2">
        <v>9</v>
      </c>
      <c r="L1147" t="str">
        <f t="shared" si="127"/>
        <v>Profundo</v>
      </c>
      <c r="M1147" s="2" t="s">
        <v>1039</v>
      </c>
      <c r="N1147" t="str">
        <f>VLOOKUP(M1147,spp!A:B,2,FALSE)</f>
        <v>Lutjanus guttatus</v>
      </c>
      <c r="O1147">
        <f t="shared" si="133"/>
        <v>12</v>
      </c>
      <c r="S1147">
        <v>6</v>
      </c>
      <c r="T1147">
        <v>6</v>
      </c>
      <c r="AJ1147">
        <f>VLOOKUP(M1147,spp!A:C,3,FALSE)</f>
        <v>1.43E-2</v>
      </c>
      <c r="AK1147">
        <f>VLOOKUP(M1147,spp!A:D,4,FALSE)</f>
        <v>3</v>
      </c>
      <c r="AL1147">
        <f t="shared" si="128"/>
        <v>1800.4593749999999</v>
      </c>
      <c r="AM1147">
        <f t="shared" si="129"/>
        <v>45.011484374999995</v>
      </c>
      <c r="AN1147">
        <f t="shared" si="130"/>
        <v>450.11484374999998</v>
      </c>
      <c r="AO1147">
        <f t="shared" si="131"/>
        <v>0.45011484374999999</v>
      </c>
      <c r="AP1147">
        <f t="shared" si="132"/>
        <v>0.24</v>
      </c>
      <c r="AQ1147">
        <f>VLOOKUP(M1147,spp!A:H,8,FALSE)</f>
        <v>3.9</v>
      </c>
      <c r="AR1147" t="str">
        <f>VLOOKUP(M1147,spp!A:K,10,FALSE)</f>
        <v>Depredador</v>
      </c>
      <c r="AS1147" t="str">
        <f>VLOOKUP(M1147,spp!A:L,12,FALSE)</f>
        <v>LC</v>
      </c>
    </row>
    <row r="1148" spans="1:45" x14ac:dyDescent="0.3">
      <c r="A1148">
        <v>38</v>
      </c>
      <c r="B1148" s="2" t="s">
        <v>1113</v>
      </c>
      <c r="C1148" t="s">
        <v>1115</v>
      </c>
      <c r="D1148" s="2" t="s">
        <v>1120</v>
      </c>
      <c r="E1148" s="2" t="s">
        <v>985</v>
      </c>
      <c r="F1148" s="2">
        <v>2</v>
      </c>
      <c r="G1148" s="1" t="s">
        <v>1121</v>
      </c>
      <c r="H1148" s="61">
        <v>2013</v>
      </c>
      <c r="I1148" s="5" t="s">
        <v>986</v>
      </c>
      <c r="K1148" s="2">
        <v>9</v>
      </c>
      <c r="L1148" t="str">
        <f t="shared" si="127"/>
        <v>Profundo</v>
      </c>
      <c r="M1148" s="2" t="s">
        <v>1017</v>
      </c>
      <c r="N1148" t="str">
        <f>VLOOKUP(M1148,spp!A:B,2,FALSE)</f>
        <v>Halichoeres dispilus</v>
      </c>
      <c r="O1148">
        <f t="shared" si="133"/>
        <v>26</v>
      </c>
      <c r="P1148">
        <v>8</v>
      </c>
      <c r="Q1148">
        <v>15</v>
      </c>
      <c r="S1148">
        <v>3</v>
      </c>
      <c r="AJ1148">
        <f>VLOOKUP(M1148,spp!A:C,3,FALSE)</f>
        <v>1.26E-2</v>
      </c>
      <c r="AK1148">
        <f>VLOOKUP(M1148,spp!A:D,4,FALSE)</f>
        <v>3</v>
      </c>
      <c r="AL1148">
        <f t="shared" si="128"/>
        <v>283.89375000000001</v>
      </c>
      <c r="AM1148">
        <f t="shared" si="129"/>
        <v>7.0973437500000003</v>
      </c>
      <c r="AN1148">
        <f t="shared" si="130"/>
        <v>70.973437500000003</v>
      </c>
      <c r="AO1148">
        <f t="shared" si="131"/>
        <v>7.09734375E-2</v>
      </c>
      <c r="AP1148">
        <f t="shared" si="132"/>
        <v>0.52</v>
      </c>
      <c r="AQ1148">
        <f>VLOOKUP(M1148,spp!A:H,8,FALSE)</f>
        <v>3.9</v>
      </c>
      <c r="AR1148" t="str">
        <f>VLOOKUP(M1148,spp!A:K,10,FALSE)</f>
        <v>Depredador</v>
      </c>
      <c r="AS1148" t="str">
        <f>VLOOKUP(M1148,spp!A:L,12,FALSE)</f>
        <v>LC</v>
      </c>
    </row>
    <row r="1149" spans="1:45" x14ac:dyDescent="0.3">
      <c r="A1149">
        <v>38</v>
      </c>
      <c r="B1149" s="2" t="s">
        <v>1113</v>
      </c>
      <c r="C1149" t="s">
        <v>1115</v>
      </c>
      <c r="D1149" s="2" t="s">
        <v>1120</v>
      </c>
      <c r="E1149" s="2" t="s">
        <v>985</v>
      </c>
      <c r="F1149" s="2">
        <v>2</v>
      </c>
      <c r="G1149" s="1" t="s">
        <v>1121</v>
      </c>
      <c r="H1149" s="61">
        <v>2013</v>
      </c>
      <c r="I1149" s="5" t="s">
        <v>986</v>
      </c>
      <c r="K1149" s="2">
        <v>9</v>
      </c>
      <c r="L1149" t="str">
        <f t="shared" si="127"/>
        <v>Profundo</v>
      </c>
      <c r="M1149" s="2" t="s">
        <v>1050</v>
      </c>
      <c r="N1149" t="str">
        <f>VLOOKUP(M1149,spp!A:B,2,FALSE)</f>
        <v>Stegastes flavilatus</v>
      </c>
      <c r="O1149">
        <f t="shared" si="133"/>
        <v>7</v>
      </c>
      <c r="Q1149">
        <v>4</v>
      </c>
      <c r="R1149">
        <v>3</v>
      </c>
      <c r="AJ1149">
        <f>VLOOKUP(M1149,spp!A:C,3,FALSE)</f>
        <v>3.49E-2</v>
      </c>
      <c r="AK1149">
        <f>VLOOKUP(M1149,spp!A:D,4,FALSE)</f>
        <v>2</v>
      </c>
      <c r="AL1149">
        <f t="shared" si="128"/>
        <v>24.211874999999999</v>
      </c>
      <c r="AM1149">
        <f t="shared" si="129"/>
        <v>0.60529687499999996</v>
      </c>
      <c r="AN1149">
        <f t="shared" si="130"/>
        <v>6.0529687499999998</v>
      </c>
      <c r="AO1149">
        <f t="shared" si="131"/>
        <v>6.0529687500000002E-3</v>
      </c>
      <c r="AP1149">
        <f t="shared" si="132"/>
        <v>0.14000000000000001</v>
      </c>
      <c r="AQ1149">
        <f>VLOOKUP(M1149,spp!A:H,8,FALSE)</f>
        <v>2</v>
      </c>
      <c r="AR1149" t="str">
        <f>VLOOKUP(M1149,spp!A:K,10,FALSE)</f>
        <v>Herbívoro</v>
      </c>
      <c r="AS1149" t="str">
        <f>VLOOKUP(M1149,spp!A:L,12,FALSE)</f>
        <v>LC</v>
      </c>
    </row>
    <row r="1150" spans="1:45" x14ac:dyDescent="0.3">
      <c r="A1150">
        <v>38</v>
      </c>
      <c r="B1150" s="2" t="s">
        <v>1113</v>
      </c>
      <c r="C1150" t="s">
        <v>1115</v>
      </c>
      <c r="D1150" s="2" t="s">
        <v>1120</v>
      </c>
      <c r="E1150" s="2" t="s">
        <v>985</v>
      </c>
      <c r="F1150" s="2">
        <v>2</v>
      </c>
      <c r="G1150" s="1" t="s">
        <v>1121</v>
      </c>
      <c r="H1150" s="61">
        <v>2013</v>
      </c>
      <c r="I1150" s="5" t="s">
        <v>986</v>
      </c>
      <c r="K1150" s="2">
        <v>9</v>
      </c>
      <c r="L1150" t="str">
        <f t="shared" si="127"/>
        <v>Profundo</v>
      </c>
      <c r="M1150" s="2" t="s">
        <v>1128</v>
      </c>
      <c r="N1150" t="str">
        <f>VLOOKUP(M1150,spp!A:B,2,FALSE)</f>
        <v>Haemulon flaviguttatum</v>
      </c>
      <c r="O1150">
        <f t="shared" si="133"/>
        <v>1</v>
      </c>
      <c r="S1150">
        <v>1</v>
      </c>
      <c r="AJ1150" t="str">
        <f>VLOOKUP(M1150,spp!A:C,3,FALSE)</f>
        <v>0.10299999999999999</v>
      </c>
      <c r="AK1150">
        <f>VLOOKUP(M1150,spp!A:D,4,FALSE)</f>
        <v>2.6</v>
      </c>
      <c r="AL1150">
        <f t="shared" si="128"/>
        <v>175.68559397618733</v>
      </c>
      <c r="AM1150">
        <f t="shared" si="129"/>
        <v>4.3921398494046837</v>
      </c>
      <c r="AN1150">
        <f t="shared" si="130"/>
        <v>43.921398494046841</v>
      </c>
      <c r="AO1150">
        <f t="shared" si="131"/>
        <v>4.3921398494046839E-2</v>
      </c>
      <c r="AP1150">
        <f t="shared" si="132"/>
        <v>0.02</v>
      </c>
      <c r="AQ1150">
        <f>VLOOKUP(M1150,spp!A:H,8,FALSE)</f>
        <v>4.2</v>
      </c>
      <c r="AR1150" t="str">
        <f>VLOOKUP(M1150,spp!A:K,10,FALSE)</f>
        <v>Depredador Tope</v>
      </c>
      <c r="AS1150" t="str">
        <f>VLOOKUP(M1150,spp!A:L,12,FALSE)</f>
        <v>LC</v>
      </c>
    </row>
    <row r="1151" spans="1:45" x14ac:dyDescent="0.3">
      <c r="A1151">
        <v>38</v>
      </c>
      <c r="B1151" s="2" t="s">
        <v>1113</v>
      </c>
      <c r="C1151" t="s">
        <v>1115</v>
      </c>
      <c r="D1151" s="2" t="s">
        <v>1120</v>
      </c>
      <c r="E1151" s="2" t="s">
        <v>985</v>
      </c>
      <c r="F1151" s="2">
        <v>2</v>
      </c>
      <c r="G1151" s="1" t="s">
        <v>1121</v>
      </c>
      <c r="H1151" s="61">
        <v>2013</v>
      </c>
      <c r="I1151" s="5" t="s">
        <v>986</v>
      </c>
      <c r="K1151" s="2">
        <v>9</v>
      </c>
      <c r="L1151" t="str">
        <f t="shared" si="127"/>
        <v>Profundo</v>
      </c>
      <c r="M1151" s="2" t="s">
        <v>1036</v>
      </c>
      <c r="N1151" t="str">
        <f>VLOOKUP(M1151,spp!A:B,2,FALSE)</f>
        <v>Chaetodon humeralis</v>
      </c>
      <c r="O1151">
        <f t="shared" si="133"/>
        <v>2</v>
      </c>
      <c r="R1151">
        <v>2</v>
      </c>
      <c r="AJ1151">
        <f>VLOOKUP(M1151,spp!A:C,3,FALSE)</f>
        <v>2</v>
      </c>
      <c r="AK1151">
        <f>VLOOKUP(M1151,spp!A:D,4,FALSE)</f>
        <v>2.9895</v>
      </c>
      <c r="AL1151">
        <f t="shared" si="128"/>
        <v>7608.0345332026882</v>
      </c>
      <c r="AM1151">
        <f t="shared" si="129"/>
        <v>190.20086333006719</v>
      </c>
      <c r="AN1151">
        <f t="shared" si="130"/>
        <v>1902.008633300672</v>
      </c>
      <c r="AO1151">
        <f t="shared" si="131"/>
        <v>1.902008633300672</v>
      </c>
      <c r="AP1151">
        <f t="shared" si="132"/>
        <v>0.04</v>
      </c>
      <c r="AQ1151">
        <f>VLOOKUP(M1151,spp!A:H,8,FALSE)</f>
        <v>2.7</v>
      </c>
      <c r="AR1151" t="str">
        <f>VLOOKUP(M1151,spp!A:K,10,FALSE)</f>
        <v>Herbívoro</v>
      </c>
      <c r="AS1151" t="str">
        <f>VLOOKUP(M1151,spp!A:L,12,FALSE)</f>
        <v>LC</v>
      </c>
    </row>
    <row r="1152" spans="1:45" x14ac:dyDescent="0.3">
      <c r="A1152">
        <v>38</v>
      </c>
      <c r="B1152" s="2" t="s">
        <v>1113</v>
      </c>
      <c r="C1152" t="s">
        <v>1115</v>
      </c>
      <c r="D1152" s="2" t="s">
        <v>1120</v>
      </c>
      <c r="E1152" s="2" t="s">
        <v>985</v>
      </c>
      <c r="F1152" s="2">
        <v>2</v>
      </c>
      <c r="G1152" s="1" t="s">
        <v>1121</v>
      </c>
      <c r="H1152" s="61">
        <v>2013</v>
      </c>
      <c r="I1152" s="5" t="s">
        <v>986</v>
      </c>
      <c r="K1152" s="2">
        <v>9</v>
      </c>
      <c r="L1152" t="str">
        <f t="shared" si="127"/>
        <v>Profundo</v>
      </c>
      <c r="M1152" s="2" t="s">
        <v>1058</v>
      </c>
      <c r="N1152" t="str">
        <f>VLOOKUP(M1152,spp!A:B,2,FALSE)</f>
        <v>Serranus psittacinus</v>
      </c>
      <c r="O1152">
        <f t="shared" si="133"/>
        <v>1</v>
      </c>
      <c r="R1152">
        <v>1</v>
      </c>
      <c r="AJ1152">
        <f>VLOOKUP(M1152,spp!A:C,3,FALSE)</f>
        <v>1</v>
      </c>
      <c r="AK1152">
        <f>VLOOKUP(M1152,spp!A:D,4,FALSE)</f>
        <v>2</v>
      </c>
      <c r="AL1152">
        <f t="shared" si="128"/>
        <v>156.25</v>
      </c>
      <c r="AM1152">
        <f t="shared" si="129"/>
        <v>3.90625</v>
      </c>
      <c r="AN1152">
        <f t="shared" si="130"/>
        <v>39.0625</v>
      </c>
      <c r="AO1152">
        <f t="shared" si="131"/>
        <v>3.90625E-2</v>
      </c>
      <c r="AP1152">
        <f t="shared" si="132"/>
        <v>0.02</v>
      </c>
      <c r="AQ1152">
        <f>VLOOKUP(M1152,spp!A:H,8,FALSE)</f>
        <v>3.6</v>
      </c>
      <c r="AR1152" t="str">
        <f>VLOOKUP(M1152,spp!A:K,10,FALSE)</f>
        <v>Depredador</v>
      </c>
      <c r="AS1152" t="str">
        <f>VLOOKUP(M1152,spp!A:L,12,FALSE)</f>
        <v>LC</v>
      </c>
    </row>
    <row r="1153" spans="1:45" x14ac:dyDescent="0.3">
      <c r="A1153">
        <v>38</v>
      </c>
      <c r="B1153" s="2" t="s">
        <v>1113</v>
      </c>
      <c r="C1153" t="s">
        <v>1115</v>
      </c>
      <c r="D1153" s="2" t="s">
        <v>1120</v>
      </c>
      <c r="E1153" s="2" t="s">
        <v>985</v>
      </c>
      <c r="F1153" s="2">
        <v>2</v>
      </c>
      <c r="G1153" s="1" t="s">
        <v>1121</v>
      </c>
      <c r="H1153" s="61">
        <v>2013</v>
      </c>
      <c r="I1153" s="5" t="s">
        <v>986</v>
      </c>
      <c r="K1153" s="2">
        <v>9</v>
      </c>
      <c r="L1153" t="str">
        <f t="shared" si="127"/>
        <v>Profundo</v>
      </c>
      <c r="M1153" s="2" t="s">
        <v>1021</v>
      </c>
      <c r="N1153" t="str">
        <f>VLOOKUP(M1153,spp!A:B,2,FALSE)</f>
        <v>Johnrandallia nigrirostris</v>
      </c>
      <c r="O1153">
        <f t="shared" si="133"/>
        <v>4</v>
      </c>
      <c r="Q1153">
        <v>1</v>
      </c>
      <c r="R1153">
        <v>3</v>
      </c>
      <c r="AJ1153">
        <f>VLOOKUP(M1153,spp!A:C,3,FALSE)</f>
        <v>2</v>
      </c>
      <c r="AK1153">
        <f>VLOOKUP(M1153,spp!A:D,4,FALSE)</f>
        <v>3</v>
      </c>
      <c r="AL1153">
        <f t="shared" si="128"/>
        <v>12562.5</v>
      </c>
      <c r="AM1153">
        <f t="shared" si="129"/>
        <v>314.0625</v>
      </c>
      <c r="AN1153">
        <f t="shared" si="130"/>
        <v>3140.625</v>
      </c>
      <c r="AO1153">
        <f t="shared" si="131"/>
        <v>3.140625</v>
      </c>
      <c r="AP1153">
        <f t="shared" si="132"/>
        <v>0.08</v>
      </c>
      <c r="AQ1153">
        <f>VLOOKUP(M1153,spp!A:H,8,FALSE)</f>
        <v>3</v>
      </c>
      <c r="AR1153" t="str">
        <f>VLOOKUP(M1153,spp!A:K,10,FALSE)</f>
        <v>Depredador</v>
      </c>
      <c r="AS1153" t="str">
        <f>VLOOKUP(M1153,spp!A:L,12,FALSE)</f>
        <v>LC</v>
      </c>
    </row>
    <row r="1154" spans="1:45" x14ac:dyDescent="0.3">
      <c r="A1154">
        <v>38</v>
      </c>
      <c r="B1154" s="2" t="s">
        <v>1113</v>
      </c>
      <c r="C1154" t="s">
        <v>1115</v>
      </c>
      <c r="D1154" s="2" t="s">
        <v>1120</v>
      </c>
      <c r="E1154" s="2" t="s">
        <v>985</v>
      </c>
      <c r="F1154" s="2">
        <v>2</v>
      </c>
      <c r="G1154" s="1" t="s">
        <v>1121</v>
      </c>
      <c r="H1154" s="61">
        <v>2013</v>
      </c>
      <c r="I1154" s="5" t="s">
        <v>986</v>
      </c>
      <c r="K1154" s="2">
        <v>9</v>
      </c>
      <c r="L1154" t="str">
        <f t="shared" si="127"/>
        <v>Profundo</v>
      </c>
      <c r="M1154" s="2" t="s">
        <v>1134</v>
      </c>
      <c r="N1154" t="str">
        <f>VLOOKUP(M1154,spp!A:B,2,FALSE)</f>
        <v>Pseudupeneus grandisquamis</v>
      </c>
      <c r="O1154">
        <f t="shared" si="133"/>
        <v>1</v>
      </c>
      <c r="T1154">
        <v>1</v>
      </c>
      <c r="AJ1154">
        <f>VLOOKUP(M1154,spp!A:C,3,FALSE)</f>
        <v>8</v>
      </c>
      <c r="AK1154">
        <f>VLOOKUP(M1154,spp!A:D,4,FALSE)</f>
        <v>3.18</v>
      </c>
      <c r="AL1154">
        <f t="shared" si="128"/>
        <v>223120.36646582975</v>
      </c>
      <c r="AM1154">
        <f t="shared" si="129"/>
        <v>5578.0091616457439</v>
      </c>
      <c r="AN1154">
        <f t="shared" si="130"/>
        <v>55780.091616457437</v>
      </c>
      <c r="AO1154">
        <f t="shared" si="131"/>
        <v>55.78009161645744</v>
      </c>
      <c r="AP1154">
        <f t="shared" si="132"/>
        <v>0.02</v>
      </c>
      <c r="AQ1154">
        <f>VLOOKUP(M1154,spp!A:H,8,FALSE)</f>
        <v>3.3</v>
      </c>
      <c r="AR1154" t="str">
        <f>VLOOKUP(M1154,spp!A:K,10,FALSE)</f>
        <v>Depredador</v>
      </c>
      <c r="AS1154" t="str">
        <f>VLOOKUP(M1154,spp!A:L,12,FALSE)</f>
        <v>LC</v>
      </c>
    </row>
    <row r="1155" spans="1:45" x14ac:dyDescent="0.3">
      <c r="A1155">
        <v>38</v>
      </c>
      <c r="B1155" s="2" t="s">
        <v>1113</v>
      </c>
      <c r="C1155" t="s">
        <v>1115</v>
      </c>
      <c r="D1155" s="2" t="s">
        <v>1120</v>
      </c>
      <c r="E1155" s="2" t="s">
        <v>985</v>
      </c>
      <c r="F1155" s="2">
        <v>3</v>
      </c>
      <c r="G1155" s="1" t="s">
        <v>1121</v>
      </c>
      <c r="H1155" s="61">
        <v>2013</v>
      </c>
      <c r="I1155" s="5" t="s">
        <v>986</v>
      </c>
      <c r="K1155" s="2">
        <v>9</v>
      </c>
      <c r="L1155" t="str">
        <f t="shared" si="127"/>
        <v>Profundo</v>
      </c>
      <c r="M1155" s="2" t="s">
        <v>1036</v>
      </c>
      <c r="N1155" t="str">
        <f>VLOOKUP(M1155,spp!A:B,2,FALSE)</f>
        <v>Chaetodon humeralis</v>
      </c>
      <c r="O1155">
        <f t="shared" si="133"/>
        <v>2</v>
      </c>
      <c r="R1155">
        <v>2</v>
      </c>
      <c r="AJ1155">
        <f>VLOOKUP(M1155,spp!A:C,3,FALSE)</f>
        <v>2</v>
      </c>
      <c r="AK1155">
        <f>VLOOKUP(M1155,spp!A:D,4,FALSE)</f>
        <v>2.9895</v>
      </c>
      <c r="AL1155">
        <f t="shared" si="128"/>
        <v>7608.0345332026882</v>
      </c>
      <c r="AM1155">
        <f t="shared" si="129"/>
        <v>190.20086333006719</v>
      </c>
      <c r="AN1155">
        <f t="shared" si="130"/>
        <v>1902.008633300672</v>
      </c>
      <c r="AO1155">
        <f t="shared" si="131"/>
        <v>1.902008633300672</v>
      </c>
      <c r="AP1155">
        <f t="shared" si="132"/>
        <v>0.04</v>
      </c>
      <c r="AQ1155">
        <f>VLOOKUP(M1155,spp!A:H,8,FALSE)</f>
        <v>2.7</v>
      </c>
      <c r="AR1155" t="str">
        <f>VLOOKUP(M1155,spp!A:K,10,FALSE)</f>
        <v>Herbívoro</v>
      </c>
      <c r="AS1155" t="str">
        <f>VLOOKUP(M1155,spp!A:L,12,FALSE)</f>
        <v>LC</v>
      </c>
    </row>
    <row r="1156" spans="1:45" x14ac:dyDescent="0.3">
      <c r="A1156">
        <v>38</v>
      </c>
      <c r="B1156" s="2" t="s">
        <v>1113</v>
      </c>
      <c r="C1156" t="s">
        <v>1115</v>
      </c>
      <c r="D1156" s="2" t="s">
        <v>1120</v>
      </c>
      <c r="E1156" s="2" t="s">
        <v>985</v>
      </c>
      <c r="F1156" s="2">
        <v>3</v>
      </c>
      <c r="G1156" s="1" t="s">
        <v>1121</v>
      </c>
      <c r="H1156" s="61">
        <v>2013</v>
      </c>
      <c r="I1156" s="5" t="s">
        <v>986</v>
      </c>
      <c r="K1156" s="2">
        <v>9</v>
      </c>
      <c r="L1156" t="str">
        <f t="shared" ref="L1156:L1219" si="134">IF(K1156&gt;6,"Profundo","Somero")</f>
        <v>Profundo</v>
      </c>
      <c r="M1156" s="2" t="s">
        <v>1017</v>
      </c>
      <c r="N1156" t="str">
        <f>VLOOKUP(M1156,spp!A:B,2,FALSE)</f>
        <v>Halichoeres dispilus</v>
      </c>
      <c r="O1156">
        <f t="shared" si="133"/>
        <v>6</v>
      </c>
      <c r="P1156">
        <v>2</v>
      </c>
      <c r="R1156">
        <v>2</v>
      </c>
      <c r="S1156">
        <v>2</v>
      </c>
      <c r="AJ1156">
        <f>VLOOKUP(M1156,spp!A:C,3,FALSE)</f>
        <v>1.26E-2</v>
      </c>
      <c r="AK1156">
        <f>VLOOKUP(M1156,spp!A:D,4,FALSE)</f>
        <v>3</v>
      </c>
      <c r="AL1156">
        <f t="shared" ref="AL1156:AL1219" si="135">((AJ1156*$P$2^AK1156)*P1156)+((AJ1156*$Q$2^AK1156)*Q1156)+((AJ1156*$R$2^AK1156)*R1156)+((AJ1156*$S$2^AK1156)*S1156)+((AJ1156*$T$2^AK1156)*T1156)+((AJ1156*$U$2^AK1156)*U1156)+((AJ1156*$V$2^AK1156)*V1156)+((AJ1156*$W$2^AK1156)*W1156)+((AJ1156*$X$2^AK1156)*X1156)+((AJ1156*$Y$2^AK1156)*Y1156)+((AJ1156*$Z$2^AK1156)*Z1156)+((AJ1156*$AA$2^AK1156)*AA1156)+((AJ1156*$AB$2^AK1156)*AB1156)+ ((AJ1156*$AC$2^AK1156)*AC1156)+((AJ1156*$AD$2^AK1156)*AD1156)+((AJ1156*$AE$2^AK1156)*AE1156)+((AJ1156*$AF$2^AK1156)*AF1156)+((AJ1156*$AG$2^AK1156)*AG1156)+((AJ1156*$AH$2^AK1156)*AH1156)</f>
        <v>184.66874999999999</v>
      </c>
      <c r="AM1156">
        <f t="shared" ref="AM1156:AM1219" si="136">AL1156/40</f>
        <v>4.6167187499999995</v>
      </c>
      <c r="AN1156">
        <f t="shared" ref="AN1156:AN1219" si="137">AM1156*10</f>
        <v>46.167187499999997</v>
      </c>
      <c r="AO1156">
        <f t="shared" ref="AO1156:AO1219" si="138">AN1156/1000</f>
        <v>4.6167187499999998E-2</v>
      </c>
      <c r="AP1156">
        <f t="shared" ref="AP1156:AP1219" si="139">O1156/$C$1</f>
        <v>0.12</v>
      </c>
      <c r="AQ1156">
        <f>VLOOKUP(M1156,spp!A:H,8,FALSE)</f>
        <v>3.9</v>
      </c>
      <c r="AR1156" t="str">
        <f>VLOOKUP(M1156,spp!A:K,10,FALSE)</f>
        <v>Depredador</v>
      </c>
      <c r="AS1156" t="str">
        <f>VLOOKUP(M1156,spp!A:L,12,FALSE)</f>
        <v>LC</v>
      </c>
    </row>
    <row r="1157" spans="1:45" x14ac:dyDescent="0.3">
      <c r="A1157">
        <v>40</v>
      </c>
      <c r="B1157" s="2" t="s">
        <v>1113</v>
      </c>
      <c r="C1157" t="s">
        <v>1116</v>
      </c>
      <c r="D1157" s="2" t="s">
        <v>1330</v>
      </c>
      <c r="E1157" s="2" t="s">
        <v>985</v>
      </c>
      <c r="F1157" s="2">
        <v>1</v>
      </c>
      <c r="G1157" s="1">
        <v>41473</v>
      </c>
      <c r="H1157" s="61">
        <v>2013</v>
      </c>
      <c r="I1157" s="5" t="s">
        <v>986</v>
      </c>
      <c r="K1157" s="2">
        <v>3.6</v>
      </c>
      <c r="L1157" t="str">
        <f t="shared" si="134"/>
        <v>Somero</v>
      </c>
      <c r="M1157" s="2" t="s">
        <v>1050</v>
      </c>
      <c r="N1157" t="str">
        <f>VLOOKUP(M1157,spp!A:B,2,FALSE)</f>
        <v>Stegastes flavilatus</v>
      </c>
      <c r="O1157">
        <f t="shared" si="133"/>
        <v>27</v>
      </c>
      <c r="P1157">
        <v>8</v>
      </c>
      <c r="Q1157">
        <v>12</v>
      </c>
      <c r="R1157">
        <v>7</v>
      </c>
      <c r="AJ1157">
        <f>VLOOKUP(M1157,spp!A:C,3,FALSE)</f>
        <v>3.49E-2</v>
      </c>
      <c r="AK1157">
        <f>VLOOKUP(M1157,spp!A:D,4,FALSE)</f>
        <v>2</v>
      </c>
      <c r="AL1157">
        <f t="shared" si="135"/>
        <v>63.474375000000002</v>
      </c>
      <c r="AM1157">
        <f t="shared" si="136"/>
        <v>1.586859375</v>
      </c>
      <c r="AN1157">
        <f t="shared" si="137"/>
        <v>15.868593749999999</v>
      </c>
      <c r="AO1157">
        <f t="shared" si="138"/>
        <v>1.586859375E-2</v>
      </c>
      <c r="AP1157">
        <f t="shared" si="139"/>
        <v>0.54</v>
      </c>
      <c r="AQ1157">
        <f>VLOOKUP(M1157,spp!A:H,8,FALSE)</f>
        <v>2</v>
      </c>
      <c r="AR1157" t="str">
        <f>VLOOKUP(M1157,spp!A:K,10,FALSE)</f>
        <v>Herbívoro</v>
      </c>
      <c r="AS1157" t="str">
        <f>VLOOKUP(M1157,spp!A:L,12,FALSE)</f>
        <v>LC</v>
      </c>
    </row>
    <row r="1158" spans="1:45" x14ac:dyDescent="0.3">
      <c r="A1158">
        <v>40</v>
      </c>
      <c r="B1158" s="2" t="s">
        <v>1113</v>
      </c>
      <c r="C1158" t="s">
        <v>1116</v>
      </c>
      <c r="D1158" s="2" t="s">
        <v>1330</v>
      </c>
      <c r="E1158" s="2" t="s">
        <v>985</v>
      </c>
      <c r="F1158" s="2">
        <v>1</v>
      </c>
      <c r="G1158" s="1">
        <v>41473</v>
      </c>
      <c r="H1158" s="61">
        <v>2013</v>
      </c>
      <c r="I1158" s="5" t="s">
        <v>986</v>
      </c>
      <c r="K1158" s="2">
        <v>3.6</v>
      </c>
      <c r="L1158" t="str">
        <f t="shared" si="134"/>
        <v>Somero</v>
      </c>
      <c r="M1158" s="2" t="s">
        <v>1017</v>
      </c>
      <c r="N1158" t="str">
        <f>VLOOKUP(M1158,spp!A:B,2,FALSE)</f>
        <v>Halichoeres dispilus</v>
      </c>
      <c r="O1158">
        <f t="shared" ref="O1158:O1213" si="140">+SUM(P1158:AF1158)</f>
        <v>5</v>
      </c>
      <c r="R1158">
        <v>2</v>
      </c>
      <c r="S1158">
        <v>3</v>
      </c>
      <c r="AJ1158">
        <f>VLOOKUP(M1158,spp!A:C,3,FALSE)</f>
        <v>1.26E-2</v>
      </c>
      <c r="AK1158">
        <f>VLOOKUP(M1158,spp!A:D,4,FALSE)</f>
        <v>3</v>
      </c>
      <c r="AL1158">
        <f t="shared" si="135"/>
        <v>251.80312500000002</v>
      </c>
      <c r="AM1158">
        <f t="shared" si="136"/>
        <v>6.2950781250000007</v>
      </c>
      <c r="AN1158">
        <f t="shared" si="137"/>
        <v>62.950781250000006</v>
      </c>
      <c r="AO1158">
        <f t="shared" si="138"/>
        <v>6.2950781250000004E-2</v>
      </c>
      <c r="AP1158">
        <f t="shared" si="139"/>
        <v>0.1</v>
      </c>
      <c r="AQ1158">
        <f>VLOOKUP(M1158,spp!A:H,8,FALSE)</f>
        <v>3.9</v>
      </c>
      <c r="AR1158" t="str">
        <f>VLOOKUP(M1158,spp!A:K,10,FALSE)</f>
        <v>Depredador</v>
      </c>
      <c r="AS1158" t="str">
        <f>VLOOKUP(M1158,spp!A:L,12,FALSE)</f>
        <v>LC</v>
      </c>
    </row>
    <row r="1159" spans="1:45" x14ac:dyDescent="0.3">
      <c r="A1159">
        <v>40</v>
      </c>
      <c r="B1159" s="2" t="s">
        <v>1113</v>
      </c>
      <c r="C1159" t="s">
        <v>1116</v>
      </c>
      <c r="D1159" s="2" t="s">
        <v>1330</v>
      </c>
      <c r="E1159" s="2" t="s">
        <v>985</v>
      </c>
      <c r="F1159" s="2">
        <v>1</v>
      </c>
      <c r="G1159" s="1">
        <v>41473</v>
      </c>
      <c r="H1159" s="61">
        <v>2013</v>
      </c>
      <c r="I1159" s="5" t="s">
        <v>986</v>
      </c>
      <c r="K1159" s="2">
        <v>3.6</v>
      </c>
      <c r="L1159" t="str">
        <f t="shared" si="134"/>
        <v>Somero</v>
      </c>
      <c r="M1159" s="2" t="s">
        <v>1028</v>
      </c>
      <c r="N1159" t="str">
        <f>VLOOKUP(M1159,spp!A:B,2,FALSE)</f>
        <v>Thalassoma lucasanum</v>
      </c>
      <c r="O1159">
        <f t="shared" si="140"/>
        <v>13</v>
      </c>
      <c r="Q1159">
        <v>5</v>
      </c>
      <c r="R1159">
        <v>8</v>
      </c>
      <c r="AJ1159">
        <f>VLOOKUP(M1159,spp!A:C,3,FALSE)</f>
        <v>1.261E-2</v>
      </c>
      <c r="AK1159">
        <f>VLOOKUP(M1159,spp!A:D,4,FALSE)</f>
        <v>2</v>
      </c>
      <c r="AL1159">
        <f t="shared" si="135"/>
        <v>19.3090625</v>
      </c>
      <c r="AM1159">
        <f t="shared" si="136"/>
        <v>0.48272656250000001</v>
      </c>
      <c r="AN1159">
        <f t="shared" si="137"/>
        <v>4.8272656249999999</v>
      </c>
      <c r="AO1159">
        <f t="shared" si="138"/>
        <v>4.8272656249999995E-3</v>
      </c>
      <c r="AP1159">
        <f t="shared" si="139"/>
        <v>0.26</v>
      </c>
      <c r="AQ1159">
        <f>VLOOKUP(M1159,spp!A:H,8,FALSE)</f>
        <v>3.5</v>
      </c>
      <c r="AR1159" t="str">
        <f>VLOOKUP(M1159,spp!A:K,10,FALSE)</f>
        <v>Depredador</v>
      </c>
      <c r="AS1159" t="str">
        <f>VLOOKUP(M1159,spp!A:L,12,FALSE)</f>
        <v>LC</v>
      </c>
    </row>
    <row r="1160" spans="1:45" x14ac:dyDescent="0.3">
      <c r="A1160">
        <v>40</v>
      </c>
      <c r="B1160" s="2" t="s">
        <v>1113</v>
      </c>
      <c r="C1160" t="s">
        <v>1116</v>
      </c>
      <c r="D1160" s="2" t="s">
        <v>1330</v>
      </c>
      <c r="E1160" s="2" t="s">
        <v>985</v>
      </c>
      <c r="F1160" s="2">
        <v>1</v>
      </c>
      <c r="G1160" s="1">
        <v>41473</v>
      </c>
      <c r="H1160" s="61">
        <v>2013</v>
      </c>
      <c r="I1160" s="5" t="s">
        <v>986</v>
      </c>
      <c r="K1160" s="2">
        <v>3.6</v>
      </c>
      <c r="L1160" t="str">
        <f t="shared" si="134"/>
        <v>Somero</v>
      </c>
      <c r="M1160" s="2" t="s">
        <v>1022</v>
      </c>
      <c r="N1160" t="str">
        <f>VLOOKUP(M1160,spp!A:B,2,FALSE)</f>
        <v>Epinephelus labriformis</v>
      </c>
      <c r="O1160">
        <f t="shared" si="140"/>
        <v>1</v>
      </c>
      <c r="R1160">
        <v>1</v>
      </c>
      <c r="AJ1160">
        <f>VLOOKUP(M1160,spp!A:C,3,FALSE)</f>
        <v>3</v>
      </c>
      <c r="AK1160">
        <f>VLOOKUP(M1160,spp!A:D,4,FALSE)</f>
        <v>2.9</v>
      </c>
      <c r="AL1160">
        <f t="shared" si="135"/>
        <v>4551.5602131781307</v>
      </c>
      <c r="AM1160">
        <f t="shared" si="136"/>
        <v>113.78900532945326</v>
      </c>
      <c r="AN1160">
        <f t="shared" si="137"/>
        <v>1137.8900532945327</v>
      </c>
      <c r="AO1160">
        <f t="shared" si="138"/>
        <v>1.1378900532945326</v>
      </c>
      <c r="AP1160">
        <f t="shared" si="139"/>
        <v>0.02</v>
      </c>
      <c r="AQ1160">
        <f>VLOOKUP(M1160,spp!A:H,8,FALSE)</f>
        <v>4</v>
      </c>
      <c r="AR1160" t="str">
        <f>VLOOKUP(M1160,spp!A:K,10,FALSE)</f>
        <v>Depredador Tope</v>
      </c>
      <c r="AS1160" t="str">
        <f>VLOOKUP(M1160,spp!A:L,12,FALSE)</f>
        <v>LC</v>
      </c>
    </row>
    <row r="1161" spans="1:45" x14ac:dyDescent="0.3">
      <c r="A1161">
        <v>40</v>
      </c>
      <c r="B1161" s="2" t="s">
        <v>1113</v>
      </c>
      <c r="C1161" t="s">
        <v>1116</v>
      </c>
      <c r="D1161" s="2" t="s">
        <v>1330</v>
      </c>
      <c r="E1161" s="2" t="s">
        <v>985</v>
      </c>
      <c r="F1161" s="2">
        <v>1</v>
      </c>
      <c r="G1161" s="1">
        <v>41473</v>
      </c>
      <c r="H1161" s="61">
        <v>2013</v>
      </c>
      <c r="I1161" s="5" t="s">
        <v>986</v>
      </c>
      <c r="K1161" s="2">
        <v>3.6</v>
      </c>
      <c r="L1161" t="str">
        <f t="shared" si="134"/>
        <v>Somero</v>
      </c>
      <c r="M1161" s="2" t="s">
        <v>1056</v>
      </c>
      <c r="N1161" t="str">
        <f>VLOOKUP(M1161,spp!A:B,2,FALSE)</f>
        <v>Canthigaster punctatissima</v>
      </c>
      <c r="O1161">
        <f t="shared" si="140"/>
        <v>1</v>
      </c>
      <c r="Q1161">
        <v>1</v>
      </c>
      <c r="AJ1161">
        <f>VLOOKUP(M1161,spp!A:C,3,FALSE)</f>
        <v>1</v>
      </c>
      <c r="AK1161">
        <f>VLOOKUP(M1161,spp!A:D,4,FALSE)</f>
        <v>2</v>
      </c>
      <c r="AL1161">
        <f t="shared" si="135"/>
        <v>56.25</v>
      </c>
      <c r="AM1161">
        <f t="shared" si="136"/>
        <v>1.40625</v>
      </c>
      <c r="AN1161">
        <f t="shared" si="137"/>
        <v>14.0625</v>
      </c>
      <c r="AO1161">
        <f t="shared" si="138"/>
        <v>1.40625E-2</v>
      </c>
      <c r="AP1161">
        <f t="shared" si="139"/>
        <v>0.02</v>
      </c>
      <c r="AQ1161">
        <f>VLOOKUP(M1161,spp!A:H,8,FALSE)</f>
        <v>3</v>
      </c>
      <c r="AR1161" t="str">
        <f>VLOOKUP(M1161,spp!A:K,10,FALSE)</f>
        <v>Depredador</v>
      </c>
      <c r="AS1161" t="str">
        <f>VLOOKUP(M1161,spp!A:L,12,FALSE)</f>
        <v>LC</v>
      </c>
    </row>
    <row r="1162" spans="1:45" x14ac:dyDescent="0.3">
      <c r="A1162">
        <v>40</v>
      </c>
      <c r="B1162" s="2" t="s">
        <v>1113</v>
      </c>
      <c r="C1162" t="s">
        <v>1116</v>
      </c>
      <c r="D1162" s="2" t="s">
        <v>1330</v>
      </c>
      <c r="E1162" s="2" t="s">
        <v>985</v>
      </c>
      <c r="F1162" s="2">
        <v>1</v>
      </c>
      <c r="G1162" s="1">
        <v>41473</v>
      </c>
      <c r="H1162" s="61">
        <v>2013</v>
      </c>
      <c r="I1162" s="5" t="s">
        <v>986</v>
      </c>
      <c r="K1162" s="2">
        <v>3.6</v>
      </c>
      <c r="L1162" t="str">
        <f t="shared" si="134"/>
        <v>Somero</v>
      </c>
      <c r="M1162" s="2" t="s">
        <v>1027</v>
      </c>
      <c r="N1162" t="str">
        <f>VLOOKUP(M1162,spp!A:B,2,FALSE)</f>
        <v>Halichoeres notospilus</v>
      </c>
      <c r="O1162">
        <f t="shared" si="140"/>
        <v>2</v>
      </c>
      <c r="S1162">
        <v>2</v>
      </c>
      <c r="AJ1162">
        <f>VLOOKUP(M1162,spp!A:C,3,FALSE)</f>
        <v>1.26E-2</v>
      </c>
      <c r="AK1162">
        <f>VLOOKUP(M1162,spp!A:D,4,FALSE)</f>
        <v>3</v>
      </c>
      <c r="AL1162">
        <f t="shared" si="135"/>
        <v>135.05625000000001</v>
      </c>
      <c r="AM1162">
        <f t="shared" si="136"/>
        <v>3.3764062500000001</v>
      </c>
      <c r="AN1162">
        <f t="shared" si="137"/>
        <v>33.764062500000001</v>
      </c>
      <c r="AO1162">
        <f t="shared" si="138"/>
        <v>3.3764062500000004E-2</v>
      </c>
      <c r="AP1162">
        <f t="shared" si="139"/>
        <v>0.04</v>
      </c>
      <c r="AQ1162">
        <f>VLOOKUP(M1162,spp!A:H,8,FALSE)</f>
        <v>3.5</v>
      </c>
      <c r="AR1162" t="str">
        <f>VLOOKUP(M1162,spp!A:K,10,FALSE)</f>
        <v>Depredador</v>
      </c>
      <c r="AS1162" t="str">
        <f>VLOOKUP(M1162,spp!A:L,12,FALSE)</f>
        <v>LC</v>
      </c>
    </row>
    <row r="1163" spans="1:45" x14ac:dyDescent="0.3">
      <c r="A1163">
        <v>40</v>
      </c>
      <c r="B1163" s="2" t="s">
        <v>1113</v>
      </c>
      <c r="C1163" t="s">
        <v>1116</v>
      </c>
      <c r="D1163" s="2" t="s">
        <v>1330</v>
      </c>
      <c r="E1163" s="2" t="s">
        <v>985</v>
      </c>
      <c r="F1163" s="2">
        <v>2</v>
      </c>
      <c r="G1163" s="1">
        <v>41473</v>
      </c>
      <c r="H1163" s="61">
        <v>2013</v>
      </c>
      <c r="I1163" s="5" t="s">
        <v>986</v>
      </c>
      <c r="K1163" s="2">
        <v>2.9</v>
      </c>
      <c r="L1163" t="str">
        <f t="shared" si="134"/>
        <v>Somero</v>
      </c>
      <c r="M1163" s="2" t="s">
        <v>1050</v>
      </c>
      <c r="N1163" t="str">
        <f>VLOOKUP(M1163,spp!A:B,2,FALSE)</f>
        <v>Stegastes flavilatus</v>
      </c>
      <c r="O1163">
        <f t="shared" si="140"/>
        <v>15</v>
      </c>
      <c r="P1163">
        <v>2</v>
      </c>
      <c r="Q1163">
        <v>7</v>
      </c>
      <c r="R1163">
        <v>4</v>
      </c>
      <c r="S1163">
        <v>2</v>
      </c>
      <c r="AJ1163">
        <f>VLOOKUP(M1163,spp!A:C,3,FALSE)</f>
        <v>3.49E-2</v>
      </c>
      <c r="AK1163">
        <f>VLOOKUP(M1163,spp!A:D,4,FALSE)</f>
        <v>2</v>
      </c>
      <c r="AL1163">
        <f t="shared" si="135"/>
        <v>57.366875</v>
      </c>
      <c r="AM1163">
        <f t="shared" si="136"/>
        <v>1.4341718750000001</v>
      </c>
      <c r="AN1163">
        <f t="shared" si="137"/>
        <v>14.341718750000002</v>
      </c>
      <c r="AO1163">
        <f t="shared" si="138"/>
        <v>1.4341718750000001E-2</v>
      </c>
      <c r="AP1163">
        <f t="shared" si="139"/>
        <v>0.3</v>
      </c>
      <c r="AQ1163">
        <f>VLOOKUP(M1163,spp!A:H,8,FALSE)</f>
        <v>2</v>
      </c>
      <c r="AR1163" t="str">
        <f>VLOOKUP(M1163,spp!A:K,10,FALSE)</f>
        <v>Herbívoro</v>
      </c>
      <c r="AS1163" t="str">
        <f>VLOOKUP(M1163,spp!A:L,12,FALSE)</f>
        <v>LC</v>
      </c>
    </row>
    <row r="1164" spans="1:45" x14ac:dyDescent="0.3">
      <c r="A1164">
        <v>40</v>
      </c>
      <c r="B1164" s="2" t="s">
        <v>1113</v>
      </c>
      <c r="C1164" t="s">
        <v>1116</v>
      </c>
      <c r="D1164" s="2" t="s">
        <v>1330</v>
      </c>
      <c r="E1164" s="2" t="s">
        <v>985</v>
      </c>
      <c r="F1164" s="2">
        <v>2</v>
      </c>
      <c r="G1164" s="1">
        <v>41473</v>
      </c>
      <c r="H1164" s="61">
        <v>2013</v>
      </c>
      <c r="I1164" s="5" t="s">
        <v>986</v>
      </c>
      <c r="K1164" s="2">
        <v>2.9</v>
      </c>
      <c r="L1164" t="str">
        <f t="shared" si="134"/>
        <v>Somero</v>
      </c>
      <c r="M1164" s="2" t="s">
        <v>1027</v>
      </c>
      <c r="N1164" t="str">
        <f>VLOOKUP(M1164,spp!A:B,2,FALSE)</f>
        <v>Halichoeres notospilus</v>
      </c>
      <c r="O1164">
        <f t="shared" si="140"/>
        <v>5</v>
      </c>
      <c r="P1164">
        <v>2</v>
      </c>
      <c r="R1164">
        <v>2</v>
      </c>
      <c r="S1164">
        <v>1</v>
      </c>
      <c r="AJ1164">
        <f>VLOOKUP(M1164,spp!A:C,3,FALSE)</f>
        <v>1.26E-2</v>
      </c>
      <c r="AK1164">
        <f>VLOOKUP(M1164,spp!A:D,4,FALSE)</f>
        <v>3</v>
      </c>
      <c r="AL1164">
        <f t="shared" si="135"/>
        <v>117.140625</v>
      </c>
      <c r="AM1164">
        <f t="shared" si="136"/>
        <v>2.9285156250000002</v>
      </c>
      <c r="AN1164">
        <f t="shared" si="137"/>
        <v>29.28515625</v>
      </c>
      <c r="AO1164">
        <f t="shared" si="138"/>
        <v>2.928515625E-2</v>
      </c>
      <c r="AP1164">
        <f t="shared" si="139"/>
        <v>0.1</v>
      </c>
      <c r="AQ1164">
        <f>VLOOKUP(M1164,spp!A:H,8,FALSE)</f>
        <v>3.5</v>
      </c>
      <c r="AR1164" t="str">
        <f>VLOOKUP(M1164,spp!A:K,10,FALSE)</f>
        <v>Depredador</v>
      </c>
      <c r="AS1164" t="str">
        <f>VLOOKUP(M1164,spp!A:L,12,FALSE)</f>
        <v>LC</v>
      </c>
    </row>
    <row r="1165" spans="1:45" x14ac:dyDescent="0.3">
      <c r="A1165">
        <v>40</v>
      </c>
      <c r="B1165" s="2" t="s">
        <v>1113</v>
      </c>
      <c r="C1165" t="s">
        <v>1116</v>
      </c>
      <c r="D1165" s="2" t="s">
        <v>1330</v>
      </c>
      <c r="E1165" s="2" t="s">
        <v>985</v>
      </c>
      <c r="F1165" s="2">
        <v>2</v>
      </c>
      <c r="G1165" s="1">
        <v>41473</v>
      </c>
      <c r="H1165" s="61">
        <v>2013</v>
      </c>
      <c r="I1165" s="5" t="s">
        <v>986</v>
      </c>
      <c r="K1165" s="2">
        <v>2.9</v>
      </c>
      <c r="L1165" t="str">
        <f t="shared" si="134"/>
        <v>Somero</v>
      </c>
      <c r="M1165" s="2" t="s">
        <v>1026</v>
      </c>
      <c r="N1165" t="str">
        <f>VLOOKUP(M1165,spp!A:B,2,FALSE)</f>
        <v>Microspathodon dorsalis</v>
      </c>
      <c r="O1165">
        <f t="shared" si="140"/>
        <v>1</v>
      </c>
      <c r="R1165">
        <v>1</v>
      </c>
      <c r="AJ1165">
        <f>VLOOKUP(M1165,spp!A:C,3,FALSE)</f>
        <v>2</v>
      </c>
      <c r="AK1165">
        <f>VLOOKUP(M1165,spp!A:D,4,FALSE)</f>
        <v>3</v>
      </c>
      <c r="AL1165">
        <f t="shared" si="135"/>
        <v>3906.25</v>
      </c>
      <c r="AM1165">
        <f t="shared" si="136"/>
        <v>97.65625</v>
      </c>
      <c r="AN1165">
        <f t="shared" si="137"/>
        <v>976.5625</v>
      </c>
      <c r="AO1165">
        <f t="shared" si="138"/>
        <v>0.9765625</v>
      </c>
      <c r="AP1165">
        <f t="shared" si="139"/>
        <v>0.02</v>
      </c>
      <c r="AQ1165">
        <f>VLOOKUP(M1165,spp!A:H,8,FALSE)</f>
        <v>2.1</v>
      </c>
      <c r="AR1165" t="str">
        <f>VLOOKUP(M1165,spp!A:K,10,FALSE)</f>
        <v>Herbívoro</v>
      </c>
      <c r="AS1165" t="str">
        <f>VLOOKUP(M1165,spp!A:L,12,FALSE)</f>
        <v>LC</v>
      </c>
    </row>
    <row r="1166" spans="1:45" x14ac:dyDescent="0.3">
      <c r="A1166">
        <v>40</v>
      </c>
      <c r="B1166" s="2" t="s">
        <v>1113</v>
      </c>
      <c r="C1166" t="s">
        <v>1116</v>
      </c>
      <c r="D1166" s="2" t="s">
        <v>1330</v>
      </c>
      <c r="E1166" s="2" t="s">
        <v>985</v>
      </c>
      <c r="F1166" s="2">
        <v>2</v>
      </c>
      <c r="G1166" s="1">
        <v>41473</v>
      </c>
      <c r="H1166" s="61">
        <v>2013</v>
      </c>
      <c r="I1166" s="5" t="s">
        <v>986</v>
      </c>
      <c r="K1166" s="2">
        <v>2.9</v>
      </c>
      <c r="L1166" t="str">
        <f t="shared" si="134"/>
        <v>Somero</v>
      </c>
      <c r="M1166" s="2" t="s">
        <v>1023</v>
      </c>
      <c r="N1166" t="str">
        <f>VLOOKUP(M1166,spp!A:B,2,FALSE)</f>
        <v>Anisotremus caesius</v>
      </c>
      <c r="O1166">
        <f t="shared" si="140"/>
        <v>1</v>
      </c>
      <c r="R1166">
        <v>1</v>
      </c>
      <c r="AJ1166">
        <f>VLOOKUP(M1166,spp!A:C,3,FALSE)</f>
        <v>1</v>
      </c>
      <c r="AK1166">
        <f>VLOOKUP(M1166,spp!A:D,4,FALSE)</f>
        <v>2</v>
      </c>
      <c r="AL1166">
        <f t="shared" si="135"/>
        <v>156.25</v>
      </c>
      <c r="AM1166">
        <f t="shared" si="136"/>
        <v>3.90625</v>
      </c>
      <c r="AN1166">
        <f t="shared" si="137"/>
        <v>39.0625</v>
      </c>
      <c r="AO1166">
        <f t="shared" si="138"/>
        <v>3.90625E-2</v>
      </c>
      <c r="AP1166">
        <f t="shared" si="139"/>
        <v>0.02</v>
      </c>
      <c r="AQ1166">
        <f>VLOOKUP(M1166,spp!A:H,8,FALSE)</f>
        <v>3.4</v>
      </c>
      <c r="AR1166" t="str">
        <f>VLOOKUP(M1166,spp!A:K,10,FALSE)</f>
        <v>Depredador</v>
      </c>
      <c r="AS1166" t="str">
        <f>VLOOKUP(M1166,spp!A:L,12,FALSE)</f>
        <v>LC</v>
      </c>
    </row>
    <row r="1167" spans="1:45" x14ac:dyDescent="0.3">
      <c r="A1167">
        <v>40</v>
      </c>
      <c r="B1167" s="2" t="s">
        <v>1113</v>
      </c>
      <c r="C1167" t="s">
        <v>1116</v>
      </c>
      <c r="D1167" s="2" t="s">
        <v>1330</v>
      </c>
      <c r="E1167" s="2" t="s">
        <v>985</v>
      </c>
      <c r="F1167" s="2">
        <v>2</v>
      </c>
      <c r="G1167" s="1">
        <v>41473</v>
      </c>
      <c r="H1167" s="61">
        <v>2013</v>
      </c>
      <c r="I1167" s="5" t="s">
        <v>986</v>
      </c>
      <c r="K1167" s="2">
        <v>2.9</v>
      </c>
      <c r="L1167" t="str">
        <f t="shared" si="134"/>
        <v>Somero</v>
      </c>
      <c r="M1167" s="2" t="s">
        <v>1046</v>
      </c>
      <c r="N1167" t="str">
        <f>VLOOKUP(M1167,spp!A:B,2,FALSE)</f>
        <v>Arothron meleagris</v>
      </c>
      <c r="O1167">
        <f t="shared" si="140"/>
        <v>1</v>
      </c>
      <c r="T1167">
        <v>1</v>
      </c>
      <c r="AJ1167">
        <f>VLOOKUP(M1167,spp!A:C,3,FALSE)</f>
        <v>3</v>
      </c>
      <c r="AK1167">
        <f>VLOOKUP(M1167,spp!A:D,4,FALSE)</f>
        <v>2</v>
      </c>
      <c r="AL1167">
        <f t="shared" si="135"/>
        <v>1875</v>
      </c>
      <c r="AM1167">
        <f t="shared" si="136"/>
        <v>46.875</v>
      </c>
      <c r="AN1167">
        <f t="shared" si="137"/>
        <v>468.75</v>
      </c>
      <c r="AO1167">
        <f t="shared" si="138"/>
        <v>0.46875</v>
      </c>
      <c r="AP1167">
        <f t="shared" si="139"/>
        <v>0.02</v>
      </c>
      <c r="AQ1167">
        <f>VLOOKUP(M1167,spp!A:H,8,FALSE)</f>
        <v>3.4</v>
      </c>
      <c r="AR1167" t="str">
        <f>VLOOKUP(M1167,spp!A:K,10,FALSE)</f>
        <v>Depredador</v>
      </c>
      <c r="AS1167" t="str">
        <f>VLOOKUP(M1167,spp!A:L,12,FALSE)</f>
        <v>NE</v>
      </c>
    </row>
    <row r="1168" spans="1:45" x14ac:dyDescent="0.3">
      <c r="A1168">
        <v>24</v>
      </c>
      <c r="B1168" s="2" t="s">
        <v>1113</v>
      </c>
      <c r="C1168" t="s">
        <v>1114</v>
      </c>
      <c r="D1168" s="2" t="s">
        <v>1124</v>
      </c>
      <c r="E1168" s="2" t="s">
        <v>1123</v>
      </c>
      <c r="F1168" s="2">
        <v>1</v>
      </c>
      <c r="G1168" s="1">
        <v>41521</v>
      </c>
      <c r="H1168" s="61">
        <v>2013</v>
      </c>
      <c r="I1168" s="5" t="s">
        <v>986</v>
      </c>
      <c r="L1168" t="str">
        <f t="shared" si="134"/>
        <v>Somero</v>
      </c>
      <c r="M1168" s="2" t="s">
        <v>1038</v>
      </c>
      <c r="N1168" t="str">
        <f>VLOOKUP(M1168,spp!A:B,2,FALSE)</f>
        <v>Holacanthus passer</v>
      </c>
      <c r="O1168">
        <f t="shared" si="140"/>
        <v>4</v>
      </c>
      <c r="S1168">
        <v>3</v>
      </c>
      <c r="T1168">
        <v>1</v>
      </c>
      <c r="AJ1168">
        <f>VLOOKUP(M1168,spp!A:C,3,FALSE)</f>
        <v>2</v>
      </c>
      <c r="AK1168">
        <f>VLOOKUP(M1168,spp!A:D,4,FALSE)</f>
        <v>3</v>
      </c>
      <c r="AL1168">
        <f t="shared" si="135"/>
        <v>63406.25</v>
      </c>
      <c r="AM1168">
        <f t="shared" si="136"/>
        <v>1585.15625</v>
      </c>
      <c r="AN1168">
        <f t="shared" si="137"/>
        <v>15851.5625</v>
      </c>
      <c r="AO1168">
        <f t="shared" si="138"/>
        <v>15.8515625</v>
      </c>
      <c r="AP1168">
        <f t="shared" si="139"/>
        <v>0.08</v>
      </c>
      <c r="AQ1168">
        <f>VLOOKUP(M1168,spp!A:H,8,FALSE)</f>
        <v>2.6</v>
      </c>
      <c r="AR1168" t="str">
        <f>VLOOKUP(M1168,spp!A:K,10,FALSE)</f>
        <v>Herbívoro</v>
      </c>
      <c r="AS1168" t="str">
        <f>VLOOKUP(M1168,spp!A:L,12,FALSE)</f>
        <v>LC</v>
      </c>
    </row>
    <row r="1169" spans="1:45" x14ac:dyDescent="0.3">
      <c r="A1169">
        <v>24</v>
      </c>
      <c r="B1169" s="2" t="s">
        <v>1113</v>
      </c>
      <c r="C1169" t="s">
        <v>1114</v>
      </c>
      <c r="D1169" s="2" t="s">
        <v>1124</v>
      </c>
      <c r="E1169" s="2" t="s">
        <v>1123</v>
      </c>
      <c r="F1169" s="2">
        <v>1</v>
      </c>
      <c r="G1169" s="1">
        <v>41521</v>
      </c>
      <c r="H1169" s="61">
        <v>2013</v>
      </c>
      <c r="I1169" s="5" t="s">
        <v>986</v>
      </c>
      <c r="L1169" t="str">
        <f t="shared" si="134"/>
        <v>Somero</v>
      </c>
      <c r="M1169" s="2" t="s">
        <v>1028</v>
      </c>
      <c r="N1169" t="str">
        <f>VLOOKUP(M1169,spp!A:B,2,FALSE)</f>
        <v>Thalassoma lucasanum</v>
      </c>
      <c r="O1169">
        <f t="shared" si="140"/>
        <v>15</v>
      </c>
      <c r="P1169">
        <v>12</v>
      </c>
      <c r="Q1169">
        <v>2</v>
      </c>
      <c r="R1169">
        <v>1</v>
      </c>
      <c r="AJ1169">
        <f>VLOOKUP(M1169,spp!A:C,3,FALSE)</f>
        <v>1.261E-2</v>
      </c>
      <c r="AK1169">
        <f>VLOOKUP(M1169,spp!A:D,4,FALSE)</f>
        <v>2</v>
      </c>
      <c r="AL1169">
        <f t="shared" si="135"/>
        <v>4.3346874999999994</v>
      </c>
      <c r="AM1169">
        <f t="shared" si="136"/>
        <v>0.10836718749999999</v>
      </c>
      <c r="AN1169">
        <f t="shared" si="137"/>
        <v>1.0836718749999998</v>
      </c>
      <c r="AO1169">
        <f t="shared" si="138"/>
        <v>1.0836718749999998E-3</v>
      </c>
      <c r="AP1169">
        <f t="shared" si="139"/>
        <v>0.3</v>
      </c>
      <c r="AQ1169">
        <f>VLOOKUP(M1169,spp!A:H,8,FALSE)</f>
        <v>3.5</v>
      </c>
      <c r="AR1169" t="str">
        <f>VLOOKUP(M1169,spp!A:K,10,FALSE)</f>
        <v>Depredador</v>
      </c>
      <c r="AS1169" t="str">
        <f>VLOOKUP(M1169,spp!A:L,12,FALSE)</f>
        <v>LC</v>
      </c>
    </row>
    <row r="1170" spans="1:45" x14ac:dyDescent="0.3">
      <c r="A1170">
        <v>24</v>
      </c>
      <c r="B1170" s="2" t="s">
        <v>1113</v>
      </c>
      <c r="C1170" t="s">
        <v>1114</v>
      </c>
      <c r="D1170" s="2" t="s">
        <v>1124</v>
      </c>
      <c r="E1170" s="2" t="s">
        <v>1123</v>
      </c>
      <c r="F1170" s="2">
        <v>1</v>
      </c>
      <c r="G1170" s="1">
        <v>41521</v>
      </c>
      <c r="H1170" s="61">
        <v>2013</v>
      </c>
      <c r="I1170" s="5" t="s">
        <v>986</v>
      </c>
      <c r="L1170" t="str">
        <f t="shared" si="134"/>
        <v>Somero</v>
      </c>
      <c r="M1170" s="2" t="s">
        <v>1050</v>
      </c>
      <c r="N1170" t="str">
        <f>VLOOKUP(M1170,spp!A:B,2,FALSE)</f>
        <v>Stegastes flavilatus</v>
      </c>
      <c r="O1170">
        <f t="shared" si="140"/>
        <v>3</v>
      </c>
      <c r="Q1170">
        <v>3</v>
      </c>
      <c r="AJ1170">
        <f>VLOOKUP(M1170,spp!A:C,3,FALSE)</f>
        <v>3.49E-2</v>
      </c>
      <c r="AK1170">
        <f>VLOOKUP(M1170,spp!A:D,4,FALSE)</f>
        <v>2</v>
      </c>
      <c r="AL1170">
        <f t="shared" si="135"/>
        <v>5.8893750000000002</v>
      </c>
      <c r="AM1170">
        <f t="shared" si="136"/>
        <v>0.147234375</v>
      </c>
      <c r="AN1170">
        <f t="shared" si="137"/>
        <v>1.4723437500000001</v>
      </c>
      <c r="AO1170">
        <f t="shared" si="138"/>
        <v>1.4723437500000001E-3</v>
      </c>
      <c r="AP1170">
        <f t="shared" si="139"/>
        <v>0.06</v>
      </c>
      <c r="AQ1170">
        <f>VLOOKUP(M1170,spp!A:H,8,FALSE)</f>
        <v>2</v>
      </c>
      <c r="AR1170" t="str">
        <f>VLOOKUP(M1170,spp!A:K,10,FALSE)</f>
        <v>Herbívoro</v>
      </c>
      <c r="AS1170" t="str">
        <f>VLOOKUP(M1170,spp!A:L,12,FALSE)</f>
        <v>LC</v>
      </c>
    </row>
    <row r="1171" spans="1:45" x14ac:dyDescent="0.3">
      <c r="A1171">
        <v>24</v>
      </c>
      <c r="B1171" s="2" t="s">
        <v>1113</v>
      </c>
      <c r="C1171" t="s">
        <v>1114</v>
      </c>
      <c r="D1171" s="2" t="s">
        <v>1124</v>
      </c>
      <c r="E1171" s="2" t="s">
        <v>1123</v>
      </c>
      <c r="F1171" s="2">
        <v>1</v>
      </c>
      <c r="G1171" s="1">
        <v>41521</v>
      </c>
      <c r="H1171" s="61">
        <v>2013</v>
      </c>
      <c r="I1171" s="5" t="s">
        <v>986</v>
      </c>
      <c r="L1171" t="str">
        <f t="shared" si="134"/>
        <v>Somero</v>
      </c>
      <c r="M1171" s="2" t="s">
        <v>1017</v>
      </c>
      <c r="N1171" t="str">
        <f>VLOOKUP(M1171,spp!A:B,2,FALSE)</f>
        <v>Halichoeres dispilus</v>
      </c>
      <c r="O1171">
        <f t="shared" si="140"/>
        <v>14</v>
      </c>
      <c r="Q1171">
        <v>6</v>
      </c>
      <c r="R1171">
        <v>8</v>
      </c>
      <c r="AJ1171">
        <f>VLOOKUP(M1171,spp!A:C,3,FALSE)</f>
        <v>1.26E-2</v>
      </c>
      <c r="AK1171">
        <f>VLOOKUP(M1171,spp!A:D,4,FALSE)</f>
        <v>3</v>
      </c>
      <c r="AL1171">
        <f t="shared" si="135"/>
        <v>228.76875000000001</v>
      </c>
      <c r="AM1171">
        <f t="shared" si="136"/>
        <v>5.7192187500000005</v>
      </c>
      <c r="AN1171">
        <f t="shared" si="137"/>
        <v>57.192187500000003</v>
      </c>
      <c r="AO1171">
        <f t="shared" si="138"/>
        <v>5.7192187500000005E-2</v>
      </c>
      <c r="AP1171">
        <f t="shared" si="139"/>
        <v>0.28000000000000003</v>
      </c>
      <c r="AQ1171">
        <f>VLOOKUP(M1171,spp!A:H,8,FALSE)</f>
        <v>3.9</v>
      </c>
      <c r="AR1171" t="str">
        <f>VLOOKUP(M1171,spp!A:K,10,FALSE)</f>
        <v>Depredador</v>
      </c>
      <c r="AS1171" t="str">
        <f>VLOOKUP(M1171,spp!A:L,12,FALSE)</f>
        <v>LC</v>
      </c>
    </row>
    <row r="1172" spans="1:45" x14ac:dyDescent="0.3">
      <c r="A1172">
        <v>24</v>
      </c>
      <c r="B1172" s="2" t="s">
        <v>1113</v>
      </c>
      <c r="C1172" t="s">
        <v>1114</v>
      </c>
      <c r="D1172" s="2" t="s">
        <v>1124</v>
      </c>
      <c r="E1172" s="2" t="s">
        <v>1123</v>
      </c>
      <c r="F1172" s="2">
        <v>1</v>
      </c>
      <c r="G1172" s="1">
        <v>41521</v>
      </c>
      <c r="H1172" s="61">
        <v>2013</v>
      </c>
      <c r="I1172" s="5" t="s">
        <v>986</v>
      </c>
      <c r="L1172" t="str">
        <f t="shared" si="134"/>
        <v>Somero</v>
      </c>
      <c r="M1172" s="2" t="s">
        <v>1056</v>
      </c>
      <c r="N1172" t="str">
        <f>VLOOKUP(M1172,spp!A:B,2,FALSE)</f>
        <v>Canthigaster punctatissima</v>
      </c>
      <c r="O1172">
        <f t="shared" si="140"/>
        <v>1</v>
      </c>
      <c r="P1172">
        <v>1</v>
      </c>
      <c r="AJ1172">
        <f>VLOOKUP(M1172,spp!A:C,3,FALSE)</f>
        <v>1</v>
      </c>
      <c r="AK1172">
        <f>VLOOKUP(M1172,spp!A:D,4,FALSE)</f>
        <v>2</v>
      </c>
      <c r="AL1172">
        <f t="shared" si="135"/>
        <v>6.25</v>
      </c>
      <c r="AM1172">
        <f t="shared" si="136"/>
        <v>0.15625</v>
      </c>
      <c r="AN1172">
        <f t="shared" si="137"/>
        <v>1.5625</v>
      </c>
      <c r="AO1172">
        <f t="shared" si="138"/>
        <v>1.5625000000000001E-3</v>
      </c>
      <c r="AP1172">
        <f t="shared" si="139"/>
        <v>0.02</v>
      </c>
      <c r="AQ1172">
        <f>VLOOKUP(M1172,spp!A:H,8,FALSE)</f>
        <v>3</v>
      </c>
      <c r="AR1172" t="str">
        <f>VLOOKUP(M1172,spp!A:K,10,FALSE)</f>
        <v>Depredador</v>
      </c>
      <c r="AS1172" t="str">
        <f>VLOOKUP(M1172,spp!A:L,12,FALSE)</f>
        <v>LC</v>
      </c>
    </row>
    <row r="1173" spans="1:45" x14ac:dyDescent="0.3">
      <c r="A1173">
        <v>24</v>
      </c>
      <c r="B1173" s="2" t="s">
        <v>1113</v>
      </c>
      <c r="C1173" t="s">
        <v>1114</v>
      </c>
      <c r="D1173" s="2" t="s">
        <v>1124</v>
      </c>
      <c r="E1173" s="2" t="s">
        <v>1123</v>
      </c>
      <c r="F1173" s="2">
        <v>1</v>
      </c>
      <c r="G1173" s="1">
        <v>41521</v>
      </c>
      <c r="H1173" s="61">
        <v>2013</v>
      </c>
      <c r="I1173" s="5" t="s">
        <v>986</v>
      </c>
      <c r="L1173" t="str">
        <f t="shared" si="134"/>
        <v>Somero</v>
      </c>
      <c r="M1173" s="2" t="s">
        <v>1041</v>
      </c>
      <c r="N1173" t="str">
        <f>VLOOKUP(M1173,spp!A:B,2,FALSE)</f>
        <v>Chromis atrilobata</v>
      </c>
      <c r="O1173">
        <f t="shared" si="140"/>
        <v>10</v>
      </c>
      <c r="Q1173">
        <v>10</v>
      </c>
      <c r="AJ1173">
        <f>VLOOKUP(M1173,spp!A:C,3,FALSE)</f>
        <v>5</v>
      </c>
      <c r="AK1173">
        <f>VLOOKUP(M1173,spp!A:D,4,FALSE)</f>
        <v>3.41655</v>
      </c>
      <c r="AL1173">
        <f t="shared" si="135"/>
        <v>48827.058725941926</v>
      </c>
      <c r="AM1173">
        <f t="shared" si="136"/>
        <v>1220.6764681485481</v>
      </c>
      <c r="AN1173">
        <f t="shared" si="137"/>
        <v>12206.764681485482</v>
      </c>
      <c r="AO1173">
        <f t="shared" si="138"/>
        <v>12.206764681485481</v>
      </c>
      <c r="AP1173">
        <f t="shared" si="139"/>
        <v>0.2</v>
      </c>
      <c r="AQ1173">
        <f>VLOOKUP(M1173,spp!A:H,8,FALSE)</f>
        <v>3.4</v>
      </c>
      <c r="AR1173" t="str">
        <f>VLOOKUP(M1173,spp!A:K,10,FALSE)</f>
        <v>Planctívoro</v>
      </c>
      <c r="AS1173" t="str">
        <f>VLOOKUP(M1173,spp!A:L,12,FALSE)</f>
        <v>LC</v>
      </c>
    </row>
    <row r="1174" spans="1:45" x14ac:dyDescent="0.3">
      <c r="A1174">
        <v>24</v>
      </c>
      <c r="B1174" s="2" t="s">
        <v>1113</v>
      </c>
      <c r="C1174" t="s">
        <v>1114</v>
      </c>
      <c r="D1174" s="2" t="s">
        <v>1124</v>
      </c>
      <c r="E1174" s="2" t="s">
        <v>1123</v>
      </c>
      <c r="F1174" s="2">
        <v>1</v>
      </c>
      <c r="G1174" s="1">
        <v>41521</v>
      </c>
      <c r="H1174" s="61">
        <v>2013</v>
      </c>
      <c r="I1174" s="5" t="s">
        <v>986</v>
      </c>
      <c r="L1174" t="str">
        <f t="shared" si="134"/>
        <v>Somero</v>
      </c>
      <c r="M1174" s="2" t="s">
        <v>1026</v>
      </c>
      <c r="N1174" t="str">
        <f>VLOOKUP(M1174,spp!A:B,2,FALSE)</f>
        <v>Microspathodon dorsalis</v>
      </c>
      <c r="O1174">
        <f t="shared" si="140"/>
        <v>3</v>
      </c>
      <c r="P1174">
        <v>3</v>
      </c>
      <c r="AJ1174">
        <f>VLOOKUP(M1174,spp!A:C,3,FALSE)</f>
        <v>2</v>
      </c>
      <c r="AK1174">
        <f>VLOOKUP(M1174,spp!A:D,4,FALSE)</f>
        <v>3</v>
      </c>
      <c r="AL1174">
        <f t="shared" si="135"/>
        <v>93.75</v>
      </c>
      <c r="AM1174">
        <f t="shared" si="136"/>
        <v>2.34375</v>
      </c>
      <c r="AN1174">
        <f t="shared" si="137"/>
        <v>23.4375</v>
      </c>
      <c r="AO1174">
        <f t="shared" si="138"/>
        <v>2.34375E-2</v>
      </c>
      <c r="AP1174">
        <f t="shared" si="139"/>
        <v>0.06</v>
      </c>
      <c r="AQ1174">
        <f>VLOOKUP(M1174,spp!A:H,8,FALSE)</f>
        <v>2.1</v>
      </c>
      <c r="AR1174" t="str">
        <f>VLOOKUP(M1174,spp!A:K,10,FALSE)</f>
        <v>Herbívoro</v>
      </c>
      <c r="AS1174" t="str">
        <f>VLOOKUP(M1174,spp!A:L,12,FALSE)</f>
        <v>LC</v>
      </c>
    </row>
    <row r="1175" spans="1:45" x14ac:dyDescent="0.3">
      <c r="A1175">
        <v>24</v>
      </c>
      <c r="B1175" s="2" t="s">
        <v>1113</v>
      </c>
      <c r="C1175" t="s">
        <v>1114</v>
      </c>
      <c r="D1175" s="2" t="s">
        <v>1124</v>
      </c>
      <c r="E1175" s="2" t="s">
        <v>1123</v>
      </c>
      <c r="F1175" s="2">
        <v>2</v>
      </c>
      <c r="G1175" s="1">
        <v>41521</v>
      </c>
      <c r="H1175" s="61">
        <v>2013</v>
      </c>
      <c r="I1175" s="5" t="s">
        <v>986</v>
      </c>
      <c r="L1175" t="str">
        <f t="shared" si="134"/>
        <v>Somero</v>
      </c>
      <c r="M1175" s="2" t="s">
        <v>1017</v>
      </c>
      <c r="N1175" t="str">
        <f>VLOOKUP(M1175,spp!A:B,2,FALSE)</f>
        <v>Halichoeres dispilus</v>
      </c>
      <c r="O1175">
        <f t="shared" si="140"/>
        <v>10</v>
      </c>
      <c r="Q1175">
        <v>10</v>
      </c>
      <c r="AJ1175">
        <f>VLOOKUP(M1175,spp!A:C,3,FALSE)</f>
        <v>1.26E-2</v>
      </c>
      <c r="AK1175">
        <f>VLOOKUP(M1175,spp!A:D,4,FALSE)</f>
        <v>3</v>
      </c>
      <c r="AL1175">
        <f t="shared" si="135"/>
        <v>53.15625</v>
      </c>
      <c r="AM1175">
        <f t="shared" si="136"/>
        <v>1.32890625</v>
      </c>
      <c r="AN1175">
        <f t="shared" si="137"/>
        <v>13.2890625</v>
      </c>
      <c r="AO1175">
        <f t="shared" si="138"/>
        <v>1.3289062500000001E-2</v>
      </c>
      <c r="AP1175">
        <f t="shared" si="139"/>
        <v>0.2</v>
      </c>
      <c r="AQ1175">
        <f>VLOOKUP(M1175,spp!A:H,8,FALSE)</f>
        <v>3.9</v>
      </c>
      <c r="AR1175" t="str">
        <f>VLOOKUP(M1175,spp!A:K,10,FALSE)</f>
        <v>Depredador</v>
      </c>
      <c r="AS1175" t="str">
        <f>VLOOKUP(M1175,spp!A:L,12,FALSE)</f>
        <v>LC</v>
      </c>
    </row>
    <row r="1176" spans="1:45" x14ac:dyDescent="0.3">
      <c r="A1176">
        <v>24</v>
      </c>
      <c r="B1176" s="2" t="s">
        <v>1113</v>
      </c>
      <c r="C1176" t="s">
        <v>1114</v>
      </c>
      <c r="D1176" s="2" t="s">
        <v>1124</v>
      </c>
      <c r="E1176" s="2" t="s">
        <v>1123</v>
      </c>
      <c r="F1176" s="2">
        <v>2</v>
      </c>
      <c r="G1176" s="1">
        <v>41521</v>
      </c>
      <c r="H1176" s="61">
        <v>2013</v>
      </c>
      <c r="I1176" s="5" t="s">
        <v>986</v>
      </c>
      <c r="L1176" t="str">
        <f t="shared" si="134"/>
        <v>Somero</v>
      </c>
      <c r="M1176" s="2" t="s">
        <v>1026</v>
      </c>
      <c r="N1176" t="str">
        <f>VLOOKUP(M1176,spp!A:B,2,FALSE)</f>
        <v>Microspathodon dorsalis</v>
      </c>
      <c r="O1176">
        <f t="shared" si="140"/>
        <v>3</v>
      </c>
      <c r="T1176">
        <v>3</v>
      </c>
      <c r="AJ1176">
        <f>VLOOKUP(M1176,spp!A:C,3,FALSE)</f>
        <v>2</v>
      </c>
      <c r="AK1176">
        <f>VLOOKUP(M1176,spp!A:D,4,FALSE)</f>
        <v>3</v>
      </c>
      <c r="AL1176">
        <f t="shared" si="135"/>
        <v>93750</v>
      </c>
      <c r="AM1176">
        <f t="shared" si="136"/>
        <v>2343.75</v>
      </c>
      <c r="AN1176">
        <f t="shared" si="137"/>
        <v>23437.5</v>
      </c>
      <c r="AO1176">
        <f t="shared" si="138"/>
        <v>23.4375</v>
      </c>
      <c r="AP1176">
        <f t="shared" si="139"/>
        <v>0.06</v>
      </c>
      <c r="AQ1176">
        <f>VLOOKUP(M1176,spp!A:H,8,FALSE)</f>
        <v>2.1</v>
      </c>
      <c r="AR1176" t="str">
        <f>VLOOKUP(M1176,spp!A:K,10,FALSE)</f>
        <v>Herbívoro</v>
      </c>
      <c r="AS1176" t="str">
        <f>VLOOKUP(M1176,spp!A:L,12,FALSE)</f>
        <v>LC</v>
      </c>
    </row>
    <row r="1177" spans="1:45" x14ac:dyDescent="0.3">
      <c r="A1177">
        <v>24</v>
      </c>
      <c r="B1177" s="2" t="s">
        <v>1113</v>
      </c>
      <c r="C1177" t="s">
        <v>1114</v>
      </c>
      <c r="D1177" s="2" t="s">
        <v>1124</v>
      </c>
      <c r="E1177" s="2" t="s">
        <v>1123</v>
      </c>
      <c r="F1177" s="2">
        <v>2</v>
      </c>
      <c r="G1177" s="1">
        <v>41521</v>
      </c>
      <c r="H1177" s="61">
        <v>2013</v>
      </c>
      <c r="I1177" s="5" t="s">
        <v>986</v>
      </c>
      <c r="L1177" t="str">
        <f t="shared" si="134"/>
        <v>Somero</v>
      </c>
      <c r="M1177" s="2" t="s">
        <v>1041</v>
      </c>
      <c r="N1177" t="str">
        <f>VLOOKUP(M1177,spp!A:B,2,FALSE)</f>
        <v>Chromis atrilobata</v>
      </c>
      <c r="O1177">
        <f t="shared" si="140"/>
        <v>100</v>
      </c>
      <c r="Q1177">
        <v>100</v>
      </c>
      <c r="AJ1177">
        <f>VLOOKUP(M1177,spp!A:C,3,FALSE)</f>
        <v>5</v>
      </c>
      <c r="AK1177">
        <f>VLOOKUP(M1177,spp!A:D,4,FALSE)</f>
        <v>3.41655</v>
      </c>
      <c r="AL1177">
        <f t="shared" si="135"/>
        <v>488270.58725941926</v>
      </c>
      <c r="AM1177">
        <f t="shared" si="136"/>
        <v>12206.764681485482</v>
      </c>
      <c r="AN1177">
        <f t="shared" si="137"/>
        <v>122067.64681485482</v>
      </c>
      <c r="AO1177">
        <f t="shared" si="138"/>
        <v>122.06764681485481</v>
      </c>
      <c r="AP1177">
        <f t="shared" si="139"/>
        <v>2</v>
      </c>
      <c r="AQ1177">
        <f>VLOOKUP(M1177,spp!A:H,8,FALSE)</f>
        <v>3.4</v>
      </c>
      <c r="AR1177" t="str">
        <f>VLOOKUP(M1177,spp!A:K,10,FALSE)</f>
        <v>Planctívoro</v>
      </c>
      <c r="AS1177" t="str">
        <f>VLOOKUP(M1177,spp!A:L,12,FALSE)</f>
        <v>LC</v>
      </c>
    </row>
    <row r="1178" spans="1:45" x14ac:dyDescent="0.3">
      <c r="A1178">
        <v>24</v>
      </c>
      <c r="B1178" s="2" t="s">
        <v>1113</v>
      </c>
      <c r="C1178" t="s">
        <v>1114</v>
      </c>
      <c r="D1178" s="2" t="s">
        <v>1124</v>
      </c>
      <c r="E1178" s="2" t="s">
        <v>1123</v>
      </c>
      <c r="F1178" s="2">
        <v>2</v>
      </c>
      <c r="G1178" s="1">
        <v>41521</v>
      </c>
      <c r="H1178" s="61">
        <v>2013</v>
      </c>
      <c r="I1178" s="5" t="s">
        <v>986</v>
      </c>
      <c r="L1178" t="str">
        <f t="shared" si="134"/>
        <v>Somero</v>
      </c>
      <c r="M1178" s="2" t="s">
        <v>1050</v>
      </c>
      <c r="N1178" t="str">
        <f>VLOOKUP(M1178,spp!A:B,2,FALSE)</f>
        <v>Stegastes flavilatus</v>
      </c>
      <c r="O1178">
        <f t="shared" si="140"/>
        <v>2</v>
      </c>
      <c r="Q1178">
        <v>2</v>
      </c>
      <c r="AJ1178">
        <f>VLOOKUP(M1178,spp!A:C,3,FALSE)</f>
        <v>3.49E-2</v>
      </c>
      <c r="AK1178">
        <f>VLOOKUP(M1178,spp!A:D,4,FALSE)</f>
        <v>2</v>
      </c>
      <c r="AL1178">
        <f t="shared" si="135"/>
        <v>3.92625</v>
      </c>
      <c r="AM1178">
        <f t="shared" si="136"/>
        <v>9.815625E-2</v>
      </c>
      <c r="AN1178">
        <f t="shared" si="137"/>
        <v>0.9815625</v>
      </c>
      <c r="AO1178">
        <f t="shared" si="138"/>
        <v>9.8156250000000001E-4</v>
      </c>
      <c r="AP1178">
        <f t="shared" si="139"/>
        <v>0.04</v>
      </c>
      <c r="AQ1178">
        <f>VLOOKUP(M1178,spp!A:H,8,FALSE)</f>
        <v>2</v>
      </c>
      <c r="AR1178" t="str">
        <f>VLOOKUP(M1178,spp!A:K,10,FALSE)</f>
        <v>Herbívoro</v>
      </c>
      <c r="AS1178" t="str">
        <f>VLOOKUP(M1178,spp!A:L,12,FALSE)</f>
        <v>LC</v>
      </c>
    </row>
    <row r="1179" spans="1:45" x14ac:dyDescent="0.3">
      <c r="A1179">
        <v>24</v>
      </c>
      <c r="B1179" s="2" t="s">
        <v>1113</v>
      </c>
      <c r="C1179" t="s">
        <v>1114</v>
      </c>
      <c r="D1179" s="2" t="s">
        <v>1124</v>
      </c>
      <c r="E1179" s="2" t="s">
        <v>1123</v>
      </c>
      <c r="F1179" s="2">
        <v>2</v>
      </c>
      <c r="G1179" s="1">
        <v>41521</v>
      </c>
      <c r="H1179" s="61">
        <v>2013</v>
      </c>
      <c r="I1179" s="5" t="s">
        <v>986</v>
      </c>
      <c r="L1179" t="str">
        <f t="shared" si="134"/>
        <v>Somero</v>
      </c>
      <c r="M1179" s="2" t="s">
        <v>1052</v>
      </c>
      <c r="N1179" t="str">
        <f>VLOOKUP(M1179,spp!A:B,2,FALSE)</f>
        <v>Haemulon sexfasciatum</v>
      </c>
      <c r="O1179">
        <f t="shared" si="140"/>
        <v>1</v>
      </c>
      <c r="R1179">
        <v>1</v>
      </c>
      <c r="AJ1179">
        <f>VLOOKUP(M1179,spp!A:C,3,FALSE)</f>
        <v>8</v>
      </c>
      <c r="AK1179">
        <f>VLOOKUP(M1179,spp!A:D,4,FALSE)</f>
        <v>2.71</v>
      </c>
      <c r="AL1179">
        <f t="shared" si="135"/>
        <v>7511.317542267906</v>
      </c>
      <c r="AM1179">
        <f t="shared" si="136"/>
        <v>187.78293855669764</v>
      </c>
      <c r="AN1179">
        <f t="shared" si="137"/>
        <v>1877.8293855669765</v>
      </c>
      <c r="AO1179">
        <f t="shared" si="138"/>
        <v>1.8778293855669765</v>
      </c>
      <c r="AP1179">
        <f t="shared" si="139"/>
        <v>0.02</v>
      </c>
      <c r="AQ1179">
        <f>VLOOKUP(M1179,spp!A:H,8,FALSE)</f>
        <v>4.2</v>
      </c>
      <c r="AR1179" t="str">
        <f>VLOOKUP(M1179,spp!A:K,10,FALSE)</f>
        <v>Depredador Tope</v>
      </c>
      <c r="AS1179" t="str">
        <f>VLOOKUP(M1179,spp!A:L,12,FALSE)</f>
        <v>LC</v>
      </c>
    </row>
    <row r="1180" spans="1:45" x14ac:dyDescent="0.3">
      <c r="A1180">
        <v>24</v>
      </c>
      <c r="B1180" s="2" t="s">
        <v>1113</v>
      </c>
      <c r="C1180" t="s">
        <v>1114</v>
      </c>
      <c r="D1180" s="2" t="s">
        <v>1124</v>
      </c>
      <c r="E1180" s="2" t="s">
        <v>1123</v>
      </c>
      <c r="F1180" s="2">
        <v>2</v>
      </c>
      <c r="G1180" s="1">
        <v>41521</v>
      </c>
      <c r="H1180" s="61">
        <v>2013</v>
      </c>
      <c r="I1180" s="5" t="s">
        <v>986</v>
      </c>
      <c r="L1180" t="str">
        <f t="shared" si="134"/>
        <v>Somero</v>
      </c>
      <c r="M1180" s="2" t="s">
        <v>1033</v>
      </c>
      <c r="N1180" t="str">
        <f>VLOOKUP(M1180,spp!A:B,2,FALSE)</f>
        <v>Cephalopholis panamensis</v>
      </c>
      <c r="O1180">
        <f t="shared" si="140"/>
        <v>1</v>
      </c>
      <c r="T1180">
        <v>1</v>
      </c>
      <c r="AJ1180">
        <f>VLOOKUP(M1180,spp!A:C,3,FALSE)</f>
        <v>2</v>
      </c>
      <c r="AK1180">
        <f>VLOOKUP(M1180,spp!A:D,4,FALSE)</f>
        <v>3</v>
      </c>
      <c r="AL1180">
        <f t="shared" si="135"/>
        <v>31250</v>
      </c>
      <c r="AM1180">
        <f t="shared" si="136"/>
        <v>781.25</v>
      </c>
      <c r="AN1180">
        <f t="shared" si="137"/>
        <v>7812.5</v>
      </c>
      <c r="AO1180">
        <f t="shared" si="138"/>
        <v>7.8125</v>
      </c>
      <c r="AP1180">
        <f t="shared" si="139"/>
        <v>0.02</v>
      </c>
      <c r="AQ1180">
        <f>VLOOKUP(M1180,spp!A:H,8,FALSE)</f>
        <v>4</v>
      </c>
      <c r="AR1180" t="str">
        <f>VLOOKUP(M1180,spp!A:K,10,FALSE)</f>
        <v>Depredador Tope</v>
      </c>
      <c r="AS1180" t="str">
        <f>VLOOKUP(M1180,spp!A:L,12,FALSE)</f>
        <v>LC</v>
      </c>
    </row>
    <row r="1181" spans="1:45" x14ac:dyDescent="0.3">
      <c r="A1181">
        <v>24</v>
      </c>
      <c r="B1181" s="2" t="s">
        <v>1113</v>
      </c>
      <c r="C1181" t="s">
        <v>1114</v>
      </c>
      <c r="D1181" s="2" t="s">
        <v>1124</v>
      </c>
      <c r="E1181" s="2" t="s">
        <v>1123</v>
      </c>
      <c r="F1181" s="2">
        <v>2</v>
      </c>
      <c r="G1181" s="1">
        <v>41521</v>
      </c>
      <c r="H1181" s="61">
        <v>2013</v>
      </c>
      <c r="I1181" s="5" t="s">
        <v>986</v>
      </c>
      <c r="L1181" t="str">
        <f t="shared" si="134"/>
        <v>Somero</v>
      </c>
      <c r="M1181" s="2" t="s">
        <v>1039</v>
      </c>
      <c r="N1181" t="str">
        <f>VLOOKUP(M1181,spp!A:B,2,FALSE)</f>
        <v>Lutjanus guttatus</v>
      </c>
      <c r="O1181">
        <f t="shared" si="140"/>
        <v>8</v>
      </c>
      <c r="T1181">
        <v>8</v>
      </c>
      <c r="AJ1181">
        <f>VLOOKUP(M1181,spp!A:C,3,FALSE)</f>
        <v>1.43E-2</v>
      </c>
      <c r="AK1181">
        <f>VLOOKUP(M1181,spp!A:D,4,FALSE)</f>
        <v>3</v>
      </c>
      <c r="AL1181">
        <f t="shared" si="135"/>
        <v>1787.5</v>
      </c>
      <c r="AM1181">
        <f t="shared" si="136"/>
        <v>44.6875</v>
      </c>
      <c r="AN1181">
        <f t="shared" si="137"/>
        <v>446.875</v>
      </c>
      <c r="AO1181">
        <f t="shared" si="138"/>
        <v>0.44687500000000002</v>
      </c>
      <c r="AP1181">
        <f t="shared" si="139"/>
        <v>0.16</v>
      </c>
      <c r="AQ1181">
        <f>VLOOKUP(M1181,spp!A:H,8,FALSE)</f>
        <v>3.9</v>
      </c>
      <c r="AR1181" t="str">
        <f>VLOOKUP(M1181,spp!A:K,10,FALSE)</f>
        <v>Depredador</v>
      </c>
      <c r="AS1181" t="str">
        <f>VLOOKUP(M1181,spp!A:L,12,FALSE)</f>
        <v>LC</v>
      </c>
    </row>
    <row r="1182" spans="1:45" x14ac:dyDescent="0.3">
      <c r="A1182">
        <v>24</v>
      </c>
      <c r="B1182" s="2" t="s">
        <v>1113</v>
      </c>
      <c r="C1182" t="s">
        <v>1114</v>
      </c>
      <c r="D1182" s="2" t="s">
        <v>1124</v>
      </c>
      <c r="E1182" s="2" t="s">
        <v>1123</v>
      </c>
      <c r="F1182" s="2">
        <v>2</v>
      </c>
      <c r="G1182" s="1">
        <v>41521</v>
      </c>
      <c r="H1182" s="61">
        <v>2013</v>
      </c>
      <c r="I1182" s="5" t="s">
        <v>986</v>
      </c>
      <c r="L1182" t="str">
        <f t="shared" si="134"/>
        <v>Somero</v>
      </c>
      <c r="M1182" s="2" t="s">
        <v>1021</v>
      </c>
      <c r="N1182" t="str">
        <f>VLOOKUP(M1182,spp!A:B,2,FALSE)</f>
        <v>Johnrandallia nigrirostris</v>
      </c>
      <c r="O1182">
        <f t="shared" si="140"/>
        <v>2</v>
      </c>
      <c r="Q1182">
        <v>2</v>
      </c>
      <c r="AJ1182">
        <f>VLOOKUP(M1182,spp!A:C,3,FALSE)</f>
        <v>2</v>
      </c>
      <c r="AK1182">
        <f>VLOOKUP(M1182,spp!A:D,4,FALSE)</f>
        <v>3</v>
      </c>
      <c r="AL1182">
        <f t="shared" si="135"/>
        <v>1687.5</v>
      </c>
      <c r="AM1182">
        <f t="shared" si="136"/>
        <v>42.1875</v>
      </c>
      <c r="AN1182">
        <f t="shared" si="137"/>
        <v>421.875</v>
      </c>
      <c r="AO1182">
        <f t="shared" si="138"/>
        <v>0.421875</v>
      </c>
      <c r="AP1182">
        <f t="shared" si="139"/>
        <v>0.04</v>
      </c>
      <c r="AQ1182">
        <f>VLOOKUP(M1182,spp!A:H,8,FALSE)</f>
        <v>3</v>
      </c>
      <c r="AR1182" t="str">
        <f>VLOOKUP(M1182,spp!A:K,10,FALSE)</f>
        <v>Depredador</v>
      </c>
      <c r="AS1182" t="str">
        <f>VLOOKUP(M1182,spp!A:L,12,FALSE)</f>
        <v>LC</v>
      </c>
    </row>
    <row r="1183" spans="1:45" x14ac:dyDescent="0.3">
      <c r="A1183">
        <v>24</v>
      </c>
      <c r="B1183" s="2" t="s">
        <v>1113</v>
      </c>
      <c r="C1183" t="s">
        <v>1114</v>
      </c>
      <c r="D1183" s="2" t="s">
        <v>1124</v>
      </c>
      <c r="E1183" s="2" t="s">
        <v>1123</v>
      </c>
      <c r="F1183" s="2">
        <v>2</v>
      </c>
      <c r="G1183" s="1">
        <v>41521</v>
      </c>
      <c r="H1183" s="61">
        <v>2013</v>
      </c>
      <c r="I1183" s="5" t="s">
        <v>986</v>
      </c>
      <c r="L1183" t="str">
        <f t="shared" si="134"/>
        <v>Somero</v>
      </c>
      <c r="M1183" s="2" t="s">
        <v>1025</v>
      </c>
      <c r="N1183" t="str">
        <f>VLOOKUP(M1183,spp!A:B,2,FALSE)</f>
        <v>Abudefduf troschelii</v>
      </c>
      <c r="O1183">
        <f t="shared" si="140"/>
        <v>3</v>
      </c>
      <c r="R1183">
        <v>3</v>
      </c>
      <c r="AJ1183">
        <f>VLOOKUP(M1183,spp!A:C,3,FALSE)</f>
        <v>1.6E-2</v>
      </c>
      <c r="AK1183">
        <f>VLOOKUP(M1183,spp!A:D,4,FALSE)</f>
        <v>3</v>
      </c>
      <c r="AL1183">
        <f t="shared" si="135"/>
        <v>93.75</v>
      </c>
      <c r="AM1183">
        <f t="shared" si="136"/>
        <v>2.34375</v>
      </c>
      <c r="AN1183">
        <f t="shared" si="137"/>
        <v>23.4375</v>
      </c>
      <c r="AO1183">
        <f t="shared" si="138"/>
        <v>2.34375E-2</v>
      </c>
      <c r="AP1183">
        <f t="shared" si="139"/>
        <v>0.06</v>
      </c>
      <c r="AQ1183">
        <f>VLOOKUP(M1183,spp!A:H,8,FALSE)</f>
        <v>3</v>
      </c>
      <c r="AR1183" t="str">
        <f>VLOOKUP(M1183,spp!A:K,10,FALSE)</f>
        <v>Planctívoro</v>
      </c>
      <c r="AS1183" t="str">
        <f>VLOOKUP(M1183,spp!A:L,12,FALSE)</f>
        <v>LC</v>
      </c>
    </row>
    <row r="1184" spans="1:45" x14ac:dyDescent="0.3">
      <c r="A1184">
        <v>24</v>
      </c>
      <c r="B1184" s="2" t="s">
        <v>1113</v>
      </c>
      <c r="C1184" t="s">
        <v>1114</v>
      </c>
      <c r="D1184" s="2" t="s">
        <v>1124</v>
      </c>
      <c r="E1184" s="2" t="s">
        <v>1123</v>
      </c>
      <c r="F1184" s="2">
        <v>3</v>
      </c>
      <c r="G1184" s="1">
        <v>41521</v>
      </c>
      <c r="H1184" s="61">
        <v>2013</v>
      </c>
      <c r="I1184" s="5" t="s">
        <v>986</v>
      </c>
      <c r="L1184" t="str">
        <f t="shared" si="134"/>
        <v>Somero</v>
      </c>
      <c r="M1184" s="2" t="s">
        <v>1017</v>
      </c>
      <c r="N1184" t="str">
        <f>VLOOKUP(M1184,spp!A:B,2,FALSE)</f>
        <v>Halichoeres dispilus</v>
      </c>
      <c r="O1184">
        <f t="shared" si="140"/>
        <v>5</v>
      </c>
      <c r="Q1184">
        <v>5</v>
      </c>
      <c r="AJ1184">
        <f>VLOOKUP(M1184,spp!A:C,3,FALSE)</f>
        <v>1.26E-2</v>
      </c>
      <c r="AK1184">
        <f>VLOOKUP(M1184,spp!A:D,4,FALSE)</f>
        <v>3</v>
      </c>
      <c r="AL1184">
        <f t="shared" si="135"/>
        <v>26.578125</v>
      </c>
      <c r="AM1184">
        <f t="shared" si="136"/>
        <v>0.66445312499999998</v>
      </c>
      <c r="AN1184">
        <f t="shared" si="137"/>
        <v>6.64453125</v>
      </c>
      <c r="AO1184">
        <f t="shared" si="138"/>
        <v>6.6445312500000003E-3</v>
      </c>
      <c r="AP1184">
        <f t="shared" si="139"/>
        <v>0.1</v>
      </c>
      <c r="AQ1184">
        <f>VLOOKUP(M1184,spp!A:H,8,FALSE)</f>
        <v>3.9</v>
      </c>
      <c r="AR1184" t="str">
        <f>VLOOKUP(M1184,spp!A:K,10,FALSE)</f>
        <v>Depredador</v>
      </c>
      <c r="AS1184" t="str">
        <f>VLOOKUP(M1184,spp!A:L,12,FALSE)</f>
        <v>LC</v>
      </c>
    </row>
    <row r="1185" spans="1:45" x14ac:dyDescent="0.3">
      <c r="A1185">
        <v>24</v>
      </c>
      <c r="B1185" s="2" t="s">
        <v>1113</v>
      </c>
      <c r="C1185" t="s">
        <v>1114</v>
      </c>
      <c r="D1185" s="2" t="s">
        <v>1124</v>
      </c>
      <c r="E1185" s="2" t="s">
        <v>1123</v>
      </c>
      <c r="F1185" s="2">
        <v>3</v>
      </c>
      <c r="G1185" s="1">
        <v>41521</v>
      </c>
      <c r="H1185" s="61">
        <v>2013</v>
      </c>
      <c r="I1185" s="5" t="s">
        <v>986</v>
      </c>
      <c r="L1185" t="str">
        <f t="shared" si="134"/>
        <v>Somero</v>
      </c>
      <c r="M1185" s="2" t="s">
        <v>1054</v>
      </c>
      <c r="N1185" t="str">
        <f>VLOOKUP(M1185,spp!A:B,2,FALSE)</f>
        <v>Halichoeres nicholsi</v>
      </c>
      <c r="O1185">
        <f t="shared" si="140"/>
        <v>2</v>
      </c>
      <c r="R1185">
        <v>2</v>
      </c>
      <c r="AJ1185">
        <f>VLOOKUP(M1185,spp!A:C,3,FALSE)</f>
        <v>1.26E-2</v>
      </c>
      <c r="AK1185">
        <f>VLOOKUP(M1185,spp!A:D,4,FALSE)</f>
        <v>3</v>
      </c>
      <c r="AL1185">
        <f t="shared" si="135"/>
        <v>49.21875</v>
      </c>
      <c r="AM1185">
        <f t="shared" si="136"/>
        <v>1.23046875</v>
      </c>
      <c r="AN1185">
        <f t="shared" si="137"/>
        <v>12.3046875</v>
      </c>
      <c r="AO1185">
        <f t="shared" si="138"/>
        <v>1.23046875E-2</v>
      </c>
      <c r="AP1185">
        <f t="shared" si="139"/>
        <v>0.04</v>
      </c>
      <c r="AQ1185">
        <f>VLOOKUP(M1185,spp!A:H,8,FALSE)</f>
        <v>4</v>
      </c>
      <c r="AR1185" t="str">
        <f>VLOOKUP(M1185,spp!A:K,10,FALSE)</f>
        <v>Depredador Tope</v>
      </c>
      <c r="AS1185" t="str">
        <f>VLOOKUP(M1185,spp!A:L,12,FALSE)</f>
        <v>LC</v>
      </c>
    </row>
    <row r="1186" spans="1:45" x14ac:dyDescent="0.3">
      <c r="A1186">
        <v>24</v>
      </c>
      <c r="B1186" s="2" t="s">
        <v>1113</v>
      </c>
      <c r="C1186" t="s">
        <v>1114</v>
      </c>
      <c r="D1186" s="2" t="s">
        <v>1124</v>
      </c>
      <c r="E1186" s="2" t="s">
        <v>1123</v>
      </c>
      <c r="F1186" s="2">
        <v>3</v>
      </c>
      <c r="G1186" s="1">
        <v>41521</v>
      </c>
      <c r="H1186" s="61">
        <v>2013</v>
      </c>
      <c r="I1186" s="5" t="s">
        <v>986</v>
      </c>
      <c r="L1186" t="str">
        <f t="shared" si="134"/>
        <v>Somero</v>
      </c>
      <c r="M1186" s="2" t="s">
        <v>1050</v>
      </c>
      <c r="N1186" t="str">
        <f>VLOOKUP(M1186,spp!A:B,2,FALSE)</f>
        <v>Stegastes flavilatus</v>
      </c>
      <c r="O1186">
        <f t="shared" si="140"/>
        <v>3</v>
      </c>
      <c r="Q1186">
        <v>3</v>
      </c>
      <c r="AJ1186">
        <f>VLOOKUP(M1186,spp!A:C,3,FALSE)</f>
        <v>3.49E-2</v>
      </c>
      <c r="AK1186">
        <f>VLOOKUP(M1186,spp!A:D,4,FALSE)</f>
        <v>2</v>
      </c>
      <c r="AL1186">
        <f t="shared" si="135"/>
        <v>5.8893750000000002</v>
      </c>
      <c r="AM1186">
        <f t="shared" si="136"/>
        <v>0.147234375</v>
      </c>
      <c r="AN1186">
        <f t="shared" si="137"/>
        <v>1.4723437500000001</v>
      </c>
      <c r="AO1186">
        <f t="shared" si="138"/>
        <v>1.4723437500000001E-3</v>
      </c>
      <c r="AP1186">
        <f t="shared" si="139"/>
        <v>0.06</v>
      </c>
      <c r="AQ1186">
        <f>VLOOKUP(M1186,spp!A:H,8,FALSE)</f>
        <v>2</v>
      </c>
      <c r="AR1186" t="str">
        <f>VLOOKUP(M1186,spp!A:K,10,FALSE)</f>
        <v>Herbívoro</v>
      </c>
      <c r="AS1186" t="str">
        <f>VLOOKUP(M1186,spp!A:L,12,FALSE)</f>
        <v>LC</v>
      </c>
    </row>
    <row r="1187" spans="1:45" x14ac:dyDescent="0.3">
      <c r="A1187">
        <v>26</v>
      </c>
      <c r="B1187" s="2" t="s">
        <v>1113</v>
      </c>
      <c r="C1187" t="s">
        <v>1114</v>
      </c>
      <c r="D1187" s="2" t="s">
        <v>1288</v>
      </c>
      <c r="E1187" s="2" t="s">
        <v>1123</v>
      </c>
      <c r="F1187" s="2">
        <v>1</v>
      </c>
      <c r="G1187" s="1">
        <v>41521</v>
      </c>
      <c r="H1187" s="61">
        <v>2013</v>
      </c>
      <c r="I1187" s="5" t="s">
        <v>986</v>
      </c>
      <c r="L1187" t="str">
        <f t="shared" si="134"/>
        <v>Somero</v>
      </c>
      <c r="M1187" s="2" t="s">
        <v>1050</v>
      </c>
      <c r="N1187" t="str">
        <f>VLOOKUP(M1187,spp!A:B,2,FALSE)</f>
        <v>Stegastes flavilatus</v>
      </c>
      <c r="O1187">
        <f t="shared" si="140"/>
        <v>3</v>
      </c>
      <c r="Q1187">
        <v>3</v>
      </c>
      <c r="AJ1187">
        <f>VLOOKUP(M1187,spp!A:C,3,FALSE)</f>
        <v>3.49E-2</v>
      </c>
      <c r="AK1187">
        <f>VLOOKUP(M1187,spp!A:D,4,FALSE)</f>
        <v>2</v>
      </c>
      <c r="AL1187">
        <f t="shared" si="135"/>
        <v>5.8893750000000002</v>
      </c>
      <c r="AM1187">
        <f t="shared" si="136"/>
        <v>0.147234375</v>
      </c>
      <c r="AN1187">
        <f t="shared" si="137"/>
        <v>1.4723437500000001</v>
      </c>
      <c r="AO1187">
        <f t="shared" si="138"/>
        <v>1.4723437500000001E-3</v>
      </c>
      <c r="AP1187">
        <f t="shared" si="139"/>
        <v>0.06</v>
      </c>
      <c r="AQ1187">
        <f>VLOOKUP(M1187,spp!A:H,8,FALSE)</f>
        <v>2</v>
      </c>
      <c r="AR1187" t="str">
        <f>VLOOKUP(M1187,spp!A:K,10,FALSE)</f>
        <v>Herbívoro</v>
      </c>
      <c r="AS1187" t="str">
        <f>VLOOKUP(M1187,spp!A:L,12,FALSE)</f>
        <v>LC</v>
      </c>
    </row>
    <row r="1188" spans="1:45" x14ac:dyDescent="0.3">
      <c r="A1188">
        <v>26</v>
      </c>
      <c r="B1188" s="2" t="s">
        <v>1113</v>
      </c>
      <c r="C1188" t="s">
        <v>1114</v>
      </c>
      <c r="D1188" s="2" t="s">
        <v>1288</v>
      </c>
      <c r="E1188" s="2" t="s">
        <v>1123</v>
      </c>
      <c r="F1188" s="2">
        <v>1</v>
      </c>
      <c r="G1188" s="1">
        <v>41522</v>
      </c>
      <c r="H1188" s="61">
        <v>2013</v>
      </c>
      <c r="I1188" s="5" t="s">
        <v>986</v>
      </c>
      <c r="L1188" t="str">
        <f t="shared" si="134"/>
        <v>Somero</v>
      </c>
      <c r="M1188" s="2" t="s">
        <v>1026</v>
      </c>
      <c r="N1188" t="str">
        <f>VLOOKUP(M1188,spp!A:B,2,FALSE)</f>
        <v>Microspathodon dorsalis</v>
      </c>
      <c r="O1188">
        <f t="shared" si="140"/>
        <v>2</v>
      </c>
      <c r="P1188">
        <v>2</v>
      </c>
      <c r="AJ1188">
        <f>VLOOKUP(M1188,spp!A:C,3,FALSE)</f>
        <v>2</v>
      </c>
      <c r="AK1188">
        <f>VLOOKUP(M1188,spp!A:D,4,FALSE)</f>
        <v>3</v>
      </c>
      <c r="AL1188">
        <f t="shared" si="135"/>
        <v>62.5</v>
      </c>
      <c r="AM1188">
        <f t="shared" si="136"/>
        <v>1.5625</v>
      </c>
      <c r="AN1188">
        <f t="shared" si="137"/>
        <v>15.625</v>
      </c>
      <c r="AO1188">
        <f t="shared" si="138"/>
        <v>1.5625E-2</v>
      </c>
      <c r="AP1188">
        <f t="shared" si="139"/>
        <v>0.04</v>
      </c>
      <c r="AQ1188">
        <f>VLOOKUP(M1188,spp!A:H,8,FALSE)</f>
        <v>2.1</v>
      </c>
      <c r="AR1188" t="str">
        <f>VLOOKUP(M1188,spp!A:K,10,FALSE)</f>
        <v>Herbívoro</v>
      </c>
      <c r="AS1188" t="str">
        <f>VLOOKUP(M1188,spp!A:L,12,FALSE)</f>
        <v>LC</v>
      </c>
    </row>
    <row r="1189" spans="1:45" x14ac:dyDescent="0.3">
      <c r="A1189">
        <v>26</v>
      </c>
      <c r="B1189" s="2" t="s">
        <v>1113</v>
      </c>
      <c r="C1189" t="s">
        <v>1114</v>
      </c>
      <c r="D1189" s="2" t="s">
        <v>1288</v>
      </c>
      <c r="E1189" s="2" t="s">
        <v>1123</v>
      </c>
      <c r="F1189" s="2">
        <v>1</v>
      </c>
      <c r="G1189" s="1">
        <v>41523</v>
      </c>
      <c r="H1189" s="61">
        <v>2013</v>
      </c>
      <c r="I1189" s="5" t="s">
        <v>986</v>
      </c>
      <c r="L1189" t="str">
        <f t="shared" si="134"/>
        <v>Somero</v>
      </c>
      <c r="M1189" s="2" t="s">
        <v>1125</v>
      </c>
      <c r="N1189" t="str">
        <f>VLOOKUP(M1189,spp!A:B,2,FALSE)</f>
        <v>Diodon holocanthus</v>
      </c>
      <c r="O1189">
        <f t="shared" si="140"/>
        <v>1</v>
      </c>
      <c r="S1189">
        <v>1</v>
      </c>
      <c r="AJ1189">
        <f>VLOOKUP(M1189,spp!A:C,3,FALSE)</f>
        <v>2</v>
      </c>
      <c r="AK1189">
        <f>VLOOKUP(M1189,spp!A:D,4,FALSE)</f>
        <v>3</v>
      </c>
      <c r="AL1189">
        <f t="shared" si="135"/>
        <v>10718.75</v>
      </c>
      <c r="AM1189">
        <f t="shared" si="136"/>
        <v>267.96875</v>
      </c>
      <c r="AN1189">
        <f t="shared" si="137"/>
        <v>2679.6875</v>
      </c>
      <c r="AO1189">
        <f t="shared" si="138"/>
        <v>2.6796875</v>
      </c>
      <c r="AP1189">
        <f t="shared" si="139"/>
        <v>0.02</v>
      </c>
      <c r="AQ1189">
        <f>VLOOKUP(M1189,spp!A:H,8,FALSE)</f>
        <v>3.3</v>
      </c>
      <c r="AR1189" t="str">
        <f>VLOOKUP(M1189,spp!A:K,10,FALSE)</f>
        <v>Depredador</v>
      </c>
      <c r="AS1189" t="str">
        <f>VLOOKUP(M1189,spp!A:L,12,FALSE)</f>
        <v>NE</v>
      </c>
    </row>
    <row r="1190" spans="1:45" x14ac:dyDescent="0.3">
      <c r="A1190">
        <v>26</v>
      </c>
      <c r="B1190" s="2" t="s">
        <v>1113</v>
      </c>
      <c r="C1190" t="s">
        <v>1114</v>
      </c>
      <c r="D1190" s="2" t="s">
        <v>1288</v>
      </c>
      <c r="E1190" s="2" t="s">
        <v>1123</v>
      </c>
      <c r="F1190" s="2">
        <v>1</v>
      </c>
      <c r="G1190" s="1">
        <v>41524</v>
      </c>
      <c r="H1190" s="61">
        <v>2013</v>
      </c>
      <c r="I1190" s="5" t="s">
        <v>986</v>
      </c>
      <c r="L1190" t="str">
        <f t="shared" si="134"/>
        <v>Somero</v>
      </c>
      <c r="M1190" s="2" t="s">
        <v>1017</v>
      </c>
      <c r="N1190" t="str">
        <f>VLOOKUP(M1190,spp!A:B,2,FALSE)</f>
        <v>Halichoeres dispilus</v>
      </c>
      <c r="O1190">
        <f t="shared" si="140"/>
        <v>3</v>
      </c>
      <c r="Q1190">
        <v>3</v>
      </c>
      <c r="AJ1190">
        <f>VLOOKUP(M1190,spp!A:C,3,FALSE)</f>
        <v>1.26E-2</v>
      </c>
      <c r="AK1190">
        <f>VLOOKUP(M1190,spp!A:D,4,FALSE)</f>
        <v>3</v>
      </c>
      <c r="AL1190">
        <f t="shared" si="135"/>
        <v>15.946874999999999</v>
      </c>
      <c r="AM1190">
        <f t="shared" si="136"/>
        <v>0.39867187499999995</v>
      </c>
      <c r="AN1190">
        <f t="shared" si="137"/>
        <v>3.9867187499999996</v>
      </c>
      <c r="AO1190">
        <f t="shared" si="138"/>
        <v>3.9867187499999998E-3</v>
      </c>
      <c r="AP1190">
        <f t="shared" si="139"/>
        <v>0.06</v>
      </c>
      <c r="AQ1190">
        <f>VLOOKUP(M1190,spp!A:H,8,FALSE)</f>
        <v>3.9</v>
      </c>
      <c r="AR1190" t="str">
        <f>VLOOKUP(M1190,spp!A:K,10,FALSE)</f>
        <v>Depredador</v>
      </c>
      <c r="AS1190" t="str">
        <f>VLOOKUP(M1190,spp!A:L,12,FALSE)</f>
        <v>LC</v>
      </c>
    </row>
    <row r="1191" spans="1:45" x14ac:dyDescent="0.3">
      <c r="A1191">
        <v>26</v>
      </c>
      <c r="B1191" s="2" t="s">
        <v>1113</v>
      </c>
      <c r="C1191" t="s">
        <v>1114</v>
      </c>
      <c r="D1191" s="2" t="s">
        <v>1288</v>
      </c>
      <c r="E1191" s="2" t="s">
        <v>1123</v>
      </c>
      <c r="F1191" s="2">
        <v>2</v>
      </c>
      <c r="G1191" s="1">
        <v>41525</v>
      </c>
      <c r="H1191" s="61">
        <v>2013</v>
      </c>
      <c r="I1191" s="5" t="s">
        <v>986</v>
      </c>
      <c r="L1191" t="str">
        <f t="shared" si="134"/>
        <v>Somero</v>
      </c>
      <c r="M1191" s="2" t="s">
        <v>1028</v>
      </c>
      <c r="N1191" t="str">
        <f>VLOOKUP(M1191,spp!A:B,2,FALSE)</f>
        <v>Thalassoma lucasanum</v>
      </c>
      <c r="O1191">
        <f t="shared" si="140"/>
        <v>5</v>
      </c>
      <c r="P1191">
        <v>3</v>
      </c>
      <c r="Q1191">
        <v>2</v>
      </c>
      <c r="AJ1191">
        <f>VLOOKUP(M1191,spp!A:C,3,FALSE)</f>
        <v>1.261E-2</v>
      </c>
      <c r="AK1191">
        <f>VLOOKUP(M1191,spp!A:D,4,FALSE)</f>
        <v>2</v>
      </c>
      <c r="AL1191">
        <f t="shared" si="135"/>
        <v>1.6550625000000001</v>
      </c>
      <c r="AM1191">
        <f t="shared" si="136"/>
        <v>4.1376562500000005E-2</v>
      </c>
      <c r="AN1191">
        <f t="shared" si="137"/>
        <v>0.41376562500000003</v>
      </c>
      <c r="AO1191">
        <f t="shared" si="138"/>
        <v>4.1376562500000002E-4</v>
      </c>
      <c r="AP1191">
        <f t="shared" si="139"/>
        <v>0.1</v>
      </c>
      <c r="AQ1191">
        <f>VLOOKUP(M1191,spp!A:H,8,FALSE)</f>
        <v>3.5</v>
      </c>
      <c r="AR1191" t="str">
        <f>VLOOKUP(M1191,spp!A:K,10,FALSE)</f>
        <v>Depredador</v>
      </c>
      <c r="AS1191" t="str">
        <f>VLOOKUP(M1191,spp!A:L,12,FALSE)</f>
        <v>LC</v>
      </c>
    </row>
    <row r="1192" spans="1:45" x14ac:dyDescent="0.3">
      <c r="A1192">
        <v>26</v>
      </c>
      <c r="B1192" s="2" t="s">
        <v>1113</v>
      </c>
      <c r="C1192" t="s">
        <v>1114</v>
      </c>
      <c r="D1192" s="2" t="s">
        <v>1288</v>
      </c>
      <c r="E1192" s="2" t="s">
        <v>1123</v>
      </c>
      <c r="F1192" s="2">
        <v>2</v>
      </c>
      <c r="G1192" s="1">
        <v>41526</v>
      </c>
      <c r="H1192" s="61">
        <v>2013</v>
      </c>
      <c r="I1192" s="5" t="s">
        <v>986</v>
      </c>
      <c r="L1192" t="str">
        <f t="shared" si="134"/>
        <v>Somero</v>
      </c>
      <c r="M1192" s="2" t="s">
        <v>1029</v>
      </c>
      <c r="N1192" t="str">
        <f>VLOOKUP(M1192,spp!A:B,2,FALSE)</f>
        <v>Cirrhitus rivulatus</v>
      </c>
      <c r="O1192">
        <f t="shared" si="140"/>
        <v>1</v>
      </c>
      <c r="S1192">
        <v>1</v>
      </c>
      <c r="AJ1192">
        <f>VLOOKUP(M1192,spp!A:C,3,FALSE)</f>
        <v>2.76E-2</v>
      </c>
      <c r="AK1192">
        <f>VLOOKUP(M1192,spp!A:D,4,FALSE)</f>
        <v>3</v>
      </c>
      <c r="AL1192">
        <f t="shared" si="135"/>
        <v>147.91874999999999</v>
      </c>
      <c r="AM1192">
        <f t="shared" si="136"/>
        <v>3.6979687499999998</v>
      </c>
      <c r="AN1192">
        <f t="shared" si="137"/>
        <v>36.979687499999997</v>
      </c>
      <c r="AO1192">
        <f t="shared" si="138"/>
        <v>3.6979687499999997E-2</v>
      </c>
      <c r="AP1192">
        <f t="shared" si="139"/>
        <v>0.02</v>
      </c>
      <c r="AQ1192">
        <f>VLOOKUP(M1192,spp!A:H,8,FALSE)</f>
        <v>4</v>
      </c>
      <c r="AR1192" t="str">
        <f>VLOOKUP(M1192,spp!A:K,10,FALSE)</f>
        <v>Depredador Tope</v>
      </c>
      <c r="AS1192" t="str">
        <f>VLOOKUP(M1192,spp!A:L,12,FALSE)</f>
        <v>LC</v>
      </c>
    </row>
    <row r="1193" spans="1:45" x14ac:dyDescent="0.3">
      <c r="A1193">
        <v>26</v>
      </c>
      <c r="B1193" s="2" t="s">
        <v>1113</v>
      </c>
      <c r="C1193" t="s">
        <v>1114</v>
      </c>
      <c r="D1193" s="2" t="s">
        <v>1288</v>
      </c>
      <c r="E1193" s="2" t="s">
        <v>1123</v>
      </c>
      <c r="F1193" s="2">
        <v>2</v>
      </c>
      <c r="G1193" s="1">
        <v>41527</v>
      </c>
      <c r="H1193" s="61">
        <v>2013</v>
      </c>
      <c r="I1193" s="5" t="s">
        <v>986</v>
      </c>
      <c r="L1193" t="str">
        <f t="shared" si="134"/>
        <v>Somero</v>
      </c>
      <c r="M1193" s="2" t="s">
        <v>1022</v>
      </c>
      <c r="N1193" t="str">
        <f>VLOOKUP(M1193,spp!A:B,2,FALSE)</f>
        <v>Epinephelus labriformis</v>
      </c>
      <c r="O1193">
        <f t="shared" si="140"/>
        <v>1</v>
      </c>
      <c r="T1193">
        <v>1</v>
      </c>
      <c r="AJ1193">
        <f>VLOOKUP(M1193,spp!A:C,3,FALSE)</f>
        <v>3</v>
      </c>
      <c r="AK1193">
        <f>VLOOKUP(M1193,spp!A:D,4,FALSE)</f>
        <v>2.9</v>
      </c>
      <c r="AL1193">
        <f t="shared" si="135"/>
        <v>33974.046734891948</v>
      </c>
      <c r="AM1193">
        <f t="shared" si="136"/>
        <v>849.35116837229873</v>
      </c>
      <c r="AN1193">
        <f t="shared" si="137"/>
        <v>8493.5116837229871</v>
      </c>
      <c r="AO1193">
        <f t="shared" si="138"/>
        <v>8.4935116837229874</v>
      </c>
      <c r="AP1193">
        <f t="shared" si="139"/>
        <v>0.02</v>
      </c>
      <c r="AQ1193">
        <f>VLOOKUP(M1193,spp!A:H,8,FALSE)</f>
        <v>4</v>
      </c>
      <c r="AR1193" t="str">
        <f>VLOOKUP(M1193,spp!A:K,10,FALSE)</f>
        <v>Depredador Tope</v>
      </c>
      <c r="AS1193" t="str">
        <f>VLOOKUP(M1193,spp!A:L,12,FALSE)</f>
        <v>LC</v>
      </c>
    </row>
    <row r="1194" spans="1:45" x14ac:dyDescent="0.3">
      <c r="A1194">
        <v>26</v>
      </c>
      <c r="B1194" s="2" t="s">
        <v>1113</v>
      </c>
      <c r="C1194" t="s">
        <v>1114</v>
      </c>
      <c r="D1194" s="2" t="s">
        <v>1288</v>
      </c>
      <c r="E1194" s="2" t="s">
        <v>1123</v>
      </c>
      <c r="F1194" s="2">
        <v>3</v>
      </c>
      <c r="G1194" s="1">
        <v>41528</v>
      </c>
      <c r="H1194" s="61">
        <v>2013</v>
      </c>
      <c r="I1194" s="5" t="s">
        <v>986</v>
      </c>
      <c r="L1194" t="str">
        <f t="shared" si="134"/>
        <v>Somero</v>
      </c>
      <c r="M1194" s="2" t="s">
        <v>1026</v>
      </c>
      <c r="N1194" t="str">
        <f>VLOOKUP(M1194,spp!A:B,2,FALSE)</f>
        <v>Microspathodon dorsalis</v>
      </c>
      <c r="O1194">
        <f t="shared" si="140"/>
        <v>5</v>
      </c>
      <c r="P1194">
        <v>5</v>
      </c>
      <c r="AJ1194">
        <f>VLOOKUP(M1194,spp!A:C,3,FALSE)</f>
        <v>2</v>
      </c>
      <c r="AK1194">
        <f>VLOOKUP(M1194,spp!A:D,4,FALSE)</f>
        <v>3</v>
      </c>
      <c r="AL1194">
        <f t="shared" si="135"/>
        <v>156.25</v>
      </c>
      <c r="AM1194">
        <f t="shared" si="136"/>
        <v>3.90625</v>
      </c>
      <c r="AN1194">
        <f t="shared" si="137"/>
        <v>39.0625</v>
      </c>
      <c r="AO1194">
        <f t="shared" si="138"/>
        <v>3.90625E-2</v>
      </c>
      <c r="AP1194">
        <f t="shared" si="139"/>
        <v>0.1</v>
      </c>
      <c r="AQ1194">
        <f>VLOOKUP(M1194,spp!A:H,8,FALSE)</f>
        <v>2.1</v>
      </c>
      <c r="AR1194" t="str">
        <f>VLOOKUP(M1194,spp!A:K,10,FALSE)</f>
        <v>Herbívoro</v>
      </c>
      <c r="AS1194" t="str">
        <f>VLOOKUP(M1194,spp!A:L,12,FALSE)</f>
        <v>LC</v>
      </c>
    </row>
    <row r="1195" spans="1:45" x14ac:dyDescent="0.3">
      <c r="A1195">
        <v>26</v>
      </c>
      <c r="B1195" s="2" t="s">
        <v>1113</v>
      </c>
      <c r="C1195" t="s">
        <v>1114</v>
      </c>
      <c r="D1195" s="2" t="s">
        <v>1288</v>
      </c>
      <c r="E1195" s="2" t="s">
        <v>1123</v>
      </c>
      <c r="F1195" s="2">
        <v>3</v>
      </c>
      <c r="G1195" s="1">
        <v>41529</v>
      </c>
      <c r="H1195" s="61">
        <v>2013</v>
      </c>
      <c r="I1195" s="5" t="s">
        <v>986</v>
      </c>
      <c r="L1195" t="str">
        <f t="shared" si="134"/>
        <v>Somero</v>
      </c>
      <c r="M1195" s="2" t="s">
        <v>1028</v>
      </c>
      <c r="N1195" t="str">
        <f>VLOOKUP(M1195,spp!A:B,2,FALSE)</f>
        <v>Thalassoma lucasanum</v>
      </c>
      <c r="O1195">
        <f t="shared" si="140"/>
        <v>3</v>
      </c>
      <c r="P1195">
        <v>3</v>
      </c>
      <c r="AJ1195">
        <f>VLOOKUP(M1195,spp!A:C,3,FALSE)</f>
        <v>1.261E-2</v>
      </c>
      <c r="AK1195">
        <f>VLOOKUP(M1195,spp!A:D,4,FALSE)</f>
        <v>2</v>
      </c>
      <c r="AL1195">
        <f t="shared" si="135"/>
        <v>0.23643749999999997</v>
      </c>
      <c r="AM1195">
        <f t="shared" si="136"/>
        <v>5.9109374999999995E-3</v>
      </c>
      <c r="AN1195">
        <f t="shared" si="137"/>
        <v>5.9109374999999992E-2</v>
      </c>
      <c r="AO1195">
        <f t="shared" si="138"/>
        <v>5.9109374999999992E-5</v>
      </c>
      <c r="AP1195">
        <f t="shared" si="139"/>
        <v>0.06</v>
      </c>
      <c r="AQ1195">
        <f>VLOOKUP(M1195,spp!A:H,8,FALSE)</f>
        <v>3.5</v>
      </c>
      <c r="AR1195" t="str">
        <f>VLOOKUP(M1195,spp!A:K,10,FALSE)</f>
        <v>Depredador</v>
      </c>
      <c r="AS1195" t="str">
        <f>VLOOKUP(M1195,spp!A:L,12,FALSE)</f>
        <v>LC</v>
      </c>
    </row>
    <row r="1196" spans="1:45" x14ac:dyDescent="0.3">
      <c r="A1196">
        <v>27</v>
      </c>
      <c r="B1196" s="2" t="s">
        <v>1113</v>
      </c>
      <c r="C1196" t="s">
        <v>1114</v>
      </c>
      <c r="D1196" s="2" t="s">
        <v>1378</v>
      </c>
      <c r="E1196" s="2" t="s">
        <v>1123</v>
      </c>
      <c r="F1196" s="2">
        <v>1</v>
      </c>
      <c r="G1196" s="1">
        <v>41530</v>
      </c>
      <c r="H1196" s="61">
        <v>2013</v>
      </c>
      <c r="I1196" s="5" t="s">
        <v>986</v>
      </c>
      <c r="L1196" t="str">
        <f t="shared" si="134"/>
        <v>Somero</v>
      </c>
      <c r="M1196" s="2" t="s">
        <v>1019</v>
      </c>
      <c r="N1196" t="str">
        <f>VLOOKUP(M1196,spp!A:B,2,FALSE)</f>
        <v>Stegastes acapulcoensis</v>
      </c>
      <c r="O1196">
        <f t="shared" si="140"/>
        <v>3</v>
      </c>
      <c r="P1196">
        <v>2</v>
      </c>
      <c r="Q1196">
        <v>1</v>
      </c>
      <c r="AJ1196">
        <f>VLOOKUP(M1196,spp!A:C,3,FALSE)</f>
        <v>3.49E-2</v>
      </c>
      <c r="AK1196">
        <f>VLOOKUP(M1196,spp!A:D,4,FALSE)</f>
        <v>2</v>
      </c>
      <c r="AL1196">
        <f t="shared" si="135"/>
        <v>2.399375</v>
      </c>
      <c r="AM1196">
        <f t="shared" si="136"/>
        <v>5.9984375E-2</v>
      </c>
      <c r="AN1196">
        <f t="shared" si="137"/>
        <v>0.59984375000000001</v>
      </c>
      <c r="AO1196">
        <f t="shared" si="138"/>
        <v>5.9984375000000001E-4</v>
      </c>
      <c r="AP1196">
        <f t="shared" si="139"/>
        <v>0.06</v>
      </c>
      <c r="AQ1196">
        <f>VLOOKUP(M1196,spp!A:H,8,FALSE)</f>
        <v>2</v>
      </c>
      <c r="AR1196" t="str">
        <f>VLOOKUP(M1196,spp!A:K,10,FALSE)</f>
        <v>Herbívoro</v>
      </c>
      <c r="AS1196" t="str">
        <f>VLOOKUP(M1196,spp!A:L,12,FALSE)</f>
        <v>LC</v>
      </c>
    </row>
    <row r="1197" spans="1:45" x14ac:dyDescent="0.3">
      <c r="A1197">
        <v>27</v>
      </c>
      <c r="B1197" s="2" t="s">
        <v>1113</v>
      </c>
      <c r="C1197" t="s">
        <v>1114</v>
      </c>
      <c r="D1197" s="2" t="s">
        <v>1378</v>
      </c>
      <c r="E1197" s="2" t="s">
        <v>1123</v>
      </c>
      <c r="F1197" s="2">
        <v>1</v>
      </c>
      <c r="G1197" s="1">
        <v>41531</v>
      </c>
      <c r="H1197" s="61">
        <v>2013</v>
      </c>
      <c r="I1197" s="5" t="s">
        <v>986</v>
      </c>
      <c r="L1197" t="str">
        <f t="shared" si="134"/>
        <v>Somero</v>
      </c>
      <c r="M1197" s="2" t="s">
        <v>1025</v>
      </c>
      <c r="N1197" t="str">
        <f>VLOOKUP(M1197,spp!A:B,2,FALSE)</f>
        <v>Abudefduf troschelii</v>
      </c>
      <c r="O1197">
        <f t="shared" si="140"/>
        <v>2</v>
      </c>
      <c r="P1197">
        <v>2</v>
      </c>
      <c r="AJ1197">
        <f>VLOOKUP(M1197,spp!A:C,3,FALSE)</f>
        <v>1.6E-2</v>
      </c>
      <c r="AK1197">
        <f>VLOOKUP(M1197,spp!A:D,4,FALSE)</f>
        <v>3</v>
      </c>
      <c r="AL1197">
        <f t="shared" si="135"/>
        <v>0.5</v>
      </c>
      <c r="AM1197">
        <f t="shared" si="136"/>
        <v>1.2500000000000001E-2</v>
      </c>
      <c r="AN1197">
        <f t="shared" si="137"/>
        <v>0.125</v>
      </c>
      <c r="AO1197">
        <f t="shared" si="138"/>
        <v>1.25E-4</v>
      </c>
      <c r="AP1197">
        <f t="shared" si="139"/>
        <v>0.04</v>
      </c>
      <c r="AQ1197">
        <f>VLOOKUP(M1197,spp!A:H,8,FALSE)</f>
        <v>3</v>
      </c>
      <c r="AR1197" t="str">
        <f>VLOOKUP(M1197,spp!A:K,10,FALSE)</f>
        <v>Planctívoro</v>
      </c>
      <c r="AS1197" t="str">
        <f>VLOOKUP(M1197,spp!A:L,12,FALSE)</f>
        <v>LC</v>
      </c>
    </row>
    <row r="1198" spans="1:45" x14ac:dyDescent="0.3">
      <c r="A1198">
        <v>27</v>
      </c>
      <c r="B1198" s="2" t="s">
        <v>1113</v>
      </c>
      <c r="C1198" t="s">
        <v>1114</v>
      </c>
      <c r="D1198" s="2" t="s">
        <v>1378</v>
      </c>
      <c r="E1198" s="2" t="s">
        <v>1123</v>
      </c>
      <c r="F1198" s="2">
        <v>1</v>
      </c>
      <c r="G1198" s="1">
        <v>41532</v>
      </c>
      <c r="H1198" s="61">
        <v>2013</v>
      </c>
      <c r="I1198" s="5" t="s">
        <v>986</v>
      </c>
      <c r="L1198" t="str">
        <f t="shared" si="134"/>
        <v>Somero</v>
      </c>
      <c r="M1198" s="2" t="s">
        <v>1135</v>
      </c>
      <c r="N1198" t="str">
        <f>VLOOKUP(M1198,spp!A:B,2,FALSE)</f>
        <v>Uraspis helvola</v>
      </c>
      <c r="O1198">
        <f t="shared" si="140"/>
        <v>8</v>
      </c>
      <c r="T1198">
        <v>8</v>
      </c>
      <c r="AJ1198">
        <f>VLOOKUP(M1198,spp!A:C,3,FALSE)</f>
        <v>2</v>
      </c>
      <c r="AK1198">
        <f>VLOOKUP(M1198,spp!A:D,4,FALSE)</f>
        <v>3</v>
      </c>
      <c r="AL1198">
        <f t="shared" si="135"/>
        <v>250000</v>
      </c>
      <c r="AM1198">
        <f t="shared" si="136"/>
        <v>6250</v>
      </c>
      <c r="AN1198">
        <f t="shared" si="137"/>
        <v>62500</v>
      </c>
      <c r="AO1198">
        <f t="shared" si="138"/>
        <v>62.5</v>
      </c>
      <c r="AP1198">
        <f t="shared" si="139"/>
        <v>0.16</v>
      </c>
      <c r="AQ1198">
        <f>VLOOKUP(M1198,spp!A:H,8,FALSE)</f>
        <v>3.8</v>
      </c>
      <c r="AR1198" t="str">
        <f>VLOOKUP(M1198,spp!A:K,10,FALSE)</f>
        <v>Depredador</v>
      </c>
      <c r="AS1198" t="str">
        <f>VLOOKUP(M1198,spp!A:L,12,FALSE)</f>
        <v>NE</v>
      </c>
    </row>
    <row r="1199" spans="1:45" x14ac:dyDescent="0.3">
      <c r="A1199">
        <v>27</v>
      </c>
      <c r="B1199" s="2" t="s">
        <v>1113</v>
      </c>
      <c r="C1199" t="s">
        <v>1114</v>
      </c>
      <c r="D1199" s="2" t="s">
        <v>1378</v>
      </c>
      <c r="E1199" s="2" t="s">
        <v>1123</v>
      </c>
      <c r="F1199" s="2">
        <v>1</v>
      </c>
      <c r="G1199" s="1">
        <v>41533</v>
      </c>
      <c r="H1199" s="61">
        <v>2013</v>
      </c>
      <c r="I1199" s="5" t="s">
        <v>986</v>
      </c>
      <c r="L1199" t="str">
        <f t="shared" si="134"/>
        <v>Somero</v>
      </c>
      <c r="M1199" s="2" t="s">
        <v>1058</v>
      </c>
      <c r="N1199" t="str">
        <f>VLOOKUP(M1199,spp!A:B,2,FALSE)</f>
        <v>Serranus psittacinus</v>
      </c>
      <c r="O1199">
        <f t="shared" si="140"/>
        <v>2</v>
      </c>
      <c r="Q1199">
        <v>2</v>
      </c>
      <c r="AJ1199">
        <f>VLOOKUP(M1199,spp!A:C,3,FALSE)</f>
        <v>1</v>
      </c>
      <c r="AK1199">
        <f>VLOOKUP(M1199,spp!A:D,4,FALSE)</f>
        <v>2</v>
      </c>
      <c r="AL1199">
        <f t="shared" si="135"/>
        <v>112.5</v>
      </c>
      <c r="AM1199">
        <f t="shared" si="136"/>
        <v>2.8125</v>
      </c>
      <c r="AN1199">
        <f t="shared" si="137"/>
        <v>28.125</v>
      </c>
      <c r="AO1199">
        <f t="shared" si="138"/>
        <v>2.8125000000000001E-2</v>
      </c>
      <c r="AP1199">
        <f t="shared" si="139"/>
        <v>0.04</v>
      </c>
      <c r="AQ1199">
        <f>VLOOKUP(M1199,spp!A:H,8,FALSE)</f>
        <v>3.6</v>
      </c>
      <c r="AR1199" t="str">
        <f>VLOOKUP(M1199,spp!A:K,10,FALSE)</f>
        <v>Depredador</v>
      </c>
      <c r="AS1199" t="str">
        <f>VLOOKUP(M1199,spp!A:L,12,FALSE)</f>
        <v>LC</v>
      </c>
    </row>
    <row r="1200" spans="1:45" x14ac:dyDescent="0.3">
      <c r="A1200">
        <v>27</v>
      </c>
      <c r="B1200" s="2" t="s">
        <v>1113</v>
      </c>
      <c r="C1200" t="s">
        <v>1114</v>
      </c>
      <c r="D1200" s="2" t="s">
        <v>1378</v>
      </c>
      <c r="E1200" s="2" t="s">
        <v>1123</v>
      </c>
      <c r="F1200" s="2">
        <v>2</v>
      </c>
      <c r="G1200" s="1">
        <v>41534</v>
      </c>
      <c r="H1200" s="61">
        <v>2013</v>
      </c>
      <c r="I1200" s="5" t="s">
        <v>986</v>
      </c>
      <c r="L1200" t="str">
        <f t="shared" si="134"/>
        <v>Somero</v>
      </c>
      <c r="M1200" s="2" t="s">
        <v>1073</v>
      </c>
      <c r="N1200" t="str">
        <f>VLOOKUP(M1200,spp!A:B,2,FALSE)</f>
        <v>Mugil curema</v>
      </c>
      <c r="O1200">
        <f t="shared" si="140"/>
        <v>7</v>
      </c>
      <c r="U1200">
        <v>7</v>
      </c>
      <c r="AJ1200">
        <f>VLOOKUP(M1200,spp!A:C,3,FALSE)</f>
        <v>1.17E-2</v>
      </c>
      <c r="AK1200">
        <f>VLOOKUP(M1200,spp!A:D,4,FALSE)</f>
        <v>2.95</v>
      </c>
      <c r="AL1200">
        <f t="shared" si="135"/>
        <v>2939.575591473556</v>
      </c>
      <c r="AM1200">
        <f t="shared" si="136"/>
        <v>73.489389786838899</v>
      </c>
      <c r="AN1200">
        <f t="shared" si="137"/>
        <v>734.89389786838899</v>
      </c>
      <c r="AO1200">
        <f t="shared" si="138"/>
        <v>0.73489389786838899</v>
      </c>
      <c r="AP1200">
        <f t="shared" si="139"/>
        <v>0.14000000000000001</v>
      </c>
      <c r="AQ1200">
        <f>VLOOKUP(M1200,spp!A:H,8,FALSE)</f>
        <v>2.42</v>
      </c>
      <c r="AR1200" t="str">
        <f>VLOOKUP(M1200,spp!A:K,10,FALSE)</f>
        <v>Herbívoro</v>
      </c>
      <c r="AS1200" t="str">
        <f>VLOOKUP(M1200,spp!A:L,12,FALSE)</f>
        <v>NE</v>
      </c>
    </row>
    <row r="1201" spans="1:45" x14ac:dyDescent="0.3">
      <c r="A1201">
        <v>27</v>
      </c>
      <c r="B1201" s="2" t="s">
        <v>1113</v>
      </c>
      <c r="C1201" t="s">
        <v>1114</v>
      </c>
      <c r="D1201" s="2" t="s">
        <v>1378</v>
      </c>
      <c r="E1201" s="2" t="s">
        <v>1123</v>
      </c>
      <c r="F1201" s="2">
        <v>2</v>
      </c>
      <c r="G1201" s="1">
        <v>41535</v>
      </c>
      <c r="H1201" s="61">
        <v>2013</v>
      </c>
      <c r="I1201" s="5" t="s">
        <v>986</v>
      </c>
      <c r="L1201" t="str">
        <f t="shared" si="134"/>
        <v>Somero</v>
      </c>
      <c r="M1201" s="2" t="s">
        <v>1026</v>
      </c>
      <c r="N1201" t="str">
        <f>VLOOKUP(M1201,spp!A:B,2,FALSE)</f>
        <v>Microspathodon dorsalis</v>
      </c>
      <c r="O1201">
        <f t="shared" si="140"/>
        <v>2</v>
      </c>
      <c r="S1201">
        <v>2</v>
      </c>
      <c r="AJ1201">
        <f>VLOOKUP(M1201,spp!A:C,3,FALSE)</f>
        <v>2</v>
      </c>
      <c r="AK1201">
        <f>VLOOKUP(M1201,spp!A:D,4,FALSE)</f>
        <v>3</v>
      </c>
      <c r="AL1201">
        <f t="shared" si="135"/>
        <v>21437.5</v>
      </c>
      <c r="AM1201">
        <f t="shared" si="136"/>
        <v>535.9375</v>
      </c>
      <c r="AN1201">
        <f t="shared" si="137"/>
        <v>5359.375</v>
      </c>
      <c r="AO1201">
        <f t="shared" si="138"/>
        <v>5.359375</v>
      </c>
      <c r="AP1201">
        <f t="shared" si="139"/>
        <v>0.04</v>
      </c>
      <c r="AQ1201">
        <f>VLOOKUP(M1201,spp!A:H,8,FALSE)</f>
        <v>2.1</v>
      </c>
      <c r="AR1201" t="str">
        <f>VLOOKUP(M1201,spp!A:K,10,FALSE)</f>
        <v>Herbívoro</v>
      </c>
      <c r="AS1201" t="str">
        <f>VLOOKUP(M1201,spp!A:L,12,FALSE)</f>
        <v>LC</v>
      </c>
    </row>
    <row r="1202" spans="1:45" x14ac:dyDescent="0.3">
      <c r="A1202">
        <v>27</v>
      </c>
      <c r="B1202" s="2" t="s">
        <v>1113</v>
      </c>
      <c r="C1202" t="s">
        <v>1114</v>
      </c>
      <c r="D1202" s="2" t="s">
        <v>1378</v>
      </c>
      <c r="E1202" s="2" t="s">
        <v>1123</v>
      </c>
      <c r="F1202" s="2">
        <v>2</v>
      </c>
      <c r="G1202" s="1">
        <v>41536</v>
      </c>
      <c r="H1202" s="61">
        <v>2013</v>
      </c>
      <c r="I1202" s="5" t="s">
        <v>986</v>
      </c>
      <c r="L1202" t="str">
        <f t="shared" si="134"/>
        <v>Somero</v>
      </c>
      <c r="M1202" s="2" t="s">
        <v>1023</v>
      </c>
      <c r="N1202" t="str">
        <f>VLOOKUP(M1202,spp!A:B,2,FALSE)</f>
        <v>Anisotremus caesius</v>
      </c>
      <c r="O1202">
        <f t="shared" si="140"/>
        <v>3</v>
      </c>
      <c r="R1202">
        <v>3</v>
      </c>
      <c r="AJ1202">
        <f>VLOOKUP(M1202,spp!A:C,3,FALSE)</f>
        <v>1</v>
      </c>
      <c r="AK1202">
        <f>VLOOKUP(M1202,spp!A:D,4,FALSE)</f>
        <v>2</v>
      </c>
      <c r="AL1202">
        <f t="shared" si="135"/>
        <v>468.75</v>
      </c>
      <c r="AM1202">
        <f t="shared" si="136"/>
        <v>11.71875</v>
      </c>
      <c r="AN1202">
        <f t="shared" si="137"/>
        <v>117.1875</v>
      </c>
      <c r="AO1202">
        <f t="shared" si="138"/>
        <v>0.1171875</v>
      </c>
      <c r="AP1202">
        <f t="shared" si="139"/>
        <v>0.06</v>
      </c>
      <c r="AQ1202">
        <f>VLOOKUP(M1202,spp!A:H,8,FALSE)</f>
        <v>3.4</v>
      </c>
      <c r="AR1202" t="str">
        <f>VLOOKUP(M1202,spp!A:K,10,FALSE)</f>
        <v>Depredador</v>
      </c>
      <c r="AS1202" t="str">
        <f>VLOOKUP(M1202,spp!A:L,12,FALSE)</f>
        <v>LC</v>
      </c>
    </row>
    <row r="1203" spans="1:45" x14ac:dyDescent="0.3">
      <c r="A1203">
        <v>27</v>
      </c>
      <c r="B1203" s="2" t="s">
        <v>1113</v>
      </c>
      <c r="C1203" t="s">
        <v>1114</v>
      </c>
      <c r="D1203" s="2" t="s">
        <v>1378</v>
      </c>
      <c r="E1203" s="2" t="s">
        <v>1123</v>
      </c>
      <c r="F1203" s="2">
        <v>3</v>
      </c>
      <c r="G1203" s="1">
        <v>41537</v>
      </c>
      <c r="H1203" s="61">
        <v>2013</v>
      </c>
      <c r="I1203" s="5" t="s">
        <v>986</v>
      </c>
      <c r="L1203" t="str">
        <f t="shared" si="134"/>
        <v>Somero</v>
      </c>
      <c r="M1203" s="2" t="s">
        <v>1019</v>
      </c>
      <c r="N1203" t="str">
        <f>VLOOKUP(M1203,spp!A:B,2,FALSE)</f>
        <v>Stegastes acapulcoensis</v>
      </c>
      <c r="O1203">
        <f t="shared" si="140"/>
        <v>3</v>
      </c>
      <c r="Q1203">
        <v>3</v>
      </c>
      <c r="AJ1203">
        <f>VLOOKUP(M1203,spp!A:C,3,FALSE)</f>
        <v>3.49E-2</v>
      </c>
      <c r="AK1203">
        <f>VLOOKUP(M1203,spp!A:D,4,FALSE)</f>
        <v>2</v>
      </c>
      <c r="AL1203">
        <f t="shared" si="135"/>
        <v>5.8893750000000002</v>
      </c>
      <c r="AM1203">
        <f t="shared" si="136"/>
        <v>0.147234375</v>
      </c>
      <c r="AN1203">
        <f t="shared" si="137"/>
        <v>1.4723437500000001</v>
      </c>
      <c r="AO1203">
        <f t="shared" si="138"/>
        <v>1.4723437500000001E-3</v>
      </c>
      <c r="AP1203">
        <f t="shared" si="139"/>
        <v>0.06</v>
      </c>
      <c r="AQ1203">
        <f>VLOOKUP(M1203,spp!A:H,8,FALSE)</f>
        <v>2</v>
      </c>
      <c r="AR1203" t="str">
        <f>VLOOKUP(M1203,spp!A:K,10,FALSE)</f>
        <v>Herbívoro</v>
      </c>
      <c r="AS1203" t="str">
        <f>VLOOKUP(M1203,spp!A:L,12,FALSE)</f>
        <v>LC</v>
      </c>
    </row>
    <row r="1204" spans="1:45" s="2" customFormat="1" x14ac:dyDescent="0.3">
      <c r="A1204" s="2">
        <v>42</v>
      </c>
      <c r="B1204" s="2" t="s">
        <v>1176</v>
      </c>
      <c r="C1204" s="2" t="s">
        <v>1177</v>
      </c>
      <c r="D1204" s="2" t="s">
        <v>1178</v>
      </c>
      <c r="E1204" s="2" t="s">
        <v>1179</v>
      </c>
      <c r="F1204" s="2">
        <v>1</v>
      </c>
      <c r="G1204" s="5" t="s">
        <v>1180</v>
      </c>
      <c r="H1204" s="61">
        <v>2013</v>
      </c>
      <c r="I1204" s="5" t="s">
        <v>986</v>
      </c>
      <c r="K1204" s="2">
        <v>14</v>
      </c>
      <c r="L1204" t="str">
        <f t="shared" si="134"/>
        <v>Profundo</v>
      </c>
      <c r="M1204" s="2" t="s">
        <v>1194</v>
      </c>
      <c r="N1204" t="str">
        <f>VLOOKUP(M1204,spp!A:B,2,FALSE)</f>
        <v>Stegastes arcifrons</v>
      </c>
      <c r="O1204" s="2">
        <f t="shared" si="140"/>
        <v>25</v>
      </c>
      <c r="P1204" s="2">
        <v>15</v>
      </c>
      <c r="Q1204" s="2">
        <v>10</v>
      </c>
      <c r="AH1204" s="26"/>
      <c r="AJ1204">
        <f>VLOOKUP(M1204,spp!A:C,3,FALSE)</f>
        <v>3.49E-2</v>
      </c>
      <c r="AK1204">
        <f>VLOOKUP(M1204,spp!A:D,4,FALSE)</f>
        <v>2</v>
      </c>
      <c r="AL1204">
        <f t="shared" si="135"/>
        <v>22.903125000000003</v>
      </c>
      <c r="AM1204">
        <f t="shared" si="136"/>
        <v>0.57257812500000005</v>
      </c>
      <c r="AN1204">
        <f t="shared" si="137"/>
        <v>5.7257812500000007</v>
      </c>
      <c r="AO1204">
        <f t="shared" si="138"/>
        <v>5.7257812500000008E-3</v>
      </c>
      <c r="AP1204">
        <f t="shared" si="139"/>
        <v>0.5</v>
      </c>
      <c r="AQ1204">
        <f>VLOOKUP(M1204,spp!A:H,8,FALSE)</f>
        <v>2.97</v>
      </c>
      <c r="AR1204" t="str">
        <f>VLOOKUP(M1204,spp!A:K,10,FALSE)</f>
        <v>Herbívoro</v>
      </c>
      <c r="AS1204" t="str">
        <f>VLOOKUP(M1204,spp!A:L,12,FALSE)</f>
        <v>LC</v>
      </c>
    </row>
    <row r="1205" spans="1:45" x14ac:dyDescent="0.3">
      <c r="A1205" s="2">
        <v>42</v>
      </c>
      <c r="B1205" s="2" t="s">
        <v>1176</v>
      </c>
      <c r="C1205" s="2" t="s">
        <v>1177</v>
      </c>
      <c r="D1205" s="2" t="s">
        <v>1178</v>
      </c>
      <c r="E1205" s="2" t="s">
        <v>1179</v>
      </c>
      <c r="F1205" s="2">
        <v>1</v>
      </c>
      <c r="G1205" s="5" t="s">
        <v>1180</v>
      </c>
      <c r="H1205" s="61">
        <v>2013</v>
      </c>
      <c r="I1205" s="5" t="s">
        <v>986</v>
      </c>
      <c r="K1205" s="2">
        <v>14</v>
      </c>
      <c r="L1205" t="str">
        <f t="shared" si="134"/>
        <v>Profundo</v>
      </c>
      <c r="M1205" s="2" t="s">
        <v>1034</v>
      </c>
      <c r="N1205" t="str">
        <f>VLOOKUP(M1205,spp!A:B,2,FALSE)</f>
        <v>Acanthurus nigricans</v>
      </c>
      <c r="O1205">
        <f t="shared" si="140"/>
        <v>1</v>
      </c>
      <c r="T1205">
        <v>1</v>
      </c>
      <c r="AJ1205">
        <f>VLOOKUP(M1205,spp!A:C,3,FALSE)</f>
        <v>6</v>
      </c>
      <c r="AK1205">
        <f>VLOOKUP(M1205,spp!A:D,4,FALSE)</f>
        <v>2.669</v>
      </c>
      <c r="AL1205">
        <f t="shared" si="135"/>
        <v>32303.764351212314</v>
      </c>
      <c r="AM1205">
        <f t="shared" si="136"/>
        <v>807.59410878030781</v>
      </c>
      <c r="AN1205">
        <f t="shared" si="137"/>
        <v>8075.9410878030776</v>
      </c>
      <c r="AO1205">
        <f t="shared" si="138"/>
        <v>8.0759410878030771</v>
      </c>
      <c r="AP1205">
        <f t="shared" si="139"/>
        <v>0.02</v>
      </c>
      <c r="AQ1205">
        <f>VLOOKUP(M1205,spp!A:H,8,FALSE)</f>
        <v>2</v>
      </c>
      <c r="AR1205" t="str">
        <f>VLOOKUP(M1205,spp!A:K,10,FALSE)</f>
        <v>Herbívoro</v>
      </c>
      <c r="AS1205" t="str">
        <f>VLOOKUP(M1205,spp!A:L,12,FALSE)</f>
        <v>LC</v>
      </c>
    </row>
    <row r="1206" spans="1:45" x14ac:dyDescent="0.3">
      <c r="A1206" s="2">
        <v>42</v>
      </c>
      <c r="B1206" s="2" t="s">
        <v>1176</v>
      </c>
      <c r="C1206" s="2" t="s">
        <v>1177</v>
      </c>
      <c r="D1206" s="2" t="s">
        <v>1178</v>
      </c>
      <c r="E1206" s="2" t="s">
        <v>1179</v>
      </c>
      <c r="F1206" s="2">
        <v>1</v>
      </c>
      <c r="G1206" s="5" t="s">
        <v>1180</v>
      </c>
      <c r="H1206" s="61">
        <v>2013</v>
      </c>
      <c r="I1206" s="5" t="s">
        <v>986</v>
      </c>
      <c r="K1206" s="2">
        <v>14</v>
      </c>
      <c r="L1206" t="str">
        <f t="shared" si="134"/>
        <v>Profundo</v>
      </c>
      <c r="M1206" s="2" t="s">
        <v>1080</v>
      </c>
      <c r="N1206" t="str">
        <f>VLOOKUP(M1206,spp!A:B,2,FALSE)</f>
        <v>Aulostomus chinensis</v>
      </c>
      <c r="O1206">
        <f t="shared" si="140"/>
        <v>3</v>
      </c>
      <c r="T1206">
        <v>3</v>
      </c>
      <c r="AJ1206">
        <f>VLOOKUP(M1206,spp!A:C,3,FALSE)</f>
        <v>2</v>
      </c>
      <c r="AK1206">
        <f>VLOOKUP(M1206,spp!A:D,4,FALSE)</f>
        <v>3</v>
      </c>
      <c r="AL1206">
        <f t="shared" si="135"/>
        <v>93750</v>
      </c>
      <c r="AM1206">
        <f t="shared" si="136"/>
        <v>2343.75</v>
      </c>
      <c r="AN1206">
        <f t="shared" si="137"/>
        <v>23437.5</v>
      </c>
      <c r="AO1206">
        <f t="shared" si="138"/>
        <v>23.4375</v>
      </c>
      <c r="AP1206">
        <f t="shared" si="139"/>
        <v>0.06</v>
      </c>
      <c r="AQ1206">
        <f>VLOOKUP(M1206,spp!A:H,8,FALSE)</f>
        <v>3.9</v>
      </c>
      <c r="AR1206" t="str">
        <f>VLOOKUP(M1206,spp!A:K,10,FALSE)</f>
        <v>Depredador</v>
      </c>
      <c r="AS1206" t="str">
        <f>VLOOKUP(M1206,spp!A:L,12,FALSE)</f>
        <v>NE</v>
      </c>
    </row>
    <row r="1207" spans="1:45" x14ac:dyDescent="0.3">
      <c r="A1207" s="2">
        <v>42</v>
      </c>
      <c r="B1207" s="2" t="s">
        <v>1176</v>
      </c>
      <c r="C1207" s="2" t="s">
        <v>1177</v>
      </c>
      <c r="D1207" s="2" t="s">
        <v>1178</v>
      </c>
      <c r="E1207" s="2" t="s">
        <v>1179</v>
      </c>
      <c r="F1207" s="2">
        <v>1</v>
      </c>
      <c r="G1207" s="5" t="s">
        <v>1180</v>
      </c>
      <c r="H1207" s="61">
        <v>2013</v>
      </c>
      <c r="I1207" s="5" t="s">
        <v>986</v>
      </c>
      <c r="K1207" s="2">
        <v>14</v>
      </c>
      <c r="L1207" t="str">
        <f t="shared" si="134"/>
        <v>Profundo</v>
      </c>
      <c r="M1207" s="2" t="s">
        <v>1064</v>
      </c>
      <c r="N1207" t="str">
        <f>VLOOKUP(M1207,spp!A:B,2,FALSE)</f>
        <v>Zanclus cornutus</v>
      </c>
      <c r="O1207">
        <f t="shared" si="140"/>
        <v>1</v>
      </c>
      <c r="T1207">
        <v>1</v>
      </c>
      <c r="AJ1207">
        <f>VLOOKUP(M1207,spp!A:C,3,FALSE)</f>
        <v>1.47E-2</v>
      </c>
      <c r="AK1207">
        <f>VLOOKUP(M1207,spp!A:D,4,FALSE)</f>
        <v>3</v>
      </c>
      <c r="AL1207">
        <f t="shared" si="135"/>
        <v>229.6875</v>
      </c>
      <c r="AM1207">
        <f t="shared" si="136"/>
        <v>5.7421875</v>
      </c>
      <c r="AN1207">
        <f t="shared" si="137"/>
        <v>57.421875</v>
      </c>
      <c r="AO1207">
        <f t="shared" si="138"/>
        <v>5.7421874999999997E-2</v>
      </c>
      <c r="AP1207">
        <f t="shared" si="139"/>
        <v>0.02</v>
      </c>
      <c r="AQ1207">
        <f>VLOOKUP(M1207,spp!A:H,8,FALSE)</f>
        <v>2.9</v>
      </c>
      <c r="AR1207" t="str">
        <f>VLOOKUP(M1207,spp!A:K,10,FALSE)</f>
        <v>Herbívoro</v>
      </c>
      <c r="AS1207" t="str">
        <f>VLOOKUP(M1207,spp!A:L,12,FALSE)</f>
        <v>NE</v>
      </c>
    </row>
    <row r="1208" spans="1:45" x14ac:dyDescent="0.3">
      <c r="A1208" s="2">
        <v>42</v>
      </c>
      <c r="B1208" s="2" t="s">
        <v>1176</v>
      </c>
      <c r="C1208" s="2" t="s">
        <v>1177</v>
      </c>
      <c r="D1208" s="2" t="s">
        <v>1178</v>
      </c>
      <c r="E1208" s="2" t="s">
        <v>1179</v>
      </c>
      <c r="F1208" s="2">
        <v>1</v>
      </c>
      <c r="G1208" s="5" t="s">
        <v>1180</v>
      </c>
      <c r="H1208" s="61">
        <v>2013</v>
      </c>
      <c r="I1208" s="5" t="s">
        <v>986</v>
      </c>
      <c r="K1208" s="2">
        <v>14</v>
      </c>
      <c r="L1208" t="str">
        <f t="shared" si="134"/>
        <v>Profundo</v>
      </c>
      <c r="M1208" s="2" t="s">
        <v>1068</v>
      </c>
      <c r="N1208" t="str">
        <f>VLOOKUP(M1208,spp!A:B,2,FALSE)</f>
        <v>Myripristis berndti</v>
      </c>
      <c r="O1208">
        <f t="shared" si="140"/>
        <v>4</v>
      </c>
      <c r="T1208">
        <v>4</v>
      </c>
      <c r="AJ1208">
        <f>VLOOKUP(M1208,spp!A:C,3,FALSE)</f>
        <v>2.4E-2</v>
      </c>
      <c r="AK1208">
        <f>VLOOKUP(M1208,spp!A:D,4,FALSE)</f>
        <v>3.02</v>
      </c>
      <c r="AL1208">
        <f t="shared" si="135"/>
        <v>1599.7424133125498</v>
      </c>
      <c r="AM1208">
        <f t="shared" si="136"/>
        <v>39.993560332813743</v>
      </c>
      <c r="AN1208">
        <f t="shared" si="137"/>
        <v>399.9356033281374</v>
      </c>
      <c r="AO1208">
        <f t="shared" si="138"/>
        <v>0.39993560332813738</v>
      </c>
      <c r="AP1208">
        <f t="shared" si="139"/>
        <v>0.08</v>
      </c>
      <c r="AQ1208">
        <f>VLOOKUP(M1208,spp!A:H,8,FALSE)</f>
        <v>3.7</v>
      </c>
      <c r="AR1208" t="str">
        <f>VLOOKUP(M1208,spp!A:K,10,FALSE)</f>
        <v>Planctívoro</v>
      </c>
      <c r="AS1208" t="str">
        <f>VLOOKUP(M1208,spp!A:L,12,FALSE)</f>
        <v>NE</v>
      </c>
    </row>
    <row r="1209" spans="1:45" x14ac:dyDescent="0.3">
      <c r="A1209" s="2">
        <v>42</v>
      </c>
      <c r="B1209" s="2" t="s">
        <v>1176</v>
      </c>
      <c r="C1209" s="2" t="s">
        <v>1177</v>
      </c>
      <c r="D1209" s="2" t="s">
        <v>1178</v>
      </c>
      <c r="E1209" s="2" t="s">
        <v>1179</v>
      </c>
      <c r="F1209" s="2">
        <v>1</v>
      </c>
      <c r="G1209" s="5" t="s">
        <v>1180</v>
      </c>
      <c r="H1209" s="61">
        <v>2013</v>
      </c>
      <c r="I1209" s="5" t="s">
        <v>986</v>
      </c>
      <c r="K1209" s="2">
        <v>14</v>
      </c>
      <c r="L1209" t="str">
        <f t="shared" si="134"/>
        <v>Profundo</v>
      </c>
      <c r="M1209" s="2" t="s">
        <v>1078</v>
      </c>
      <c r="N1209" t="str">
        <f>VLOOKUP(M1209,spp!A:B,2,FALSE)</f>
        <v>Lutjanus viridis</v>
      </c>
      <c r="O1209">
        <f t="shared" si="140"/>
        <v>3</v>
      </c>
      <c r="T1209">
        <v>3</v>
      </c>
      <c r="AJ1209">
        <f>VLOOKUP(M1209,spp!A:C,3,FALSE)</f>
        <v>1.67E-2</v>
      </c>
      <c r="AK1209">
        <f>VLOOKUP(M1209,spp!A:D,4,FALSE)</f>
        <v>2</v>
      </c>
      <c r="AL1209">
        <f t="shared" si="135"/>
        <v>31.3125</v>
      </c>
      <c r="AM1209">
        <f t="shared" si="136"/>
        <v>0.78281250000000002</v>
      </c>
      <c r="AN1209">
        <f t="shared" si="137"/>
        <v>7.828125</v>
      </c>
      <c r="AO1209">
        <f t="shared" si="138"/>
        <v>7.828125E-3</v>
      </c>
      <c r="AP1209">
        <f t="shared" si="139"/>
        <v>0.06</v>
      </c>
      <c r="AQ1209">
        <f>VLOOKUP(M1209,spp!A:H,8,FALSE)</f>
        <v>4.2</v>
      </c>
      <c r="AR1209" t="str">
        <f>VLOOKUP(M1209,spp!A:K,10,FALSE)</f>
        <v>Depredador Tope</v>
      </c>
      <c r="AS1209" t="str">
        <f>VLOOKUP(M1209,spp!A:L,12,FALSE)</f>
        <v>LC</v>
      </c>
    </row>
    <row r="1210" spans="1:45" x14ac:dyDescent="0.3">
      <c r="A1210" s="2">
        <v>42</v>
      </c>
      <c r="B1210" s="2" t="s">
        <v>1176</v>
      </c>
      <c r="C1210" s="2" t="s">
        <v>1177</v>
      </c>
      <c r="D1210" s="2" t="s">
        <v>1178</v>
      </c>
      <c r="E1210" s="2" t="s">
        <v>1179</v>
      </c>
      <c r="F1210" s="2">
        <v>1</v>
      </c>
      <c r="G1210" s="5" t="s">
        <v>1180</v>
      </c>
      <c r="H1210" s="61">
        <v>2013</v>
      </c>
      <c r="I1210" s="5" t="s">
        <v>986</v>
      </c>
      <c r="K1210" s="2">
        <v>14</v>
      </c>
      <c r="L1210" t="str">
        <f t="shared" si="134"/>
        <v>Profundo</v>
      </c>
      <c r="M1210" s="2" t="s">
        <v>1040</v>
      </c>
      <c r="N1210" t="str">
        <f>VLOOKUP(M1210,spp!A:B,2,FALSE)</f>
        <v>Sufflamen verres</v>
      </c>
      <c r="O1210">
        <f t="shared" si="140"/>
        <v>3</v>
      </c>
      <c r="R1210">
        <v>3</v>
      </c>
      <c r="AJ1210">
        <f>VLOOKUP(M1210,spp!A:C,3,FALSE)</f>
        <v>2</v>
      </c>
      <c r="AK1210">
        <f>VLOOKUP(M1210,spp!A:D,4,FALSE)</f>
        <v>3</v>
      </c>
      <c r="AL1210">
        <f t="shared" si="135"/>
        <v>11718.75</v>
      </c>
      <c r="AM1210">
        <f t="shared" si="136"/>
        <v>292.96875</v>
      </c>
      <c r="AN1210">
        <f t="shared" si="137"/>
        <v>2929.6875</v>
      </c>
      <c r="AO1210">
        <f t="shared" si="138"/>
        <v>2.9296875</v>
      </c>
      <c r="AP1210">
        <f t="shared" si="139"/>
        <v>0.06</v>
      </c>
      <c r="AQ1210">
        <f>VLOOKUP(M1210,spp!A:H,8,FALSE)</f>
        <v>3.3</v>
      </c>
      <c r="AR1210" t="str">
        <f>VLOOKUP(M1210,spp!A:K,10,FALSE)</f>
        <v>Depredador</v>
      </c>
      <c r="AS1210" t="str">
        <f>VLOOKUP(M1210,spp!A:L,12,FALSE)</f>
        <v>LC</v>
      </c>
    </row>
    <row r="1211" spans="1:45" x14ac:dyDescent="0.3">
      <c r="A1211" s="2">
        <v>42</v>
      </c>
      <c r="B1211" s="2" t="s">
        <v>1176</v>
      </c>
      <c r="C1211" s="2" t="s">
        <v>1177</v>
      </c>
      <c r="D1211" s="2" t="s">
        <v>1178</v>
      </c>
      <c r="E1211" s="2" t="s">
        <v>1179</v>
      </c>
      <c r="F1211" s="2">
        <v>1</v>
      </c>
      <c r="G1211" s="5" t="s">
        <v>1180</v>
      </c>
      <c r="H1211" s="61">
        <v>2013</v>
      </c>
      <c r="I1211" s="5" t="s">
        <v>986</v>
      </c>
      <c r="K1211" s="2">
        <v>14</v>
      </c>
      <c r="L1211" t="str">
        <f t="shared" si="134"/>
        <v>Profundo</v>
      </c>
      <c r="M1211" s="2" t="s">
        <v>1062</v>
      </c>
      <c r="N1211" t="str">
        <f>VLOOKUP(M1211,spp!A:B,2,FALSE)</f>
        <v>Paranthias colonus</v>
      </c>
      <c r="O1211">
        <f t="shared" si="140"/>
        <v>20</v>
      </c>
      <c r="S1211">
        <v>20</v>
      </c>
      <c r="AJ1211">
        <f>VLOOKUP(M1211,spp!A:C,3,FALSE)</f>
        <v>1.485E-2</v>
      </c>
      <c r="AK1211">
        <f>VLOOKUP(M1211,spp!A:D,4,FALSE)</f>
        <v>2</v>
      </c>
      <c r="AL1211">
        <f t="shared" si="135"/>
        <v>90.956249999999997</v>
      </c>
      <c r="AM1211">
        <f t="shared" si="136"/>
        <v>2.27390625</v>
      </c>
      <c r="AN1211">
        <f t="shared" si="137"/>
        <v>22.739062499999999</v>
      </c>
      <c r="AO1211">
        <f t="shared" si="138"/>
        <v>2.2739062500000001E-2</v>
      </c>
      <c r="AP1211">
        <f t="shared" si="139"/>
        <v>0.4</v>
      </c>
      <c r="AQ1211">
        <f>VLOOKUP(M1211,spp!A:H,8,FALSE)</f>
        <v>3.8</v>
      </c>
      <c r="AR1211" t="str">
        <f>VLOOKUP(M1211,spp!A:K,10,FALSE)</f>
        <v>Planctívoro</v>
      </c>
      <c r="AS1211" t="str">
        <f>VLOOKUP(M1211,spp!A:L,12,FALSE)</f>
        <v>LC</v>
      </c>
    </row>
    <row r="1212" spans="1:45" x14ac:dyDescent="0.3">
      <c r="A1212" s="2">
        <v>42</v>
      </c>
      <c r="B1212" s="2" t="s">
        <v>1176</v>
      </c>
      <c r="C1212" s="2" t="s">
        <v>1177</v>
      </c>
      <c r="D1212" s="2" t="s">
        <v>1178</v>
      </c>
      <c r="E1212" s="2" t="s">
        <v>1179</v>
      </c>
      <c r="F1212" s="2">
        <v>1</v>
      </c>
      <c r="G1212" s="5" t="s">
        <v>1180</v>
      </c>
      <c r="H1212" s="61">
        <v>2013</v>
      </c>
      <c r="I1212" s="5" t="s">
        <v>986</v>
      </c>
      <c r="K1212" s="2">
        <v>14</v>
      </c>
      <c r="L1212" t="str">
        <f t="shared" si="134"/>
        <v>Profundo</v>
      </c>
      <c r="M1212" s="2" t="s">
        <v>1021</v>
      </c>
      <c r="N1212" t="str">
        <f>VLOOKUP(M1212,spp!A:B,2,FALSE)</f>
        <v>Johnrandallia nigrirostris</v>
      </c>
      <c r="O1212">
        <f t="shared" si="140"/>
        <v>2</v>
      </c>
      <c r="Q1212">
        <v>2</v>
      </c>
      <c r="AJ1212">
        <f>VLOOKUP(M1212,spp!A:C,3,FALSE)</f>
        <v>2</v>
      </c>
      <c r="AK1212">
        <f>VLOOKUP(M1212,spp!A:D,4,FALSE)</f>
        <v>3</v>
      </c>
      <c r="AL1212">
        <f t="shared" si="135"/>
        <v>1687.5</v>
      </c>
      <c r="AM1212">
        <f t="shared" si="136"/>
        <v>42.1875</v>
      </c>
      <c r="AN1212">
        <f t="shared" si="137"/>
        <v>421.875</v>
      </c>
      <c r="AO1212">
        <f t="shared" si="138"/>
        <v>0.421875</v>
      </c>
      <c r="AP1212">
        <f t="shared" si="139"/>
        <v>0.04</v>
      </c>
      <c r="AQ1212">
        <f>VLOOKUP(M1212,spp!A:H,8,FALSE)</f>
        <v>3</v>
      </c>
      <c r="AR1212" t="str">
        <f>VLOOKUP(M1212,spp!A:K,10,FALSE)</f>
        <v>Depredador</v>
      </c>
      <c r="AS1212" t="str">
        <f>VLOOKUP(M1212,spp!A:L,12,FALSE)</f>
        <v>LC</v>
      </c>
    </row>
    <row r="1213" spans="1:45" x14ac:dyDescent="0.3">
      <c r="A1213" s="2">
        <v>42</v>
      </c>
      <c r="B1213" s="2" t="s">
        <v>1176</v>
      </c>
      <c r="C1213" s="2" t="s">
        <v>1177</v>
      </c>
      <c r="D1213" s="2" t="s">
        <v>1178</v>
      </c>
      <c r="E1213" s="2" t="s">
        <v>1179</v>
      </c>
      <c r="F1213" s="2">
        <v>1</v>
      </c>
      <c r="G1213" s="5" t="s">
        <v>1180</v>
      </c>
      <c r="H1213" s="61">
        <v>2013</v>
      </c>
      <c r="I1213" s="5" t="s">
        <v>986</v>
      </c>
      <c r="K1213" s="2">
        <v>14</v>
      </c>
      <c r="L1213" t="str">
        <f t="shared" si="134"/>
        <v>Profundo</v>
      </c>
      <c r="M1213" s="2" t="s">
        <v>1038</v>
      </c>
      <c r="N1213" t="str">
        <f>VLOOKUP(M1213,spp!A:B,2,FALSE)</f>
        <v>Holacanthus passer</v>
      </c>
      <c r="O1213">
        <f t="shared" si="140"/>
        <v>2</v>
      </c>
      <c r="R1213">
        <v>2</v>
      </c>
      <c r="AJ1213">
        <f>VLOOKUP(M1213,spp!A:C,3,FALSE)</f>
        <v>2</v>
      </c>
      <c r="AK1213">
        <f>VLOOKUP(M1213,spp!A:D,4,FALSE)</f>
        <v>3</v>
      </c>
      <c r="AL1213">
        <f t="shared" si="135"/>
        <v>7812.5</v>
      </c>
      <c r="AM1213">
        <f t="shared" si="136"/>
        <v>195.3125</v>
      </c>
      <c r="AN1213">
        <f t="shared" si="137"/>
        <v>1953.125</v>
      </c>
      <c r="AO1213">
        <f t="shared" si="138"/>
        <v>1.953125</v>
      </c>
      <c r="AP1213">
        <f t="shared" si="139"/>
        <v>0.04</v>
      </c>
      <c r="AQ1213">
        <f>VLOOKUP(M1213,spp!A:H,8,FALSE)</f>
        <v>2.6</v>
      </c>
      <c r="AR1213" t="str">
        <f>VLOOKUP(M1213,spp!A:K,10,FALSE)</f>
        <v>Herbívoro</v>
      </c>
      <c r="AS1213" t="str">
        <f>VLOOKUP(M1213,spp!A:L,12,FALSE)</f>
        <v>LC</v>
      </c>
    </row>
    <row r="1214" spans="1:45" x14ac:dyDescent="0.3">
      <c r="A1214" s="2">
        <v>42</v>
      </c>
      <c r="B1214" s="2" t="s">
        <v>1176</v>
      </c>
      <c r="C1214" s="2" t="s">
        <v>1177</v>
      </c>
      <c r="D1214" s="2" t="s">
        <v>1178</v>
      </c>
      <c r="E1214" s="2" t="s">
        <v>1179</v>
      </c>
      <c r="F1214" s="2">
        <v>1</v>
      </c>
      <c r="G1214" s="5" t="s">
        <v>1180</v>
      </c>
      <c r="H1214" s="61">
        <v>2013</v>
      </c>
      <c r="I1214" s="5" t="s">
        <v>986</v>
      </c>
      <c r="K1214" s="2">
        <v>14</v>
      </c>
      <c r="L1214" t="str">
        <f t="shared" si="134"/>
        <v>Profundo</v>
      </c>
      <c r="M1214" s="2" t="s">
        <v>1046</v>
      </c>
      <c r="N1214" t="str">
        <f>VLOOKUP(M1214,spp!A:B,2,FALSE)</f>
        <v>Arothron meleagris</v>
      </c>
      <c r="O1214">
        <f t="shared" ref="O1214:O1277" si="141">+SUM(P1214:AF1214)</f>
        <v>2</v>
      </c>
      <c r="S1214">
        <v>2</v>
      </c>
      <c r="AJ1214">
        <f>VLOOKUP(M1214,spp!A:C,3,FALSE)</f>
        <v>3</v>
      </c>
      <c r="AK1214">
        <f>VLOOKUP(M1214,spp!A:D,4,FALSE)</f>
        <v>2</v>
      </c>
      <c r="AL1214">
        <f t="shared" si="135"/>
        <v>1837.5</v>
      </c>
      <c r="AM1214">
        <f t="shared" si="136"/>
        <v>45.9375</v>
      </c>
      <c r="AN1214">
        <f t="shared" si="137"/>
        <v>459.375</v>
      </c>
      <c r="AO1214">
        <f t="shared" si="138"/>
        <v>0.45937499999999998</v>
      </c>
      <c r="AP1214">
        <f t="shared" si="139"/>
        <v>0.04</v>
      </c>
      <c r="AQ1214">
        <f>VLOOKUP(M1214,spp!A:H,8,FALSE)</f>
        <v>3.4</v>
      </c>
      <c r="AR1214" t="str">
        <f>VLOOKUP(M1214,spp!A:K,10,FALSE)</f>
        <v>Depredador</v>
      </c>
      <c r="AS1214" t="str">
        <f>VLOOKUP(M1214,spp!A:L,12,FALSE)</f>
        <v>NE</v>
      </c>
    </row>
    <row r="1215" spans="1:45" x14ac:dyDescent="0.3">
      <c r="A1215" s="2">
        <v>42</v>
      </c>
      <c r="B1215" s="2" t="s">
        <v>1176</v>
      </c>
      <c r="C1215" s="2" t="s">
        <v>1177</v>
      </c>
      <c r="D1215" s="2" t="s">
        <v>1178</v>
      </c>
      <c r="E1215" s="2" t="s">
        <v>1179</v>
      </c>
      <c r="F1215" s="2">
        <v>2</v>
      </c>
      <c r="G1215" s="5" t="s">
        <v>1180</v>
      </c>
      <c r="H1215" s="61">
        <v>2013</v>
      </c>
      <c r="I1215" s="5" t="s">
        <v>986</v>
      </c>
      <c r="K1215" s="2">
        <v>13</v>
      </c>
      <c r="L1215" t="str">
        <f t="shared" si="134"/>
        <v>Profundo</v>
      </c>
      <c r="M1215" s="2" t="s">
        <v>1194</v>
      </c>
      <c r="N1215" t="str">
        <f>VLOOKUP(M1215,spp!A:B,2,FALSE)</f>
        <v>Stegastes arcifrons</v>
      </c>
      <c r="O1215">
        <f t="shared" si="141"/>
        <v>35</v>
      </c>
      <c r="P1215">
        <v>20</v>
      </c>
      <c r="Q1215">
        <v>15</v>
      </c>
      <c r="AJ1215">
        <f>VLOOKUP(M1215,spp!A:C,3,FALSE)</f>
        <v>3.49E-2</v>
      </c>
      <c r="AK1215">
        <f>VLOOKUP(M1215,spp!A:D,4,FALSE)</f>
        <v>2</v>
      </c>
      <c r="AL1215">
        <f t="shared" si="135"/>
        <v>33.809375000000003</v>
      </c>
      <c r="AM1215">
        <f t="shared" si="136"/>
        <v>0.84523437500000009</v>
      </c>
      <c r="AN1215">
        <f t="shared" si="137"/>
        <v>8.4523437500000007</v>
      </c>
      <c r="AO1215">
        <f t="shared" si="138"/>
        <v>8.4523437500000007E-3</v>
      </c>
      <c r="AP1215">
        <f t="shared" si="139"/>
        <v>0.7</v>
      </c>
      <c r="AQ1215">
        <f>VLOOKUP(M1215,spp!A:H,8,FALSE)</f>
        <v>2.97</v>
      </c>
      <c r="AR1215" t="str">
        <f>VLOOKUP(M1215,spp!A:K,10,FALSE)</f>
        <v>Herbívoro</v>
      </c>
      <c r="AS1215" t="str">
        <f>VLOOKUP(M1215,spp!A:L,12,FALSE)</f>
        <v>LC</v>
      </c>
    </row>
    <row r="1216" spans="1:45" x14ac:dyDescent="0.3">
      <c r="A1216" s="2">
        <v>42</v>
      </c>
      <c r="B1216" s="2" t="s">
        <v>1176</v>
      </c>
      <c r="C1216" s="2" t="s">
        <v>1177</v>
      </c>
      <c r="D1216" s="2" t="s">
        <v>1178</v>
      </c>
      <c r="E1216" s="2" t="s">
        <v>1179</v>
      </c>
      <c r="F1216" s="2">
        <v>2</v>
      </c>
      <c r="G1216" s="5" t="s">
        <v>1180</v>
      </c>
      <c r="H1216" s="61">
        <v>2013</v>
      </c>
      <c r="I1216" s="5" t="s">
        <v>986</v>
      </c>
      <c r="K1216" s="2">
        <v>13</v>
      </c>
      <c r="L1216" t="str">
        <f t="shared" si="134"/>
        <v>Profundo</v>
      </c>
      <c r="M1216" s="2" t="s">
        <v>1034</v>
      </c>
      <c r="N1216" t="str">
        <f>VLOOKUP(M1216,spp!A:B,2,FALSE)</f>
        <v>Acanthurus nigricans</v>
      </c>
      <c r="O1216">
        <f t="shared" si="141"/>
        <v>2</v>
      </c>
      <c r="T1216">
        <v>2</v>
      </c>
      <c r="AJ1216">
        <f>VLOOKUP(M1216,spp!A:C,3,FALSE)</f>
        <v>6</v>
      </c>
      <c r="AK1216">
        <f>VLOOKUP(M1216,spp!A:D,4,FALSE)</f>
        <v>2.669</v>
      </c>
      <c r="AL1216">
        <f t="shared" si="135"/>
        <v>64607.528702424628</v>
      </c>
      <c r="AM1216">
        <f t="shared" si="136"/>
        <v>1615.1882175606156</v>
      </c>
      <c r="AN1216">
        <f t="shared" si="137"/>
        <v>16151.882175606155</v>
      </c>
      <c r="AO1216">
        <f t="shared" si="138"/>
        <v>16.151882175606154</v>
      </c>
      <c r="AP1216">
        <f t="shared" si="139"/>
        <v>0.04</v>
      </c>
      <c r="AQ1216">
        <f>VLOOKUP(M1216,spp!A:H,8,FALSE)</f>
        <v>2</v>
      </c>
      <c r="AR1216" t="str">
        <f>VLOOKUP(M1216,spp!A:K,10,FALSE)</f>
        <v>Herbívoro</v>
      </c>
      <c r="AS1216" t="str">
        <f>VLOOKUP(M1216,spp!A:L,12,FALSE)</f>
        <v>LC</v>
      </c>
    </row>
    <row r="1217" spans="1:45" x14ac:dyDescent="0.3">
      <c r="A1217" s="2">
        <v>42</v>
      </c>
      <c r="B1217" s="2" t="s">
        <v>1176</v>
      </c>
      <c r="C1217" s="2" t="s">
        <v>1177</v>
      </c>
      <c r="D1217" s="2" t="s">
        <v>1178</v>
      </c>
      <c r="E1217" s="2" t="s">
        <v>1179</v>
      </c>
      <c r="F1217" s="2">
        <v>2</v>
      </c>
      <c r="G1217" s="5" t="s">
        <v>1180</v>
      </c>
      <c r="H1217" s="61">
        <v>2013</v>
      </c>
      <c r="I1217" s="5" t="s">
        <v>986</v>
      </c>
      <c r="K1217" s="2">
        <v>13</v>
      </c>
      <c r="L1217" t="str">
        <f t="shared" si="134"/>
        <v>Profundo</v>
      </c>
      <c r="M1217" s="2" t="s">
        <v>1080</v>
      </c>
      <c r="N1217" t="str">
        <f>VLOOKUP(M1217,spp!A:B,2,FALSE)</f>
        <v>Aulostomus chinensis</v>
      </c>
      <c r="O1217">
        <f t="shared" si="141"/>
        <v>3</v>
      </c>
      <c r="U1217">
        <v>3</v>
      </c>
      <c r="AJ1217">
        <f>VLOOKUP(M1217,spp!A:C,3,FALSE)</f>
        <v>2</v>
      </c>
      <c r="AK1217">
        <f>VLOOKUP(M1217,spp!A:D,4,FALSE)</f>
        <v>3</v>
      </c>
      <c r="AL1217">
        <f t="shared" si="135"/>
        <v>257250</v>
      </c>
      <c r="AM1217">
        <f t="shared" si="136"/>
        <v>6431.25</v>
      </c>
      <c r="AN1217">
        <f t="shared" si="137"/>
        <v>64312.5</v>
      </c>
      <c r="AO1217">
        <f t="shared" si="138"/>
        <v>64.3125</v>
      </c>
      <c r="AP1217">
        <f t="shared" si="139"/>
        <v>0.06</v>
      </c>
      <c r="AQ1217">
        <f>VLOOKUP(M1217,spp!A:H,8,FALSE)</f>
        <v>3.9</v>
      </c>
      <c r="AR1217" t="str">
        <f>VLOOKUP(M1217,spp!A:K,10,FALSE)</f>
        <v>Depredador</v>
      </c>
      <c r="AS1217" t="str">
        <f>VLOOKUP(M1217,spp!A:L,12,FALSE)</f>
        <v>NE</v>
      </c>
    </row>
    <row r="1218" spans="1:45" x14ac:dyDescent="0.3">
      <c r="A1218" s="2">
        <v>42</v>
      </c>
      <c r="B1218" s="2" t="s">
        <v>1176</v>
      </c>
      <c r="C1218" s="2" t="s">
        <v>1177</v>
      </c>
      <c r="D1218" s="2" t="s">
        <v>1178</v>
      </c>
      <c r="E1218" s="2" t="s">
        <v>1179</v>
      </c>
      <c r="F1218" s="2">
        <v>2</v>
      </c>
      <c r="G1218" s="5" t="s">
        <v>1180</v>
      </c>
      <c r="H1218" s="61">
        <v>2013</v>
      </c>
      <c r="I1218" s="5" t="s">
        <v>986</v>
      </c>
      <c r="K1218" s="2">
        <v>13</v>
      </c>
      <c r="L1218" t="str">
        <f t="shared" si="134"/>
        <v>Profundo</v>
      </c>
      <c r="M1218" s="2" t="s">
        <v>1064</v>
      </c>
      <c r="N1218" t="str">
        <f>VLOOKUP(M1218,spp!A:B,2,FALSE)</f>
        <v>Zanclus cornutus</v>
      </c>
      <c r="O1218">
        <f t="shared" si="141"/>
        <v>3</v>
      </c>
      <c r="T1218">
        <v>3</v>
      </c>
      <c r="AJ1218">
        <f>VLOOKUP(M1218,spp!A:C,3,FALSE)</f>
        <v>1.47E-2</v>
      </c>
      <c r="AK1218">
        <f>VLOOKUP(M1218,spp!A:D,4,FALSE)</f>
        <v>3</v>
      </c>
      <c r="AL1218">
        <f t="shared" si="135"/>
        <v>689.0625</v>
      </c>
      <c r="AM1218">
        <f t="shared" si="136"/>
        <v>17.2265625</v>
      </c>
      <c r="AN1218">
        <f t="shared" si="137"/>
        <v>172.265625</v>
      </c>
      <c r="AO1218">
        <f t="shared" si="138"/>
        <v>0.17226562500000001</v>
      </c>
      <c r="AP1218">
        <f t="shared" si="139"/>
        <v>0.06</v>
      </c>
      <c r="AQ1218">
        <f>VLOOKUP(M1218,spp!A:H,8,FALSE)</f>
        <v>2.9</v>
      </c>
      <c r="AR1218" t="str">
        <f>VLOOKUP(M1218,spp!A:K,10,FALSE)</f>
        <v>Herbívoro</v>
      </c>
      <c r="AS1218" t="str">
        <f>VLOOKUP(M1218,spp!A:L,12,FALSE)</f>
        <v>NE</v>
      </c>
    </row>
    <row r="1219" spans="1:45" x14ac:dyDescent="0.3">
      <c r="A1219" s="2">
        <v>42</v>
      </c>
      <c r="B1219" s="2" t="s">
        <v>1176</v>
      </c>
      <c r="C1219" s="2" t="s">
        <v>1177</v>
      </c>
      <c r="D1219" s="2" t="s">
        <v>1178</v>
      </c>
      <c r="E1219" s="2" t="s">
        <v>1179</v>
      </c>
      <c r="F1219" s="2">
        <v>2</v>
      </c>
      <c r="G1219" s="5" t="s">
        <v>1180</v>
      </c>
      <c r="H1219" s="61">
        <v>2013</v>
      </c>
      <c r="I1219" s="5" t="s">
        <v>986</v>
      </c>
      <c r="K1219" s="2">
        <v>13</v>
      </c>
      <c r="L1219" t="str">
        <f t="shared" si="134"/>
        <v>Profundo</v>
      </c>
      <c r="M1219" s="2" t="s">
        <v>1068</v>
      </c>
      <c r="N1219" t="str">
        <f>VLOOKUP(M1219,spp!A:B,2,FALSE)</f>
        <v>Myripristis berndti</v>
      </c>
      <c r="O1219">
        <f t="shared" si="141"/>
        <v>15</v>
      </c>
      <c r="T1219">
        <v>15</v>
      </c>
      <c r="AJ1219">
        <f>VLOOKUP(M1219,spp!A:C,3,FALSE)</f>
        <v>2.4E-2</v>
      </c>
      <c r="AK1219">
        <f>VLOOKUP(M1219,spp!A:D,4,FALSE)</f>
        <v>3.02</v>
      </c>
      <c r="AL1219">
        <f t="shared" si="135"/>
        <v>5999.034049922062</v>
      </c>
      <c r="AM1219">
        <f t="shared" si="136"/>
        <v>149.97585124805155</v>
      </c>
      <c r="AN1219">
        <f t="shared" si="137"/>
        <v>1499.7585124805155</v>
      </c>
      <c r="AO1219">
        <f t="shared" si="138"/>
        <v>1.4997585124805155</v>
      </c>
      <c r="AP1219">
        <f t="shared" si="139"/>
        <v>0.3</v>
      </c>
      <c r="AQ1219">
        <f>VLOOKUP(M1219,spp!A:H,8,FALSE)</f>
        <v>3.7</v>
      </c>
      <c r="AR1219" t="str">
        <f>VLOOKUP(M1219,spp!A:K,10,FALSE)</f>
        <v>Planctívoro</v>
      </c>
      <c r="AS1219" t="str">
        <f>VLOOKUP(M1219,spp!A:L,12,FALSE)</f>
        <v>NE</v>
      </c>
    </row>
    <row r="1220" spans="1:45" x14ac:dyDescent="0.3">
      <c r="A1220" s="2">
        <v>42</v>
      </c>
      <c r="B1220" s="2" t="s">
        <v>1176</v>
      </c>
      <c r="C1220" s="2" t="s">
        <v>1177</v>
      </c>
      <c r="D1220" s="2" t="s">
        <v>1178</v>
      </c>
      <c r="E1220" s="2" t="s">
        <v>1179</v>
      </c>
      <c r="F1220" s="2">
        <v>2</v>
      </c>
      <c r="G1220" s="5" t="s">
        <v>1180</v>
      </c>
      <c r="H1220" s="61">
        <v>2013</v>
      </c>
      <c r="I1220" s="5" t="s">
        <v>986</v>
      </c>
      <c r="K1220" s="2">
        <v>13</v>
      </c>
      <c r="L1220" t="str">
        <f t="shared" ref="L1220:L1283" si="142">IF(K1220&gt;6,"Profundo","Somero")</f>
        <v>Profundo</v>
      </c>
      <c r="M1220" s="2" t="s">
        <v>1078</v>
      </c>
      <c r="N1220" t="str">
        <f>VLOOKUP(M1220,spp!A:B,2,FALSE)</f>
        <v>Lutjanus viridis</v>
      </c>
      <c r="O1220">
        <f t="shared" si="141"/>
        <v>15</v>
      </c>
      <c r="T1220">
        <v>15</v>
      </c>
      <c r="AJ1220">
        <f>VLOOKUP(M1220,spp!A:C,3,FALSE)</f>
        <v>1.67E-2</v>
      </c>
      <c r="AK1220">
        <f>VLOOKUP(M1220,spp!A:D,4,FALSE)</f>
        <v>2</v>
      </c>
      <c r="AL1220">
        <f t="shared" ref="AL1220:AL1283" si="143">((AJ1220*$P$2^AK1220)*P1220)+((AJ1220*$Q$2^AK1220)*Q1220)+((AJ1220*$R$2^AK1220)*R1220)+((AJ1220*$S$2^AK1220)*S1220)+((AJ1220*$T$2^AK1220)*T1220)+((AJ1220*$U$2^AK1220)*U1220)+((AJ1220*$V$2^AK1220)*V1220)+((AJ1220*$W$2^AK1220)*W1220)+((AJ1220*$X$2^AK1220)*X1220)+((AJ1220*$Y$2^AK1220)*Y1220)+((AJ1220*$Z$2^AK1220)*Z1220)+((AJ1220*$AA$2^AK1220)*AA1220)+((AJ1220*$AB$2^AK1220)*AB1220)+ ((AJ1220*$AC$2^AK1220)*AC1220)+((AJ1220*$AD$2^AK1220)*AD1220)+((AJ1220*$AE$2^AK1220)*AE1220)+((AJ1220*$AF$2^AK1220)*AF1220)+((AJ1220*$AG$2^AK1220)*AG1220)+((AJ1220*$AH$2^AK1220)*AH1220)</f>
        <v>156.5625</v>
      </c>
      <c r="AM1220">
        <f t="shared" ref="AM1220:AM1283" si="144">AL1220/40</f>
        <v>3.9140625</v>
      </c>
      <c r="AN1220">
        <f t="shared" ref="AN1220:AN1283" si="145">AM1220*10</f>
        <v>39.140625</v>
      </c>
      <c r="AO1220">
        <f t="shared" ref="AO1220:AO1283" si="146">AN1220/1000</f>
        <v>3.9140624999999998E-2</v>
      </c>
      <c r="AP1220">
        <f t="shared" ref="AP1220:AP1283" si="147">O1220/$C$1</f>
        <v>0.3</v>
      </c>
      <c r="AQ1220">
        <f>VLOOKUP(M1220,spp!A:H,8,FALSE)</f>
        <v>4.2</v>
      </c>
      <c r="AR1220" t="str">
        <f>VLOOKUP(M1220,spp!A:K,10,FALSE)</f>
        <v>Depredador Tope</v>
      </c>
      <c r="AS1220" t="str">
        <f>VLOOKUP(M1220,spp!A:L,12,FALSE)</f>
        <v>LC</v>
      </c>
    </row>
    <row r="1221" spans="1:45" x14ac:dyDescent="0.3">
      <c r="A1221" s="2">
        <v>42</v>
      </c>
      <c r="B1221" s="2" t="s">
        <v>1176</v>
      </c>
      <c r="C1221" s="2" t="s">
        <v>1177</v>
      </c>
      <c r="D1221" s="2" t="s">
        <v>1178</v>
      </c>
      <c r="E1221" s="2" t="s">
        <v>1179</v>
      </c>
      <c r="F1221" s="2">
        <v>2</v>
      </c>
      <c r="G1221" s="5" t="s">
        <v>1180</v>
      </c>
      <c r="H1221" s="61">
        <v>2013</v>
      </c>
      <c r="I1221" s="5" t="s">
        <v>986</v>
      </c>
      <c r="K1221" s="2">
        <v>13</v>
      </c>
      <c r="L1221" t="str">
        <f t="shared" si="142"/>
        <v>Profundo</v>
      </c>
      <c r="M1221" s="2" t="s">
        <v>1062</v>
      </c>
      <c r="N1221" t="str">
        <f>VLOOKUP(M1221,spp!A:B,2,FALSE)</f>
        <v>Paranthias colonus</v>
      </c>
      <c r="O1221">
        <f t="shared" si="141"/>
        <v>150</v>
      </c>
      <c r="S1221">
        <v>150</v>
      </c>
      <c r="AJ1221">
        <f>VLOOKUP(M1221,spp!A:C,3,FALSE)</f>
        <v>1.485E-2</v>
      </c>
      <c r="AK1221">
        <f>VLOOKUP(M1221,spp!A:D,4,FALSE)</f>
        <v>2</v>
      </c>
      <c r="AL1221">
        <f t="shared" si="143"/>
        <v>682.171875</v>
      </c>
      <c r="AM1221">
        <f t="shared" si="144"/>
        <v>17.054296874999999</v>
      </c>
      <c r="AN1221">
        <f t="shared" si="145"/>
        <v>170.54296875</v>
      </c>
      <c r="AO1221">
        <f t="shared" si="146"/>
        <v>0.17054296875</v>
      </c>
      <c r="AP1221">
        <f t="shared" si="147"/>
        <v>3</v>
      </c>
      <c r="AQ1221">
        <f>VLOOKUP(M1221,spp!A:H,8,FALSE)</f>
        <v>3.8</v>
      </c>
      <c r="AR1221" t="str">
        <f>VLOOKUP(M1221,spp!A:K,10,FALSE)</f>
        <v>Planctívoro</v>
      </c>
      <c r="AS1221" t="str">
        <f>VLOOKUP(M1221,spp!A:L,12,FALSE)</f>
        <v>LC</v>
      </c>
    </row>
    <row r="1222" spans="1:45" x14ac:dyDescent="0.3">
      <c r="A1222" s="2">
        <v>42</v>
      </c>
      <c r="B1222" s="2" t="s">
        <v>1176</v>
      </c>
      <c r="C1222" s="2" t="s">
        <v>1177</v>
      </c>
      <c r="D1222" s="2" t="s">
        <v>1178</v>
      </c>
      <c r="E1222" s="2" t="s">
        <v>1179</v>
      </c>
      <c r="F1222" s="2">
        <v>2</v>
      </c>
      <c r="G1222" s="5" t="s">
        <v>1180</v>
      </c>
      <c r="H1222" s="61">
        <v>2013</v>
      </c>
      <c r="I1222" s="5" t="s">
        <v>986</v>
      </c>
      <c r="K1222" s="2">
        <v>13</v>
      </c>
      <c r="L1222" t="str">
        <f t="shared" si="142"/>
        <v>Profundo</v>
      </c>
      <c r="M1222" s="2" t="s">
        <v>1021</v>
      </c>
      <c r="N1222" t="str">
        <f>VLOOKUP(M1222,spp!A:B,2,FALSE)</f>
        <v>Johnrandallia nigrirostris</v>
      </c>
      <c r="O1222">
        <f t="shared" si="141"/>
        <v>4</v>
      </c>
      <c r="P1222">
        <v>4</v>
      </c>
      <c r="AJ1222">
        <f>VLOOKUP(M1222,spp!A:C,3,FALSE)</f>
        <v>2</v>
      </c>
      <c r="AK1222">
        <f>VLOOKUP(M1222,spp!A:D,4,FALSE)</f>
        <v>3</v>
      </c>
      <c r="AL1222">
        <f t="shared" si="143"/>
        <v>125</v>
      </c>
      <c r="AM1222">
        <f t="shared" si="144"/>
        <v>3.125</v>
      </c>
      <c r="AN1222">
        <f t="shared" si="145"/>
        <v>31.25</v>
      </c>
      <c r="AO1222">
        <f t="shared" si="146"/>
        <v>3.125E-2</v>
      </c>
      <c r="AP1222">
        <f t="shared" si="147"/>
        <v>0.08</v>
      </c>
      <c r="AQ1222">
        <f>VLOOKUP(M1222,spp!A:H,8,FALSE)</f>
        <v>3</v>
      </c>
      <c r="AR1222" t="str">
        <f>VLOOKUP(M1222,spp!A:K,10,FALSE)</f>
        <v>Depredador</v>
      </c>
      <c r="AS1222" t="str">
        <f>VLOOKUP(M1222,spp!A:L,12,FALSE)</f>
        <v>LC</v>
      </c>
    </row>
    <row r="1223" spans="1:45" x14ac:dyDescent="0.3">
      <c r="A1223" s="2">
        <v>42</v>
      </c>
      <c r="B1223" s="2" t="s">
        <v>1176</v>
      </c>
      <c r="C1223" s="2" t="s">
        <v>1177</v>
      </c>
      <c r="D1223" s="2" t="s">
        <v>1178</v>
      </c>
      <c r="E1223" s="2" t="s">
        <v>1179</v>
      </c>
      <c r="F1223" s="2">
        <v>2</v>
      </c>
      <c r="G1223" s="5" t="s">
        <v>1180</v>
      </c>
      <c r="H1223" s="61">
        <v>2013</v>
      </c>
      <c r="I1223" s="5" t="s">
        <v>986</v>
      </c>
      <c r="K1223" s="2">
        <v>13</v>
      </c>
      <c r="L1223" t="str">
        <f t="shared" si="142"/>
        <v>Profundo</v>
      </c>
      <c r="M1223" s="2" t="s">
        <v>1038</v>
      </c>
      <c r="N1223" t="str">
        <f>VLOOKUP(M1223,spp!A:B,2,FALSE)</f>
        <v>Holacanthus passer</v>
      </c>
      <c r="O1223">
        <f t="shared" si="141"/>
        <v>1</v>
      </c>
      <c r="R1223">
        <v>1</v>
      </c>
      <c r="AJ1223">
        <f>VLOOKUP(M1223,spp!A:C,3,FALSE)</f>
        <v>2</v>
      </c>
      <c r="AK1223">
        <f>VLOOKUP(M1223,spp!A:D,4,FALSE)</f>
        <v>3</v>
      </c>
      <c r="AL1223">
        <f t="shared" si="143"/>
        <v>3906.25</v>
      </c>
      <c r="AM1223">
        <f t="shared" si="144"/>
        <v>97.65625</v>
      </c>
      <c r="AN1223">
        <f t="shared" si="145"/>
        <v>976.5625</v>
      </c>
      <c r="AO1223">
        <f t="shared" si="146"/>
        <v>0.9765625</v>
      </c>
      <c r="AP1223">
        <f t="shared" si="147"/>
        <v>0.02</v>
      </c>
      <c r="AQ1223">
        <f>VLOOKUP(M1223,spp!A:H,8,FALSE)</f>
        <v>2.6</v>
      </c>
      <c r="AR1223" t="str">
        <f>VLOOKUP(M1223,spp!A:K,10,FALSE)</f>
        <v>Herbívoro</v>
      </c>
      <c r="AS1223" t="str">
        <f>VLOOKUP(M1223,spp!A:L,12,FALSE)</f>
        <v>LC</v>
      </c>
    </row>
    <row r="1224" spans="1:45" x14ac:dyDescent="0.3">
      <c r="A1224" s="2">
        <v>42</v>
      </c>
      <c r="B1224" s="2" t="s">
        <v>1176</v>
      </c>
      <c r="C1224" s="2" t="s">
        <v>1177</v>
      </c>
      <c r="D1224" s="2" t="s">
        <v>1178</v>
      </c>
      <c r="E1224" s="2" t="s">
        <v>1179</v>
      </c>
      <c r="F1224" s="2">
        <v>2</v>
      </c>
      <c r="G1224" s="5" t="s">
        <v>1180</v>
      </c>
      <c r="H1224" s="61">
        <v>2013</v>
      </c>
      <c r="I1224" s="5" t="s">
        <v>986</v>
      </c>
      <c r="K1224" s="2">
        <v>13</v>
      </c>
      <c r="L1224" t="str">
        <f t="shared" si="142"/>
        <v>Profundo</v>
      </c>
      <c r="M1224" s="2" t="s">
        <v>1046</v>
      </c>
      <c r="N1224" t="str">
        <f>VLOOKUP(M1224,spp!A:B,2,FALSE)</f>
        <v>Arothron meleagris</v>
      </c>
      <c r="O1224">
        <f t="shared" si="141"/>
        <v>1</v>
      </c>
      <c r="S1224">
        <v>1</v>
      </c>
      <c r="AJ1224">
        <f>VLOOKUP(M1224,spp!A:C,3,FALSE)</f>
        <v>3</v>
      </c>
      <c r="AK1224">
        <f>VLOOKUP(M1224,spp!A:D,4,FALSE)</f>
        <v>2</v>
      </c>
      <c r="AL1224">
        <f t="shared" si="143"/>
        <v>918.75</v>
      </c>
      <c r="AM1224">
        <f t="shared" si="144"/>
        <v>22.96875</v>
      </c>
      <c r="AN1224">
        <f t="shared" si="145"/>
        <v>229.6875</v>
      </c>
      <c r="AO1224">
        <f t="shared" si="146"/>
        <v>0.22968749999999999</v>
      </c>
      <c r="AP1224">
        <f t="shared" si="147"/>
        <v>0.02</v>
      </c>
      <c r="AQ1224">
        <f>VLOOKUP(M1224,spp!A:H,8,FALSE)</f>
        <v>3.4</v>
      </c>
      <c r="AR1224" t="str">
        <f>VLOOKUP(M1224,spp!A:K,10,FALSE)</f>
        <v>Depredador</v>
      </c>
      <c r="AS1224" t="str">
        <f>VLOOKUP(M1224,spp!A:L,12,FALSE)</f>
        <v>NE</v>
      </c>
    </row>
    <row r="1225" spans="1:45" x14ac:dyDescent="0.3">
      <c r="A1225" s="2">
        <v>42</v>
      </c>
      <c r="B1225" s="2" t="s">
        <v>1176</v>
      </c>
      <c r="C1225" s="2" t="s">
        <v>1177</v>
      </c>
      <c r="D1225" s="2" t="s">
        <v>1178</v>
      </c>
      <c r="E1225" s="2" t="s">
        <v>1179</v>
      </c>
      <c r="F1225" s="2">
        <v>2</v>
      </c>
      <c r="G1225" s="5" t="s">
        <v>1180</v>
      </c>
      <c r="H1225" s="61">
        <v>2013</v>
      </c>
      <c r="I1225" s="5" t="s">
        <v>986</v>
      </c>
      <c r="K1225" s="2">
        <v>13</v>
      </c>
      <c r="L1225" t="str">
        <f t="shared" si="142"/>
        <v>Profundo</v>
      </c>
      <c r="M1225" s="2" t="s">
        <v>1195</v>
      </c>
      <c r="N1225" t="str">
        <f>VLOOKUP(M1225,spp!A:B,2,FALSE)</f>
        <v>Melichthys niger</v>
      </c>
      <c r="O1225">
        <f t="shared" si="141"/>
        <v>2</v>
      </c>
      <c r="T1225">
        <v>2</v>
      </c>
      <c r="AJ1225">
        <f>VLOOKUP(M1225,spp!A:C,3,FALSE)</f>
        <v>5</v>
      </c>
      <c r="AK1225">
        <f>VLOOKUP(M1225,spp!A:D,4,FALSE)</f>
        <v>3</v>
      </c>
      <c r="AL1225">
        <f t="shared" si="143"/>
        <v>156250</v>
      </c>
      <c r="AM1225">
        <f t="shared" si="144"/>
        <v>3906.25</v>
      </c>
      <c r="AN1225">
        <f t="shared" si="145"/>
        <v>39062.5</v>
      </c>
      <c r="AO1225">
        <f t="shared" si="146"/>
        <v>39.0625</v>
      </c>
      <c r="AP1225">
        <f t="shared" si="147"/>
        <v>0.04</v>
      </c>
      <c r="AQ1225">
        <f>VLOOKUP(M1225,spp!A:H,8,FALSE)</f>
        <v>2.4</v>
      </c>
      <c r="AR1225" t="str">
        <f>VLOOKUP(M1225,spp!A:K,10,FALSE)</f>
        <v>Herbívoro</v>
      </c>
      <c r="AS1225" t="str">
        <f>VLOOKUP(M1225,spp!A:L,12,FALSE)</f>
        <v>NE</v>
      </c>
    </row>
    <row r="1226" spans="1:45" x14ac:dyDescent="0.3">
      <c r="A1226" s="2">
        <v>42</v>
      </c>
      <c r="B1226" s="2" t="s">
        <v>1176</v>
      </c>
      <c r="C1226" s="2" t="s">
        <v>1177</v>
      </c>
      <c r="D1226" s="2" t="s">
        <v>1178</v>
      </c>
      <c r="E1226" s="2" t="s">
        <v>1179</v>
      </c>
      <c r="F1226" s="2">
        <v>2</v>
      </c>
      <c r="G1226" s="5" t="s">
        <v>1180</v>
      </c>
      <c r="H1226" s="61">
        <v>2013</v>
      </c>
      <c r="I1226" s="5" t="s">
        <v>986</v>
      </c>
      <c r="K1226" s="2">
        <v>13</v>
      </c>
      <c r="L1226" t="str">
        <f t="shared" si="142"/>
        <v>Profundo</v>
      </c>
      <c r="M1226" s="2" t="s">
        <v>1047</v>
      </c>
      <c r="N1226" t="str">
        <f>VLOOKUP(M1226,spp!A:B,2,FALSE)</f>
        <v>Scarus rubroviolaceus</v>
      </c>
      <c r="O1226">
        <f t="shared" si="141"/>
        <v>5</v>
      </c>
      <c r="U1226">
        <v>5</v>
      </c>
      <c r="AJ1226">
        <f>VLOOKUP(M1226,spp!A:C,3,FALSE)</f>
        <v>1</v>
      </c>
      <c r="AK1226">
        <f>VLOOKUP(M1226,spp!A:D,4,FALSE)</f>
        <v>3.109</v>
      </c>
      <c r="AL1226">
        <f t="shared" si="143"/>
        <v>315847.5803701742</v>
      </c>
      <c r="AM1226">
        <f t="shared" si="144"/>
        <v>7896.1895092543546</v>
      </c>
      <c r="AN1226">
        <f t="shared" si="145"/>
        <v>78961.895092543549</v>
      </c>
      <c r="AO1226">
        <f t="shared" si="146"/>
        <v>78.961895092543543</v>
      </c>
      <c r="AP1226">
        <f t="shared" si="147"/>
        <v>0.1</v>
      </c>
      <c r="AQ1226">
        <f>VLOOKUP(M1226,spp!A:H,8,FALSE)</f>
        <v>2</v>
      </c>
      <c r="AR1226" t="str">
        <f>VLOOKUP(M1226,spp!A:K,10,FALSE)</f>
        <v>Herbívoro</v>
      </c>
      <c r="AS1226" t="str">
        <f>VLOOKUP(M1226,spp!A:L,12,FALSE)</f>
        <v>LC</v>
      </c>
    </row>
    <row r="1227" spans="1:45" x14ac:dyDescent="0.3">
      <c r="A1227" s="2">
        <v>42</v>
      </c>
      <c r="B1227" s="2" t="s">
        <v>1176</v>
      </c>
      <c r="C1227" s="2" t="s">
        <v>1177</v>
      </c>
      <c r="D1227" s="2" t="s">
        <v>1178</v>
      </c>
      <c r="E1227" s="2" t="s">
        <v>1179</v>
      </c>
      <c r="F1227" s="2">
        <v>3</v>
      </c>
      <c r="G1227" s="5" t="s">
        <v>1180</v>
      </c>
      <c r="H1227" s="61">
        <v>2013</v>
      </c>
      <c r="I1227" s="5" t="s">
        <v>986</v>
      </c>
      <c r="K1227" s="2">
        <v>13</v>
      </c>
      <c r="L1227" t="str">
        <f t="shared" si="142"/>
        <v>Profundo</v>
      </c>
      <c r="M1227" s="2" t="s">
        <v>1194</v>
      </c>
      <c r="N1227" t="str">
        <f>VLOOKUP(M1227,spp!A:B,2,FALSE)</f>
        <v>Stegastes arcifrons</v>
      </c>
      <c r="O1227">
        <f t="shared" si="141"/>
        <v>30</v>
      </c>
      <c r="P1227">
        <v>15</v>
      </c>
      <c r="Q1227">
        <v>15</v>
      </c>
      <c r="AJ1227">
        <f>VLOOKUP(M1227,spp!A:C,3,FALSE)</f>
        <v>3.49E-2</v>
      </c>
      <c r="AK1227">
        <f>VLOOKUP(M1227,spp!A:D,4,FALSE)</f>
        <v>2</v>
      </c>
      <c r="AL1227">
        <f t="shared" si="143"/>
        <v>32.71875</v>
      </c>
      <c r="AM1227">
        <f t="shared" si="144"/>
        <v>0.81796875000000002</v>
      </c>
      <c r="AN1227">
        <f t="shared" si="145"/>
        <v>8.1796875</v>
      </c>
      <c r="AO1227">
        <f t="shared" si="146"/>
        <v>8.1796874999999995E-3</v>
      </c>
      <c r="AP1227">
        <f t="shared" si="147"/>
        <v>0.6</v>
      </c>
      <c r="AQ1227">
        <f>VLOOKUP(M1227,spp!A:H,8,FALSE)</f>
        <v>2.97</v>
      </c>
      <c r="AR1227" t="str">
        <f>VLOOKUP(M1227,spp!A:K,10,FALSE)</f>
        <v>Herbívoro</v>
      </c>
      <c r="AS1227" t="str">
        <f>VLOOKUP(M1227,spp!A:L,12,FALSE)</f>
        <v>LC</v>
      </c>
    </row>
    <row r="1228" spans="1:45" x14ac:dyDescent="0.3">
      <c r="A1228" s="2">
        <v>42</v>
      </c>
      <c r="B1228" s="2" t="s">
        <v>1176</v>
      </c>
      <c r="C1228" s="2" t="s">
        <v>1177</v>
      </c>
      <c r="D1228" s="2" t="s">
        <v>1178</v>
      </c>
      <c r="E1228" s="2" t="s">
        <v>1179</v>
      </c>
      <c r="F1228" s="2">
        <v>3</v>
      </c>
      <c r="G1228" s="5" t="s">
        <v>1180</v>
      </c>
      <c r="H1228" s="61">
        <v>2013</v>
      </c>
      <c r="I1228" s="5" t="s">
        <v>986</v>
      </c>
      <c r="K1228" s="2">
        <v>13</v>
      </c>
      <c r="L1228" t="str">
        <f t="shared" si="142"/>
        <v>Profundo</v>
      </c>
      <c r="M1228" s="2" t="s">
        <v>1064</v>
      </c>
      <c r="N1228" t="str">
        <f>VLOOKUP(M1228,spp!A:B,2,FALSE)</f>
        <v>Zanclus cornutus</v>
      </c>
      <c r="O1228">
        <f t="shared" si="141"/>
        <v>1</v>
      </c>
      <c r="T1228">
        <v>1</v>
      </c>
      <c r="AJ1228">
        <f>VLOOKUP(M1228,spp!A:C,3,FALSE)</f>
        <v>1.47E-2</v>
      </c>
      <c r="AK1228">
        <f>VLOOKUP(M1228,spp!A:D,4,FALSE)</f>
        <v>3</v>
      </c>
      <c r="AL1228">
        <f t="shared" si="143"/>
        <v>229.6875</v>
      </c>
      <c r="AM1228">
        <f t="shared" si="144"/>
        <v>5.7421875</v>
      </c>
      <c r="AN1228">
        <f t="shared" si="145"/>
        <v>57.421875</v>
      </c>
      <c r="AO1228">
        <f t="shared" si="146"/>
        <v>5.7421874999999997E-2</v>
      </c>
      <c r="AP1228">
        <f t="shared" si="147"/>
        <v>0.02</v>
      </c>
      <c r="AQ1228">
        <f>VLOOKUP(M1228,spp!A:H,8,FALSE)</f>
        <v>2.9</v>
      </c>
      <c r="AR1228" t="str">
        <f>VLOOKUP(M1228,spp!A:K,10,FALSE)</f>
        <v>Herbívoro</v>
      </c>
      <c r="AS1228" t="str">
        <f>VLOOKUP(M1228,spp!A:L,12,FALSE)</f>
        <v>NE</v>
      </c>
    </row>
    <row r="1229" spans="1:45" x14ac:dyDescent="0.3">
      <c r="A1229" s="2">
        <v>42</v>
      </c>
      <c r="B1229" s="2" t="s">
        <v>1176</v>
      </c>
      <c r="C1229" s="2" t="s">
        <v>1177</v>
      </c>
      <c r="D1229" s="2" t="s">
        <v>1178</v>
      </c>
      <c r="E1229" s="2" t="s">
        <v>1179</v>
      </c>
      <c r="F1229" s="2">
        <v>3</v>
      </c>
      <c r="G1229" s="5" t="s">
        <v>1180</v>
      </c>
      <c r="H1229" s="61">
        <v>2013</v>
      </c>
      <c r="I1229" s="5" t="s">
        <v>986</v>
      </c>
      <c r="K1229" s="2">
        <v>13</v>
      </c>
      <c r="L1229" t="str">
        <f t="shared" si="142"/>
        <v>Profundo</v>
      </c>
      <c r="M1229" s="2" t="s">
        <v>1068</v>
      </c>
      <c r="N1229" t="str">
        <f>VLOOKUP(M1229,spp!A:B,2,FALSE)</f>
        <v>Myripristis berndti</v>
      </c>
      <c r="O1229">
        <f t="shared" si="141"/>
        <v>13</v>
      </c>
      <c r="T1229">
        <v>13</v>
      </c>
      <c r="AJ1229">
        <f>VLOOKUP(M1229,spp!A:C,3,FALSE)</f>
        <v>2.4E-2</v>
      </c>
      <c r="AK1229">
        <f>VLOOKUP(M1229,spp!A:D,4,FALSE)</f>
        <v>3.02</v>
      </c>
      <c r="AL1229">
        <f t="shared" si="143"/>
        <v>5199.1628432657872</v>
      </c>
      <c r="AM1229">
        <f t="shared" si="144"/>
        <v>129.97907108164469</v>
      </c>
      <c r="AN1229">
        <f t="shared" si="145"/>
        <v>1299.7907108164468</v>
      </c>
      <c r="AO1229">
        <f t="shared" si="146"/>
        <v>1.2997907108164468</v>
      </c>
      <c r="AP1229">
        <f t="shared" si="147"/>
        <v>0.26</v>
      </c>
      <c r="AQ1229">
        <f>VLOOKUP(M1229,spp!A:H,8,FALSE)</f>
        <v>3.7</v>
      </c>
      <c r="AR1229" t="str">
        <f>VLOOKUP(M1229,spp!A:K,10,FALSE)</f>
        <v>Planctívoro</v>
      </c>
      <c r="AS1229" t="str">
        <f>VLOOKUP(M1229,spp!A:L,12,FALSE)</f>
        <v>NE</v>
      </c>
    </row>
    <row r="1230" spans="1:45" x14ac:dyDescent="0.3">
      <c r="A1230" s="2">
        <v>42</v>
      </c>
      <c r="B1230" s="2" t="s">
        <v>1176</v>
      </c>
      <c r="C1230" s="2" t="s">
        <v>1177</v>
      </c>
      <c r="D1230" s="2" t="s">
        <v>1178</v>
      </c>
      <c r="E1230" s="2" t="s">
        <v>1179</v>
      </c>
      <c r="F1230" s="2">
        <v>3</v>
      </c>
      <c r="G1230" s="5" t="s">
        <v>1180</v>
      </c>
      <c r="H1230" s="61">
        <v>2013</v>
      </c>
      <c r="I1230" s="5" t="s">
        <v>986</v>
      </c>
      <c r="K1230" s="2">
        <v>13</v>
      </c>
      <c r="L1230" t="str">
        <f t="shared" si="142"/>
        <v>Profundo</v>
      </c>
      <c r="M1230" s="2" t="s">
        <v>1040</v>
      </c>
      <c r="N1230" t="str">
        <f>VLOOKUP(M1230,spp!A:B,2,FALSE)</f>
        <v>Sufflamen verres</v>
      </c>
      <c r="O1230">
        <f t="shared" si="141"/>
        <v>3</v>
      </c>
      <c r="S1230">
        <v>3</v>
      </c>
      <c r="AJ1230">
        <f>VLOOKUP(M1230,spp!A:C,3,FALSE)</f>
        <v>2</v>
      </c>
      <c r="AK1230">
        <f>VLOOKUP(M1230,spp!A:D,4,FALSE)</f>
        <v>3</v>
      </c>
      <c r="AL1230">
        <f t="shared" si="143"/>
        <v>32156.25</v>
      </c>
      <c r="AM1230">
        <f t="shared" si="144"/>
        <v>803.90625</v>
      </c>
      <c r="AN1230">
        <f t="shared" si="145"/>
        <v>8039.0625</v>
      </c>
      <c r="AO1230">
        <f t="shared" si="146"/>
        <v>8.0390625</v>
      </c>
      <c r="AP1230">
        <f t="shared" si="147"/>
        <v>0.06</v>
      </c>
      <c r="AQ1230">
        <f>VLOOKUP(M1230,spp!A:H,8,FALSE)</f>
        <v>3.3</v>
      </c>
      <c r="AR1230" t="str">
        <f>VLOOKUP(M1230,spp!A:K,10,FALSE)</f>
        <v>Depredador</v>
      </c>
      <c r="AS1230" t="str">
        <f>VLOOKUP(M1230,spp!A:L,12,FALSE)</f>
        <v>LC</v>
      </c>
    </row>
    <row r="1231" spans="1:45" x14ac:dyDescent="0.3">
      <c r="A1231" s="2">
        <v>42</v>
      </c>
      <c r="B1231" s="2" t="s">
        <v>1176</v>
      </c>
      <c r="C1231" s="2" t="s">
        <v>1177</v>
      </c>
      <c r="D1231" s="2" t="s">
        <v>1178</v>
      </c>
      <c r="E1231" s="2" t="s">
        <v>1179</v>
      </c>
      <c r="F1231" s="2">
        <v>3</v>
      </c>
      <c r="G1231" s="5" t="s">
        <v>1180</v>
      </c>
      <c r="H1231" s="61">
        <v>2013</v>
      </c>
      <c r="I1231" s="5" t="s">
        <v>986</v>
      </c>
      <c r="K1231" s="2">
        <v>13</v>
      </c>
      <c r="L1231" t="str">
        <f t="shared" si="142"/>
        <v>Profundo</v>
      </c>
      <c r="M1231" s="2" t="s">
        <v>1062</v>
      </c>
      <c r="N1231" t="str">
        <f>VLOOKUP(M1231,spp!A:B,2,FALSE)</f>
        <v>Paranthias colonus</v>
      </c>
      <c r="O1231">
        <f t="shared" si="141"/>
        <v>50</v>
      </c>
      <c r="S1231">
        <v>50</v>
      </c>
      <c r="AJ1231">
        <f>VLOOKUP(M1231,spp!A:C,3,FALSE)</f>
        <v>1.485E-2</v>
      </c>
      <c r="AK1231">
        <f>VLOOKUP(M1231,spp!A:D,4,FALSE)</f>
        <v>2</v>
      </c>
      <c r="AL1231">
        <f t="shared" si="143"/>
        <v>227.390625</v>
      </c>
      <c r="AM1231">
        <f t="shared" si="144"/>
        <v>5.6847656249999998</v>
      </c>
      <c r="AN1231">
        <f t="shared" si="145"/>
        <v>56.84765625</v>
      </c>
      <c r="AO1231">
        <f t="shared" si="146"/>
        <v>5.6847656250000003E-2</v>
      </c>
      <c r="AP1231">
        <f t="shared" si="147"/>
        <v>1</v>
      </c>
      <c r="AQ1231">
        <f>VLOOKUP(M1231,spp!A:H,8,FALSE)</f>
        <v>3.8</v>
      </c>
      <c r="AR1231" t="str">
        <f>VLOOKUP(M1231,spp!A:K,10,FALSE)</f>
        <v>Planctívoro</v>
      </c>
      <c r="AS1231" t="str">
        <f>VLOOKUP(M1231,spp!A:L,12,FALSE)</f>
        <v>LC</v>
      </c>
    </row>
    <row r="1232" spans="1:45" x14ac:dyDescent="0.3">
      <c r="A1232" s="2">
        <v>42</v>
      </c>
      <c r="B1232" s="2" t="s">
        <v>1176</v>
      </c>
      <c r="C1232" s="2" t="s">
        <v>1177</v>
      </c>
      <c r="D1232" s="2" t="s">
        <v>1178</v>
      </c>
      <c r="E1232" s="2" t="s">
        <v>1179</v>
      </c>
      <c r="F1232" s="2">
        <v>3</v>
      </c>
      <c r="G1232" s="5" t="s">
        <v>1180</v>
      </c>
      <c r="H1232" s="61">
        <v>2013</v>
      </c>
      <c r="I1232" s="5" t="s">
        <v>986</v>
      </c>
      <c r="K1232" s="2">
        <v>13</v>
      </c>
      <c r="L1232" t="str">
        <f t="shared" si="142"/>
        <v>Profundo</v>
      </c>
      <c r="M1232" s="2" t="s">
        <v>1021</v>
      </c>
      <c r="N1232" t="str">
        <f>VLOOKUP(M1232,spp!A:B,2,FALSE)</f>
        <v>Johnrandallia nigrirostris</v>
      </c>
      <c r="O1232">
        <f t="shared" si="141"/>
        <v>2</v>
      </c>
      <c r="Q1232">
        <v>2</v>
      </c>
      <c r="AJ1232">
        <f>VLOOKUP(M1232,spp!A:C,3,FALSE)</f>
        <v>2</v>
      </c>
      <c r="AK1232">
        <f>VLOOKUP(M1232,spp!A:D,4,FALSE)</f>
        <v>3</v>
      </c>
      <c r="AL1232">
        <f t="shared" si="143"/>
        <v>1687.5</v>
      </c>
      <c r="AM1232">
        <f t="shared" si="144"/>
        <v>42.1875</v>
      </c>
      <c r="AN1232">
        <f t="shared" si="145"/>
        <v>421.875</v>
      </c>
      <c r="AO1232">
        <f t="shared" si="146"/>
        <v>0.421875</v>
      </c>
      <c r="AP1232">
        <f t="shared" si="147"/>
        <v>0.04</v>
      </c>
      <c r="AQ1232">
        <f>VLOOKUP(M1232,spp!A:H,8,FALSE)</f>
        <v>3</v>
      </c>
      <c r="AR1232" t="str">
        <f>VLOOKUP(M1232,spp!A:K,10,FALSE)</f>
        <v>Depredador</v>
      </c>
      <c r="AS1232" t="str">
        <f>VLOOKUP(M1232,spp!A:L,12,FALSE)</f>
        <v>LC</v>
      </c>
    </row>
    <row r="1233" spans="1:45" x14ac:dyDescent="0.3">
      <c r="A1233" s="2">
        <v>42</v>
      </c>
      <c r="B1233" s="2" t="s">
        <v>1176</v>
      </c>
      <c r="C1233" s="2" t="s">
        <v>1177</v>
      </c>
      <c r="D1233" s="2" t="s">
        <v>1178</v>
      </c>
      <c r="E1233" s="2" t="s">
        <v>1179</v>
      </c>
      <c r="F1233" s="2">
        <v>3</v>
      </c>
      <c r="G1233" s="5" t="s">
        <v>1180</v>
      </c>
      <c r="H1233" s="61">
        <v>2013</v>
      </c>
      <c r="I1233" s="5" t="s">
        <v>986</v>
      </c>
      <c r="K1233" s="2">
        <v>13</v>
      </c>
      <c r="L1233" t="str">
        <f t="shared" si="142"/>
        <v>Profundo</v>
      </c>
      <c r="M1233" s="2" t="s">
        <v>1046</v>
      </c>
      <c r="N1233" t="str">
        <f>VLOOKUP(M1233,spp!A:B,2,FALSE)</f>
        <v>Arothron meleagris</v>
      </c>
      <c r="O1233">
        <f t="shared" si="141"/>
        <v>7</v>
      </c>
      <c r="S1233">
        <v>7</v>
      </c>
      <c r="AJ1233">
        <f>VLOOKUP(M1233,spp!A:C,3,FALSE)</f>
        <v>3</v>
      </c>
      <c r="AK1233">
        <f>VLOOKUP(M1233,spp!A:D,4,FALSE)</f>
        <v>2</v>
      </c>
      <c r="AL1233">
        <f t="shared" si="143"/>
        <v>6431.25</v>
      </c>
      <c r="AM1233">
        <f t="shared" si="144"/>
        <v>160.78125</v>
      </c>
      <c r="AN1233">
        <f t="shared" si="145"/>
        <v>1607.8125</v>
      </c>
      <c r="AO1233">
        <f t="shared" si="146"/>
        <v>1.6078125000000001</v>
      </c>
      <c r="AP1233">
        <f t="shared" si="147"/>
        <v>0.14000000000000001</v>
      </c>
      <c r="AQ1233">
        <f>VLOOKUP(M1233,spp!A:H,8,FALSE)</f>
        <v>3.4</v>
      </c>
      <c r="AR1233" t="str">
        <f>VLOOKUP(M1233,spp!A:K,10,FALSE)</f>
        <v>Depredador</v>
      </c>
      <c r="AS1233" t="str">
        <f>VLOOKUP(M1233,spp!A:L,12,FALSE)</f>
        <v>NE</v>
      </c>
    </row>
    <row r="1234" spans="1:45" x14ac:dyDescent="0.3">
      <c r="A1234" s="2">
        <v>42</v>
      </c>
      <c r="B1234" s="2" t="s">
        <v>1176</v>
      </c>
      <c r="C1234" s="2" t="s">
        <v>1177</v>
      </c>
      <c r="D1234" s="2" t="s">
        <v>1178</v>
      </c>
      <c r="E1234" s="2" t="s">
        <v>1179</v>
      </c>
      <c r="F1234" s="2">
        <v>3</v>
      </c>
      <c r="G1234" s="5" t="s">
        <v>1180</v>
      </c>
      <c r="H1234" s="61">
        <v>2013</v>
      </c>
      <c r="I1234" s="5" t="s">
        <v>986</v>
      </c>
      <c r="K1234" s="2">
        <v>13</v>
      </c>
      <c r="L1234" t="str">
        <f t="shared" si="142"/>
        <v>Profundo</v>
      </c>
      <c r="M1234" s="2" t="s">
        <v>1195</v>
      </c>
      <c r="N1234" t="str">
        <f>VLOOKUP(M1234,spp!A:B,2,FALSE)</f>
        <v>Melichthys niger</v>
      </c>
      <c r="O1234">
        <f t="shared" si="141"/>
        <v>1</v>
      </c>
      <c r="T1234">
        <v>1</v>
      </c>
      <c r="AJ1234">
        <f>VLOOKUP(M1234,spp!A:C,3,FALSE)</f>
        <v>5</v>
      </c>
      <c r="AK1234">
        <f>VLOOKUP(M1234,spp!A:D,4,FALSE)</f>
        <v>3</v>
      </c>
      <c r="AL1234">
        <f t="shared" si="143"/>
        <v>78125</v>
      </c>
      <c r="AM1234">
        <f t="shared" si="144"/>
        <v>1953.125</v>
      </c>
      <c r="AN1234">
        <f t="shared" si="145"/>
        <v>19531.25</v>
      </c>
      <c r="AO1234">
        <f t="shared" si="146"/>
        <v>19.53125</v>
      </c>
      <c r="AP1234">
        <f t="shared" si="147"/>
        <v>0.02</v>
      </c>
      <c r="AQ1234">
        <f>VLOOKUP(M1234,spp!A:H,8,FALSE)</f>
        <v>2.4</v>
      </c>
      <c r="AR1234" t="str">
        <f>VLOOKUP(M1234,spp!A:K,10,FALSE)</f>
        <v>Herbívoro</v>
      </c>
      <c r="AS1234" t="str">
        <f>VLOOKUP(M1234,spp!A:L,12,FALSE)</f>
        <v>NE</v>
      </c>
    </row>
    <row r="1235" spans="1:45" x14ac:dyDescent="0.3">
      <c r="A1235" s="2">
        <v>42</v>
      </c>
      <c r="B1235" s="2" t="s">
        <v>1176</v>
      </c>
      <c r="C1235" s="2" t="s">
        <v>1177</v>
      </c>
      <c r="D1235" s="2" t="s">
        <v>1178</v>
      </c>
      <c r="E1235" s="2" t="s">
        <v>1179</v>
      </c>
      <c r="F1235" s="2">
        <v>3</v>
      </c>
      <c r="G1235" s="5" t="s">
        <v>1180</v>
      </c>
      <c r="H1235" s="61">
        <v>2013</v>
      </c>
      <c r="I1235" s="5" t="s">
        <v>986</v>
      </c>
      <c r="K1235" s="2">
        <v>13</v>
      </c>
      <c r="L1235" t="str">
        <f t="shared" si="142"/>
        <v>Profundo</v>
      </c>
      <c r="M1235" s="2" t="s">
        <v>1047</v>
      </c>
      <c r="N1235" t="str">
        <f>VLOOKUP(M1235,spp!A:B,2,FALSE)</f>
        <v>Scarus rubroviolaceus</v>
      </c>
      <c r="O1235">
        <f t="shared" si="141"/>
        <v>3</v>
      </c>
      <c r="U1235">
        <v>2</v>
      </c>
      <c r="V1235">
        <v>1</v>
      </c>
      <c r="AJ1235">
        <f>VLOOKUP(M1235,spp!A:C,3,FALSE)</f>
        <v>1</v>
      </c>
      <c r="AK1235">
        <f>VLOOKUP(M1235,spp!A:D,4,FALSE)</f>
        <v>3.109</v>
      </c>
      <c r="AL1235">
        <f t="shared" si="143"/>
        <v>264325.88365930447</v>
      </c>
      <c r="AM1235">
        <f t="shared" si="144"/>
        <v>6608.1470914826114</v>
      </c>
      <c r="AN1235">
        <f t="shared" si="145"/>
        <v>66081.470914826117</v>
      </c>
      <c r="AO1235">
        <f t="shared" si="146"/>
        <v>66.081470914826113</v>
      </c>
      <c r="AP1235">
        <f t="shared" si="147"/>
        <v>0.06</v>
      </c>
      <c r="AQ1235">
        <f>VLOOKUP(M1235,spp!A:H,8,FALSE)</f>
        <v>2</v>
      </c>
      <c r="AR1235" t="str">
        <f>VLOOKUP(M1235,spp!A:K,10,FALSE)</f>
        <v>Herbívoro</v>
      </c>
      <c r="AS1235" t="str">
        <f>VLOOKUP(M1235,spp!A:L,12,FALSE)</f>
        <v>LC</v>
      </c>
    </row>
    <row r="1236" spans="1:45" x14ac:dyDescent="0.3">
      <c r="A1236" s="2">
        <v>42</v>
      </c>
      <c r="B1236" s="2" t="s">
        <v>1176</v>
      </c>
      <c r="C1236" s="2" t="s">
        <v>1177</v>
      </c>
      <c r="D1236" s="2" t="s">
        <v>1178</v>
      </c>
      <c r="E1236" s="2" t="s">
        <v>1179</v>
      </c>
      <c r="F1236" s="2">
        <v>3</v>
      </c>
      <c r="G1236" s="5" t="s">
        <v>1180</v>
      </c>
      <c r="H1236" s="61">
        <v>2013</v>
      </c>
      <c r="I1236" s="5" t="s">
        <v>986</v>
      </c>
      <c r="K1236" s="2">
        <v>13</v>
      </c>
      <c r="L1236" t="str">
        <f t="shared" si="142"/>
        <v>Profundo</v>
      </c>
      <c r="M1236" s="2" t="s">
        <v>1079</v>
      </c>
      <c r="N1236" t="str">
        <f>VLOOKUP(M1236,spp!A:B,2,FALSE)</f>
        <v>Cirrhitichthys oxycephalus</v>
      </c>
      <c r="O1236">
        <f t="shared" si="141"/>
        <v>3</v>
      </c>
      <c r="P1236">
        <v>3</v>
      </c>
      <c r="AJ1236">
        <f>VLOOKUP(M1236,spp!A:C,3,FALSE)</f>
        <v>3.32E-2</v>
      </c>
      <c r="AK1236">
        <f>VLOOKUP(M1236,spp!A:D,4,FALSE)</f>
        <v>3</v>
      </c>
      <c r="AL1236">
        <f t="shared" si="143"/>
        <v>1.5562500000000001</v>
      </c>
      <c r="AM1236">
        <f t="shared" si="144"/>
        <v>3.8906250000000003E-2</v>
      </c>
      <c r="AN1236">
        <f t="shared" si="145"/>
        <v>0.38906250000000003</v>
      </c>
      <c r="AO1236">
        <f t="shared" si="146"/>
        <v>3.8906250000000003E-4</v>
      </c>
      <c r="AP1236">
        <f t="shared" si="147"/>
        <v>0.06</v>
      </c>
      <c r="AQ1236">
        <f>VLOOKUP(M1236,spp!A:H,8,FALSE)</f>
        <v>3.9</v>
      </c>
      <c r="AR1236" t="str">
        <f>VLOOKUP(M1236,spp!A:K,10,FALSE)</f>
        <v>Depredador</v>
      </c>
      <c r="AS1236" t="str">
        <f>VLOOKUP(M1236,spp!A:L,12,FALSE)</f>
        <v>NE</v>
      </c>
    </row>
    <row r="1237" spans="1:45" x14ac:dyDescent="0.3">
      <c r="A1237" s="2">
        <v>42</v>
      </c>
      <c r="B1237" s="2" t="s">
        <v>1176</v>
      </c>
      <c r="C1237" s="2" t="s">
        <v>1177</v>
      </c>
      <c r="D1237" s="2" t="s">
        <v>1178</v>
      </c>
      <c r="E1237" s="2" t="s">
        <v>1179</v>
      </c>
      <c r="F1237" s="2">
        <v>3</v>
      </c>
      <c r="G1237" s="5" t="s">
        <v>1180</v>
      </c>
      <c r="H1237" s="61">
        <v>2013</v>
      </c>
      <c r="I1237" s="5" t="s">
        <v>986</v>
      </c>
      <c r="K1237" s="2">
        <v>13</v>
      </c>
      <c r="L1237" t="str">
        <f t="shared" si="142"/>
        <v>Profundo</v>
      </c>
      <c r="M1237" s="2" t="s">
        <v>1042</v>
      </c>
      <c r="N1237" t="str">
        <f>VLOOKUP(M1237,spp!A:B,2,FALSE)</f>
        <v>Bodianus diplotaenia</v>
      </c>
      <c r="O1237">
        <f t="shared" si="141"/>
        <v>15</v>
      </c>
      <c r="P1237">
        <v>15</v>
      </c>
      <c r="AJ1237">
        <f>VLOOKUP(M1237,spp!A:C,3,FALSE)</f>
        <v>2.01E-2</v>
      </c>
      <c r="AK1237">
        <f>VLOOKUP(M1237,spp!A:D,4,FALSE)</f>
        <v>2</v>
      </c>
      <c r="AL1237">
        <f t="shared" si="143"/>
        <v>1.8843749999999999</v>
      </c>
      <c r="AM1237">
        <f t="shared" si="144"/>
        <v>4.7109374999999995E-2</v>
      </c>
      <c r="AN1237">
        <f t="shared" si="145"/>
        <v>0.47109374999999998</v>
      </c>
      <c r="AO1237">
        <f t="shared" si="146"/>
        <v>4.7109375E-4</v>
      </c>
      <c r="AP1237">
        <f t="shared" si="147"/>
        <v>0.3</v>
      </c>
      <c r="AQ1237">
        <f>VLOOKUP(M1237,spp!A:H,8,FALSE)</f>
        <v>3.4</v>
      </c>
      <c r="AR1237" t="str">
        <f>VLOOKUP(M1237,spp!A:K,10,FALSE)</f>
        <v>Depredador</v>
      </c>
      <c r="AS1237" t="str">
        <f>VLOOKUP(M1237,spp!A:L,12,FALSE)</f>
        <v>LC</v>
      </c>
    </row>
    <row r="1238" spans="1:45" x14ac:dyDescent="0.3">
      <c r="A1238" s="2">
        <v>42</v>
      </c>
      <c r="B1238" s="2" t="s">
        <v>1176</v>
      </c>
      <c r="C1238" s="2" t="s">
        <v>1177</v>
      </c>
      <c r="D1238" s="2" t="s">
        <v>1178</v>
      </c>
      <c r="E1238" s="2" t="s">
        <v>1179</v>
      </c>
      <c r="F1238" s="2">
        <v>3</v>
      </c>
      <c r="G1238" s="5" t="s">
        <v>1180</v>
      </c>
      <c r="H1238" s="61">
        <v>2013</v>
      </c>
      <c r="I1238" s="5" t="s">
        <v>986</v>
      </c>
      <c r="K1238" s="2">
        <v>13</v>
      </c>
      <c r="L1238" t="str">
        <f t="shared" si="142"/>
        <v>Profundo</v>
      </c>
      <c r="M1238" s="2" t="s">
        <v>1024</v>
      </c>
      <c r="N1238" t="str">
        <f>VLOOKUP(M1238,spp!A:B,2,FALSE)</f>
        <v>Sargocentron suborbitalis</v>
      </c>
      <c r="O1238">
        <f t="shared" si="141"/>
        <v>3</v>
      </c>
      <c r="R1238">
        <v>3</v>
      </c>
      <c r="AJ1238">
        <f>VLOOKUP(M1238,spp!A:C,3,FALSE)</f>
        <v>2</v>
      </c>
      <c r="AK1238">
        <f>VLOOKUP(M1238,spp!A:D,4,FALSE)</f>
        <v>2.9554</v>
      </c>
      <c r="AL1238">
        <f t="shared" si="143"/>
        <v>10470.29945415668</v>
      </c>
      <c r="AM1238">
        <f t="shared" si="144"/>
        <v>261.75748635391699</v>
      </c>
      <c r="AN1238">
        <f t="shared" si="145"/>
        <v>2617.5748635391701</v>
      </c>
      <c r="AO1238">
        <f t="shared" si="146"/>
        <v>2.6175748635391702</v>
      </c>
      <c r="AP1238">
        <f t="shared" si="147"/>
        <v>0.06</v>
      </c>
      <c r="AQ1238">
        <f>VLOOKUP(M1238,spp!A:H,8,FALSE)</f>
        <v>3.5</v>
      </c>
      <c r="AR1238" t="str">
        <f>VLOOKUP(M1238,spp!A:K,10,FALSE)</f>
        <v>Depredador</v>
      </c>
      <c r="AS1238" t="str">
        <f>VLOOKUP(M1238,spp!A:L,12,FALSE)</f>
        <v>LC</v>
      </c>
    </row>
    <row r="1239" spans="1:45" x14ac:dyDescent="0.3">
      <c r="A1239" s="2">
        <v>42</v>
      </c>
      <c r="B1239" s="2" t="s">
        <v>1176</v>
      </c>
      <c r="C1239" s="2" t="s">
        <v>1177</v>
      </c>
      <c r="D1239" s="2" t="s">
        <v>1178</v>
      </c>
      <c r="E1239" s="2" t="s">
        <v>1179</v>
      </c>
      <c r="F1239" s="2">
        <v>3</v>
      </c>
      <c r="G1239" s="5" t="s">
        <v>1180</v>
      </c>
      <c r="H1239" s="61">
        <v>2013</v>
      </c>
      <c r="I1239" s="5" t="s">
        <v>986</v>
      </c>
      <c r="K1239" s="2">
        <v>13</v>
      </c>
      <c r="L1239" t="str">
        <f t="shared" si="142"/>
        <v>Profundo</v>
      </c>
      <c r="M1239" s="2" t="s">
        <v>1066</v>
      </c>
      <c r="N1239" t="str">
        <f>VLOOKUP(M1239,spp!A:B,2,FALSE)</f>
        <v>Caranx melampygus</v>
      </c>
      <c r="O1239">
        <f t="shared" si="141"/>
        <v>2</v>
      </c>
      <c r="V1239">
        <v>2</v>
      </c>
      <c r="AJ1239">
        <f>VLOOKUP(M1239,spp!A:C,3,FALSE)</f>
        <v>2</v>
      </c>
      <c r="AK1239">
        <f>VLOOKUP(M1239,spp!A:D,4,FALSE)</f>
        <v>2</v>
      </c>
      <c r="AL1239">
        <f t="shared" si="143"/>
        <v>8100</v>
      </c>
      <c r="AM1239">
        <f t="shared" si="144"/>
        <v>202.5</v>
      </c>
      <c r="AN1239">
        <f t="shared" si="145"/>
        <v>2025</v>
      </c>
      <c r="AO1239">
        <f t="shared" si="146"/>
        <v>2.0249999999999999</v>
      </c>
      <c r="AP1239">
        <f t="shared" si="147"/>
        <v>0.04</v>
      </c>
      <c r="AQ1239">
        <f>VLOOKUP(M1239,spp!A:H,8,FALSE)</f>
        <v>4.5</v>
      </c>
      <c r="AR1239" t="str">
        <f>VLOOKUP(M1239,spp!A:K,10,FALSE)</f>
        <v>Depredador Tope</v>
      </c>
      <c r="AS1239" t="str">
        <f>VLOOKUP(M1239,spp!A:L,12,FALSE)</f>
        <v>NE</v>
      </c>
    </row>
    <row r="1240" spans="1:45" x14ac:dyDescent="0.3">
      <c r="A1240" s="2">
        <v>42</v>
      </c>
      <c r="B1240" s="2" t="s">
        <v>1176</v>
      </c>
      <c r="C1240" s="2" t="s">
        <v>1177</v>
      </c>
      <c r="D1240" s="2" t="s">
        <v>1178</v>
      </c>
      <c r="E1240" s="2" t="s">
        <v>1179</v>
      </c>
      <c r="F1240" s="2">
        <v>3</v>
      </c>
      <c r="G1240" s="5" t="s">
        <v>1180</v>
      </c>
      <c r="H1240" s="61">
        <v>2013</v>
      </c>
      <c r="I1240" s="5" t="s">
        <v>986</v>
      </c>
      <c r="K1240" s="2">
        <v>13</v>
      </c>
      <c r="L1240" t="str">
        <f t="shared" si="142"/>
        <v>Profundo</v>
      </c>
      <c r="M1240" s="2" t="s">
        <v>1196</v>
      </c>
      <c r="N1240" t="str">
        <f>VLOOKUP(M1240,spp!A:B,2,FALSE)</f>
        <v>Melichthys vidua</v>
      </c>
      <c r="O1240">
        <f t="shared" si="141"/>
        <v>2</v>
      </c>
      <c r="T1240">
        <v>2</v>
      </c>
      <c r="AJ1240">
        <f>VLOOKUP(M1240,spp!A:C,3,FALSE)</f>
        <v>2.69E-2</v>
      </c>
      <c r="AK1240">
        <f>VLOOKUP(M1240,spp!A:D,4,FALSE)</f>
        <v>3.07</v>
      </c>
      <c r="AL1240">
        <f t="shared" si="143"/>
        <v>1053.0720891595688</v>
      </c>
      <c r="AM1240">
        <f t="shared" si="144"/>
        <v>26.326802228989219</v>
      </c>
      <c r="AN1240">
        <f t="shared" si="145"/>
        <v>263.2680222898922</v>
      </c>
      <c r="AO1240">
        <f t="shared" si="146"/>
        <v>0.26326802228989221</v>
      </c>
      <c r="AP1240">
        <f t="shared" si="147"/>
        <v>0.04</v>
      </c>
      <c r="AQ1240">
        <f>VLOOKUP(M1240,spp!A:H,8,FALSE)</f>
        <v>3.4</v>
      </c>
      <c r="AR1240" t="str">
        <f>VLOOKUP(M1240,spp!A:K,10,FALSE)</f>
        <v>Depredador</v>
      </c>
      <c r="AS1240" t="str">
        <f>VLOOKUP(M1240,spp!A:L,12,FALSE)</f>
        <v>NE</v>
      </c>
    </row>
    <row r="1241" spans="1:45" x14ac:dyDescent="0.3">
      <c r="A1241" s="2">
        <v>43</v>
      </c>
      <c r="B1241" s="2" t="s">
        <v>1176</v>
      </c>
      <c r="C1241" s="2" t="s">
        <v>1177</v>
      </c>
      <c r="D1241" s="2" t="s">
        <v>1380</v>
      </c>
      <c r="E1241" s="2" t="s">
        <v>1179</v>
      </c>
      <c r="F1241" s="2">
        <v>1</v>
      </c>
      <c r="G1241" s="5" t="s">
        <v>1180</v>
      </c>
      <c r="H1241" s="61">
        <v>2013</v>
      </c>
      <c r="I1241" s="5" t="s">
        <v>986</v>
      </c>
      <c r="K1241" s="2"/>
      <c r="L1241" t="str">
        <f t="shared" si="142"/>
        <v>Somero</v>
      </c>
      <c r="M1241" s="2" t="s">
        <v>1194</v>
      </c>
      <c r="N1241" t="str">
        <f>VLOOKUP(M1241,spp!A:B,2,FALSE)</f>
        <v>Stegastes arcifrons</v>
      </c>
      <c r="O1241">
        <f t="shared" si="141"/>
        <v>35</v>
      </c>
      <c r="P1241">
        <v>20</v>
      </c>
      <c r="Q1241">
        <v>15</v>
      </c>
      <c r="AJ1241">
        <f>VLOOKUP(M1241,spp!A:C,3,FALSE)</f>
        <v>3.49E-2</v>
      </c>
      <c r="AK1241">
        <f>VLOOKUP(M1241,spp!A:D,4,FALSE)</f>
        <v>2</v>
      </c>
      <c r="AL1241">
        <f t="shared" si="143"/>
        <v>33.809375000000003</v>
      </c>
      <c r="AM1241">
        <f t="shared" si="144"/>
        <v>0.84523437500000009</v>
      </c>
      <c r="AN1241">
        <f t="shared" si="145"/>
        <v>8.4523437500000007</v>
      </c>
      <c r="AO1241">
        <f t="shared" si="146"/>
        <v>8.4523437500000007E-3</v>
      </c>
      <c r="AP1241">
        <f t="shared" si="147"/>
        <v>0.7</v>
      </c>
      <c r="AQ1241">
        <f>VLOOKUP(M1241,spp!A:H,8,FALSE)</f>
        <v>2.97</v>
      </c>
      <c r="AR1241" t="str">
        <f>VLOOKUP(M1241,spp!A:K,10,FALSE)</f>
        <v>Herbívoro</v>
      </c>
      <c r="AS1241" t="str">
        <f>VLOOKUP(M1241,spp!A:L,12,FALSE)</f>
        <v>LC</v>
      </c>
    </row>
    <row r="1242" spans="1:45" x14ac:dyDescent="0.3">
      <c r="A1242" s="2">
        <v>43</v>
      </c>
      <c r="B1242" s="2" t="s">
        <v>1176</v>
      </c>
      <c r="C1242" s="2" t="s">
        <v>1177</v>
      </c>
      <c r="D1242" s="2" t="s">
        <v>1380</v>
      </c>
      <c r="E1242" s="2" t="s">
        <v>1179</v>
      </c>
      <c r="F1242" s="2">
        <v>1</v>
      </c>
      <c r="G1242" s="5" t="s">
        <v>1180</v>
      </c>
      <c r="H1242" s="61">
        <v>2013</v>
      </c>
      <c r="I1242" s="5" t="s">
        <v>986</v>
      </c>
      <c r="K1242" s="2"/>
      <c r="L1242" t="str">
        <f t="shared" si="142"/>
        <v>Somero</v>
      </c>
      <c r="M1242" s="2" t="s">
        <v>1031</v>
      </c>
      <c r="N1242" t="str">
        <f>VLOOKUP(M1242,spp!A:B,2,FALSE)</f>
        <v>Ophioblennius steindachneri</v>
      </c>
      <c r="O1242">
        <f t="shared" si="141"/>
        <v>2</v>
      </c>
      <c r="P1242">
        <v>1</v>
      </c>
      <c r="Q1242">
        <v>1</v>
      </c>
      <c r="AJ1242">
        <f>VLOOKUP(M1242,spp!A:C,3,FALSE)</f>
        <v>3</v>
      </c>
      <c r="AK1242">
        <f>VLOOKUP(M1242,spp!A:D,4,FALSE)</f>
        <v>2.379</v>
      </c>
      <c r="AL1242">
        <f t="shared" si="143"/>
        <v>388.68801578473381</v>
      </c>
      <c r="AM1242">
        <f t="shared" si="144"/>
        <v>9.7172003946183452</v>
      </c>
      <c r="AN1242">
        <f t="shared" si="145"/>
        <v>97.172003946183452</v>
      </c>
      <c r="AO1242">
        <f t="shared" si="146"/>
        <v>9.7172003946183458E-2</v>
      </c>
      <c r="AP1242">
        <f t="shared" si="147"/>
        <v>0.04</v>
      </c>
      <c r="AQ1242">
        <f>VLOOKUP(M1242,spp!A:H,8,FALSE)</f>
        <v>2.7</v>
      </c>
      <c r="AR1242" t="str">
        <f>VLOOKUP(M1242,spp!A:K,10,FALSE)</f>
        <v>Herbívoro</v>
      </c>
      <c r="AS1242" t="str">
        <f>VLOOKUP(M1242,spp!A:L,12,FALSE)</f>
        <v>LC</v>
      </c>
    </row>
    <row r="1243" spans="1:45" x14ac:dyDescent="0.3">
      <c r="A1243" s="2">
        <v>43</v>
      </c>
      <c r="B1243" s="2" t="s">
        <v>1176</v>
      </c>
      <c r="C1243" s="2" t="s">
        <v>1177</v>
      </c>
      <c r="D1243" s="2" t="s">
        <v>1380</v>
      </c>
      <c r="E1243" s="2" t="s">
        <v>1179</v>
      </c>
      <c r="F1243" s="2">
        <v>1</v>
      </c>
      <c r="G1243" s="5" t="s">
        <v>1180</v>
      </c>
      <c r="H1243" s="61">
        <v>2013</v>
      </c>
      <c r="I1243" s="5" t="s">
        <v>986</v>
      </c>
      <c r="K1243" s="2"/>
      <c r="L1243" t="str">
        <f t="shared" si="142"/>
        <v>Somero</v>
      </c>
      <c r="M1243" s="2" t="s">
        <v>1141</v>
      </c>
      <c r="N1243" t="str">
        <f>VLOOKUP(M1243,spp!A:B,2,FALSE)</f>
        <v>Halichoeres discolor</v>
      </c>
      <c r="O1243">
        <f t="shared" si="141"/>
        <v>10</v>
      </c>
      <c r="P1243">
        <v>10</v>
      </c>
      <c r="AJ1243">
        <f>VLOOKUP(M1243,spp!A:C,3,FALSE)</f>
        <v>0.01</v>
      </c>
      <c r="AK1243">
        <f>VLOOKUP(M1243,spp!A:D,4,FALSE)</f>
        <v>3.04</v>
      </c>
      <c r="AL1243">
        <f t="shared" si="143"/>
        <v>1.6208305967642944</v>
      </c>
      <c r="AM1243">
        <f t="shared" si="144"/>
        <v>4.052076491910736E-2</v>
      </c>
      <c r="AN1243">
        <f t="shared" si="145"/>
        <v>0.4052076491910736</v>
      </c>
      <c r="AO1243">
        <f t="shared" si="146"/>
        <v>4.052076491910736E-4</v>
      </c>
      <c r="AP1243">
        <f t="shared" si="147"/>
        <v>0.2</v>
      </c>
      <c r="AQ1243">
        <f>VLOOKUP(M1243,spp!A:H,8,FALSE)</f>
        <v>3.4</v>
      </c>
      <c r="AR1243" t="str">
        <f>VLOOKUP(M1243,spp!A:K,10,FALSE)</f>
        <v>Depredador</v>
      </c>
      <c r="AS1243" t="str">
        <f>VLOOKUP(M1243,spp!A:L,12,FALSE)</f>
        <v>VU</v>
      </c>
    </row>
    <row r="1244" spans="1:45" x14ac:dyDescent="0.3">
      <c r="A1244" s="2">
        <v>43</v>
      </c>
      <c r="B1244" s="2" t="s">
        <v>1176</v>
      </c>
      <c r="C1244" s="2" t="s">
        <v>1177</v>
      </c>
      <c r="D1244" s="2" t="s">
        <v>1380</v>
      </c>
      <c r="E1244" s="2" t="s">
        <v>1179</v>
      </c>
      <c r="F1244" s="2">
        <v>1</v>
      </c>
      <c r="G1244" s="5" t="s">
        <v>1180</v>
      </c>
      <c r="H1244" s="61">
        <v>2013</v>
      </c>
      <c r="I1244" s="5" t="s">
        <v>986</v>
      </c>
      <c r="K1244" s="2"/>
      <c r="L1244" t="str">
        <f t="shared" si="142"/>
        <v>Somero</v>
      </c>
      <c r="M1244" s="2" t="s">
        <v>1028</v>
      </c>
      <c r="N1244" t="str">
        <f>VLOOKUP(M1244,spp!A:B,2,FALSE)</f>
        <v>Thalassoma lucasanum</v>
      </c>
      <c r="O1244">
        <f t="shared" si="141"/>
        <v>51</v>
      </c>
      <c r="P1244">
        <v>50</v>
      </c>
      <c r="Q1244">
        <v>1</v>
      </c>
      <c r="AJ1244">
        <f>VLOOKUP(M1244,spp!A:C,3,FALSE)</f>
        <v>1.261E-2</v>
      </c>
      <c r="AK1244">
        <f>VLOOKUP(M1244,spp!A:D,4,FALSE)</f>
        <v>2</v>
      </c>
      <c r="AL1244">
        <f t="shared" si="143"/>
        <v>4.6499375000000001</v>
      </c>
      <c r="AM1244">
        <f t="shared" si="144"/>
        <v>0.1162484375</v>
      </c>
      <c r="AN1244">
        <f t="shared" si="145"/>
        <v>1.162484375</v>
      </c>
      <c r="AO1244">
        <f t="shared" si="146"/>
        <v>1.1624843750000001E-3</v>
      </c>
      <c r="AP1244">
        <f t="shared" si="147"/>
        <v>1.02</v>
      </c>
      <c r="AQ1244">
        <f>VLOOKUP(M1244,spp!A:H,8,FALSE)</f>
        <v>3.5</v>
      </c>
      <c r="AR1244" t="str">
        <f>VLOOKUP(M1244,spp!A:K,10,FALSE)</f>
        <v>Depredador</v>
      </c>
      <c r="AS1244" t="str">
        <f>VLOOKUP(M1244,spp!A:L,12,FALSE)</f>
        <v>LC</v>
      </c>
    </row>
    <row r="1245" spans="1:45" x14ac:dyDescent="0.3">
      <c r="A1245" s="2">
        <v>43</v>
      </c>
      <c r="B1245" s="2" t="s">
        <v>1176</v>
      </c>
      <c r="C1245" s="2" t="s">
        <v>1177</v>
      </c>
      <c r="D1245" s="2" t="s">
        <v>1380</v>
      </c>
      <c r="E1245" s="2" t="s">
        <v>1179</v>
      </c>
      <c r="F1245" s="2">
        <v>1</v>
      </c>
      <c r="G1245" s="5" t="s">
        <v>1180</v>
      </c>
      <c r="H1245" s="61">
        <v>2013</v>
      </c>
      <c r="I1245" s="5" t="s">
        <v>986</v>
      </c>
      <c r="K1245" s="2"/>
      <c r="L1245" t="str">
        <f t="shared" si="142"/>
        <v>Somero</v>
      </c>
      <c r="M1245" s="2" t="s">
        <v>1081</v>
      </c>
      <c r="N1245" t="str">
        <f>VLOOKUP(M1245,spp!A:B,2,FALSE)</f>
        <v>Triaenodon obesus</v>
      </c>
      <c r="O1245">
        <f t="shared" si="141"/>
        <v>1</v>
      </c>
      <c r="AC1245">
        <v>1</v>
      </c>
      <c r="AJ1245">
        <f>VLOOKUP(M1245,spp!A:C,3,FALSE)</f>
        <v>1.5E-3</v>
      </c>
      <c r="AK1245">
        <f>VLOOKUP(M1245,spp!A:D,4,FALSE)</f>
        <v>3</v>
      </c>
      <c r="AL1245">
        <f t="shared" si="143"/>
        <v>3899.4140625</v>
      </c>
      <c r="AM1245">
        <f t="shared" si="144"/>
        <v>97.4853515625</v>
      </c>
      <c r="AN1245">
        <f t="shared" si="145"/>
        <v>974.853515625</v>
      </c>
      <c r="AO1245">
        <f t="shared" si="146"/>
        <v>0.974853515625</v>
      </c>
      <c r="AP1245">
        <f t="shared" si="147"/>
        <v>0.02</v>
      </c>
      <c r="AQ1245">
        <f>VLOOKUP(M1245,spp!A:H,8,FALSE)</f>
        <v>4.2</v>
      </c>
      <c r="AR1245" t="str">
        <f>VLOOKUP(M1245,spp!A:K,10,FALSE)</f>
        <v>Depredador Tope</v>
      </c>
      <c r="AS1245" t="str">
        <f>VLOOKUP(M1245,spp!A:L,12,FALSE)</f>
        <v>NT</v>
      </c>
    </row>
    <row r="1246" spans="1:45" x14ac:dyDescent="0.3">
      <c r="A1246" s="2">
        <v>43</v>
      </c>
      <c r="B1246" s="2" t="s">
        <v>1176</v>
      </c>
      <c r="C1246" s="2" t="s">
        <v>1177</v>
      </c>
      <c r="D1246" s="2" t="s">
        <v>1380</v>
      </c>
      <c r="E1246" s="2" t="s">
        <v>1179</v>
      </c>
      <c r="F1246" s="2">
        <v>1</v>
      </c>
      <c r="G1246" s="5" t="s">
        <v>1180</v>
      </c>
      <c r="H1246" s="61">
        <v>2013</v>
      </c>
      <c r="I1246" s="5" t="s">
        <v>986</v>
      </c>
      <c r="K1246" s="2"/>
      <c r="L1246" t="str">
        <f t="shared" si="142"/>
        <v>Somero</v>
      </c>
      <c r="M1246" s="2" t="s">
        <v>1195</v>
      </c>
      <c r="N1246" t="str">
        <f>VLOOKUP(M1246,spp!A:B,2,FALSE)</f>
        <v>Melichthys niger</v>
      </c>
      <c r="O1246">
        <f t="shared" si="141"/>
        <v>100</v>
      </c>
      <c r="T1246">
        <v>100</v>
      </c>
      <c r="AJ1246">
        <f>VLOOKUP(M1246,spp!A:C,3,FALSE)</f>
        <v>5</v>
      </c>
      <c r="AK1246">
        <f>VLOOKUP(M1246,spp!A:D,4,FALSE)</f>
        <v>3</v>
      </c>
      <c r="AL1246">
        <f t="shared" si="143"/>
        <v>7812500</v>
      </c>
      <c r="AM1246">
        <f t="shared" si="144"/>
        <v>195312.5</v>
      </c>
      <c r="AN1246">
        <f t="shared" si="145"/>
        <v>1953125</v>
      </c>
      <c r="AO1246">
        <f t="shared" si="146"/>
        <v>1953.125</v>
      </c>
      <c r="AP1246">
        <f t="shared" si="147"/>
        <v>2</v>
      </c>
      <c r="AQ1246">
        <f>VLOOKUP(M1246,spp!A:H,8,FALSE)</f>
        <v>2.4</v>
      </c>
      <c r="AR1246" t="str">
        <f>VLOOKUP(M1246,spp!A:K,10,FALSE)</f>
        <v>Herbívoro</v>
      </c>
      <c r="AS1246" t="str">
        <f>VLOOKUP(M1246,spp!A:L,12,FALSE)</f>
        <v>NE</v>
      </c>
    </row>
    <row r="1247" spans="1:45" x14ac:dyDescent="0.3">
      <c r="A1247" s="2">
        <v>43</v>
      </c>
      <c r="B1247" s="2" t="s">
        <v>1176</v>
      </c>
      <c r="C1247" s="2" t="s">
        <v>1177</v>
      </c>
      <c r="D1247" s="2" t="s">
        <v>1380</v>
      </c>
      <c r="E1247" s="2" t="s">
        <v>1179</v>
      </c>
      <c r="F1247" s="2">
        <v>1</v>
      </c>
      <c r="G1247" s="5" t="s">
        <v>1180</v>
      </c>
      <c r="H1247" s="61">
        <v>2013</v>
      </c>
      <c r="I1247" s="5" t="s">
        <v>986</v>
      </c>
      <c r="K1247" s="2"/>
      <c r="L1247" t="str">
        <f t="shared" si="142"/>
        <v>Somero</v>
      </c>
      <c r="M1247" s="2" t="s">
        <v>1076</v>
      </c>
      <c r="N1247" t="str">
        <f>VLOOKUP(M1247,spp!A:B,2,FALSE)</f>
        <v>Acanthurus triostegus</v>
      </c>
      <c r="O1247">
        <f t="shared" si="141"/>
        <v>50</v>
      </c>
      <c r="S1247">
        <v>50</v>
      </c>
      <c r="AJ1247">
        <f>VLOOKUP(M1247,spp!A:C,3,FALSE)</f>
        <v>8</v>
      </c>
      <c r="AK1247">
        <f>VLOOKUP(M1247,spp!A:D,4,FALSE)</f>
        <v>2.57</v>
      </c>
      <c r="AL1247">
        <f t="shared" si="143"/>
        <v>626134.70528620819</v>
      </c>
      <c r="AM1247">
        <f t="shared" si="144"/>
        <v>15653.367632155205</v>
      </c>
      <c r="AN1247">
        <f t="shared" si="145"/>
        <v>156533.67632155205</v>
      </c>
      <c r="AO1247">
        <f t="shared" si="146"/>
        <v>156.53367632155204</v>
      </c>
      <c r="AP1247">
        <f t="shared" si="147"/>
        <v>1</v>
      </c>
      <c r="AQ1247">
        <f>VLOOKUP(M1247,spp!A:H,8,FALSE)</f>
        <v>2.8</v>
      </c>
      <c r="AR1247" t="str">
        <f>VLOOKUP(M1247,spp!A:K,10,FALSE)</f>
        <v>Herbívoro</v>
      </c>
      <c r="AS1247" t="str">
        <f>VLOOKUP(M1247,spp!A:L,12,FALSE)</f>
        <v>LC</v>
      </c>
    </row>
    <row r="1248" spans="1:45" x14ac:dyDescent="0.3">
      <c r="A1248" s="2">
        <v>43</v>
      </c>
      <c r="B1248" s="2" t="s">
        <v>1176</v>
      </c>
      <c r="C1248" s="2" t="s">
        <v>1177</v>
      </c>
      <c r="D1248" s="2" t="s">
        <v>1380</v>
      </c>
      <c r="E1248" s="2" t="s">
        <v>1179</v>
      </c>
      <c r="F1248" s="2">
        <v>1</v>
      </c>
      <c r="G1248" s="5" t="s">
        <v>1180</v>
      </c>
      <c r="H1248" s="61">
        <v>2013</v>
      </c>
      <c r="I1248" s="5" t="s">
        <v>986</v>
      </c>
      <c r="K1248" s="2"/>
      <c r="L1248" t="str">
        <f t="shared" si="142"/>
        <v>Somero</v>
      </c>
      <c r="M1248" s="2" t="s">
        <v>1034</v>
      </c>
      <c r="N1248" t="str">
        <f>VLOOKUP(M1248,spp!A:B,2,FALSE)</f>
        <v>Acanthurus nigricans</v>
      </c>
      <c r="O1248">
        <f t="shared" si="141"/>
        <v>1</v>
      </c>
      <c r="T1248">
        <v>1</v>
      </c>
      <c r="AJ1248">
        <f>VLOOKUP(M1248,spp!A:C,3,FALSE)</f>
        <v>6</v>
      </c>
      <c r="AK1248">
        <f>VLOOKUP(M1248,spp!A:D,4,FALSE)</f>
        <v>2.669</v>
      </c>
      <c r="AL1248">
        <f t="shared" si="143"/>
        <v>32303.764351212314</v>
      </c>
      <c r="AM1248">
        <f t="shared" si="144"/>
        <v>807.59410878030781</v>
      </c>
      <c r="AN1248">
        <f t="shared" si="145"/>
        <v>8075.9410878030776</v>
      </c>
      <c r="AO1248">
        <f t="shared" si="146"/>
        <v>8.0759410878030771</v>
      </c>
      <c r="AP1248">
        <f t="shared" si="147"/>
        <v>0.02</v>
      </c>
      <c r="AQ1248">
        <f>VLOOKUP(M1248,spp!A:H,8,FALSE)</f>
        <v>2</v>
      </c>
      <c r="AR1248" t="str">
        <f>VLOOKUP(M1248,spp!A:K,10,FALSE)</f>
        <v>Herbívoro</v>
      </c>
      <c r="AS1248" t="str">
        <f>VLOOKUP(M1248,spp!A:L,12,FALSE)</f>
        <v>LC</v>
      </c>
    </row>
    <row r="1249" spans="1:45" x14ac:dyDescent="0.3">
      <c r="A1249" s="2">
        <v>43</v>
      </c>
      <c r="B1249" s="2" t="s">
        <v>1176</v>
      </c>
      <c r="C1249" s="2" t="s">
        <v>1177</v>
      </c>
      <c r="D1249" s="2" t="s">
        <v>1380</v>
      </c>
      <c r="E1249" s="2" t="s">
        <v>1179</v>
      </c>
      <c r="F1249" s="2">
        <v>1</v>
      </c>
      <c r="G1249" s="5" t="s">
        <v>1180</v>
      </c>
      <c r="H1249" s="61">
        <v>2013</v>
      </c>
      <c r="I1249" s="5" t="s">
        <v>986</v>
      </c>
      <c r="K1249" s="2"/>
      <c r="L1249" t="str">
        <f t="shared" si="142"/>
        <v>Somero</v>
      </c>
      <c r="M1249" s="2" t="s">
        <v>1143</v>
      </c>
      <c r="N1249" t="str">
        <f>VLOOKUP(M1249,spp!A:B,2,FALSE)</f>
        <v>Prognathodes carlhubbsi</v>
      </c>
      <c r="O1249">
        <f t="shared" si="141"/>
        <v>1</v>
      </c>
      <c r="Q1249">
        <v>1</v>
      </c>
      <c r="AJ1249">
        <f>VLOOKUP(M1249,spp!A:C,3,FALSE)</f>
        <v>0.01</v>
      </c>
      <c r="AK1249">
        <f>VLOOKUP(M1249,spp!A:D,4,FALSE)</f>
        <v>3.04</v>
      </c>
      <c r="AL1249">
        <f t="shared" si="143"/>
        <v>4.5728424710237174</v>
      </c>
      <c r="AM1249">
        <f t="shared" si="144"/>
        <v>0.11432106177559294</v>
      </c>
      <c r="AN1249">
        <f t="shared" si="145"/>
        <v>1.1432106177559294</v>
      </c>
      <c r="AO1249">
        <f t="shared" si="146"/>
        <v>1.1432106177559293E-3</v>
      </c>
      <c r="AP1249">
        <f t="shared" si="147"/>
        <v>0.02</v>
      </c>
      <c r="AQ1249">
        <f>VLOOKUP(M1249,spp!A:H,8,FALSE)</f>
        <v>3</v>
      </c>
      <c r="AR1249" t="str">
        <f>VLOOKUP(M1249,spp!A:K,10,FALSE)</f>
        <v>Depredador</v>
      </c>
      <c r="AS1249" t="str">
        <f>VLOOKUP(M1249,spp!A:L,12,FALSE)</f>
        <v>NT</v>
      </c>
    </row>
    <row r="1250" spans="1:45" x14ac:dyDescent="0.3">
      <c r="A1250" s="2">
        <v>43</v>
      </c>
      <c r="B1250" s="2" t="s">
        <v>1176</v>
      </c>
      <c r="C1250" s="2" t="s">
        <v>1177</v>
      </c>
      <c r="D1250" s="2" t="s">
        <v>1380</v>
      </c>
      <c r="E1250" s="2" t="s">
        <v>1179</v>
      </c>
      <c r="F1250" s="2">
        <v>1</v>
      </c>
      <c r="G1250" s="5" t="s">
        <v>1180</v>
      </c>
      <c r="H1250" s="61">
        <v>2013</v>
      </c>
      <c r="I1250" s="5" t="s">
        <v>986</v>
      </c>
      <c r="K1250" s="2"/>
      <c r="L1250" t="str">
        <f t="shared" si="142"/>
        <v>Somero</v>
      </c>
      <c r="M1250" s="2" t="s">
        <v>1021</v>
      </c>
      <c r="N1250" t="str">
        <f>VLOOKUP(M1250,spp!A:B,2,FALSE)</f>
        <v>Johnrandallia nigrirostris</v>
      </c>
      <c r="O1250">
        <f t="shared" si="141"/>
        <v>6</v>
      </c>
      <c r="Q1250">
        <v>6</v>
      </c>
      <c r="AJ1250">
        <f>VLOOKUP(M1250,spp!A:C,3,FALSE)</f>
        <v>2</v>
      </c>
      <c r="AK1250">
        <f>VLOOKUP(M1250,spp!A:D,4,FALSE)</f>
        <v>3</v>
      </c>
      <c r="AL1250">
        <f t="shared" si="143"/>
        <v>5062.5</v>
      </c>
      <c r="AM1250">
        <f t="shared" si="144"/>
        <v>126.5625</v>
      </c>
      <c r="AN1250">
        <f t="shared" si="145"/>
        <v>1265.625</v>
      </c>
      <c r="AO1250">
        <f t="shared" si="146"/>
        <v>1.265625</v>
      </c>
      <c r="AP1250">
        <f t="shared" si="147"/>
        <v>0.12</v>
      </c>
      <c r="AQ1250">
        <f>VLOOKUP(M1250,spp!A:H,8,FALSE)</f>
        <v>3</v>
      </c>
      <c r="AR1250" t="str">
        <f>VLOOKUP(M1250,spp!A:K,10,FALSE)</f>
        <v>Depredador</v>
      </c>
      <c r="AS1250" t="str">
        <f>VLOOKUP(M1250,spp!A:L,12,FALSE)</f>
        <v>LC</v>
      </c>
    </row>
    <row r="1251" spans="1:45" x14ac:dyDescent="0.3">
      <c r="A1251" s="2">
        <v>43</v>
      </c>
      <c r="B1251" s="2" t="s">
        <v>1176</v>
      </c>
      <c r="C1251" s="2" t="s">
        <v>1177</v>
      </c>
      <c r="D1251" s="2" t="s">
        <v>1380</v>
      </c>
      <c r="E1251" s="2" t="s">
        <v>1179</v>
      </c>
      <c r="F1251" s="2">
        <v>1</v>
      </c>
      <c r="G1251" s="5" t="s">
        <v>1180</v>
      </c>
      <c r="H1251" s="61">
        <v>2013</v>
      </c>
      <c r="I1251" s="5" t="s">
        <v>986</v>
      </c>
      <c r="K1251" s="2"/>
      <c r="L1251" t="str">
        <f t="shared" si="142"/>
        <v>Somero</v>
      </c>
      <c r="M1251" s="2" t="s">
        <v>1078</v>
      </c>
      <c r="N1251" t="str">
        <f>VLOOKUP(M1251,spp!A:B,2,FALSE)</f>
        <v>Lutjanus viridis</v>
      </c>
      <c r="O1251">
        <f t="shared" si="141"/>
        <v>10</v>
      </c>
      <c r="S1251">
        <v>10</v>
      </c>
      <c r="AJ1251">
        <f>VLOOKUP(M1251,spp!A:C,3,FALSE)</f>
        <v>1.67E-2</v>
      </c>
      <c r="AK1251">
        <f>VLOOKUP(M1251,spp!A:D,4,FALSE)</f>
        <v>2</v>
      </c>
      <c r="AL1251">
        <f t="shared" si="143"/>
        <v>51.143749999999997</v>
      </c>
      <c r="AM1251">
        <f t="shared" si="144"/>
        <v>1.27859375</v>
      </c>
      <c r="AN1251">
        <f t="shared" si="145"/>
        <v>12.785937499999999</v>
      </c>
      <c r="AO1251">
        <f t="shared" si="146"/>
        <v>1.2785937499999999E-2</v>
      </c>
      <c r="AP1251">
        <f t="shared" si="147"/>
        <v>0.2</v>
      </c>
      <c r="AQ1251">
        <f>VLOOKUP(M1251,spp!A:H,8,FALSE)</f>
        <v>4.2</v>
      </c>
      <c r="AR1251" t="str">
        <f>VLOOKUP(M1251,spp!A:K,10,FALSE)</f>
        <v>Depredador Tope</v>
      </c>
      <c r="AS1251" t="str">
        <f>VLOOKUP(M1251,spp!A:L,12,FALSE)</f>
        <v>LC</v>
      </c>
    </row>
    <row r="1252" spans="1:45" x14ac:dyDescent="0.3">
      <c r="A1252" s="2">
        <v>43</v>
      </c>
      <c r="B1252" s="2" t="s">
        <v>1176</v>
      </c>
      <c r="C1252" s="2" t="s">
        <v>1177</v>
      </c>
      <c r="D1252" s="2" t="s">
        <v>1380</v>
      </c>
      <c r="E1252" s="2" t="s">
        <v>1179</v>
      </c>
      <c r="F1252" s="2">
        <v>1</v>
      </c>
      <c r="G1252" s="5" t="s">
        <v>1180</v>
      </c>
      <c r="H1252" s="61">
        <v>2013</v>
      </c>
      <c r="I1252" s="5" t="s">
        <v>986</v>
      </c>
      <c r="K1252" s="2"/>
      <c r="L1252" t="str">
        <f t="shared" si="142"/>
        <v>Somero</v>
      </c>
      <c r="M1252" s="2" t="s">
        <v>1038</v>
      </c>
      <c r="N1252" t="str">
        <f>VLOOKUP(M1252,spp!A:B,2,FALSE)</f>
        <v>Holacanthus passer</v>
      </c>
      <c r="O1252">
        <f t="shared" si="141"/>
        <v>3</v>
      </c>
      <c r="R1252">
        <v>2</v>
      </c>
      <c r="S1252">
        <v>1</v>
      </c>
      <c r="AJ1252">
        <f>VLOOKUP(M1252,spp!A:C,3,FALSE)</f>
        <v>2</v>
      </c>
      <c r="AK1252">
        <f>VLOOKUP(M1252,spp!A:D,4,FALSE)</f>
        <v>3</v>
      </c>
      <c r="AL1252">
        <f t="shared" si="143"/>
        <v>18531.25</v>
      </c>
      <c r="AM1252">
        <f t="shared" si="144"/>
        <v>463.28125</v>
      </c>
      <c r="AN1252">
        <f t="shared" si="145"/>
        <v>4632.8125</v>
      </c>
      <c r="AO1252">
        <f t="shared" si="146"/>
        <v>4.6328125</v>
      </c>
      <c r="AP1252">
        <f t="shared" si="147"/>
        <v>0.06</v>
      </c>
      <c r="AQ1252">
        <f>VLOOKUP(M1252,spp!A:H,8,FALSE)</f>
        <v>2.6</v>
      </c>
      <c r="AR1252" t="str">
        <f>VLOOKUP(M1252,spp!A:K,10,FALSE)</f>
        <v>Herbívoro</v>
      </c>
      <c r="AS1252" t="str">
        <f>VLOOKUP(M1252,spp!A:L,12,FALSE)</f>
        <v>LC</v>
      </c>
    </row>
    <row r="1253" spans="1:45" x14ac:dyDescent="0.3">
      <c r="A1253" s="2">
        <v>43</v>
      </c>
      <c r="B1253" s="2" t="s">
        <v>1176</v>
      </c>
      <c r="C1253" s="2" t="s">
        <v>1177</v>
      </c>
      <c r="D1253" s="2" t="s">
        <v>1380</v>
      </c>
      <c r="E1253" s="2" t="s">
        <v>1179</v>
      </c>
      <c r="F1253" s="2">
        <v>1</v>
      </c>
      <c r="G1253" s="5" t="s">
        <v>1180</v>
      </c>
      <c r="H1253" s="61">
        <v>2013</v>
      </c>
      <c r="I1253" s="5" t="s">
        <v>986</v>
      </c>
      <c r="K1253" s="2"/>
      <c r="L1253" t="str">
        <f t="shared" si="142"/>
        <v>Somero</v>
      </c>
      <c r="M1253" s="2" t="s">
        <v>1032</v>
      </c>
      <c r="N1253" t="str">
        <f>VLOOKUP(M1253,spp!A:B,2,FALSE)</f>
        <v>Lutjanus argentiventris</v>
      </c>
      <c r="O1253">
        <f t="shared" si="141"/>
        <v>1</v>
      </c>
      <c r="S1253">
        <v>1</v>
      </c>
      <c r="AJ1253">
        <f>VLOOKUP(M1253,spp!A:C,3,FALSE)</f>
        <v>1</v>
      </c>
      <c r="AK1253">
        <f>VLOOKUP(M1253,spp!A:D,4,FALSE)</f>
        <v>3</v>
      </c>
      <c r="AL1253">
        <f t="shared" si="143"/>
        <v>5359.375</v>
      </c>
      <c r="AM1253">
        <f t="shared" si="144"/>
        <v>133.984375</v>
      </c>
      <c r="AN1253">
        <f t="shared" si="145"/>
        <v>1339.84375</v>
      </c>
      <c r="AO1253">
        <f t="shared" si="146"/>
        <v>1.33984375</v>
      </c>
      <c r="AP1253">
        <f t="shared" si="147"/>
        <v>0.02</v>
      </c>
      <c r="AQ1253">
        <f>VLOOKUP(M1253,spp!A:H,8,FALSE)</f>
        <v>4</v>
      </c>
      <c r="AR1253" t="str">
        <f>VLOOKUP(M1253,spp!A:K,10,FALSE)</f>
        <v>Depredador Tope</v>
      </c>
      <c r="AS1253" t="str">
        <f>VLOOKUP(M1253,spp!A:L,12,FALSE)</f>
        <v>LC</v>
      </c>
    </row>
    <row r="1254" spans="1:45" x14ac:dyDescent="0.3">
      <c r="A1254" s="2">
        <v>43</v>
      </c>
      <c r="B1254" s="2" t="s">
        <v>1176</v>
      </c>
      <c r="C1254" s="2" t="s">
        <v>1177</v>
      </c>
      <c r="D1254" s="2" t="s">
        <v>1380</v>
      </c>
      <c r="E1254" s="2" t="s">
        <v>1179</v>
      </c>
      <c r="F1254" s="2">
        <v>1</v>
      </c>
      <c r="G1254" s="5" t="s">
        <v>1180</v>
      </c>
      <c r="H1254" s="61">
        <v>2013</v>
      </c>
      <c r="I1254" s="5" t="s">
        <v>986</v>
      </c>
      <c r="K1254" s="2"/>
      <c r="L1254" t="str">
        <f t="shared" si="142"/>
        <v>Somero</v>
      </c>
      <c r="M1254" s="2" t="s">
        <v>1066</v>
      </c>
      <c r="N1254" t="str">
        <f>VLOOKUP(M1254,spp!A:B,2,FALSE)</f>
        <v>Caranx melampygus</v>
      </c>
      <c r="O1254">
        <f t="shared" si="141"/>
        <v>2</v>
      </c>
      <c r="U1254">
        <v>2</v>
      </c>
      <c r="AJ1254">
        <f>VLOOKUP(M1254,spp!A:C,3,FALSE)</f>
        <v>2</v>
      </c>
      <c r="AK1254">
        <f>VLOOKUP(M1254,spp!A:D,4,FALSE)</f>
        <v>2</v>
      </c>
      <c r="AL1254">
        <f t="shared" si="143"/>
        <v>4900</v>
      </c>
      <c r="AM1254">
        <f t="shared" si="144"/>
        <v>122.5</v>
      </c>
      <c r="AN1254">
        <f t="shared" si="145"/>
        <v>1225</v>
      </c>
      <c r="AO1254">
        <f t="shared" si="146"/>
        <v>1.2250000000000001</v>
      </c>
      <c r="AP1254">
        <f t="shared" si="147"/>
        <v>0.04</v>
      </c>
      <c r="AQ1254">
        <f>VLOOKUP(M1254,spp!A:H,8,FALSE)</f>
        <v>4.5</v>
      </c>
      <c r="AR1254" t="str">
        <f>VLOOKUP(M1254,spp!A:K,10,FALSE)</f>
        <v>Depredador Tope</v>
      </c>
      <c r="AS1254" t="str">
        <f>VLOOKUP(M1254,spp!A:L,12,FALSE)</f>
        <v>NE</v>
      </c>
    </row>
    <row r="1255" spans="1:45" x14ac:dyDescent="0.3">
      <c r="A1255" s="2">
        <v>43</v>
      </c>
      <c r="B1255" s="2" t="s">
        <v>1176</v>
      </c>
      <c r="C1255" s="2" t="s">
        <v>1177</v>
      </c>
      <c r="D1255" s="2" t="s">
        <v>1380</v>
      </c>
      <c r="E1255" s="2" t="s">
        <v>1179</v>
      </c>
      <c r="F1255" s="2">
        <v>1</v>
      </c>
      <c r="G1255" s="5" t="s">
        <v>1180</v>
      </c>
      <c r="H1255" s="61">
        <v>2013</v>
      </c>
      <c r="I1255" s="5" t="s">
        <v>986</v>
      </c>
      <c r="K1255" s="2"/>
      <c r="L1255" t="str">
        <f t="shared" si="142"/>
        <v>Somero</v>
      </c>
      <c r="M1255" s="2" t="s">
        <v>1065</v>
      </c>
      <c r="N1255" t="str">
        <f>VLOOKUP(M1255,spp!A:B,2,FALSE)</f>
        <v>Sectator ocyurus</v>
      </c>
      <c r="O1255">
        <f t="shared" si="141"/>
        <v>10</v>
      </c>
      <c r="T1255">
        <v>10</v>
      </c>
      <c r="AJ1255">
        <f>VLOOKUP(M1255,spp!A:C,3,FALSE)</f>
        <v>0</v>
      </c>
      <c r="AK1255">
        <f>VLOOKUP(M1255,spp!A:D,4,FALSE)</f>
        <v>0</v>
      </c>
      <c r="AL1255">
        <f t="shared" si="143"/>
        <v>0</v>
      </c>
      <c r="AM1255">
        <f t="shared" si="144"/>
        <v>0</v>
      </c>
      <c r="AN1255">
        <f t="shared" si="145"/>
        <v>0</v>
      </c>
      <c r="AO1255">
        <f t="shared" si="146"/>
        <v>0</v>
      </c>
      <c r="AP1255">
        <f t="shared" si="147"/>
        <v>0.2</v>
      </c>
      <c r="AQ1255">
        <f>VLOOKUP(M1255,spp!A:H,8,FALSE)</f>
        <v>3.5</v>
      </c>
      <c r="AR1255" t="str">
        <f>VLOOKUP(M1255,spp!A:K,10,FALSE)</f>
        <v>Depredador</v>
      </c>
      <c r="AS1255" t="str">
        <f>VLOOKUP(M1255,spp!A:L,12,FALSE)</f>
        <v>NE</v>
      </c>
    </row>
    <row r="1256" spans="1:45" x14ac:dyDescent="0.3">
      <c r="A1256" s="2">
        <v>43</v>
      </c>
      <c r="B1256" s="2" t="s">
        <v>1176</v>
      </c>
      <c r="C1256" s="2" t="s">
        <v>1177</v>
      </c>
      <c r="D1256" s="2" t="s">
        <v>1380</v>
      </c>
      <c r="E1256" s="2" t="s">
        <v>1179</v>
      </c>
      <c r="F1256" s="2">
        <v>1</v>
      </c>
      <c r="G1256" s="5" t="s">
        <v>1180</v>
      </c>
      <c r="H1256" s="61">
        <v>2013</v>
      </c>
      <c r="I1256" s="5" t="s">
        <v>986</v>
      </c>
      <c r="K1256" s="2"/>
      <c r="L1256" t="str">
        <f t="shared" si="142"/>
        <v>Somero</v>
      </c>
      <c r="M1256" s="2" t="s">
        <v>1067</v>
      </c>
      <c r="N1256" t="str">
        <f>VLOOKUP(M1256,spp!A:B,2,FALSE)</f>
        <v>Acanthurus xanthopterus</v>
      </c>
      <c r="O1256">
        <f t="shared" si="141"/>
        <v>2</v>
      </c>
      <c r="T1256">
        <v>2</v>
      </c>
      <c r="AJ1256">
        <f>VLOOKUP(M1256,spp!A:C,3,FALSE)</f>
        <v>2.673E-2</v>
      </c>
      <c r="AK1256">
        <f>VLOOKUP(M1256,spp!A:D,4,FALSE)</f>
        <v>2</v>
      </c>
      <c r="AL1256">
        <f t="shared" si="143"/>
        <v>33.412500000000001</v>
      </c>
      <c r="AM1256">
        <f t="shared" si="144"/>
        <v>0.83531250000000001</v>
      </c>
      <c r="AN1256">
        <f t="shared" si="145"/>
        <v>8.3531250000000004</v>
      </c>
      <c r="AO1256">
        <f t="shared" si="146"/>
        <v>8.3531250000000012E-3</v>
      </c>
      <c r="AP1256">
        <f t="shared" si="147"/>
        <v>0.04</v>
      </c>
      <c r="AQ1256">
        <f>VLOOKUP(M1256,spp!A:H,8,FALSE)</f>
        <v>2.9</v>
      </c>
      <c r="AR1256" t="str">
        <f>VLOOKUP(M1256,spp!A:K,10,FALSE)</f>
        <v>Herbívoro</v>
      </c>
      <c r="AS1256" t="str">
        <f>VLOOKUP(M1256,spp!A:L,12,FALSE)</f>
        <v>LC</v>
      </c>
    </row>
    <row r="1257" spans="1:45" x14ac:dyDescent="0.3">
      <c r="A1257" s="2">
        <v>43</v>
      </c>
      <c r="B1257" s="2" t="s">
        <v>1176</v>
      </c>
      <c r="C1257" s="2" t="s">
        <v>1177</v>
      </c>
      <c r="D1257" s="2" t="s">
        <v>1380</v>
      </c>
      <c r="E1257" s="2" t="s">
        <v>1179</v>
      </c>
      <c r="F1257" s="2">
        <v>1</v>
      </c>
      <c r="G1257" s="5" t="s">
        <v>1180</v>
      </c>
      <c r="H1257" s="61">
        <v>2013</v>
      </c>
      <c r="I1257" s="5" t="s">
        <v>986</v>
      </c>
      <c r="K1257" s="2"/>
      <c r="L1257" t="str">
        <f t="shared" si="142"/>
        <v>Somero</v>
      </c>
      <c r="M1257" s="2" t="s">
        <v>1042</v>
      </c>
      <c r="N1257" t="str">
        <f>VLOOKUP(M1257,spp!A:B,2,FALSE)</f>
        <v>Bodianus diplotaenia</v>
      </c>
      <c r="O1257">
        <f t="shared" si="141"/>
        <v>2</v>
      </c>
      <c r="T1257">
        <v>2</v>
      </c>
      <c r="AJ1257">
        <f>VLOOKUP(M1257,spp!A:C,3,FALSE)</f>
        <v>2.01E-2</v>
      </c>
      <c r="AK1257">
        <f>VLOOKUP(M1257,spp!A:D,4,FALSE)</f>
        <v>2</v>
      </c>
      <c r="AL1257">
        <f t="shared" si="143"/>
        <v>25.125</v>
      </c>
      <c r="AM1257">
        <f t="shared" si="144"/>
        <v>0.62812500000000004</v>
      </c>
      <c r="AN1257">
        <f t="shared" si="145"/>
        <v>6.28125</v>
      </c>
      <c r="AO1257">
        <f t="shared" si="146"/>
        <v>6.2812500000000004E-3</v>
      </c>
      <c r="AP1257">
        <f t="shared" si="147"/>
        <v>0.04</v>
      </c>
      <c r="AQ1257">
        <f>VLOOKUP(M1257,spp!A:H,8,FALSE)</f>
        <v>3.4</v>
      </c>
      <c r="AR1257" t="str">
        <f>VLOOKUP(M1257,spp!A:K,10,FALSE)</f>
        <v>Depredador</v>
      </c>
      <c r="AS1257" t="str">
        <f>VLOOKUP(M1257,spp!A:L,12,FALSE)</f>
        <v>LC</v>
      </c>
    </row>
    <row r="1258" spans="1:45" x14ac:dyDescent="0.3">
      <c r="A1258" s="2">
        <v>43</v>
      </c>
      <c r="B1258" s="2" t="s">
        <v>1176</v>
      </c>
      <c r="C1258" s="2" t="s">
        <v>1177</v>
      </c>
      <c r="D1258" s="2" t="s">
        <v>1380</v>
      </c>
      <c r="E1258" s="2" t="s">
        <v>1179</v>
      </c>
      <c r="F1258" s="2">
        <v>1</v>
      </c>
      <c r="G1258" s="5" t="s">
        <v>1180</v>
      </c>
      <c r="H1258" s="61">
        <v>2013</v>
      </c>
      <c r="I1258" s="5" t="s">
        <v>986</v>
      </c>
      <c r="K1258" s="2"/>
      <c r="L1258" t="str">
        <f t="shared" si="142"/>
        <v>Somero</v>
      </c>
      <c r="M1258" s="2" t="s">
        <v>1046</v>
      </c>
      <c r="N1258" t="str">
        <f>VLOOKUP(M1258,spp!A:B,2,FALSE)</f>
        <v>Arothron meleagris</v>
      </c>
      <c r="O1258">
        <f t="shared" si="141"/>
        <v>2</v>
      </c>
      <c r="S1258">
        <v>2</v>
      </c>
      <c r="AJ1258">
        <f>VLOOKUP(M1258,spp!A:C,3,FALSE)</f>
        <v>3</v>
      </c>
      <c r="AK1258">
        <f>VLOOKUP(M1258,spp!A:D,4,FALSE)</f>
        <v>2</v>
      </c>
      <c r="AL1258">
        <f t="shared" si="143"/>
        <v>1837.5</v>
      </c>
      <c r="AM1258">
        <f t="shared" si="144"/>
        <v>45.9375</v>
      </c>
      <c r="AN1258">
        <f t="shared" si="145"/>
        <v>459.375</v>
      </c>
      <c r="AO1258">
        <f t="shared" si="146"/>
        <v>0.45937499999999998</v>
      </c>
      <c r="AP1258">
        <f t="shared" si="147"/>
        <v>0.04</v>
      </c>
      <c r="AQ1258">
        <f>VLOOKUP(M1258,spp!A:H,8,FALSE)</f>
        <v>3.4</v>
      </c>
      <c r="AR1258" t="str">
        <f>VLOOKUP(M1258,spp!A:K,10,FALSE)</f>
        <v>Depredador</v>
      </c>
      <c r="AS1258" t="str">
        <f>VLOOKUP(M1258,spp!A:L,12,FALSE)</f>
        <v>NE</v>
      </c>
    </row>
    <row r="1259" spans="1:45" x14ac:dyDescent="0.3">
      <c r="A1259" s="2">
        <v>43</v>
      </c>
      <c r="B1259" s="2" t="s">
        <v>1176</v>
      </c>
      <c r="C1259" s="2" t="s">
        <v>1177</v>
      </c>
      <c r="D1259" s="2" t="s">
        <v>1380</v>
      </c>
      <c r="E1259" s="2" t="s">
        <v>1179</v>
      </c>
      <c r="F1259" s="2">
        <v>1</v>
      </c>
      <c r="G1259" s="5" t="s">
        <v>1180</v>
      </c>
      <c r="H1259" s="61">
        <v>2013</v>
      </c>
      <c r="I1259" s="5" t="s">
        <v>986</v>
      </c>
      <c r="K1259" s="2"/>
      <c r="L1259" t="str">
        <f t="shared" si="142"/>
        <v>Somero</v>
      </c>
      <c r="M1259" s="2" t="s">
        <v>1079</v>
      </c>
      <c r="N1259" t="str">
        <f>VLOOKUP(M1259,spp!A:B,2,FALSE)</f>
        <v>Cirrhitichthys oxycephalus</v>
      </c>
      <c r="O1259">
        <f t="shared" si="141"/>
        <v>2</v>
      </c>
      <c r="P1259">
        <v>2</v>
      </c>
      <c r="AJ1259">
        <f>VLOOKUP(M1259,spp!A:C,3,FALSE)</f>
        <v>3.32E-2</v>
      </c>
      <c r="AK1259">
        <f>VLOOKUP(M1259,spp!A:D,4,FALSE)</f>
        <v>3</v>
      </c>
      <c r="AL1259">
        <f t="shared" si="143"/>
        <v>1.0375000000000001</v>
      </c>
      <c r="AM1259">
        <f t="shared" si="144"/>
        <v>2.5937500000000002E-2</v>
      </c>
      <c r="AN1259">
        <f t="shared" si="145"/>
        <v>0.25937500000000002</v>
      </c>
      <c r="AO1259">
        <f t="shared" si="146"/>
        <v>2.59375E-4</v>
      </c>
      <c r="AP1259">
        <f t="shared" si="147"/>
        <v>0.04</v>
      </c>
      <c r="AQ1259">
        <f>VLOOKUP(M1259,spp!A:H,8,FALSE)</f>
        <v>3.9</v>
      </c>
      <c r="AR1259" t="str">
        <f>VLOOKUP(M1259,spp!A:K,10,FALSE)</f>
        <v>Depredador</v>
      </c>
      <c r="AS1259" t="str">
        <f>VLOOKUP(M1259,spp!A:L,12,FALSE)</f>
        <v>NE</v>
      </c>
    </row>
    <row r="1260" spans="1:45" x14ac:dyDescent="0.3">
      <c r="A1260" s="2">
        <v>43</v>
      </c>
      <c r="B1260" s="2" t="s">
        <v>1176</v>
      </c>
      <c r="C1260" s="2" t="s">
        <v>1177</v>
      </c>
      <c r="D1260" s="2" t="s">
        <v>1380</v>
      </c>
      <c r="E1260" s="2" t="s">
        <v>1179</v>
      </c>
      <c r="F1260" s="2">
        <v>1</v>
      </c>
      <c r="G1260" s="5" t="s">
        <v>1180</v>
      </c>
      <c r="H1260" s="61">
        <v>2013</v>
      </c>
      <c r="I1260" s="5" t="s">
        <v>986</v>
      </c>
      <c r="K1260" s="2"/>
      <c r="L1260" t="str">
        <f t="shared" si="142"/>
        <v>Somero</v>
      </c>
      <c r="M1260" s="2" t="s">
        <v>1197</v>
      </c>
      <c r="N1260" t="str">
        <f>VLOOKUP(M1260,spp!A:B,2,FALSE)</f>
        <v>Rypticus bicolor</v>
      </c>
      <c r="O1260">
        <f t="shared" si="141"/>
        <v>1</v>
      </c>
      <c r="Q1260">
        <v>1</v>
      </c>
      <c r="AJ1260">
        <f>VLOOKUP(M1260,spp!A:C,3,FALSE)</f>
        <v>1.52E-2</v>
      </c>
      <c r="AK1260">
        <f>VLOOKUP(M1260,spp!A:D,4,FALSE)</f>
        <v>3.0063</v>
      </c>
      <c r="AL1260">
        <f t="shared" si="143"/>
        <v>6.4944183949192285</v>
      </c>
      <c r="AM1260">
        <f t="shared" si="144"/>
        <v>0.1623604598729807</v>
      </c>
      <c r="AN1260">
        <f t="shared" si="145"/>
        <v>1.6236045987298069</v>
      </c>
      <c r="AO1260">
        <f t="shared" si="146"/>
        <v>1.6236045987298069E-3</v>
      </c>
      <c r="AP1260">
        <f t="shared" si="147"/>
        <v>0.02</v>
      </c>
      <c r="AQ1260">
        <f>VLOOKUP(M1260,spp!A:H,8,FALSE)</f>
        <v>4</v>
      </c>
      <c r="AR1260" t="str">
        <f>VLOOKUP(M1260,spp!A:K,10,FALSE)</f>
        <v>Depredador Tope</v>
      </c>
      <c r="AS1260" t="str">
        <f>VLOOKUP(M1260,spp!A:L,12,FALSE)</f>
        <v>LC</v>
      </c>
    </row>
    <row r="1261" spans="1:45" x14ac:dyDescent="0.3">
      <c r="A1261" s="2">
        <v>43</v>
      </c>
      <c r="B1261" s="2" t="s">
        <v>1176</v>
      </c>
      <c r="C1261" s="2" t="s">
        <v>1177</v>
      </c>
      <c r="D1261" s="2" t="s">
        <v>1380</v>
      </c>
      <c r="E1261" s="2" t="s">
        <v>1179</v>
      </c>
      <c r="F1261" s="2">
        <v>2</v>
      </c>
      <c r="G1261" s="5" t="s">
        <v>1180</v>
      </c>
      <c r="H1261" s="61">
        <v>2013</v>
      </c>
      <c r="I1261" s="5" t="s">
        <v>986</v>
      </c>
      <c r="K1261" s="2"/>
      <c r="L1261" t="str">
        <f t="shared" si="142"/>
        <v>Somero</v>
      </c>
      <c r="M1261" s="2" t="s">
        <v>1194</v>
      </c>
      <c r="N1261" t="str">
        <f>VLOOKUP(M1261,spp!A:B,2,FALSE)</f>
        <v>Stegastes arcifrons</v>
      </c>
      <c r="O1261">
        <f t="shared" si="141"/>
        <v>20</v>
      </c>
      <c r="P1261">
        <v>20</v>
      </c>
      <c r="AJ1261">
        <f>VLOOKUP(M1261,spp!A:C,3,FALSE)</f>
        <v>3.49E-2</v>
      </c>
      <c r="AK1261">
        <f>VLOOKUP(M1261,spp!A:D,4,FALSE)</f>
        <v>2</v>
      </c>
      <c r="AL1261">
        <f t="shared" si="143"/>
        <v>4.3625000000000007</v>
      </c>
      <c r="AM1261">
        <f t="shared" si="144"/>
        <v>0.10906250000000002</v>
      </c>
      <c r="AN1261">
        <f t="shared" si="145"/>
        <v>1.0906250000000002</v>
      </c>
      <c r="AO1261">
        <f t="shared" si="146"/>
        <v>1.0906250000000002E-3</v>
      </c>
      <c r="AP1261">
        <f t="shared" si="147"/>
        <v>0.4</v>
      </c>
      <c r="AQ1261">
        <f>VLOOKUP(M1261,spp!A:H,8,FALSE)</f>
        <v>2.97</v>
      </c>
      <c r="AR1261" t="str">
        <f>VLOOKUP(M1261,spp!A:K,10,FALSE)</f>
        <v>Herbívoro</v>
      </c>
      <c r="AS1261" t="str">
        <f>VLOOKUP(M1261,spp!A:L,12,FALSE)</f>
        <v>LC</v>
      </c>
    </row>
    <row r="1262" spans="1:45" x14ac:dyDescent="0.3">
      <c r="A1262" s="2">
        <v>43</v>
      </c>
      <c r="B1262" s="2" t="s">
        <v>1176</v>
      </c>
      <c r="C1262" s="2" t="s">
        <v>1177</v>
      </c>
      <c r="D1262" s="2" t="s">
        <v>1380</v>
      </c>
      <c r="E1262" s="2" t="s">
        <v>1179</v>
      </c>
      <c r="F1262" s="2">
        <v>2</v>
      </c>
      <c r="G1262" s="5" t="s">
        <v>1180</v>
      </c>
      <c r="H1262" s="61">
        <v>2013</v>
      </c>
      <c r="I1262" s="5" t="s">
        <v>986</v>
      </c>
      <c r="K1262" s="2"/>
      <c r="L1262" t="str">
        <f t="shared" si="142"/>
        <v>Somero</v>
      </c>
      <c r="M1262" s="2" t="s">
        <v>1081</v>
      </c>
      <c r="N1262" t="str">
        <f>VLOOKUP(M1262,spp!A:B,2,FALSE)</f>
        <v>Triaenodon obesus</v>
      </c>
      <c r="O1262">
        <f t="shared" si="141"/>
        <v>1</v>
      </c>
      <c r="AC1262">
        <v>1</v>
      </c>
      <c r="AJ1262">
        <f>VLOOKUP(M1262,spp!A:C,3,FALSE)</f>
        <v>1.5E-3</v>
      </c>
      <c r="AK1262">
        <f>VLOOKUP(M1262,spp!A:D,4,FALSE)</f>
        <v>3</v>
      </c>
      <c r="AL1262">
        <f t="shared" si="143"/>
        <v>3899.4140625</v>
      </c>
      <c r="AM1262">
        <f t="shared" si="144"/>
        <v>97.4853515625</v>
      </c>
      <c r="AN1262">
        <f t="shared" si="145"/>
        <v>974.853515625</v>
      </c>
      <c r="AO1262">
        <f t="shared" si="146"/>
        <v>0.974853515625</v>
      </c>
      <c r="AP1262">
        <f t="shared" si="147"/>
        <v>0.02</v>
      </c>
      <c r="AQ1262">
        <f>VLOOKUP(M1262,spp!A:H,8,FALSE)</f>
        <v>4.2</v>
      </c>
      <c r="AR1262" t="str">
        <f>VLOOKUP(M1262,spp!A:K,10,FALSE)</f>
        <v>Depredador Tope</v>
      </c>
      <c r="AS1262" t="str">
        <f>VLOOKUP(M1262,spp!A:L,12,FALSE)</f>
        <v>NT</v>
      </c>
    </row>
    <row r="1263" spans="1:45" x14ac:dyDescent="0.3">
      <c r="A1263" s="2">
        <v>43</v>
      </c>
      <c r="B1263" s="2" t="s">
        <v>1176</v>
      </c>
      <c r="C1263" s="2" t="s">
        <v>1177</v>
      </c>
      <c r="D1263" s="2" t="s">
        <v>1380</v>
      </c>
      <c r="E1263" s="2" t="s">
        <v>1179</v>
      </c>
      <c r="F1263" s="2">
        <v>2</v>
      </c>
      <c r="G1263" s="5" t="s">
        <v>1180</v>
      </c>
      <c r="H1263" s="61">
        <v>2013</v>
      </c>
      <c r="I1263" s="5" t="s">
        <v>986</v>
      </c>
      <c r="K1263" s="2"/>
      <c r="L1263" t="str">
        <f t="shared" si="142"/>
        <v>Somero</v>
      </c>
      <c r="M1263" s="2" t="s">
        <v>1195</v>
      </c>
      <c r="N1263" t="str">
        <f>VLOOKUP(M1263,spp!A:B,2,FALSE)</f>
        <v>Melichthys niger</v>
      </c>
      <c r="O1263">
        <f t="shared" si="141"/>
        <v>150</v>
      </c>
      <c r="T1263">
        <v>150</v>
      </c>
      <c r="AJ1263">
        <f>VLOOKUP(M1263,spp!A:C,3,FALSE)</f>
        <v>5</v>
      </c>
      <c r="AK1263">
        <f>VLOOKUP(M1263,spp!A:D,4,FALSE)</f>
        <v>3</v>
      </c>
      <c r="AL1263">
        <f t="shared" si="143"/>
        <v>11718750</v>
      </c>
      <c r="AM1263">
        <f t="shared" si="144"/>
        <v>292968.75</v>
      </c>
      <c r="AN1263">
        <f t="shared" si="145"/>
        <v>2929687.5</v>
      </c>
      <c r="AO1263">
        <f t="shared" si="146"/>
        <v>2929.6875</v>
      </c>
      <c r="AP1263">
        <f t="shared" si="147"/>
        <v>3</v>
      </c>
      <c r="AQ1263">
        <f>VLOOKUP(M1263,spp!A:H,8,FALSE)</f>
        <v>2.4</v>
      </c>
      <c r="AR1263" t="str">
        <f>VLOOKUP(M1263,spp!A:K,10,FALSE)</f>
        <v>Herbívoro</v>
      </c>
      <c r="AS1263" t="str">
        <f>VLOOKUP(M1263,spp!A:L,12,FALSE)</f>
        <v>NE</v>
      </c>
    </row>
    <row r="1264" spans="1:45" x14ac:dyDescent="0.3">
      <c r="A1264" s="2">
        <v>43</v>
      </c>
      <c r="B1264" s="2" t="s">
        <v>1176</v>
      </c>
      <c r="C1264" s="2" t="s">
        <v>1177</v>
      </c>
      <c r="D1264" s="2" t="s">
        <v>1380</v>
      </c>
      <c r="E1264" s="2" t="s">
        <v>1179</v>
      </c>
      <c r="F1264" s="2">
        <v>2</v>
      </c>
      <c r="G1264" s="5" t="s">
        <v>1180</v>
      </c>
      <c r="H1264" s="61">
        <v>2013</v>
      </c>
      <c r="I1264" s="5" t="s">
        <v>986</v>
      </c>
      <c r="K1264" s="2"/>
      <c r="L1264" t="str">
        <f t="shared" si="142"/>
        <v>Somero</v>
      </c>
      <c r="M1264" s="2" t="s">
        <v>1076</v>
      </c>
      <c r="N1264" t="str">
        <f>VLOOKUP(M1264,spp!A:B,2,FALSE)</f>
        <v>Acanthurus triostegus</v>
      </c>
      <c r="O1264">
        <f t="shared" si="141"/>
        <v>25</v>
      </c>
      <c r="S1264">
        <v>25</v>
      </c>
      <c r="AJ1264">
        <f>VLOOKUP(M1264,spp!A:C,3,FALSE)</f>
        <v>8</v>
      </c>
      <c r="AK1264">
        <f>VLOOKUP(M1264,spp!A:D,4,FALSE)</f>
        <v>2.57</v>
      </c>
      <c r="AL1264">
        <f t="shared" si="143"/>
        <v>313067.3526431041</v>
      </c>
      <c r="AM1264">
        <f t="shared" si="144"/>
        <v>7826.6838160776024</v>
      </c>
      <c r="AN1264">
        <f t="shared" si="145"/>
        <v>78266.838160776024</v>
      </c>
      <c r="AO1264">
        <f t="shared" si="146"/>
        <v>78.266838160776018</v>
      </c>
      <c r="AP1264">
        <f t="shared" si="147"/>
        <v>0.5</v>
      </c>
      <c r="AQ1264">
        <f>VLOOKUP(M1264,spp!A:H,8,FALSE)</f>
        <v>2.8</v>
      </c>
      <c r="AR1264" t="str">
        <f>VLOOKUP(M1264,spp!A:K,10,FALSE)</f>
        <v>Herbívoro</v>
      </c>
      <c r="AS1264" t="str">
        <f>VLOOKUP(M1264,spp!A:L,12,FALSE)</f>
        <v>LC</v>
      </c>
    </row>
    <row r="1265" spans="1:45" x14ac:dyDescent="0.3">
      <c r="A1265" s="2">
        <v>43</v>
      </c>
      <c r="B1265" s="2" t="s">
        <v>1176</v>
      </c>
      <c r="C1265" s="2" t="s">
        <v>1177</v>
      </c>
      <c r="D1265" s="2" t="s">
        <v>1380</v>
      </c>
      <c r="E1265" s="2" t="s">
        <v>1179</v>
      </c>
      <c r="F1265" s="2">
        <v>2</v>
      </c>
      <c r="G1265" s="5" t="s">
        <v>1180</v>
      </c>
      <c r="H1265" s="61">
        <v>2013</v>
      </c>
      <c r="I1265" s="5" t="s">
        <v>986</v>
      </c>
      <c r="K1265" s="2"/>
      <c r="L1265" t="str">
        <f t="shared" si="142"/>
        <v>Somero</v>
      </c>
      <c r="M1265" s="2" t="s">
        <v>1021</v>
      </c>
      <c r="N1265" t="str">
        <f>VLOOKUP(M1265,spp!A:B,2,FALSE)</f>
        <v>Johnrandallia nigrirostris</v>
      </c>
      <c r="O1265">
        <f t="shared" si="141"/>
        <v>4</v>
      </c>
      <c r="Q1265">
        <v>4</v>
      </c>
      <c r="AJ1265">
        <f>VLOOKUP(M1265,spp!A:C,3,FALSE)</f>
        <v>2</v>
      </c>
      <c r="AK1265">
        <f>VLOOKUP(M1265,spp!A:D,4,FALSE)</f>
        <v>3</v>
      </c>
      <c r="AL1265">
        <f t="shared" si="143"/>
        <v>3375</v>
      </c>
      <c r="AM1265">
        <f t="shared" si="144"/>
        <v>84.375</v>
      </c>
      <c r="AN1265">
        <f t="shared" si="145"/>
        <v>843.75</v>
      </c>
      <c r="AO1265">
        <f t="shared" si="146"/>
        <v>0.84375</v>
      </c>
      <c r="AP1265">
        <f t="shared" si="147"/>
        <v>0.08</v>
      </c>
      <c r="AQ1265">
        <f>VLOOKUP(M1265,spp!A:H,8,FALSE)</f>
        <v>3</v>
      </c>
      <c r="AR1265" t="str">
        <f>VLOOKUP(M1265,spp!A:K,10,FALSE)</f>
        <v>Depredador</v>
      </c>
      <c r="AS1265" t="str">
        <f>VLOOKUP(M1265,spp!A:L,12,FALSE)</f>
        <v>LC</v>
      </c>
    </row>
    <row r="1266" spans="1:45" x14ac:dyDescent="0.3">
      <c r="A1266" s="2">
        <v>43</v>
      </c>
      <c r="B1266" s="2" t="s">
        <v>1176</v>
      </c>
      <c r="C1266" s="2" t="s">
        <v>1177</v>
      </c>
      <c r="D1266" s="2" t="s">
        <v>1380</v>
      </c>
      <c r="E1266" s="2" t="s">
        <v>1179</v>
      </c>
      <c r="F1266" s="2">
        <v>2</v>
      </c>
      <c r="G1266" s="5" t="s">
        <v>1180</v>
      </c>
      <c r="H1266" s="61">
        <v>2013</v>
      </c>
      <c r="I1266" s="5" t="s">
        <v>986</v>
      </c>
      <c r="K1266" s="2"/>
      <c r="L1266" t="str">
        <f t="shared" si="142"/>
        <v>Somero</v>
      </c>
      <c r="M1266" s="2" t="s">
        <v>1078</v>
      </c>
      <c r="N1266" t="str">
        <f>VLOOKUP(M1266,spp!A:B,2,FALSE)</f>
        <v>Lutjanus viridis</v>
      </c>
      <c r="O1266">
        <f t="shared" si="141"/>
        <v>25</v>
      </c>
      <c r="T1266">
        <v>25</v>
      </c>
      <c r="AJ1266">
        <f>VLOOKUP(M1266,spp!A:C,3,FALSE)</f>
        <v>1.67E-2</v>
      </c>
      <c r="AK1266">
        <f>VLOOKUP(M1266,spp!A:D,4,FALSE)</f>
        <v>2</v>
      </c>
      <c r="AL1266">
        <f t="shared" si="143"/>
        <v>260.9375</v>
      </c>
      <c r="AM1266">
        <f t="shared" si="144"/>
        <v>6.5234375</v>
      </c>
      <c r="AN1266">
        <f t="shared" si="145"/>
        <v>65.234375</v>
      </c>
      <c r="AO1266">
        <f t="shared" si="146"/>
        <v>6.5234374999999997E-2</v>
      </c>
      <c r="AP1266">
        <f t="shared" si="147"/>
        <v>0.5</v>
      </c>
      <c r="AQ1266">
        <f>VLOOKUP(M1266,spp!A:H,8,FALSE)</f>
        <v>4.2</v>
      </c>
      <c r="AR1266" t="str">
        <f>VLOOKUP(M1266,spp!A:K,10,FALSE)</f>
        <v>Depredador Tope</v>
      </c>
      <c r="AS1266" t="str">
        <f>VLOOKUP(M1266,spp!A:L,12,FALSE)</f>
        <v>LC</v>
      </c>
    </row>
    <row r="1267" spans="1:45" x14ac:dyDescent="0.3">
      <c r="A1267" s="2">
        <v>43</v>
      </c>
      <c r="B1267" s="2" t="s">
        <v>1176</v>
      </c>
      <c r="C1267" s="2" t="s">
        <v>1177</v>
      </c>
      <c r="D1267" s="2" t="s">
        <v>1380</v>
      </c>
      <c r="E1267" s="2" t="s">
        <v>1179</v>
      </c>
      <c r="F1267" s="2">
        <v>2</v>
      </c>
      <c r="G1267" s="5" t="s">
        <v>1180</v>
      </c>
      <c r="H1267" s="61">
        <v>2013</v>
      </c>
      <c r="I1267" s="5" t="s">
        <v>986</v>
      </c>
      <c r="K1267" s="2"/>
      <c r="L1267" t="str">
        <f t="shared" si="142"/>
        <v>Somero</v>
      </c>
      <c r="M1267" s="2" t="s">
        <v>1032</v>
      </c>
      <c r="N1267" t="str">
        <f>VLOOKUP(M1267,spp!A:B,2,FALSE)</f>
        <v>Lutjanus argentiventris</v>
      </c>
      <c r="O1267">
        <f t="shared" si="141"/>
        <v>2</v>
      </c>
      <c r="U1267">
        <v>2</v>
      </c>
      <c r="AJ1267">
        <f>VLOOKUP(M1267,spp!A:C,3,FALSE)</f>
        <v>1</v>
      </c>
      <c r="AK1267">
        <f>VLOOKUP(M1267,spp!A:D,4,FALSE)</f>
        <v>3</v>
      </c>
      <c r="AL1267">
        <f t="shared" si="143"/>
        <v>85750</v>
      </c>
      <c r="AM1267">
        <f t="shared" si="144"/>
        <v>2143.75</v>
      </c>
      <c r="AN1267">
        <f t="shared" si="145"/>
        <v>21437.5</v>
      </c>
      <c r="AO1267">
        <f t="shared" si="146"/>
        <v>21.4375</v>
      </c>
      <c r="AP1267">
        <f t="shared" si="147"/>
        <v>0.04</v>
      </c>
      <c r="AQ1267">
        <f>VLOOKUP(M1267,spp!A:H,8,FALSE)</f>
        <v>4</v>
      </c>
      <c r="AR1267" t="str">
        <f>VLOOKUP(M1267,spp!A:K,10,FALSE)</f>
        <v>Depredador Tope</v>
      </c>
      <c r="AS1267" t="str">
        <f>VLOOKUP(M1267,spp!A:L,12,FALSE)</f>
        <v>LC</v>
      </c>
    </row>
    <row r="1268" spans="1:45" x14ac:dyDescent="0.3">
      <c r="A1268" s="2">
        <v>43</v>
      </c>
      <c r="B1268" s="2" t="s">
        <v>1176</v>
      </c>
      <c r="C1268" s="2" t="s">
        <v>1177</v>
      </c>
      <c r="D1268" s="2" t="s">
        <v>1380</v>
      </c>
      <c r="E1268" s="2" t="s">
        <v>1179</v>
      </c>
      <c r="F1268" s="2">
        <v>2</v>
      </c>
      <c r="G1268" s="5" t="s">
        <v>1180</v>
      </c>
      <c r="H1268" s="61">
        <v>2013</v>
      </c>
      <c r="I1268" s="5" t="s">
        <v>986</v>
      </c>
      <c r="K1268" s="2"/>
      <c r="L1268" t="str">
        <f t="shared" si="142"/>
        <v>Somero</v>
      </c>
      <c r="M1268" s="2" t="s">
        <v>1065</v>
      </c>
      <c r="N1268" t="str">
        <f>VLOOKUP(M1268,spp!A:B,2,FALSE)</f>
        <v>Sectator ocyurus</v>
      </c>
      <c r="O1268">
        <f t="shared" si="141"/>
        <v>10</v>
      </c>
      <c r="T1268">
        <v>10</v>
      </c>
      <c r="AJ1268">
        <f>VLOOKUP(M1268,spp!A:C,3,FALSE)</f>
        <v>0</v>
      </c>
      <c r="AK1268">
        <f>VLOOKUP(M1268,spp!A:D,4,FALSE)</f>
        <v>0</v>
      </c>
      <c r="AL1268">
        <f t="shared" si="143"/>
        <v>0</v>
      </c>
      <c r="AM1268">
        <f t="shared" si="144"/>
        <v>0</v>
      </c>
      <c r="AN1268">
        <f t="shared" si="145"/>
        <v>0</v>
      </c>
      <c r="AO1268">
        <f t="shared" si="146"/>
        <v>0</v>
      </c>
      <c r="AP1268">
        <f t="shared" si="147"/>
        <v>0.2</v>
      </c>
      <c r="AQ1268">
        <f>VLOOKUP(M1268,spp!A:H,8,FALSE)</f>
        <v>3.5</v>
      </c>
      <c r="AR1268" t="str">
        <f>VLOOKUP(M1268,spp!A:K,10,FALSE)</f>
        <v>Depredador</v>
      </c>
      <c r="AS1268" t="str">
        <f>VLOOKUP(M1268,spp!A:L,12,FALSE)</f>
        <v>NE</v>
      </c>
    </row>
    <row r="1269" spans="1:45" x14ac:dyDescent="0.3">
      <c r="A1269" s="2">
        <v>43</v>
      </c>
      <c r="B1269" s="2" t="s">
        <v>1176</v>
      </c>
      <c r="C1269" s="2" t="s">
        <v>1177</v>
      </c>
      <c r="D1269" s="2" t="s">
        <v>1380</v>
      </c>
      <c r="E1269" s="2" t="s">
        <v>1179</v>
      </c>
      <c r="F1269" s="2">
        <v>2</v>
      </c>
      <c r="G1269" s="5" t="s">
        <v>1180</v>
      </c>
      <c r="H1269" s="61">
        <v>2013</v>
      </c>
      <c r="I1269" s="5" t="s">
        <v>986</v>
      </c>
      <c r="K1269" s="2"/>
      <c r="L1269" t="str">
        <f t="shared" si="142"/>
        <v>Somero</v>
      </c>
      <c r="M1269" s="2" t="s">
        <v>1079</v>
      </c>
      <c r="N1269" t="str">
        <f>VLOOKUP(M1269,spp!A:B,2,FALSE)</f>
        <v>Cirrhitichthys oxycephalus</v>
      </c>
      <c r="O1269">
        <f t="shared" si="141"/>
        <v>1</v>
      </c>
      <c r="P1269">
        <v>1</v>
      </c>
      <c r="AJ1269">
        <f>VLOOKUP(M1269,spp!A:C,3,FALSE)</f>
        <v>3.32E-2</v>
      </c>
      <c r="AK1269">
        <f>VLOOKUP(M1269,spp!A:D,4,FALSE)</f>
        <v>3</v>
      </c>
      <c r="AL1269">
        <f t="shared" si="143"/>
        <v>0.51875000000000004</v>
      </c>
      <c r="AM1269">
        <f t="shared" si="144"/>
        <v>1.2968750000000001E-2</v>
      </c>
      <c r="AN1269">
        <f t="shared" si="145"/>
        <v>0.12968750000000001</v>
      </c>
      <c r="AO1269">
        <f t="shared" si="146"/>
        <v>1.296875E-4</v>
      </c>
      <c r="AP1269">
        <f t="shared" si="147"/>
        <v>0.02</v>
      </c>
      <c r="AQ1269">
        <f>VLOOKUP(M1269,spp!A:H,8,FALSE)</f>
        <v>3.9</v>
      </c>
      <c r="AR1269" t="str">
        <f>VLOOKUP(M1269,spp!A:K,10,FALSE)</f>
        <v>Depredador</v>
      </c>
      <c r="AS1269" t="str">
        <f>VLOOKUP(M1269,spp!A:L,12,FALSE)</f>
        <v>NE</v>
      </c>
    </row>
    <row r="1270" spans="1:45" x14ac:dyDescent="0.3">
      <c r="A1270" s="2">
        <v>43</v>
      </c>
      <c r="B1270" s="2" t="s">
        <v>1176</v>
      </c>
      <c r="C1270" s="2" t="s">
        <v>1177</v>
      </c>
      <c r="D1270" s="2" t="s">
        <v>1380</v>
      </c>
      <c r="E1270" s="2" t="s">
        <v>1179</v>
      </c>
      <c r="F1270" s="2">
        <v>2</v>
      </c>
      <c r="G1270" s="5" t="s">
        <v>1180</v>
      </c>
      <c r="H1270" s="61">
        <v>2013</v>
      </c>
      <c r="I1270" s="5" t="s">
        <v>986</v>
      </c>
      <c r="K1270" s="2"/>
      <c r="L1270" t="str">
        <f t="shared" si="142"/>
        <v>Somero</v>
      </c>
      <c r="M1270" s="2" t="s">
        <v>1068</v>
      </c>
      <c r="N1270" t="str">
        <f>VLOOKUP(M1270,spp!A:B,2,FALSE)</f>
        <v>Myripristis berndti</v>
      </c>
      <c r="O1270">
        <f t="shared" si="141"/>
        <v>7</v>
      </c>
      <c r="T1270">
        <v>7</v>
      </c>
      <c r="AJ1270">
        <f>VLOOKUP(M1270,spp!A:C,3,FALSE)</f>
        <v>2.4E-2</v>
      </c>
      <c r="AK1270">
        <f>VLOOKUP(M1270,spp!A:D,4,FALSE)</f>
        <v>3.02</v>
      </c>
      <c r="AL1270">
        <f t="shared" si="143"/>
        <v>2799.5492232969623</v>
      </c>
      <c r="AM1270">
        <f t="shared" si="144"/>
        <v>69.988730582424054</v>
      </c>
      <c r="AN1270">
        <f t="shared" si="145"/>
        <v>699.88730582424057</v>
      </c>
      <c r="AO1270">
        <f t="shared" si="146"/>
        <v>0.69988730582424052</v>
      </c>
      <c r="AP1270">
        <f t="shared" si="147"/>
        <v>0.14000000000000001</v>
      </c>
      <c r="AQ1270">
        <f>VLOOKUP(M1270,spp!A:H,8,FALSE)</f>
        <v>3.7</v>
      </c>
      <c r="AR1270" t="str">
        <f>VLOOKUP(M1270,spp!A:K,10,FALSE)</f>
        <v>Planctívoro</v>
      </c>
      <c r="AS1270" t="str">
        <f>VLOOKUP(M1270,spp!A:L,12,FALSE)</f>
        <v>NE</v>
      </c>
    </row>
    <row r="1271" spans="1:45" x14ac:dyDescent="0.3">
      <c r="A1271" s="2">
        <v>43</v>
      </c>
      <c r="B1271" s="2" t="s">
        <v>1176</v>
      </c>
      <c r="C1271" s="2" t="s">
        <v>1177</v>
      </c>
      <c r="D1271" s="2" t="s">
        <v>1380</v>
      </c>
      <c r="E1271" s="2" t="s">
        <v>1179</v>
      </c>
      <c r="F1271" s="2">
        <v>2</v>
      </c>
      <c r="G1271" s="5" t="s">
        <v>1180</v>
      </c>
      <c r="H1271" s="61">
        <v>2013</v>
      </c>
      <c r="I1271" s="5" t="s">
        <v>986</v>
      </c>
      <c r="K1271" s="2"/>
      <c r="L1271" t="str">
        <f t="shared" si="142"/>
        <v>Somero</v>
      </c>
      <c r="M1271" s="2" t="s">
        <v>1041</v>
      </c>
      <c r="N1271" t="str">
        <f>VLOOKUP(M1271,spp!A:B,2,FALSE)</f>
        <v>Chromis atrilobata</v>
      </c>
      <c r="O1271">
        <f t="shared" si="141"/>
        <v>25</v>
      </c>
      <c r="P1271">
        <v>25</v>
      </c>
      <c r="AJ1271">
        <f>VLOOKUP(M1271,spp!A:C,3,FALSE)</f>
        <v>5</v>
      </c>
      <c r="AK1271">
        <f>VLOOKUP(M1271,spp!A:D,4,FALSE)</f>
        <v>3.41655</v>
      </c>
      <c r="AL1271">
        <f t="shared" si="143"/>
        <v>2860.8293299523625</v>
      </c>
      <c r="AM1271">
        <f t="shared" si="144"/>
        <v>71.520733248809066</v>
      </c>
      <c r="AN1271">
        <f t="shared" si="145"/>
        <v>715.20733248809063</v>
      </c>
      <c r="AO1271">
        <f t="shared" si="146"/>
        <v>0.71520733248809065</v>
      </c>
      <c r="AP1271">
        <f t="shared" si="147"/>
        <v>0.5</v>
      </c>
      <c r="AQ1271">
        <f>VLOOKUP(M1271,spp!A:H,8,FALSE)</f>
        <v>3.4</v>
      </c>
      <c r="AR1271" t="str">
        <f>VLOOKUP(M1271,spp!A:K,10,FALSE)</f>
        <v>Planctívoro</v>
      </c>
      <c r="AS1271" t="str">
        <f>VLOOKUP(M1271,spp!A:L,12,FALSE)</f>
        <v>LC</v>
      </c>
    </row>
    <row r="1272" spans="1:45" x14ac:dyDescent="0.3">
      <c r="A1272" s="2">
        <v>43</v>
      </c>
      <c r="B1272" s="2" t="s">
        <v>1176</v>
      </c>
      <c r="C1272" s="2" t="s">
        <v>1177</v>
      </c>
      <c r="D1272" s="2" t="s">
        <v>1380</v>
      </c>
      <c r="E1272" s="2" t="s">
        <v>1179</v>
      </c>
      <c r="F1272" s="2">
        <v>2</v>
      </c>
      <c r="G1272" s="5" t="s">
        <v>1180</v>
      </c>
      <c r="H1272" s="61">
        <v>2013</v>
      </c>
      <c r="I1272" s="5" t="s">
        <v>986</v>
      </c>
      <c r="K1272" s="2"/>
      <c r="L1272" t="str">
        <f t="shared" si="142"/>
        <v>Somero</v>
      </c>
      <c r="M1272" s="2" t="s">
        <v>1062</v>
      </c>
      <c r="N1272" t="str">
        <f>VLOOKUP(M1272,spp!A:B,2,FALSE)</f>
        <v>Paranthias colonus</v>
      </c>
      <c r="O1272">
        <f t="shared" si="141"/>
        <v>150</v>
      </c>
      <c r="S1272">
        <v>150</v>
      </c>
      <c r="AJ1272">
        <f>VLOOKUP(M1272,spp!A:C,3,FALSE)</f>
        <v>1.485E-2</v>
      </c>
      <c r="AK1272">
        <f>VLOOKUP(M1272,spp!A:D,4,FALSE)</f>
        <v>2</v>
      </c>
      <c r="AL1272">
        <f t="shared" si="143"/>
        <v>682.171875</v>
      </c>
      <c r="AM1272">
        <f t="shared" si="144"/>
        <v>17.054296874999999</v>
      </c>
      <c r="AN1272">
        <f t="shared" si="145"/>
        <v>170.54296875</v>
      </c>
      <c r="AO1272">
        <f t="shared" si="146"/>
        <v>0.17054296875</v>
      </c>
      <c r="AP1272">
        <f t="shared" si="147"/>
        <v>3</v>
      </c>
      <c r="AQ1272">
        <f>VLOOKUP(M1272,spp!A:H,8,FALSE)</f>
        <v>3.8</v>
      </c>
      <c r="AR1272" t="str">
        <f>VLOOKUP(M1272,spp!A:K,10,FALSE)</f>
        <v>Planctívoro</v>
      </c>
      <c r="AS1272" t="str">
        <f>VLOOKUP(M1272,spp!A:L,12,FALSE)</f>
        <v>LC</v>
      </c>
    </row>
    <row r="1273" spans="1:45" x14ac:dyDescent="0.3">
      <c r="A1273" s="2">
        <v>43</v>
      </c>
      <c r="B1273" s="2" t="s">
        <v>1176</v>
      </c>
      <c r="C1273" s="2" t="s">
        <v>1177</v>
      </c>
      <c r="D1273" s="2" t="s">
        <v>1380</v>
      </c>
      <c r="E1273" s="2" t="s">
        <v>1179</v>
      </c>
      <c r="F1273" s="2">
        <v>2</v>
      </c>
      <c r="G1273" s="5" t="s">
        <v>1180</v>
      </c>
      <c r="H1273" s="61">
        <v>2013</v>
      </c>
      <c r="I1273" s="5" t="s">
        <v>986</v>
      </c>
      <c r="K1273" s="2"/>
      <c r="L1273" t="str">
        <f t="shared" si="142"/>
        <v>Somero</v>
      </c>
      <c r="M1273" s="2" t="s">
        <v>1198</v>
      </c>
      <c r="N1273" t="str">
        <f>VLOOKUP(M1273,spp!A:B,2,FALSE)</f>
        <v>Dermatolepis dermatolepis</v>
      </c>
      <c r="O1273">
        <f t="shared" si="141"/>
        <v>1</v>
      </c>
      <c r="T1273">
        <v>1</v>
      </c>
      <c r="AJ1273">
        <f>VLOOKUP(M1273,spp!A:C,3,FALSE)</f>
        <v>1</v>
      </c>
      <c r="AK1273">
        <f>VLOOKUP(M1273,spp!A:D,4,FALSE)</f>
        <v>3</v>
      </c>
      <c r="AL1273">
        <f t="shared" si="143"/>
        <v>15625</v>
      </c>
      <c r="AM1273">
        <f t="shared" si="144"/>
        <v>390.625</v>
      </c>
      <c r="AN1273">
        <f t="shared" si="145"/>
        <v>3906.25</v>
      </c>
      <c r="AO1273">
        <f t="shared" si="146"/>
        <v>3.90625</v>
      </c>
      <c r="AP1273">
        <f t="shared" si="147"/>
        <v>0.02</v>
      </c>
      <c r="AQ1273">
        <f>VLOOKUP(M1273,spp!A:H,8,FALSE)</f>
        <v>4.5</v>
      </c>
      <c r="AR1273" t="str">
        <f>VLOOKUP(M1273,spp!A:K,10,FALSE)</f>
        <v>Depredador Tope</v>
      </c>
      <c r="AS1273" t="str">
        <f>VLOOKUP(M1273,spp!A:L,12,FALSE)</f>
        <v>LC</v>
      </c>
    </row>
    <row r="1274" spans="1:45" x14ac:dyDescent="0.3">
      <c r="A1274" s="2">
        <v>43</v>
      </c>
      <c r="B1274" s="2" t="s">
        <v>1176</v>
      </c>
      <c r="C1274" s="2" t="s">
        <v>1177</v>
      </c>
      <c r="D1274" s="2" t="s">
        <v>1380</v>
      </c>
      <c r="E1274" s="2" t="s">
        <v>1179</v>
      </c>
      <c r="F1274" s="2">
        <v>2</v>
      </c>
      <c r="G1274" s="5" t="s">
        <v>1180</v>
      </c>
      <c r="H1274" s="61">
        <v>2013</v>
      </c>
      <c r="I1274" s="5" t="s">
        <v>986</v>
      </c>
      <c r="K1274" s="2"/>
      <c r="L1274" t="str">
        <f t="shared" si="142"/>
        <v>Somero</v>
      </c>
      <c r="M1274" s="2" t="s">
        <v>1037</v>
      </c>
      <c r="N1274" t="str">
        <f>VLOOKUP(M1274,spp!A:B,2,FALSE)</f>
        <v>Prionurus laticlavius</v>
      </c>
      <c r="O1274">
        <f t="shared" si="141"/>
        <v>3</v>
      </c>
      <c r="U1274">
        <v>3</v>
      </c>
      <c r="AJ1274" t="str">
        <f>VLOOKUP(M1274,spp!A:C,3,FALSE)</f>
        <v>0.19800000000000001</v>
      </c>
      <c r="AK1274">
        <f>VLOOKUP(M1274,spp!A:D,4,FALSE)</f>
        <v>2.504</v>
      </c>
      <c r="AL1274">
        <f t="shared" si="143"/>
        <v>4366.4936008823952</v>
      </c>
      <c r="AM1274">
        <f t="shared" si="144"/>
        <v>109.16234002205988</v>
      </c>
      <c r="AN1274">
        <f t="shared" si="145"/>
        <v>1091.6234002205988</v>
      </c>
      <c r="AO1274">
        <f t="shared" si="146"/>
        <v>1.0916234002205989</v>
      </c>
      <c r="AP1274">
        <f t="shared" si="147"/>
        <v>0.06</v>
      </c>
      <c r="AQ1274">
        <f>VLOOKUP(M1274,spp!A:H,8,FALSE)</f>
        <v>2.7</v>
      </c>
      <c r="AR1274" t="str">
        <f>VLOOKUP(M1274,spp!A:K,10,FALSE)</f>
        <v>Herbívoro</v>
      </c>
      <c r="AS1274" t="str">
        <f>VLOOKUP(M1274,spp!A:L,12,FALSE)</f>
        <v>LC</v>
      </c>
    </row>
    <row r="1275" spans="1:45" x14ac:dyDescent="0.3">
      <c r="A1275" s="2">
        <v>43</v>
      </c>
      <c r="B1275" s="2" t="s">
        <v>1176</v>
      </c>
      <c r="C1275" s="2" t="s">
        <v>1177</v>
      </c>
      <c r="D1275" s="2" t="s">
        <v>1380</v>
      </c>
      <c r="E1275" s="2" t="s">
        <v>1179</v>
      </c>
      <c r="F1275" s="2">
        <v>2</v>
      </c>
      <c r="G1275" s="5" t="s">
        <v>1180</v>
      </c>
      <c r="H1275" s="61">
        <v>2013</v>
      </c>
      <c r="I1275" s="5" t="s">
        <v>986</v>
      </c>
      <c r="K1275" s="2"/>
      <c r="L1275" t="str">
        <f t="shared" si="142"/>
        <v>Somero</v>
      </c>
      <c r="M1275" s="2" t="s">
        <v>1022</v>
      </c>
      <c r="N1275" t="str">
        <f>VLOOKUP(M1275,spp!A:B,2,FALSE)</f>
        <v>Epinephelus labriformis</v>
      </c>
      <c r="O1275">
        <f t="shared" si="141"/>
        <v>1</v>
      </c>
      <c r="T1275">
        <v>1</v>
      </c>
      <c r="AJ1275">
        <f>VLOOKUP(M1275,spp!A:C,3,FALSE)</f>
        <v>3</v>
      </c>
      <c r="AK1275">
        <f>VLOOKUP(M1275,spp!A:D,4,FALSE)</f>
        <v>2.9</v>
      </c>
      <c r="AL1275">
        <f t="shared" si="143"/>
        <v>33974.046734891948</v>
      </c>
      <c r="AM1275">
        <f t="shared" si="144"/>
        <v>849.35116837229873</v>
      </c>
      <c r="AN1275">
        <f t="shared" si="145"/>
        <v>8493.5116837229871</v>
      </c>
      <c r="AO1275">
        <f t="shared" si="146"/>
        <v>8.4935116837229874</v>
      </c>
      <c r="AP1275">
        <f t="shared" si="147"/>
        <v>0.02</v>
      </c>
      <c r="AQ1275">
        <f>VLOOKUP(M1275,spp!A:H,8,FALSE)</f>
        <v>4</v>
      </c>
      <c r="AR1275" t="str">
        <f>VLOOKUP(M1275,spp!A:K,10,FALSE)</f>
        <v>Depredador Tope</v>
      </c>
      <c r="AS1275" t="str">
        <f>VLOOKUP(M1275,spp!A:L,12,FALSE)</f>
        <v>LC</v>
      </c>
    </row>
    <row r="1276" spans="1:45" x14ac:dyDescent="0.3">
      <c r="A1276" s="2">
        <v>43</v>
      </c>
      <c r="B1276" s="2" t="s">
        <v>1176</v>
      </c>
      <c r="C1276" s="2" t="s">
        <v>1177</v>
      </c>
      <c r="D1276" s="2" t="s">
        <v>1380</v>
      </c>
      <c r="E1276" s="2" t="s">
        <v>1179</v>
      </c>
      <c r="F1276" s="2">
        <v>2</v>
      </c>
      <c r="G1276" s="5" t="s">
        <v>1180</v>
      </c>
      <c r="H1276" s="61">
        <v>2013</v>
      </c>
      <c r="I1276" s="5" t="s">
        <v>986</v>
      </c>
      <c r="K1276" s="2"/>
      <c r="L1276" t="str">
        <f t="shared" si="142"/>
        <v>Somero</v>
      </c>
      <c r="M1276" s="2" t="s">
        <v>1199</v>
      </c>
      <c r="N1276" t="str">
        <f>VLOOKUP(M1276,spp!A:B,2,FALSE)</f>
        <v>Galeocerdo cuvier</v>
      </c>
      <c r="O1276">
        <f t="shared" si="141"/>
        <v>0</v>
      </c>
      <c r="AH1276" s="44">
        <v>1</v>
      </c>
      <c r="AJ1276">
        <f>VLOOKUP(M1276,spp!A:C,3,FALSE)</f>
        <v>1.4E-3</v>
      </c>
      <c r="AK1276">
        <f>VLOOKUP(M1276,spp!A:D,4,FALSE)</f>
        <v>3.24</v>
      </c>
      <c r="AL1276">
        <f t="shared" si="143"/>
        <v>192588.40005928269</v>
      </c>
      <c r="AM1276">
        <f t="shared" si="144"/>
        <v>4814.7100014820671</v>
      </c>
      <c r="AN1276">
        <f t="shared" si="145"/>
        <v>48147.100014820673</v>
      </c>
      <c r="AO1276">
        <f t="shared" si="146"/>
        <v>48.147100014820673</v>
      </c>
      <c r="AP1276">
        <f t="shared" si="147"/>
        <v>0</v>
      </c>
      <c r="AQ1276">
        <f>VLOOKUP(M1276,spp!A:H,8,FALSE)</f>
        <v>4.5</v>
      </c>
      <c r="AR1276" t="str">
        <f>VLOOKUP(M1276,spp!A:K,10,FALSE)</f>
        <v>Depredador Tope</v>
      </c>
      <c r="AS1276" t="str">
        <f>VLOOKUP(M1276,spp!A:L,12,FALSE)</f>
        <v>NT</v>
      </c>
    </row>
    <row r="1277" spans="1:45" x14ac:dyDescent="0.3">
      <c r="A1277" s="2">
        <v>43</v>
      </c>
      <c r="B1277" s="2" t="s">
        <v>1176</v>
      </c>
      <c r="C1277" s="2" t="s">
        <v>1177</v>
      </c>
      <c r="D1277" s="2" t="s">
        <v>1380</v>
      </c>
      <c r="E1277" s="2" t="s">
        <v>1179</v>
      </c>
      <c r="F1277" s="2">
        <v>2</v>
      </c>
      <c r="G1277" s="5" t="s">
        <v>1180</v>
      </c>
      <c r="H1277" s="61">
        <v>2013</v>
      </c>
      <c r="I1277" s="5" t="s">
        <v>986</v>
      </c>
      <c r="K1277" s="2"/>
      <c r="L1277" t="str">
        <f t="shared" si="142"/>
        <v>Somero</v>
      </c>
      <c r="M1277" s="2" t="s">
        <v>1200</v>
      </c>
      <c r="N1277" t="str">
        <f>VLOOKUP(M1277,spp!A:B,2,FALSE)</f>
        <v>Thalassoma grammaticum</v>
      </c>
      <c r="O1277">
        <f t="shared" si="141"/>
        <v>2</v>
      </c>
      <c r="R1277">
        <v>2</v>
      </c>
      <c r="AJ1277">
        <f>VLOOKUP(M1277,spp!A:C,3,FALSE)</f>
        <v>1</v>
      </c>
      <c r="AK1277">
        <f>VLOOKUP(M1277,spp!A:D,4,FALSE)</f>
        <v>2.9718</v>
      </c>
      <c r="AL1277">
        <f t="shared" si="143"/>
        <v>3637.7024479150164</v>
      </c>
      <c r="AM1277">
        <f t="shared" si="144"/>
        <v>90.942561197875406</v>
      </c>
      <c r="AN1277">
        <f t="shared" si="145"/>
        <v>909.42561197875409</v>
      </c>
      <c r="AO1277">
        <f t="shared" si="146"/>
        <v>0.90942561197875404</v>
      </c>
      <c r="AP1277">
        <f t="shared" si="147"/>
        <v>0.04</v>
      </c>
      <c r="AQ1277">
        <f>VLOOKUP(M1277,spp!A:H,8,FALSE)</f>
        <v>3.5</v>
      </c>
      <c r="AR1277" t="str">
        <f>VLOOKUP(M1277,spp!A:K,10,FALSE)</f>
        <v>Depredador</v>
      </c>
      <c r="AS1277" t="str">
        <f>VLOOKUP(M1277,spp!A:L,12,FALSE)</f>
        <v>LC</v>
      </c>
    </row>
    <row r="1278" spans="1:45" x14ac:dyDescent="0.3">
      <c r="A1278" s="2">
        <v>43</v>
      </c>
      <c r="B1278" s="2" t="s">
        <v>1176</v>
      </c>
      <c r="C1278" s="2" t="s">
        <v>1177</v>
      </c>
      <c r="D1278" s="2" t="s">
        <v>1380</v>
      </c>
      <c r="E1278" s="2" t="s">
        <v>1179</v>
      </c>
      <c r="F1278" s="2">
        <v>2</v>
      </c>
      <c r="G1278" s="5" t="s">
        <v>1180</v>
      </c>
      <c r="H1278" s="61">
        <v>2013</v>
      </c>
      <c r="I1278" s="5" t="s">
        <v>986</v>
      </c>
      <c r="K1278" s="2"/>
      <c r="L1278" t="str">
        <f t="shared" si="142"/>
        <v>Somero</v>
      </c>
      <c r="M1278" s="2" t="s">
        <v>1047</v>
      </c>
      <c r="N1278" t="str">
        <f>VLOOKUP(M1278,spp!A:B,2,FALSE)</f>
        <v>Scarus rubroviolaceus</v>
      </c>
      <c r="O1278">
        <f t="shared" ref="O1278:O1341" si="148">+SUM(P1278:AF1278)</f>
        <v>3</v>
      </c>
      <c r="V1278">
        <v>3</v>
      </c>
      <c r="AJ1278">
        <f>VLOOKUP(M1278,spp!A:C,3,FALSE)</f>
        <v>1</v>
      </c>
      <c r="AK1278">
        <f>VLOOKUP(M1278,spp!A:D,4,FALSE)</f>
        <v>3.109</v>
      </c>
      <c r="AL1278">
        <f t="shared" si="143"/>
        <v>413960.55453370442</v>
      </c>
      <c r="AM1278">
        <f t="shared" si="144"/>
        <v>10349.01386334261</v>
      </c>
      <c r="AN1278">
        <f t="shared" si="145"/>
        <v>103490.1386334261</v>
      </c>
      <c r="AO1278">
        <f t="shared" si="146"/>
        <v>103.4901386334261</v>
      </c>
      <c r="AP1278">
        <f t="shared" si="147"/>
        <v>0.06</v>
      </c>
      <c r="AQ1278">
        <f>VLOOKUP(M1278,spp!A:H,8,FALSE)</f>
        <v>2</v>
      </c>
      <c r="AR1278" t="str">
        <f>VLOOKUP(M1278,spp!A:K,10,FALSE)</f>
        <v>Herbívoro</v>
      </c>
      <c r="AS1278" t="str">
        <f>VLOOKUP(M1278,spp!A:L,12,FALSE)</f>
        <v>LC</v>
      </c>
    </row>
    <row r="1279" spans="1:45" x14ac:dyDescent="0.3">
      <c r="A1279" s="2">
        <v>43</v>
      </c>
      <c r="B1279" s="2" t="s">
        <v>1176</v>
      </c>
      <c r="C1279" s="2" t="s">
        <v>1177</v>
      </c>
      <c r="D1279" s="2" t="s">
        <v>1380</v>
      </c>
      <c r="E1279" s="2" t="s">
        <v>1179</v>
      </c>
      <c r="F1279" s="2">
        <v>2</v>
      </c>
      <c r="G1279" s="5" t="s">
        <v>1180</v>
      </c>
      <c r="H1279" s="61">
        <v>2013</v>
      </c>
      <c r="I1279" s="5" t="s">
        <v>986</v>
      </c>
      <c r="K1279" s="2"/>
      <c r="L1279" t="str">
        <f t="shared" si="142"/>
        <v>Somero</v>
      </c>
      <c r="M1279" s="2" t="s">
        <v>1040</v>
      </c>
      <c r="N1279" t="str">
        <f>VLOOKUP(M1279,spp!A:B,2,FALSE)</f>
        <v>Sufflamen verres</v>
      </c>
      <c r="O1279">
        <f t="shared" si="148"/>
        <v>2</v>
      </c>
      <c r="R1279">
        <v>2</v>
      </c>
      <c r="AJ1279">
        <f>VLOOKUP(M1279,spp!A:C,3,FALSE)</f>
        <v>2</v>
      </c>
      <c r="AK1279">
        <f>VLOOKUP(M1279,spp!A:D,4,FALSE)</f>
        <v>3</v>
      </c>
      <c r="AL1279">
        <f t="shared" si="143"/>
        <v>7812.5</v>
      </c>
      <c r="AM1279">
        <f t="shared" si="144"/>
        <v>195.3125</v>
      </c>
      <c r="AN1279">
        <f t="shared" si="145"/>
        <v>1953.125</v>
      </c>
      <c r="AO1279">
        <f t="shared" si="146"/>
        <v>1.953125</v>
      </c>
      <c r="AP1279">
        <f t="shared" si="147"/>
        <v>0.04</v>
      </c>
      <c r="AQ1279">
        <f>VLOOKUP(M1279,spp!A:H,8,FALSE)</f>
        <v>3.3</v>
      </c>
      <c r="AR1279" t="str">
        <f>VLOOKUP(M1279,spp!A:K,10,FALSE)</f>
        <v>Depredador</v>
      </c>
      <c r="AS1279" t="str">
        <f>VLOOKUP(M1279,spp!A:L,12,FALSE)</f>
        <v>LC</v>
      </c>
    </row>
    <row r="1280" spans="1:45" x14ac:dyDescent="0.3">
      <c r="A1280" s="2">
        <v>43</v>
      </c>
      <c r="B1280" s="2" t="s">
        <v>1176</v>
      </c>
      <c r="C1280" s="2" t="s">
        <v>1177</v>
      </c>
      <c r="D1280" s="2" t="s">
        <v>1380</v>
      </c>
      <c r="E1280" s="2" t="s">
        <v>1179</v>
      </c>
      <c r="F1280" s="2">
        <v>2</v>
      </c>
      <c r="G1280" s="5" t="s">
        <v>1180</v>
      </c>
      <c r="H1280" s="61">
        <v>2013</v>
      </c>
      <c r="I1280" s="5" t="s">
        <v>986</v>
      </c>
      <c r="K1280" s="2"/>
      <c r="L1280" t="str">
        <f t="shared" si="142"/>
        <v>Somero</v>
      </c>
      <c r="M1280" s="2" t="s">
        <v>1145</v>
      </c>
      <c r="N1280" t="str">
        <f>VLOOKUP(M1280,spp!A:B,2,FALSE)</f>
        <v>Ctenochaetus marginatus</v>
      </c>
      <c r="O1280">
        <f t="shared" si="148"/>
        <v>2</v>
      </c>
      <c r="T1280">
        <v>2</v>
      </c>
      <c r="AJ1280">
        <f>VLOOKUP(M1280,spp!A:C,3,FALSE)</f>
        <v>0.297619048</v>
      </c>
      <c r="AK1280">
        <f>VLOOKUP(M1280,spp!A:D,4,FALSE)</f>
        <v>3</v>
      </c>
      <c r="AL1280">
        <f t="shared" si="143"/>
        <v>9300.5952500000003</v>
      </c>
      <c r="AM1280">
        <f t="shared" si="144"/>
        <v>232.51488125</v>
      </c>
      <c r="AN1280">
        <f t="shared" si="145"/>
        <v>2325.1488125000001</v>
      </c>
      <c r="AO1280">
        <f t="shared" si="146"/>
        <v>2.3251488125000002</v>
      </c>
      <c r="AP1280">
        <f t="shared" si="147"/>
        <v>0.04</v>
      </c>
      <c r="AQ1280">
        <f>VLOOKUP(M1280,spp!A:H,8,FALSE)</f>
        <v>2</v>
      </c>
      <c r="AR1280" t="str">
        <f>VLOOKUP(M1280,spp!A:K,10,FALSE)</f>
        <v>Herbívoro</v>
      </c>
      <c r="AS1280" t="str">
        <f>VLOOKUP(M1280,spp!A:L,12,FALSE)</f>
        <v>LC</v>
      </c>
    </row>
    <row r="1281" spans="1:45" x14ac:dyDescent="0.3">
      <c r="A1281" s="2">
        <v>43</v>
      </c>
      <c r="B1281" s="2" t="s">
        <v>1176</v>
      </c>
      <c r="C1281" s="2" t="s">
        <v>1177</v>
      </c>
      <c r="D1281" s="2" t="s">
        <v>1380</v>
      </c>
      <c r="E1281" s="2" t="s">
        <v>1179</v>
      </c>
      <c r="F1281" s="2">
        <v>3</v>
      </c>
      <c r="G1281" s="5" t="s">
        <v>1180</v>
      </c>
      <c r="H1281" s="61">
        <v>2013</v>
      </c>
      <c r="I1281" s="5" t="s">
        <v>986</v>
      </c>
      <c r="K1281" s="2"/>
      <c r="L1281" t="str">
        <f t="shared" si="142"/>
        <v>Somero</v>
      </c>
      <c r="M1281" s="2" t="s">
        <v>1194</v>
      </c>
      <c r="N1281" t="str">
        <f>VLOOKUP(M1281,spp!A:B,2,FALSE)</f>
        <v>Stegastes arcifrons</v>
      </c>
      <c r="O1281">
        <f t="shared" si="148"/>
        <v>30</v>
      </c>
      <c r="P1281">
        <v>10</v>
      </c>
      <c r="Q1281">
        <v>20</v>
      </c>
      <c r="AJ1281">
        <f>VLOOKUP(M1281,spp!A:C,3,FALSE)</f>
        <v>3.49E-2</v>
      </c>
      <c r="AK1281">
        <f>VLOOKUP(M1281,spp!A:D,4,FALSE)</f>
        <v>2</v>
      </c>
      <c r="AL1281">
        <f t="shared" si="143"/>
        <v>41.443750000000001</v>
      </c>
      <c r="AM1281">
        <f t="shared" si="144"/>
        <v>1.03609375</v>
      </c>
      <c r="AN1281">
        <f t="shared" si="145"/>
        <v>10.3609375</v>
      </c>
      <c r="AO1281">
        <f t="shared" si="146"/>
        <v>1.03609375E-2</v>
      </c>
      <c r="AP1281">
        <f t="shared" si="147"/>
        <v>0.6</v>
      </c>
      <c r="AQ1281">
        <f>VLOOKUP(M1281,spp!A:H,8,FALSE)</f>
        <v>2.97</v>
      </c>
      <c r="AR1281" t="str">
        <f>VLOOKUP(M1281,spp!A:K,10,FALSE)</f>
        <v>Herbívoro</v>
      </c>
      <c r="AS1281" t="str">
        <f>VLOOKUP(M1281,spp!A:L,12,FALSE)</f>
        <v>LC</v>
      </c>
    </row>
    <row r="1282" spans="1:45" x14ac:dyDescent="0.3">
      <c r="A1282" s="2">
        <v>43</v>
      </c>
      <c r="B1282" s="2" t="s">
        <v>1176</v>
      </c>
      <c r="C1282" s="2" t="s">
        <v>1177</v>
      </c>
      <c r="D1282" s="2" t="s">
        <v>1380</v>
      </c>
      <c r="E1282" s="2" t="s">
        <v>1179</v>
      </c>
      <c r="F1282" s="2">
        <v>3</v>
      </c>
      <c r="G1282" s="5" t="s">
        <v>1180</v>
      </c>
      <c r="H1282" s="61">
        <v>2013</v>
      </c>
      <c r="I1282" s="5" t="s">
        <v>986</v>
      </c>
      <c r="K1282" s="2"/>
      <c r="L1282" t="str">
        <f t="shared" si="142"/>
        <v>Somero</v>
      </c>
      <c r="M1282" s="2" t="s">
        <v>1028</v>
      </c>
      <c r="N1282" t="str">
        <f>VLOOKUP(M1282,spp!A:B,2,FALSE)</f>
        <v>Thalassoma lucasanum</v>
      </c>
      <c r="O1282">
        <f t="shared" si="148"/>
        <v>100</v>
      </c>
      <c r="P1282">
        <v>100</v>
      </c>
      <c r="AJ1282">
        <f>VLOOKUP(M1282,spp!A:C,3,FALSE)</f>
        <v>1.261E-2</v>
      </c>
      <c r="AK1282">
        <f>VLOOKUP(M1282,spp!A:D,4,FALSE)</f>
        <v>2</v>
      </c>
      <c r="AL1282">
        <f t="shared" si="143"/>
        <v>7.8812499999999996</v>
      </c>
      <c r="AM1282">
        <f t="shared" si="144"/>
        <v>0.19703124999999999</v>
      </c>
      <c r="AN1282">
        <f t="shared" si="145"/>
        <v>1.9703124999999999</v>
      </c>
      <c r="AO1282">
        <f t="shared" si="146"/>
        <v>1.9703124999999998E-3</v>
      </c>
      <c r="AP1282">
        <f t="shared" si="147"/>
        <v>2</v>
      </c>
      <c r="AQ1282">
        <f>VLOOKUP(M1282,spp!A:H,8,FALSE)</f>
        <v>3.5</v>
      </c>
      <c r="AR1282" t="str">
        <f>VLOOKUP(M1282,spp!A:K,10,FALSE)</f>
        <v>Depredador</v>
      </c>
      <c r="AS1282" t="str">
        <f>VLOOKUP(M1282,spp!A:L,12,FALSE)</f>
        <v>LC</v>
      </c>
    </row>
    <row r="1283" spans="1:45" x14ac:dyDescent="0.3">
      <c r="A1283" s="2">
        <v>43</v>
      </c>
      <c r="B1283" s="2" t="s">
        <v>1176</v>
      </c>
      <c r="C1283" s="2" t="s">
        <v>1177</v>
      </c>
      <c r="D1283" s="2" t="s">
        <v>1380</v>
      </c>
      <c r="E1283" s="2" t="s">
        <v>1179</v>
      </c>
      <c r="F1283" s="2">
        <v>3</v>
      </c>
      <c r="G1283" s="5" t="s">
        <v>1180</v>
      </c>
      <c r="H1283" s="61">
        <v>2013</v>
      </c>
      <c r="I1283" s="5" t="s">
        <v>986</v>
      </c>
      <c r="K1283" s="2"/>
      <c r="L1283" t="str">
        <f t="shared" si="142"/>
        <v>Somero</v>
      </c>
      <c r="M1283" s="2" t="s">
        <v>1195</v>
      </c>
      <c r="N1283" t="str">
        <f>VLOOKUP(M1283,spp!A:B,2,FALSE)</f>
        <v>Melichthys niger</v>
      </c>
      <c r="O1283">
        <f t="shared" si="148"/>
        <v>80</v>
      </c>
      <c r="T1283">
        <v>80</v>
      </c>
      <c r="AJ1283">
        <f>VLOOKUP(M1283,spp!A:C,3,FALSE)</f>
        <v>5</v>
      </c>
      <c r="AK1283">
        <f>VLOOKUP(M1283,spp!A:D,4,FALSE)</f>
        <v>3</v>
      </c>
      <c r="AL1283">
        <f t="shared" si="143"/>
        <v>6250000</v>
      </c>
      <c r="AM1283">
        <f t="shared" si="144"/>
        <v>156250</v>
      </c>
      <c r="AN1283">
        <f t="shared" si="145"/>
        <v>1562500</v>
      </c>
      <c r="AO1283">
        <f t="shared" si="146"/>
        <v>1562.5</v>
      </c>
      <c r="AP1283">
        <f t="shared" si="147"/>
        <v>1.6</v>
      </c>
      <c r="AQ1283">
        <f>VLOOKUP(M1283,spp!A:H,8,FALSE)</f>
        <v>2.4</v>
      </c>
      <c r="AR1283" t="str">
        <f>VLOOKUP(M1283,spp!A:K,10,FALSE)</f>
        <v>Herbívoro</v>
      </c>
      <c r="AS1283" t="str">
        <f>VLOOKUP(M1283,spp!A:L,12,FALSE)</f>
        <v>NE</v>
      </c>
    </row>
    <row r="1284" spans="1:45" x14ac:dyDescent="0.3">
      <c r="A1284" s="2">
        <v>43</v>
      </c>
      <c r="B1284" s="2" t="s">
        <v>1176</v>
      </c>
      <c r="C1284" s="2" t="s">
        <v>1177</v>
      </c>
      <c r="D1284" s="2" t="s">
        <v>1380</v>
      </c>
      <c r="E1284" s="2" t="s">
        <v>1179</v>
      </c>
      <c r="F1284" s="2">
        <v>3</v>
      </c>
      <c r="G1284" s="5" t="s">
        <v>1180</v>
      </c>
      <c r="H1284" s="61">
        <v>2013</v>
      </c>
      <c r="I1284" s="5" t="s">
        <v>986</v>
      </c>
      <c r="K1284" s="2"/>
      <c r="L1284" t="str">
        <f t="shared" ref="L1284:L1347" si="149">IF(K1284&gt;6,"Profundo","Somero")</f>
        <v>Somero</v>
      </c>
      <c r="M1284" s="2" t="s">
        <v>1076</v>
      </c>
      <c r="N1284" t="str">
        <f>VLOOKUP(M1284,spp!A:B,2,FALSE)</f>
        <v>Acanthurus triostegus</v>
      </c>
      <c r="O1284">
        <f t="shared" si="148"/>
        <v>20</v>
      </c>
      <c r="S1284">
        <v>20</v>
      </c>
      <c r="AJ1284">
        <f>VLOOKUP(M1284,spp!A:C,3,FALSE)</f>
        <v>8</v>
      </c>
      <c r="AK1284">
        <f>VLOOKUP(M1284,spp!A:D,4,FALSE)</f>
        <v>2.57</v>
      </c>
      <c r="AL1284">
        <f t="shared" ref="AL1284:AL1347" si="150">((AJ1284*$P$2^AK1284)*P1284)+((AJ1284*$Q$2^AK1284)*Q1284)+((AJ1284*$R$2^AK1284)*R1284)+((AJ1284*$S$2^AK1284)*S1284)+((AJ1284*$T$2^AK1284)*T1284)+((AJ1284*$U$2^AK1284)*U1284)+((AJ1284*$V$2^AK1284)*V1284)+((AJ1284*$W$2^AK1284)*W1284)+((AJ1284*$X$2^AK1284)*X1284)+((AJ1284*$Y$2^AK1284)*Y1284)+((AJ1284*$Z$2^AK1284)*Z1284)+((AJ1284*$AA$2^AK1284)*AA1284)+((AJ1284*$AB$2^AK1284)*AB1284)+ ((AJ1284*$AC$2^AK1284)*AC1284)+((AJ1284*$AD$2^AK1284)*AD1284)+((AJ1284*$AE$2^AK1284)*AE1284)+((AJ1284*$AF$2^AK1284)*AF1284)+((AJ1284*$AG$2^AK1284)*AG1284)+((AJ1284*$AH$2^AK1284)*AH1284)</f>
        <v>250453.88211448328</v>
      </c>
      <c r="AM1284">
        <f t="shared" ref="AM1284:AM1347" si="151">AL1284/40</f>
        <v>6261.3470528620819</v>
      </c>
      <c r="AN1284">
        <f t="shared" ref="AN1284:AN1347" si="152">AM1284*10</f>
        <v>62613.470528620819</v>
      </c>
      <c r="AO1284">
        <f t="shared" ref="AO1284:AO1347" si="153">AN1284/1000</f>
        <v>62.613470528620816</v>
      </c>
      <c r="AP1284">
        <f t="shared" ref="AP1284:AP1347" si="154">O1284/$C$1</f>
        <v>0.4</v>
      </c>
      <c r="AQ1284">
        <f>VLOOKUP(M1284,spp!A:H,8,FALSE)</f>
        <v>2.8</v>
      </c>
      <c r="AR1284" t="str">
        <f>VLOOKUP(M1284,spp!A:K,10,FALSE)</f>
        <v>Herbívoro</v>
      </c>
      <c r="AS1284" t="str">
        <f>VLOOKUP(M1284,spp!A:L,12,FALSE)</f>
        <v>LC</v>
      </c>
    </row>
    <row r="1285" spans="1:45" x14ac:dyDescent="0.3">
      <c r="A1285" s="2">
        <v>43</v>
      </c>
      <c r="B1285" s="2" t="s">
        <v>1176</v>
      </c>
      <c r="C1285" s="2" t="s">
        <v>1177</v>
      </c>
      <c r="D1285" s="2" t="s">
        <v>1380</v>
      </c>
      <c r="E1285" s="2" t="s">
        <v>1179</v>
      </c>
      <c r="F1285" s="2">
        <v>3</v>
      </c>
      <c r="G1285" s="5" t="s">
        <v>1180</v>
      </c>
      <c r="H1285" s="61">
        <v>2013</v>
      </c>
      <c r="I1285" s="5" t="s">
        <v>986</v>
      </c>
      <c r="K1285" s="2"/>
      <c r="L1285" t="str">
        <f t="shared" si="149"/>
        <v>Somero</v>
      </c>
      <c r="M1285" s="2" t="s">
        <v>1034</v>
      </c>
      <c r="N1285" t="str">
        <f>VLOOKUP(M1285,spp!A:B,2,FALSE)</f>
        <v>Acanthurus nigricans</v>
      </c>
      <c r="O1285">
        <f t="shared" si="148"/>
        <v>3</v>
      </c>
      <c r="T1285">
        <v>3</v>
      </c>
      <c r="AJ1285">
        <f>VLOOKUP(M1285,spp!A:C,3,FALSE)</f>
        <v>6</v>
      </c>
      <c r="AK1285">
        <f>VLOOKUP(M1285,spp!A:D,4,FALSE)</f>
        <v>2.669</v>
      </c>
      <c r="AL1285">
        <f t="shared" si="150"/>
        <v>96911.293053636939</v>
      </c>
      <c r="AM1285">
        <f t="shared" si="151"/>
        <v>2422.7823263409236</v>
      </c>
      <c r="AN1285">
        <f t="shared" si="152"/>
        <v>24227.823263409235</v>
      </c>
      <c r="AO1285">
        <f t="shared" si="153"/>
        <v>24.227823263409235</v>
      </c>
      <c r="AP1285">
        <f t="shared" si="154"/>
        <v>0.06</v>
      </c>
      <c r="AQ1285">
        <f>VLOOKUP(M1285,spp!A:H,8,FALSE)</f>
        <v>2</v>
      </c>
      <c r="AR1285" t="str">
        <f>VLOOKUP(M1285,spp!A:K,10,FALSE)</f>
        <v>Herbívoro</v>
      </c>
      <c r="AS1285" t="str">
        <f>VLOOKUP(M1285,spp!A:L,12,FALSE)</f>
        <v>LC</v>
      </c>
    </row>
    <row r="1286" spans="1:45" x14ac:dyDescent="0.3">
      <c r="A1286" s="2">
        <v>43</v>
      </c>
      <c r="B1286" s="2" t="s">
        <v>1176</v>
      </c>
      <c r="C1286" s="2" t="s">
        <v>1177</v>
      </c>
      <c r="D1286" s="2" t="s">
        <v>1380</v>
      </c>
      <c r="E1286" s="2" t="s">
        <v>1179</v>
      </c>
      <c r="F1286" s="2">
        <v>3</v>
      </c>
      <c r="G1286" s="5" t="s">
        <v>1180</v>
      </c>
      <c r="H1286" s="61">
        <v>2013</v>
      </c>
      <c r="I1286" s="5" t="s">
        <v>986</v>
      </c>
      <c r="K1286" s="2"/>
      <c r="L1286" t="str">
        <f t="shared" si="149"/>
        <v>Somero</v>
      </c>
      <c r="M1286" s="2" t="s">
        <v>1078</v>
      </c>
      <c r="N1286" t="str">
        <f>VLOOKUP(M1286,spp!A:B,2,FALSE)</f>
        <v>Lutjanus viridis</v>
      </c>
      <c r="O1286">
        <f t="shared" si="148"/>
        <v>3</v>
      </c>
      <c r="S1286">
        <v>3</v>
      </c>
      <c r="AJ1286">
        <f>VLOOKUP(M1286,spp!A:C,3,FALSE)</f>
        <v>1.67E-2</v>
      </c>
      <c r="AK1286">
        <f>VLOOKUP(M1286,spp!A:D,4,FALSE)</f>
        <v>2</v>
      </c>
      <c r="AL1286">
        <f t="shared" si="150"/>
        <v>15.343125000000001</v>
      </c>
      <c r="AM1286">
        <f t="shared" si="151"/>
        <v>0.38357812499999999</v>
      </c>
      <c r="AN1286">
        <f t="shared" si="152"/>
        <v>3.8357812500000001</v>
      </c>
      <c r="AO1286">
        <f t="shared" si="153"/>
        <v>3.8357812500000002E-3</v>
      </c>
      <c r="AP1286">
        <f t="shared" si="154"/>
        <v>0.06</v>
      </c>
      <c r="AQ1286">
        <f>VLOOKUP(M1286,spp!A:H,8,FALSE)</f>
        <v>4.2</v>
      </c>
      <c r="AR1286" t="str">
        <f>VLOOKUP(M1286,spp!A:K,10,FALSE)</f>
        <v>Depredador Tope</v>
      </c>
      <c r="AS1286" t="str">
        <f>VLOOKUP(M1286,spp!A:L,12,FALSE)</f>
        <v>LC</v>
      </c>
    </row>
    <row r="1287" spans="1:45" x14ac:dyDescent="0.3">
      <c r="A1287" s="2">
        <v>43</v>
      </c>
      <c r="B1287" s="2" t="s">
        <v>1176</v>
      </c>
      <c r="C1287" s="2" t="s">
        <v>1177</v>
      </c>
      <c r="D1287" s="2" t="s">
        <v>1380</v>
      </c>
      <c r="E1287" s="2" t="s">
        <v>1179</v>
      </c>
      <c r="F1287" s="2">
        <v>3</v>
      </c>
      <c r="G1287" s="5" t="s">
        <v>1180</v>
      </c>
      <c r="H1287" s="61">
        <v>2013</v>
      </c>
      <c r="I1287" s="5" t="s">
        <v>986</v>
      </c>
      <c r="K1287" s="2"/>
      <c r="L1287" t="str">
        <f t="shared" si="149"/>
        <v>Somero</v>
      </c>
      <c r="M1287" s="2" t="s">
        <v>1038</v>
      </c>
      <c r="N1287" t="str">
        <f>VLOOKUP(M1287,spp!A:B,2,FALSE)</f>
        <v>Holacanthus passer</v>
      </c>
      <c r="O1287">
        <f t="shared" si="148"/>
        <v>1</v>
      </c>
      <c r="T1287">
        <v>1</v>
      </c>
      <c r="AJ1287">
        <f>VLOOKUP(M1287,spp!A:C,3,FALSE)</f>
        <v>2</v>
      </c>
      <c r="AK1287">
        <f>VLOOKUP(M1287,spp!A:D,4,FALSE)</f>
        <v>3</v>
      </c>
      <c r="AL1287">
        <f t="shared" si="150"/>
        <v>31250</v>
      </c>
      <c r="AM1287">
        <f t="shared" si="151"/>
        <v>781.25</v>
      </c>
      <c r="AN1287">
        <f t="shared" si="152"/>
        <v>7812.5</v>
      </c>
      <c r="AO1287">
        <f t="shared" si="153"/>
        <v>7.8125</v>
      </c>
      <c r="AP1287">
        <f t="shared" si="154"/>
        <v>0.02</v>
      </c>
      <c r="AQ1287">
        <f>VLOOKUP(M1287,spp!A:H,8,FALSE)</f>
        <v>2.6</v>
      </c>
      <c r="AR1287" t="str">
        <f>VLOOKUP(M1287,spp!A:K,10,FALSE)</f>
        <v>Herbívoro</v>
      </c>
      <c r="AS1287" t="str">
        <f>VLOOKUP(M1287,spp!A:L,12,FALSE)</f>
        <v>LC</v>
      </c>
    </row>
    <row r="1288" spans="1:45" x14ac:dyDescent="0.3">
      <c r="A1288" s="2">
        <v>43</v>
      </c>
      <c r="B1288" s="2" t="s">
        <v>1176</v>
      </c>
      <c r="C1288" s="2" t="s">
        <v>1177</v>
      </c>
      <c r="D1288" s="2" t="s">
        <v>1380</v>
      </c>
      <c r="E1288" s="2" t="s">
        <v>1179</v>
      </c>
      <c r="F1288" s="2">
        <v>3</v>
      </c>
      <c r="G1288" s="5" t="s">
        <v>1180</v>
      </c>
      <c r="H1288" s="61">
        <v>2013</v>
      </c>
      <c r="I1288" s="5" t="s">
        <v>986</v>
      </c>
      <c r="K1288" s="2"/>
      <c r="L1288" t="str">
        <f t="shared" si="149"/>
        <v>Somero</v>
      </c>
      <c r="M1288" s="2" t="s">
        <v>1032</v>
      </c>
      <c r="N1288" t="str">
        <f>VLOOKUP(M1288,spp!A:B,2,FALSE)</f>
        <v>Lutjanus argentiventris</v>
      </c>
      <c r="O1288">
        <f t="shared" si="148"/>
        <v>4</v>
      </c>
      <c r="U1288">
        <v>4</v>
      </c>
      <c r="AJ1288">
        <f>VLOOKUP(M1288,spp!A:C,3,FALSE)</f>
        <v>1</v>
      </c>
      <c r="AK1288">
        <f>VLOOKUP(M1288,spp!A:D,4,FALSE)</f>
        <v>3</v>
      </c>
      <c r="AL1288">
        <f t="shared" si="150"/>
        <v>171500</v>
      </c>
      <c r="AM1288">
        <f t="shared" si="151"/>
        <v>4287.5</v>
      </c>
      <c r="AN1288">
        <f t="shared" si="152"/>
        <v>42875</v>
      </c>
      <c r="AO1288">
        <f t="shared" si="153"/>
        <v>42.875</v>
      </c>
      <c r="AP1288">
        <f t="shared" si="154"/>
        <v>0.08</v>
      </c>
      <c r="AQ1288">
        <f>VLOOKUP(M1288,spp!A:H,8,FALSE)</f>
        <v>4</v>
      </c>
      <c r="AR1288" t="str">
        <f>VLOOKUP(M1288,spp!A:K,10,FALSE)</f>
        <v>Depredador Tope</v>
      </c>
      <c r="AS1288" t="str">
        <f>VLOOKUP(M1288,spp!A:L,12,FALSE)</f>
        <v>LC</v>
      </c>
    </row>
    <row r="1289" spans="1:45" x14ac:dyDescent="0.3">
      <c r="A1289" s="2">
        <v>43</v>
      </c>
      <c r="B1289" s="2" t="s">
        <v>1176</v>
      </c>
      <c r="C1289" s="2" t="s">
        <v>1177</v>
      </c>
      <c r="D1289" s="2" t="s">
        <v>1380</v>
      </c>
      <c r="E1289" s="2" t="s">
        <v>1179</v>
      </c>
      <c r="F1289" s="2">
        <v>3</v>
      </c>
      <c r="G1289" s="5" t="s">
        <v>1180</v>
      </c>
      <c r="H1289" s="61">
        <v>2013</v>
      </c>
      <c r="I1289" s="5" t="s">
        <v>986</v>
      </c>
      <c r="K1289" s="2"/>
      <c r="L1289" t="str">
        <f t="shared" si="149"/>
        <v>Somero</v>
      </c>
      <c r="M1289" s="2" t="s">
        <v>1066</v>
      </c>
      <c r="N1289" t="str">
        <f>VLOOKUP(M1289,spp!A:B,2,FALSE)</f>
        <v>Caranx melampygus</v>
      </c>
      <c r="O1289">
        <f t="shared" si="148"/>
        <v>2</v>
      </c>
      <c r="U1289">
        <v>2</v>
      </c>
      <c r="AJ1289">
        <f>VLOOKUP(M1289,spp!A:C,3,FALSE)</f>
        <v>2</v>
      </c>
      <c r="AK1289">
        <f>VLOOKUP(M1289,spp!A:D,4,FALSE)</f>
        <v>2</v>
      </c>
      <c r="AL1289">
        <f t="shared" si="150"/>
        <v>4900</v>
      </c>
      <c r="AM1289">
        <f t="shared" si="151"/>
        <v>122.5</v>
      </c>
      <c r="AN1289">
        <f t="shared" si="152"/>
        <v>1225</v>
      </c>
      <c r="AO1289">
        <f t="shared" si="153"/>
        <v>1.2250000000000001</v>
      </c>
      <c r="AP1289">
        <f t="shared" si="154"/>
        <v>0.04</v>
      </c>
      <c r="AQ1289">
        <f>VLOOKUP(M1289,spp!A:H,8,FALSE)</f>
        <v>4.5</v>
      </c>
      <c r="AR1289" t="str">
        <f>VLOOKUP(M1289,spp!A:K,10,FALSE)</f>
        <v>Depredador Tope</v>
      </c>
      <c r="AS1289" t="str">
        <f>VLOOKUP(M1289,spp!A:L,12,FALSE)</f>
        <v>NE</v>
      </c>
    </row>
    <row r="1290" spans="1:45" x14ac:dyDescent="0.3">
      <c r="A1290" s="2">
        <v>43</v>
      </c>
      <c r="B1290" s="2" t="s">
        <v>1176</v>
      </c>
      <c r="C1290" s="2" t="s">
        <v>1177</v>
      </c>
      <c r="D1290" s="2" t="s">
        <v>1380</v>
      </c>
      <c r="E1290" s="2" t="s">
        <v>1179</v>
      </c>
      <c r="F1290" s="2">
        <v>3</v>
      </c>
      <c r="G1290" s="5" t="s">
        <v>1180</v>
      </c>
      <c r="H1290" s="61">
        <v>2013</v>
      </c>
      <c r="I1290" s="5" t="s">
        <v>986</v>
      </c>
      <c r="K1290" s="2"/>
      <c r="L1290" t="str">
        <f t="shared" si="149"/>
        <v>Somero</v>
      </c>
      <c r="M1290" s="2" t="s">
        <v>1042</v>
      </c>
      <c r="N1290" t="str">
        <f>VLOOKUP(M1290,spp!A:B,2,FALSE)</f>
        <v>Bodianus diplotaenia</v>
      </c>
      <c r="O1290">
        <f t="shared" si="148"/>
        <v>52</v>
      </c>
      <c r="P1290">
        <v>50</v>
      </c>
      <c r="T1290">
        <v>2</v>
      </c>
      <c r="AJ1290">
        <f>VLOOKUP(M1290,spp!A:C,3,FALSE)</f>
        <v>2.01E-2</v>
      </c>
      <c r="AK1290">
        <f>VLOOKUP(M1290,spp!A:D,4,FALSE)</f>
        <v>2</v>
      </c>
      <c r="AL1290">
        <f t="shared" si="150"/>
        <v>31.40625</v>
      </c>
      <c r="AM1290">
        <f t="shared" si="151"/>
        <v>0.78515625</v>
      </c>
      <c r="AN1290">
        <f t="shared" si="152"/>
        <v>7.8515625</v>
      </c>
      <c r="AO1290">
        <f t="shared" si="153"/>
        <v>7.8515624999999992E-3</v>
      </c>
      <c r="AP1290">
        <f t="shared" si="154"/>
        <v>1.04</v>
      </c>
      <c r="AQ1290">
        <f>VLOOKUP(M1290,spp!A:H,8,FALSE)</f>
        <v>3.4</v>
      </c>
      <c r="AR1290" t="str">
        <f>VLOOKUP(M1290,spp!A:K,10,FALSE)</f>
        <v>Depredador</v>
      </c>
      <c r="AS1290" t="str">
        <f>VLOOKUP(M1290,spp!A:L,12,FALSE)</f>
        <v>LC</v>
      </c>
    </row>
    <row r="1291" spans="1:45" x14ac:dyDescent="0.3">
      <c r="A1291" s="2">
        <v>43</v>
      </c>
      <c r="B1291" s="2" t="s">
        <v>1176</v>
      </c>
      <c r="C1291" s="2" t="s">
        <v>1177</v>
      </c>
      <c r="D1291" s="2" t="s">
        <v>1380</v>
      </c>
      <c r="E1291" s="2" t="s">
        <v>1179</v>
      </c>
      <c r="F1291" s="2">
        <v>3</v>
      </c>
      <c r="G1291" s="5" t="s">
        <v>1180</v>
      </c>
      <c r="H1291" s="61">
        <v>2013</v>
      </c>
      <c r="I1291" s="5" t="s">
        <v>986</v>
      </c>
      <c r="K1291" s="2"/>
      <c r="L1291" t="str">
        <f t="shared" si="149"/>
        <v>Somero</v>
      </c>
      <c r="M1291" s="2" t="s">
        <v>1046</v>
      </c>
      <c r="N1291" t="str">
        <f>VLOOKUP(M1291,spp!A:B,2,FALSE)</f>
        <v>Arothron meleagris</v>
      </c>
      <c r="O1291">
        <f t="shared" si="148"/>
        <v>2</v>
      </c>
      <c r="S1291">
        <v>2</v>
      </c>
      <c r="AJ1291">
        <f>VLOOKUP(M1291,spp!A:C,3,FALSE)</f>
        <v>3</v>
      </c>
      <c r="AK1291">
        <f>VLOOKUP(M1291,spp!A:D,4,FALSE)</f>
        <v>2</v>
      </c>
      <c r="AL1291">
        <f t="shared" si="150"/>
        <v>1837.5</v>
      </c>
      <c r="AM1291">
        <f t="shared" si="151"/>
        <v>45.9375</v>
      </c>
      <c r="AN1291">
        <f t="shared" si="152"/>
        <v>459.375</v>
      </c>
      <c r="AO1291">
        <f t="shared" si="153"/>
        <v>0.45937499999999998</v>
      </c>
      <c r="AP1291">
        <f t="shared" si="154"/>
        <v>0.04</v>
      </c>
      <c r="AQ1291">
        <f>VLOOKUP(M1291,spp!A:H,8,FALSE)</f>
        <v>3.4</v>
      </c>
      <c r="AR1291" t="str">
        <f>VLOOKUP(M1291,spp!A:K,10,FALSE)</f>
        <v>Depredador</v>
      </c>
      <c r="AS1291" t="str">
        <f>VLOOKUP(M1291,spp!A:L,12,FALSE)</f>
        <v>NE</v>
      </c>
    </row>
    <row r="1292" spans="1:45" x14ac:dyDescent="0.3">
      <c r="A1292" s="2">
        <v>43</v>
      </c>
      <c r="B1292" s="2" t="s">
        <v>1176</v>
      </c>
      <c r="C1292" s="2" t="s">
        <v>1177</v>
      </c>
      <c r="D1292" s="2" t="s">
        <v>1380</v>
      </c>
      <c r="E1292" s="2" t="s">
        <v>1179</v>
      </c>
      <c r="F1292" s="2">
        <v>3</v>
      </c>
      <c r="G1292" s="5" t="s">
        <v>1180</v>
      </c>
      <c r="H1292" s="61">
        <v>2013</v>
      </c>
      <c r="I1292" s="5" t="s">
        <v>986</v>
      </c>
      <c r="K1292" s="2"/>
      <c r="L1292" t="str">
        <f t="shared" si="149"/>
        <v>Somero</v>
      </c>
      <c r="M1292" s="2" t="s">
        <v>1079</v>
      </c>
      <c r="N1292" t="str">
        <f>VLOOKUP(M1292,spp!A:B,2,FALSE)</f>
        <v>Cirrhitichthys oxycephalus</v>
      </c>
      <c r="O1292">
        <f t="shared" si="148"/>
        <v>3</v>
      </c>
      <c r="P1292">
        <v>3</v>
      </c>
      <c r="AJ1292">
        <f>VLOOKUP(M1292,spp!A:C,3,FALSE)</f>
        <v>3.32E-2</v>
      </c>
      <c r="AK1292">
        <f>VLOOKUP(M1292,spp!A:D,4,FALSE)</f>
        <v>3</v>
      </c>
      <c r="AL1292">
        <f t="shared" si="150"/>
        <v>1.5562500000000001</v>
      </c>
      <c r="AM1292">
        <f t="shared" si="151"/>
        <v>3.8906250000000003E-2</v>
      </c>
      <c r="AN1292">
        <f t="shared" si="152"/>
        <v>0.38906250000000003</v>
      </c>
      <c r="AO1292">
        <f t="shared" si="153"/>
        <v>3.8906250000000003E-4</v>
      </c>
      <c r="AP1292">
        <f t="shared" si="154"/>
        <v>0.06</v>
      </c>
      <c r="AQ1292">
        <f>VLOOKUP(M1292,spp!A:H,8,FALSE)</f>
        <v>3.9</v>
      </c>
      <c r="AR1292" t="str">
        <f>VLOOKUP(M1292,spp!A:K,10,FALSE)</f>
        <v>Depredador</v>
      </c>
      <c r="AS1292" t="str">
        <f>VLOOKUP(M1292,spp!A:L,12,FALSE)</f>
        <v>NE</v>
      </c>
    </row>
    <row r="1293" spans="1:45" x14ac:dyDescent="0.3">
      <c r="A1293" s="2">
        <v>43</v>
      </c>
      <c r="B1293" s="2" t="s">
        <v>1176</v>
      </c>
      <c r="C1293" s="2" t="s">
        <v>1177</v>
      </c>
      <c r="D1293" s="2" t="s">
        <v>1380</v>
      </c>
      <c r="E1293" s="2" t="s">
        <v>1179</v>
      </c>
      <c r="F1293" s="2">
        <v>3</v>
      </c>
      <c r="G1293" s="5" t="s">
        <v>1180</v>
      </c>
      <c r="H1293" s="61">
        <v>2013</v>
      </c>
      <c r="I1293" s="5" t="s">
        <v>986</v>
      </c>
      <c r="K1293" s="2"/>
      <c r="L1293" t="str">
        <f t="shared" si="149"/>
        <v>Somero</v>
      </c>
      <c r="M1293" s="2" t="s">
        <v>1068</v>
      </c>
      <c r="N1293" t="str">
        <f>VLOOKUP(M1293,spp!A:B,2,FALSE)</f>
        <v>Myripristis berndti</v>
      </c>
      <c r="O1293">
        <f t="shared" si="148"/>
        <v>10</v>
      </c>
      <c r="T1293">
        <v>10</v>
      </c>
      <c r="AJ1293">
        <f>VLOOKUP(M1293,spp!A:C,3,FALSE)</f>
        <v>2.4E-2</v>
      </c>
      <c r="AK1293">
        <f>VLOOKUP(M1293,spp!A:D,4,FALSE)</f>
        <v>3.02</v>
      </c>
      <c r="AL1293">
        <f t="shared" si="150"/>
        <v>3999.3560332813745</v>
      </c>
      <c r="AM1293">
        <f t="shared" si="151"/>
        <v>99.983900832034365</v>
      </c>
      <c r="AN1293">
        <f t="shared" si="152"/>
        <v>999.83900832034362</v>
      </c>
      <c r="AO1293">
        <f t="shared" si="153"/>
        <v>0.99983900832034367</v>
      </c>
      <c r="AP1293">
        <f t="shared" si="154"/>
        <v>0.2</v>
      </c>
      <c r="AQ1293">
        <f>VLOOKUP(M1293,spp!A:H,8,FALSE)</f>
        <v>3.7</v>
      </c>
      <c r="AR1293" t="str">
        <f>VLOOKUP(M1293,spp!A:K,10,FALSE)</f>
        <v>Planctívoro</v>
      </c>
      <c r="AS1293" t="str">
        <f>VLOOKUP(M1293,spp!A:L,12,FALSE)</f>
        <v>NE</v>
      </c>
    </row>
    <row r="1294" spans="1:45" x14ac:dyDescent="0.3">
      <c r="A1294" s="2">
        <v>43</v>
      </c>
      <c r="B1294" s="2" t="s">
        <v>1176</v>
      </c>
      <c r="C1294" s="2" t="s">
        <v>1177</v>
      </c>
      <c r="D1294" s="2" t="s">
        <v>1380</v>
      </c>
      <c r="E1294" s="2" t="s">
        <v>1179</v>
      </c>
      <c r="F1294" s="2">
        <v>3</v>
      </c>
      <c r="G1294" s="5" t="s">
        <v>1180</v>
      </c>
      <c r="H1294" s="61">
        <v>2013</v>
      </c>
      <c r="I1294" s="5" t="s">
        <v>986</v>
      </c>
      <c r="L1294" t="str">
        <f t="shared" si="149"/>
        <v>Somero</v>
      </c>
      <c r="M1294" s="2" t="s">
        <v>1062</v>
      </c>
      <c r="N1294" t="str">
        <f>VLOOKUP(M1294,spp!A:B,2,FALSE)</f>
        <v>Paranthias colonus</v>
      </c>
      <c r="O1294">
        <f t="shared" si="148"/>
        <v>150</v>
      </c>
      <c r="S1294">
        <v>150</v>
      </c>
      <c r="AJ1294">
        <f>VLOOKUP(M1294,spp!A:C,3,FALSE)</f>
        <v>1.485E-2</v>
      </c>
      <c r="AK1294">
        <f>VLOOKUP(M1294,spp!A:D,4,FALSE)</f>
        <v>2</v>
      </c>
      <c r="AL1294">
        <f t="shared" si="150"/>
        <v>682.171875</v>
      </c>
      <c r="AM1294">
        <f t="shared" si="151"/>
        <v>17.054296874999999</v>
      </c>
      <c r="AN1294">
        <f t="shared" si="152"/>
        <v>170.54296875</v>
      </c>
      <c r="AO1294">
        <f t="shared" si="153"/>
        <v>0.17054296875</v>
      </c>
      <c r="AP1294">
        <f t="shared" si="154"/>
        <v>3</v>
      </c>
      <c r="AQ1294">
        <f>VLOOKUP(M1294,spp!A:H,8,FALSE)</f>
        <v>3.8</v>
      </c>
      <c r="AR1294" t="str">
        <f>VLOOKUP(M1294,spp!A:K,10,FALSE)</f>
        <v>Planctívoro</v>
      </c>
      <c r="AS1294" t="str">
        <f>VLOOKUP(M1294,spp!A:L,12,FALSE)</f>
        <v>LC</v>
      </c>
    </row>
    <row r="1295" spans="1:45" x14ac:dyDescent="0.3">
      <c r="A1295" s="2">
        <v>43</v>
      </c>
      <c r="B1295" s="2" t="s">
        <v>1176</v>
      </c>
      <c r="C1295" s="2" t="s">
        <v>1177</v>
      </c>
      <c r="D1295" s="2" t="s">
        <v>1380</v>
      </c>
      <c r="E1295" s="2" t="s">
        <v>1179</v>
      </c>
      <c r="F1295" s="2">
        <v>3</v>
      </c>
      <c r="G1295" s="5" t="s">
        <v>1180</v>
      </c>
      <c r="H1295" s="61">
        <v>2013</v>
      </c>
      <c r="I1295" s="5" t="s">
        <v>986</v>
      </c>
      <c r="L1295" t="str">
        <f t="shared" si="149"/>
        <v>Somero</v>
      </c>
      <c r="M1295" s="2" t="s">
        <v>1200</v>
      </c>
      <c r="N1295" t="str">
        <f>VLOOKUP(M1295,spp!A:B,2,FALSE)</f>
        <v>Thalassoma grammaticum</v>
      </c>
      <c r="O1295">
        <f t="shared" si="148"/>
        <v>2</v>
      </c>
      <c r="R1295">
        <v>2</v>
      </c>
      <c r="AJ1295">
        <f>VLOOKUP(M1295,spp!A:C,3,FALSE)</f>
        <v>1</v>
      </c>
      <c r="AK1295">
        <f>VLOOKUP(M1295,spp!A:D,4,FALSE)</f>
        <v>2.9718</v>
      </c>
      <c r="AL1295">
        <f t="shared" si="150"/>
        <v>3637.7024479150164</v>
      </c>
      <c r="AM1295">
        <f t="shared" si="151"/>
        <v>90.942561197875406</v>
      </c>
      <c r="AN1295">
        <f t="shared" si="152"/>
        <v>909.42561197875409</v>
      </c>
      <c r="AO1295">
        <f t="shared" si="153"/>
        <v>0.90942561197875404</v>
      </c>
      <c r="AP1295">
        <f t="shared" si="154"/>
        <v>0.04</v>
      </c>
      <c r="AQ1295">
        <f>VLOOKUP(M1295,spp!A:H,8,FALSE)</f>
        <v>3.5</v>
      </c>
      <c r="AR1295" t="str">
        <f>VLOOKUP(M1295,spp!A:K,10,FALSE)</f>
        <v>Depredador</v>
      </c>
      <c r="AS1295" t="str">
        <f>VLOOKUP(M1295,spp!A:L,12,FALSE)</f>
        <v>LC</v>
      </c>
    </row>
    <row r="1296" spans="1:45" x14ac:dyDescent="0.3">
      <c r="A1296" s="2">
        <v>43</v>
      </c>
      <c r="B1296" s="2" t="s">
        <v>1176</v>
      </c>
      <c r="C1296" s="2" t="s">
        <v>1177</v>
      </c>
      <c r="D1296" s="2" t="s">
        <v>1380</v>
      </c>
      <c r="E1296" s="2" t="s">
        <v>1179</v>
      </c>
      <c r="F1296" s="2">
        <v>3</v>
      </c>
      <c r="G1296" s="5" t="s">
        <v>1180</v>
      </c>
      <c r="H1296" s="61">
        <v>2013</v>
      </c>
      <c r="I1296" s="5" t="s">
        <v>986</v>
      </c>
      <c r="L1296" t="str">
        <f t="shared" si="149"/>
        <v>Somero</v>
      </c>
      <c r="M1296" s="2" t="s">
        <v>1047</v>
      </c>
      <c r="N1296" t="str">
        <f>VLOOKUP(M1296,spp!A:B,2,FALSE)</f>
        <v>Scarus rubroviolaceus</v>
      </c>
      <c r="O1296">
        <f t="shared" si="148"/>
        <v>6</v>
      </c>
      <c r="T1296">
        <v>3</v>
      </c>
      <c r="V1296">
        <v>3</v>
      </c>
      <c r="AJ1296">
        <f>VLOOKUP(M1296,spp!A:C,3,FALSE)</f>
        <v>1</v>
      </c>
      <c r="AK1296">
        <f>VLOOKUP(M1296,spp!A:D,4,FALSE)</f>
        <v>3.109</v>
      </c>
      <c r="AL1296">
        <f t="shared" si="150"/>
        <v>480536.40786431637</v>
      </c>
      <c r="AM1296">
        <f t="shared" si="151"/>
        <v>12013.410196607909</v>
      </c>
      <c r="AN1296">
        <f t="shared" si="152"/>
        <v>120134.10196607909</v>
      </c>
      <c r="AO1296">
        <f t="shared" si="153"/>
        <v>120.13410196607909</v>
      </c>
      <c r="AP1296">
        <f t="shared" si="154"/>
        <v>0.12</v>
      </c>
      <c r="AQ1296">
        <f>VLOOKUP(M1296,spp!A:H,8,FALSE)</f>
        <v>2</v>
      </c>
      <c r="AR1296" t="str">
        <f>VLOOKUP(M1296,spp!A:K,10,FALSE)</f>
        <v>Herbívoro</v>
      </c>
      <c r="AS1296" t="str">
        <f>VLOOKUP(M1296,spp!A:L,12,FALSE)</f>
        <v>LC</v>
      </c>
    </row>
    <row r="1297" spans="1:45" x14ac:dyDescent="0.3">
      <c r="A1297" s="2">
        <v>43</v>
      </c>
      <c r="B1297" s="2" t="s">
        <v>1176</v>
      </c>
      <c r="C1297" s="2" t="s">
        <v>1177</v>
      </c>
      <c r="D1297" s="2" t="s">
        <v>1380</v>
      </c>
      <c r="E1297" s="2" t="s">
        <v>1179</v>
      </c>
      <c r="F1297" s="2">
        <v>3</v>
      </c>
      <c r="G1297" s="5" t="s">
        <v>1180</v>
      </c>
      <c r="H1297" s="61">
        <v>2013</v>
      </c>
      <c r="I1297" s="5" t="s">
        <v>986</v>
      </c>
      <c r="L1297" t="str">
        <f t="shared" si="149"/>
        <v>Somero</v>
      </c>
      <c r="M1297" s="2" t="s">
        <v>1040</v>
      </c>
      <c r="N1297" t="str">
        <f>VLOOKUP(M1297,spp!A:B,2,FALSE)</f>
        <v>Sufflamen verres</v>
      </c>
      <c r="O1297">
        <f t="shared" si="148"/>
        <v>1</v>
      </c>
      <c r="R1297">
        <v>1</v>
      </c>
      <c r="AJ1297">
        <f>VLOOKUP(M1297,spp!A:C,3,FALSE)</f>
        <v>2</v>
      </c>
      <c r="AK1297">
        <f>VLOOKUP(M1297,spp!A:D,4,FALSE)</f>
        <v>3</v>
      </c>
      <c r="AL1297">
        <f t="shared" si="150"/>
        <v>3906.25</v>
      </c>
      <c r="AM1297">
        <f t="shared" si="151"/>
        <v>97.65625</v>
      </c>
      <c r="AN1297">
        <f t="shared" si="152"/>
        <v>976.5625</v>
      </c>
      <c r="AO1297">
        <f t="shared" si="153"/>
        <v>0.9765625</v>
      </c>
      <c r="AP1297">
        <f t="shared" si="154"/>
        <v>0.02</v>
      </c>
      <c r="AQ1297">
        <f>VLOOKUP(M1297,spp!A:H,8,FALSE)</f>
        <v>3.3</v>
      </c>
      <c r="AR1297" t="str">
        <f>VLOOKUP(M1297,spp!A:K,10,FALSE)</f>
        <v>Depredador</v>
      </c>
      <c r="AS1297" t="str">
        <f>VLOOKUP(M1297,spp!A:L,12,FALSE)</f>
        <v>LC</v>
      </c>
    </row>
    <row r="1298" spans="1:45" x14ac:dyDescent="0.3">
      <c r="A1298" s="2">
        <v>43</v>
      </c>
      <c r="B1298" s="2" t="s">
        <v>1176</v>
      </c>
      <c r="C1298" s="2" t="s">
        <v>1177</v>
      </c>
      <c r="D1298" s="2" t="s">
        <v>1380</v>
      </c>
      <c r="E1298" s="2" t="s">
        <v>1179</v>
      </c>
      <c r="F1298" s="2">
        <v>3</v>
      </c>
      <c r="G1298" s="5" t="s">
        <v>1180</v>
      </c>
      <c r="H1298" s="61">
        <v>2013</v>
      </c>
      <c r="I1298" s="5" t="s">
        <v>986</v>
      </c>
      <c r="L1298" t="str">
        <f t="shared" si="149"/>
        <v>Somero</v>
      </c>
      <c r="M1298" s="2" t="s">
        <v>1049</v>
      </c>
      <c r="N1298" t="str">
        <f>VLOOKUP(M1298,spp!A:B,2,FALSE)</f>
        <v>Mulloidichthys dentatus</v>
      </c>
      <c r="O1298">
        <f t="shared" si="148"/>
        <v>20</v>
      </c>
      <c r="S1298">
        <v>20</v>
      </c>
      <c r="AJ1298">
        <f>VLOOKUP(M1298,spp!A:C,3,FALSE)</f>
        <v>1.26E-2</v>
      </c>
      <c r="AK1298">
        <f>VLOOKUP(M1298,spp!A:D,4,FALSE)</f>
        <v>3</v>
      </c>
      <c r="AL1298">
        <f t="shared" si="150"/>
        <v>1350.5625</v>
      </c>
      <c r="AM1298">
        <f t="shared" si="151"/>
        <v>33.764062500000001</v>
      </c>
      <c r="AN1298">
        <f t="shared" si="152"/>
        <v>337.640625</v>
      </c>
      <c r="AO1298">
        <f t="shared" si="153"/>
        <v>0.33764062500000003</v>
      </c>
      <c r="AP1298">
        <f t="shared" si="154"/>
        <v>0.4</v>
      </c>
      <c r="AQ1298">
        <f>VLOOKUP(M1298,spp!A:H,8,FALSE)</f>
        <v>3.7</v>
      </c>
      <c r="AR1298" t="str">
        <f>VLOOKUP(M1298,spp!A:K,10,FALSE)</f>
        <v>Depredador</v>
      </c>
      <c r="AS1298" t="str">
        <f>VLOOKUP(M1298,spp!A:L,12,FALSE)</f>
        <v>LC</v>
      </c>
    </row>
    <row r="1299" spans="1:45" x14ac:dyDescent="0.3">
      <c r="A1299" s="2">
        <v>43</v>
      </c>
      <c r="B1299" s="2" t="s">
        <v>1176</v>
      </c>
      <c r="C1299" s="2" t="s">
        <v>1177</v>
      </c>
      <c r="D1299" s="2" t="s">
        <v>1380</v>
      </c>
      <c r="E1299" s="2" t="s">
        <v>1179</v>
      </c>
      <c r="F1299" s="2">
        <v>3</v>
      </c>
      <c r="G1299" s="5" t="s">
        <v>1180</v>
      </c>
      <c r="H1299" s="61">
        <v>2013</v>
      </c>
      <c r="I1299" s="5" t="s">
        <v>986</v>
      </c>
      <c r="L1299" t="str">
        <f t="shared" si="149"/>
        <v>Somero</v>
      </c>
      <c r="M1299" s="2" t="s">
        <v>1064</v>
      </c>
      <c r="N1299" t="str">
        <f>VLOOKUP(M1299,spp!A:B,2,FALSE)</f>
        <v>Zanclus cornutus</v>
      </c>
      <c r="O1299">
        <f t="shared" si="148"/>
        <v>2</v>
      </c>
      <c r="T1299">
        <v>2</v>
      </c>
      <c r="AJ1299">
        <f>VLOOKUP(M1299,spp!A:C,3,FALSE)</f>
        <v>1.47E-2</v>
      </c>
      <c r="AK1299">
        <f>VLOOKUP(M1299,spp!A:D,4,FALSE)</f>
        <v>3</v>
      </c>
      <c r="AL1299">
        <f t="shared" si="150"/>
        <v>459.375</v>
      </c>
      <c r="AM1299">
        <f t="shared" si="151"/>
        <v>11.484375</v>
      </c>
      <c r="AN1299">
        <f t="shared" si="152"/>
        <v>114.84375</v>
      </c>
      <c r="AO1299">
        <f t="shared" si="153"/>
        <v>0.11484374999999999</v>
      </c>
      <c r="AP1299">
        <f t="shared" si="154"/>
        <v>0.04</v>
      </c>
      <c r="AQ1299">
        <f>VLOOKUP(M1299,spp!A:H,8,FALSE)</f>
        <v>2.9</v>
      </c>
      <c r="AR1299" t="str">
        <f>VLOOKUP(M1299,spp!A:K,10,FALSE)</f>
        <v>Herbívoro</v>
      </c>
      <c r="AS1299" t="str">
        <f>VLOOKUP(M1299,spp!A:L,12,FALSE)</f>
        <v>NE</v>
      </c>
    </row>
    <row r="1300" spans="1:45" x14ac:dyDescent="0.3">
      <c r="A1300" s="2">
        <v>43</v>
      </c>
      <c r="B1300" s="2" t="s">
        <v>1176</v>
      </c>
      <c r="C1300" s="2" t="s">
        <v>1177</v>
      </c>
      <c r="D1300" s="2" t="s">
        <v>1380</v>
      </c>
      <c r="E1300" s="2" t="s">
        <v>1179</v>
      </c>
      <c r="F1300" s="2">
        <v>3</v>
      </c>
      <c r="G1300" s="5" t="s">
        <v>1180</v>
      </c>
      <c r="H1300" s="61">
        <v>2013</v>
      </c>
      <c r="I1300" s="5" t="s">
        <v>986</v>
      </c>
      <c r="L1300" t="str">
        <f t="shared" si="149"/>
        <v>Somero</v>
      </c>
      <c r="M1300" s="2" t="s">
        <v>1033</v>
      </c>
      <c r="N1300" t="str">
        <f>VLOOKUP(M1300,spp!A:B,2,FALSE)</f>
        <v>Cephalopholis panamensis</v>
      </c>
      <c r="O1300">
        <f t="shared" si="148"/>
        <v>1</v>
      </c>
      <c r="T1300">
        <v>1</v>
      </c>
      <c r="AJ1300">
        <f>VLOOKUP(M1300,spp!A:C,3,FALSE)</f>
        <v>2</v>
      </c>
      <c r="AK1300">
        <f>VLOOKUP(M1300,spp!A:D,4,FALSE)</f>
        <v>3</v>
      </c>
      <c r="AL1300">
        <f t="shared" si="150"/>
        <v>31250</v>
      </c>
      <c r="AM1300">
        <f t="shared" si="151"/>
        <v>781.25</v>
      </c>
      <c r="AN1300">
        <f t="shared" si="152"/>
        <v>7812.5</v>
      </c>
      <c r="AO1300">
        <f t="shared" si="153"/>
        <v>7.8125</v>
      </c>
      <c r="AP1300">
        <f t="shared" si="154"/>
        <v>0.02</v>
      </c>
      <c r="AQ1300">
        <f>VLOOKUP(M1300,spp!A:H,8,FALSE)</f>
        <v>4</v>
      </c>
      <c r="AR1300" t="str">
        <f>VLOOKUP(M1300,spp!A:K,10,FALSE)</f>
        <v>Depredador Tope</v>
      </c>
      <c r="AS1300" t="str">
        <f>VLOOKUP(M1300,spp!A:L,12,FALSE)</f>
        <v>LC</v>
      </c>
    </row>
    <row r="1301" spans="1:45" x14ac:dyDescent="0.3">
      <c r="A1301" s="2">
        <v>43</v>
      </c>
      <c r="B1301" s="2" t="s">
        <v>1176</v>
      </c>
      <c r="C1301" s="2" t="s">
        <v>1177</v>
      </c>
      <c r="D1301" s="2" t="s">
        <v>1380</v>
      </c>
      <c r="E1301" s="2" t="s">
        <v>1179</v>
      </c>
      <c r="F1301" s="2">
        <v>3</v>
      </c>
      <c r="G1301" s="5" t="s">
        <v>1180</v>
      </c>
      <c r="H1301" s="61">
        <v>2013</v>
      </c>
      <c r="I1301" s="5" t="s">
        <v>986</v>
      </c>
      <c r="L1301" t="str">
        <f t="shared" si="149"/>
        <v>Somero</v>
      </c>
      <c r="M1301" s="2" t="s">
        <v>1056</v>
      </c>
      <c r="N1301" t="str">
        <f>VLOOKUP(M1301,spp!A:B,2,FALSE)</f>
        <v>Canthigaster punctatissima</v>
      </c>
      <c r="O1301">
        <f t="shared" si="148"/>
        <v>3</v>
      </c>
      <c r="P1301">
        <v>3</v>
      </c>
      <c r="AJ1301">
        <f>VLOOKUP(M1301,spp!A:C,3,FALSE)</f>
        <v>1</v>
      </c>
      <c r="AK1301">
        <f>VLOOKUP(M1301,spp!A:D,4,FALSE)</f>
        <v>2</v>
      </c>
      <c r="AL1301">
        <f t="shared" si="150"/>
        <v>18.75</v>
      </c>
      <c r="AM1301">
        <f t="shared" si="151"/>
        <v>0.46875</v>
      </c>
      <c r="AN1301">
        <f t="shared" si="152"/>
        <v>4.6875</v>
      </c>
      <c r="AO1301">
        <f t="shared" si="153"/>
        <v>4.6874999999999998E-3</v>
      </c>
      <c r="AP1301">
        <f t="shared" si="154"/>
        <v>0.06</v>
      </c>
      <c r="AQ1301">
        <f>VLOOKUP(M1301,spp!A:H,8,FALSE)</f>
        <v>3</v>
      </c>
      <c r="AR1301" t="str">
        <f>VLOOKUP(M1301,spp!A:K,10,FALSE)</f>
        <v>Depredador</v>
      </c>
      <c r="AS1301" t="str">
        <f>VLOOKUP(M1301,spp!A:L,12,FALSE)</f>
        <v>LC</v>
      </c>
    </row>
    <row r="1302" spans="1:45" x14ac:dyDescent="0.3">
      <c r="A1302" s="2">
        <v>44</v>
      </c>
      <c r="B1302" s="2" t="s">
        <v>1176</v>
      </c>
      <c r="C1302" s="2" t="s">
        <v>1177</v>
      </c>
      <c r="D1302" s="2" t="s">
        <v>1379</v>
      </c>
      <c r="E1302" s="2" t="s">
        <v>1179</v>
      </c>
      <c r="F1302" s="2">
        <v>1</v>
      </c>
      <c r="G1302" s="1" t="s">
        <v>1181</v>
      </c>
      <c r="H1302" s="61">
        <v>2013</v>
      </c>
      <c r="I1302" s="5" t="s">
        <v>986</v>
      </c>
      <c r="K1302">
        <v>14</v>
      </c>
      <c r="L1302" t="str">
        <f t="shared" si="149"/>
        <v>Profundo</v>
      </c>
      <c r="M1302" s="2" t="s">
        <v>1194</v>
      </c>
      <c r="N1302" t="str">
        <f>VLOOKUP(M1302,spp!A:B,2,FALSE)</f>
        <v>Stegastes arcifrons</v>
      </c>
      <c r="O1302">
        <f t="shared" si="148"/>
        <v>35</v>
      </c>
      <c r="P1302">
        <v>10</v>
      </c>
      <c r="Q1302">
        <v>25</v>
      </c>
      <c r="AJ1302">
        <f>VLOOKUP(M1302,spp!A:C,3,FALSE)</f>
        <v>3.49E-2</v>
      </c>
      <c r="AK1302">
        <f>VLOOKUP(M1302,spp!A:D,4,FALSE)</f>
        <v>2</v>
      </c>
      <c r="AL1302">
        <f t="shared" si="150"/>
        <v>51.259374999999999</v>
      </c>
      <c r="AM1302">
        <f t="shared" si="151"/>
        <v>1.281484375</v>
      </c>
      <c r="AN1302">
        <f t="shared" si="152"/>
        <v>12.81484375</v>
      </c>
      <c r="AO1302">
        <f t="shared" si="153"/>
        <v>1.2814843749999999E-2</v>
      </c>
      <c r="AP1302">
        <f t="shared" si="154"/>
        <v>0.7</v>
      </c>
      <c r="AQ1302">
        <f>VLOOKUP(M1302,spp!A:H,8,FALSE)</f>
        <v>2.97</v>
      </c>
      <c r="AR1302" t="str">
        <f>VLOOKUP(M1302,spp!A:K,10,FALSE)</f>
        <v>Herbívoro</v>
      </c>
      <c r="AS1302" t="str">
        <f>VLOOKUP(M1302,spp!A:L,12,FALSE)</f>
        <v>LC</v>
      </c>
    </row>
    <row r="1303" spans="1:45" x14ac:dyDescent="0.3">
      <c r="A1303" s="2">
        <v>44</v>
      </c>
      <c r="B1303" s="2" t="s">
        <v>1176</v>
      </c>
      <c r="C1303" s="2" t="s">
        <v>1177</v>
      </c>
      <c r="D1303" s="2" t="s">
        <v>1379</v>
      </c>
      <c r="E1303" s="2" t="s">
        <v>1179</v>
      </c>
      <c r="F1303" s="2">
        <v>1</v>
      </c>
      <c r="G1303" s="1" t="s">
        <v>1181</v>
      </c>
      <c r="H1303" s="61">
        <v>2013</v>
      </c>
      <c r="I1303" s="5" t="s">
        <v>986</v>
      </c>
      <c r="K1303">
        <v>14</v>
      </c>
      <c r="L1303" t="str">
        <f t="shared" si="149"/>
        <v>Profundo</v>
      </c>
      <c r="M1303" s="2" t="s">
        <v>1078</v>
      </c>
      <c r="N1303" t="str">
        <f>VLOOKUP(M1303,spp!A:B,2,FALSE)</f>
        <v>Lutjanus viridis</v>
      </c>
      <c r="O1303">
        <f t="shared" si="148"/>
        <v>150</v>
      </c>
      <c r="S1303">
        <v>150</v>
      </c>
      <c r="AJ1303">
        <f>VLOOKUP(M1303,spp!A:C,3,FALSE)</f>
        <v>1.67E-2</v>
      </c>
      <c r="AK1303">
        <f>VLOOKUP(M1303,spp!A:D,4,FALSE)</f>
        <v>2</v>
      </c>
      <c r="AL1303">
        <f t="shared" si="150"/>
        <v>767.15625</v>
      </c>
      <c r="AM1303">
        <f t="shared" si="151"/>
        <v>19.178906250000001</v>
      </c>
      <c r="AN1303">
        <f t="shared" si="152"/>
        <v>191.7890625</v>
      </c>
      <c r="AO1303">
        <f t="shared" si="153"/>
        <v>0.1917890625</v>
      </c>
      <c r="AP1303">
        <f t="shared" si="154"/>
        <v>3</v>
      </c>
      <c r="AQ1303">
        <f>VLOOKUP(M1303,spp!A:H,8,FALSE)</f>
        <v>4.2</v>
      </c>
      <c r="AR1303" t="str">
        <f>VLOOKUP(M1303,spp!A:K,10,FALSE)</f>
        <v>Depredador Tope</v>
      </c>
      <c r="AS1303" t="str">
        <f>VLOOKUP(M1303,spp!A:L,12,FALSE)</f>
        <v>LC</v>
      </c>
    </row>
    <row r="1304" spans="1:45" x14ac:dyDescent="0.3">
      <c r="A1304" s="2">
        <v>44</v>
      </c>
      <c r="B1304" s="2" t="s">
        <v>1176</v>
      </c>
      <c r="C1304" s="2" t="s">
        <v>1177</v>
      </c>
      <c r="D1304" s="2" t="s">
        <v>1379</v>
      </c>
      <c r="E1304" s="2" t="s">
        <v>1179</v>
      </c>
      <c r="F1304" s="2">
        <v>1</v>
      </c>
      <c r="G1304" s="1" t="s">
        <v>1181</v>
      </c>
      <c r="H1304" s="61">
        <v>2013</v>
      </c>
      <c r="I1304" s="5" t="s">
        <v>986</v>
      </c>
      <c r="K1304">
        <v>14</v>
      </c>
      <c r="L1304" t="str">
        <f t="shared" si="149"/>
        <v>Profundo</v>
      </c>
      <c r="M1304" s="2" t="s">
        <v>1068</v>
      </c>
      <c r="N1304" t="str">
        <f>VLOOKUP(M1304,spp!A:B,2,FALSE)</f>
        <v>Myripristis berndti</v>
      </c>
      <c r="O1304">
        <f t="shared" si="148"/>
        <v>10</v>
      </c>
      <c r="T1304">
        <v>10</v>
      </c>
      <c r="AJ1304">
        <f>VLOOKUP(M1304,spp!A:C,3,FALSE)</f>
        <v>2.4E-2</v>
      </c>
      <c r="AK1304">
        <f>VLOOKUP(M1304,spp!A:D,4,FALSE)</f>
        <v>3.02</v>
      </c>
      <c r="AL1304">
        <f t="shared" si="150"/>
        <v>3999.3560332813745</v>
      </c>
      <c r="AM1304">
        <f t="shared" si="151"/>
        <v>99.983900832034365</v>
      </c>
      <c r="AN1304">
        <f t="shared" si="152"/>
        <v>999.83900832034362</v>
      </c>
      <c r="AO1304">
        <f t="shared" si="153"/>
        <v>0.99983900832034367</v>
      </c>
      <c r="AP1304">
        <f t="shared" si="154"/>
        <v>0.2</v>
      </c>
      <c r="AQ1304">
        <f>VLOOKUP(M1304,spp!A:H,8,FALSE)</f>
        <v>3.7</v>
      </c>
      <c r="AR1304" t="str">
        <f>VLOOKUP(M1304,spp!A:K,10,FALSE)</f>
        <v>Planctívoro</v>
      </c>
      <c r="AS1304" t="str">
        <f>VLOOKUP(M1304,spp!A:L,12,FALSE)</f>
        <v>NE</v>
      </c>
    </row>
    <row r="1305" spans="1:45" x14ac:dyDescent="0.3">
      <c r="A1305" s="2">
        <v>44</v>
      </c>
      <c r="B1305" s="2" t="s">
        <v>1176</v>
      </c>
      <c r="C1305" s="2" t="s">
        <v>1177</v>
      </c>
      <c r="D1305" s="2" t="s">
        <v>1379</v>
      </c>
      <c r="E1305" s="2" t="s">
        <v>1179</v>
      </c>
      <c r="F1305" s="2">
        <v>1</v>
      </c>
      <c r="G1305" s="1" t="s">
        <v>1181</v>
      </c>
      <c r="H1305" s="61">
        <v>2013</v>
      </c>
      <c r="I1305" s="5" t="s">
        <v>986</v>
      </c>
      <c r="K1305">
        <v>14</v>
      </c>
      <c r="L1305" t="str">
        <f t="shared" si="149"/>
        <v>Profundo</v>
      </c>
      <c r="M1305" s="2" t="s">
        <v>1064</v>
      </c>
      <c r="N1305" t="str">
        <f>VLOOKUP(M1305,spp!A:B,2,FALSE)</f>
        <v>Zanclus cornutus</v>
      </c>
      <c r="O1305">
        <f t="shared" si="148"/>
        <v>6</v>
      </c>
      <c r="S1305">
        <v>1</v>
      </c>
      <c r="T1305">
        <v>5</v>
      </c>
      <c r="AJ1305">
        <f>VLOOKUP(M1305,spp!A:C,3,FALSE)</f>
        <v>1.47E-2</v>
      </c>
      <c r="AK1305">
        <f>VLOOKUP(M1305,spp!A:D,4,FALSE)</f>
        <v>3</v>
      </c>
      <c r="AL1305">
        <f t="shared" si="150"/>
        <v>1227.2203125000001</v>
      </c>
      <c r="AM1305">
        <f t="shared" si="151"/>
        <v>30.680507812500004</v>
      </c>
      <c r="AN1305">
        <f t="shared" si="152"/>
        <v>306.80507812500002</v>
      </c>
      <c r="AO1305">
        <f t="shared" si="153"/>
        <v>0.30680507812500002</v>
      </c>
      <c r="AP1305">
        <f t="shared" si="154"/>
        <v>0.12</v>
      </c>
      <c r="AQ1305">
        <f>VLOOKUP(M1305,spp!A:H,8,FALSE)</f>
        <v>2.9</v>
      </c>
      <c r="AR1305" t="str">
        <f>VLOOKUP(M1305,spp!A:K,10,FALSE)</f>
        <v>Herbívoro</v>
      </c>
      <c r="AS1305" t="str">
        <f>VLOOKUP(M1305,spp!A:L,12,FALSE)</f>
        <v>NE</v>
      </c>
    </row>
    <row r="1306" spans="1:45" x14ac:dyDescent="0.3">
      <c r="A1306" s="2">
        <v>44</v>
      </c>
      <c r="B1306" s="2" t="s">
        <v>1176</v>
      </c>
      <c r="C1306" s="2" t="s">
        <v>1177</v>
      </c>
      <c r="D1306" s="2" t="s">
        <v>1379</v>
      </c>
      <c r="E1306" s="2" t="s">
        <v>1179</v>
      </c>
      <c r="F1306" s="2">
        <v>1</v>
      </c>
      <c r="G1306" s="1" t="s">
        <v>1181</v>
      </c>
      <c r="H1306" s="61">
        <v>2013</v>
      </c>
      <c r="I1306" s="5" t="s">
        <v>986</v>
      </c>
      <c r="K1306">
        <v>14</v>
      </c>
      <c r="L1306" t="str">
        <f t="shared" si="149"/>
        <v>Profundo</v>
      </c>
      <c r="M1306" s="2" t="s">
        <v>1034</v>
      </c>
      <c r="N1306" t="str">
        <f>VLOOKUP(M1306,spp!A:B,2,FALSE)</f>
        <v>Acanthurus nigricans</v>
      </c>
      <c r="O1306">
        <f t="shared" si="148"/>
        <v>10</v>
      </c>
      <c r="T1306">
        <v>10</v>
      </c>
      <c r="AJ1306">
        <f>VLOOKUP(M1306,spp!A:C,3,FALSE)</f>
        <v>6</v>
      </c>
      <c r="AK1306">
        <f>VLOOKUP(M1306,spp!A:D,4,FALSE)</f>
        <v>2.669</v>
      </c>
      <c r="AL1306">
        <f t="shared" si="150"/>
        <v>323037.64351212315</v>
      </c>
      <c r="AM1306">
        <f t="shared" si="151"/>
        <v>8075.9410878030785</v>
      </c>
      <c r="AN1306">
        <f t="shared" si="152"/>
        <v>80759.410878030787</v>
      </c>
      <c r="AO1306">
        <f t="shared" si="153"/>
        <v>80.759410878030792</v>
      </c>
      <c r="AP1306">
        <f t="shared" si="154"/>
        <v>0.2</v>
      </c>
      <c r="AQ1306">
        <f>VLOOKUP(M1306,spp!A:H,8,FALSE)</f>
        <v>2</v>
      </c>
      <c r="AR1306" t="str">
        <f>VLOOKUP(M1306,spp!A:K,10,FALSE)</f>
        <v>Herbívoro</v>
      </c>
      <c r="AS1306" t="str">
        <f>VLOOKUP(M1306,spp!A:L,12,FALSE)</f>
        <v>LC</v>
      </c>
    </row>
    <row r="1307" spans="1:45" x14ac:dyDescent="0.3">
      <c r="A1307" s="2">
        <v>44</v>
      </c>
      <c r="B1307" s="2" t="s">
        <v>1176</v>
      </c>
      <c r="C1307" s="2" t="s">
        <v>1177</v>
      </c>
      <c r="D1307" s="2" t="s">
        <v>1379</v>
      </c>
      <c r="E1307" s="2" t="s">
        <v>1179</v>
      </c>
      <c r="F1307" s="2">
        <v>1</v>
      </c>
      <c r="G1307" s="1" t="s">
        <v>1181</v>
      </c>
      <c r="H1307" s="61">
        <v>2013</v>
      </c>
      <c r="I1307" s="5" t="s">
        <v>986</v>
      </c>
      <c r="K1307">
        <v>14</v>
      </c>
      <c r="L1307" t="str">
        <f t="shared" si="149"/>
        <v>Profundo</v>
      </c>
      <c r="M1307" s="2" t="s">
        <v>1047</v>
      </c>
      <c r="N1307" t="str">
        <f>VLOOKUP(M1307,spp!A:B,2,FALSE)</f>
        <v>Scarus rubroviolaceus</v>
      </c>
      <c r="O1307">
        <f t="shared" si="148"/>
        <v>1</v>
      </c>
      <c r="U1307">
        <v>1</v>
      </c>
      <c r="AJ1307">
        <f>VLOOKUP(M1307,spp!A:C,3,FALSE)</f>
        <v>1</v>
      </c>
      <c r="AK1307">
        <f>VLOOKUP(M1307,spp!A:D,4,FALSE)</f>
        <v>3.109</v>
      </c>
      <c r="AL1307">
        <f t="shared" si="150"/>
        <v>63169.516074034844</v>
      </c>
      <c r="AM1307">
        <f t="shared" si="151"/>
        <v>1579.2379018508711</v>
      </c>
      <c r="AN1307">
        <f t="shared" si="152"/>
        <v>15792.379018508711</v>
      </c>
      <c r="AO1307">
        <f t="shared" si="153"/>
        <v>15.792379018508711</v>
      </c>
      <c r="AP1307">
        <f t="shared" si="154"/>
        <v>0.02</v>
      </c>
      <c r="AQ1307">
        <f>VLOOKUP(M1307,spp!A:H,8,FALSE)</f>
        <v>2</v>
      </c>
      <c r="AR1307" t="str">
        <f>VLOOKUP(M1307,spp!A:K,10,FALSE)</f>
        <v>Herbívoro</v>
      </c>
      <c r="AS1307" t="str">
        <f>VLOOKUP(M1307,spp!A:L,12,FALSE)</f>
        <v>LC</v>
      </c>
    </row>
    <row r="1308" spans="1:45" x14ac:dyDescent="0.3">
      <c r="A1308" s="2">
        <v>44</v>
      </c>
      <c r="B1308" s="2" t="s">
        <v>1176</v>
      </c>
      <c r="C1308" s="2" t="s">
        <v>1177</v>
      </c>
      <c r="D1308" s="2" t="s">
        <v>1379</v>
      </c>
      <c r="E1308" s="2" t="s">
        <v>1179</v>
      </c>
      <c r="F1308" s="2">
        <v>1</v>
      </c>
      <c r="G1308" s="1" t="s">
        <v>1181</v>
      </c>
      <c r="H1308" s="61">
        <v>2013</v>
      </c>
      <c r="I1308" s="5" t="s">
        <v>986</v>
      </c>
      <c r="K1308">
        <v>14</v>
      </c>
      <c r="L1308" t="str">
        <f t="shared" si="149"/>
        <v>Profundo</v>
      </c>
      <c r="M1308" s="2" t="s">
        <v>1042</v>
      </c>
      <c r="N1308" t="str">
        <f>VLOOKUP(M1308,spp!A:B,2,FALSE)</f>
        <v>Bodianus diplotaenia</v>
      </c>
      <c r="O1308">
        <f t="shared" si="148"/>
        <v>22</v>
      </c>
      <c r="P1308">
        <v>20</v>
      </c>
      <c r="T1308">
        <v>2</v>
      </c>
      <c r="AJ1308">
        <f>VLOOKUP(M1308,spp!A:C,3,FALSE)</f>
        <v>2.01E-2</v>
      </c>
      <c r="AK1308">
        <f>VLOOKUP(M1308,spp!A:D,4,FALSE)</f>
        <v>2</v>
      </c>
      <c r="AL1308">
        <f t="shared" si="150"/>
        <v>27.637499999999999</v>
      </c>
      <c r="AM1308">
        <f t="shared" si="151"/>
        <v>0.69093749999999998</v>
      </c>
      <c r="AN1308">
        <f t="shared" si="152"/>
        <v>6.9093749999999998</v>
      </c>
      <c r="AO1308">
        <f t="shared" si="153"/>
        <v>6.9093749999999997E-3</v>
      </c>
      <c r="AP1308">
        <f t="shared" si="154"/>
        <v>0.44</v>
      </c>
      <c r="AQ1308">
        <f>VLOOKUP(M1308,spp!A:H,8,FALSE)</f>
        <v>3.4</v>
      </c>
      <c r="AR1308" t="str">
        <f>VLOOKUP(M1308,spp!A:K,10,FALSE)</f>
        <v>Depredador</v>
      </c>
      <c r="AS1308" t="str">
        <f>VLOOKUP(M1308,spp!A:L,12,FALSE)</f>
        <v>LC</v>
      </c>
    </row>
    <row r="1309" spans="1:45" x14ac:dyDescent="0.3">
      <c r="A1309" s="2">
        <v>44</v>
      </c>
      <c r="B1309" s="2" t="s">
        <v>1176</v>
      </c>
      <c r="C1309" s="2" t="s">
        <v>1177</v>
      </c>
      <c r="D1309" s="2" t="s">
        <v>1379</v>
      </c>
      <c r="E1309" s="2" t="s">
        <v>1179</v>
      </c>
      <c r="F1309" s="2">
        <v>1</v>
      </c>
      <c r="G1309" s="1" t="s">
        <v>1181</v>
      </c>
      <c r="H1309" s="61">
        <v>2013</v>
      </c>
      <c r="I1309" s="5" t="s">
        <v>986</v>
      </c>
      <c r="K1309">
        <v>14</v>
      </c>
      <c r="L1309" t="str">
        <f t="shared" si="149"/>
        <v>Profundo</v>
      </c>
      <c r="M1309" s="2" t="s">
        <v>1022</v>
      </c>
      <c r="N1309" t="str">
        <f>VLOOKUP(M1309,spp!A:B,2,FALSE)</f>
        <v>Epinephelus labriformis</v>
      </c>
      <c r="O1309">
        <f t="shared" si="148"/>
        <v>1</v>
      </c>
      <c r="T1309">
        <v>1</v>
      </c>
      <c r="AJ1309">
        <f>VLOOKUP(M1309,spp!A:C,3,FALSE)</f>
        <v>3</v>
      </c>
      <c r="AK1309">
        <f>VLOOKUP(M1309,spp!A:D,4,FALSE)</f>
        <v>2.9</v>
      </c>
      <c r="AL1309">
        <f t="shared" si="150"/>
        <v>33974.046734891948</v>
      </c>
      <c r="AM1309">
        <f t="shared" si="151"/>
        <v>849.35116837229873</v>
      </c>
      <c r="AN1309">
        <f t="shared" si="152"/>
        <v>8493.5116837229871</v>
      </c>
      <c r="AO1309">
        <f t="shared" si="153"/>
        <v>8.4935116837229874</v>
      </c>
      <c r="AP1309">
        <f t="shared" si="154"/>
        <v>0.02</v>
      </c>
      <c r="AQ1309">
        <f>VLOOKUP(M1309,spp!A:H,8,FALSE)</f>
        <v>4</v>
      </c>
      <c r="AR1309" t="str">
        <f>VLOOKUP(M1309,spp!A:K,10,FALSE)</f>
        <v>Depredador Tope</v>
      </c>
      <c r="AS1309" t="str">
        <f>VLOOKUP(M1309,spp!A:L,12,FALSE)</f>
        <v>LC</v>
      </c>
    </row>
    <row r="1310" spans="1:45" x14ac:dyDescent="0.3">
      <c r="A1310" s="2">
        <v>44</v>
      </c>
      <c r="B1310" s="2" t="s">
        <v>1176</v>
      </c>
      <c r="C1310" s="2" t="s">
        <v>1177</v>
      </c>
      <c r="D1310" s="2" t="s">
        <v>1379</v>
      </c>
      <c r="E1310" s="2" t="s">
        <v>1179</v>
      </c>
      <c r="F1310" s="2">
        <v>1</v>
      </c>
      <c r="G1310" s="1" t="s">
        <v>1181</v>
      </c>
      <c r="H1310" s="61">
        <v>2013</v>
      </c>
      <c r="I1310" s="5" t="s">
        <v>986</v>
      </c>
      <c r="K1310">
        <v>14</v>
      </c>
      <c r="L1310" t="str">
        <f t="shared" si="149"/>
        <v>Profundo</v>
      </c>
      <c r="M1310" s="2" t="s">
        <v>1040</v>
      </c>
      <c r="N1310" t="str">
        <f>VLOOKUP(M1310,spp!A:B,2,FALSE)</f>
        <v>Sufflamen verres</v>
      </c>
      <c r="O1310">
        <f t="shared" si="148"/>
        <v>2</v>
      </c>
      <c r="R1310">
        <v>2</v>
      </c>
      <c r="AJ1310">
        <f>VLOOKUP(M1310,spp!A:C,3,FALSE)</f>
        <v>2</v>
      </c>
      <c r="AK1310">
        <f>VLOOKUP(M1310,spp!A:D,4,FALSE)</f>
        <v>3</v>
      </c>
      <c r="AL1310">
        <f t="shared" si="150"/>
        <v>7812.5</v>
      </c>
      <c r="AM1310">
        <f t="shared" si="151"/>
        <v>195.3125</v>
      </c>
      <c r="AN1310">
        <f t="shared" si="152"/>
        <v>1953.125</v>
      </c>
      <c r="AO1310">
        <f t="shared" si="153"/>
        <v>1.953125</v>
      </c>
      <c r="AP1310">
        <f t="shared" si="154"/>
        <v>0.04</v>
      </c>
      <c r="AQ1310">
        <f>VLOOKUP(M1310,spp!A:H,8,FALSE)</f>
        <v>3.3</v>
      </c>
      <c r="AR1310" t="str">
        <f>VLOOKUP(M1310,spp!A:K,10,FALSE)</f>
        <v>Depredador</v>
      </c>
      <c r="AS1310" t="str">
        <f>VLOOKUP(M1310,spp!A:L,12,FALSE)</f>
        <v>LC</v>
      </c>
    </row>
    <row r="1311" spans="1:45" x14ac:dyDescent="0.3">
      <c r="A1311" s="2">
        <v>44</v>
      </c>
      <c r="B1311" s="2" t="s">
        <v>1176</v>
      </c>
      <c r="C1311" s="2" t="s">
        <v>1177</v>
      </c>
      <c r="D1311" s="2" t="s">
        <v>1379</v>
      </c>
      <c r="E1311" s="2" t="s">
        <v>1179</v>
      </c>
      <c r="F1311" s="2">
        <v>1</v>
      </c>
      <c r="G1311" s="1" t="s">
        <v>1181</v>
      </c>
      <c r="H1311" s="61">
        <v>2013</v>
      </c>
      <c r="I1311" s="5" t="s">
        <v>986</v>
      </c>
      <c r="K1311">
        <v>14</v>
      </c>
      <c r="L1311" t="str">
        <f t="shared" si="149"/>
        <v>Profundo</v>
      </c>
      <c r="M1311" s="2" t="s">
        <v>1141</v>
      </c>
      <c r="N1311" t="str">
        <f>VLOOKUP(M1311,spp!A:B,2,FALSE)</f>
        <v>Halichoeres discolor</v>
      </c>
      <c r="O1311">
        <f t="shared" si="148"/>
        <v>3</v>
      </c>
      <c r="Q1311">
        <v>3</v>
      </c>
      <c r="AJ1311">
        <f>VLOOKUP(M1311,spp!A:C,3,FALSE)</f>
        <v>0.01</v>
      </c>
      <c r="AK1311">
        <f>VLOOKUP(M1311,spp!A:D,4,FALSE)</f>
        <v>3.04</v>
      </c>
      <c r="AL1311">
        <f t="shared" si="150"/>
        <v>13.718527413071152</v>
      </c>
      <c r="AM1311">
        <f t="shared" si="151"/>
        <v>0.34296318532677883</v>
      </c>
      <c r="AN1311">
        <f t="shared" si="152"/>
        <v>3.4296318532677885</v>
      </c>
      <c r="AO1311">
        <f t="shared" si="153"/>
        <v>3.4296318532677887E-3</v>
      </c>
      <c r="AP1311">
        <f t="shared" si="154"/>
        <v>0.06</v>
      </c>
      <c r="AQ1311">
        <f>VLOOKUP(M1311,spp!A:H,8,FALSE)</f>
        <v>3.4</v>
      </c>
      <c r="AR1311" t="str">
        <f>VLOOKUP(M1311,spp!A:K,10,FALSE)</f>
        <v>Depredador</v>
      </c>
      <c r="AS1311" t="str">
        <f>VLOOKUP(M1311,spp!A:L,12,FALSE)</f>
        <v>VU</v>
      </c>
    </row>
    <row r="1312" spans="1:45" x14ac:dyDescent="0.3">
      <c r="A1312" s="2">
        <v>44</v>
      </c>
      <c r="B1312" s="2" t="s">
        <v>1176</v>
      </c>
      <c r="C1312" s="2" t="s">
        <v>1177</v>
      </c>
      <c r="D1312" s="2" t="s">
        <v>1379</v>
      </c>
      <c r="E1312" s="2" t="s">
        <v>1179</v>
      </c>
      <c r="F1312" s="2">
        <v>1</v>
      </c>
      <c r="G1312" s="1" t="s">
        <v>1181</v>
      </c>
      <c r="H1312" s="61">
        <v>2013</v>
      </c>
      <c r="I1312" s="5" t="s">
        <v>986</v>
      </c>
      <c r="K1312">
        <v>14</v>
      </c>
      <c r="L1312" t="str">
        <f t="shared" si="149"/>
        <v>Profundo</v>
      </c>
      <c r="M1312" s="2" t="s">
        <v>1200</v>
      </c>
      <c r="N1312" t="str">
        <f>VLOOKUP(M1312,spp!A:B,2,FALSE)</f>
        <v>Thalassoma grammaticum</v>
      </c>
      <c r="O1312">
        <f t="shared" si="148"/>
        <v>2</v>
      </c>
      <c r="R1312">
        <v>2</v>
      </c>
      <c r="AJ1312">
        <f>VLOOKUP(M1312,spp!A:C,3,FALSE)</f>
        <v>1</v>
      </c>
      <c r="AK1312">
        <f>VLOOKUP(M1312,spp!A:D,4,FALSE)</f>
        <v>2.9718</v>
      </c>
      <c r="AL1312">
        <f t="shared" si="150"/>
        <v>3637.7024479150164</v>
      </c>
      <c r="AM1312">
        <f t="shared" si="151"/>
        <v>90.942561197875406</v>
      </c>
      <c r="AN1312">
        <f t="shared" si="152"/>
        <v>909.42561197875409</v>
      </c>
      <c r="AO1312">
        <f t="shared" si="153"/>
        <v>0.90942561197875404</v>
      </c>
      <c r="AP1312">
        <f t="shared" si="154"/>
        <v>0.04</v>
      </c>
      <c r="AQ1312">
        <f>VLOOKUP(M1312,spp!A:H,8,FALSE)</f>
        <v>3.5</v>
      </c>
      <c r="AR1312" t="str">
        <f>VLOOKUP(M1312,spp!A:K,10,FALSE)</f>
        <v>Depredador</v>
      </c>
      <c r="AS1312" t="str">
        <f>VLOOKUP(M1312,spp!A:L,12,FALSE)</f>
        <v>LC</v>
      </c>
    </row>
    <row r="1313" spans="1:45" x14ac:dyDescent="0.3">
      <c r="A1313" s="2">
        <v>44</v>
      </c>
      <c r="B1313" s="2" t="s">
        <v>1176</v>
      </c>
      <c r="C1313" s="2" t="s">
        <v>1177</v>
      </c>
      <c r="D1313" s="2" t="s">
        <v>1379</v>
      </c>
      <c r="E1313" s="2" t="s">
        <v>1179</v>
      </c>
      <c r="F1313" s="2">
        <v>1</v>
      </c>
      <c r="G1313" s="1" t="s">
        <v>1181</v>
      </c>
      <c r="H1313" s="61">
        <v>2013</v>
      </c>
      <c r="I1313" s="5" t="s">
        <v>986</v>
      </c>
      <c r="K1313">
        <v>14</v>
      </c>
      <c r="L1313" t="str">
        <f t="shared" si="149"/>
        <v>Profundo</v>
      </c>
      <c r="M1313" s="2" t="s">
        <v>1026</v>
      </c>
      <c r="N1313" t="str">
        <f>VLOOKUP(M1313,spp!A:B,2,FALSE)</f>
        <v>Microspathodon dorsalis</v>
      </c>
      <c r="O1313">
        <f t="shared" si="148"/>
        <v>1</v>
      </c>
      <c r="S1313">
        <v>1</v>
      </c>
      <c r="AJ1313">
        <f>VLOOKUP(M1313,spp!A:C,3,FALSE)</f>
        <v>2</v>
      </c>
      <c r="AK1313">
        <f>VLOOKUP(M1313,spp!A:D,4,FALSE)</f>
        <v>3</v>
      </c>
      <c r="AL1313">
        <f t="shared" si="150"/>
        <v>10718.75</v>
      </c>
      <c r="AM1313">
        <f t="shared" si="151"/>
        <v>267.96875</v>
      </c>
      <c r="AN1313">
        <f t="shared" si="152"/>
        <v>2679.6875</v>
      </c>
      <c r="AO1313">
        <f t="shared" si="153"/>
        <v>2.6796875</v>
      </c>
      <c r="AP1313">
        <f t="shared" si="154"/>
        <v>0.02</v>
      </c>
      <c r="AQ1313">
        <f>VLOOKUP(M1313,spp!A:H,8,FALSE)</f>
        <v>2.1</v>
      </c>
      <c r="AR1313" t="str">
        <f>VLOOKUP(M1313,spp!A:K,10,FALSE)</f>
        <v>Herbívoro</v>
      </c>
      <c r="AS1313" t="str">
        <f>VLOOKUP(M1313,spp!A:L,12,FALSE)</f>
        <v>LC</v>
      </c>
    </row>
    <row r="1314" spans="1:45" x14ac:dyDescent="0.3">
      <c r="A1314" s="2">
        <v>44</v>
      </c>
      <c r="B1314" s="2" t="s">
        <v>1176</v>
      </c>
      <c r="C1314" s="2" t="s">
        <v>1177</v>
      </c>
      <c r="D1314" s="2" t="s">
        <v>1379</v>
      </c>
      <c r="E1314" s="2" t="s">
        <v>1179</v>
      </c>
      <c r="F1314" s="2">
        <v>1</v>
      </c>
      <c r="G1314" s="1" t="s">
        <v>1181</v>
      </c>
      <c r="H1314" s="61">
        <v>2013</v>
      </c>
      <c r="I1314" s="5" t="s">
        <v>986</v>
      </c>
      <c r="K1314">
        <v>14</v>
      </c>
      <c r="L1314" t="str">
        <f t="shared" si="149"/>
        <v>Profundo</v>
      </c>
      <c r="M1314" s="2" t="s">
        <v>1201</v>
      </c>
      <c r="N1314" t="str">
        <f>VLOOKUP(M1314,spp!A:B,2,FALSE)</f>
        <v>Halichoeres adustus</v>
      </c>
      <c r="O1314">
        <f t="shared" si="148"/>
        <v>1</v>
      </c>
      <c r="Q1314">
        <v>1</v>
      </c>
      <c r="AJ1314">
        <f>VLOOKUP(M1314,spp!A:C,3,FALSE)</f>
        <v>1.26E-2</v>
      </c>
      <c r="AK1314">
        <f>VLOOKUP(M1314,spp!A:D,4,FALSE)</f>
        <v>3</v>
      </c>
      <c r="AL1314">
        <f t="shared" si="150"/>
        <v>5.3156249999999998</v>
      </c>
      <c r="AM1314">
        <f t="shared" si="151"/>
        <v>0.13289062499999998</v>
      </c>
      <c r="AN1314">
        <f t="shared" si="152"/>
        <v>1.3289062499999997</v>
      </c>
      <c r="AO1314">
        <f t="shared" si="153"/>
        <v>1.3289062499999998E-3</v>
      </c>
      <c r="AP1314">
        <f t="shared" si="154"/>
        <v>0.02</v>
      </c>
      <c r="AQ1314">
        <f>VLOOKUP(M1314,spp!A:H,8,FALSE)</f>
        <v>3.4</v>
      </c>
      <c r="AR1314" t="str">
        <f>VLOOKUP(M1314,spp!A:K,10,FALSE)</f>
        <v>Depredador</v>
      </c>
      <c r="AS1314" t="str">
        <f>VLOOKUP(M1314,spp!A:L,12,FALSE)</f>
        <v>VU</v>
      </c>
    </row>
    <row r="1315" spans="1:45" x14ac:dyDescent="0.3">
      <c r="A1315" s="2">
        <v>44</v>
      </c>
      <c r="B1315" s="2" t="s">
        <v>1176</v>
      </c>
      <c r="C1315" s="2" t="s">
        <v>1177</v>
      </c>
      <c r="D1315" s="2" t="s">
        <v>1379</v>
      </c>
      <c r="E1315" s="2" t="s">
        <v>1179</v>
      </c>
      <c r="F1315" s="2">
        <v>1</v>
      </c>
      <c r="G1315" s="1" t="s">
        <v>1181</v>
      </c>
      <c r="H1315" s="61">
        <v>2013</v>
      </c>
      <c r="I1315" s="5" t="s">
        <v>986</v>
      </c>
      <c r="K1315">
        <v>14</v>
      </c>
      <c r="L1315" t="str">
        <f t="shared" si="149"/>
        <v>Profundo</v>
      </c>
      <c r="M1315" s="2" t="s">
        <v>1079</v>
      </c>
      <c r="N1315" t="str">
        <f>VLOOKUP(M1315,spp!A:B,2,FALSE)</f>
        <v>Cirrhitichthys oxycephalus</v>
      </c>
      <c r="O1315">
        <f t="shared" si="148"/>
        <v>12</v>
      </c>
      <c r="P1315">
        <v>12</v>
      </c>
      <c r="AJ1315">
        <f>VLOOKUP(M1315,spp!A:C,3,FALSE)</f>
        <v>3.32E-2</v>
      </c>
      <c r="AK1315">
        <f>VLOOKUP(M1315,spp!A:D,4,FALSE)</f>
        <v>3</v>
      </c>
      <c r="AL1315">
        <f t="shared" si="150"/>
        <v>6.2250000000000005</v>
      </c>
      <c r="AM1315">
        <f t="shared" si="151"/>
        <v>0.15562500000000001</v>
      </c>
      <c r="AN1315">
        <f t="shared" si="152"/>
        <v>1.5562500000000001</v>
      </c>
      <c r="AO1315">
        <f t="shared" si="153"/>
        <v>1.5562500000000001E-3</v>
      </c>
      <c r="AP1315">
        <f t="shared" si="154"/>
        <v>0.24</v>
      </c>
      <c r="AQ1315">
        <f>VLOOKUP(M1315,spp!A:H,8,FALSE)</f>
        <v>3.9</v>
      </c>
      <c r="AR1315" t="str">
        <f>VLOOKUP(M1315,spp!A:K,10,FALSE)</f>
        <v>Depredador</v>
      </c>
      <c r="AS1315" t="str">
        <f>VLOOKUP(M1315,spp!A:L,12,FALSE)</f>
        <v>NE</v>
      </c>
    </row>
    <row r="1316" spans="1:45" x14ac:dyDescent="0.3">
      <c r="A1316" s="2">
        <v>44</v>
      </c>
      <c r="B1316" s="2" t="s">
        <v>1176</v>
      </c>
      <c r="C1316" s="2" t="s">
        <v>1177</v>
      </c>
      <c r="D1316" s="2" t="s">
        <v>1379</v>
      </c>
      <c r="E1316" s="2" t="s">
        <v>1179</v>
      </c>
      <c r="F1316" s="2">
        <v>1</v>
      </c>
      <c r="G1316" s="1" t="s">
        <v>1181</v>
      </c>
      <c r="H1316" s="61">
        <v>2013</v>
      </c>
      <c r="I1316" s="5" t="s">
        <v>986</v>
      </c>
      <c r="K1316">
        <v>14</v>
      </c>
      <c r="L1316" t="str">
        <f t="shared" si="149"/>
        <v>Profundo</v>
      </c>
      <c r="M1316" s="2" t="s">
        <v>1146</v>
      </c>
      <c r="N1316" t="str">
        <f>VLOOKUP(M1316,spp!A:B,2,FALSE)</f>
        <v>Canthidermis maculata</v>
      </c>
      <c r="O1316">
        <f t="shared" si="148"/>
        <v>5</v>
      </c>
      <c r="T1316">
        <v>5</v>
      </c>
      <c r="AJ1316">
        <f>VLOOKUP(M1316,spp!A:C,3,FALSE)</f>
        <v>2.29E-2</v>
      </c>
      <c r="AK1316">
        <f>VLOOKUP(M1316,spp!A:D,4,FALSE)</f>
        <v>2.96</v>
      </c>
      <c r="AL1316">
        <f t="shared" si="150"/>
        <v>1572.9246276786234</v>
      </c>
      <c r="AM1316">
        <f t="shared" si="151"/>
        <v>39.323115691965583</v>
      </c>
      <c r="AN1316">
        <f t="shared" si="152"/>
        <v>393.23115691965586</v>
      </c>
      <c r="AO1316">
        <f t="shared" si="153"/>
        <v>0.39323115691965588</v>
      </c>
      <c r="AP1316">
        <f t="shared" si="154"/>
        <v>0.1</v>
      </c>
      <c r="AQ1316">
        <f>VLOOKUP(M1316,spp!A:H,8,FALSE)</f>
        <v>3.5</v>
      </c>
      <c r="AR1316" t="str">
        <f>VLOOKUP(M1316,spp!A:K,10,FALSE)</f>
        <v>Depredador</v>
      </c>
      <c r="AS1316" t="str">
        <f>VLOOKUP(M1316,spp!A:L,12,FALSE)</f>
        <v>NE</v>
      </c>
    </row>
    <row r="1317" spans="1:45" x14ac:dyDescent="0.3">
      <c r="A1317" s="2">
        <v>44</v>
      </c>
      <c r="B1317" s="2" t="s">
        <v>1176</v>
      </c>
      <c r="C1317" s="2" t="s">
        <v>1177</v>
      </c>
      <c r="D1317" s="2" t="s">
        <v>1379</v>
      </c>
      <c r="E1317" s="2" t="s">
        <v>1179</v>
      </c>
      <c r="F1317" s="2">
        <v>1</v>
      </c>
      <c r="G1317" s="1" t="s">
        <v>1181</v>
      </c>
      <c r="H1317" s="61">
        <v>2013</v>
      </c>
      <c r="I1317" s="5" t="s">
        <v>986</v>
      </c>
      <c r="K1317">
        <v>14</v>
      </c>
      <c r="L1317" t="str">
        <f t="shared" si="149"/>
        <v>Profundo</v>
      </c>
      <c r="M1317" s="2" t="s">
        <v>1033</v>
      </c>
      <c r="N1317" t="str">
        <f>VLOOKUP(M1317,spp!A:B,2,FALSE)</f>
        <v>Cephalopholis panamensis</v>
      </c>
      <c r="O1317">
        <f t="shared" si="148"/>
        <v>1</v>
      </c>
      <c r="T1317">
        <v>1</v>
      </c>
      <c r="AJ1317">
        <f>VLOOKUP(M1317,spp!A:C,3,FALSE)</f>
        <v>2</v>
      </c>
      <c r="AK1317">
        <f>VLOOKUP(M1317,spp!A:D,4,FALSE)</f>
        <v>3</v>
      </c>
      <c r="AL1317">
        <f t="shared" si="150"/>
        <v>31250</v>
      </c>
      <c r="AM1317">
        <f t="shared" si="151"/>
        <v>781.25</v>
      </c>
      <c r="AN1317">
        <f t="shared" si="152"/>
        <v>7812.5</v>
      </c>
      <c r="AO1317">
        <f t="shared" si="153"/>
        <v>7.8125</v>
      </c>
      <c r="AP1317">
        <f t="shared" si="154"/>
        <v>0.02</v>
      </c>
      <c r="AQ1317">
        <f>VLOOKUP(M1317,spp!A:H,8,FALSE)</f>
        <v>4</v>
      </c>
      <c r="AR1317" t="str">
        <f>VLOOKUP(M1317,spp!A:K,10,FALSE)</f>
        <v>Depredador Tope</v>
      </c>
      <c r="AS1317" t="str">
        <f>VLOOKUP(M1317,spp!A:L,12,FALSE)</f>
        <v>LC</v>
      </c>
    </row>
    <row r="1318" spans="1:45" x14ac:dyDescent="0.3">
      <c r="A1318" s="2">
        <v>44</v>
      </c>
      <c r="B1318" s="2" t="s">
        <v>1176</v>
      </c>
      <c r="C1318" s="2" t="s">
        <v>1177</v>
      </c>
      <c r="D1318" s="2" t="s">
        <v>1379</v>
      </c>
      <c r="E1318" s="2" t="s">
        <v>1179</v>
      </c>
      <c r="F1318" s="2">
        <v>1</v>
      </c>
      <c r="G1318" s="1" t="s">
        <v>1181</v>
      </c>
      <c r="H1318" s="61">
        <v>2013</v>
      </c>
      <c r="I1318" s="5" t="s">
        <v>986</v>
      </c>
      <c r="K1318">
        <v>14</v>
      </c>
      <c r="L1318" t="str">
        <f t="shared" si="149"/>
        <v>Profundo</v>
      </c>
      <c r="M1318" s="2" t="s">
        <v>1196</v>
      </c>
      <c r="N1318" t="str">
        <f>VLOOKUP(M1318,spp!A:B,2,FALSE)</f>
        <v>Melichthys vidua</v>
      </c>
      <c r="O1318">
        <f t="shared" si="148"/>
        <v>3</v>
      </c>
      <c r="T1318">
        <v>3</v>
      </c>
      <c r="AJ1318">
        <f>VLOOKUP(M1318,spp!A:C,3,FALSE)</f>
        <v>2.69E-2</v>
      </c>
      <c r="AK1318">
        <f>VLOOKUP(M1318,spp!A:D,4,FALSE)</f>
        <v>3.07</v>
      </c>
      <c r="AL1318">
        <f t="shared" si="150"/>
        <v>1579.6081337393532</v>
      </c>
      <c r="AM1318">
        <f t="shared" si="151"/>
        <v>39.490203343483827</v>
      </c>
      <c r="AN1318">
        <f t="shared" si="152"/>
        <v>394.90203343483824</v>
      </c>
      <c r="AO1318">
        <f t="shared" si="153"/>
        <v>0.39490203343483826</v>
      </c>
      <c r="AP1318">
        <f t="shared" si="154"/>
        <v>0.06</v>
      </c>
      <c r="AQ1318">
        <f>VLOOKUP(M1318,spp!A:H,8,FALSE)</f>
        <v>3.4</v>
      </c>
      <c r="AR1318" t="str">
        <f>VLOOKUP(M1318,spp!A:K,10,FALSE)</f>
        <v>Depredador</v>
      </c>
      <c r="AS1318" t="str">
        <f>VLOOKUP(M1318,spp!A:L,12,FALSE)</f>
        <v>NE</v>
      </c>
    </row>
    <row r="1319" spans="1:45" x14ac:dyDescent="0.3">
      <c r="A1319" s="2">
        <v>44</v>
      </c>
      <c r="B1319" s="2" t="s">
        <v>1176</v>
      </c>
      <c r="C1319" s="2" t="s">
        <v>1177</v>
      </c>
      <c r="D1319" s="2" t="s">
        <v>1379</v>
      </c>
      <c r="E1319" s="2" t="s">
        <v>1179</v>
      </c>
      <c r="F1319" s="2">
        <v>2</v>
      </c>
      <c r="G1319" s="1" t="s">
        <v>1181</v>
      </c>
      <c r="H1319" s="61">
        <v>2013</v>
      </c>
      <c r="I1319" s="5" t="s">
        <v>986</v>
      </c>
      <c r="K1319">
        <v>14</v>
      </c>
      <c r="L1319" t="str">
        <f t="shared" si="149"/>
        <v>Profundo</v>
      </c>
      <c r="M1319" s="2" t="s">
        <v>1194</v>
      </c>
      <c r="N1319" t="str">
        <f>VLOOKUP(M1319,spp!A:B,2,FALSE)</f>
        <v>Stegastes arcifrons</v>
      </c>
      <c r="O1319">
        <f t="shared" si="148"/>
        <v>35</v>
      </c>
      <c r="P1319">
        <v>15</v>
      </c>
      <c r="Q1319">
        <v>20</v>
      </c>
      <c r="AJ1319">
        <f>VLOOKUP(M1319,spp!A:C,3,FALSE)</f>
        <v>3.49E-2</v>
      </c>
      <c r="AK1319">
        <f>VLOOKUP(M1319,spp!A:D,4,FALSE)</f>
        <v>2</v>
      </c>
      <c r="AL1319">
        <f t="shared" si="150"/>
        <v>42.534375000000004</v>
      </c>
      <c r="AM1319">
        <f t="shared" si="151"/>
        <v>1.0633593750000001</v>
      </c>
      <c r="AN1319">
        <f t="shared" si="152"/>
        <v>10.633593750000001</v>
      </c>
      <c r="AO1319">
        <f t="shared" si="153"/>
        <v>1.0633593750000002E-2</v>
      </c>
      <c r="AP1319">
        <f t="shared" si="154"/>
        <v>0.7</v>
      </c>
      <c r="AQ1319">
        <f>VLOOKUP(M1319,spp!A:H,8,FALSE)</f>
        <v>2.97</v>
      </c>
      <c r="AR1319" t="str">
        <f>VLOOKUP(M1319,spp!A:K,10,FALSE)</f>
        <v>Herbívoro</v>
      </c>
      <c r="AS1319" t="str">
        <f>VLOOKUP(M1319,spp!A:L,12,FALSE)</f>
        <v>LC</v>
      </c>
    </row>
    <row r="1320" spans="1:45" x14ac:dyDescent="0.3">
      <c r="A1320" s="2">
        <v>44</v>
      </c>
      <c r="B1320" s="2" t="s">
        <v>1176</v>
      </c>
      <c r="C1320" s="2" t="s">
        <v>1177</v>
      </c>
      <c r="D1320" s="2" t="s">
        <v>1379</v>
      </c>
      <c r="E1320" s="2" t="s">
        <v>1179</v>
      </c>
      <c r="F1320" s="2">
        <v>2</v>
      </c>
      <c r="G1320" s="1" t="s">
        <v>1181</v>
      </c>
      <c r="H1320" s="61">
        <v>2013</v>
      </c>
      <c r="I1320" s="5" t="s">
        <v>986</v>
      </c>
      <c r="K1320">
        <v>14</v>
      </c>
      <c r="L1320" t="str">
        <f t="shared" si="149"/>
        <v>Profundo</v>
      </c>
      <c r="M1320" s="2" t="s">
        <v>1078</v>
      </c>
      <c r="N1320" t="str">
        <f>VLOOKUP(M1320,spp!A:B,2,FALSE)</f>
        <v>Lutjanus viridis</v>
      </c>
      <c r="O1320">
        <f t="shared" si="148"/>
        <v>100</v>
      </c>
      <c r="S1320">
        <v>100</v>
      </c>
      <c r="AJ1320">
        <f>VLOOKUP(M1320,spp!A:C,3,FALSE)</f>
        <v>1.67E-2</v>
      </c>
      <c r="AK1320">
        <f>VLOOKUP(M1320,spp!A:D,4,FALSE)</f>
        <v>2</v>
      </c>
      <c r="AL1320">
        <f t="shared" si="150"/>
        <v>511.4375</v>
      </c>
      <c r="AM1320">
        <f t="shared" si="151"/>
        <v>12.785937499999999</v>
      </c>
      <c r="AN1320">
        <f t="shared" si="152"/>
        <v>127.859375</v>
      </c>
      <c r="AO1320">
        <f t="shared" si="153"/>
        <v>0.127859375</v>
      </c>
      <c r="AP1320">
        <f t="shared" si="154"/>
        <v>2</v>
      </c>
      <c r="AQ1320">
        <f>VLOOKUP(M1320,spp!A:H,8,FALSE)</f>
        <v>4.2</v>
      </c>
      <c r="AR1320" t="str">
        <f>VLOOKUP(M1320,spp!A:K,10,FALSE)</f>
        <v>Depredador Tope</v>
      </c>
      <c r="AS1320" t="str">
        <f>VLOOKUP(M1320,spp!A:L,12,FALSE)</f>
        <v>LC</v>
      </c>
    </row>
    <row r="1321" spans="1:45" x14ac:dyDescent="0.3">
      <c r="A1321" s="2">
        <v>44</v>
      </c>
      <c r="B1321" s="2" t="s">
        <v>1176</v>
      </c>
      <c r="C1321" s="2" t="s">
        <v>1177</v>
      </c>
      <c r="D1321" s="2" t="s">
        <v>1379</v>
      </c>
      <c r="E1321" s="2" t="s">
        <v>1179</v>
      </c>
      <c r="F1321" s="2">
        <v>2</v>
      </c>
      <c r="G1321" s="1" t="s">
        <v>1181</v>
      </c>
      <c r="H1321" s="61">
        <v>2013</v>
      </c>
      <c r="I1321" s="5" t="s">
        <v>986</v>
      </c>
      <c r="K1321">
        <v>14</v>
      </c>
      <c r="L1321" t="str">
        <f t="shared" si="149"/>
        <v>Profundo</v>
      </c>
      <c r="M1321" s="2" t="s">
        <v>1064</v>
      </c>
      <c r="N1321" t="str">
        <f>VLOOKUP(M1321,spp!A:B,2,FALSE)</f>
        <v>Zanclus cornutus</v>
      </c>
      <c r="O1321">
        <f t="shared" si="148"/>
        <v>1</v>
      </c>
      <c r="T1321">
        <v>1</v>
      </c>
      <c r="AJ1321">
        <f>VLOOKUP(M1321,spp!A:C,3,FALSE)</f>
        <v>1.47E-2</v>
      </c>
      <c r="AK1321">
        <f>VLOOKUP(M1321,spp!A:D,4,FALSE)</f>
        <v>3</v>
      </c>
      <c r="AL1321">
        <f t="shared" si="150"/>
        <v>229.6875</v>
      </c>
      <c r="AM1321">
        <f t="shared" si="151"/>
        <v>5.7421875</v>
      </c>
      <c r="AN1321">
        <f t="shared" si="152"/>
        <v>57.421875</v>
      </c>
      <c r="AO1321">
        <f t="shared" si="153"/>
        <v>5.7421874999999997E-2</v>
      </c>
      <c r="AP1321">
        <f t="shared" si="154"/>
        <v>0.02</v>
      </c>
      <c r="AQ1321">
        <f>VLOOKUP(M1321,spp!A:H,8,FALSE)</f>
        <v>2.9</v>
      </c>
      <c r="AR1321" t="str">
        <f>VLOOKUP(M1321,spp!A:K,10,FALSE)</f>
        <v>Herbívoro</v>
      </c>
      <c r="AS1321" t="str">
        <f>VLOOKUP(M1321,spp!A:L,12,FALSE)</f>
        <v>NE</v>
      </c>
    </row>
    <row r="1322" spans="1:45" x14ac:dyDescent="0.3">
      <c r="A1322" s="2">
        <v>44</v>
      </c>
      <c r="B1322" s="2" t="s">
        <v>1176</v>
      </c>
      <c r="C1322" s="2" t="s">
        <v>1177</v>
      </c>
      <c r="D1322" s="2" t="s">
        <v>1379</v>
      </c>
      <c r="E1322" s="2" t="s">
        <v>1179</v>
      </c>
      <c r="F1322" s="2">
        <v>2</v>
      </c>
      <c r="G1322" s="1" t="s">
        <v>1181</v>
      </c>
      <c r="H1322" s="61">
        <v>2013</v>
      </c>
      <c r="I1322" s="5" t="s">
        <v>986</v>
      </c>
      <c r="K1322">
        <v>14</v>
      </c>
      <c r="L1322" t="str">
        <f t="shared" si="149"/>
        <v>Profundo</v>
      </c>
      <c r="M1322" s="2" t="s">
        <v>1042</v>
      </c>
      <c r="N1322" t="str">
        <f>VLOOKUP(M1322,spp!A:B,2,FALSE)</f>
        <v>Bodianus diplotaenia</v>
      </c>
      <c r="O1322">
        <f t="shared" si="148"/>
        <v>20</v>
      </c>
      <c r="P1322">
        <v>20</v>
      </c>
      <c r="AJ1322">
        <f>VLOOKUP(M1322,spp!A:C,3,FALSE)</f>
        <v>2.01E-2</v>
      </c>
      <c r="AK1322">
        <f>VLOOKUP(M1322,spp!A:D,4,FALSE)</f>
        <v>2</v>
      </c>
      <c r="AL1322">
        <f t="shared" si="150"/>
        <v>2.5124999999999997</v>
      </c>
      <c r="AM1322">
        <f t="shared" si="151"/>
        <v>6.2812499999999993E-2</v>
      </c>
      <c r="AN1322">
        <f t="shared" si="152"/>
        <v>0.62812499999999993</v>
      </c>
      <c r="AO1322">
        <f t="shared" si="153"/>
        <v>6.2812499999999989E-4</v>
      </c>
      <c r="AP1322">
        <f t="shared" si="154"/>
        <v>0.4</v>
      </c>
      <c r="AQ1322">
        <f>VLOOKUP(M1322,spp!A:H,8,FALSE)</f>
        <v>3.4</v>
      </c>
      <c r="AR1322" t="str">
        <f>VLOOKUP(M1322,spp!A:K,10,FALSE)</f>
        <v>Depredador</v>
      </c>
      <c r="AS1322" t="str">
        <f>VLOOKUP(M1322,spp!A:L,12,FALSE)</f>
        <v>LC</v>
      </c>
    </row>
    <row r="1323" spans="1:45" x14ac:dyDescent="0.3">
      <c r="A1323" s="2">
        <v>44</v>
      </c>
      <c r="B1323" s="2" t="s">
        <v>1176</v>
      </c>
      <c r="C1323" s="2" t="s">
        <v>1177</v>
      </c>
      <c r="D1323" s="2" t="s">
        <v>1379</v>
      </c>
      <c r="E1323" s="2" t="s">
        <v>1179</v>
      </c>
      <c r="F1323" s="2">
        <v>2</v>
      </c>
      <c r="G1323" s="1" t="s">
        <v>1181</v>
      </c>
      <c r="H1323" s="61">
        <v>2013</v>
      </c>
      <c r="I1323" s="5" t="s">
        <v>986</v>
      </c>
      <c r="K1323">
        <v>14</v>
      </c>
      <c r="L1323" t="str">
        <f t="shared" si="149"/>
        <v>Profundo</v>
      </c>
      <c r="M1323" s="2" t="s">
        <v>1022</v>
      </c>
      <c r="N1323" t="str">
        <f>VLOOKUP(M1323,spp!A:B,2,FALSE)</f>
        <v>Epinephelus labriformis</v>
      </c>
      <c r="O1323">
        <f t="shared" si="148"/>
        <v>1</v>
      </c>
      <c r="T1323">
        <v>1</v>
      </c>
      <c r="AJ1323">
        <f>VLOOKUP(M1323,spp!A:C,3,FALSE)</f>
        <v>3</v>
      </c>
      <c r="AK1323">
        <f>VLOOKUP(M1323,spp!A:D,4,FALSE)</f>
        <v>2.9</v>
      </c>
      <c r="AL1323">
        <f t="shared" si="150"/>
        <v>33974.046734891948</v>
      </c>
      <c r="AM1323">
        <f t="shared" si="151"/>
        <v>849.35116837229873</v>
      </c>
      <c r="AN1323">
        <f t="shared" si="152"/>
        <v>8493.5116837229871</v>
      </c>
      <c r="AO1323">
        <f t="shared" si="153"/>
        <v>8.4935116837229874</v>
      </c>
      <c r="AP1323">
        <f t="shared" si="154"/>
        <v>0.02</v>
      </c>
      <c r="AQ1323">
        <f>VLOOKUP(M1323,spp!A:H,8,FALSE)</f>
        <v>4</v>
      </c>
      <c r="AR1323" t="str">
        <f>VLOOKUP(M1323,spp!A:K,10,FALSE)</f>
        <v>Depredador Tope</v>
      </c>
      <c r="AS1323" t="str">
        <f>VLOOKUP(M1323,spp!A:L,12,FALSE)</f>
        <v>LC</v>
      </c>
    </row>
    <row r="1324" spans="1:45" x14ac:dyDescent="0.3">
      <c r="A1324" s="2">
        <v>44</v>
      </c>
      <c r="B1324" s="2" t="s">
        <v>1176</v>
      </c>
      <c r="C1324" s="2" t="s">
        <v>1177</v>
      </c>
      <c r="D1324" s="2" t="s">
        <v>1379</v>
      </c>
      <c r="E1324" s="2" t="s">
        <v>1179</v>
      </c>
      <c r="F1324" s="2">
        <v>2</v>
      </c>
      <c r="G1324" s="1" t="s">
        <v>1181</v>
      </c>
      <c r="H1324" s="61">
        <v>2013</v>
      </c>
      <c r="I1324" s="5" t="s">
        <v>986</v>
      </c>
      <c r="K1324">
        <v>14</v>
      </c>
      <c r="L1324" t="str">
        <f t="shared" si="149"/>
        <v>Profundo</v>
      </c>
      <c r="M1324" s="2" t="s">
        <v>1141</v>
      </c>
      <c r="N1324" t="str">
        <f>VLOOKUP(M1324,spp!A:B,2,FALSE)</f>
        <v>Halichoeres discolor</v>
      </c>
      <c r="O1324">
        <f t="shared" si="148"/>
        <v>18</v>
      </c>
      <c r="Q1324">
        <v>17</v>
      </c>
      <c r="R1324">
        <v>1</v>
      </c>
      <c r="AJ1324">
        <f>VLOOKUP(M1324,spp!A:C,3,FALSE)</f>
        <v>0.01</v>
      </c>
      <c r="AK1324">
        <f>VLOOKUP(M1324,spp!A:D,4,FALSE)</f>
        <v>3.04</v>
      </c>
      <c r="AL1324">
        <f t="shared" si="150"/>
        <v>99.345917427724331</v>
      </c>
      <c r="AM1324">
        <f t="shared" si="151"/>
        <v>2.4836479356931083</v>
      </c>
      <c r="AN1324">
        <f t="shared" si="152"/>
        <v>24.836479356931083</v>
      </c>
      <c r="AO1324">
        <f t="shared" si="153"/>
        <v>2.4836479356931083E-2</v>
      </c>
      <c r="AP1324">
        <f t="shared" si="154"/>
        <v>0.36</v>
      </c>
      <c r="AQ1324">
        <f>VLOOKUP(M1324,spp!A:H,8,FALSE)</f>
        <v>3.4</v>
      </c>
      <c r="AR1324" t="str">
        <f>VLOOKUP(M1324,spp!A:K,10,FALSE)</f>
        <v>Depredador</v>
      </c>
      <c r="AS1324" t="str">
        <f>VLOOKUP(M1324,spp!A:L,12,FALSE)</f>
        <v>VU</v>
      </c>
    </row>
    <row r="1325" spans="1:45" x14ac:dyDescent="0.3">
      <c r="A1325" s="2">
        <v>44</v>
      </c>
      <c r="B1325" s="2" t="s">
        <v>1176</v>
      </c>
      <c r="C1325" s="2" t="s">
        <v>1177</v>
      </c>
      <c r="D1325" s="2" t="s">
        <v>1379</v>
      </c>
      <c r="E1325" s="2" t="s">
        <v>1179</v>
      </c>
      <c r="F1325" s="2">
        <v>2</v>
      </c>
      <c r="G1325" s="1" t="s">
        <v>1181</v>
      </c>
      <c r="H1325" s="61">
        <v>2013</v>
      </c>
      <c r="I1325" s="5" t="s">
        <v>986</v>
      </c>
      <c r="K1325">
        <v>14</v>
      </c>
      <c r="L1325" t="str">
        <f t="shared" si="149"/>
        <v>Profundo</v>
      </c>
      <c r="M1325" s="2" t="s">
        <v>1079</v>
      </c>
      <c r="N1325" t="str">
        <f>VLOOKUP(M1325,spp!A:B,2,FALSE)</f>
        <v>Cirrhitichthys oxycephalus</v>
      </c>
      <c r="O1325">
        <f t="shared" si="148"/>
        <v>8</v>
      </c>
      <c r="P1325">
        <v>8</v>
      </c>
      <c r="AJ1325">
        <f>VLOOKUP(M1325,spp!A:C,3,FALSE)</f>
        <v>3.32E-2</v>
      </c>
      <c r="AK1325">
        <f>VLOOKUP(M1325,spp!A:D,4,FALSE)</f>
        <v>3</v>
      </c>
      <c r="AL1325">
        <f t="shared" si="150"/>
        <v>4.1500000000000004</v>
      </c>
      <c r="AM1325">
        <f t="shared" si="151"/>
        <v>0.10375000000000001</v>
      </c>
      <c r="AN1325">
        <f t="shared" si="152"/>
        <v>1.0375000000000001</v>
      </c>
      <c r="AO1325">
        <f t="shared" si="153"/>
        <v>1.0375E-3</v>
      </c>
      <c r="AP1325">
        <f t="shared" si="154"/>
        <v>0.16</v>
      </c>
      <c r="AQ1325">
        <f>VLOOKUP(M1325,spp!A:H,8,FALSE)</f>
        <v>3.9</v>
      </c>
      <c r="AR1325" t="str">
        <f>VLOOKUP(M1325,spp!A:K,10,FALSE)</f>
        <v>Depredador</v>
      </c>
      <c r="AS1325" t="str">
        <f>VLOOKUP(M1325,spp!A:L,12,FALSE)</f>
        <v>NE</v>
      </c>
    </row>
    <row r="1326" spans="1:45" x14ac:dyDescent="0.3">
      <c r="A1326" s="2">
        <v>44</v>
      </c>
      <c r="B1326" s="2" t="s">
        <v>1176</v>
      </c>
      <c r="C1326" s="2" t="s">
        <v>1177</v>
      </c>
      <c r="D1326" s="2" t="s">
        <v>1379</v>
      </c>
      <c r="E1326" s="2" t="s">
        <v>1179</v>
      </c>
      <c r="F1326" s="2">
        <v>2</v>
      </c>
      <c r="G1326" s="1" t="s">
        <v>1181</v>
      </c>
      <c r="H1326" s="61">
        <v>2013</v>
      </c>
      <c r="I1326" s="5" t="s">
        <v>986</v>
      </c>
      <c r="K1326">
        <v>14</v>
      </c>
      <c r="L1326" t="str">
        <f t="shared" si="149"/>
        <v>Profundo</v>
      </c>
      <c r="M1326" s="2" t="s">
        <v>1146</v>
      </c>
      <c r="N1326" t="str">
        <f>VLOOKUP(M1326,spp!A:B,2,FALSE)</f>
        <v>Canthidermis maculata</v>
      </c>
      <c r="O1326">
        <f t="shared" si="148"/>
        <v>8</v>
      </c>
      <c r="T1326">
        <v>8</v>
      </c>
      <c r="AJ1326">
        <f>VLOOKUP(M1326,spp!A:C,3,FALSE)</f>
        <v>2.29E-2</v>
      </c>
      <c r="AK1326">
        <f>VLOOKUP(M1326,spp!A:D,4,FALSE)</f>
        <v>2.96</v>
      </c>
      <c r="AL1326">
        <f t="shared" si="150"/>
        <v>2516.6794042857973</v>
      </c>
      <c r="AM1326">
        <f t="shared" si="151"/>
        <v>62.916985107144932</v>
      </c>
      <c r="AN1326">
        <f t="shared" si="152"/>
        <v>629.16985107144933</v>
      </c>
      <c r="AO1326">
        <f t="shared" si="153"/>
        <v>0.62916985107144929</v>
      </c>
      <c r="AP1326">
        <f t="shared" si="154"/>
        <v>0.16</v>
      </c>
      <c r="AQ1326">
        <f>VLOOKUP(M1326,spp!A:H,8,FALSE)</f>
        <v>3.5</v>
      </c>
      <c r="AR1326" t="str">
        <f>VLOOKUP(M1326,spp!A:K,10,FALSE)</f>
        <v>Depredador</v>
      </c>
      <c r="AS1326" t="str">
        <f>VLOOKUP(M1326,spp!A:L,12,FALSE)</f>
        <v>NE</v>
      </c>
    </row>
    <row r="1327" spans="1:45" x14ac:dyDescent="0.3">
      <c r="A1327" s="2">
        <v>44</v>
      </c>
      <c r="B1327" s="2" t="s">
        <v>1176</v>
      </c>
      <c r="C1327" s="2" t="s">
        <v>1177</v>
      </c>
      <c r="D1327" s="2" t="s">
        <v>1379</v>
      </c>
      <c r="E1327" s="2" t="s">
        <v>1179</v>
      </c>
      <c r="F1327" s="2">
        <v>2</v>
      </c>
      <c r="G1327" s="1" t="s">
        <v>1181</v>
      </c>
      <c r="H1327" s="61">
        <v>2013</v>
      </c>
      <c r="I1327" s="5" t="s">
        <v>986</v>
      </c>
      <c r="K1327">
        <v>14</v>
      </c>
      <c r="L1327" t="str">
        <f t="shared" si="149"/>
        <v>Profundo</v>
      </c>
      <c r="M1327" s="2" t="s">
        <v>1033</v>
      </c>
      <c r="N1327" t="str">
        <f>VLOOKUP(M1327,spp!A:B,2,FALSE)</f>
        <v>Cephalopholis panamensis</v>
      </c>
      <c r="O1327">
        <f t="shared" si="148"/>
        <v>1</v>
      </c>
      <c r="T1327">
        <v>1</v>
      </c>
      <c r="AJ1327">
        <f>VLOOKUP(M1327,spp!A:C,3,FALSE)</f>
        <v>2</v>
      </c>
      <c r="AK1327">
        <f>VLOOKUP(M1327,spp!A:D,4,FALSE)</f>
        <v>3</v>
      </c>
      <c r="AL1327">
        <f t="shared" si="150"/>
        <v>31250</v>
      </c>
      <c r="AM1327">
        <f t="shared" si="151"/>
        <v>781.25</v>
      </c>
      <c r="AN1327">
        <f t="shared" si="152"/>
        <v>7812.5</v>
      </c>
      <c r="AO1327">
        <f t="shared" si="153"/>
        <v>7.8125</v>
      </c>
      <c r="AP1327">
        <f t="shared" si="154"/>
        <v>0.02</v>
      </c>
      <c r="AQ1327">
        <f>VLOOKUP(M1327,spp!A:H,8,FALSE)</f>
        <v>4</v>
      </c>
      <c r="AR1327" t="str">
        <f>VLOOKUP(M1327,spp!A:K,10,FALSE)</f>
        <v>Depredador Tope</v>
      </c>
      <c r="AS1327" t="str">
        <f>VLOOKUP(M1327,spp!A:L,12,FALSE)</f>
        <v>LC</v>
      </c>
    </row>
    <row r="1328" spans="1:45" x14ac:dyDescent="0.3">
      <c r="A1328" s="2">
        <v>44</v>
      </c>
      <c r="B1328" s="2" t="s">
        <v>1176</v>
      </c>
      <c r="C1328" s="2" t="s">
        <v>1177</v>
      </c>
      <c r="D1328" s="2" t="s">
        <v>1379</v>
      </c>
      <c r="E1328" s="2" t="s">
        <v>1179</v>
      </c>
      <c r="F1328" s="2">
        <v>2</v>
      </c>
      <c r="G1328" s="1" t="s">
        <v>1181</v>
      </c>
      <c r="H1328" s="61">
        <v>2013</v>
      </c>
      <c r="I1328" s="5" t="s">
        <v>986</v>
      </c>
      <c r="K1328">
        <v>14</v>
      </c>
      <c r="L1328" t="str">
        <f t="shared" si="149"/>
        <v>Profundo</v>
      </c>
      <c r="M1328" s="2" t="s">
        <v>1062</v>
      </c>
      <c r="N1328" t="str">
        <f>VLOOKUP(M1328,spp!A:B,2,FALSE)</f>
        <v>Paranthias colonus</v>
      </c>
      <c r="O1328">
        <f t="shared" si="148"/>
        <v>150</v>
      </c>
      <c r="R1328">
        <v>50</v>
      </c>
      <c r="S1328">
        <v>100</v>
      </c>
      <c r="AJ1328">
        <f>VLOOKUP(M1328,spp!A:C,3,FALSE)</f>
        <v>1.485E-2</v>
      </c>
      <c r="AK1328">
        <f>VLOOKUP(M1328,spp!A:D,4,FALSE)</f>
        <v>2</v>
      </c>
      <c r="AL1328">
        <f t="shared" si="150"/>
        <v>570.796875</v>
      </c>
      <c r="AM1328">
        <f t="shared" si="151"/>
        <v>14.269921875</v>
      </c>
      <c r="AN1328">
        <f t="shared" si="152"/>
        <v>142.69921875</v>
      </c>
      <c r="AO1328">
        <f t="shared" si="153"/>
        <v>0.14269921875</v>
      </c>
      <c r="AP1328">
        <f t="shared" si="154"/>
        <v>3</v>
      </c>
      <c r="AQ1328">
        <f>VLOOKUP(M1328,spp!A:H,8,FALSE)</f>
        <v>3.8</v>
      </c>
      <c r="AR1328" t="str">
        <f>VLOOKUP(M1328,spp!A:K,10,FALSE)</f>
        <v>Planctívoro</v>
      </c>
      <c r="AS1328" t="str">
        <f>VLOOKUP(M1328,spp!A:L,12,FALSE)</f>
        <v>LC</v>
      </c>
    </row>
    <row r="1329" spans="1:45" x14ac:dyDescent="0.3">
      <c r="A1329" s="2">
        <v>44</v>
      </c>
      <c r="B1329" s="2" t="s">
        <v>1176</v>
      </c>
      <c r="C1329" s="2" t="s">
        <v>1177</v>
      </c>
      <c r="D1329" s="2" t="s">
        <v>1379</v>
      </c>
      <c r="E1329" s="2" t="s">
        <v>1179</v>
      </c>
      <c r="F1329" s="2">
        <v>2</v>
      </c>
      <c r="G1329" s="1" t="s">
        <v>1181</v>
      </c>
      <c r="H1329" s="61">
        <v>2013</v>
      </c>
      <c r="I1329" s="5" t="s">
        <v>986</v>
      </c>
      <c r="K1329">
        <v>14</v>
      </c>
      <c r="L1329" t="str">
        <f t="shared" si="149"/>
        <v>Profundo</v>
      </c>
      <c r="M1329" s="2" t="s">
        <v>1202</v>
      </c>
      <c r="N1329" t="str">
        <f>VLOOKUP(M1329,spp!A:B,2,FALSE)</f>
        <v>Ostracion meleagris</v>
      </c>
      <c r="O1329">
        <f t="shared" si="148"/>
        <v>3</v>
      </c>
      <c r="Q1329">
        <v>2</v>
      </c>
      <c r="R1329">
        <v>1</v>
      </c>
      <c r="AJ1329" t="str">
        <f>VLOOKUP(M1329,spp!A:C,3,FALSE)</f>
        <v>0.10100000000000001</v>
      </c>
      <c r="AK1329">
        <f>VLOOKUP(M1329,spp!A:D,4,FALSE)</f>
        <v>2</v>
      </c>
      <c r="AL1329">
        <f t="shared" si="150"/>
        <v>27.143750000000004</v>
      </c>
      <c r="AM1329">
        <f t="shared" si="151"/>
        <v>0.67859375000000011</v>
      </c>
      <c r="AN1329">
        <f t="shared" si="152"/>
        <v>6.7859375000000011</v>
      </c>
      <c r="AO1329">
        <f t="shared" si="153"/>
        <v>6.7859375000000012E-3</v>
      </c>
      <c r="AP1329">
        <f t="shared" si="154"/>
        <v>0.06</v>
      </c>
      <c r="AQ1329">
        <f>VLOOKUP(M1329,spp!A:H,8,FALSE)</f>
        <v>2.9</v>
      </c>
      <c r="AR1329" t="str">
        <f>VLOOKUP(M1329,spp!A:K,10,FALSE)</f>
        <v>Herbívoro</v>
      </c>
      <c r="AS1329" t="str">
        <f>VLOOKUP(M1329,spp!A:L,12,FALSE)</f>
        <v>NE</v>
      </c>
    </row>
    <row r="1330" spans="1:45" x14ac:dyDescent="0.3">
      <c r="A1330" s="2">
        <v>44</v>
      </c>
      <c r="B1330" s="2" t="s">
        <v>1176</v>
      </c>
      <c r="C1330" s="2" t="s">
        <v>1177</v>
      </c>
      <c r="D1330" s="2" t="s">
        <v>1379</v>
      </c>
      <c r="E1330" s="2" t="s">
        <v>1179</v>
      </c>
      <c r="F1330" s="2">
        <v>2</v>
      </c>
      <c r="G1330" s="1" t="s">
        <v>1181</v>
      </c>
      <c r="H1330" s="61">
        <v>2013</v>
      </c>
      <c r="I1330" s="5" t="s">
        <v>986</v>
      </c>
      <c r="K1330">
        <v>14</v>
      </c>
      <c r="L1330" t="str">
        <f t="shared" si="149"/>
        <v>Profundo</v>
      </c>
      <c r="M1330" s="2" t="s">
        <v>1038</v>
      </c>
      <c r="N1330" t="str">
        <f>VLOOKUP(M1330,spp!A:B,2,FALSE)</f>
        <v>Holacanthus passer</v>
      </c>
      <c r="O1330">
        <f t="shared" si="148"/>
        <v>2</v>
      </c>
      <c r="Q1330">
        <v>1</v>
      </c>
      <c r="T1330">
        <v>1</v>
      </c>
      <c r="AJ1330">
        <f>VLOOKUP(M1330,spp!A:C,3,FALSE)</f>
        <v>2</v>
      </c>
      <c r="AK1330">
        <f>VLOOKUP(M1330,spp!A:D,4,FALSE)</f>
        <v>3</v>
      </c>
      <c r="AL1330">
        <f t="shared" si="150"/>
        <v>32093.75</v>
      </c>
      <c r="AM1330">
        <f t="shared" si="151"/>
        <v>802.34375</v>
      </c>
      <c r="AN1330">
        <f t="shared" si="152"/>
        <v>8023.4375</v>
      </c>
      <c r="AO1330">
        <f t="shared" si="153"/>
        <v>8.0234375</v>
      </c>
      <c r="AP1330">
        <f t="shared" si="154"/>
        <v>0.04</v>
      </c>
      <c r="AQ1330">
        <f>VLOOKUP(M1330,spp!A:H,8,FALSE)</f>
        <v>2.6</v>
      </c>
      <c r="AR1330" t="str">
        <f>VLOOKUP(M1330,spp!A:K,10,FALSE)</f>
        <v>Herbívoro</v>
      </c>
      <c r="AS1330" t="str">
        <f>VLOOKUP(M1330,spp!A:L,12,FALSE)</f>
        <v>LC</v>
      </c>
    </row>
    <row r="1331" spans="1:45" x14ac:dyDescent="0.3">
      <c r="A1331" s="2">
        <v>44</v>
      </c>
      <c r="B1331" s="2" t="s">
        <v>1176</v>
      </c>
      <c r="C1331" s="2" t="s">
        <v>1177</v>
      </c>
      <c r="D1331" s="2" t="s">
        <v>1379</v>
      </c>
      <c r="E1331" s="2" t="s">
        <v>1179</v>
      </c>
      <c r="F1331" s="2">
        <v>2</v>
      </c>
      <c r="G1331" s="1" t="s">
        <v>1181</v>
      </c>
      <c r="H1331" s="61">
        <v>2013</v>
      </c>
      <c r="I1331" s="5" t="s">
        <v>986</v>
      </c>
      <c r="K1331">
        <v>14</v>
      </c>
      <c r="L1331" t="str">
        <f t="shared" si="149"/>
        <v>Profundo</v>
      </c>
      <c r="M1331" s="2" t="s">
        <v>1020</v>
      </c>
      <c r="N1331" t="str">
        <f>VLOOKUP(M1331,spp!A:B,2,FALSE)</f>
        <v>Plagiotremus azaleus</v>
      </c>
      <c r="O1331">
        <f t="shared" si="148"/>
        <v>10</v>
      </c>
      <c r="P1331">
        <v>10</v>
      </c>
      <c r="AJ1331">
        <f>VLOOKUP(M1331,spp!A:C,3,FALSE)</f>
        <v>4</v>
      </c>
      <c r="AK1331">
        <f>VLOOKUP(M1331,spp!A:D,4,FALSE)</f>
        <v>3</v>
      </c>
      <c r="AL1331">
        <f t="shared" si="150"/>
        <v>625</v>
      </c>
      <c r="AM1331">
        <f t="shared" si="151"/>
        <v>15.625</v>
      </c>
      <c r="AN1331">
        <f t="shared" si="152"/>
        <v>156.25</v>
      </c>
      <c r="AO1331">
        <f t="shared" si="153"/>
        <v>0.15625</v>
      </c>
      <c r="AP1331">
        <f t="shared" si="154"/>
        <v>0.2</v>
      </c>
      <c r="AQ1331">
        <f>VLOOKUP(M1331,spp!A:H,8,FALSE)</f>
        <v>4</v>
      </c>
      <c r="AR1331" t="str">
        <f>VLOOKUP(M1331,spp!A:K,10,FALSE)</f>
        <v>Depredador Tope</v>
      </c>
      <c r="AS1331" t="str">
        <f>VLOOKUP(M1331,spp!A:L,12,FALSE)</f>
        <v>LC</v>
      </c>
    </row>
    <row r="1332" spans="1:45" x14ac:dyDescent="0.3">
      <c r="A1332" s="2">
        <v>44</v>
      </c>
      <c r="B1332" s="2" t="s">
        <v>1176</v>
      </c>
      <c r="C1332" s="2" t="s">
        <v>1177</v>
      </c>
      <c r="D1332" s="2" t="s">
        <v>1379</v>
      </c>
      <c r="E1332" s="2" t="s">
        <v>1179</v>
      </c>
      <c r="F1332" s="2">
        <v>2</v>
      </c>
      <c r="G1332" s="1" t="s">
        <v>1181</v>
      </c>
      <c r="H1332" s="61">
        <v>2013</v>
      </c>
      <c r="I1332" s="5" t="s">
        <v>986</v>
      </c>
      <c r="K1332">
        <v>14</v>
      </c>
      <c r="L1332" t="str">
        <f t="shared" si="149"/>
        <v>Profundo</v>
      </c>
      <c r="M1332" s="2" t="s">
        <v>1077</v>
      </c>
      <c r="N1332" t="str">
        <f>VLOOKUP(M1332,spp!A:B,2,FALSE)</f>
        <v>Fistularia commersonii</v>
      </c>
      <c r="O1332">
        <f t="shared" si="148"/>
        <v>1</v>
      </c>
      <c r="V1332">
        <v>1</v>
      </c>
      <c r="AJ1332">
        <f>VLOOKUP(M1332,spp!A:C,3,FALSE)</f>
        <v>5</v>
      </c>
      <c r="AK1332">
        <f>VLOOKUP(M1332,spp!A:D,4,FALSE)</f>
        <v>3</v>
      </c>
      <c r="AL1332">
        <f t="shared" si="150"/>
        <v>455625</v>
      </c>
      <c r="AM1332">
        <f t="shared" si="151"/>
        <v>11390.625</v>
      </c>
      <c r="AN1332">
        <f t="shared" si="152"/>
        <v>113906.25</v>
      </c>
      <c r="AO1332">
        <f t="shared" si="153"/>
        <v>113.90625</v>
      </c>
      <c r="AP1332">
        <f t="shared" si="154"/>
        <v>0.02</v>
      </c>
      <c r="AQ1332">
        <f>VLOOKUP(M1332,spp!A:H,8,FALSE)</f>
        <v>4.3</v>
      </c>
      <c r="AR1332" t="str">
        <f>VLOOKUP(M1332,spp!A:K,10,FALSE)</f>
        <v>Depredador Tope</v>
      </c>
      <c r="AS1332" t="str">
        <f>VLOOKUP(M1332,spp!A:L,12,FALSE)</f>
        <v>NE</v>
      </c>
    </row>
    <row r="1333" spans="1:45" x14ac:dyDescent="0.3">
      <c r="A1333" s="2">
        <v>44</v>
      </c>
      <c r="B1333" s="2" t="s">
        <v>1176</v>
      </c>
      <c r="C1333" s="2" t="s">
        <v>1177</v>
      </c>
      <c r="D1333" s="2" t="s">
        <v>1379</v>
      </c>
      <c r="E1333" s="2" t="s">
        <v>1179</v>
      </c>
      <c r="F1333" s="2">
        <v>2</v>
      </c>
      <c r="G1333" s="1" t="s">
        <v>1181</v>
      </c>
      <c r="H1333" s="61">
        <v>2013</v>
      </c>
      <c r="I1333" s="5" t="s">
        <v>986</v>
      </c>
      <c r="K1333">
        <v>14</v>
      </c>
      <c r="L1333" t="str">
        <f t="shared" si="149"/>
        <v>Profundo</v>
      </c>
      <c r="M1333" s="2" t="s">
        <v>1028</v>
      </c>
      <c r="N1333" t="str">
        <f>VLOOKUP(M1333,spp!A:B,2,FALSE)</f>
        <v>Thalassoma lucasanum</v>
      </c>
      <c r="O1333">
        <f t="shared" si="148"/>
        <v>50</v>
      </c>
      <c r="P1333">
        <v>50</v>
      </c>
      <c r="AJ1333">
        <f>VLOOKUP(M1333,spp!A:C,3,FALSE)</f>
        <v>1.261E-2</v>
      </c>
      <c r="AK1333">
        <f>VLOOKUP(M1333,spp!A:D,4,FALSE)</f>
        <v>2</v>
      </c>
      <c r="AL1333">
        <f t="shared" si="150"/>
        <v>3.9406249999999998</v>
      </c>
      <c r="AM1333">
        <f t="shared" si="151"/>
        <v>9.8515624999999996E-2</v>
      </c>
      <c r="AN1333">
        <f t="shared" si="152"/>
        <v>0.98515624999999996</v>
      </c>
      <c r="AO1333">
        <f t="shared" si="153"/>
        <v>9.8515624999999992E-4</v>
      </c>
      <c r="AP1333">
        <f t="shared" si="154"/>
        <v>1</v>
      </c>
      <c r="AQ1333">
        <f>VLOOKUP(M1333,spp!A:H,8,FALSE)</f>
        <v>3.5</v>
      </c>
      <c r="AR1333" t="str">
        <f>VLOOKUP(M1333,spp!A:K,10,FALSE)</f>
        <v>Depredador</v>
      </c>
      <c r="AS1333" t="str">
        <f>VLOOKUP(M1333,spp!A:L,12,FALSE)</f>
        <v>LC</v>
      </c>
    </row>
    <row r="1334" spans="1:45" x14ac:dyDescent="0.3">
      <c r="A1334" s="2">
        <v>44</v>
      </c>
      <c r="B1334" s="2" t="s">
        <v>1176</v>
      </c>
      <c r="C1334" s="2" t="s">
        <v>1177</v>
      </c>
      <c r="D1334" s="2" t="s">
        <v>1379</v>
      </c>
      <c r="E1334" s="2" t="s">
        <v>1179</v>
      </c>
      <c r="F1334" s="2">
        <v>2</v>
      </c>
      <c r="G1334" s="1" t="s">
        <v>1181</v>
      </c>
      <c r="H1334" s="61">
        <v>2013</v>
      </c>
      <c r="I1334" s="5" t="s">
        <v>986</v>
      </c>
      <c r="K1334">
        <v>14</v>
      </c>
      <c r="L1334" t="str">
        <f t="shared" si="149"/>
        <v>Profundo</v>
      </c>
      <c r="M1334" s="2" t="s">
        <v>1195</v>
      </c>
      <c r="N1334" t="str">
        <f>VLOOKUP(M1334,spp!A:B,2,FALSE)</f>
        <v>Melichthys niger</v>
      </c>
      <c r="O1334">
        <f t="shared" si="148"/>
        <v>1</v>
      </c>
      <c r="V1334">
        <v>1</v>
      </c>
      <c r="AJ1334">
        <f>VLOOKUP(M1334,spp!A:C,3,FALSE)</f>
        <v>5</v>
      </c>
      <c r="AK1334">
        <f>VLOOKUP(M1334,spp!A:D,4,FALSE)</f>
        <v>3</v>
      </c>
      <c r="AL1334">
        <f t="shared" si="150"/>
        <v>455625</v>
      </c>
      <c r="AM1334">
        <f t="shared" si="151"/>
        <v>11390.625</v>
      </c>
      <c r="AN1334">
        <f t="shared" si="152"/>
        <v>113906.25</v>
      </c>
      <c r="AO1334">
        <f t="shared" si="153"/>
        <v>113.90625</v>
      </c>
      <c r="AP1334">
        <f t="shared" si="154"/>
        <v>0.02</v>
      </c>
      <c r="AQ1334">
        <f>VLOOKUP(M1334,spp!A:H,8,FALSE)</f>
        <v>2.4</v>
      </c>
      <c r="AR1334" t="str">
        <f>VLOOKUP(M1334,spp!A:K,10,FALSE)</f>
        <v>Herbívoro</v>
      </c>
      <c r="AS1334" t="str">
        <f>VLOOKUP(M1334,spp!A:L,12,FALSE)</f>
        <v>NE</v>
      </c>
    </row>
    <row r="1335" spans="1:45" x14ac:dyDescent="0.3">
      <c r="A1335" s="2">
        <v>44</v>
      </c>
      <c r="B1335" s="2" t="s">
        <v>1176</v>
      </c>
      <c r="C1335" s="2" t="s">
        <v>1177</v>
      </c>
      <c r="D1335" s="2" t="s">
        <v>1379</v>
      </c>
      <c r="E1335" s="2" t="s">
        <v>1179</v>
      </c>
      <c r="F1335" s="2">
        <v>2</v>
      </c>
      <c r="G1335" s="1" t="s">
        <v>1181</v>
      </c>
      <c r="H1335" s="61">
        <v>2013</v>
      </c>
      <c r="I1335" s="5" t="s">
        <v>986</v>
      </c>
      <c r="K1335">
        <v>14</v>
      </c>
      <c r="L1335" t="str">
        <f t="shared" si="149"/>
        <v>Profundo</v>
      </c>
      <c r="M1335" s="2" t="s">
        <v>1037</v>
      </c>
      <c r="N1335" t="str">
        <f>VLOOKUP(M1335,spp!A:B,2,FALSE)</f>
        <v>Prionurus laticlavius</v>
      </c>
      <c r="O1335">
        <f t="shared" si="148"/>
        <v>2</v>
      </c>
      <c r="U1335">
        <v>2</v>
      </c>
      <c r="AJ1335" t="str">
        <f>VLOOKUP(M1335,spp!A:C,3,FALSE)</f>
        <v>0.19800000000000001</v>
      </c>
      <c r="AK1335">
        <f>VLOOKUP(M1335,spp!A:D,4,FALSE)</f>
        <v>2.504</v>
      </c>
      <c r="AL1335">
        <f t="shared" si="150"/>
        <v>2910.9957339215971</v>
      </c>
      <c r="AM1335">
        <f t="shared" si="151"/>
        <v>72.774893348039924</v>
      </c>
      <c r="AN1335">
        <f t="shared" si="152"/>
        <v>727.74893348039927</v>
      </c>
      <c r="AO1335">
        <f t="shared" si="153"/>
        <v>0.72774893348039926</v>
      </c>
      <c r="AP1335">
        <f t="shared" si="154"/>
        <v>0.04</v>
      </c>
      <c r="AQ1335">
        <f>VLOOKUP(M1335,spp!A:H,8,FALSE)</f>
        <v>2.7</v>
      </c>
      <c r="AR1335" t="str">
        <f>VLOOKUP(M1335,spp!A:K,10,FALSE)</f>
        <v>Herbívoro</v>
      </c>
      <c r="AS1335" t="str">
        <f>VLOOKUP(M1335,spp!A:L,12,FALSE)</f>
        <v>LC</v>
      </c>
    </row>
    <row r="1336" spans="1:45" x14ac:dyDescent="0.3">
      <c r="A1336" s="2">
        <v>44</v>
      </c>
      <c r="B1336" s="2" t="s">
        <v>1176</v>
      </c>
      <c r="C1336" s="2" t="s">
        <v>1177</v>
      </c>
      <c r="D1336" s="2" t="s">
        <v>1379</v>
      </c>
      <c r="E1336" s="2" t="s">
        <v>1179</v>
      </c>
      <c r="F1336" s="2">
        <v>2</v>
      </c>
      <c r="G1336" s="1" t="s">
        <v>1181</v>
      </c>
      <c r="H1336" s="61">
        <v>2013</v>
      </c>
      <c r="I1336" s="5" t="s">
        <v>986</v>
      </c>
      <c r="K1336">
        <v>14</v>
      </c>
      <c r="L1336" t="str">
        <f t="shared" si="149"/>
        <v>Profundo</v>
      </c>
      <c r="M1336" s="2" t="s">
        <v>1046</v>
      </c>
      <c r="N1336" t="str">
        <f>VLOOKUP(M1336,spp!A:B,2,FALSE)</f>
        <v>Arothron meleagris</v>
      </c>
      <c r="O1336">
        <f t="shared" si="148"/>
        <v>1</v>
      </c>
      <c r="S1336">
        <v>1</v>
      </c>
      <c r="AJ1336">
        <f>VLOOKUP(M1336,spp!A:C,3,FALSE)</f>
        <v>3</v>
      </c>
      <c r="AK1336">
        <f>VLOOKUP(M1336,spp!A:D,4,FALSE)</f>
        <v>2</v>
      </c>
      <c r="AL1336">
        <f t="shared" si="150"/>
        <v>918.75</v>
      </c>
      <c r="AM1336">
        <f t="shared" si="151"/>
        <v>22.96875</v>
      </c>
      <c r="AN1336">
        <f t="shared" si="152"/>
        <v>229.6875</v>
      </c>
      <c r="AO1336">
        <f t="shared" si="153"/>
        <v>0.22968749999999999</v>
      </c>
      <c r="AP1336">
        <f t="shared" si="154"/>
        <v>0.02</v>
      </c>
      <c r="AQ1336">
        <f>VLOOKUP(M1336,spp!A:H,8,FALSE)</f>
        <v>3.4</v>
      </c>
      <c r="AR1336" t="str">
        <f>VLOOKUP(M1336,spp!A:K,10,FALSE)</f>
        <v>Depredador</v>
      </c>
      <c r="AS1336" t="str">
        <f>VLOOKUP(M1336,spp!A:L,12,FALSE)</f>
        <v>NE</v>
      </c>
    </row>
    <row r="1337" spans="1:45" x14ac:dyDescent="0.3">
      <c r="A1337" s="2">
        <v>44</v>
      </c>
      <c r="B1337" s="2" t="s">
        <v>1176</v>
      </c>
      <c r="C1337" s="2" t="s">
        <v>1177</v>
      </c>
      <c r="D1337" s="2" t="s">
        <v>1379</v>
      </c>
      <c r="E1337" s="2" t="s">
        <v>1179</v>
      </c>
      <c r="F1337" s="2">
        <v>2</v>
      </c>
      <c r="G1337" s="1" t="s">
        <v>1181</v>
      </c>
      <c r="H1337" s="61">
        <v>2013</v>
      </c>
      <c r="I1337" s="5" t="s">
        <v>986</v>
      </c>
      <c r="K1337">
        <v>14</v>
      </c>
      <c r="L1337" t="str">
        <f t="shared" si="149"/>
        <v>Profundo</v>
      </c>
      <c r="M1337" s="2" t="s">
        <v>1145</v>
      </c>
      <c r="N1337" t="str">
        <f>VLOOKUP(M1337,spp!A:B,2,FALSE)</f>
        <v>Ctenochaetus marginatus</v>
      </c>
      <c r="O1337">
        <f t="shared" si="148"/>
        <v>1</v>
      </c>
      <c r="T1337">
        <v>1</v>
      </c>
      <c r="AJ1337">
        <f>VLOOKUP(M1337,spp!A:C,3,FALSE)</f>
        <v>0.297619048</v>
      </c>
      <c r="AK1337">
        <f>VLOOKUP(M1337,spp!A:D,4,FALSE)</f>
        <v>3</v>
      </c>
      <c r="AL1337">
        <f t="shared" si="150"/>
        <v>4650.2976250000002</v>
      </c>
      <c r="AM1337">
        <f t="shared" si="151"/>
        <v>116.257440625</v>
      </c>
      <c r="AN1337">
        <f t="shared" si="152"/>
        <v>1162.57440625</v>
      </c>
      <c r="AO1337">
        <f t="shared" si="153"/>
        <v>1.1625744062500001</v>
      </c>
      <c r="AP1337">
        <f t="shared" si="154"/>
        <v>0.02</v>
      </c>
      <c r="AQ1337">
        <f>VLOOKUP(M1337,spp!A:H,8,FALSE)</f>
        <v>2</v>
      </c>
      <c r="AR1337" t="str">
        <f>VLOOKUP(M1337,spp!A:K,10,FALSE)</f>
        <v>Herbívoro</v>
      </c>
      <c r="AS1337" t="str">
        <f>VLOOKUP(M1337,spp!A:L,12,FALSE)</f>
        <v>LC</v>
      </c>
    </row>
    <row r="1338" spans="1:45" x14ac:dyDescent="0.3">
      <c r="A1338" s="2">
        <v>44</v>
      </c>
      <c r="B1338" s="2" t="s">
        <v>1176</v>
      </c>
      <c r="C1338" s="2" t="s">
        <v>1177</v>
      </c>
      <c r="D1338" s="2" t="s">
        <v>1379</v>
      </c>
      <c r="E1338" s="2" t="s">
        <v>1179</v>
      </c>
      <c r="F1338" s="2">
        <v>3</v>
      </c>
      <c r="G1338" s="1" t="s">
        <v>1181</v>
      </c>
      <c r="H1338" s="61">
        <v>2013</v>
      </c>
      <c r="I1338" s="5" t="s">
        <v>986</v>
      </c>
      <c r="K1338">
        <v>14</v>
      </c>
      <c r="L1338" t="str">
        <f t="shared" si="149"/>
        <v>Profundo</v>
      </c>
      <c r="M1338" s="2" t="s">
        <v>1078</v>
      </c>
      <c r="N1338" t="str">
        <f>VLOOKUP(M1338,spp!A:B,2,FALSE)</f>
        <v>Lutjanus viridis</v>
      </c>
      <c r="O1338">
        <f t="shared" si="148"/>
        <v>250</v>
      </c>
      <c r="S1338">
        <v>250</v>
      </c>
      <c r="AJ1338">
        <f>VLOOKUP(M1338,spp!A:C,3,FALSE)</f>
        <v>1.67E-2</v>
      </c>
      <c r="AK1338">
        <f>VLOOKUP(M1338,spp!A:D,4,FALSE)</f>
        <v>2</v>
      </c>
      <c r="AL1338">
        <f t="shared" si="150"/>
        <v>1278.59375</v>
      </c>
      <c r="AM1338">
        <f t="shared" si="151"/>
        <v>31.96484375</v>
      </c>
      <c r="AN1338">
        <f t="shared" si="152"/>
        <v>319.6484375</v>
      </c>
      <c r="AO1338">
        <f t="shared" si="153"/>
        <v>0.31964843749999999</v>
      </c>
      <c r="AP1338">
        <f t="shared" si="154"/>
        <v>5</v>
      </c>
      <c r="AQ1338">
        <f>VLOOKUP(M1338,spp!A:H,8,FALSE)</f>
        <v>4.2</v>
      </c>
      <c r="AR1338" t="str">
        <f>VLOOKUP(M1338,spp!A:K,10,FALSE)</f>
        <v>Depredador Tope</v>
      </c>
      <c r="AS1338" t="str">
        <f>VLOOKUP(M1338,spp!A:L,12,FALSE)</f>
        <v>LC</v>
      </c>
    </row>
    <row r="1339" spans="1:45" x14ac:dyDescent="0.3">
      <c r="A1339" s="2">
        <v>44</v>
      </c>
      <c r="B1339" s="2" t="s">
        <v>1176</v>
      </c>
      <c r="C1339" s="2" t="s">
        <v>1177</v>
      </c>
      <c r="D1339" s="2" t="s">
        <v>1379</v>
      </c>
      <c r="E1339" s="2" t="s">
        <v>1179</v>
      </c>
      <c r="F1339" s="2">
        <v>3</v>
      </c>
      <c r="G1339" s="1" t="s">
        <v>1181</v>
      </c>
      <c r="H1339" s="61">
        <v>2013</v>
      </c>
      <c r="I1339" s="5" t="s">
        <v>986</v>
      </c>
      <c r="K1339">
        <v>14</v>
      </c>
      <c r="L1339" t="str">
        <f t="shared" si="149"/>
        <v>Profundo</v>
      </c>
      <c r="M1339" s="2" t="s">
        <v>1064</v>
      </c>
      <c r="N1339" t="str">
        <f>VLOOKUP(M1339,spp!A:B,2,FALSE)</f>
        <v>Zanclus cornutus</v>
      </c>
      <c r="O1339">
        <f t="shared" si="148"/>
        <v>2</v>
      </c>
      <c r="T1339">
        <v>2</v>
      </c>
      <c r="AJ1339">
        <f>VLOOKUP(M1339,spp!A:C,3,FALSE)</f>
        <v>1.47E-2</v>
      </c>
      <c r="AK1339">
        <f>VLOOKUP(M1339,spp!A:D,4,FALSE)</f>
        <v>3</v>
      </c>
      <c r="AL1339">
        <f t="shared" si="150"/>
        <v>459.375</v>
      </c>
      <c r="AM1339">
        <f t="shared" si="151"/>
        <v>11.484375</v>
      </c>
      <c r="AN1339">
        <f t="shared" si="152"/>
        <v>114.84375</v>
      </c>
      <c r="AO1339">
        <f t="shared" si="153"/>
        <v>0.11484374999999999</v>
      </c>
      <c r="AP1339">
        <f t="shared" si="154"/>
        <v>0.04</v>
      </c>
      <c r="AQ1339">
        <f>VLOOKUP(M1339,spp!A:H,8,FALSE)</f>
        <v>2.9</v>
      </c>
      <c r="AR1339" t="str">
        <f>VLOOKUP(M1339,spp!A:K,10,FALSE)</f>
        <v>Herbívoro</v>
      </c>
      <c r="AS1339" t="str">
        <f>VLOOKUP(M1339,spp!A:L,12,FALSE)</f>
        <v>NE</v>
      </c>
    </row>
    <row r="1340" spans="1:45" x14ac:dyDescent="0.3">
      <c r="A1340" s="2">
        <v>44</v>
      </c>
      <c r="B1340" s="2" t="s">
        <v>1176</v>
      </c>
      <c r="C1340" s="2" t="s">
        <v>1177</v>
      </c>
      <c r="D1340" s="2" t="s">
        <v>1379</v>
      </c>
      <c r="E1340" s="2" t="s">
        <v>1179</v>
      </c>
      <c r="F1340" s="2">
        <v>3</v>
      </c>
      <c r="G1340" s="1" t="s">
        <v>1181</v>
      </c>
      <c r="H1340" s="61">
        <v>2013</v>
      </c>
      <c r="I1340" s="5" t="s">
        <v>986</v>
      </c>
      <c r="K1340">
        <v>14</v>
      </c>
      <c r="L1340" t="str">
        <f t="shared" si="149"/>
        <v>Profundo</v>
      </c>
      <c r="M1340" s="2" t="s">
        <v>1034</v>
      </c>
      <c r="N1340" t="str">
        <f>VLOOKUP(M1340,spp!A:B,2,FALSE)</f>
        <v>Acanthurus nigricans</v>
      </c>
      <c r="O1340">
        <f t="shared" si="148"/>
        <v>4</v>
      </c>
      <c r="T1340">
        <v>4</v>
      </c>
      <c r="AJ1340">
        <f>VLOOKUP(M1340,spp!A:C,3,FALSE)</f>
        <v>6</v>
      </c>
      <c r="AK1340">
        <f>VLOOKUP(M1340,spp!A:D,4,FALSE)</f>
        <v>2.669</v>
      </c>
      <c r="AL1340">
        <f t="shared" si="150"/>
        <v>129215.05740484926</v>
      </c>
      <c r="AM1340">
        <f t="shared" si="151"/>
        <v>3230.3764351212312</v>
      </c>
      <c r="AN1340">
        <f t="shared" si="152"/>
        <v>32303.76435121231</v>
      </c>
      <c r="AO1340">
        <f t="shared" si="153"/>
        <v>32.303764351212308</v>
      </c>
      <c r="AP1340">
        <f t="shared" si="154"/>
        <v>0.08</v>
      </c>
      <c r="AQ1340">
        <f>VLOOKUP(M1340,spp!A:H,8,FALSE)</f>
        <v>2</v>
      </c>
      <c r="AR1340" t="str">
        <f>VLOOKUP(M1340,spp!A:K,10,FALSE)</f>
        <v>Herbívoro</v>
      </c>
      <c r="AS1340" t="str">
        <f>VLOOKUP(M1340,spp!A:L,12,FALSE)</f>
        <v>LC</v>
      </c>
    </row>
    <row r="1341" spans="1:45" x14ac:dyDescent="0.3">
      <c r="A1341" s="2">
        <v>44</v>
      </c>
      <c r="B1341" s="2" t="s">
        <v>1176</v>
      </c>
      <c r="C1341" s="2" t="s">
        <v>1177</v>
      </c>
      <c r="D1341" s="2" t="s">
        <v>1379</v>
      </c>
      <c r="E1341" s="2" t="s">
        <v>1179</v>
      </c>
      <c r="F1341" s="2">
        <v>3</v>
      </c>
      <c r="G1341" s="1" t="s">
        <v>1181</v>
      </c>
      <c r="H1341" s="61">
        <v>2013</v>
      </c>
      <c r="I1341" s="5" t="s">
        <v>986</v>
      </c>
      <c r="K1341">
        <v>14</v>
      </c>
      <c r="L1341" t="str">
        <f t="shared" si="149"/>
        <v>Profundo</v>
      </c>
      <c r="M1341" s="2" t="s">
        <v>1047</v>
      </c>
      <c r="N1341" t="str">
        <f>VLOOKUP(M1341,spp!A:B,2,FALSE)</f>
        <v>Scarus rubroviolaceus</v>
      </c>
      <c r="O1341">
        <f t="shared" si="148"/>
        <v>3</v>
      </c>
      <c r="T1341">
        <v>3</v>
      </c>
      <c r="AJ1341">
        <f>VLOOKUP(M1341,spp!A:C,3,FALSE)</f>
        <v>1</v>
      </c>
      <c r="AK1341">
        <f>VLOOKUP(M1341,spp!A:D,4,FALSE)</f>
        <v>3.109</v>
      </c>
      <c r="AL1341">
        <f t="shared" si="150"/>
        <v>66575.85333061195</v>
      </c>
      <c r="AM1341">
        <f t="shared" si="151"/>
        <v>1664.3963332652988</v>
      </c>
      <c r="AN1341">
        <f t="shared" si="152"/>
        <v>16643.963332652987</v>
      </c>
      <c r="AO1341">
        <f t="shared" si="153"/>
        <v>16.643963332652987</v>
      </c>
      <c r="AP1341">
        <f t="shared" si="154"/>
        <v>0.06</v>
      </c>
      <c r="AQ1341">
        <f>VLOOKUP(M1341,spp!A:H,8,FALSE)</f>
        <v>2</v>
      </c>
      <c r="AR1341" t="str">
        <f>VLOOKUP(M1341,spp!A:K,10,FALSE)</f>
        <v>Herbívoro</v>
      </c>
      <c r="AS1341" t="str">
        <f>VLOOKUP(M1341,spp!A:L,12,FALSE)</f>
        <v>LC</v>
      </c>
    </row>
    <row r="1342" spans="1:45" x14ac:dyDescent="0.3">
      <c r="A1342" s="2">
        <v>44</v>
      </c>
      <c r="B1342" s="2" t="s">
        <v>1176</v>
      </c>
      <c r="C1342" s="2" t="s">
        <v>1177</v>
      </c>
      <c r="D1342" s="2" t="s">
        <v>1379</v>
      </c>
      <c r="E1342" s="2" t="s">
        <v>1179</v>
      </c>
      <c r="F1342" s="2">
        <v>3</v>
      </c>
      <c r="G1342" s="1" t="s">
        <v>1181</v>
      </c>
      <c r="H1342" s="61">
        <v>2013</v>
      </c>
      <c r="I1342" s="5" t="s">
        <v>986</v>
      </c>
      <c r="K1342">
        <v>14</v>
      </c>
      <c r="L1342" t="str">
        <f t="shared" si="149"/>
        <v>Profundo</v>
      </c>
      <c r="M1342" s="2" t="s">
        <v>1042</v>
      </c>
      <c r="N1342" t="str">
        <f>VLOOKUP(M1342,spp!A:B,2,FALSE)</f>
        <v>Bodianus diplotaenia</v>
      </c>
      <c r="O1342">
        <f t="shared" ref="O1342:O1405" si="155">+SUM(P1342:AF1342)</f>
        <v>52</v>
      </c>
      <c r="P1342">
        <v>50</v>
      </c>
      <c r="Q1342">
        <v>1</v>
      </c>
      <c r="S1342">
        <v>1</v>
      </c>
      <c r="AJ1342">
        <f>VLOOKUP(M1342,spp!A:C,3,FALSE)</f>
        <v>2.01E-2</v>
      </c>
      <c r="AK1342">
        <f>VLOOKUP(M1342,spp!A:D,4,FALSE)</f>
        <v>2</v>
      </c>
      <c r="AL1342">
        <f t="shared" si="150"/>
        <v>13.567499999999999</v>
      </c>
      <c r="AM1342">
        <f t="shared" si="151"/>
        <v>0.33918749999999998</v>
      </c>
      <c r="AN1342">
        <f t="shared" si="152"/>
        <v>3.3918749999999998</v>
      </c>
      <c r="AO1342">
        <f t="shared" si="153"/>
        <v>3.3918749999999999E-3</v>
      </c>
      <c r="AP1342">
        <f t="shared" si="154"/>
        <v>1.04</v>
      </c>
      <c r="AQ1342">
        <f>VLOOKUP(M1342,spp!A:H,8,FALSE)</f>
        <v>3.4</v>
      </c>
      <c r="AR1342" t="str">
        <f>VLOOKUP(M1342,spp!A:K,10,FALSE)</f>
        <v>Depredador</v>
      </c>
      <c r="AS1342" t="str">
        <f>VLOOKUP(M1342,spp!A:L,12,FALSE)</f>
        <v>LC</v>
      </c>
    </row>
    <row r="1343" spans="1:45" x14ac:dyDescent="0.3">
      <c r="A1343" s="2">
        <v>44</v>
      </c>
      <c r="B1343" s="2" t="s">
        <v>1176</v>
      </c>
      <c r="C1343" s="2" t="s">
        <v>1177</v>
      </c>
      <c r="D1343" s="2" t="s">
        <v>1379</v>
      </c>
      <c r="E1343" s="2" t="s">
        <v>1179</v>
      </c>
      <c r="F1343" s="2">
        <v>3</v>
      </c>
      <c r="G1343" s="1" t="s">
        <v>1181</v>
      </c>
      <c r="H1343" s="61">
        <v>2013</v>
      </c>
      <c r="I1343" s="5" t="s">
        <v>986</v>
      </c>
      <c r="K1343">
        <v>14</v>
      </c>
      <c r="L1343" t="str">
        <f t="shared" si="149"/>
        <v>Profundo</v>
      </c>
      <c r="M1343" s="2" t="s">
        <v>1022</v>
      </c>
      <c r="N1343" t="str">
        <f>VLOOKUP(M1343,spp!A:B,2,FALSE)</f>
        <v>Epinephelus labriformis</v>
      </c>
      <c r="O1343">
        <f t="shared" si="155"/>
        <v>3</v>
      </c>
      <c r="T1343">
        <v>3</v>
      </c>
      <c r="AJ1343">
        <f>VLOOKUP(M1343,spp!A:C,3,FALSE)</f>
        <v>3</v>
      </c>
      <c r="AK1343">
        <f>VLOOKUP(M1343,spp!A:D,4,FALSE)</f>
        <v>2.9</v>
      </c>
      <c r="AL1343">
        <f t="shared" si="150"/>
        <v>101922.14020467584</v>
      </c>
      <c r="AM1343">
        <f t="shared" si="151"/>
        <v>2548.0535051168963</v>
      </c>
      <c r="AN1343">
        <f t="shared" si="152"/>
        <v>25480.535051168961</v>
      </c>
      <c r="AO1343">
        <f t="shared" si="153"/>
        <v>25.48053505116896</v>
      </c>
      <c r="AP1343">
        <f t="shared" si="154"/>
        <v>0.06</v>
      </c>
      <c r="AQ1343">
        <f>VLOOKUP(M1343,spp!A:H,8,FALSE)</f>
        <v>4</v>
      </c>
      <c r="AR1343" t="str">
        <f>VLOOKUP(M1343,spp!A:K,10,FALSE)</f>
        <v>Depredador Tope</v>
      </c>
      <c r="AS1343" t="str">
        <f>VLOOKUP(M1343,spp!A:L,12,FALSE)</f>
        <v>LC</v>
      </c>
    </row>
    <row r="1344" spans="1:45" x14ac:dyDescent="0.3">
      <c r="A1344" s="2">
        <v>44</v>
      </c>
      <c r="B1344" s="2" t="s">
        <v>1176</v>
      </c>
      <c r="C1344" s="2" t="s">
        <v>1177</v>
      </c>
      <c r="D1344" s="2" t="s">
        <v>1379</v>
      </c>
      <c r="E1344" s="2" t="s">
        <v>1179</v>
      </c>
      <c r="F1344" s="2">
        <v>3</v>
      </c>
      <c r="G1344" s="1" t="s">
        <v>1181</v>
      </c>
      <c r="H1344" s="61">
        <v>2013</v>
      </c>
      <c r="I1344" s="5" t="s">
        <v>986</v>
      </c>
      <c r="K1344">
        <v>14</v>
      </c>
      <c r="L1344" t="str">
        <f t="shared" si="149"/>
        <v>Profundo</v>
      </c>
      <c r="M1344" s="2" t="s">
        <v>1040</v>
      </c>
      <c r="N1344" t="str">
        <f>VLOOKUP(M1344,spp!A:B,2,FALSE)</f>
        <v>Sufflamen verres</v>
      </c>
      <c r="O1344">
        <f t="shared" si="155"/>
        <v>3</v>
      </c>
      <c r="Q1344">
        <v>1</v>
      </c>
      <c r="T1344">
        <v>2</v>
      </c>
      <c r="AJ1344">
        <f>VLOOKUP(M1344,spp!A:C,3,FALSE)</f>
        <v>2</v>
      </c>
      <c r="AK1344">
        <f>VLOOKUP(M1344,spp!A:D,4,FALSE)</f>
        <v>3</v>
      </c>
      <c r="AL1344">
        <f t="shared" si="150"/>
        <v>63343.75</v>
      </c>
      <c r="AM1344">
        <f t="shared" si="151"/>
        <v>1583.59375</v>
      </c>
      <c r="AN1344">
        <f t="shared" si="152"/>
        <v>15835.9375</v>
      </c>
      <c r="AO1344">
        <f t="shared" si="153"/>
        <v>15.8359375</v>
      </c>
      <c r="AP1344">
        <f t="shared" si="154"/>
        <v>0.06</v>
      </c>
      <c r="AQ1344">
        <f>VLOOKUP(M1344,spp!A:H,8,FALSE)</f>
        <v>3.3</v>
      </c>
      <c r="AR1344" t="str">
        <f>VLOOKUP(M1344,spp!A:K,10,FALSE)</f>
        <v>Depredador</v>
      </c>
      <c r="AS1344" t="str">
        <f>VLOOKUP(M1344,spp!A:L,12,FALSE)</f>
        <v>LC</v>
      </c>
    </row>
    <row r="1345" spans="1:45" x14ac:dyDescent="0.3">
      <c r="A1345" s="2">
        <v>44</v>
      </c>
      <c r="B1345" s="2" t="s">
        <v>1176</v>
      </c>
      <c r="C1345" s="2" t="s">
        <v>1177</v>
      </c>
      <c r="D1345" s="2" t="s">
        <v>1379</v>
      </c>
      <c r="E1345" s="2" t="s">
        <v>1179</v>
      </c>
      <c r="F1345" s="2">
        <v>3</v>
      </c>
      <c r="G1345" s="1" t="s">
        <v>1181</v>
      </c>
      <c r="H1345" s="61">
        <v>2013</v>
      </c>
      <c r="I1345" s="5" t="s">
        <v>986</v>
      </c>
      <c r="K1345">
        <v>14</v>
      </c>
      <c r="L1345" t="str">
        <f t="shared" si="149"/>
        <v>Profundo</v>
      </c>
      <c r="M1345" s="2" t="s">
        <v>1141</v>
      </c>
      <c r="N1345" t="str">
        <f>VLOOKUP(M1345,spp!A:B,2,FALSE)</f>
        <v>Halichoeres discolor</v>
      </c>
      <c r="O1345">
        <f t="shared" si="155"/>
        <v>15</v>
      </c>
      <c r="Q1345">
        <v>13</v>
      </c>
      <c r="R1345">
        <v>2</v>
      </c>
      <c r="AJ1345">
        <f>VLOOKUP(M1345,spp!A:C,3,FALSE)</f>
        <v>0.01</v>
      </c>
      <c r="AK1345">
        <f>VLOOKUP(M1345,spp!A:D,4,FALSE)</f>
        <v>3.04</v>
      </c>
      <c r="AL1345">
        <f t="shared" si="150"/>
        <v>102.6621429639506</v>
      </c>
      <c r="AM1345">
        <f t="shared" si="151"/>
        <v>2.5665535740987648</v>
      </c>
      <c r="AN1345">
        <f t="shared" si="152"/>
        <v>25.66553574098765</v>
      </c>
      <c r="AO1345">
        <f t="shared" si="153"/>
        <v>2.5665535740987649E-2</v>
      </c>
      <c r="AP1345">
        <f t="shared" si="154"/>
        <v>0.3</v>
      </c>
      <c r="AQ1345">
        <f>VLOOKUP(M1345,spp!A:H,8,FALSE)</f>
        <v>3.4</v>
      </c>
      <c r="AR1345" t="str">
        <f>VLOOKUP(M1345,spp!A:K,10,FALSE)</f>
        <v>Depredador</v>
      </c>
      <c r="AS1345" t="str">
        <f>VLOOKUP(M1345,spp!A:L,12,FALSE)</f>
        <v>VU</v>
      </c>
    </row>
    <row r="1346" spans="1:45" x14ac:dyDescent="0.3">
      <c r="A1346" s="2">
        <v>44</v>
      </c>
      <c r="B1346" s="2" t="s">
        <v>1176</v>
      </c>
      <c r="C1346" s="2" t="s">
        <v>1177</v>
      </c>
      <c r="D1346" s="2" t="s">
        <v>1379</v>
      </c>
      <c r="E1346" s="2" t="s">
        <v>1179</v>
      </c>
      <c r="F1346" s="2">
        <v>3</v>
      </c>
      <c r="G1346" s="1" t="s">
        <v>1181</v>
      </c>
      <c r="H1346" s="61">
        <v>2013</v>
      </c>
      <c r="I1346" s="5" t="s">
        <v>986</v>
      </c>
      <c r="K1346">
        <v>14</v>
      </c>
      <c r="L1346" t="str">
        <f t="shared" si="149"/>
        <v>Profundo</v>
      </c>
      <c r="M1346" s="2" t="s">
        <v>1201</v>
      </c>
      <c r="N1346" t="str">
        <f>VLOOKUP(M1346,spp!A:B,2,FALSE)</f>
        <v>Halichoeres adustus</v>
      </c>
      <c r="O1346">
        <f t="shared" si="155"/>
        <v>1</v>
      </c>
      <c r="Q1346">
        <v>1</v>
      </c>
      <c r="AJ1346">
        <f>VLOOKUP(M1346,spp!A:C,3,FALSE)</f>
        <v>1.26E-2</v>
      </c>
      <c r="AK1346">
        <f>VLOOKUP(M1346,spp!A:D,4,FALSE)</f>
        <v>3</v>
      </c>
      <c r="AL1346">
        <f t="shared" si="150"/>
        <v>5.3156249999999998</v>
      </c>
      <c r="AM1346">
        <f t="shared" si="151"/>
        <v>0.13289062499999998</v>
      </c>
      <c r="AN1346">
        <f t="shared" si="152"/>
        <v>1.3289062499999997</v>
      </c>
      <c r="AO1346">
        <f t="shared" si="153"/>
        <v>1.3289062499999998E-3</v>
      </c>
      <c r="AP1346">
        <f t="shared" si="154"/>
        <v>0.02</v>
      </c>
      <c r="AQ1346">
        <f>VLOOKUP(M1346,spp!A:H,8,FALSE)</f>
        <v>3.4</v>
      </c>
      <c r="AR1346" t="str">
        <f>VLOOKUP(M1346,spp!A:K,10,FALSE)</f>
        <v>Depredador</v>
      </c>
      <c r="AS1346" t="str">
        <f>VLOOKUP(M1346,spp!A:L,12,FALSE)</f>
        <v>VU</v>
      </c>
    </row>
    <row r="1347" spans="1:45" x14ac:dyDescent="0.3">
      <c r="A1347" s="2">
        <v>44</v>
      </c>
      <c r="B1347" s="2" t="s">
        <v>1176</v>
      </c>
      <c r="C1347" s="2" t="s">
        <v>1177</v>
      </c>
      <c r="D1347" s="2" t="s">
        <v>1379</v>
      </c>
      <c r="E1347" s="2" t="s">
        <v>1179</v>
      </c>
      <c r="F1347" s="2">
        <v>3</v>
      </c>
      <c r="G1347" s="1" t="s">
        <v>1181</v>
      </c>
      <c r="H1347" s="61">
        <v>2013</v>
      </c>
      <c r="I1347" s="5" t="s">
        <v>986</v>
      </c>
      <c r="K1347">
        <v>14</v>
      </c>
      <c r="L1347" t="str">
        <f t="shared" si="149"/>
        <v>Profundo</v>
      </c>
      <c r="M1347" s="2" t="s">
        <v>1079</v>
      </c>
      <c r="N1347" t="str">
        <f>VLOOKUP(M1347,spp!A:B,2,FALSE)</f>
        <v>Cirrhitichthys oxycephalus</v>
      </c>
      <c r="O1347">
        <f t="shared" si="155"/>
        <v>13</v>
      </c>
      <c r="P1347">
        <v>13</v>
      </c>
      <c r="AJ1347">
        <f>VLOOKUP(M1347,spp!A:C,3,FALSE)</f>
        <v>3.32E-2</v>
      </c>
      <c r="AK1347">
        <f>VLOOKUP(M1347,spp!A:D,4,FALSE)</f>
        <v>3</v>
      </c>
      <c r="AL1347">
        <f t="shared" si="150"/>
        <v>6.7437500000000004</v>
      </c>
      <c r="AM1347">
        <f t="shared" si="151"/>
        <v>0.16859375000000001</v>
      </c>
      <c r="AN1347">
        <f t="shared" si="152"/>
        <v>1.6859375000000001</v>
      </c>
      <c r="AO1347">
        <f t="shared" si="153"/>
        <v>1.6859375000000002E-3</v>
      </c>
      <c r="AP1347">
        <f t="shared" si="154"/>
        <v>0.26</v>
      </c>
      <c r="AQ1347">
        <f>VLOOKUP(M1347,spp!A:H,8,FALSE)</f>
        <v>3.9</v>
      </c>
      <c r="AR1347" t="str">
        <f>VLOOKUP(M1347,spp!A:K,10,FALSE)</f>
        <v>Depredador</v>
      </c>
      <c r="AS1347" t="str">
        <f>VLOOKUP(M1347,spp!A:L,12,FALSE)</f>
        <v>NE</v>
      </c>
    </row>
    <row r="1348" spans="1:45" x14ac:dyDescent="0.3">
      <c r="A1348" s="2">
        <v>44</v>
      </c>
      <c r="B1348" s="2" t="s">
        <v>1176</v>
      </c>
      <c r="C1348" s="2" t="s">
        <v>1177</v>
      </c>
      <c r="D1348" s="2" t="s">
        <v>1379</v>
      </c>
      <c r="E1348" s="2" t="s">
        <v>1179</v>
      </c>
      <c r="F1348" s="2">
        <v>3</v>
      </c>
      <c r="G1348" s="1" t="s">
        <v>1181</v>
      </c>
      <c r="H1348" s="61">
        <v>2013</v>
      </c>
      <c r="I1348" s="5" t="s">
        <v>986</v>
      </c>
      <c r="K1348">
        <v>14</v>
      </c>
      <c r="L1348" t="str">
        <f t="shared" ref="L1348:L1411" si="156">IF(K1348&gt;6,"Profundo","Somero")</f>
        <v>Profundo</v>
      </c>
      <c r="M1348" s="2" t="s">
        <v>1062</v>
      </c>
      <c r="N1348" t="str">
        <f>VLOOKUP(M1348,spp!A:B,2,FALSE)</f>
        <v>Paranthias colonus</v>
      </c>
      <c r="O1348">
        <f t="shared" si="155"/>
        <v>30</v>
      </c>
      <c r="S1348">
        <v>30</v>
      </c>
      <c r="AJ1348">
        <f>VLOOKUP(M1348,spp!A:C,3,FALSE)</f>
        <v>1.485E-2</v>
      </c>
      <c r="AK1348">
        <f>VLOOKUP(M1348,spp!A:D,4,FALSE)</f>
        <v>2</v>
      </c>
      <c r="AL1348">
        <f t="shared" ref="AL1348:AL1411" si="157">((AJ1348*$P$2^AK1348)*P1348)+((AJ1348*$Q$2^AK1348)*Q1348)+((AJ1348*$R$2^AK1348)*R1348)+((AJ1348*$S$2^AK1348)*S1348)+((AJ1348*$T$2^AK1348)*T1348)+((AJ1348*$U$2^AK1348)*U1348)+((AJ1348*$V$2^AK1348)*V1348)+((AJ1348*$W$2^AK1348)*W1348)+((AJ1348*$X$2^AK1348)*X1348)+((AJ1348*$Y$2^AK1348)*Y1348)+((AJ1348*$Z$2^AK1348)*Z1348)+((AJ1348*$AA$2^AK1348)*AA1348)+((AJ1348*$AB$2^AK1348)*AB1348)+ ((AJ1348*$AC$2^AK1348)*AC1348)+((AJ1348*$AD$2^AK1348)*AD1348)+((AJ1348*$AE$2^AK1348)*AE1348)+((AJ1348*$AF$2^AK1348)*AF1348)+((AJ1348*$AG$2^AK1348)*AG1348)+((AJ1348*$AH$2^AK1348)*AH1348)</f>
        <v>136.43437499999999</v>
      </c>
      <c r="AM1348">
        <f t="shared" ref="AM1348:AM1411" si="158">AL1348/40</f>
        <v>3.4108593749999998</v>
      </c>
      <c r="AN1348">
        <f t="shared" ref="AN1348:AN1411" si="159">AM1348*10</f>
        <v>34.108593749999997</v>
      </c>
      <c r="AO1348">
        <f t="shared" ref="AO1348:AO1411" si="160">AN1348/1000</f>
        <v>3.4108593749999999E-2</v>
      </c>
      <c r="AP1348">
        <f t="shared" ref="AP1348:AP1411" si="161">O1348/$C$1</f>
        <v>0.6</v>
      </c>
      <c r="AQ1348">
        <f>VLOOKUP(M1348,spp!A:H,8,FALSE)</f>
        <v>3.8</v>
      </c>
      <c r="AR1348" t="str">
        <f>VLOOKUP(M1348,spp!A:K,10,FALSE)</f>
        <v>Planctívoro</v>
      </c>
      <c r="AS1348" t="str">
        <f>VLOOKUP(M1348,spp!A:L,12,FALSE)</f>
        <v>LC</v>
      </c>
    </row>
    <row r="1349" spans="1:45" x14ac:dyDescent="0.3">
      <c r="A1349" s="2">
        <v>44</v>
      </c>
      <c r="B1349" s="2" t="s">
        <v>1176</v>
      </c>
      <c r="C1349" s="2" t="s">
        <v>1177</v>
      </c>
      <c r="D1349" s="2" t="s">
        <v>1379</v>
      </c>
      <c r="E1349" s="2" t="s">
        <v>1179</v>
      </c>
      <c r="F1349" s="2">
        <v>3</v>
      </c>
      <c r="G1349" s="1" t="s">
        <v>1181</v>
      </c>
      <c r="H1349" s="61">
        <v>2013</v>
      </c>
      <c r="I1349" s="5" t="s">
        <v>986</v>
      </c>
      <c r="K1349">
        <v>14</v>
      </c>
      <c r="L1349" t="str">
        <f t="shared" si="156"/>
        <v>Profundo</v>
      </c>
      <c r="M1349" s="2" t="s">
        <v>1028</v>
      </c>
      <c r="N1349" t="str">
        <f>VLOOKUP(M1349,spp!A:B,2,FALSE)</f>
        <v>Thalassoma lucasanum</v>
      </c>
      <c r="O1349">
        <f t="shared" si="155"/>
        <v>100</v>
      </c>
      <c r="P1349">
        <v>100</v>
      </c>
      <c r="AJ1349">
        <f>VLOOKUP(M1349,spp!A:C,3,FALSE)</f>
        <v>1.261E-2</v>
      </c>
      <c r="AK1349">
        <f>VLOOKUP(M1349,spp!A:D,4,FALSE)</f>
        <v>2</v>
      </c>
      <c r="AL1349">
        <f t="shared" si="157"/>
        <v>7.8812499999999996</v>
      </c>
      <c r="AM1349">
        <f t="shared" si="158"/>
        <v>0.19703124999999999</v>
      </c>
      <c r="AN1349">
        <f t="shared" si="159"/>
        <v>1.9703124999999999</v>
      </c>
      <c r="AO1349">
        <f t="shared" si="160"/>
        <v>1.9703124999999998E-3</v>
      </c>
      <c r="AP1349">
        <f t="shared" si="161"/>
        <v>2</v>
      </c>
      <c r="AQ1349">
        <f>VLOOKUP(M1349,spp!A:H,8,FALSE)</f>
        <v>3.5</v>
      </c>
      <c r="AR1349" t="str">
        <f>VLOOKUP(M1349,spp!A:K,10,FALSE)</f>
        <v>Depredador</v>
      </c>
      <c r="AS1349" t="str">
        <f>VLOOKUP(M1349,spp!A:L,12,FALSE)</f>
        <v>LC</v>
      </c>
    </row>
    <row r="1350" spans="1:45" x14ac:dyDescent="0.3">
      <c r="A1350" s="2">
        <v>44</v>
      </c>
      <c r="B1350" s="2" t="s">
        <v>1176</v>
      </c>
      <c r="C1350" s="2" t="s">
        <v>1177</v>
      </c>
      <c r="D1350" s="2" t="s">
        <v>1379</v>
      </c>
      <c r="E1350" s="2" t="s">
        <v>1179</v>
      </c>
      <c r="F1350" s="2">
        <v>3</v>
      </c>
      <c r="G1350" s="1" t="s">
        <v>1181</v>
      </c>
      <c r="H1350" s="61">
        <v>2013</v>
      </c>
      <c r="I1350" s="5" t="s">
        <v>986</v>
      </c>
      <c r="K1350">
        <v>14</v>
      </c>
      <c r="L1350" t="str">
        <f t="shared" si="156"/>
        <v>Profundo</v>
      </c>
      <c r="M1350" s="2" t="s">
        <v>1195</v>
      </c>
      <c r="N1350" t="str">
        <f>VLOOKUP(M1350,spp!A:B,2,FALSE)</f>
        <v>Melichthys niger</v>
      </c>
      <c r="O1350">
        <f t="shared" si="155"/>
        <v>15</v>
      </c>
      <c r="T1350">
        <v>15</v>
      </c>
      <c r="AJ1350">
        <f>VLOOKUP(M1350,spp!A:C,3,FALSE)</f>
        <v>5</v>
      </c>
      <c r="AK1350">
        <f>VLOOKUP(M1350,spp!A:D,4,FALSE)</f>
        <v>3</v>
      </c>
      <c r="AL1350">
        <f t="shared" si="157"/>
        <v>1171875</v>
      </c>
      <c r="AM1350">
        <f t="shared" si="158"/>
        <v>29296.875</v>
      </c>
      <c r="AN1350">
        <f t="shared" si="159"/>
        <v>292968.75</v>
      </c>
      <c r="AO1350">
        <f t="shared" si="160"/>
        <v>292.96875</v>
      </c>
      <c r="AP1350">
        <f t="shared" si="161"/>
        <v>0.3</v>
      </c>
      <c r="AQ1350">
        <f>VLOOKUP(M1350,spp!A:H,8,FALSE)</f>
        <v>2.4</v>
      </c>
      <c r="AR1350" t="str">
        <f>VLOOKUP(M1350,spp!A:K,10,FALSE)</f>
        <v>Herbívoro</v>
      </c>
      <c r="AS1350" t="str">
        <f>VLOOKUP(M1350,spp!A:L,12,FALSE)</f>
        <v>NE</v>
      </c>
    </row>
    <row r="1351" spans="1:45" x14ac:dyDescent="0.3">
      <c r="A1351" s="2">
        <v>44</v>
      </c>
      <c r="B1351" s="2" t="s">
        <v>1176</v>
      </c>
      <c r="C1351" s="2" t="s">
        <v>1177</v>
      </c>
      <c r="D1351" s="2" t="s">
        <v>1379</v>
      </c>
      <c r="E1351" s="2" t="s">
        <v>1179</v>
      </c>
      <c r="F1351" s="2">
        <v>3</v>
      </c>
      <c r="G1351" s="1" t="s">
        <v>1181</v>
      </c>
      <c r="H1351" s="61">
        <v>2013</v>
      </c>
      <c r="I1351" s="5" t="s">
        <v>986</v>
      </c>
      <c r="K1351">
        <v>14</v>
      </c>
      <c r="L1351" t="str">
        <f t="shared" si="156"/>
        <v>Profundo</v>
      </c>
      <c r="M1351" s="2" t="s">
        <v>1037</v>
      </c>
      <c r="N1351" t="str">
        <f>VLOOKUP(M1351,spp!A:B,2,FALSE)</f>
        <v>Prionurus laticlavius</v>
      </c>
      <c r="O1351">
        <f t="shared" si="155"/>
        <v>5</v>
      </c>
      <c r="T1351">
        <v>5</v>
      </c>
      <c r="AJ1351" t="str">
        <f>VLOOKUP(M1351,spp!A:C,3,FALSE)</f>
        <v>0.19800000000000001</v>
      </c>
      <c r="AK1351">
        <f>VLOOKUP(M1351,spp!A:D,4,FALSE)</f>
        <v>2.504</v>
      </c>
      <c r="AL1351">
        <f t="shared" si="157"/>
        <v>3133.8411312262128</v>
      </c>
      <c r="AM1351">
        <f t="shared" si="158"/>
        <v>78.346028280655318</v>
      </c>
      <c r="AN1351">
        <f t="shared" si="159"/>
        <v>783.46028280655321</v>
      </c>
      <c r="AO1351">
        <f t="shared" si="160"/>
        <v>0.78346028280655322</v>
      </c>
      <c r="AP1351">
        <f t="shared" si="161"/>
        <v>0.1</v>
      </c>
      <c r="AQ1351">
        <f>VLOOKUP(M1351,spp!A:H,8,FALSE)</f>
        <v>2.7</v>
      </c>
      <c r="AR1351" t="str">
        <f>VLOOKUP(M1351,spp!A:K,10,FALSE)</f>
        <v>Herbívoro</v>
      </c>
      <c r="AS1351" t="str">
        <f>VLOOKUP(M1351,spp!A:L,12,FALSE)</f>
        <v>LC</v>
      </c>
    </row>
    <row r="1352" spans="1:45" x14ac:dyDescent="0.3">
      <c r="A1352" s="2">
        <v>44</v>
      </c>
      <c r="B1352" s="2" t="s">
        <v>1176</v>
      </c>
      <c r="C1352" s="2" t="s">
        <v>1177</v>
      </c>
      <c r="D1352" s="2" t="s">
        <v>1379</v>
      </c>
      <c r="E1352" s="2" t="s">
        <v>1179</v>
      </c>
      <c r="F1352" s="2">
        <v>3</v>
      </c>
      <c r="G1352" s="1" t="s">
        <v>1181</v>
      </c>
      <c r="H1352" s="61">
        <v>2013</v>
      </c>
      <c r="I1352" s="5" t="s">
        <v>986</v>
      </c>
      <c r="K1352">
        <v>14</v>
      </c>
      <c r="L1352" t="str">
        <f t="shared" si="156"/>
        <v>Profundo</v>
      </c>
      <c r="M1352" s="2" t="s">
        <v>1046</v>
      </c>
      <c r="N1352" t="str">
        <f>VLOOKUP(M1352,spp!A:B,2,FALSE)</f>
        <v>Arothron meleagris</v>
      </c>
      <c r="O1352">
        <f t="shared" si="155"/>
        <v>1</v>
      </c>
      <c r="S1352">
        <v>1</v>
      </c>
      <c r="AJ1352">
        <f>VLOOKUP(M1352,spp!A:C,3,FALSE)</f>
        <v>3</v>
      </c>
      <c r="AK1352">
        <f>VLOOKUP(M1352,spp!A:D,4,FALSE)</f>
        <v>2</v>
      </c>
      <c r="AL1352">
        <f t="shared" si="157"/>
        <v>918.75</v>
      </c>
      <c r="AM1352">
        <f t="shared" si="158"/>
        <v>22.96875</v>
      </c>
      <c r="AN1352">
        <f t="shared" si="159"/>
        <v>229.6875</v>
      </c>
      <c r="AO1352">
        <f t="shared" si="160"/>
        <v>0.22968749999999999</v>
      </c>
      <c r="AP1352">
        <f t="shared" si="161"/>
        <v>0.02</v>
      </c>
      <c r="AQ1352">
        <f>VLOOKUP(M1352,spp!A:H,8,FALSE)</f>
        <v>3.4</v>
      </c>
      <c r="AR1352" t="str">
        <f>VLOOKUP(M1352,spp!A:K,10,FALSE)</f>
        <v>Depredador</v>
      </c>
      <c r="AS1352" t="str">
        <f>VLOOKUP(M1352,spp!A:L,12,FALSE)</f>
        <v>NE</v>
      </c>
    </row>
    <row r="1353" spans="1:45" x14ac:dyDescent="0.3">
      <c r="A1353" s="2">
        <v>44</v>
      </c>
      <c r="B1353" s="2" t="s">
        <v>1176</v>
      </c>
      <c r="C1353" s="2" t="s">
        <v>1177</v>
      </c>
      <c r="D1353" s="2" t="s">
        <v>1379</v>
      </c>
      <c r="E1353" s="2" t="s">
        <v>1179</v>
      </c>
      <c r="F1353" s="2">
        <v>3</v>
      </c>
      <c r="G1353" s="1" t="s">
        <v>1181</v>
      </c>
      <c r="H1353" s="61">
        <v>2013</v>
      </c>
      <c r="I1353" s="5" t="s">
        <v>986</v>
      </c>
      <c r="K1353">
        <v>14</v>
      </c>
      <c r="L1353" t="str">
        <f t="shared" si="156"/>
        <v>Profundo</v>
      </c>
      <c r="M1353" s="2" t="s">
        <v>1029</v>
      </c>
      <c r="N1353" t="str">
        <f>VLOOKUP(M1353,spp!A:B,2,FALSE)</f>
        <v>Cirrhitus rivulatus</v>
      </c>
      <c r="O1353">
        <f t="shared" si="155"/>
        <v>1</v>
      </c>
      <c r="S1353">
        <v>1</v>
      </c>
      <c r="AJ1353">
        <f>VLOOKUP(M1353,spp!A:C,3,FALSE)</f>
        <v>2.76E-2</v>
      </c>
      <c r="AK1353">
        <f>VLOOKUP(M1353,spp!A:D,4,FALSE)</f>
        <v>3</v>
      </c>
      <c r="AL1353">
        <f t="shared" si="157"/>
        <v>147.91874999999999</v>
      </c>
      <c r="AM1353">
        <f t="shared" si="158"/>
        <v>3.6979687499999998</v>
      </c>
      <c r="AN1353">
        <f t="shared" si="159"/>
        <v>36.979687499999997</v>
      </c>
      <c r="AO1353">
        <f t="shared" si="160"/>
        <v>3.6979687499999997E-2</v>
      </c>
      <c r="AP1353">
        <f t="shared" si="161"/>
        <v>0.02</v>
      </c>
      <c r="AQ1353">
        <f>VLOOKUP(M1353,spp!A:H,8,FALSE)</f>
        <v>4</v>
      </c>
      <c r="AR1353" t="str">
        <f>VLOOKUP(M1353,spp!A:K,10,FALSE)</f>
        <v>Depredador Tope</v>
      </c>
      <c r="AS1353" t="str">
        <f>VLOOKUP(M1353,spp!A:L,12,FALSE)</f>
        <v>LC</v>
      </c>
    </row>
    <row r="1354" spans="1:45" x14ac:dyDescent="0.3">
      <c r="A1354" s="2">
        <v>44</v>
      </c>
      <c r="B1354" s="2" t="s">
        <v>1176</v>
      </c>
      <c r="C1354" s="2" t="s">
        <v>1177</v>
      </c>
      <c r="D1354" s="2" t="s">
        <v>1379</v>
      </c>
      <c r="E1354" s="2" t="s">
        <v>1179</v>
      </c>
      <c r="F1354" s="2">
        <v>3</v>
      </c>
      <c r="G1354" s="1" t="s">
        <v>1181</v>
      </c>
      <c r="H1354" s="61">
        <v>2013</v>
      </c>
      <c r="I1354" s="5" t="s">
        <v>986</v>
      </c>
      <c r="K1354">
        <v>14</v>
      </c>
      <c r="L1354" t="str">
        <f t="shared" si="156"/>
        <v>Profundo</v>
      </c>
      <c r="M1354" s="2" t="s">
        <v>1080</v>
      </c>
      <c r="N1354" t="str">
        <f>VLOOKUP(M1354,spp!A:B,2,FALSE)</f>
        <v>Aulostomus chinensis</v>
      </c>
      <c r="O1354">
        <f t="shared" si="155"/>
        <v>2</v>
      </c>
      <c r="V1354">
        <v>2</v>
      </c>
      <c r="AJ1354">
        <f>VLOOKUP(M1354,spp!A:C,3,FALSE)</f>
        <v>2</v>
      </c>
      <c r="AK1354">
        <f>VLOOKUP(M1354,spp!A:D,4,FALSE)</f>
        <v>3</v>
      </c>
      <c r="AL1354">
        <f t="shared" si="157"/>
        <v>364500</v>
      </c>
      <c r="AM1354">
        <f t="shared" si="158"/>
        <v>9112.5</v>
      </c>
      <c r="AN1354">
        <f t="shared" si="159"/>
        <v>91125</v>
      </c>
      <c r="AO1354">
        <f t="shared" si="160"/>
        <v>91.125</v>
      </c>
      <c r="AP1354">
        <f t="shared" si="161"/>
        <v>0.04</v>
      </c>
      <c r="AQ1354">
        <f>VLOOKUP(M1354,spp!A:H,8,FALSE)</f>
        <v>3.9</v>
      </c>
      <c r="AR1354" t="str">
        <f>VLOOKUP(M1354,spp!A:K,10,FALSE)</f>
        <v>Depredador</v>
      </c>
      <c r="AS1354" t="str">
        <f>VLOOKUP(M1354,spp!A:L,12,FALSE)</f>
        <v>NE</v>
      </c>
    </row>
    <row r="1355" spans="1:45" x14ac:dyDescent="0.3">
      <c r="A1355" s="2">
        <v>44</v>
      </c>
      <c r="B1355" s="2" t="s">
        <v>1176</v>
      </c>
      <c r="C1355" s="2" t="s">
        <v>1177</v>
      </c>
      <c r="D1355" s="2" t="s">
        <v>1379</v>
      </c>
      <c r="E1355" s="2" t="s">
        <v>1179</v>
      </c>
      <c r="F1355" s="2">
        <v>3</v>
      </c>
      <c r="G1355" s="1" t="s">
        <v>1181</v>
      </c>
      <c r="H1355" s="61">
        <v>2013</v>
      </c>
      <c r="I1355" s="5" t="s">
        <v>986</v>
      </c>
      <c r="K1355">
        <v>14</v>
      </c>
      <c r="L1355" t="str">
        <f t="shared" si="156"/>
        <v>Profundo</v>
      </c>
      <c r="M1355" s="2" t="s">
        <v>1066</v>
      </c>
      <c r="N1355" t="str">
        <f>VLOOKUP(M1355,spp!A:B,2,FALSE)</f>
        <v>Caranx melampygus</v>
      </c>
      <c r="O1355">
        <f t="shared" si="155"/>
        <v>3</v>
      </c>
      <c r="T1355">
        <v>3</v>
      </c>
      <c r="AJ1355">
        <f>VLOOKUP(M1355,spp!A:C,3,FALSE)</f>
        <v>2</v>
      </c>
      <c r="AK1355">
        <f>VLOOKUP(M1355,spp!A:D,4,FALSE)</f>
        <v>2</v>
      </c>
      <c r="AL1355">
        <f t="shared" si="157"/>
        <v>3750</v>
      </c>
      <c r="AM1355">
        <f t="shared" si="158"/>
        <v>93.75</v>
      </c>
      <c r="AN1355">
        <f t="shared" si="159"/>
        <v>937.5</v>
      </c>
      <c r="AO1355">
        <f t="shared" si="160"/>
        <v>0.9375</v>
      </c>
      <c r="AP1355">
        <f t="shared" si="161"/>
        <v>0.06</v>
      </c>
      <c r="AQ1355">
        <f>VLOOKUP(M1355,spp!A:H,8,FALSE)</f>
        <v>4.5</v>
      </c>
      <c r="AR1355" t="str">
        <f>VLOOKUP(M1355,spp!A:K,10,FALSE)</f>
        <v>Depredador Tope</v>
      </c>
      <c r="AS1355" t="str">
        <f>VLOOKUP(M1355,spp!A:L,12,FALSE)</f>
        <v>NE</v>
      </c>
    </row>
    <row r="1356" spans="1:45" x14ac:dyDescent="0.3">
      <c r="A1356" s="2">
        <v>44</v>
      </c>
      <c r="B1356" s="2" t="s">
        <v>1176</v>
      </c>
      <c r="C1356" s="2" t="s">
        <v>1177</v>
      </c>
      <c r="D1356" s="2" t="s">
        <v>1379</v>
      </c>
      <c r="E1356" s="2" t="s">
        <v>1179</v>
      </c>
      <c r="F1356" s="2">
        <v>3</v>
      </c>
      <c r="G1356" s="1" t="s">
        <v>1181</v>
      </c>
      <c r="H1356" s="61">
        <v>2013</v>
      </c>
      <c r="I1356" s="5" t="s">
        <v>986</v>
      </c>
      <c r="K1356">
        <v>14</v>
      </c>
      <c r="L1356" t="str">
        <f t="shared" si="156"/>
        <v>Profundo</v>
      </c>
      <c r="M1356" s="2" t="s">
        <v>1031</v>
      </c>
      <c r="N1356" t="str">
        <f>VLOOKUP(M1356,spp!A:B,2,FALSE)</f>
        <v>Ophioblennius steindachneri</v>
      </c>
      <c r="O1356">
        <f t="shared" si="155"/>
        <v>2</v>
      </c>
      <c r="Q1356">
        <v>2</v>
      </c>
      <c r="AJ1356">
        <f>VLOOKUP(M1356,spp!A:C,3,FALSE)</f>
        <v>3</v>
      </c>
      <c r="AK1356">
        <f>VLOOKUP(M1356,spp!A:D,4,FALSE)</f>
        <v>2.379</v>
      </c>
      <c r="AL1356">
        <f t="shared" si="157"/>
        <v>724.30585519013448</v>
      </c>
      <c r="AM1356">
        <f t="shared" si="158"/>
        <v>18.107646379753362</v>
      </c>
      <c r="AN1356">
        <f t="shared" si="159"/>
        <v>181.07646379753362</v>
      </c>
      <c r="AO1356">
        <f t="shared" si="160"/>
        <v>0.18107646379753362</v>
      </c>
      <c r="AP1356">
        <f t="shared" si="161"/>
        <v>0.04</v>
      </c>
      <c r="AQ1356">
        <f>VLOOKUP(M1356,spp!A:H,8,FALSE)</f>
        <v>2.7</v>
      </c>
      <c r="AR1356" t="str">
        <f>VLOOKUP(M1356,spp!A:K,10,FALSE)</f>
        <v>Herbívoro</v>
      </c>
      <c r="AS1356" t="str">
        <f>VLOOKUP(M1356,spp!A:L,12,FALSE)</f>
        <v>LC</v>
      </c>
    </row>
    <row r="1357" spans="1:45" x14ac:dyDescent="0.3">
      <c r="A1357" s="2">
        <v>44</v>
      </c>
      <c r="B1357" s="2" t="s">
        <v>1176</v>
      </c>
      <c r="C1357" s="2" t="s">
        <v>1177</v>
      </c>
      <c r="D1357" s="2" t="s">
        <v>1379</v>
      </c>
      <c r="E1357" s="2" t="s">
        <v>1179</v>
      </c>
      <c r="F1357" s="2">
        <v>3</v>
      </c>
      <c r="G1357" s="1" t="s">
        <v>1181</v>
      </c>
      <c r="H1357" s="61">
        <v>2013</v>
      </c>
      <c r="I1357" s="5" t="s">
        <v>986</v>
      </c>
      <c r="K1357">
        <v>14</v>
      </c>
      <c r="L1357" t="str">
        <f t="shared" si="156"/>
        <v>Profundo</v>
      </c>
      <c r="M1357" s="2" t="s">
        <v>1198</v>
      </c>
      <c r="N1357" t="str">
        <f>VLOOKUP(M1357,spp!A:B,2,FALSE)</f>
        <v>Dermatolepis dermatolepis</v>
      </c>
      <c r="O1357">
        <f t="shared" si="155"/>
        <v>1</v>
      </c>
      <c r="T1357">
        <v>1</v>
      </c>
      <c r="AJ1357">
        <f>VLOOKUP(M1357,spp!A:C,3,FALSE)</f>
        <v>1</v>
      </c>
      <c r="AK1357">
        <f>VLOOKUP(M1357,spp!A:D,4,FALSE)</f>
        <v>3</v>
      </c>
      <c r="AL1357">
        <f t="shared" si="157"/>
        <v>15625</v>
      </c>
      <c r="AM1357">
        <f t="shared" si="158"/>
        <v>390.625</v>
      </c>
      <c r="AN1357">
        <f t="shared" si="159"/>
        <v>3906.25</v>
      </c>
      <c r="AO1357">
        <f t="shared" si="160"/>
        <v>3.90625</v>
      </c>
      <c r="AP1357">
        <f t="shared" si="161"/>
        <v>0.02</v>
      </c>
      <c r="AQ1357">
        <f>VLOOKUP(M1357,spp!A:H,8,FALSE)</f>
        <v>4.5</v>
      </c>
      <c r="AR1357" t="str">
        <f>VLOOKUP(M1357,spp!A:K,10,FALSE)</f>
        <v>Depredador Tope</v>
      </c>
      <c r="AS1357" t="str">
        <f>VLOOKUP(M1357,spp!A:L,12,FALSE)</f>
        <v>LC</v>
      </c>
    </row>
    <row r="1358" spans="1:45" x14ac:dyDescent="0.3">
      <c r="A1358" s="2">
        <v>44</v>
      </c>
      <c r="B1358" s="2" t="s">
        <v>1176</v>
      </c>
      <c r="C1358" s="2" t="s">
        <v>1177</v>
      </c>
      <c r="D1358" s="2" t="s">
        <v>1379</v>
      </c>
      <c r="E1358" s="2" t="s">
        <v>1179</v>
      </c>
      <c r="F1358" s="2">
        <v>3</v>
      </c>
      <c r="G1358" s="1" t="s">
        <v>1181</v>
      </c>
      <c r="H1358" s="61">
        <v>2013</v>
      </c>
      <c r="I1358" s="5" t="s">
        <v>986</v>
      </c>
      <c r="K1358">
        <v>14</v>
      </c>
      <c r="L1358" t="str">
        <f t="shared" si="156"/>
        <v>Profundo</v>
      </c>
      <c r="M1358" s="2" t="s">
        <v>1056</v>
      </c>
      <c r="N1358" t="str">
        <f>VLOOKUP(M1358,spp!A:B,2,FALSE)</f>
        <v>Canthigaster punctatissima</v>
      </c>
      <c r="O1358">
        <f t="shared" si="155"/>
        <v>3</v>
      </c>
      <c r="P1358">
        <v>3</v>
      </c>
      <c r="AJ1358">
        <f>VLOOKUP(M1358,spp!A:C,3,FALSE)</f>
        <v>1</v>
      </c>
      <c r="AK1358">
        <f>VLOOKUP(M1358,spp!A:D,4,FALSE)</f>
        <v>2</v>
      </c>
      <c r="AL1358">
        <f t="shared" si="157"/>
        <v>18.75</v>
      </c>
      <c r="AM1358">
        <f t="shared" si="158"/>
        <v>0.46875</v>
      </c>
      <c r="AN1358">
        <f t="shared" si="159"/>
        <v>4.6875</v>
      </c>
      <c r="AO1358">
        <f t="shared" si="160"/>
        <v>4.6874999999999998E-3</v>
      </c>
      <c r="AP1358">
        <f t="shared" si="161"/>
        <v>0.06</v>
      </c>
      <c r="AQ1358">
        <f>VLOOKUP(M1358,spp!A:H,8,FALSE)</f>
        <v>3</v>
      </c>
      <c r="AR1358" t="str">
        <f>VLOOKUP(M1358,spp!A:K,10,FALSE)</f>
        <v>Depredador</v>
      </c>
      <c r="AS1358" t="str">
        <f>VLOOKUP(M1358,spp!A:L,12,FALSE)</f>
        <v>LC</v>
      </c>
    </row>
    <row r="1359" spans="1:45" x14ac:dyDescent="0.3">
      <c r="A1359" s="2">
        <v>45</v>
      </c>
      <c r="B1359" s="2" t="s">
        <v>1176</v>
      </c>
      <c r="C1359" s="2" t="s">
        <v>1177</v>
      </c>
      <c r="D1359" s="2" t="s">
        <v>1182</v>
      </c>
      <c r="E1359" s="2" t="s">
        <v>1179</v>
      </c>
      <c r="F1359" s="2">
        <v>1</v>
      </c>
      <c r="G1359" s="1" t="s">
        <v>1181</v>
      </c>
      <c r="H1359" s="61">
        <v>2013</v>
      </c>
      <c r="I1359" s="5" t="s">
        <v>986</v>
      </c>
      <c r="K1359">
        <v>14</v>
      </c>
      <c r="L1359" t="str">
        <f t="shared" si="156"/>
        <v>Profundo</v>
      </c>
      <c r="M1359" s="2" t="s">
        <v>1062</v>
      </c>
      <c r="N1359" t="str">
        <f>VLOOKUP(M1359,spp!A:B,2,FALSE)</f>
        <v>Paranthias colonus</v>
      </c>
      <c r="O1359">
        <f t="shared" si="155"/>
        <v>100</v>
      </c>
      <c r="T1359">
        <v>100</v>
      </c>
      <c r="AJ1359">
        <f>VLOOKUP(M1359,spp!A:C,3,FALSE)</f>
        <v>1.485E-2</v>
      </c>
      <c r="AK1359">
        <f>VLOOKUP(M1359,spp!A:D,4,FALSE)</f>
        <v>2</v>
      </c>
      <c r="AL1359">
        <f t="shared" si="157"/>
        <v>928.125</v>
      </c>
      <c r="AM1359">
        <f t="shared" si="158"/>
        <v>23.203125</v>
      </c>
      <c r="AN1359">
        <f t="shared" si="159"/>
        <v>232.03125</v>
      </c>
      <c r="AO1359">
        <f t="shared" si="160"/>
        <v>0.23203124999999999</v>
      </c>
      <c r="AP1359">
        <f t="shared" si="161"/>
        <v>2</v>
      </c>
      <c r="AQ1359">
        <f>VLOOKUP(M1359,spp!A:H,8,FALSE)</f>
        <v>3.8</v>
      </c>
      <c r="AR1359" t="str">
        <f>VLOOKUP(M1359,spp!A:K,10,FALSE)</f>
        <v>Planctívoro</v>
      </c>
      <c r="AS1359" t="str">
        <f>VLOOKUP(M1359,spp!A:L,12,FALSE)</f>
        <v>LC</v>
      </c>
    </row>
    <row r="1360" spans="1:45" x14ac:dyDescent="0.3">
      <c r="A1360" s="2">
        <v>45</v>
      </c>
      <c r="B1360" s="2" t="s">
        <v>1176</v>
      </c>
      <c r="C1360" s="2" t="s">
        <v>1177</v>
      </c>
      <c r="D1360" s="2" t="s">
        <v>1182</v>
      </c>
      <c r="E1360" s="2" t="s">
        <v>1179</v>
      </c>
      <c r="F1360" s="2">
        <v>1</v>
      </c>
      <c r="G1360" s="1" t="s">
        <v>1181</v>
      </c>
      <c r="H1360" s="61">
        <v>2013</v>
      </c>
      <c r="I1360" s="5" t="s">
        <v>986</v>
      </c>
      <c r="K1360">
        <v>14</v>
      </c>
      <c r="L1360" t="str">
        <f t="shared" si="156"/>
        <v>Profundo</v>
      </c>
      <c r="M1360" s="2" t="s">
        <v>1081</v>
      </c>
      <c r="N1360" t="str">
        <f>VLOOKUP(M1360,spp!A:B,2,FALSE)</f>
        <v>Triaenodon obesus</v>
      </c>
      <c r="O1360">
        <f t="shared" si="155"/>
        <v>2</v>
      </c>
      <c r="AA1360">
        <v>2</v>
      </c>
      <c r="AJ1360">
        <f>VLOOKUP(M1360,spp!A:C,3,FALSE)</f>
        <v>1.5E-3</v>
      </c>
      <c r="AK1360">
        <f>VLOOKUP(M1360,spp!A:D,4,FALSE)</f>
        <v>3</v>
      </c>
      <c r="AL1360">
        <f t="shared" si="157"/>
        <v>2572.125</v>
      </c>
      <c r="AM1360">
        <f t="shared" si="158"/>
        <v>64.303124999999994</v>
      </c>
      <c r="AN1360">
        <f t="shared" si="159"/>
        <v>643.03125</v>
      </c>
      <c r="AO1360">
        <f t="shared" si="160"/>
        <v>0.64303125000000005</v>
      </c>
      <c r="AP1360">
        <f t="shared" si="161"/>
        <v>0.04</v>
      </c>
      <c r="AQ1360">
        <f>VLOOKUP(M1360,spp!A:H,8,FALSE)</f>
        <v>4.2</v>
      </c>
      <c r="AR1360" t="str">
        <f>VLOOKUP(M1360,spp!A:K,10,FALSE)</f>
        <v>Depredador Tope</v>
      </c>
      <c r="AS1360" t="str">
        <f>VLOOKUP(M1360,spp!A:L,12,FALSE)</f>
        <v>NT</v>
      </c>
    </row>
    <row r="1361" spans="1:45" x14ac:dyDescent="0.3">
      <c r="A1361" s="2">
        <v>45</v>
      </c>
      <c r="B1361" s="2" t="s">
        <v>1176</v>
      </c>
      <c r="C1361" s="2" t="s">
        <v>1177</v>
      </c>
      <c r="D1361" s="2" t="s">
        <v>1182</v>
      </c>
      <c r="E1361" s="2" t="s">
        <v>1179</v>
      </c>
      <c r="F1361" s="2">
        <v>1</v>
      </c>
      <c r="G1361" s="1" t="s">
        <v>1181</v>
      </c>
      <c r="H1361" s="61">
        <v>2013</v>
      </c>
      <c r="I1361" s="5" t="s">
        <v>986</v>
      </c>
      <c r="K1361">
        <v>14</v>
      </c>
      <c r="L1361" t="str">
        <f t="shared" si="156"/>
        <v>Profundo</v>
      </c>
      <c r="M1361" s="2" t="s">
        <v>1141</v>
      </c>
      <c r="N1361" t="str">
        <f>VLOOKUP(M1361,spp!A:B,2,FALSE)</f>
        <v>Halichoeres discolor</v>
      </c>
      <c r="O1361">
        <f t="shared" si="155"/>
        <v>9</v>
      </c>
      <c r="Q1361">
        <v>8</v>
      </c>
      <c r="R1361">
        <v>1</v>
      </c>
      <c r="AJ1361">
        <f>VLOOKUP(M1361,spp!A:C,3,FALSE)</f>
        <v>0.01</v>
      </c>
      <c r="AK1361">
        <f>VLOOKUP(M1361,spp!A:D,4,FALSE)</f>
        <v>3.04</v>
      </c>
      <c r="AL1361">
        <f t="shared" si="157"/>
        <v>58.190335188510872</v>
      </c>
      <c r="AM1361">
        <f t="shared" si="158"/>
        <v>1.4547583797127719</v>
      </c>
      <c r="AN1361">
        <f t="shared" si="159"/>
        <v>14.547583797127718</v>
      </c>
      <c r="AO1361">
        <f t="shared" si="160"/>
        <v>1.4547583797127717E-2</v>
      </c>
      <c r="AP1361">
        <f t="shared" si="161"/>
        <v>0.18</v>
      </c>
      <c r="AQ1361">
        <f>VLOOKUP(M1361,spp!A:H,8,FALSE)</f>
        <v>3.4</v>
      </c>
      <c r="AR1361" t="str">
        <f>VLOOKUP(M1361,spp!A:K,10,FALSE)</f>
        <v>Depredador</v>
      </c>
      <c r="AS1361" t="str">
        <f>VLOOKUP(M1361,spp!A:L,12,FALSE)</f>
        <v>VU</v>
      </c>
    </row>
    <row r="1362" spans="1:45" x14ac:dyDescent="0.3">
      <c r="A1362" s="2">
        <v>45</v>
      </c>
      <c r="B1362" s="2" t="s">
        <v>1176</v>
      </c>
      <c r="C1362" s="2" t="s">
        <v>1177</v>
      </c>
      <c r="D1362" s="2" t="s">
        <v>1182</v>
      </c>
      <c r="E1362" s="2" t="s">
        <v>1179</v>
      </c>
      <c r="F1362" s="2">
        <v>1</v>
      </c>
      <c r="G1362" s="1" t="s">
        <v>1181</v>
      </c>
      <c r="H1362" s="61">
        <v>2013</v>
      </c>
      <c r="I1362" s="5" t="s">
        <v>986</v>
      </c>
      <c r="K1362">
        <v>14</v>
      </c>
      <c r="L1362" t="str">
        <f t="shared" si="156"/>
        <v>Profundo</v>
      </c>
      <c r="M1362" s="2" t="s">
        <v>1194</v>
      </c>
      <c r="N1362" t="str">
        <f>VLOOKUP(M1362,spp!A:B,2,FALSE)</f>
        <v>Stegastes arcifrons</v>
      </c>
      <c r="O1362">
        <f t="shared" si="155"/>
        <v>25</v>
      </c>
      <c r="P1362">
        <v>10</v>
      </c>
      <c r="Q1362">
        <v>15</v>
      </c>
      <c r="AJ1362">
        <f>VLOOKUP(M1362,spp!A:C,3,FALSE)</f>
        <v>3.49E-2</v>
      </c>
      <c r="AK1362">
        <f>VLOOKUP(M1362,spp!A:D,4,FALSE)</f>
        <v>2</v>
      </c>
      <c r="AL1362">
        <f t="shared" si="157"/>
        <v>31.628124999999997</v>
      </c>
      <c r="AM1362">
        <f t="shared" si="158"/>
        <v>0.79070312499999995</v>
      </c>
      <c r="AN1362">
        <f t="shared" si="159"/>
        <v>7.9070312499999993</v>
      </c>
      <c r="AO1362">
        <f t="shared" si="160"/>
        <v>7.90703125E-3</v>
      </c>
      <c r="AP1362">
        <f t="shared" si="161"/>
        <v>0.5</v>
      </c>
      <c r="AQ1362">
        <f>VLOOKUP(M1362,spp!A:H,8,FALSE)</f>
        <v>2.97</v>
      </c>
      <c r="AR1362" t="str">
        <f>VLOOKUP(M1362,spp!A:K,10,FALSE)</f>
        <v>Herbívoro</v>
      </c>
      <c r="AS1362" t="str">
        <f>VLOOKUP(M1362,spp!A:L,12,FALSE)</f>
        <v>LC</v>
      </c>
    </row>
    <row r="1363" spans="1:45" x14ac:dyDescent="0.3">
      <c r="A1363" s="2">
        <v>45</v>
      </c>
      <c r="B1363" s="2" t="s">
        <v>1176</v>
      </c>
      <c r="C1363" s="2" t="s">
        <v>1177</v>
      </c>
      <c r="D1363" s="2" t="s">
        <v>1182</v>
      </c>
      <c r="E1363" s="2" t="s">
        <v>1179</v>
      </c>
      <c r="F1363" s="2">
        <v>1</v>
      </c>
      <c r="G1363" s="1" t="s">
        <v>1181</v>
      </c>
      <c r="H1363" s="61">
        <v>2013</v>
      </c>
      <c r="I1363" s="5" t="s">
        <v>986</v>
      </c>
      <c r="K1363">
        <v>14</v>
      </c>
      <c r="L1363" t="str">
        <f t="shared" si="156"/>
        <v>Profundo</v>
      </c>
      <c r="M1363" s="2" t="s">
        <v>1203</v>
      </c>
      <c r="N1363" t="str">
        <f>VLOOKUP(M1363,spp!A:B,2,FALSE)</f>
        <v>Caranx lugubris</v>
      </c>
      <c r="O1363">
        <f t="shared" si="155"/>
        <v>2</v>
      </c>
      <c r="U1363">
        <v>2</v>
      </c>
      <c r="AJ1363">
        <f>VLOOKUP(M1363,spp!A:C,3,FALSE)</f>
        <v>1</v>
      </c>
      <c r="AK1363">
        <f>VLOOKUP(M1363,spp!A:D,4,FALSE)</f>
        <v>2.9</v>
      </c>
      <c r="AL1363">
        <f t="shared" si="157"/>
        <v>60093.475799337706</v>
      </c>
      <c r="AM1363">
        <f t="shared" si="158"/>
        <v>1502.3368949834426</v>
      </c>
      <c r="AN1363">
        <f t="shared" si="159"/>
        <v>15023.368949834425</v>
      </c>
      <c r="AO1363">
        <f t="shared" si="160"/>
        <v>15.023368949834424</v>
      </c>
      <c r="AP1363">
        <f t="shared" si="161"/>
        <v>0.04</v>
      </c>
      <c r="AQ1363">
        <f>VLOOKUP(M1363,spp!A:H,8,FALSE)</f>
        <v>4.5</v>
      </c>
      <c r="AR1363" t="str">
        <f>VLOOKUP(M1363,spp!A:K,10,FALSE)</f>
        <v>Depredador Tope</v>
      </c>
      <c r="AS1363" t="str">
        <f>VLOOKUP(M1363,spp!A:L,12,FALSE)</f>
        <v>NE</v>
      </c>
    </row>
    <row r="1364" spans="1:45" x14ac:dyDescent="0.3">
      <c r="A1364" s="2">
        <v>45</v>
      </c>
      <c r="B1364" s="2" t="s">
        <v>1176</v>
      </c>
      <c r="C1364" s="2" t="s">
        <v>1177</v>
      </c>
      <c r="D1364" s="2" t="s">
        <v>1182</v>
      </c>
      <c r="E1364" s="2" t="s">
        <v>1179</v>
      </c>
      <c r="F1364" s="2">
        <v>1</v>
      </c>
      <c r="G1364" s="1" t="s">
        <v>1181</v>
      </c>
      <c r="H1364" s="61">
        <v>2013</v>
      </c>
      <c r="I1364" s="5" t="s">
        <v>986</v>
      </c>
      <c r="K1364">
        <v>14</v>
      </c>
      <c r="L1364" t="str">
        <f t="shared" si="156"/>
        <v>Profundo</v>
      </c>
      <c r="M1364" s="2" t="s">
        <v>1195</v>
      </c>
      <c r="N1364" t="str">
        <f>VLOOKUP(M1364,spp!A:B,2,FALSE)</f>
        <v>Melichthys niger</v>
      </c>
      <c r="O1364">
        <f t="shared" si="155"/>
        <v>3</v>
      </c>
      <c r="T1364">
        <v>3</v>
      </c>
      <c r="AJ1364">
        <f>VLOOKUP(M1364,spp!A:C,3,FALSE)</f>
        <v>5</v>
      </c>
      <c r="AK1364">
        <f>VLOOKUP(M1364,spp!A:D,4,FALSE)</f>
        <v>3</v>
      </c>
      <c r="AL1364">
        <f t="shared" si="157"/>
        <v>234375</v>
      </c>
      <c r="AM1364">
        <f t="shared" si="158"/>
        <v>5859.375</v>
      </c>
      <c r="AN1364">
        <f t="shared" si="159"/>
        <v>58593.75</v>
      </c>
      <c r="AO1364">
        <f t="shared" si="160"/>
        <v>58.59375</v>
      </c>
      <c r="AP1364">
        <f t="shared" si="161"/>
        <v>0.06</v>
      </c>
      <c r="AQ1364">
        <f>VLOOKUP(M1364,spp!A:H,8,FALSE)</f>
        <v>2.4</v>
      </c>
      <c r="AR1364" t="str">
        <f>VLOOKUP(M1364,spp!A:K,10,FALSE)</f>
        <v>Herbívoro</v>
      </c>
      <c r="AS1364" t="str">
        <f>VLOOKUP(M1364,spp!A:L,12,FALSE)</f>
        <v>NE</v>
      </c>
    </row>
    <row r="1365" spans="1:45" x14ac:dyDescent="0.3">
      <c r="A1365" s="2">
        <v>45</v>
      </c>
      <c r="B1365" s="2" t="s">
        <v>1176</v>
      </c>
      <c r="C1365" s="2" t="s">
        <v>1177</v>
      </c>
      <c r="D1365" s="2" t="s">
        <v>1182</v>
      </c>
      <c r="E1365" s="2" t="s">
        <v>1179</v>
      </c>
      <c r="F1365" s="2">
        <v>1</v>
      </c>
      <c r="G1365" s="1" t="s">
        <v>1181</v>
      </c>
      <c r="H1365" s="61">
        <v>2013</v>
      </c>
      <c r="I1365" s="5" t="s">
        <v>986</v>
      </c>
      <c r="K1365">
        <v>14</v>
      </c>
      <c r="L1365" t="str">
        <f t="shared" si="156"/>
        <v>Profundo</v>
      </c>
      <c r="M1365" s="2" t="s">
        <v>1028</v>
      </c>
      <c r="N1365" t="str">
        <f>VLOOKUP(M1365,spp!A:B,2,FALSE)</f>
        <v>Thalassoma lucasanum</v>
      </c>
      <c r="O1365">
        <f t="shared" si="155"/>
        <v>200</v>
      </c>
      <c r="P1365">
        <v>200</v>
      </c>
      <c r="AJ1365">
        <f>VLOOKUP(M1365,spp!A:C,3,FALSE)</f>
        <v>1.261E-2</v>
      </c>
      <c r="AK1365">
        <f>VLOOKUP(M1365,spp!A:D,4,FALSE)</f>
        <v>2</v>
      </c>
      <c r="AL1365">
        <f t="shared" si="157"/>
        <v>15.762499999999999</v>
      </c>
      <c r="AM1365">
        <f t="shared" si="158"/>
        <v>0.39406249999999998</v>
      </c>
      <c r="AN1365">
        <f t="shared" si="159"/>
        <v>3.9406249999999998</v>
      </c>
      <c r="AO1365">
        <f t="shared" si="160"/>
        <v>3.9406249999999997E-3</v>
      </c>
      <c r="AP1365">
        <f t="shared" si="161"/>
        <v>4</v>
      </c>
      <c r="AQ1365">
        <f>VLOOKUP(M1365,spp!A:H,8,FALSE)</f>
        <v>3.5</v>
      </c>
      <c r="AR1365" t="str">
        <f>VLOOKUP(M1365,spp!A:K,10,FALSE)</f>
        <v>Depredador</v>
      </c>
      <c r="AS1365" t="str">
        <f>VLOOKUP(M1365,spp!A:L,12,FALSE)</f>
        <v>LC</v>
      </c>
    </row>
    <row r="1366" spans="1:45" x14ac:dyDescent="0.3">
      <c r="A1366" s="2">
        <v>45</v>
      </c>
      <c r="B1366" s="2" t="s">
        <v>1176</v>
      </c>
      <c r="C1366" s="2" t="s">
        <v>1177</v>
      </c>
      <c r="D1366" s="2" t="s">
        <v>1182</v>
      </c>
      <c r="E1366" s="2" t="s">
        <v>1179</v>
      </c>
      <c r="F1366" s="2">
        <v>1</v>
      </c>
      <c r="G1366" s="1" t="s">
        <v>1181</v>
      </c>
      <c r="H1366" s="61">
        <v>2013</v>
      </c>
      <c r="I1366" s="5" t="s">
        <v>986</v>
      </c>
      <c r="K1366">
        <v>14</v>
      </c>
      <c r="L1366" t="str">
        <f t="shared" si="156"/>
        <v>Profundo</v>
      </c>
      <c r="M1366" s="2" t="s">
        <v>1148</v>
      </c>
      <c r="N1366" t="str">
        <f>VLOOKUP(M1366,spp!A:B,2,FALSE)</f>
        <v>Rhincodon typus</v>
      </c>
      <c r="O1366">
        <f>+SUM(P1366:AI1366)</f>
        <v>1</v>
      </c>
      <c r="AI1366">
        <v>1</v>
      </c>
      <c r="AJ1366">
        <f>VLOOKUP(M1366,spp!A:C,3,FALSE)</f>
        <v>4</v>
      </c>
      <c r="AK1366">
        <f>VLOOKUP(M1366,spp!A:D,4,FALSE)</f>
        <v>3</v>
      </c>
      <c r="AL1366">
        <f t="shared" si="157"/>
        <v>0</v>
      </c>
      <c r="AM1366">
        <f t="shared" si="158"/>
        <v>0</v>
      </c>
      <c r="AN1366">
        <f t="shared" si="159"/>
        <v>0</v>
      </c>
      <c r="AO1366">
        <f t="shared" si="160"/>
        <v>0</v>
      </c>
      <c r="AP1366">
        <f t="shared" si="161"/>
        <v>0.02</v>
      </c>
      <c r="AQ1366">
        <f>VLOOKUP(M1366,spp!A:H,8,FALSE)</f>
        <v>3.6</v>
      </c>
      <c r="AR1366" t="str">
        <f>VLOOKUP(M1366,spp!A:K,10,FALSE)</f>
        <v>Planctívoro</v>
      </c>
      <c r="AS1366" t="str">
        <f>VLOOKUP(M1366,spp!A:L,12,FALSE)</f>
        <v>VU</v>
      </c>
    </row>
    <row r="1367" spans="1:45" x14ac:dyDescent="0.3">
      <c r="A1367" s="2">
        <v>45</v>
      </c>
      <c r="B1367" s="2" t="s">
        <v>1176</v>
      </c>
      <c r="C1367" s="2" t="s">
        <v>1177</v>
      </c>
      <c r="D1367" s="2" t="s">
        <v>1182</v>
      </c>
      <c r="E1367" s="2" t="s">
        <v>1179</v>
      </c>
      <c r="F1367" s="2">
        <v>1</v>
      </c>
      <c r="G1367" s="1" t="s">
        <v>1181</v>
      </c>
      <c r="H1367" s="61">
        <v>2013</v>
      </c>
      <c r="I1367" s="5" t="s">
        <v>986</v>
      </c>
      <c r="K1367">
        <v>14</v>
      </c>
      <c r="L1367" t="str">
        <f t="shared" si="156"/>
        <v>Profundo</v>
      </c>
      <c r="M1367" s="2" t="s">
        <v>1204</v>
      </c>
      <c r="N1367" t="str">
        <f>VLOOKUP(M1367,spp!A:B,2,FALSE)</f>
        <v>Caranx sexfasciatus</v>
      </c>
      <c r="O1367">
        <f t="shared" si="155"/>
        <v>500</v>
      </c>
      <c r="T1367">
        <v>500</v>
      </c>
      <c r="AJ1367">
        <f>VLOOKUP(M1367,spp!A:C,3,FALSE)</f>
        <v>2</v>
      </c>
      <c r="AK1367">
        <f>VLOOKUP(M1367,spp!A:D,4,FALSE)</f>
        <v>3</v>
      </c>
      <c r="AL1367">
        <f t="shared" si="157"/>
        <v>15625000</v>
      </c>
      <c r="AM1367">
        <f t="shared" si="158"/>
        <v>390625</v>
      </c>
      <c r="AN1367">
        <f t="shared" si="159"/>
        <v>3906250</v>
      </c>
      <c r="AO1367">
        <f t="shared" si="160"/>
        <v>3906.25</v>
      </c>
      <c r="AP1367">
        <f t="shared" si="161"/>
        <v>10</v>
      </c>
      <c r="AQ1367">
        <f>VLOOKUP(M1367,spp!A:H,8,FALSE)</f>
        <v>4.5</v>
      </c>
      <c r="AR1367" t="str">
        <f>VLOOKUP(M1367,spp!A:K,10,FALSE)</f>
        <v>Depredador Tope</v>
      </c>
      <c r="AS1367" t="str">
        <f>VLOOKUP(M1367,spp!A:L,12,FALSE)</f>
        <v>LC</v>
      </c>
    </row>
    <row r="1368" spans="1:45" x14ac:dyDescent="0.3">
      <c r="A1368" s="2">
        <v>45</v>
      </c>
      <c r="B1368" s="2" t="s">
        <v>1176</v>
      </c>
      <c r="C1368" s="2" t="s">
        <v>1177</v>
      </c>
      <c r="D1368" s="2" t="s">
        <v>1182</v>
      </c>
      <c r="E1368" s="2" t="s">
        <v>1179</v>
      </c>
      <c r="F1368" s="2">
        <v>1</v>
      </c>
      <c r="G1368" s="1" t="s">
        <v>1181</v>
      </c>
      <c r="H1368" s="61">
        <v>2013</v>
      </c>
      <c r="I1368" s="5" t="s">
        <v>986</v>
      </c>
      <c r="K1368">
        <v>14</v>
      </c>
      <c r="L1368" t="str">
        <f t="shared" si="156"/>
        <v>Profundo</v>
      </c>
      <c r="M1368" s="2" t="s">
        <v>1061</v>
      </c>
      <c r="N1368" t="str">
        <f>VLOOKUP(M1368,spp!A:B,2,FALSE)</f>
        <v>Elagatis bipinnulata</v>
      </c>
      <c r="O1368">
        <f t="shared" si="155"/>
        <v>5</v>
      </c>
      <c r="U1368">
        <v>5</v>
      </c>
      <c r="AJ1368">
        <f>VLOOKUP(M1368,spp!A:C,3,FALSE)</f>
        <v>1.35E-2</v>
      </c>
      <c r="AK1368">
        <f>VLOOKUP(M1368,spp!A:D,4,FALSE)</f>
        <v>2.92</v>
      </c>
      <c r="AL1368">
        <f t="shared" si="157"/>
        <v>2177.6218339208899</v>
      </c>
      <c r="AM1368">
        <f t="shared" si="158"/>
        <v>54.440545848022246</v>
      </c>
      <c r="AN1368">
        <f t="shared" si="159"/>
        <v>544.40545848022248</v>
      </c>
      <c r="AO1368">
        <f t="shared" si="160"/>
        <v>0.54440545848022248</v>
      </c>
      <c r="AP1368">
        <f t="shared" si="161"/>
        <v>0.1</v>
      </c>
      <c r="AQ1368">
        <f>VLOOKUP(M1368,spp!A:H,8,FALSE)</f>
        <v>3.6</v>
      </c>
      <c r="AR1368" t="str">
        <f>VLOOKUP(M1368,spp!A:K,10,FALSE)</f>
        <v>Depredador</v>
      </c>
      <c r="AS1368" t="str">
        <f>VLOOKUP(M1368,spp!A:L,12,FALSE)</f>
        <v>NE</v>
      </c>
    </row>
    <row r="1369" spans="1:45" x14ac:dyDescent="0.3">
      <c r="A1369" s="2">
        <v>45</v>
      </c>
      <c r="B1369" s="2" t="s">
        <v>1176</v>
      </c>
      <c r="C1369" s="2" t="s">
        <v>1177</v>
      </c>
      <c r="D1369" s="2" t="s">
        <v>1182</v>
      </c>
      <c r="E1369" s="2" t="s">
        <v>1179</v>
      </c>
      <c r="F1369" s="2">
        <v>1</v>
      </c>
      <c r="G1369" s="1" t="s">
        <v>1181</v>
      </c>
      <c r="H1369" s="61">
        <v>2013</v>
      </c>
      <c r="I1369" s="5" t="s">
        <v>986</v>
      </c>
      <c r="K1369">
        <v>14</v>
      </c>
      <c r="L1369" t="str">
        <f t="shared" si="156"/>
        <v>Profundo</v>
      </c>
      <c r="M1369" s="2" t="s">
        <v>1067</v>
      </c>
      <c r="N1369" t="str">
        <f>VLOOKUP(M1369,spp!A:B,2,FALSE)</f>
        <v>Acanthurus xanthopterus</v>
      </c>
      <c r="O1369">
        <f t="shared" si="155"/>
        <v>3</v>
      </c>
      <c r="U1369">
        <v>3</v>
      </c>
      <c r="AJ1369">
        <f>VLOOKUP(M1369,spp!A:C,3,FALSE)</f>
        <v>2.673E-2</v>
      </c>
      <c r="AK1369">
        <f>VLOOKUP(M1369,spp!A:D,4,FALSE)</f>
        <v>2</v>
      </c>
      <c r="AL1369">
        <f t="shared" si="157"/>
        <v>98.23275000000001</v>
      </c>
      <c r="AM1369">
        <f t="shared" si="158"/>
        <v>2.4558187500000002</v>
      </c>
      <c r="AN1369">
        <f t="shared" si="159"/>
        <v>24.558187500000003</v>
      </c>
      <c r="AO1369">
        <f t="shared" si="160"/>
        <v>2.4558187500000002E-2</v>
      </c>
      <c r="AP1369">
        <f t="shared" si="161"/>
        <v>0.06</v>
      </c>
      <c r="AQ1369">
        <f>VLOOKUP(M1369,spp!A:H,8,FALSE)</f>
        <v>2.9</v>
      </c>
      <c r="AR1369" t="str">
        <f>VLOOKUP(M1369,spp!A:K,10,FALSE)</f>
        <v>Herbívoro</v>
      </c>
      <c r="AS1369" t="str">
        <f>VLOOKUP(M1369,spp!A:L,12,FALSE)</f>
        <v>LC</v>
      </c>
    </row>
    <row r="1370" spans="1:45" x14ac:dyDescent="0.3">
      <c r="A1370" s="2">
        <v>45</v>
      </c>
      <c r="B1370" s="2" t="s">
        <v>1176</v>
      </c>
      <c r="C1370" s="2" t="s">
        <v>1177</v>
      </c>
      <c r="D1370" s="2" t="s">
        <v>1182</v>
      </c>
      <c r="E1370" s="2" t="s">
        <v>1179</v>
      </c>
      <c r="F1370" s="2">
        <v>1</v>
      </c>
      <c r="G1370" s="1" t="s">
        <v>1181</v>
      </c>
      <c r="H1370" s="61">
        <v>2013</v>
      </c>
      <c r="I1370" s="5" t="s">
        <v>986</v>
      </c>
      <c r="K1370">
        <v>14</v>
      </c>
      <c r="L1370" t="str">
        <f t="shared" si="156"/>
        <v>Profundo</v>
      </c>
      <c r="M1370" s="2" t="s">
        <v>1146</v>
      </c>
      <c r="N1370" t="str">
        <f>VLOOKUP(M1370,spp!A:B,2,FALSE)</f>
        <v>Canthidermis maculata</v>
      </c>
      <c r="O1370">
        <f t="shared" si="155"/>
        <v>10</v>
      </c>
      <c r="T1370">
        <v>10</v>
      </c>
      <c r="AJ1370">
        <f>VLOOKUP(M1370,spp!A:C,3,FALSE)</f>
        <v>2.29E-2</v>
      </c>
      <c r="AK1370">
        <f>VLOOKUP(M1370,spp!A:D,4,FALSE)</f>
        <v>2.96</v>
      </c>
      <c r="AL1370">
        <f t="shared" si="157"/>
        <v>3145.8492553572469</v>
      </c>
      <c r="AM1370">
        <f t="shared" si="158"/>
        <v>78.646231383931166</v>
      </c>
      <c r="AN1370">
        <f t="shared" si="159"/>
        <v>786.46231383931172</v>
      </c>
      <c r="AO1370">
        <f t="shared" si="160"/>
        <v>0.78646231383931176</v>
      </c>
      <c r="AP1370">
        <f t="shared" si="161"/>
        <v>0.2</v>
      </c>
      <c r="AQ1370">
        <f>VLOOKUP(M1370,spp!A:H,8,FALSE)</f>
        <v>3.5</v>
      </c>
      <c r="AR1370" t="str">
        <f>VLOOKUP(M1370,spp!A:K,10,FALSE)</f>
        <v>Depredador</v>
      </c>
      <c r="AS1370" t="str">
        <f>VLOOKUP(M1370,spp!A:L,12,FALSE)</f>
        <v>NE</v>
      </c>
    </row>
    <row r="1371" spans="1:45" x14ac:dyDescent="0.3">
      <c r="A1371" s="2">
        <v>45</v>
      </c>
      <c r="B1371" s="2" t="s">
        <v>1176</v>
      </c>
      <c r="C1371" s="2" t="s">
        <v>1177</v>
      </c>
      <c r="D1371" s="2" t="s">
        <v>1182</v>
      </c>
      <c r="E1371" s="2" t="s">
        <v>1179</v>
      </c>
      <c r="F1371" s="2">
        <v>1</v>
      </c>
      <c r="G1371" s="1" t="s">
        <v>1181</v>
      </c>
      <c r="H1371" s="61">
        <v>2013</v>
      </c>
      <c r="I1371" s="5" t="s">
        <v>986</v>
      </c>
      <c r="K1371">
        <v>14</v>
      </c>
      <c r="L1371" t="str">
        <f t="shared" si="156"/>
        <v>Profundo</v>
      </c>
      <c r="M1371" s="2" t="s">
        <v>1080</v>
      </c>
      <c r="N1371" t="str">
        <f>VLOOKUP(M1371,spp!A:B,2,FALSE)</f>
        <v>Aulostomus chinensis</v>
      </c>
      <c r="O1371">
        <f t="shared" si="155"/>
        <v>3</v>
      </c>
      <c r="V1371">
        <v>3</v>
      </c>
      <c r="AJ1371">
        <f>VLOOKUP(M1371,spp!A:C,3,FALSE)</f>
        <v>2</v>
      </c>
      <c r="AK1371">
        <f>VLOOKUP(M1371,spp!A:D,4,FALSE)</f>
        <v>3</v>
      </c>
      <c r="AL1371">
        <f t="shared" si="157"/>
        <v>546750</v>
      </c>
      <c r="AM1371">
        <f t="shared" si="158"/>
        <v>13668.75</v>
      </c>
      <c r="AN1371">
        <f t="shared" si="159"/>
        <v>136687.5</v>
      </c>
      <c r="AO1371">
        <f t="shared" si="160"/>
        <v>136.6875</v>
      </c>
      <c r="AP1371">
        <f t="shared" si="161"/>
        <v>0.06</v>
      </c>
      <c r="AQ1371">
        <f>VLOOKUP(M1371,spp!A:H,8,FALSE)</f>
        <v>3.9</v>
      </c>
      <c r="AR1371" t="str">
        <f>VLOOKUP(M1371,spp!A:K,10,FALSE)</f>
        <v>Depredador</v>
      </c>
      <c r="AS1371" t="str">
        <f>VLOOKUP(M1371,spp!A:L,12,FALSE)</f>
        <v>NE</v>
      </c>
    </row>
    <row r="1372" spans="1:45" x14ac:dyDescent="0.3">
      <c r="A1372" s="2">
        <v>45</v>
      </c>
      <c r="B1372" s="2" t="s">
        <v>1176</v>
      </c>
      <c r="C1372" s="2" t="s">
        <v>1177</v>
      </c>
      <c r="D1372" s="2" t="s">
        <v>1182</v>
      </c>
      <c r="E1372" s="2" t="s">
        <v>1179</v>
      </c>
      <c r="F1372" s="2">
        <v>1</v>
      </c>
      <c r="G1372" s="1" t="s">
        <v>1181</v>
      </c>
      <c r="H1372" s="61">
        <v>2013</v>
      </c>
      <c r="I1372" s="5" t="s">
        <v>986</v>
      </c>
      <c r="K1372">
        <v>14</v>
      </c>
      <c r="L1372" t="str">
        <f t="shared" si="156"/>
        <v>Profundo</v>
      </c>
      <c r="M1372" s="2" t="s">
        <v>1196</v>
      </c>
      <c r="N1372" t="str">
        <f>VLOOKUP(M1372,spp!A:B,2,FALSE)</f>
        <v>Melichthys vidua</v>
      </c>
      <c r="O1372">
        <f t="shared" si="155"/>
        <v>2</v>
      </c>
      <c r="T1372">
        <v>2</v>
      </c>
      <c r="AJ1372">
        <f>VLOOKUP(M1372,spp!A:C,3,FALSE)</f>
        <v>2.69E-2</v>
      </c>
      <c r="AK1372">
        <f>VLOOKUP(M1372,spp!A:D,4,FALSE)</f>
        <v>3.07</v>
      </c>
      <c r="AL1372">
        <f t="shared" si="157"/>
        <v>1053.0720891595688</v>
      </c>
      <c r="AM1372">
        <f t="shared" si="158"/>
        <v>26.326802228989219</v>
      </c>
      <c r="AN1372">
        <f t="shared" si="159"/>
        <v>263.2680222898922</v>
      </c>
      <c r="AO1372">
        <f t="shared" si="160"/>
        <v>0.26326802228989221</v>
      </c>
      <c r="AP1372">
        <f t="shared" si="161"/>
        <v>0.04</v>
      </c>
      <c r="AQ1372">
        <f>VLOOKUP(M1372,spp!A:H,8,FALSE)</f>
        <v>3.4</v>
      </c>
      <c r="AR1372" t="str">
        <f>VLOOKUP(M1372,spp!A:K,10,FALSE)</f>
        <v>Depredador</v>
      </c>
      <c r="AS1372" t="str">
        <f>VLOOKUP(M1372,spp!A:L,12,FALSE)</f>
        <v>NE</v>
      </c>
    </row>
    <row r="1373" spans="1:45" x14ac:dyDescent="0.3">
      <c r="A1373" s="2">
        <v>45</v>
      </c>
      <c r="B1373" s="2" t="s">
        <v>1176</v>
      </c>
      <c r="C1373" s="2" t="s">
        <v>1177</v>
      </c>
      <c r="D1373" s="2" t="s">
        <v>1182</v>
      </c>
      <c r="E1373" s="2" t="s">
        <v>1179</v>
      </c>
      <c r="F1373" s="2">
        <v>1</v>
      </c>
      <c r="G1373" s="1" t="s">
        <v>1181</v>
      </c>
      <c r="H1373" s="61">
        <v>2013</v>
      </c>
      <c r="I1373" s="5" t="s">
        <v>986</v>
      </c>
      <c r="K1373">
        <v>14</v>
      </c>
      <c r="L1373" t="str">
        <f t="shared" si="156"/>
        <v>Profundo</v>
      </c>
      <c r="M1373" s="2" t="s">
        <v>1022</v>
      </c>
      <c r="N1373" t="str">
        <f>VLOOKUP(M1373,spp!A:B,2,FALSE)</f>
        <v>Epinephelus labriformis</v>
      </c>
      <c r="O1373">
        <f t="shared" si="155"/>
        <v>2</v>
      </c>
      <c r="U1373">
        <v>2</v>
      </c>
      <c r="AJ1373">
        <f>VLOOKUP(M1373,spp!A:C,3,FALSE)</f>
        <v>3</v>
      </c>
      <c r="AK1373">
        <f>VLOOKUP(M1373,spp!A:D,4,FALSE)</f>
        <v>2.9</v>
      </c>
      <c r="AL1373">
        <f t="shared" si="157"/>
        <v>180280.42739801313</v>
      </c>
      <c r="AM1373">
        <f t="shared" si="158"/>
        <v>4507.0106849503281</v>
      </c>
      <c r="AN1373">
        <f t="shared" si="159"/>
        <v>45070.106849503281</v>
      </c>
      <c r="AO1373">
        <f t="shared" si="160"/>
        <v>45.070106849503283</v>
      </c>
      <c r="AP1373">
        <f t="shared" si="161"/>
        <v>0.04</v>
      </c>
      <c r="AQ1373">
        <f>VLOOKUP(M1373,spp!A:H,8,FALSE)</f>
        <v>4</v>
      </c>
      <c r="AR1373" t="str">
        <f>VLOOKUP(M1373,spp!A:K,10,FALSE)</f>
        <v>Depredador Tope</v>
      </c>
      <c r="AS1373" t="str">
        <f>VLOOKUP(M1373,spp!A:L,12,FALSE)</f>
        <v>LC</v>
      </c>
    </row>
    <row r="1374" spans="1:45" x14ac:dyDescent="0.3">
      <c r="A1374" s="2">
        <v>45</v>
      </c>
      <c r="B1374" s="2" t="s">
        <v>1176</v>
      </c>
      <c r="C1374" s="2" t="s">
        <v>1177</v>
      </c>
      <c r="D1374" s="2" t="s">
        <v>1182</v>
      </c>
      <c r="E1374" s="2" t="s">
        <v>1179</v>
      </c>
      <c r="F1374" s="2">
        <v>1</v>
      </c>
      <c r="G1374" s="1" t="s">
        <v>1181</v>
      </c>
      <c r="H1374" s="61">
        <v>2013</v>
      </c>
      <c r="I1374" s="5" t="s">
        <v>986</v>
      </c>
      <c r="K1374">
        <v>14</v>
      </c>
      <c r="L1374" t="str">
        <f t="shared" si="156"/>
        <v>Profundo</v>
      </c>
      <c r="M1374" s="2" t="s">
        <v>1038</v>
      </c>
      <c r="N1374" t="str">
        <f>VLOOKUP(M1374,spp!A:B,2,FALSE)</f>
        <v>Holacanthus passer</v>
      </c>
      <c r="O1374">
        <f t="shared" si="155"/>
        <v>2</v>
      </c>
      <c r="R1374">
        <v>1</v>
      </c>
      <c r="S1374">
        <v>1</v>
      </c>
      <c r="AJ1374">
        <f>VLOOKUP(M1374,spp!A:C,3,FALSE)</f>
        <v>2</v>
      </c>
      <c r="AK1374">
        <f>VLOOKUP(M1374,spp!A:D,4,FALSE)</f>
        <v>3</v>
      </c>
      <c r="AL1374">
        <f t="shared" si="157"/>
        <v>14625</v>
      </c>
      <c r="AM1374">
        <f t="shared" si="158"/>
        <v>365.625</v>
      </c>
      <c r="AN1374">
        <f t="shared" si="159"/>
        <v>3656.25</v>
      </c>
      <c r="AO1374">
        <f t="shared" si="160"/>
        <v>3.65625</v>
      </c>
      <c r="AP1374">
        <f t="shared" si="161"/>
        <v>0.04</v>
      </c>
      <c r="AQ1374">
        <f>VLOOKUP(M1374,spp!A:H,8,FALSE)</f>
        <v>2.6</v>
      </c>
      <c r="AR1374" t="str">
        <f>VLOOKUP(M1374,spp!A:K,10,FALSE)</f>
        <v>Herbívoro</v>
      </c>
      <c r="AS1374" t="str">
        <f>VLOOKUP(M1374,spp!A:L,12,FALSE)</f>
        <v>LC</v>
      </c>
    </row>
    <row r="1375" spans="1:45" x14ac:dyDescent="0.3">
      <c r="A1375" s="2">
        <v>45</v>
      </c>
      <c r="B1375" s="2" t="s">
        <v>1176</v>
      </c>
      <c r="C1375" s="2" t="s">
        <v>1177</v>
      </c>
      <c r="D1375" s="2" t="s">
        <v>1182</v>
      </c>
      <c r="E1375" s="2" t="s">
        <v>1179</v>
      </c>
      <c r="F1375" s="2">
        <v>1</v>
      </c>
      <c r="G1375" s="1" t="s">
        <v>1181</v>
      </c>
      <c r="H1375" s="61">
        <v>2013</v>
      </c>
      <c r="I1375" s="5" t="s">
        <v>986</v>
      </c>
      <c r="K1375">
        <v>14</v>
      </c>
      <c r="L1375" t="str">
        <f t="shared" si="156"/>
        <v>Profundo</v>
      </c>
      <c r="M1375" s="2" t="s">
        <v>1021</v>
      </c>
      <c r="N1375" t="str">
        <f>VLOOKUP(M1375,spp!A:B,2,FALSE)</f>
        <v>Johnrandallia nigrirostris</v>
      </c>
      <c r="O1375">
        <f t="shared" si="155"/>
        <v>2</v>
      </c>
      <c r="Q1375">
        <v>2</v>
      </c>
      <c r="AJ1375">
        <f>VLOOKUP(M1375,spp!A:C,3,FALSE)</f>
        <v>2</v>
      </c>
      <c r="AK1375">
        <f>VLOOKUP(M1375,spp!A:D,4,FALSE)</f>
        <v>3</v>
      </c>
      <c r="AL1375">
        <f t="shared" si="157"/>
        <v>1687.5</v>
      </c>
      <c r="AM1375">
        <f t="shared" si="158"/>
        <v>42.1875</v>
      </c>
      <c r="AN1375">
        <f t="shared" si="159"/>
        <v>421.875</v>
      </c>
      <c r="AO1375">
        <f t="shared" si="160"/>
        <v>0.421875</v>
      </c>
      <c r="AP1375">
        <f t="shared" si="161"/>
        <v>0.04</v>
      </c>
      <c r="AQ1375">
        <f>VLOOKUP(M1375,spp!A:H,8,FALSE)</f>
        <v>3</v>
      </c>
      <c r="AR1375" t="str">
        <f>VLOOKUP(M1375,spp!A:K,10,FALSE)</f>
        <v>Depredador</v>
      </c>
      <c r="AS1375" t="str">
        <f>VLOOKUP(M1375,spp!A:L,12,FALSE)</f>
        <v>LC</v>
      </c>
    </row>
    <row r="1376" spans="1:45" x14ac:dyDescent="0.3">
      <c r="A1376" s="2">
        <v>45</v>
      </c>
      <c r="B1376" s="2" t="s">
        <v>1176</v>
      </c>
      <c r="C1376" s="2" t="s">
        <v>1177</v>
      </c>
      <c r="D1376" s="2" t="s">
        <v>1182</v>
      </c>
      <c r="E1376" s="2" t="s">
        <v>1179</v>
      </c>
      <c r="F1376" s="2">
        <v>2</v>
      </c>
      <c r="G1376" s="1" t="s">
        <v>1181</v>
      </c>
      <c r="H1376" s="61">
        <v>2013</v>
      </c>
      <c r="I1376" s="5" t="s">
        <v>986</v>
      </c>
      <c r="K1376">
        <v>14</v>
      </c>
      <c r="L1376" t="str">
        <f t="shared" si="156"/>
        <v>Profundo</v>
      </c>
      <c r="M1376" s="2" t="s">
        <v>1062</v>
      </c>
      <c r="N1376" t="str">
        <f>VLOOKUP(M1376,spp!A:B,2,FALSE)</f>
        <v>Paranthias colonus</v>
      </c>
      <c r="O1376">
        <f t="shared" si="155"/>
        <v>70</v>
      </c>
      <c r="T1376">
        <v>70</v>
      </c>
      <c r="AJ1376">
        <f>VLOOKUP(M1376,spp!A:C,3,FALSE)</f>
        <v>1.485E-2</v>
      </c>
      <c r="AK1376">
        <f>VLOOKUP(M1376,spp!A:D,4,FALSE)</f>
        <v>2</v>
      </c>
      <c r="AL1376">
        <f t="shared" si="157"/>
        <v>649.6875</v>
      </c>
      <c r="AM1376">
        <f t="shared" si="158"/>
        <v>16.2421875</v>
      </c>
      <c r="AN1376">
        <f t="shared" si="159"/>
        <v>162.421875</v>
      </c>
      <c r="AO1376">
        <f t="shared" si="160"/>
        <v>0.16242187499999999</v>
      </c>
      <c r="AP1376">
        <f t="shared" si="161"/>
        <v>1.4</v>
      </c>
      <c r="AQ1376">
        <f>VLOOKUP(M1376,spp!A:H,8,FALSE)</f>
        <v>3.8</v>
      </c>
      <c r="AR1376" t="str">
        <f>VLOOKUP(M1376,spp!A:K,10,FALSE)</f>
        <v>Planctívoro</v>
      </c>
      <c r="AS1376" t="str">
        <f>VLOOKUP(M1376,spp!A:L,12,FALSE)</f>
        <v>LC</v>
      </c>
    </row>
    <row r="1377" spans="1:45" x14ac:dyDescent="0.3">
      <c r="A1377" s="2">
        <v>45</v>
      </c>
      <c r="B1377" s="2" t="s">
        <v>1176</v>
      </c>
      <c r="C1377" s="2" t="s">
        <v>1177</v>
      </c>
      <c r="D1377" s="2" t="s">
        <v>1182</v>
      </c>
      <c r="E1377" s="2" t="s">
        <v>1179</v>
      </c>
      <c r="F1377" s="2">
        <v>2</v>
      </c>
      <c r="G1377" s="1" t="s">
        <v>1181</v>
      </c>
      <c r="H1377" s="61">
        <v>2013</v>
      </c>
      <c r="I1377" s="5" t="s">
        <v>986</v>
      </c>
      <c r="K1377">
        <v>14</v>
      </c>
      <c r="L1377" t="str">
        <f t="shared" si="156"/>
        <v>Profundo</v>
      </c>
      <c r="M1377" s="2" t="s">
        <v>1141</v>
      </c>
      <c r="N1377" t="str">
        <f>VLOOKUP(M1377,spp!A:B,2,FALSE)</f>
        <v>Halichoeres discolor</v>
      </c>
      <c r="O1377">
        <f t="shared" si="155"/>
        <v>10</v>
      </c>
      <c r="Q1377">
        <v>10</v>
      </c>
      <c r="AJ1377">
        <f>VLOOKUP(M1377,spp!A:C,3,FALSE)</f>
        <v>0.01</v>
      </c>
      <c r="AK1377">
        <f>VLOOKUP(M1377,spp!A:D,4,FALSE)</f>
        <v>3.04</v>
      </c>
      <c r="AL1377">
        <f t="shared" si="157"/>
        <v>45.728424710237178</v>
      </c>
      <c r="AM1377">
        <f t="shared" si="158"/>
        <v>1.1432106177559294</v>
      </c>
      <c r="AN1377">
        <f t="shared" si="159"/>
        <v>11.432106177559294</v>
      </c>
      <c r="AO1377">
        <f t="shared" si="160"/>
        <v>1.1432106177559295E-2</v>
      </c>
      <c r="AP1377">
        <f t="shared" si="161"/>
        <v>0.2</v>
      </c>
      <c r="AQ1377">
        <f>VLOOKUP(M1377,spp!A:H,8,FALSE)</f>
        <v>3.4</v>
      </c>
      <c r="AR1377" t="str">
        <f>VLOOKUP(M1377,spp!A:K,10,FALSE)</f>
        <v>Depredador</v>
      </c>
      <c r="AS1377" t="str">
        <f>VLOOKUP(M1377,spp!A:L,12,FALSE)</f>
        <v>VU</v>
      </c>
    </row>
    <row r="1378" spans="1:45" x14ac:dyDescent="0.3">
      <c r="A1378" s="2">
        <v>45</v>
      </c>
      <c r="B1378" s="2" t="s">
        <v>1176</v>
      </c>
      <c r="C1378" s="2" t="s">
        <v>1177</v>
      </c>
      <c r="D1378" s="2" t="s">
        <v>1182</v>
      </c>
      <c r="E1378" s="2" t="s">
        <v>1179</v>
      </c>
      <c r="F1378" s="2">
        <v>2</v>
      </c>
      <c r="G1378" s="1" t="s">
        <v>1181</v>
      </c>
      <c r="H1378" s="61">
        <v>2013</v>
      </c>
      <c r="I1378" s="5" t="s">
        <v>986</v>
      </c>
      <c r="K1378">
        <v>14</v>
      </c>
      <c r="L1378" t="str">
        <f t="shared" si="156"/>
        <v>Profundo</v>
      </c>
      <c r="M1378" s="2" t="s">
        <v>1194</v>
      </c>
      <c r="N1378" t="str">
        <f>VLOOKUP(M1378,spp!A:B,2,FALSE)</f>
        <v>Stegastes arcifrons</v>
      </c>
      <c r="O1378">
        <f t="shared" si="155"/>
        <v>50</v>
      </c>
      <c r="P1378">
        <v>25</v>
      </c>
      <c r="Q1378">
        <v>25</v>
      </c>
      <c r="AJ1378">
        <f>VLOOKUP(M1378,spp!A:C,3,FALSE)</f>
        <v>3.49E-2</v>
      </c>
      <c r="AK1378">
        <f>VLOOKUP(M1378,spp!A:D,4,FALSE)</f>
        <v>2</v>
      </c>
      <c r="AL1378">
        <f t="shared" si="157"/>
        <v>54.53125</v>
      </c>
      <c r="AM1378">
        <f t="shared" si="158"/>
        <v>1.36328125</v>
      </c>
      <c r="AN1378">
        <f t="shared" si="159"/>
        <v>13.6328125</v>
      </c>
      <c r="AO1378">
        <f t="shared" si="160"/>
        <v>1.3632812500000001E-2</v>
      </c>
      <c r="AP1378">
        <f t="shared" si="161"/>
        <v>1</v>
      </c>
      <c r="AQ1378">
        <f>VLOOKUP(M1378,spp!A:H,8,FALSE)</f>
        <v>2.97</v>
      </c>
      <c r="AR1378" t="str">
        <f>VLOOKUP(M1378,spp!A:K,10,FALSE)</f>
        <v>Herbívoro</v>
      </c>
      <c r="AS1378" t="str">
        <f>VLOOKUP(M1378,spp!A:L,12,FALSE)</f>
        <v>LC</v>
      </c>
    </row>
    <row r="1379" spans="1:45" x14ac:dyDescent="0.3">
      <c r="A1379" s="2">
        <v>45</v>
      </c>
      <c r="B1379" s="2" t="s">
        <v>1176</v>
      </c>
      <c r="C1379" s="2" t="s">
        <v>1177</v>
      </c>
      <c r="D1379" s="2" t="s">
        <v>1182</v>
      </c>
      <c r="E1379" s="2" t="s">
        <v>1179</v>
      </c>
      <c r="F1379" s="2">
        <v>2</v>
      </c>
      <c r="G1379" s="1" t="s">
        <v>1181</v>
      </c>
      <c r="H1379" s="61">
        <v>2013</v>
      </c>
      <c r="I1379" s="5" t="s">
        <v>986</v>
      </c>
      <c r="K1379">
        <v>14</v>
      </c>
      <c r="L1379" t="str">
        <f t="shared" si="156"/>
        <v>Profundo</v>
      </c>
      <c r="M1379" s="2" t="s">
        <v>1203</v>
      </c>
      <c r="N1379" t="str">
        <f>VLOOKUP(M1379,spp!A:B,2,FALSE)</f>
        <v>Caranx lugubris</v>
      </c>
      <c r="O1379">
        <f t="shared" si="155"/>
        <v>1</v>
      </c>
      <c r="U1379">
        <v>1</v>
      </c>
      <c r="AJ1379">
        <f>VLOOKUP(M1379,spp!A:C,3,FALSE)</f>
        <v>1</v>
      </c>
      <c r="AK1379">
        <f>VLOOKUP(M1379,spp!A:D,4,FALSE)</f>
        <v>2.9</v>
      </c>
      <c r="AL1379">
        <f t="shared" si="157"/>
        <v>30046.737899668853</v>
      </c>
      <c r="AM1379">
        <f t="shared" si="158"/>
        <v>751.16844749172128</v>
      </c>
      <c r="AN1379">
        <f t="shared" si="159"/>
        <v>7511.6844749172124</v>
      </c>
      <c r="AO1379">
        <f t="shared" si="160"/>
        <v>7.511684474917212</v>
      </c>
      <c r="AP1379">
        <f t="shared" si="161"/>
        <v>0.02</v>
      </c>
      <c r="AQ1379">
        <f>VLOOKUP(M1379,spp!A:H,8,FALSE)</f>
        <v>4.5</v>
      </c>
      <c r="AR1379" t="str">
        <f>VLOOKUP(M1379,spp!A:K,10,FALSE)</f>
        <v>Depredador Tope</v>
      </c>
      <c r="AS1379" t="str">
        <f>VLOOKUP(M1379,spp!A:L,12,FALSE)</f>
        <v>NE</v>
      </c>
    </row>
    <row r="1380" spans="1:45" x14ac:dyDescent="0.3">
      <c r="A1380" s="2">
        <v>45</v>
      </c>
      <c r="B1380" s="2" t="s">
        <v>1176</v>
      </c>
      <c r="C1380" s="2" t="s">
        <v>1177</v>
      </c>
      <c r="D1380" s="2" t="s">
        <v>1182</v>
      </c>
      <c r="E1380" s="2" t="s">
        <v>1179</v>
      </c>
      <c r="F1380" s="2">
        <v>2</v>
      </c>
      <c r="G1380" s="1" t="s">
        <v>1181</v>
      </c>
      <c r="H1380" s="61">
        <v>2013</v>
      </c>
      <c r="I1380" s="5" t="s">
        <v>986</v>
      </c>
      <c r="K1380">
        <v>14</v>
      </c>
      <c r="L1380" t="str">
        <f t="shared" si="156"/>
        <v>Profundo</v>
      </c>
      <c r="M1380" s="2" t="s">
        <v>1195</v>
      </c>
      <c r="N1380" t="str">
        <f>VLOOKUP(M1380,spp!A:B,2,FALSE)</f>
        <v>Melichthys niger</v>
      </c>
      <c r="O1380">
        <f t="shared" si="155"/>
        <v>3</v>
      </c>
      <c r="T1380">
        <v>3</v>
      </c>
      <c r="AJ1380">
        <f>VLOOKUP(M1380,spp!A:C,3,FALSE)</f>
        <v>5</v>
      </c>
      <c r="AK1380">
        <f>VLOOKUP(M1380,spp!A:D,4,FALSE)</f>
        <v>3</v>
      </c>
      <c r="AL1380">
        <f t="shared" si="157"/>
        <v>234375</v>
      </c>
      <c r="AM1380">
        <f t="shared" si="158"/>
        <v>5859.375</v>
      </c>
      <c r="AN1380">
        <f t="shared" si="159"/>
        <v>58593.75</v>
      </c>
      <c r="AO1380">
        <f t="shared" si="160"/>
        <v>58.59375</v>
      </c>
      <c r="AP1380">
        <f t="shared" si="161"/>
        <v>0.06</v>
      </c>
      <c r="AQ1380">
        <f>VLOOKUP(M1380,spp!A:H,8,FALSE)</f>
        <v>2.4</v>
      </c>
      <c r="AR1380" t="str">
        <f>VLOOKUP(M1380,spp!A:K,10,FALSE)</f>
        <v>Herbívoro</v>
      </c>
      <c r="AS1380" t="str">
        <f>VLOOKUP(M1380,spp!A:L,12,FALSE)</f>
        <v>NE</v>
      </c>
    </row>
    <row r="1381" spans="1:45" x14ac:dyDescent="0.3">
      <c r="A1381" s="2">
        <v>45</v>
      </c>
      <c r="B1381" s="2" t="s">
        <v>1176</v>
      </c>
      <c r="C1381" s="2" t="s">
        <v>1177</v>
      </c>
      <c r="D1381" s="2" t="s">
        <v>1182</v>
      </c>
      <c r="E1381" s="2" t="s">
        <v>1179</v>
      </c>
      <c r="F1381" s="2">
        <v>2</v>
      </c>
      <c r="G1381" s="1" t="s">
        <v>1181</v>
      </c>
      <c r="H1381" s="61">
        <v>2013</v>
      </c>
      <c r="I1381" s="5" t="s">
        <v>986</v>
      </c>
      <c r="K1381">
        <v>14</v>
      </c>
      <c r="L1381" t="str">
        <f t="shared" si="156"/>
        <v>Profundo</v>
      </c>
      <c r="M1381" s="2" t="s">
        <v>1028</v>
      </c>
      <c r="N1381" t="str">
        <f>VLOOKUP(M1381,spp!A:B,2,FALSE)</f>
        <v>Thalassoma lucasanum</v>
      </c>
      <c r="O1381">
        <f t="shared" si="155"/>
        <v>100</v>
      </c>
      <c r="P1381">
        <v>100</v>
      </c>
      <c r="AJ1381">
        <f>VLOOKUP(M1381,spp!A:C,3,FALSE)</f>
        <v>1.261E-2</v>
      </c>
      <c r="AK1381">
        <f>VLOOKUP(M1381,spp!A:D,4,FALSE)</f>
        <v>2</v>
      </c>
      <c r="AL1381">
        <f t="shared" si="157"/>
        <v>7.8812499999999996</v>
      </c>
      <c r="AM1381">
        <f t="shared" si="158"/>
        <v>0.19703124999999999</v>
      </c>
      <c r="AN1381">
        <f t="shared" si="159"/>
        <v>1.9703124999999999</v>
      </c>
      <c r="AO1381">
        <f t="shared" si="160"/>
        <v>1.9703124999999998E-3</v>
      </c>
      <c r="AP1381">
        <f t="shared" si="161"/>
        <v>2</v>
      </c>
      <c r="AQ1381">
        <f>VLOOKUP(M1381,spp!A:H,8,FALSE)</f>
        <v>3.5</v>
      </c>
      <c r="AR1381" t="str">
        <f>VLOOKUP(M1381,spp!A:K,10,FALSE)</f>
        <v>Depredador</v>
      </c>
      <c r="AS1381" t="str">
        <f>VLOOKUP(M1381,spp!A:L,12,FALSE)</f>
        <v>LC</v>
      </c>
    </row>
    <row r="1382" spans="1:45" x14ac:dyDescent="0.3">
      <c r="A1382" s="2">
        <v>45</v>
      </c>
      <c r="B1382" s="2" t="s">
        <v>1176</v>
      </c>
      <c r="C1382" s="2" t="s">
        <v>1177</v>
      </c>
      <c r="D1382" s="2" t="s">
        <v>1182</v>
      </c>
      <c r="E1382" s="2" t="s">
        <v>1179</v>
      </c>
      <c r="F1382" s="2">
        <v>2</v>
      </c>
      <c r="G1382" s="1" t="s">
        <v>1181</v>
      </c>
      <c r="H1382" s="61">
        <v>2013</v>
      </c>
      <c r="I1382" s="5" t="s">
        <v>986</v>
      </c>
      <c r="K1382">
        <v>14</v>
      </c>
      <c r="L1382" t="str">
        <f t="shared" si="156"/>
        <v>Profundo</v>
      </c>
      <c r="M1382" s="2" t="s">
        <v>1204</v>
      </c>
      <c r="N1382" t="str">
        <f>VLOOKUP(M1382,spp!A:B,2,FALSE)</f>
        <v>Caranx sexfasciatus</v>
      </c>
      <c r="O1382">
        <f t="shared" si="155"/>
        <v>500</v>
      </c>
      <c r="T1382">
        <v>500</v>
      </c>
      <c r="AJ1382">
        <f>VLOOKUP(M1382,spp!A:C,3,FALSE)</f>
        <v>2</v>
      </c>
      <c r="AK1382">
        <f>VLOOKUP(M1382,spp!A:D,4,FALSE)</f>
        <v>3</v>
      </c>
      <c r="AL1382">
        <f t="shared" si="157"/>
        <v>15625000</v>
      </c>
      <c r="AM1382">
        <f t="shared" si="158"/>
        <v>390625</v>
      </c>
      <c r="AN1382">
        <f t="shared" si="159"/>
        <v>3906250</v>
      </c>
      <c r="AO1382">
        <f t="shared" si="160"/>
        <v>3906.25</v>
      </c>
      <c r="AP1382">
        <f t="shared" si="161"/>
        <v>10</v>
      </c>
      <c r="AQ1382">
        <f>VLOOKUP(M1382,spp!A:H,8,FALSE)</f>
        <v>4.5</v>
      </c>
      <c r="AR1382" t="str">
        <f>VLOOKUP(M1382,spp!A:K,10,FALSE)</f>
        <v>Depredador Tope</v>
      </c>
      <c r="AS1382" t="str">
        <f>VLOOKUP(M1382,spp!A:L,12,FALSE)</f>
        <v>LC</v>
      </c>
    </row>
    <row r="1383" spans="1:45" x14ac:dyDescent="0.3">
      <c r="A1383" s="2">
        <v>45</v>
      </c>
      <c r="B1383" s="2" t="s">
        <v>1176</v>
      </c>
      <c r="C1383" s="2" t="s">
        <v>1177</v>
      </c>
      <c r="D1383" s="2" t="s">
        <v>1182</v>
      </c>
      <c r="E1383" s="2" t="s">
        <v>1179</v>
      </c>
      <c r="F1383" s="2">
        <v>2</v>
      </c>
      <c r="G1383" s="1" t="s">
        <v>1181</v>
      </c>
      <c r="H1383" s="61">
        <v>2013</v>
      </c>
      <c r="I1383" s="5" t="s">
        <v>986</v>
      </c>
      <c r="K1383">
        <v>14</v>
      </c>
      <c r="L1383" t="str">
        <f t="shared" si="156"/>
        <v>Profundo</v>
      </c>
      <c r="M1383" s="2" t="s">
        <v>1061</v>
      </c>
      <c r="N1383" t="str">
        <f>VLOOKUP(M1383,spp!A:B,2,FALSE)</f>
        <v>Elagatis bipinnulata</v>
      </c>
      <c r="O1383">
        <f t="shared" si="155"/>
        <v>15</v>
      </c>
      <c r="T1383">
        <v>15</v>
      </c>
      <c r="AJ1383">
        <f>VLOOKUP(M1383,spp!A:C,3,FALSE)</f>
        <v>1.35E-2</v>
      </c>
      <c r="AK1383">
        <f>VLOOKUP(M1383,spp!A:D,4,FALSE)</f>
        <v>2.92</v>
      </c>
      <c r="AL1383">
        <f t="shared" si="157"/>
        <v>2445.7375581151255</v>
      </c>
      <c r="AM1383">
        <f t="shared" si="158"/>
        <v>61.143438952878135</v>
      </c>
      <c r="AN1383">
        <f t="shared" si="159"/>
        <v>611.43438952878137</v>
      </c>
      <c r="AO1383">
        <f t="shared" si="160"/>
        <v>0.61143438952878137</v>
      </c>
      <c r="AP1383">
        <f t="shared" si="161"/>
        <v>0.3</v>
      </c>
      <c r="AQ1383">
        <f>VLOOKUP(M1383,spp!A:H,8,FALSE)</f>
        <v>3.6</v>
      </c>
      <c r="AR1383" t="str">
        <f>VLOOKUP(M1383,spp!A:K,10,FALSE)</f>
        <v>Depredador</v>
      </c>
      <c r="AS1383" t="str">
        <f>VLOOKUP(M1383,spp!A:L,12,FALSE)</f>
        <v>NE</v>
      </c>
    </row>
    <row r="1384" spans="1:45" x14ac:dyDescent="0.3">
      <c r="A1384" s="2">
        <v>45</v>
      </c>
      <c r="B1384" s="2" t="s">
        <v>1176</v>
      </c>
      <c r="C1384" s="2" t="s">
        <v>1177</v>
      </c>
      <c r="D1384" s="2" t="s">
        <v>1182</v>
      </c>
      <c r="E1384" s="2" t="s">
        <v>1179</v>
      </c>
      <c r="F1384" s="2">
        <v>2</v>
      </c>
      <c r="G1384" s="1" t="s">
        <v>1181</v>
      </c>
      <c r="H1384" s="61">
        <v>2013</v>
      </c>
      <c r="I1384" s="5" t="s">
        <v>986</v>
      </c>
      <c r="K1384">
        <v>14</v>
      </c>
      <c r="L1384" t="str">
        <f t="shared" si="156"/>
        <v>Profundo</v>
      </c>
      <c r="M1384" s="2" t="s">
        <v>1146</v>
      </c>
      <c r="N1384" t="str">
        <f>VLOOKUP(M1384,spp!A:B,2,FALSE)</f>
        <v>Canthidermis maculata</v>
      </c>
      <c r="O1384">
        <f t="shared" si="155"/>
        <v>8</v>
      </c>
      <c r="T1384">
        <v>8</v>
      </c>
      <c r="AJ1384">
        <f>VLOOKUP(M1384,spp!A:C,3,FALSE)</f>
        <v>2.29E-2</v>
      </c>
      <c r="AK1384">
        <f>VLOOKUP(M1384,spp!A:D,4,FALSE)</f>
        <v>2.96</v>
      </c>
      <c r="AL1384">
        <f t="shared" si="157"/>
        <v>2516.6794042857973</v>
      </c>
      <c r="AM1384">
        <f t="shared" si="158"/>
        <v>62.916985107144932</v>
      </c>
      <c r="AN1384">
        <f t="shared" si="159"/>
        <v>629.16985107144933</v>
      </c>
      <c r="AO1384">
        <f t="shared" si="160"/>
        <v>0.62916985107144929</v>
      </c>
      <c r="AP1384">
        <f t="shared" si="161"/>
        <v>0.16</v>
      </c>
      <c r="AQ1384">
        <f>VLOOKUP(M1384,spp!A:H,8,FALSE)</f>
        <v>3.5</v>
      </c>
      <c r="AR1384" t="str">
        <f>VLOOKUP(M1384,spp!A:K,10,FALSE)</f>
        <v>Depredador</v>
      </c>
      <c r="AS1384" t="str">
        <f>VLOOKUP(M1384,spp!A:L,12,FALSE)</f>
        <v>NE</v>
      </c>
    </row>
    <row r="1385" spans="1:45" x14ac:dyDescent="0.3">
      <c r="A1385" s="2">
        <v>45</v>
      </c>
      <c r="B1385" s="2" t="s">
        <v>1176</v>
      </c>
      <c r="C1385" s="2" t="s">
        <v>1177</v>
      </c>
      <c r="D1385" s="2" t="s">
        <v>1182</v>
      </c>
      <c r="E1385" s="2" t="s">
        <v>1179</v>
      </c>
      <c r="F1385" s="2">
        <v>2</v>
      </c>
      <c r="G1385" s="1" t="s">
        <v>1181</v>
      </c>
      <c r="H1385" s="61">
        <v>2013</v>
      </c>
      <c r="I1385" s="5" t="s">
        <v>986</v>
      </c>
      <c r="K1385">
        <v>14</v>
      </c>
      <c r="L1385" t="str">
        <f t="shared" si="156"/>
        <v>Profundo</v>
      </c>
      <c r="M1385" s="2" t="s">
        <v>1080</v>
      </c>
      <c r="N1385" t="str">
        <f>VLOOKUP(M1385,spp!A:B,2,FALSE)</f>
        <v>Aulostomus chinensis</v>
      </c>
      <c r="O1385">
        <f t="shared" si="155"/>
        <v>4</v>
      </c>
      <c r="U1385">
        <v>1</v>
      </c>
      <c r="V1385">
        <v>3</v>
      </c>
      <c r="AJ1385">
        <f>VLOOKUP(M1385,spp!A:C,3,FALSE)</f>
        <v>2</v>
      </c>
      <c r="AK1385">
        <f>VLOOKUP(M1385,spp!A:D,4,FALSE)</f>
        <v>3</v>
      </c>
      <c r="AL1385">
        <f t="shared" si="157"/>
        <v>632500</v>
      </c>
      <c r="AM1385">
        <f t="shared" si="158"/>
        <v>15812.5</v>
      </c>
      <c r="AN1385">
        <f t="shared" si="159"/>
        <v>158125</v>
      </c>
      <c r="AO1385">
        <f t="shared" si="160"/>
        <v>158.125</v>
      </c>
      <c r="AP1385">
        <f t="shared" si="161"/>
        <v>0.08</v>
      </c>
      <c r="AQ1385">
        <f>VLOOKUP(M1385,spp!A:H,8,FALSE)</f>
        <v>3.9</v>
      </c>
      <c r="AR1385" t="str">
        <f>VLOOKUP(M1385,spp!A:K,10,FALSE)</f>
        <v>Depredador</v>
      </c>
      <c r="AS1385" t="str">
        <f>VLOOKUP(M1385,spp!A:L,12,FALSE)</f>
        <v>NE</v>
      </c>
    </row>
    <row r="1386" spans="1:45" x14ac:dyDescent="0.3">
      <c r="A1386" s="2">
        <v>45</v>
      </c>
      <c r="B1386" s="2" t="s">
        <v>1176</v>
      </c>
      <c r="C1386" s="2" t="s">
        <v>1177</v>
      </c>
      <c r="D1386" s="2" t="s">
        <v>1182</v>
      </c>
      <c r="E1386" s="2" t="s">
        <v>1179</v>
      </c>
      <c r="F1386" s="2">
        <v>2</v>
      </c>
      <c r="G1386" s="1" t="s">
        <v>1181</v>
      </c>
      <c r="H1386" s="61">
        <v>2013</v>
      </c>
      <c r="I1386" s="5" t="s">
        <v>986</v>
      </c>
      <c r="K1386">
        <v>14</v>
      </c>
      <c r="L1386" t="str">
        <f t="shared" si="156"/>
        <v>Profundo</v>
      </c>
      <c r="M1386" s="2" t="s">
        <v>1038</v>
      </c>
      <c r="N1386" t="str">
        <f>VLOOKUP(M1386,spp!A:B,2,FALSE)</f>
        <v>Holacanthus passer</v>
      </c>
      <c r="O1386">
        <f t="shared" si="155"/>
        <v>2</v>
      </c>
      <c r="Q1386">
        <v>2</v>
      </c>
      <c r="AJ1386">
        <f>VLOOKUP(M1386,spp!A:C,3,FALSE)</f>
        <v>2</v>
      </c>
      <c r="AK1386">
        <f>VLOOKUP(M1386,spp!A:D,4,FALSE)</f>
        <v>3</v>
      </c>
      <c r="AL1386">
        <f t="shared" si="157"/>
        <v>1687.5</v>
      </c>
      <c r="AM1386">
        <f t="shared" si="158"/>
        <v>42.1875</v>
      </c>
      <c r="AN1386">
        <f t="shared" si="159"/>
        <v>421.875</v>
      </c>
      <c r="AO1386">
        <f t="shared" si="160"/>
        <v>0.421875</v>
      </c>
      <c r="AP1386">
        <f t="shared" si="161"/>
        <v>0.04</v>
      </c>
      <c r="AQ1386">
        <f>VLOOKUP(M1386,spp!A:H,8,FALSE)</f>
        <v>2.6</v>
      </c>
      <c r="AR1386" t="str">
        <f>VLOOKUP(M1386,spp!A:K,10,FALSE)</f>
        <v>Herbívoro</v>
      </c>
      <c r="AS1386" t="str">
        <f>VLOOKUP(M1386,spp!A:L,12,FALSE)</f>
        <v>LC</v>
      </c>
    </row>
    <row r="1387" spans="1:45" x14ac:dyDescent="0.3">
      <c r="A1387" s="2">
        <v>45</v>
      </c>
      <c r="B1387" s="2" t="s">
        <v>1176</v>
      </c>
      <c r="C1387" s="2" t="s">
        <v>1177</v>
      </c>
      <c r="D1387" s="2" t="s">
        <v>1182</v>
      </c>
      <c r="E1387" s="2" t="s">
        <v>1179</v>
      </c>
      <c r="F1387" s="2">
        <v>2</v>
      </c>
      <c r="G1387" s="1" t="s">
        <v>1181</v>
      </c>
      <c r="H1387" s="61">
        <v>2013</v>
      </c>
      <c r="I1387" s="5" t="s">
        <v>986</v>
      </c>
      <c r="K1387">
        <v>14</v>
      </c>
      <c r="L1387" t="str">
        <f t="shared" si="156"/>
        <v>Profundo</v>
      </c>
      <c r="M1387" s="2" t="s">
        <v>1198</v>
      </c>
      <c r="N1387" t="str">
        <f>VLOOKUP(M1387,spp!A:B,2,FALSE)</f>
        <v>Dermatolepis dermatolepis</v>
      </c>
      <c r="O1387">
        <f t="shared" si="155"/>
        <v>2</v>
      </c>
      <c r="T1387">
        <v>2</v>
      </c>
      <c r="AJ1387">
        <f>VLOOKUP(M1387,spp!A:C,3,FALSE)</f>
        <v>1</v>
      </c>
      <c r="AK1387">
        <f>VLOOKUP(M1387,spp!A:D,4,FALSE)</f>
        <v>3</v>
      </c>
      <c r="AL1387">
        <f t="shared" si="157"/>
        <v>31250</v>
      </c>
      <c r="AM1387">
        <f t="shared" si="158"/>
        <v>781.25</v>
      </c>
      <c r="AN1387">
        <f t="shared" si="159"/>
        <v>7812.5</v>
      </c>
      <c r="AO1387">
        <f t="shared" si="160"/>
        <v>7.8125</v>
      </c>
      <c r="AP1387">
        <f t="shared" si="161"/>
        <v>0.04</v>
      </c>
      <c r="AQ1387">
        <f>VLOOKUP(M1387,spp!A:H,8,FALSE)</f>
        <v>4.5</v>
      </c>
      <c r="AR1387" t="str">
        <f>VLOOKUP(M1387,spp!A:K,10,FALSE)</f>
        <v>Depredador Tope</v>
      </c>
      <c r="AS1387" t="str">
        <f>VLOOKUP(M1387,spp!A:L,12,FALSE)</f>
        <v>LC</v>
      </c>
    </row>
    <row r="1388" spans="1:45" x14ac:dyDescent="0.3">
      <c r="A1388" s="2">
        <v>45</v>
      </c>
      <c r="B1388" s="2" t="s">
        <v>1176</v>
      </c>
      <c r="C1388" s="2" t="s">
        <v>1177</v>
      </c>
      <c r="D1388" s="2" t="s">
        <v>1182</v>
      </c>
      <c r="E1388" s="2" t="s">
        <v>1179</v>
      </c>
      <c r="F1388" s="2">
        <v>2</v>
      </c>
      <c r="G1388" s="1" t="s">
        <v>1181</v>
      </c>
      <c r="H1388" s="61">
        <v>2013</v>
      </c>
      <c r="I1388" s="5" t="s">
        <v>986</v>
      </c>
      <c r="K1388">
        <v>14</v>
      </c>
      <c r="L1388" t="str">
        <f t="shared" si="156"/>
        <v>Profundo</v>
      </c>
      <c r="M1388" s="2" t="s">
        <v>1150</v>
      </c>
      <c r="N1388" t="str">
        <f>VLOOKUP(M1388,spp!A:B,2,FALSE)</f>
        <v>Shyrna lewinii</v>
      </c>
      <c r="O1388">
        <f t="shared" si="155"/>
        <v>1</v>
      </c>
      <c r="AE1388">
        <v>1</v>
      </c>
      <c r="AG1388">
        <v>1</v>
      </c>
      <c r="AJ1388">
        <f>VLOOKUP(M1388,spp!A:C,3,FALSE)</f>
        <v>3.47E-3</v>
      </c>
      <c r="AK1388">
        <f>VLOOKUP(M1388,spp!A:D,4,FALSE)</f>
        <v>3.15</v>
      </c>
      <c r="AL1388">
        <f t="shared" si="157"/>
        <v>217733.48376589688</v>
      </c>
      <c r="AM1388">
        <f t="shared" si="158"/>
        <v>5443.3370941474222</v>
      </c>
      <c r="AN1388">
        <f t="shared" si="159"/>
        <v>54433.370941474219</v>
      </c>
      <c r="AO1388">
        <f t="shared" si="160"/>
        <v>54.433370941474216</v>
      </c>
      <c r="AP1388">
        <f t="shared" si="161"/>
        <v>0.02</v>
      </c>
      <c r="AQ1388">
        <f>VLOOKUP(M1388,spp!A:H,8,FALSE)</f>
        <v>4</v>
      </c>
      <c r="AR1388" t="str">
        <f>VLOOKUP(M1388,spp!A:K,10,FALSE)</f>
        <v>Depredador Tope</v>
      </c>
      <c r="AS1388" t="str">
        <f>VLOOKUP(M1388,spp!A:L,12,FALSE)</f>
        <v>EN</v>
      </c>
    </row>
    <row r="1389" spans="1:45" x14ac:dyDescent="0.3">
      <c r="A1389" s="2">
        <v>45</v>
      </c>
      <c r="B1389" s="2" t="s">
        <v>1176</v>
      </c>
      <c r="C1389" s="2" t="s">
        <v>1177</v>
      </c>
      <c r="D1389" s="2" t="s">
        <v>1182</v>
      </c>
      <c r="E1389" s="2" t="s">
        <v>1179</v>
      </c>
      <c r="F1389" s="2">
        <v>2</v>
      </c>
      <c r="G1389" s="1" t="s">
        <v>1181</v>
      </c>
      <c r="H1389" s="61">
        <v>2013</v>
      </c>
      <c r="I1389" s="5" t="s">
        <v>986</v>
      </c>
      <c r="K1389">
        <v>14</v>
      </c>
      <c r="L1389" t="str">
        <f t="shared" si="156"/>
        <v>Profundo</v>
      </c>
      <c r="M1389" s="2" t="s">
        <v>1042</v>
      </c>
      <c r="N1389" t="str">
        <f>VLOOKUP(M1389,spp!A:B,2,FALSE)</f>
        <v>Bodianus diplotaenia</v>
      </c>
      <c r="O1389">
        <f t="shared" si="155"/>
        <v>2</v>
      </c>
      <c r="T1389">
        <v>2</v>
      </c>
      <c r="AJ1389">
        <f>VLOOKUP(M1389,spp!A:C,3,FALSE)</f>
        <v>2.01E-2</v>
      </c>
      <c r="AK1389">
        <f>VLOOKUP(M1389,spp!A:D,4,FALSE)</f>
        <v>2</v>
      </c>
      <c r="AL1389">
        <f t="shared" si="157"/>
        <v>25.125</v>
      </c>
      <c r="AM1389">
        <f t="shared" si="158"/>
        <v>0.62812500000000004</v>
      </c>
      <c r="AN1389">
        <f t="shared" si="159"/>
        <v>6.28125</v>
      </c>
      <c r="AO1389">
        <f t="shared" si="160"/>
        <v>6.2812500000000004E-3</v>
      </c>
      <c r="AP1389">
        <f t="shared" si="161"/>
        <v>0.04</v>
      </c>
      <c r="AQ1389">
        <f>VLOOKUP(M1389,spp!A:H,8,FALSE)</f>
        <v>3.4</v>
      </c>
      <c r="AR1389" t="str">
        <f>VLOOKUP(M1389,spp!A:K,10,FALSE)</f>
        <v>Depredador</v>
      </c>
      <c r="AS1389" t="str">
        <f>VLOOKUP(M1389,spp!A:L,12,FALSE)</f>
        <v>LC</v>
      </c>
    </row>
    <row r="1390" spans="1:45" x14ac:dyDescent="0.3">
      <c r="A1390" s="2">
        <v>45</v>
      </c>
      <c r="B1390" s="2" t="s">
        <v>1176</v>
      </c>
      <c r="C1390" s="2" t="s">
        <v>1177</v>
      </c>
      <c r="D1390" s="2" t="s">
        <v>1182</v>
      </c>
      <c r="E1390" s="2" t="s">
        <v>1179</v>
      </c>
      <c r="F1390" s="2">
        <v>2</v>
      </c>
      <c r="G1390" s="1" t="s">
        <v>1181</v>
      </c>
      <c r="H1390" s="61">
        <v>2013</v>
      </c>
      <c r="I1390" s="5" t="s">
        <v>986</v>
      </c>
      <c r="K1390">
        <v>14</v>
      </c>
      <c r="L1390" t="str">
        <f t="shared" si="156"/>
        <v>Profundo</v>
      </c>
      <c r="M1390" s="2" t="s">
        <v>1205</v>
      </c>
      <c r="N1390" t="str">
        <f>VLOOKUP(M1390,spp!A:B,2,FALSE)</f>
        <v>Aetobatus narinari</v>
      </c>
      <c r="O1390">
        <f t="shared" si="155"/>
        <v>2</v>
      </c>
      <c r="U1390">
        <v>2</v>
      </c>
      <c r="AJ1390">
        <f>VLOOKUP(M1390,spp!A:C,3,FALSE)</f>
        <v>5</v>
      </c>
      <c r="AK1390">
        <f>VLOOKUP(M1390,spp!A:D,4,FALSE)</f>
        <v>3.13</v>
      </c>
      <c r="AL1390">
        <f t="shared" si="157"/>
        <v>680664.30912543903</v>
      </c>
      <c r="AM1390">
        <f t="shared" si="158"/>
        <v>17016.607728135976</v>
      </c>
      <c r="AN1390">
        <f t="shared" si="159"/>
        <v>170166.07728135976</v>
      </c>
      <c r="AO1390">
        <f t="shared" si="160"/>
        <v>170.16607728135975</v>
      </c>
      <c r="AP1390">
        <f t="shared" si="161"/>
        <v>0.04</v>
      </c>
      <c r="AQ1390">
        <f>VLOOKUP(M1390,spp!A:H,8,FALSE)</f>
        <v>3.2</v>
      </c>
      <c r="AR1390" t="str">
        <f>VLOOKUP(M1390,spp!A:K,10,FALSE)</f>
        <v>Depredador</v>
      </c>
      <c r="AS1390" t="str">
        <f>VLOOKUP(M1390,spp!A:L,12,FALSE)</f>
        <v>NT</v>
      </c>
    </row>
    <row r="1391" spans="1:45" x14ac:dyDescent="0.3">
      <c r="A1391" s="2">
        <v>45</v>
      </c>
      <c r="B1391" s="2" t="s">
        <v>1176</v>
      </c>
      <c r="C1391" s="2" t="s">
        <v>1177</v>
      </c>
      <c r="D1391" s="2" t="s">
        <v>1182</v>
      </c>
      <c r="E1391" s="2" t="s">
        <v>1179</v>
      </c>
      <c r="F1391" s="2">
        <v>2</v>
      </c>
      <c r="G1391" s="1" t="s">
        <v>1181</v>
      </c>
      <c r="H1391" s="61">
        <v>2013</v>
      </c>
      <c r="I1391" s="5" t="s">
        <v>986</v>
      </c>
      <c r="K1391">
        <v>14</v>
      </c>
      <c r="L1391" t="str">
        <f t="shared" si="156"/>
        <v>Profundo</v>
      </c>
      <c r="M1391" s="2" t="s">
        <v>1040</v>
      </c>
      <c r="N1391" t="str">
        <f>VLOOKUP(M1391,spp!A:B,2,FALSE)</f>
        <v>Sufflamen verres</v>
      </c>
      <c r="O1391">
        <f t="shared" si="155"/>
        <v>2</v>
      </c>
      <c r="T1391">
        <v>2</v>
      </c>
      <c r="AJ1391">
        <f>VLOOKUP(M1391,spp!A:C,3,FALSE)</f>
        <v>2</v>
      </c>
      <c r="AK1391">
        <f>VLOOKUP(M1391,spp!A:D,4,FALSE)</f>
        <v>3</v>
      </c>
      <c r="AL1391">
        <f t="shared" si="157"/>
        <v>62500</v>
      </c>
      <c r="AM1391">
        <f t="shared" si="158"/>
        <v>1562.5</v>
      </c>
      <c r="AN1391">
        <f t="shared" si="159"/>
        <v>15625</v>
      </c>
      <c r="AO1391">
        <f t="shared" si="160"/>
        <v>15.625</v>
      </c>
      <c r="AP1391">
        <f t="shared" si="161"/>
        <v>0.04</v>
      </c>
      <c r="AQ1391">
        <f>VLOOKUP(M1391,spp!A:H,8,FALSE)</f>
        <v>3.3</v>
      </c>
      <c r="AR1391" t="str">
        <f>VLOOKUP(M1391,spp!A:K,10,FALSE)</f>
        <v>Depredador</v>
      </c>
      <c r="AS1391" t="str">
        <f>VLOOKUP(M1391,spp!A:L,12,FALSE)</f>
        <v>LC</v>
      </c>
    </row>
    <row r="1392" spans="1:45" x14ac:dyDescent="0.3">
      <c r="A1392" s="2">
        <v>45</v>
      </c>
      <c r="B1392" s="2" t="s">
        <v>1176</v>
      </c>
      <c r="C1392" s="2" t="s">
        <v>1177</v>
      </c>
      <c r="D1392" s="2" t="s">
        <v>1182</v>
      </c>
      <c r="E1392" s="2" t="s">
        <v>1179</v>
      </c>
      <c r="F1392" s="2">
        <v>2</v>
      </c>
      <c r="G1392" s="1" t="s">
        <v>1181</v>
      </c>
      <c r="H1392" s="61">
        <v>2013</v>
      </c>
      <c r="I1392" s="5" t="s">
        <v>986</v>
      </c>
      <c r="K1392">
        <v>14</v>
      </c>
      <c r="L1392" t="str">
        <f t="shared" si="156"/>
        <v>Profundo</v>
      </c>
      <c r="M1392" s="2" t="s">
        <v>1031</v>
      </c>
      <c r="N1392" t="str">
        <f>VLOOKUP(M1392,spp!A:B,2,FALSE)</f>
        <v>Ophioblennius steindachneri</v>
      </c>
      <c r="O1392">
        <f t="shared" si="155"/>
        <v>2</v>
      </c>
      <c r="Q1392">
        <v>1</v>
      </c>
      <c r="R1392">
        <v>1</v>
      </c>
      <c r="AJ1392">
        <f>VLOOKUP(M1392,spp!A:C,3,FALSE)</f>
        <v>3</v>
      </c>
      <c r="AK1392">
        <f>VLOOKUP(M1392,spp!A:D,4,FALSE)</f>
        <v>2.379</v>
      </c>
      <c r="AL1392">
        <f t="shared" si="157"/>
        <v>1583.0250459791805</v>
      </c>
      <c r="AM1392">
        <f t="shared" si="158"/>
        <v>39.575626149479511</v>
      </c>
      <c r="AN1392">
        <f t="shared" si="159"/>
        <v>395.75626149479513</v>
      </c>
      <c r="AO1392">
        <f t="shared" si="160"/>
        <v>0.39575626149479515</v>
      </c>
      <c r="AP1392">
        <f t="shared" si="161"/>
        <v>0.04</v>
      </c>
      <c r="AQ1392">
        <f>VLOOKUP(M1392,spp!A:H,8,FALSE)</f>
        <v>2.7</v>
      </c>
      <c r="AR1392" t="str">
        <f>VLOOKUP(M1392,spp!A:K,10,FALSE)</f>
        <v>Herbívoro</v>
      </c>
      <c r="AS1392" t="str">
        <f>VLOOKUP(M1392,spp!A:L,12,FALSE)</f>
        <v>LC</v>
      </c>
    </row>
    <row r="1393" spans="1:45" x14ac:dyDescent="0.3">
      <c r="A1393" s="2">
        <v>45</v>
      </c>
      <c r="B1393" s="2" t="s">
        <v>1176</v>
      </c>
      <c r="C1393" s="2" t="s">
        <v>1177</v>
      </c>
      <c r="D1393" s="2" t="s">
        <v>1182</v>
      </c>
      <c r="E1393" s="2" t="s">
        <v>1179</v>
      </c>
      <c r="F1393" s="2">
        <v>2</v>
      </c>
      <c r="G1393" s="1" t="s">
        <v>1181</v>
      </c>
      <c r="H1393" s="61">
        <v>2013</v>
      </c>
      <c r="I1393" s="5" t="s">
        <v>986</v>
      </c>
      <c r="K1393">
        <v>14</v>
      </c>
      <c r="L1393" t="str">
        <f t="shared" si="156"/>
        <v>Profundo</v>
      </c>
      <c r="M1393" s="2" t="s">
        <v>1032</v>
      </c>
      <c r="N1393" t="str">
        <f>VLOOKUP(M1393,spp!A:B,2,FALSE)</f>
        <v>Lutjanus argentiventris</v>
      </c>
      <c r="O1393">
        <f t="shared" si="155"/>
        <v>3</v>
      </c>
      <c r="U1393">
        <v>3</v>
      </c>
      <c r="AJ1393">
        <f>VLOOKUP(M1393,spp!A:C,3,FALSE)</f>
        <v>1</v>
      </c>
      <c r="AK1393">
        <f>VLOOKUP(M1393,spp!A:D,4,FALSE)</f>
        <v>3</v>
      </c>
      <c r="AL1393">
        <f t="shared" si="157"/>
        <v>128625</v>
      </c>
      <c r="AM1393">
        <f t="shared" si="158"/>
        <v>3215.625</v>
      </c>
      <c r="AN1393">
        <f t="shared" si="159"/>
        <v>32156.25</v>
      </c>
      <c r="AO1393">
        <f t="shared" si="160"/>
        <v>32.15625</v>
      </c>
      <c r="AP1393">
        <f t="shared" si="161"/>
        <v>0.06</v>
      </c>
      <c r="AQ1393">
        <f>VLOOKUP(M1393,spp!A:H,8,FALSE)</f>
        <v>4</v>
      </c>
      <c r="AR1393" t="str">
        <f>VLOOKUP(M1393,spp!A:K,10,FALSE)</f>
        <v>Depredador Tope</v>
      </c>
      <c r="AS1393" t="str">
        <f>VLOOKUP(M1393,spp!A:L,12,FALSE)</f>
        <v>LC</v>
      </c>
    </row>
    <row r="1394" spans="1:45" x14ac:dyDescent="0.3">
      <c r="A1394" s="2">
        <v>45</v>
      </c>
      <c r="B1394" s="2" t="s">
        <v>1176</v>
      </c>
      <c r="C1394" s="2" t="s">
        <v>1177</v>
      </c>
      <c r="D1394" s="2" t="s">
        <v>1182</v>
      </c>
      <c r="E1394" s="2" t="s">
        <v>1179</v>
      </c>
      <c r="F1394" s="2">
        <v>2</v>
      </c>
      <c r="G1394" s="1" t="s">
        <v>1181</v>
      </c>
      <c r="H1394" s="61">
        <v>2013</v>
      </c>
      <c r="I1394" s="5" t="s">
        <v>986</v>
      </c>
      <c r="K1394">
        <v>14</v>
      </c>
      <c r="L1394" t="str">
        <f t="shared" si="156"/>
        <v>Profundo</v>
      </c>
      <c r="M1394" s="2" t="s">
        <v>1046</v>
      </c>
      <c r="N1394" t="str">
        <f>VLOOKUP(M1394,spp!A:B,2,FALSE)</f>
        <v>Arothron meleagris</v>
      </c>
      <c r="O1394">
        <f t="shared" si="155"/>
        <v>2</v>
      </c>
      <c r="S1394">
        <v>2</v>
      </c>
      <c r="AJ1394">
        <f>VLOOKUP(M1394,spp!A:C,3,FALSE)</f>
        <v>3</v>
      </c>
      <c r="AK1394">
        <f>VLOOKUP(M1394,spp!A:D,4,FALSE)</f>
        <v>2</v>
      </c>
      <c r="AL1394">
        <f t="shared" si="157"/>
        <v>1837.5</v>
      </c>
      <c r="AM1394">
        <f t="shared" si="158"/>
        <v>45.9375</v>
      </c>
      <c r="AN1394">
        <f t="shared" si="159"/>
        <v>459.375</v>
      </c>
      <c r="AO1394">
        <f t="shared" si="160"/>
        <v>0.45937499999999998</v>
      </c>
      <c r="AP1394">
        <f t="shared" si="161"/>
        <v>0.04</v>
      </c>
      <c r="AQ1394">
        <f>VLOOKUP(M1394,spp!A:H,8,FALSE)</f>
        <v>3.4</v>
      </c>
      <c r="AR1394" t="str">
        <f>VLOOKUP(M1394,spp!A:K,10,FALSE)</f>
        <v>Depredador</v>
      </c>
      <c r="AS1394" t="str">
        <f>VLOOKUP(M1394,spp!A:L,12,FALSE)</f>
        <v>NE</v>
      </c>
    </row>
    <row r="1395" spans="1:45" x14ac:dyDescent="0.3">
      <c r="A1395" s="2">
        <v>45</v>
      </c>
      <c r="B1395" s="2" t="s">
        <v>1176</v>
      </c>
      <c r="C1395" s="2" t="s">
        <v>1177</v>
      </c>
      <c r="D1395" s="2" t="s">
        <v>1182</v>
      </c>
      <c r="E1395" s="2" t="s">
        <v>1179</v>
      </c>
      <c r="F1395" s="2">
        <v>2</v>
      </c>
      <c r="G1395" s="1" t="s">
        <v>1181</v>
      </c>
      <c r="H1395" s="61">
        <v>2013</v>
      </c>
      <c r="I1395" s="5" t="s">
        <v>986</v>
      </c>
      <c r="K1395">
        <v>14</v>
      </c>
      <c r="L1395" t="str">
        <f t="shared" si="156"/>
        <v>Profundo</v>
      </c>
      <c r="M1395" s="2" t="s">
        <v>1034</v>
      </c>
      <c r="N1395" t="str">
        <f>VLOOKUP(M1395,spp!A:B,2,FALSE)</f>
        <v>Acanthurus nigricans</v>
      </c>
      <c r="O1395">
        <f t="shared" si="155"/>
        <v>2</v>
      </c>
      <c r="S1395">
        <v>2</v>
      </c>
      <c r="AJ1395">
        <f>VLOOKUP(M1395,spp!A:C,3,FALSE)</f>
        <v>6</v>
      </c>
      <c r="AK1395">
        <f>VLOOKUP(M1395,spp!A:D,4,FALSE)</f>
        <v>2.669</v>
      </c>
      <c r="AL1395">
        <f t="shared" si="157"/>
        <v>24937.321132845005</v>
      </c>
      <c r="AM1395">
        <f t="shared" si="158"/>
        <v>623.43302832112511</v>
      </c>
      <c r="AN1395">
        <f t="shared" si="159"/>
        <v>6234.3302832112513</v>
      </c>
      <c r="AO1395">
        <f t="shared" si="160"/>
        <v>6.2343302832112517</v>
      </c>
      <c r="AP1395">
        <f t="shared" si="161"/>
        <v>0.04</v>
      </c>
      <c r="AQ1395">
        <f>VLOOKUP(M1395,spp!A:H,8,FALSE)</f>
        <v>2</v>
      </c>
      <c r="AR1395" t="str">
        <f>VLOOKUP(M1395,spp!A:K,10,FALSE)</f>
        <v>Herbívoro</v>
      </c>
      <c r="AS1395" t="str">
        <f>VLOOKUP(M1395,spp!A:L,12,FALSE)</f>
        <v>LC</v>
      </c>
    </row>
    <row r="1396" spans="1:45" x14ac:dyDescent="0.3">
      <c r="A1396" s="2">
        <v>45</v>
      </c>
      <c r="B1396" s="2" t="s">
        <v>1176</v>
      </c>
      <c r="C1396" s="2" t="s">
        <v>1177</v>
      </c>
      <c r="D1396" s="2" t="s">
        <v>1182</v>
      </c>
      <c r="E1396" s="2" t="s">
        <v>1179</v>
      </c>
      <c r="F1396" s="2">
        <v>3</v>
      </c>
      <c r="G1396" s="1" t="s">
        <v>1181</v>
      </c>
      <c r="H1396" s="61">
        <v>2013</v>
      </c>
      <c r="I1396" s="5" t="s">
        <v>986</v>
      </c>
      <c r="K1396">
        <v>14</v>
      </c>
      <c r="L1396" t="str">
        <f t="shared" si="156"/>
        <v>Profundo</v>
      </c>
      <c r="M1396" s="2" t="s">
        <v>1062</v>
      </c>
      <c r="N1396" t="str">
        <f>VLOOKUP(M1396,spp!A:B,2,FALSE)</f>
        <v>Paranthias colonus</v>
      </c>
      <c r="O1396">
        <f t="shared" si="155"/>
        <v>100</v>
      </c>
      <c r="S1396">
        <v>100</v>
      </c>
      <c r="AJ1396">
        <f>VLOOKUP(M1396,spp!A:C,3,FALSE)</f>
        <v>1.485E-2</v>
      </c>
      <c r="AK1396">
        <f>VLOOKUP(M1396,spp!A:D,4,FALSE)</f>
        <v>2</v>
      </c>
      <c r="AL1396">
        <f t="shared" si="157"/>
        <v>454.78125</v>
      </c>
      <c r="AM1396">
        <f t="shared" si="158"/>
        <v>11.36953125</v>
      </c>
      <c r="AN1396">
        <f t="shared" si="159"/>
        <v>113.6953125</v>
      </c>
      <c r="AO1396">
        <f t="shared" si="160"/>
        <v>0.11369531250000001</v>
      </c>
      <c r="AP1396">
        <f t="shared" si="161"/>
        <v>2</v>
      </c>
      <c r="AQ1396">
        <f>VLOOKUP(M1396,spp!A:H,8,FALSE)</f>
        <v>3.8</v>
      </c>
      <c r="AR1396" t="str">
        <f>VLOOKUP(M1396,spp!A:K,10,FALSE)</f>
        <v>Planctívoro</v>
      </c>
      <c r="AS1396" t="str">
        <f>VLOOKUP(M1396,spp!A:L,12,FALSE)</f>
        <v>LC</v>
      </c>
    </row>
    <row r="1397" spans="1:45" x14ac:dyDescent="0.3">
      <c r="A1397" s="2">
        <v>45</v>
      </c>
      <c r="B1397" s="2" t="s">
        <v>1176</v>
      </c>
      <c r="C1397" s="2" t="s">
        <v>1177</v>
      </c>
      <c r="D1397" s="2" t="s">
        <v>1182</v>
      </c>
      <c r="E1397" s="2" t="s">
        <v>1179</v>
      </c>
      <c r="F1397" s="2">
        <v>3</v>
      </c>
      <c r="G1397" s="1" t="s">
        <v>1181</v>
      </c>
      <c r="H1397" s="61">
        <v>2013</v>
      </c>
      <c r="I1397" s="5" t="s">
        <v>986</v>
      </c>
      <c r="K1397">
        <v>14</v>
      </c>
      <c r="L1397" t="str">
        <f t="shared" si="156"/>
        <v>Profundo</v>
      </c>
      <c r="M1397" s="2" t="s">
        <v>1081</v>
      </c>
      <c r="N1397" t="str">
        <f>VLOOKUP(M1397,spp!A:B,2,FALSE)</f>
        <v>Triaenodon obesus</v>
      </c>
      <c r="O1397">
        <f t="shared" si="155"/>
        <v>2</v>
      </c>
      <c r="AA1397">
        <v>1</v>
      </c>
      <c r="AC1397">
        <v>1</v>
      </c>
      <c r="AJ1397">
        <f>VLOOKUP(M1397,spp!A:C,3,FALSE)</f>
        <v>1.5E-3</v>
      </c>
      <c r="AK1397">
        <f>VLOOKUP(M1397,spp!A:D,4,FALSE)</f>
        <v>3</v>
      </c>
      <c r="AL1397">
        <f t="shared" si="157"/>
        <v>5185.4765625</v>
      </c>
      <c r="AM1397">
        <f t="shared" si="158"/>
        <v>129.63691406250001</v>
      </c>
      <c r="AN1397">
        <f t="shared" si="159"/>
        <v>1296.369140625</v>
      </c>
      <c r="AO1397">
        <f t="shared" si="160"/>
        <v>1.296369140625</v>
      </c>
      <c r="AP1397">
        <f t="shared" si="161"/>
        <v>0.04</v>
      </c>
      <c r="AQ1397">
        <f>VLOOKUP(M1397,spp!A:H,8,FALSE)</f>
        <v>4.2</v>
      </c>
      <c r="AR1397" t="str">
        <f>VLOOKUP(M1397,spp!A:K,10,FALSE)</f>
        <v>Depredador Tope</v>
      </c>
      <c r="AS1397" t="str">
        <f>VLOOKUP(M1397,spp!A:L,12,FALSE)</f>
        <v>NT</v>
      </c>
    </row>
    <row r="1398" spans="1:45" x14ac:dyDescent="0.3">
      <c r="A1398" s="2">
        <v>45</v>
      </c>
      <c r="B1398" s="2" t="s">
        <v>1176</v>
      </c>
      <c r="C1398" s="2" t="s">
        <v>1177</v>
      </c>
      <c r="D1398" s="2" t="s">
        <v>1182</v>
      </c>
      <c r="E1398" s="2" t="s">
        <v>1179</v>
      </c>
      <c r="F1398" s="2">
        <v>3</v>
      </c>
      <c r="G1398" s="1" t="s">
        <v>1181</v>
      </c>
      <c r="H1398" s="61">
        <v>2013</v>
      </c>
      <c r="I1398" s="5" t="s">
        <v>986</v>
      </c>
      <c r="K1398">
        <v>14</v>
      </c>
      <c r="L1398" t="str">
        <f t="shared" si="156"/>
        <v>Profundo</v>
      </c>
      <c r="M1398" s="2" t="s">
        <v>1194</v>
      </c>
      <c r="N1398" t="str">
        <f>VLOOKUP(M1398,spp!A:B,2,FALSE)</f>
        <v>Stegastes arcifrons</v>
      </c>
      <c r="O1398">
        <f t="shared" si="155"/>
        <v>15</v>
      </c>
      <c r="Q1398">
        <v>15</v>
      </c>
      <c r="AJ1398">
        <f>VLOOKUP(M1398,spp!A:C,3,FALSE)</f>
        <v>3.49E-2</v>
      </c>
      <c r="AK1398">
        <f>VLOOKUP(M1398,spp!A:D,4,FALSE)</f>
        <v>2</v>
      </c>
      <c r="AL1398">
        <f t="shared" si="157"/>
        <v>29.446874999999999</v>
      </c>
      <c r="AM1398">
        <f t="shared" si="158"/>
        <v>0.73617187499999992</v>
      </c>
      <c r="AN1398">
        <f t="shared" si="159"/>
        <v>7.3617187499999996</v>
      </c>
      <c r="AO1398">
        <f t="shared" si="160"/>
        <v>7.3617187499999993E-3</v>
      </c>
      <c r="AP1398">
        <f t="shared" si="161"/>
        <v>0.3</v>
      </c>
      <c r="AQ1398">
        <f>VLOOKUP(M1398,spp!A:H,8,FALSE)</f>
        <v>2.97</v>
      </c>
      <c r="AR1398" t="str">
        <f>VLOOKUP(M1398,spp!A:K,10,FALSE)</f>
        <v>Herbívoro</v>
      </c>
      <c r="AS1398" t="str">
        <f>VLOOKUP(M1398,spp!A:L,12,FALSE)</f>
        <v>LC</v>
      </c>
    </row>
    <row r="1399" spans="1:45" x14ac:dyDescent="0.3">
      <c r="A1399" s="2">
        <v>45</v>
      </c>
      <c r="B1399" s="2" t="s">
        <v>1176</v>
      </c>
      <c r="C1399" s="2" t="s">
        <v>1177</v>
      </c>
      <c r="D1399" s="2" t="s">
        <v>1182</v>
      </c>
      <c r="E1399" s="2" t="s">
        <v>1179</v>
      </c>
      <c r="F1399" s="2">
        <v>3</v>
      </c>
      <c r="G1399" s="1" t="s">
        <v>1181</v>
      </c>
      <c r="H1399" s="61">
        <v>2013</v>
      </c>
      <c r="I1399" s="5" t="s">
        <v>986</v>
      </c>
      <c r="K1399">
        <v>14</v>
      </c>
      <c r="L1399" t="str">
        <f t="shared" si="156"/>
        <v>Profundo</v>
      </c>
      <c r="M1399" s="2" t="s">
        <v>1195</v>
      </c>
      <c r="N1399" t="str">
        <f>VLOOKUP(M1399,spp!A:B,2,FALSE)</f>
        <v>Melichthys niger</v>
      </c>
      <c r="O1399">
        <f t="shared" si="155"/>
        <v>5</v>
      </c>
      <c r="T1399">
        <v>5</v>
      </c>
      <c r="AJ1399">
        <f>VLOOKUP(M1399,spp!A:C,3,FALSE)</f>
        <v>5</v>
      </c>
      <c r="AK1399">
        <f>VLOOKUP(M1399,spp!A:D,4,FALSE)</f>
        <v>3</v>
      </c>
      <c r="AL1399">
        <f t="shared" si="157"/>
        <v>390625</v>
      </c>
      <c r="AM1399">
        <f t="shared" si="158"/>
        <v>9765.625</v>
      </c>
      <c r="AN1399">
        <f t="shared" si="159"/>
        <v>97656.25</v>
      </c>
      <c r="AO1399">
        <f t="shared" si="160"/>
        <v>97.65625</v>
      </c>
      <c r="AP1399">
        <f t="shared" si="161"/>
        <v>0.1</v>
      </c>
      <c r="AQ1399">
        <f>VLOOKUP(M1399,spp!A:H,8,FALSE)</f>
        <v>2.4</v>
      </c>
      <c r="AR1399" t="str">
        <f>VLOOKUP(M1399,spp!A:K,10,FALSE)</f>
        <v>Herbívoro</v>
      </c>
      <c r="AS1399" t="str">
        <f>VLOOKUP(M1399,spp!A:L,12,FALSE)</f>
        <v>NE</v>
      </c>
    </row>
    <row r="1400" spans="1:45" x14ac:dyDescent="0.3">
      <c r="A1400" s="2">
        <v>45</v>
      </c>
      <c r="B1400" s="2" t="s">
        <v>1176</v>
      </c>
      <c r="C1400" s="2" t="s">
        <v>1177</v>
      </c>
      <c r="D1400" s="2" t="s">
        <v>1182</v>
      </c>
      <c r="E1400" s="2" t="s">
        <v>1179</v>
      </c>
      <c r="F1400" s="2">
        <v>3</v>
      </c>
      <c r="G1400" s="1" t="s">
        <v>1181</v>
      </c>
      <c r="H1400" s="61">
        <v>2013</v>
      </c>
      <c r="I1400" s="5" t="s">
        <v>986</v>
      </c>
      <c r="K1400">
        <v>14</v>
      </c>
      <c r="L1400" t="str">
        <f t="shared" si="156"/>
        <v>Profundo</v>
      </c>
      <c r="M1400" s="2" t="s">
        <v>1028</v>
      </c>
      <c r="N1400" t="str">
        <f>VLOOKUP(M1400,spp!A:B,2,FALSE)</f>
        <v>Thalassoma lucasanum</v>
      </c>
      <c r="O1400">
        <f t="shared" si="155"/>
        <v>150</v>
      </c>
      <c r="P1400">
        <v>150</v>
      </c>
      <c r="AJ1400">
        <f>VLOOKUP(M1400,spp!A:C,3,FALSE)</f>
        <v>1.261E-2</v>
      </c>
      <c r="AK1400">
        <f>VLOOKUP(M1400,spp!A:D,4,FALSE)</f>
        <v>2</v>
      </c>
      <c r="AL1400">
        <f t="shared" si="157"/>
        <v>11.821874999999999</v>
      </c>
      <c r="AM1400">
        <f t="shared" si="158"/>
        <v>0.29554687499999999</v>
      </c>
      <c r="AN1400">
        <f t="shared" si="159"/>
        <v>2.9554687499999996</v>
      </c>
      <c r="AO1400">
        <f t="shared" si="160"/>
        <v>2.9554687499999998E-3</v>
      </c>
      <c r="AP1400">
        <f t="shared" si="161"/>
        <v>3</v>
      </c>
      <c r="AQ1400">
        <f>VLOOKUP(M1400,spp!A:H,8,FALSE)</f>
        <v>3.5</v>
      </c>
      <c r="AR1400" t="str">
        <f>VLOOKUP(M1400,spp!A:K,10,FALSE)</f>
        <v>Depredador</v>
      </c>
      <c r="AS1400" t="str">
        <f>VLOOKUP(M1400,spp!A:L,12,FALSE)</f>
        <v>LC</v>
      </c>
    </row>
    <row r="1401" spans="1:45" x14ac:dyDescent="0.3">
      <c r="A1401" s="2">
        <v>45</v>
      </c>
      <c r="B1401" s="2" t="s">
        <v>1176</v>
      </c>
      <c r="C1401" s="2" t="s">
        <v>1177</v>
      </c>
      <c r="D1401" s="2" t="s">
        <v>1182</v>
      </c>
      <c r="E1401" s="2" t="s">
        <v>1179</v>
      </c>
      <c r="F1401" s="2">
        <v>3</v>
      </c>
      <c r="G1401" s="1" t="s">
        <v>1181</v>
      </c>
      <c r="H1401" s="61">
        <v>2013</v>
      </c>
      <c r="I1401" s="5" t="s">
        <v>986</v>
      </c>
      <c r="K1401">
        <v>14</v>
      </c>
      <c r="L1401" t="str">
        <f t="shared" si="156"/>
        <v>Profundo</v>
      </c>
      <c r="M1401" s="2" t="s">
        <v>1067</v>
      </c>
      <c r="N1401" t="str">
        <f>VLOOKUP(M1401,spp!A:B,2,FALSE)</f>
        <v>Acanthurus xanthopterus</v>
      </c>
      <c r="O1401">
        <f t="shared" si="155"/>
        <v>3</v>
      </c>
      <c r="U1401">
        <v>3</v>
      </c>
      <c r="AJ1401">
        <f>VLOOKUP(M1401,spp!A:C,3,FALSE)</f>
        <v>2.673E-2</v>
      </c>
      <c r="AK1401">
        <f>VLOOKUP(M1401,spp!A:D,4,FALSE)</f>
        <v>2</v>
      </c>
      <c r="AL1401">
        <f t="shared" si="157"/>
        <v>98.23275000000001</v>
      </c>
      <c r="AM1401">
        <f t="shared" si="158"/>
        <v>2.4558187500000002</v>
      </c>
      <c r="AN1401">
        <f t="shared" si="159"/>
        <v>24.558187500000003</v>
      </c>
      <c r="AO1401">
        <f t="shared" si="160"/>
        <v>2.4558187500000002E-2</v>
      </c>
      <c r="AP1401">
        <f t="shared" si="161"/>
        <v>0.06</v>
      </c>
      <c r="AQ1401">
        <f>VLOOKUP(M1401,spp!A:H,8,FALSE)</f>
        <v>2.9</v>
      </c>
      <c r="AR1401" t="str">
        <f>VLOOKUP(M1401,spp!A:K,10,FALSE)</f>
        <v>Herbívoro</v>
      </c>
      <c r="AS1401" t="str">
        <f>VLOOKUP(M1401,spp!A:L,12,FALSE)</f>
        <v>LC</v>
      </c>
    </row>
    <row r="1402" spans="1:45" x14ac:dyDescent="0.3">
      <c r="A1402" s="2">
        <v>45</v>
      </c>
      <c r="B1402" s="2" t="s">
        <v>1176</v>
      </c>
      <c r="C1402" s="2" t="s">
        <v>1177</v>
      </c>
      <c r="D1402" s="2" t="s">
        <v>1182</v>
      </c>
      <c r="E1402" s="2" t="s">
        <v>1179</v>
      </c>
      <c r="F1402" s="2">
        <v>3</v>
      </c>
      <c r="G1402" s="1" t="s">
        <v>1181</v>
      </c>
      <c r="H1402" s="61">
        <v>2013</v>
      </c>
      <c r="I1402" s="5" t="s">
        <v>986</v>
      </c>
      <c r="K1402">
        <v>14</v>
      </c>
      <c r="L1402" t="str">
        <f t="shared" si="156"/>
        <v>Profundo</v>
      </c>
      <c r="M1402" s="2" t="s">
        <v>1146</v>
      </c>
      <c r="N1402" t="str">
        <f>VLOOKUP(M1402,spp!A:B,2,FALSE)</f>
        <v>Canthidermis maculata</v>
      </c>
      <c r="O1402">
        <f t="shared" si="155"/>
        <v>5</v>
      </c>
      <c r="T1402">
        <v>5</v>
      </c>
      <c r="AJ1402">
        <f>VLOOKUP(M1402,spp!A:C,3,FALSE)</f>
        <v>2.29E-2</v>
      </c>
      <c r="AK1402">
        <f>VLOOKUP(M1402,spp!A:D,4,FALSE)</f>
        <v>2.96</v>
      </c>
      <c r="AL1402">
        <f t="shared" si="157"/>
        <v>1572.9246276786234</v>
      </c>
      <c r="AM1402">
        <f t="shared" si="158"/>
        <v>39.323115691965583</v>
      </c>
      <c r="AN1402">
        <f t="shared" si="159"/>
        <v>393.23115691965586</v>
      </c>
      <c r="AO1402">
        <f t="shared" si="160"/>
        <v>0.39323115691965588</v>
      </c>
      <c r="AP1402">
        <f t="shared" si="161"/>
        <v>0.1</v>
      </c>
      <c r="AQ1402">
        <f>VLOOKUP(M1402,spp!A:H,8,FALSE)</f>
        <v>3.5</v>
      </c>
      <c r="AR1402" t="str">
        <f>VLOOKUP(M1402,spp!A:K,10,FALSE)</f>
        <v>Depredador</v>
      </c>
      <c r="AS1402" t="str">
        <f>VLOOKUP(M1402,spp!A:L,12,FALSE)</f>
        <v>NE</v>
      </c>
    </row>
    <row r="1403" spans="1:45" x14ac:dyDescent="0.3">
      <c r="A1403" s="2">
        <v>45</v>
      </c>
      <c r="B1403" s="2" t="s">
        <v>1176</v>
      </c>
      <c r="C1403" s="2" t="s">
        <v>1177</v>
      </c>
      <c r="D1403" s="2" t="s">
        <v>1182</v>
      </c>
      <c r="E1403" s="2" t="s">
        <v>1179</v>
      </c>
      <c r="F1403" s="2">
        <v>3</v>
      </c>
      <c r="G1403" s="1" t="s">
        <v>1181</v>
      </c>
      <c r="H1403" s="61">
        <v>2013</v>
      </c>
      <c r="I1403" s="5" t="s">
        <v>986</v>
      </c>
      <c r="K1403">
        <v>14</v>
      </c>
      <c r="L1403" t="str">
        <f t="shared" si="156"/>
        <v>Profundo</v>
      </c>
      <c r="M1403" s="2" t="s">
        <v>1080</v>
      </c>
      <c r="N1403" t="str">
        <f>VLOOKUP(M1403,spp!A:B,2,FALSE)</f>
        <v>Aulostomus chinensis</v>
      </c>
      <c r="O1403">
        <f t="shared" si="155"/>
        <v>5</v>
      </c>
      <c r="U1403">
        <v>3</v>
      </c>
      <c r="V1403">
        <v>2</v>
      </c>
      <c r="AJ1403">
        <f>VLOOKUP(M1403,spp!A:C,3,FALSE)</f>
        <v>2</v>
      </c>
      <c r="AK1403">
        <f>VLOOKUP(M1403,spp!A:D,4,FALSE)</f>
        <v>3</v>
      </c>
      <c r="AL1403">
        <f t="shared" si="157"/>
        <v>621750</v>
      </c>
      <c r="AM1403">
        <f t="shared" si="158"/>
        <v>15543.75</v>
      </c>
      <c r="AN1403">
        <f t="shared" si="159"/>
        <v>155437.5</v>
      </c>
      <c r="AO1403">
        <f t="shared" si="160"/>
        <v>155.4375</v>
      </c>
      <c r="AP1403">
        <f t="shared" si="161"/>
        <v>0.1</v>
      </c>
      <c r="AQ1403">
        <f>VLOOKUP(M1403,spp!A:H,8,FALSE)</f>
        <v>3.9</v>
      </c>
      <c r="AR1403" t="str">
        <f>VLOOKUP(M1403,spp!A:K,10,FALSE)</f>
        <v>Depredador</v>
      </c>
      <c r="AS1403" t="str">
        <f>VLOOKUP(M1403,spp!A:L,12,FALSE)</f>
        <v>NE</v>
      </c>
    </row>
    <row r="1404" spans="1:45" x14ac:dyDescent="0.3">
      <c r="A1404" s="2">
        <v>45</v>
      </c>
      <c r="B1404" s="2" t="s">
        <v>1176</v>
      </c>
      <c r="C1404" s="2" t="s">
        <v>1177</v>
      </c>
      <c r="D1404" s="2" t="s">
        <v>1182</v>
      </c>
      <c r="E1404" s="2" t="s">
        <v>1179</v>
      </c>
      <c r="F1404" s="2">
        <v>3</v>
      </c>
      <c r="G1404" s="1" t="s">
        <v>1181</v>
      </c>
      <c r="H1404" s="61">
        <v>2013</v>
      </c>
      <c r="I1404" s="5" t="s">
        <v>986</v>
      </c>
      <c r="K1404">
        <v>14</v>
      </c>
      <c r="L1404" t="str">
        <f t="shared" si="156"/>
        <v>Profundo</v>
      </c>
      <c r="M1404" s="2" t="s">
        <v>1196</v>
      </c>
      <c r="N1404" t="str">
        <f>VLOOKUP(M1404,spp!A:B,2,FALSE)</f>
        <v>Melichthys vidua</v>
      </c>
      <c r="O1404">
        <f t="shared" si="155"/>
        <v>2</v>
      </c>
      <c r="T1404">
        <v>2</v>
      </c>
      <c r="AJ1404">
        <f>VLOOKUP(M1404,spp!A:C,3,FALSE)</f>
        <v>2.69E-2</v>
      </c>
      <c r="AK1404">
        <f>VLOOKUP(M1404,spp!A:D,4,FALSE)</f>
        <v>3.07</v>
      </c>
      <c r="AL1404">
        <f t="shared" si="157"/>
        <v>1053.0720891595688</v>
      </c>
      <c r="AM1404">
        <f t="shared" si="158"/>
        <v>26.326802228989219</v>
      </c>
      <c r="AN1404">
        <f t="shared" si="159"/>
        <v>263.2680222898922</v>
      </c>
      <c r="AO1404">
        <f t="shared" si="160"/>
        <v>0.26326802228989221</v>
      </c>
      <c r="AP1404">
        <f t="shared" si="161"/>
        <v>0.04</v>
      </c>
      <c r="AQ1404">
        <f>VLOOKUP(M1404,spp!A:H,8,FALSE)</f>
        <v>3.4</v>
      </c>
      <c r="AR1404" t="str">
        <f>VLOOKUP(M1404,spp!A:K,10,FALSE)</f>
        <v>Depredador</v>
      </c>
      <c r="AS1404" t="str">
        <f>VLOOKUP(M1404,spp!A:L,12,FALSE)</f>
        <v>NE</v>
      </c>
    </row>
    <row r="1405" spans="1:45" x14ac:dyDescent="0.3">
      <c r="A1405" s="2">
        <v>45</v>
      </c>
      <c r="B1405" s="2" t="s">
        <v>1176</v>
      </c>
      <c r="C1405" s="2" t="s">
        <v>1177</v>
      </c>
      <c r="D1405" s="2" t="s">
        <v>1182</v>
      </c>
      <c r="E1405" s="2" t="s">
        <v>1179</v>
      </c>
      <c r="F1405" s="2">
        <v>3</v>
      </c>
      <c r="G1405" s="1" t="s">
        <v>1181</v>
      </c>
      <c r="H1405" s="61">
        <v>2013</v>
      </c>
      <c r="I1405" s="5" t="s">
        <v>986</v>
      </c>
      <c r="K1405">
        <v>14</v>
      </c>
      <c r="L1405" t="str">
        <f t="shared" si="156"/>
        <v>Profundo</v>
      </c>
      <c r="M1405" s="2" t="s">
        <v>1197</v>
      </c>
      <c r="N1405" t="str">
        <f>VLOOKUP(M1405,spp!A:B,2,FALSE)</f>
        <v>Rypticus bicolor</v>
      </c>
      <c r="O1405">
        <f t="shared" si="155"/>
        <v>4</v>
      </c>
      <c r="R1405">
        <v>4</v>
      </c>
      <c r="AJ1405">
        <f>VLOOKUP(M1405,spp!A:C,3,FALSE)</f>
        <v>1.52E-2</v>
      </c>
      <c r="AK1405">
        <f>VLOOKUP(M1405,spp!A:D,4,FALSE)</f>
        <v>3.0063</v>
      </c>
      <c r="AL1405">
        <f t="shared" si="157"/>
        <v>120.65467422873137</v>
      </c>
      <c r="AM1405">
        <f t="shared" si="158"/>
        <v>3.0163668557182843</v>
      </c>
      <c r="AN1405">
        <f t="shared" si="159"/>
        <v>30.163668557182845</v>
      </c>
      <c r="AO1405">
        <f t="shared" si="160"/>
        <v>3.0163668557182846E-2</v>
      </c>
      <c r="AP1405">
        <f t="shared" si="161"/>
        <v>0.08</v>
      </c>
      <c r="AQ1405">
        <f>VLOOKUP(M1405,spp!A:H,8,FALSE)</f>
        <v>4</v>
      </c>
      <c r="AR1405" t="str">
        <f>VLOOKUP(M1405,spp!A:K,10,FALSE)</f>
        <v>Depredador Tope</v>
      </c>
      <c r="AS1405" t="str">
        <f>VLOOKUP(M1405,spp!A:L,12,FALSE)</f>
        <v>LC</v>
      </c>
    </row>
    <row r="1406" spans="1:45" x14ac:dyDescent="0.3">
      <c r="A1406" s="2">
        <v>45</v>
      </c>
      <c r="B1406" s="2" t="s">
        <v>1176</v>
      </c>
      <c r="C1406" s="2" t="s">
        <v>1177</v>
      </c>
      <c r="D1406" s="2" t="s">
        <v>1182</v>
      </c>
      <c r="E1406" s="2" t="s">
        <v>1179</v>
      </c>
      <c r="F1406" s="2">
        <v>3</v>
      </c>
      <c r="G1406" s="1" t="s">
        <v>1181</v>
      </c>
      <c r="H1406" s="61">
        <v>2013</v>
      </c>
      <c r="I1406" s="5" t="s">
        <v>986</v>
      </c>
      <c r="K1406">
        <v>14</v>
      </c>
      <c r="L1406" t="str">
        <f t="shared" si="156"/>
        <v>Profundo</v>
      </c>
      <c r="M1406" s="2" t="s">
        <v>1198</v>
      </c>
      <c r="N1406" t="str">
        <f>VLOOKUP(M1406,spp!A:B,2,FALSE)</f>
        <v>Dermatolepis dermatolepis</v>
      </c>
      <c r="O1406">
        <f t="shared" ref="O1406:O1469" si="162">+SUM(P1406:AF1406)</f>
        <v>2</v>
      </c>
      <c r="T1406">
        <v>2</v>
      </c>
      <c r="AJ1406">
        <f>VLOOKUP(M1406,spp!A:C,3,FALSE)</f>
        <v>1</v>
      </c>
      <c r="AK1406">
        <f>VLOOKUP(M1406,spp!A:D,4,FALSE)</f>
        <v>3</v>
      </c>
      <c r="AL1406">
        <f t="shared" si="157"/>
        <v>31250</v>
      </c>
      <c r="AM1406">
        <f t="shared" si="158"/>
        <v>781.25</v>
      </c>
      <c r="AN1406">
        <f t="shared" si="159"/>
        <v>7812.5</v>
      </c>
      <c r="AO1406">
        <f t="shared" si="160"/>
        <v>7.8125</v>
      </c>
      <c r="AP1406">
        <f t="shared" si="161"/>
        <v>0.04</v>
      </c>
      <c r="AQ1406">
        <f>VLOOKUP(M1406,spp!A:H,8,FALSE)</f>
        <v>4.5</v>
      </c>
      <c r="AR1406" t="str">
        <f>VLOOKUP(M1406,spp!A:K,10,FALSE)</f>
        <v>Depredador Tope</v>
      </c>
      <c r="AS1406" t="str">
        <f>VLOOKUP(M1406,spp!A:L,12,FALSE)</f>
        <v>LC</v>
      </c>
    </row>
    <row r="1407" spans="1:45" x14ac:dyDescent="0.3">
      <c r="A1407" s="2">
        <v>45</v>
      </c>
      <c r="B1407" s="2" t="s">
        <v>1176</v>
      </c>
      <c r="C1407" s="2" t="s">
        <v>1177</v>
      </c>
      <c r="D1407" s="2" t="s">
        <v>1182</v>
      </c>
      <c r="E1407" s="2" t="s">
        <v>1179</v>
      </c>
      <c r="F1407" s="2">
        <v>3</v>
      </c>
      <c r="G1407" s="1" t="s">
        <v>1181</v>
      </c>
      <c r="H1407" s="61">
        <v>2013</v>
      </c>
      <c r="I1407" s="5" t="s">
        <v>986</v>
      </c>
      <c r="K1407">
        <v>14</v>
      </c>
      <c r="L1407" t="str">
        <f t="shared" si="156"/>
        <v>Profundo</v>
      </c>
      <c r="M1407" s="2" t="s">
        <v>1042</v>
      </c>
      <c r="N1407" t="str">
        <f>VLOOKUP(M1407,spp!A:B,2,FALSE)</f>
        <v>Bodianus diplotaenia</v>
      </c>
      <c r="O1407">
        <f t="shared" si="162"/>
        <v>1</v>
      </c>
      <c r="U1407">
        <v>1</v>
      </c>
      <c r="AJ1407">
        <f>VLOOKUP(M1407,spp!A:C,3,FALSE)</f>
        <v>2.01E-2</v>
      </c>
      <c r="AK1407">
        <f>VLOOKUP(M1407,spp!A:D,4,FALSE)</f>
        <v>2</v>
      </c>
      <c r="AL1407">
        <f t="shared" si="157"/>
        <v>24.622499999999999</v>
      </c>
      <c r="AM1407">
        <f t="shared" si="158"/>
        <v>0.61556250000000001</v>
      </c>
      <c r="AN1407">
        <f t="shared" si="159"/>
        <v>6.1556250000000006</v>
      </c>
      <c r="AO1407">
        <f t="shared" si="160"/>
        <v>6.1556250000000005E-3</v>
      </c>
      <c r="AP1407">
        <f t="shared" si="161"/>
        <v>0.02</v>
      </c>
      <c r="AQ1407">
        <f>VLOOKUP(M1407,spp!A:H,8,FALSE)</f>
        <v>3.4</v>
      </c>
      <c r="AR1407" t="str">
        <f>VLOOKUP(M1407,spp!A:K,10,FALSE)</f>
        <v>Depredador</v>
      </c>
      <c r="AS1407" t="str">
        <f>VLOOKUP(M1407,spp!A:L,12,FALSE)</f>
        <v>LC</v>
      </c>
    </row>
    <row r="1408" spans="1:45" x14ac:dyDescent="0.3">
      <c r="A1408" s="2">
        <v>45</v>
      </c>
      <c r="B1408" s="2" t="s">
        <v>1176</v>
      </c>
      <c r="C1408" s="2" t="s">
        <v>1177</v>
      </c>
      <c r="D1408" s="2" t="s">
        <v>1182</v>
      </c>
      <c r="E1408" s="2" t="s">
        <v>1179</v>
      </c>
      <c r="F1408" s="2">
        <v>3</v>
      </c>
      <c r="G1408" s="1" t="s">
        <v>1181</v>
      </c>
      <c r="H1408" s="61">
        <v>2013</v>
      </c>
      <c r="I1408" s="5" t="s">
        <v>986</v>
      </c>
      <c r="K1408">
        <v>14</v>
      </c>
      <c r="L1408" t="str">
        <f t="shared" si="156"/>
        <v>Profundo</v>
      </c>
      <c r="M1408" s="2" t="s">
        <v>1032</v>
      </c>
      <c r="N1408" t="str">
        <f>VLOOKUP(M1408,spp!A:B,2,FALSE)</f>
        <v>Lutjanus argentiventris</v>
      </c>
      <c r="O1408">
        <f t="shared" si="162"/>
        <v>3</v>
      </c>
      <c r="V1408">
        <v>3</v>
      </c>
      <c r="AJ1408">
        <f>VLOOKUP(M1408,spp!A:C,3,FALSE)</f>
        <v>1</v>
      </c>
      <c r="AK1408">
        <f>VLOOKUP(M1408,spp!A:D,4,FALSE)</f>
        <v>3</v>
      </c>
      <c r="AL1408">
        <f t="shared" si="157"/>
        <v>273375</v>
      </c>
      <c r="AM1408">
        <f t="shared" si="158"/>
        <v>6834.375</v>
      </c>
      <c r="AN1408">
        <f t="shared" si="159"/>
        <v>68343.75</v>
      </c>
      <c r="AO1408">
        <f t="shared" si="160"/>
        <v>68.34375</v>
      </c>
      <c r="AP1408">
        <f t="shared" si="161"/>
        <v>0.06</v>
      </c>
      <c r="AQ1408">
        <f>VLOOKUP(M1408,spp!A:H,8,FALSE)</f>
        <v>4</v>
      </c>
      <c r="AR1408" t="str">
        <f>VLOOKUP(M1408,spp!A:K,10,FALSE)</f>
        <v>Depredador Tope</v>
      </c>
      <c r="AS1408" t="str">
        <f>VLOOKUP(M1408,spp!A:L,12,FALSE)</f>
        <v>LC</v>
      </c>
    </row>
    <row r="1409" spans="1:45" x14ac:dyDescent="0.3">
      <c r="A1409" s="2">
        <v>45</v>
      </c>
      <c r="B1409" s="2" t="s">
        <v>1176</v>
      </c>
      <c r="C1409" s="2" t="s">
        <v>1177</v>
      </c>
      <c r="D1409" s="2" t="s">
        <v>1182</v>
      </c>
      <c r="E1409" s="2" t="s">
        <v>1179</v>
      </c>
      <c r="F1409" s="2">
        <v>3</v>
      </c>
      <c r="G1409" s="1" t="s">
        <v>1181</v>
      </c>
      <c r="H1409" s="61">
        <v>2013</v>
      </c>
      <c r="I1409" s="5" t="s">
        <v>986</v>
      </c>
      <c r="K1409">
        <v>14</v>
      </c>
      <c r="L1409" t="str">
        <f t="shared" si="156"/>
        <v>Profundo</v>
      </c>
      <c r="M1409" s="2" t="s">
        <v>1046</v>
      </c>
      <c r="N1409" t="str">
        <f>VLOOKUP(M1409,spp!A:B,2,FALSE)</f>
        <v>Arothron meleagris</v>
      </c>
      <c r="O1409">
        <f t="shared" si="162"/>
        <v>2</v>
      </c>
      <c r="S1409">
        <v>2</v>
      </c>
      <c r="AJ1409">
        <f>VLOOKUP(M1409,spp!A:C,3,FALSE)</f>
        <v>3</v>
      </c>
      <c r="AK1409">
        <f>VLOOKUP(M1409,spp!A:D,4,FALSE)</f>
        <v>2</v>
      </c>
      <c r="AL1409">
        <f t="shared" si="157"/>
        <v>1837.5</v>
      </c>
      <c r="AM1409">
        <f t="shared" si="158"/>
        <v>45.9375</v>
      </c>
      <c r="AN1409">
        <f t="shared" si="159"/>
        <v>459.375</v>
      </c>
      <c r="AO1409">
        <f t="shared" si="160"/>
        <v>0.45937499999999998</v>
      </c>
      <c r="AP1409">
        <f t="shared" si="161"/>
        <v>0.04</v>
      </c>
      <c r="AQ1409">
        <f>VLOOKUP(M1409,spp!A:H,8,FALSE)</f>
        <v>3.4</v>
      </c>
      <c r="AR1409" t="str">
        <f>VLOOKUP(M1409,spp!A:K,10,FALSE)</f>
        <v>Depredador</v>
      </c>
      <c r="AS1409" t="str">
        <f>VLOOKUP(M1409,spp!A:L,12,FALSE)</f>
        <v>NE</v>
      </c>
    </row>
    <row r="1410" spans="1:45" x14ac:dyDescent="0.3">
      <c r="A1410" s="2">
        <v>45</v>
      </c>
      <c r="B1410" s="2" t="s">
        <v>1176</v>
      </c>
      <c r="C1410" s="2" t="s">
        <v>1177</v>
      </c>
      <c r="D1410" s="2" t="s">
        <v>1182</v>
      </c>
      <c r="E1410" s="2" t="s">
        <v>1179</v>
      </c>
      <c r="F1410" s="2">
        <v>3</v>
      </c>
      <c r="G1410" s="1" t="s">
        <v>1181</v>
      </c>
      <c r="H1410" s="61">
        <v>2013</v>
      </c>
      <c r="I1410" s="5" t="s">
        <v>986</v>
      </c>
      <c r="K1410">
        <v>14</v>
      </c>
      <c r="L1410" t="str">
        <f t="shared" si="156"/>
        <v>Profundo</v>
      </c>
      <c r="M1410" s="2" t="s">
        <v>1047</v>
      </c>
      <c r="N1410" t="str">
        <f>VLOOKUP(M1410,spp!A:B,2,FALSE)</f>
        <v>Scarus rubroviolaceus</v>
      </c>
      <c r="O1410">
        <f t="shared" si="162"/>
        <v>2</v>
      </c>
      <c r="V1410">
        <v>2</v>
      </c>
      <c r="AJ1410">
        <f>VLOOKUP(M1410,spp!A:C,3,FALSE)</f>
        <v>1</v>
      </c>
      <c r="AK1410">
        <f>VLOOKUP(M1410,spp!A:D,4,FALSE)</f>
        <v>3.109</v>
      </c>
      <c r="AL1410">
        <f t="shared" si="157"/>
        <v>275973.70302246959</v>
      </c>
      <c r="AM1410">
        <f t="shared" si="158"/>
        <v>6899.34257556174</v>
      </c>
      <c r="AN1410">
        <f t="shared" si="159"/>
        <v>68993.425755617398</v>
      </c>
      <c r="AO1410">
        <f t="shared" si="160"/>
        <v>68.993425755617395</v>
      </c>
      <c r="AP1410">
        <f t="shared" si="161"/>
        <v>0.04</v>
      </c>
      <c r="AQ1410">
        <f>VLOOKUP(M1410,spp!A:H,8,FALSE)</f>
        <v>2</v>
      </c>
      <c r="AR1410" t="str">
        <f>VLOOKUP(M1410,spp!A:K,10,FALSE)</f>
        <v>Herbívoro</v>
      </c>
      <c r="AS1410" t="str">
        <f>VLOOKUP(M1410,spp!A:L,12,FALSE)</f>
        <v>LC</v>
      </c>
    </row>
    <row r="1411" spans="1:45" x14ac:dyDescent="0.3">
      <c r="A1411" s="2">
        <v>45</v>
      </c>
      <c r="B1411" s="2" t="s">
        <v>1176</v>
      </c>
      <c r="C1411" s="2" t="s">
        <v>1177</v>
      </c>
      <c r="D1411" s="2" t="s">
        <v>1182</v>
      </c>
      <c r="E1411" s="2" t="s">
        <v>1179</v>
      </c>
      <c r="F1411" s="2">
        <v>3</v>
      </c>
      <c r="G1411" s="1" t="s">
        <v>1181</v>
      </c>
      <c r="H1411" s="61">
        <v>2013</v>
      </c>
      <c r="I1411" s="5" t="s">
        <v>986</v>
      </c>
      <c r="K1411">
        <v>14</v>
      </c>
      <c r="L1411" t="str">
        <f t="shared" si="156"/>
        <v>Profundo</v>
      </c>
      <c r="M1411" s="2" t="s">
        <v>1064</v>
      </c>
      <c r="N1411" t="str">
        <f>VLOOKUP(M1411,spp!A:B,2,FALSE)</f>
        <v>Zanclus cornutus</v>
      </c>
      <c r="O1411">
        <f t="shared" si="162"/>
        <v>7</v>
      </c>
      <c r="T1411">
        <v>7</v>
      </c>
      <c r="AJ1411">
        <f>VLOOKUP(M1411,spp!A:C,3,FALSE)</f>
        <v>1.47E-2</v>
      </c>
      <c r="AK1411">
        <f>VLOOKUP(M1411,spp!A:D,4,FALSE)</f>
        <v>3</v>
      </c>
      <c r="AL1411">
        <f t="shared" si="157"/>
        <v>1607.8125</v>
      </c>
      <c r="AM1411">
        <f t="shared" si="158"/>
        <v>40.1953125</v>
      </c>
      <c r="AN1411">
        <f t="shared" si="159"/>
        <v>401.953125</v>
      </c>
      <c r="AO1411">
        <f t="shared" si="160"/>
        <v>0.40195312500000002</v>
      </c>
      <c r="AP1411">
        <f t="shared" si="161"/>
        <v>0.14000000000000001</v>
      </c>
      <c r="AQ1411">
        <f>VLOOKUP(M1411,spp!A:H,8,FALSE)</f>
        <v>2.9</v>
      </c>
      <c r="AR1411" t="str">
        <f>VLOOKUP(M1411,spp!A:K,10,FALSE)</f>
        <v>Herbívoro</v>
      </c>
      <c r="AS1411" t="str">
        <f>VLOOKUP(M1411,spp!A:L,12,FALSE)</f>
        <v>NE</v>
      </c>
    </row>
    <row r="1412" spans="1:45" x14ac:dyDescent="0.3">
      <c r="A1412" s="2">
        <v>45</v>
      </c>
      <c r="B1412" s="2" t="s">
        <v>1176</v>
      </c>
      <c r="C1412" s="2" t="s">
        <v>1177</v>
      </c>
      <c r="D1412" s="2" t="s">
        <v>1182</v>
      </c>
      <c r="E1412" s="2" t="s">
        <v>1179</v>
      </c>
      <c r="F1412" s="2">
        <v>3</v>
      </c>
      <c r="G1412" s="1" t="s">
        <v>1181</v>
      </c>
      <c r="H1412" s="61">
        <v>2013</v>
      </c>
      <c r="I1412" s="5" t="s">
        <v>986</v>
      </c>
      <c r="K1412">
        <v>14</v>
      </c>
      <c r="L1412" t="str">
        <f t="shared" ref="L1412:L1475" si="163">IF(K1412&gt;6,"Profundo","Somero")</f>
        <v>Profundo</v>
      </c>
      <c r="M1412" s="2" t="s">
        <v>1206</v>
      </c>
      <c r="N1412" t="str">
        <f>VLOOKUP(M1412,spp!A:B,2,FALSE)</f>
        <v>Cantherhines dumerilii</v>
      </c>
      <c r="O1412">
        <f t="shared" si="162"/>
        <v>1</v>
      </c>
      <c r="T1412">
        <v>1</v>
      </c>
      <c r="AJ1412">
        <f>VLOOKUP(M1412,spp!A:C,3,FALSE)</f>
        <v>4</v>
      </c>
      <c r="AK1412">
        <f>VLOOKUP(M1412,spp!A:D,4,FALSE)</f>
        <v>2</v>
      </c>
      <c r="AL1412">
        <f t="shared" ref="AL1412:AL1475" si="164">((AJ1412*$P$2^AK1412)*P1412)+((AJ1412*$Q$2^AK1412)*Q1412)+((AJ1412*$R$2^AK1412)*R1412)+((AJ1412*$S$2^AK1412)*S1412)+((AJ1412*$T$2^AK1412)*T1412)+((AJ1412*$U$2^AK1412)*U1412)+((AJ1412*$V$2^AK1412)*V1412)+((AJ1412*$W$2^AK1412)*W1412)+((AJ1412*$X$2^AK1412)*X1412)+((AJ1412*$Y$2^AK1412)*Y1412)+((AJ1412*$Z$2^AK1412)*Z1412)+((AJ1412*$AA$2^AK1412)*AA1412)+((AJ1412*$AB$2^AK1412)*AB1412)+ ((AJ1412*$AC$2^AK1412)*AC1412)+((AJ1412*$AD$2^AK1412)*AD1412)+((AJ1412*$AE$2^AK1412)*AE1412)+((AJ1412*$AF$2^AK1412)*AF1412)+((AJ1412*$AG$2^AK1412)*AG1412)+((AJ1412*$AH$2^AK1412)*AH1412)</f>
        <v>2500</v>
      </c>
      <c r="AM1412">
        <f t="shared" ref="AM1412:AM1475" si="165">AL1412/40</f>
        <v>62.5</v>
      </c>
      <c r="AN1412">
        <f t="shared" ref="AN1412:AN1475" si="166">AM1412*10</f>
        <v>625</v>
      </c>
      <c r="AO1412">
        <f t="shared" ref="AO1412:AO1475" si="167">AN1412/1000</f>
        <v>0.625</v>
      </c>
      <c r="AP1412">
        <f t="shared" ref="AP1412:AP1475" si="168">O1412/$C$1</f>
        <v>0.02</v>
      </c>
      <c r="AQ1412">
        <f>VLOOKUP(M1412,spp!A:H,8,FALSE)</f>
        <v>3.1</v>
      </c>
      <c r="AR1412" t="str">
        <f>VLOOKUP(M1412,spp!A:K,10,FALSE)</f>
        <v>Depredador</v>
      </c>
      <c r="AS1412" t="str">
        <f>VLOOKUP(M1412,spp!A:L,12,FALSE)</f>
        <v>NE</v>
      </c>
    </row>
    <row r="1413" spans="1:45" x14ac:dyDescent="0.3">
      <c r="A1413" s="2">
        <v>45</v>
      </c>
      <c r="B1413" s="2" t="s">
        <v>1176</v>
      </c>
      <c r="C1413" s="2" t="s">
        <v>1177</v>
      </c>
      <c r="D1413" s="2" t="s">
        <v>1182</v>
      </c>
      <c r="E1413" s="2" t="s">
        <v>1179</v>
      </c>
      <c r="F1413" s="2">
        <v>3</v>
      </c>
      <c r="G1413" s="1" t="s">
        <v>1181</v>
      </c>
      <c r="H1413" s="61">
        <v>2013</v>
      </c>
      <c r="I1413" s="5" t="s">
        <v>986</v>
      </c>
      <c r="K1413">
        <v>14</v>
      </c>
      <c r="L1413" t="str">
        <f t="shared" si="163"/>
        <v>Profundo</v>
      </c>
      <c r="M1413" s="2" t="s">
        <v>1056</v>
      </c>
      <c r="N1413" t="str">
        <f>VLOOKUP(M1413,spp!A:B,2,FALSE)</f>
        <v>Canthigaster punctatissima</v>
      </c>
      <c r="O1413">
        <f t="shared" si="162"/>
        <v>4</v>
      </c>
      <c r="P1413">
        <v>4</v>
      </c>
      <c r="AJ1413">
        <f>VLOOKUP(M1413,spp!A:C,3,FALSE)</f>
        <v>1</v>
      </c>
      <c r="AK1413">
        <f>VLOOKUP(M1413,spp!A:D,4,FALSE)</f>
        <v>2</v>
      </c>
      <c r="AL1413">
        <f t="shared" si="164"/>
        <v>25</v>
      </c>
      <c r="AM1413">
        <f t="shared" si="165"/>
        <v>0.625</v>
      </c>
      <c r="AN1413">
        <f t="shared" si="166"/>
        <v>6.25</v>
      </c>
      <c r="AO1413">
        <f t="shared" si="167"/>
        <v>6.2500000000000003E-3</v>
      </c>
      <c r="AP1413">
        <f t="shared" si="168"/>
        <v>0.08</v>
      </c>
      <c r="AQ1413">
        <f>VLOOKUP(M1413,spp!A:H,8,FALSE)</f>
        <v>3</v>
      </c>
      <c r="AR1413" t="str">
        <f>VLOOKUP(M1413,spp!A:K,10,FALSE)</f>
        <v>Depredador</v>
      </c>
      <c r="AS1413" t="str">
        <f>VLOOKUP(M1413,spp!A:L,12,FALSE)</f>
        <v>LC</v>
      </c>
    </row>
    <row r="1414" spans="1:45" x14ac:dyDescent="0.3">
      <c r="A1414" s="2">
        <v>45</v>
      </c>
      <c r="B1414" s="2" t="s">
        <v>1176</v>
      </c>
      <c r="C1414" s="2" t="s">
        <v>1177</v>
      </c>
      <c r="D1414" s="2" t="s">
        <v>1182</v>
      </c>
      <c r="E1414" s="2" t="s">
        <v>1179</v>
      </c>
      <c r="F1414" s="2">
        <v>3</v>
      </c>
      <c r="G1414" s="1" t="s">
        <v>1181</v>
      </c>
      <c r="H1414" s="61">
        <v>2013</v>
      </c>
      <c r="I1414" s="5" t="s">
        <v>986</v>
      </c>
      <c r="K1414">
        <v>14</v>
      </c>
      <c r="L1414" t="str">
        <f t="shared" si="163"/>
        <v>Profundo</v>
      </c>
      <c r="M1414" s="2" t="s">
        <v>1207</v>
      </c>
      <c r="N1414" t="str">
        <f>VLOOKUP(M1414,spp!A:B,2,FALSE)</f>
        <v>Gymnothorax dovii</v>
      </c>
      <c r="O1414">
        <f t="shared" si="162"/>
        <v>1</v>
      </c>
      <c r="V1414">
        <v>1</v>
      </c>
      <c r="AJ1414">
        <f>VLOOKUP(M1414,spp!A:C,3,FALSE)</f>
        <v>1.4E-3</v>
      </c>
      <c r="AK1414">
        <f>VLOOKUP(M1414,spp!A:D,4,FALSE)</f>
        <v>3.0122</v>
      </c>
      <c r="AL1414">
        <f t="shared" si="164"/>
        <v>133.63947771407416</v>
      </c>
      <c r="AM1414">
        <f t="shared" si="165"/>
        <v>3.3409869428518539</v>
      </c>
      <c r="AN1414">
        <f t="shared" si="166"/>
        <v>33.40986942851854</v>
      </c>
      <c r="AO1414">
        <f t="shared" si="167"/>
        <v>3.3409869428518542E-2</v>
      </c>
      <c r="AP1414">
        <f t="shared" si="168"/>
        <v>0.02</v>
      </c>
      <c r="AQ1414">
        <f>VLOOKUP(M1414,spp!A:H,8,FALSE)</f>
        <v>4.3</v>
      </c>
      <c r="AR1414" t="str">
        <f>VLOOKUP(M1414,spp!A:K,10,FALSE)</f>
        <v>Depredador Tope</v>
      </c>
      <c r="AS1414" t="str">
        <f>VLOOKUP(M1414,spp!A:L,12,FALSE)</f>
        <v>LC</v>
      </c>
    </row>
    <row r="1415" spans="1:45" x14ac:dyDescent="0.3">
      <c r="A1415" s="2">
        <v>45</v>
      </c>
      <c r="B1415" s="2" t="s">
        <v>1176</v>
      </c>
      <c r="C1415" s="2" t="s">
        <v>1177</v>
      </c>
      <c r="D1415" s="2" t="s">
        <v>1182</v>
      </c>
      <c r="E1415" s="2" t="s">
        <v>1179</v>
      </c>
      <c r="F1415" s="2">
        <v>3</v>
      </c>
      <c r="G1415" s="1" t="s">
        <v>1181</v>
      </c>
      <c r="H1415" s="61">
        <v>2013</v>
      </c>
      <c r="I1415" s="5" t="s">
        <v>986</v>
      </c>
      <c r="K1415">
        <v>14</v>
      </c>
      <c r="L1415" t="str">
        <f t="shared" si="163"/>
        <v>Profundo</v>
      </c>
      <c r="M1415" s="2" t="s">
        <v>1066</v>
      </c>
      <c r="N1415" t="str">
        <f>VLOOKUP(M1415,spp!A:B,2,FALSE)</f>
        <v>Caranx melampygus</v>
      </c>
      <c r="O1415">
        <f t="shared" si="162"/>
        <v>4</v>
      </c>
      <c r="U1415">
        <v>4</v>
      </c>
      <c r="AJ1415">
        <f>VLOOKUP(M1415,spp!A:C,3,FALSE)</f>
        <v>2</v>
      </c>
      <c r="AK1415">
        <f>VLOOKUP(M1415,spp!A:D,4,FALSE)</f>
        <v>2</v>
      </c>
      <c r="AL1415">
        <f t="shared" si="164"/>
        <v>9800</v>
      </c>
      <c r="AM1415">
        <f t="shared" si="165"/>
        <v>245</v>
      </c>
      <c r="AN1415">
        <f t="shared" si="166"/>
        <v>2450</v>
      </c>
      <c r="AO1415">
        <f t="shared" si="167"/>
        <v>2.4500000000000002</v>
      </c>
      <c r="AP1415">
        <f t="shared" si="168"/>
        <v>0.08</v>
      </c>
      <c r="AQ1415">
        <f>VLOOKUP(M1415,spp!A:H,8,FALSE)</f>
        <v>4.5</v>
      </c>
      <c r="AR1415" t="str">
        <f>VLOOKUP(M1415,spp!A:K,10,FALSE)</f>
        <v>Depredador Tope</v>
      </c>
      <c r="AS1415" t="str">
        <f>VLOOKUP(M1415,spp!A:L,12,FALSE)</f>
        <v>NE</v>
      </c>
    </row>
    <row r="1416" spans="1:45" x14ac:dyDescent="0.3">
      <c r="A1416" s="2">
        <v>45</v>
      </c>
      <c r="B1416" s="2" t="s">
        <v>1176</v>
      </c>
      <c r="C1416" s="2" t="s">
        <v>1177</v>
      </c>
      <c r="D1416" s="2" t="s">
        <v>1182</v>
      </c>
      <c r="E1416" s="2" t="s">
        <v>1179</v>
      </c>
      <c r="F1416" s="2">
        <v>3</v>
      </c>
      <c r="G1416" s="1" t="s">
        <v>1181</v>
      </c>
      <c r="H1416" s="61">
        <v>2013</v>
      </c>
      <c r="I1416" s="5" t="s">
        <v>986</v>
      </c>
      <c r="K1416">
        <v>14</v>
      </c>
      <c r="L1416" t="str">
        <f t="shared" si="163"/>
        <v>Profundo</v>
      </c>
      <c r="M1416" s="2" t="s">
        <v>1079</v>
      </c>
      <c r="N1416" t="str">
        <f>VLOOKUP(M1416,spp!A:B,2,FALSE)</f>
        <v>Cirrhitichthys oxycephalus</v>
      </c>
      <c r="O1416">
        <f t="shared" si="162"/>
        <v>3</v>
      </c>
      <c r="P1416">
        <v>3</v>
      </c>
      <c r="AJ1416">
        <f>VLOOKUP(M1416,spp!A:C,3,FALSE)</f>
        <v>3.32E-2</v>
      </c>
      <c r="AK1416">
        <f>VLOOKUP(M1416,spp!A:D,4,FALSE)</f>
        <v>3</v>
      </c>
      <c r="AL1416">
        <f t="shared" si="164"/>
        <v>1.5562500000000001</v>
      </c>
      <c r="AM1416">
        <f t="shared" si="165"/>
        <v>3.8906250000000003E-2</v>
      </c>
      <c r="AN1416">
        <f t="shared" si="166"/>
        <v>0.38906250000000003</v>
      </c>
      <c r="AO1416">
        <f t="shared" si="167"/>
        <v>3.8906250000000003E-4</v>
      </c>
      <c r="AP1416">
        <f t="shared" si="168"/>
        <v>0.06</v>
      </c>
      <c r="AQ1416">
        <f>VLOOKUP(M1416,spp!A:H,8,FALSE)</f>
        <v>3.9</v>
      </c>
      <c r="AR1416" t="str">
        <f>VLOOKUP(M1416,spp!A:K,10,FALSE)</f>
        <v>Depredador</v>
      </c>
      <c r="AS1416" t="str">
        <f>VLOOKUP(M1416,spp!A:L,12,FALSE)</f>
        <v>NE</v>
      </c>
    </row>
    <row r="1417" spans="1:45" x14ac:dyDescent="0.3">
      <c r="A1417" s="2">
        <v>45</v>
      </c>
      <c r="B1417" s="2" t="s">
        <v>1176</v>
      </c>
      <c r="C1417" s="2" t="s">
        <v>1177</v>
      </c>
      <c r="D1417" s="2" t="s">
        <v>1182</v>
      </c>
      <c r="E1417" s="2" t="s">
        <v>1179</v>
      </c>
      <c r="F1417" s="2">
        <v>3</v>
      </c>
      <c r="G1417" s="1" t="s">
        <v>1181</v>
      </c>
      <c r="H1417" s="61">
        <v>2013</v>
      </c>
      <c r="I1417" s="5" t="s">
        <v>986</v>
      </c>
      <c r="K1417">
        <v>14</v>
      </c>
      <c r="L1417" t="str">
        <f t="shared" si="163"/>
        <v>Profundo</v>
      </c>
      <c r="M1417" s="2" t="s">
        <v>1208</v>
      </c>
      <c r="N1417" t="str">
        <f>VLOOKUP(M1417,spp!A:B,2,FALSE)</f>
        <v>Aluterus scriptus</v>
      </c>
      <c r="O1417">
        <f t="shared" si="162"/>
        <v>2</v>
      </c>
      <c r="U1417">
        <v>2</v>
      </c>
      <c r="AJ1417" t="str">
        <f>VLOOKUP(M1417,spp!A:C,3,FALSE)</f>
        <v>0.82299999999999995</v>
      </c>
      <c r="AK1417">
        <f>VLOOKUP(M1417,spp!A:D,4,FALSE)</f>
        <v>1</v>
      </c>
      <c r="AL1417">
        <f t="shared" si="164"/>
        <v>57.609999999999928</v>
      </c>
      <c r="AM1417">
        <f t="shared" si="165"/>
        <v>1.4402499999999983</v>
      </c>
      <c r="AN1417">
        <f t="shared" si="166"/>
        <v>14.402499999999982</v>
      </c>
      <c r="AO1417">
        <f t="shared" si="167"/>
        <v>1.4402499999999981E-2</v>
      </c>
      <c r="AP1417">
        <f t="shared" si="168"/>
        <v>0.04</v>
      </c>
      <c r="AQ1417">
        <f>VLOOKUP(M1417,spp!A:H,8,FALSE)</f>
        <v>2.8</v>
      </c>
      <c r="AR1417" t="str">
        <f>VLOOKUP(M1417,spp!A:K,10,FALSE)</f>
        <v>Herbívoro</v>
      </c>
      <c r="AS1417" t="str">
        <f>VLOOKUP(M1417,spp!A:L,12,FALSE)</f>
        <v>NE</v>
      </c>
    </row>
    <row r="1418" spans="1:45" x14ac:dyDescent="0.3">
      <c r="A1418" s="2">
        <v>45</v>
      </c>
      <c r="B1418" s="2" t="s">
        <v>1176</v>
      </c>
      <c r="C1418" s="2" t="s">
        <v>1177</v>
      </c>
      <c r="D1418" s="2" t="s">
        <v>1182</v>
      </c>
      <c r="E1418" s="2" t="s">
        <v>1179</v>
      </c>
      <c r="F1418" s="2">
        <v>3</v>
      </c>
      <c r="G1418" s="1" t="s">
        <v>1181</v>
      </c>
      <c r="H1418" s="61">
        <v>2013</v>
      </c>
      <c r="I1418" s="5" t="s">
        <v>986</v>
      </c>
      <c r="K1418">
        <v>14</v>
      </c>
      <c r="L1418" t="str">
        <f t="shared" si="163"/>
        <v>Profundo</v>
      </c>
      <c r="M1418" s="2" t="s">
        <v>1202</v>
      </c>
      <c r="N1418" t="str">
        <f>VLOOKUP(M1418,spp!A:B,2,FALSE)</f>
        <v>Ostracion meleagris</v>
      </c>
      <c r="O1418">
        <f t="shared" si="162"/>
        <v>1</v>
      </c>
      <c r="R1418">
        <v>1</v>
      </c>
      <c r="AJ1418" t="str">
        <f>VLOOKUP(M1418,spp!A:C,3,FALSE)</f>
        <v>0.10100000000000001</v>
      </c>
      <c r="AK1418">
        <f>VLOOKUP(M1418,spp!A:D,4,FALSE)</f>
        <v>2</v>
      </c>
      <c r="AL1418">
        <f t="shared" si="164"/>
        <v>15.781250000000002</v>
      </c>
      <c r="AM1418">
        <f t="shared" si="165"/>
        <v>0.39453125000000006</v>
      </c>
      <c r="AN1418">
        <f t="shared" si="166"/>
        <v>3.9453125000000004</v>
      </c>
      <c r="AO1418">
        <f t="shared" si="167"/>
        <v>3.9453125E-3</v>
      </c>
      <c r="AP1418">
        <f t="shared" si="168"/>
        <v>0.02</v>
      </c>
      <c r="AQ1418">
        <f>VLOOKUP(M1418,spp!A:H,8,FALSE)</f>
        <v>2.9</v>
      </c>
      <c r="AR1418" t="str">
        <f>VLOOKUP(M1418,spp!A:K,10,FALSE)</f>
        <v>Herbívoro</v>
      </c>
      <c r="AS1418" t="str">
        <f>VLOOKUP(M1418,spp!A:L,12,FALSE)</f>
        <v>NE</v>
      </c>
    </row>
    <row r="1419" spans="1:45" x14ac:dyDescent="0.3">
      <c r="A1419" s="2">
        <v>45</v>
      </c>
      <c r="B1419" s="2" t="s">
        <v>1176</v>
      </c>
      <c r="C1419" s="2" t="s">
        <v>1177</v>
      </c>
      <c r="D1419" s="2" t="s">
        <v>1182</v>
      </c>
      <c r="E1419" s="2" t="s">
        <v>1179</v>
      </c>
      <c r="F1419" s="2">
        <v>3</v>
      </c>
      <c r="G1419" s="1" t="s">
        <v>1181</v>
      </c>
      <c r="H1419" s="61">
        <v>2013</v>
      </c>
      <c r="I1419" s="5" t="s">
        <v>986</v>
      </c>
      <c r="K1419">
        <v>14</v>
      </c>
      <c r="L1419" t="str">
        <f t="shared" si="163"/>
        <v>Profundo</v>
      </c>
      <c r="M1419" s="2" t="s">
        <v>1127</v>
      </c>
      <c r="N1419" t="str">
        <f>VLOOKUP(M1419,spp!A:B,2,FALSE)</f>
        <v>Arothron hispidus</v>
      </c>
      <c r="O1419">
        <f t="shared" si="162"/>
        <v>1</v>
      </c>
      <c r="U1419">
        <v>1</v>
      </c>
      <c r="AJ1419">
        <f>VLOOKUP(M1419,spp!A:C,3,FALSE)</f>
        <v>5</v>
      </c>
      <c r="AK1419">
        <f>VLOOKUP(M1419,spp!A:D,4,FALSE)</f>
        <v>2</v>
      </c>
      <c r="AL1419">
        <f t="shared" si="164"/>
        <v>6125</v>
      </c>
      <c r="AM1419">
        <f t="shared" si="165"/>
        <v>153.125</v>
      </c>
      <c r="AN1419">
        <f t="shared" si="166"/>
        <v>1531.25</v>
      </c>
      <c r="AO1419">
        <f t="shared" si="167"/>
        <v>1.53125</v>
      </c>
      <c r="AP1419">
        <f t="shared" si="168"/>
        <v>0.02</v>
      </c>
      <c r="AQ1419">
        <f>VLOOKUP(M1419,spp!A:H,8,FALSE)</f>
        <v>3.1</v>
      </c>
      <c r="AR1419" t="str">
        <f>VLOOKUP(M1419,spp!A:K,10,FALSE)</f>
        <v>Depredador</v>
      </c>
      <c r="AS1419" t="str">
        <f>VLOOKUP(M1419,spp!A:L,12,FALSE)</f>
        <v>NE</v>
      </c>
    </row>
    <row r="1420" spans="1:45" x14ac:dyDescent="0.3">
      <c r="A1420" s="2">
        <v>46</v>
      </c>
      <c r="B1420" s="2" t="s">
        <v>1176</v>
      </c>
      <c r="C1420" s="2" t="s">
        <v>1177</v>
      </c>
      <c r="D1420" s="2" t="s">
        <v>1183</v>
      </c>
      <c r="E1420" s="2" t="s">
        <v>1179</v>
      </c>
      <c r="F1420" s="2">
        <v>1</v>
      </c>
      <c r="G1420" s="1" t="s">
        <v>1181</v>
      </c>
      <c r="H1420" s="61">
        <v>2013</v>
      </c>
      <c r="I1420" s="5" t="s">
        <v>986</v>
      </c>
      <c r="K1420">
        <v>14</v>
      </c>
      <c r="L1420" t="str">
        <f t="shared" si="163"/>
        <v>Profundo</v>
      </c>
      <c r="M1420" s="2" t="s">
        <v>1194</v>
      </c>
      <c r="N1420" t="str">
        <f>VLOOKUP(M1420,spp!A:B,2,FALSE)</f>
        <v>Stegastes arcifrons</v>
      </c>
      <c r="O1420">
        <f t="shared" si="162"/>
        <v>35</v>
      </c>
      <c r="P1420">
        <v>35</v>
      </c>
      <c r="AJ1420">
        <f>VLOOKUP(M1420,spp!A:C,3,FALSE)</f>
        <v>3.49E-2</v>
      </c>
      <c r="AK1420">
        <f>VLOOKUP(M1420,spp!A:D,4,FALSE)</f>
        <v>2</v>
      </c>
      <c r="AL1420">
        <f t="shared" si="164"/>
        <v>7.6343750000000004</v>
      </c>
      <c r="AM1420">
        <f t="shared" si="165"/>
        <v>0.190859375</v>
      </c>
      <c r="AN1420">
        <f t="shared" si="166"/>
        <v>1.9085937500000001</v>
      </c>
      <c r="AO1420">
        <f t="shared" si="167"/>
        <v>1.9085937500000001E-3</v>
      </c>
      <c r="AP1420">
        <f t="shared" si="168"/>
        <v>0.7</v>
      </c>
      <c r="AQ1420">
        <f>VLOOKUP(M1420,spp!A:H,8,FALSE)</f>
        <v>2.97</v>
      </c>
      <c r="AR1420" t="str">
        <f>VLOOKUP(M1420,spp!A:K,10,FALSE)</f>
        <v>Herbívoro</v>
      </c>
      <c r="AS1420" t="str">
        <f>VLOOKUP(M1420,spp!A:L,12,FALSE)</f>
        <v>LC</v>
      </c>
    </row>
    <row r="1421" spans="1:45" x14ac:dyDescent="0.3">
      <c r="A1421" s="2">
        <v>46</v>
      </c>
      <c r="B1421" s="2" t="s">
        <v>1176</v>
      </c>
      <c r="C1421" s="2" t="s">
        <v>1177</v>
      </c>
      <c r="D1421" s="2" t="s">
        <v>1183</v>
      </c>
      <c r="E1421" s="2" t="s">
        <v>1179</v>
      </c>
      <c r="F1421" s="2">
        <v>1</v>
      </c>
      <c r="G1421" s="1" t="s">
        <v>1181</v>
      </c>
      <c r="H1421" s="61">
        <v>2013</v>
      </c>
      <c r="I1421" s="5" t="s">
        <v>986</v>
      </c>
      <c r="K1421">
        <v>14</v>
      </c>
      <c r="L1421" t="str">
        <f t="shared" si="163"/>
        <v>Profundo</v>
      </c>
      <c r="M1421" s="2" t="s">
        <v>1152</v>
      </c>
      <c r="N1421" t="str">
        <f>VLOOKUP(M1421,spp!A:B,2,FALSE)</f>
        <v>Serranus tico</v>
      </c>
      <c r="O1421">
        <f t="shared" si="162"/>
        <v>250</v>
      </c>
      <c r="P1421">
        <v>250</v>
      </c>
      <c r="AJ1421">
        <f>VLOOKUP(M1421,spp!A:C,3,FALSE)</f>
        <v>1.12E-2</v>
      </c>
      <c r="AK1421">
        <f>VLOOKUP(M1421,spp!A:D,4,FALSE)</f>
        <v>3.05</v>
      </c>
      <c r="AL1421">
        <f t="shared" si="164"/>
        <v>45.801010280237875</v>
      </c>
      <c r="AM1421">
        <f t="shared" si="165"/>
        <v>1.1450252570059469</v>
      </c>
      <c r="AN1421">
        <f t="shared" si="166"/>
        <v>11.450252570059469</v>
      </c>
      <c r="AO1421">
        <f t="shared" si="167"/>
        <v>1.1450252570059469E-2</v>
      </c>
      <c r="AP1421">
        <f t="shared" si="168"/>
        <v>5</v>
      </c>
      <c r="AQ1421">
        <f>VLOOKUP(M1421,spp!A:H,8,FALSE)</f>
        <v>3.6</v>
      </c>
      <c r="AR1421" t="str">
        <f>VLOOKUP(M1421,spp!A:K,10,FALSE)</f>
        <v>Depredador</v>
      </c>
      <c r="AS1421" t="str">
        <f>VLOOKUP(M1421,spp!A:L,12,FALSE)</f>
        <v>LC</v>
      </c>
    </row>
    <row r="1422" spans="1:45" x14ac:dyDescent="0.3">
      <c r="A1422" s="2">
        <v>46</v>
      </c>
      <c r="B1422" s="2" t="s">
        <v>1176</v>
      </c>
      <c r="C1422" s="2" t="s">
        <v>1177</v>
      </c>
      <c r="D1422" s="2" t="s">
        <v>1183</v>
      </c>
      <c r="E1422" s="2" t="s">
        <v>1179</v>
      </c>
      <c r="F1422" s="2">
        <v>1</v>
      </c>
      <c r="G1422" s="1" t="s">
        <v>1181</v>
      </c>
      <c r="H1422" s="61">
        <v>2013</v>
      </c>
      <c r="I1422" s="5" t="s">
        <v>986</v>
      </c>
      <c r="K1422">
        <v>14</v>
      </c>
      <c r="L1422" t="str">
        <f t="shared" si="163"/>
        <v>Profundo</v>
      </c>
      <c r="M1422" s="2" t="s">
        <v>1066</v>
      </c>
      <c r="N1422" t="str">
        <f>VLOOKUP(M1422,spp!A:B,2,FALSE)</f>
        <v>Caranx melampygus</v>
      </c>
      <c r="O1422">
        <f t="shared" si="162"/>
        <v>5</v>
      </c>
      <c r="U1422">
        <v>5</v>
      </c>
      <c r="AJ1422">
        <f>VLOOKUP(M1422,spp!A:C,3,FALSE)</f>
        <v>2</v>
      </c>
      <c r="AK1422">
        <f>VLOOKUP(M1422,spp!A:D,4,FALSE)</f>
        <v>2</v>
      </c>
      <c r="AL1422">
        <f t="shared" si="164"/>
        <v>12250</v>
      </c>
      <c r="AM1422">
        <f t="shared" si="165"/>
        <v>306.25</v>
      </c>
      <c r="AN1422">
        <f t="shared" si="166"/>
        <v>3062.5</v>
      </c>
      <c r="AO1422">
        <f t="shared" si="167"/>
        <v>3.0625</v>
      </c>
      <c r="AP1422">
        <f t="shared" si="168"/>
        <v>0.1</v>
      </c>
      <c r="AQ1422">
        <f>VLOOKUP(M1422,spp!A:H,8,FALSE)</f>
        <v>4.5</v>
      </c>
      <c r="AR1422" t="str">
        <f>VLOOKUP(M1422,spp!A:K,10,FALSE)</f>
        <v>Depredador Tope</v>
      </c>
      <c r="AS1422" t="str">
        <f>VLOOKUP(M1422,spp!A:L,12,FALSE)</f>
        <v>NE</v>
      </c>
    </row>
    <row r="1423" spans="1:45" x14ac:dyDescent="0.3">
      <c r="A1423" s="2">
        <v>46</v>
      </c>
      <c r="B1423" s="2" t="s">
        <v>1176</v>
      </c>
      <c r="C1423" s="2" t="s">
        <v>1177</v>
      </c>
      <c r="D1423" s="2" t="s">
        <v>1183</v>
      </c>
      <c r="E1423" s="2" t="s">
        <v>1179</v>
      </c>
      <c r="F1423" s="2">
        <v>1</v>
      </c>
      <c r="G1423" s="1" t="s">
        <v>1181</v>
      </c>
      <c r="H1423" s="61">
        <v>2013</v>
      </c>
      <c r="I1423" s="5" t="s">
        <v>986</v>
      </c>
      <c r="K1423">
        <v>14</v>
      </c>
      <c r="L1423" t="str">
        <f t="shared" si="163"/>
        <v>Profundo</v>
      </c>
      <c r="M1423" s="2" t="s">
        <v>1077</v>
      </c>
      <c r="N1423" t="str">
        <f>VLOOKUP(M1423,spp!A:B,2,FALSE)</f>
        <v>Fistularia commersonii</v>
      </c>
      <c r="O1423">
        <f t="shared" si="162"/>
        <v>2</v>
      </c>
      <c r="V1423">
        <v>2</v>
      </c>
      <c r="AJ1423">
        <f>VLOOKUP(M1423,spp!A:C,3,FALSE)</f>
        <v>5</v>
      </c>
      <c r="AK1423">
        <f>VLOOKUP(M1423,spp!A:D,4,FALSE)</f>
        <v>3</v>
      </c>
      <c r="AL1423">
        <f t="shared" si="164"/>
        <v>911250</v>
      </c>
      <c r="AM1423">
        <f t="shared" si="165"/>
        <v>22781.25</v>
      </c>
      <c r="AN1423">
        <f t="shared" si="166"/>
        <v>227812.5</v>
      </c>
      <c r="AO1423">
        <f t="shared" si="167"/>
        <v>227.8125</v>
      </c>
      <c r="AP1423">
        <f t="shared" si="168"/>
        <v>0.04</v>
      </c>
      <c r="AQ1423">
        <f>VLOOKUP(M1423,spp!A:H,8,FALSE)</f>
        <v>4.3</v>
      </c>
      <c r="AR1423" t="str">
        <f>VLOOKUP(M1423,spp!A:K,10,FALSE)</f>
        <v>Depredador Tope</v>
      </c>
      <c r="AS1423" t="str">
        <f>VLOOKUP(M1423,spp!A:L,12,FALSE)</f>
        <v>NE</v>
      </c>
    </row>
    <row r="1424" spans="1:45" x14ac:dyDescent="0.3">
      <c r="A1424" s="2">
        <v>46</v>
      </c>
      <c r="B1424" s="2" t="s">
        <v>1176</v>
      </c>
      <c r="C1424" s="2" t="s">
        <v>1177</v>
      </c>
      <c r="D1424" s="2" t="s">
        <v>1183</v>
      </c>
      <c r="E1424" s="2" t="s">
        <v>1179</v>
      </c>
      <c r="F1424" s="2">
        <v>1</v>
      </c>
      <c r="G1424" s="1" t="s">
        <v>1181</v>
      </c>
      <c r="H1424" s="61">
        <v>2013</v>
      </c>
      <c r="I1424" s="5" t="s">
        <v>986</v>
      </c>
      <c r="K1424">
        <v>14</v>
      </c>
      <c r="L1424" t="str">
        <f t="shared" si="163"/>
        <v>Profundo</v>
      </c>
      <c r="M1424" s="2" t="s">
        <v>1067</v>
      </c>
      <c r="N1424" t="str">
        <f>VLOOKUP(M1424,spp!A:B,2,FALSE)</f>
        <v>Acanthurus xanthopterus</v>
      </c>
      <c r="O1424">
        <f t="shared" si="162"/>
        <v>2</v>
      </c>
      <c r="U1424">
        <v>2</v>
      </c>
      <c r="AJ1424">
        <f>VLOOKUP(M1424,spp!A:C,3,FALSE)</f>
        <v>2.673E-2</v>
      </c>
      <c r="AK1424">
        <f>VLOOKUP(M1424,spp!A:D,4,FALSE)</f>
        <v>2</v>
      </c>
      <c r="AL1424">
        <f t="shared" si="164"/>
        <v>65.488500000000002</v>
      </c>
      <c r="AM1424">
        <f t="shared" si="165"/>
        <v>1.6372125</v>
      </c>
      <c r="AN1424">
        <f t="shared" si="166"/>
        <v>16.372125</v>
      </c>
      <c r="AO1424">
        <f t="shared" si="167"/>
        <v>1.6372125000000001E-2</v>
      </c>
      <c r="AP1424">
        <f t="shared" si="168"/>
        <v>0.04</v>
      </c>
      <c r="AQ1424">
        <f>VLOOKUP(M1424,spp!A:H,8,FALSE)</f>
        <v>2.9</v>
      </c>
      <c r="AR1424" t="str">
        <f>VLOOKUP(M1424,spp!A:K,10,FALSE)</f>
        <v>Herbívoro</v>
      </c>
      <c r="AS1424" t="str">
        <f>VLOOKUP(M1424,spp!A:L,12,FALSE)</f>
        <v>LC</v>
      </c>
    </row>
    <row r="1425" spans="1:45" x14ac:dyDescent="0.3">
      <c r="A1425" s="2">
        <v>46</v>
      </c>
      <c r="B1425" s="2" t="s">
        <v>1176</v>
      </c>
      <c r="C1425" s="2" t="s">
        <v>1177</v>
      </c>
      <c r="D1425" s="2" t="s">
        <v>1183</v>
      </c>
      <c r="E1425" s="2" t="s">
        <v>1179</v>
      </c>
      <c r="F1425" s="2">
        <v>1</v>
      </c>
      <c r="G1425" s="1" t="s">
        <v>1181</v>
      </c>
      <c r="H1425" s="61">
        <v>2013</v>
      </c>
      <c r="I1425" s="5" t="s">
        <v>986</v>
      </c>
      <c r="K1425">
        <v>14</v>
      </c>
      <c r="L1425" t="str">
        <f t="shared" si="163"/>
        <v>Profundo</v>
      </c>
      <c r="M1425" s="2" t="s">
        <v>1154</v>
      </c>
      <c r="N1425" t="str">
        <f>VLOOKUP(M1425,spp!A:B,2,FALSE)</f>
        <v>Seriola rivoliana</v>
      </c>
      <c r="O1425">
        <f t="shared" si="162"/>
        <v>1</v>
      </c>
      <c r="T1425">
        <v>1</v>
      </c>
      <c r="AJ1425">
        <f>VLOOKUP(M1425,spp!A:C,3,FALSE)</f>
        <v>0.02</v>
      </c>
      <c r="AK1425">
        <f>VLOOKUP(M1425,spp!A:D,4,FALSE)</f>
        <v>2.98</v>
      </c>
      <c r="AL1425">
        <f t="shared" si="164"/>
        <v>293.01592312562946</v>
      </c>
      <c r="AM1425">
        <f t="shared" si="165"/>
        <v>7.3253980781407364</v>
      </c>
      <c r="AN1425">
        <f t="shared" si="166"/>
        <v>73.253980781407364</v>
      </c>
      <c r="AO1425">
        <f t="shared" si="167"/>
        <v>7.3253980781407366E-2</v>
      </c>
      <c r="AP1425">
        <f t="shared" si="168"/>
        <v>0.02</v>
      </c>
      <c r="AQ1425">
        <f>VLOOKUP(M1425,spp!A:H,8,FALSE)</f>
        <v>4.5</v>
      </c>
      <c r="AR1425" t="str">
        <f>VLOOKUP(M1425,spp!A:K,10,FALSE)</f>
        <v>Depredador Tope</v>
      </c>
      <c r="AS1425" t="str">
        <f>VLOOKUP(M1425,spp!A:L,12,FALSE)</f>
        <v>NE</v>
      </c>
    </row>
    <row r="1426" spans="1:45" x14ac:dyDescent="0.3">
      <c r="A1426" s="2">
        <v>46</v>
      </c>
      <c r="B1426" s="2" t="s">
        <v>1176</v>
      </c>
      <c r="C1426" s="2" t="s">
        <v>1177</v>
      </c>
      <c r="D1426" s="2" t="s">
        <v>1183</v>
      </c>
      <c r="E1426" s="2" t="s">
        <v>1179</v>
      </c>
      <c r="F1426" s="2">
        <v>1</v>
      </c>
      <c r="G1426" s="1" t="s">
        <v>1181</v>
      </c>
      <c r="H1426" s="61">
        <v>2013</v>
      </c>
      <c r="I1426" s="5" t="s">
        <v>986</v>
      </c>
      <c r="K1426">
        <v>14</v>
      </c>
      <c r="L1426" t="str">
        <f t="shared" si="163"/>
        <v>Profundo</v>
      </c>
      <c r="M1426" s="2" t="s">
        <v>1040</v>
      </c>
      <c r="N1426" t="str">
        <f>VLOOKUP(M1426,spp!A:B,2,FALSE)</f>
        <v>Sufflamen verres</v>
      </c>
      <c r="O1426">
        <f t="shared" si="162"/>
        <v>1</v>
      </c>
      <c r="U1426">
        <v>1</v>
      </c>
      <c r="AJ1426">
        <f>VLOOKUP(M1426,spp!A:C,3,FALSE)</f>
        <v>2</v>
      </c>
      <c r="AK1426">
        <f>VLOOKUP(M1426,spp!A:D,4,FALSE)</f>
        <v>3</v>
      </c>
      <c r="AL1426">
        <f t="shared" si="164"/>
        <v>85750</v>
      </c>
      <c r="AM1426">
        <f t="shared" si="165"/>
        <v>2143.75</v>
      </c>
      <c r="AN1426">
        <f t="shared" si="166"/>
        <v>21437.5</v>
      </c>
      <c r="AO1426">
        <f t="shared" si="167"/>
        <v>21.4375</v>
      </c>
      <c r="AP1426">
        <f t="shared" si="168"/>
        <v>0.02</v>
      </c>
      <c r="AQ1426">
        <f>VLOOKUP(M1426,spp!A:H,8,FALSE)</f>
        <v>3.3</v>
      </c>
      <c r="AR1426" t="str">
        <f>VLOOKUP(M1426,spp!A:K,10,FALSE)</f>
        <v>Depredador</v>
      </c>
      <c r="AS1426" t="str">
        <f>VLOOKUP(M1426,spp!A:L,12,FALSE)</f>
        <v>LC</v>
      </c>
    </row>
    <row r="1427" spans="1:45" x14ac:dyDescent="0.3">
      <c r="A1427" s="2">
        <v>46</v>
      </c>
      <c r="B1427" s="2" t="s">
        <v>1176</v>
      </c>
      <c r="C1427" s="2" t="s">
        <v>1177</v>
      </c>
      <c r="D1427" s="2" t="s">
        <v>1183</v>
      </c>
      <c r="E1427" s="2" t="s">
        <v>1179</v>
      </c>
      <c r="F1427" s="2">
        <v>1</v>
      </c>
      <c r="G1427" s="1" t="s">
        <v>1181</v>
      </c>
      <c r="H1427" s="61">
        <v>2013</v>
      </c>
      <c r="I1427" s="5" t="s">
        <v>986</v>
      </c>
      <c r="K1427">
        <v>14</v>
      </c>
      <c r="L1427" t="str">
        <f t="shared" si="163"/>
        <v>Profundo</v>
      </c>
      <c r="M1427" s="2" t="s">
        <v>1028</v>
      </c>
      <c r="N1427" t="str">
        <f>VLOOKUP(M1427,spp!A:B,2,FALSE)</f>
        <v>Thalassoma lucasanum</v>
      </c>
      <c r="O1427">
        <f t="shared" si="162"/>
        <v>5</v>
      </c>
      <c r="P1427">
        <v>5</v>
      </c>
      <c r="AJ1427">
        <f>VLOOKUP(M1427,spp!A:C,3,FALSE)</f>
        <v>1.261E-2</v>
      </c>
      <c r="AK1427">
        <f>VLOOKUP(M1427,spp!A:D,4,FALSE)</f>
        <v>2</v>
      </c>
      <c r="AL1427">
        <f t="shared" si="164"/>
        <v>0.39406249999999998</v>
      </c>
      <c r="AM1427">
        <f t="shared" si="165"/>
        <v>9.8515624999999992E-3</v>
      </c>
      <c r="AN1427">
        <f t="shared" si="166"/>
        <v>9.8515624999999996E-2</v>
      </c>
      <c r="AO1427">
        <f t="shared" si="167"/>
        <v>9.8515624999999998E-5</v>
      </c>
      <c r="AP1427">
        <f t="shared" si="168"/>
        <v>0.1</v>
      </c>
      <c r="AQ1427">
        <f>VLOOKUP(M1427,spp!A:H,8,FALSE)</f>
        <v>3.5</v>
      </c>
      <c r="AR1427" t="str">
        <f>VLOOKUP(M1427,spp!A:K,10,FALSE)</f>
        <v>Depredador</v>
      </c>
      <c r="AS1427" t="str">
        <f>VLOOKUP(M1427,spp!A:L,12,FALSE)</f>
        <v>LC</v>
      </c>
    </row>
    <row r="1428" spans="1:45" x14ac:dyDescent="0.3">
      <c r="A1428" s="2">
        <v>46</v>
      </c>
      <c r="B1428" s="2" t="s">
        <v>1176</v>
      </c>
      <c r="C1428" s="2" t="s">
        <v>1177</v>
      </c>
      <c r="D1428" s="2" t="s">
        <v>1183</v>
      </c>
      <c r="E1428" s="2" t="s">
        <v>1179</v>
      </c>
      <c r="F1428" s="2">
        <v>2</v>
      </c>
      <c r="G1428" s="1" t="s">
        <v>1181</v>
      </c>
      <c r="H1428" s="61">
        <v>2013</v>
      </c>
      <c r="I1428" s="5" t="s">
        <v>986</v>
      </c>
      <c r="K1428">
        <v>14</v>
      </c>
      <c r="L1428" t="str">
        <f t="shared" si="163"/>
        <v>Profundo</v>
      </c>
      <c r="M1428" s="2" t="s">
        <v>1194</v>
      </c>
      <c r="N1428" t="str">
        <f>VLOOKUP(M1428,spp!A:B,2,FALSE)</f>
        <v>Stegastes arcifrons</v>
      </c>
      <c r="O1428">
        <f t="shared" si="162"/>
        <v>60</v>
      </c>
      <c r="P1428">
        <v>60</v>
      </c>
      <c r="AJ1428">
        <f>VLOOKUP(M1428,spp!A:C,3,FALSE)</f>
        <v>3.49E-2</v>
      </c>
      <c r="AK1428">
        <f>VLOOKUP(M1428,spp!A:D,4,FALSE)</f>
        <v>2</v>
      </c>
      <c r="AL1428">
        <f t="shared" si="164"/>
        <v>13.0875</v>
      </c>
      <c r="AM1428">
        <f t="shared" si="165"/>
        <v>0.32718750000000002</v>
      </c>
      <c r="AN1428">
        <f t="shared" si="166"/>
        <v>3.2718750000000001</v>
      </c>
      <c r="AO1428">
        <f t="shared" si="167"/>
        <v>3.271875E-3</v>
      </c>
      <c r="AP1428">
        <f t="shared" si="168"/>
        <v>1.2</v>
      </c>
      <c r="AQ1428">
        <f>VLOOKUP(M1428,spp!A:H,8,FALSE)</f>
        <v>2.97</v>
      </c>
      <c r="AR1428" t="str">
        <f>VLOOKUP(M1428,spp!A:K,10,FALSE)</f>
        <v>Herbívoro</v>
      </c>
      <c r="AS1428" t="str">
        <f>VLOOKUP(M1428,spp!A:L,12,FALSE)</f>
        <v>LC</v>
      </c>
    </row>
    <row r="1429" spans="1:45" x14ac:dyDescent="0.3">
      <c r="A1429" s="2">
        <v>46</v>
      </c>
      <c r="B1429" s="2" t="s">
        <v>1176</v>
      </c>
      <c r="C1429" s="2" t="s">
        <v>1177</v>
      </c>
      <c r="D1429" s="2" t="s">
        <v>1183</v>
      </c>
      <c r="E1429" s="2" t="s">
        <v>1179</v>
      </c>
      <c r="F1429" s="2">
        <v>2</v>
      </c>
      <c r="G1429" s="1" t="s">
        <v>1181</v>
      </c>
      <c r="H1429" s="61">
        <v>2013</v>
      </c>
      <c r="I1429" s="5" t="s">
        <v>986</v>
      </c>
      <c r="K1429">
        <v>14</v>
      </c>
      <c r="L1429" t="str">
        <f t="shared" si="163"/>
        <v>Profundo</v>
      </c>
      <c r="M1429" s="2" t="s">
        <v>1152</v>
      </c>
      <c r="N1429" t="str">
        <f>VLOOKUP(M1429,spp!A:B,2,FALSE)</f>
        <v>Serranus tico</v>
      </c>
      <c r="O1429">
        <f t="shared" si="162"/>
        <v>300</v>
      </c>
      <c r="P1429">
        <v>300</v>
      </c>
      <c r="AJ1429">
        <f>VLOOKUP(M1429,spp!A:C,3,FALSE)</f>
        <v>1.12E-2</v>
      </c>
      <c r="AK1429">
        <f>VLOOKUP(M1429,spp!A:D,4,FALSE)</f>
        <v>3.05</v>
      </c>
      <c r="AL1429">
        <f t="shared" si="164"/>
        <v>54.961212336285456</v>
      </c>
      <c r="AM1429">
        <f t="shared" si="165"/>
        <v>1.3740303084071364</v>
      </c>
      <c r="AN1429">
        <f t="shared" si="166"/>
        <v>13.740303084071364</v>
      </c>
      <c r="AO1429">
        <f t="shared" si="167"/>
        <v>1.3740303084071363E-2</v>
      </c>
      <c r="AP1429">
        <f t="shared" si="168"/>
        <v>6</v>
      </c>
      <c r="AQ1429">
        <f>VLOOKUP(M1429,spp!A:H,8,FALSE)</f>
        <v>3.6</v>
      </c>
      <c r="AR1429" t="str">
        <f>VLOOKUP(M1429,spp!A:K,10,FALSE)</f>
        <v>Depredador</v>
      </c>
      <c r="AS1429" t="str">
        <f>VLOOKUP(M1429,spp!A:L,12,FALSE)</f>
        <v>LC</v>
      </c>
    </row>
    <row r="1430" spans="1:45" x14ac:dyDescent="0.3">
      <c r="A1430" s="2">
        <v>46</v>
      </c>
      <c r="B1430" s="2" t="s">
        <v>1176</v>
      </c>
      <c r="C1430" s="2" t="s">
        <v>1177</v>
      </c>
      <c r="D1430" s="2" t="s">
        <v>1183</v>
      </c>
      <c r="E1430" s="2" t="s">
        <v>1179</v>
      </c>
      <c r="F1430" s="2">
        <v>2</v>
      </c>
      <c r="G1430" s="1" t="s">
        <v>1181</v>
      </c>
      <c r="H1430" s="61">
        <v>2013</v>
      </c>
      <c r="I1430" s="5" t="s">
        <v>986</v>
      </c>
      <c r="K1430">
        <v>14</v>
      </c>
      <c r="L1430" t="str">
        <f t="shared" si="163"/>
        <v>Profundo</v>
      </c>
      <c r="M1430" s="2" t="s">
        <v>1066</v>
      </c>
      <c r="N1430" t="str">
        <f>VLOOKUP(M1430,spp!A:B,2,FALSE)</f>
        <v>Caranx melampygus</v>
      </c>
      <c r="O1430">
        <f t="shared" si="162"/>
        <v>5</v>
      </c>
      <c r="U1430">
        <v>5</v>
      </c>
      <c r="AJ1430">
        <f>VLOOKUP(M1430,spp!A:C,3,FALSE)</f>
        <v>2</v>
      </c>
      <c r="AK1430">
        <f>VLOOKUP(M1430,spp!A:D,4,FALSE)</f>
        <v>2</v>
      </c>
      <c r="AL1430">
        <f t="shared" si="164"/>
        <v>12250</v>
      </c>
      <c r="AM1430">
        <f t="shared" si="165"/>
        <v>306.25</v>
      </c>
      <c r="AN1430">
        <f t="shared" si="166"/>
        <v>3062.5</v>
      </c>
      <c r="AO1430">
        <f t="shared" si="167"/>
        <v>3.0625</v>
      </c>
      <c r="AP1430">
        <f t="shared" si="168"/>
        <v>0.1</v>
      </c>
      <c r="AQ1430">
        <f>VLOOKUP(M1430,spp!A:H,8,FALSE)</f>
        <v>4.5</v>
      </c>
      <c r="AR1430" t="str">
        <f>VLOOKUP(M1430,spp!A:K,10,FALSE)</f>
        <v>Depredador Tope</v>
      </c>
      <c r="AS1430" t="str">
        <f>VLOOKUP(M1430,spp!A:L,12,FALSE)</f>
        <v>NE</v>
      </c>
    </row>
    <row r="1431" spans="1:45" x14ac:dyDescent="0.3">
      <c r="A1431" s="2">
        <v>46</v>
      </c>
      <c r="B1431" s="2" t="s">
        <v>1176</v>
      </c>
      <c r="C1431" s="2" t="s">
        <v>1177</v>
      </c>
      <c r="D1431" s="2" t="s">
        <v>1183</v>
      </c>
      <c r="E1431" s="2" t="s">
        <v>1179</v>
      </c>
      <c r="F1431" s="2">
        <v>2</v>
      </c>
      <c r="G1431" s="1" t="s">
        <v>1181</v>
      </c>
      <c r="H1431" s="61">
        <v>2013</v>
      </c>
      <c r="I1431" s="5" t="s">
        <v>986</v>
      </c>
      <c r="K1431">
        <v>14</v>
      </c>
      <c r="L1431" t="str">
        <f t="shared" si="163"/>
        <v>Profundo</v>
      </c>
      <c r="M1431" s="2" t="s">
        <v>1064</v>
      </c>
      <c r="N1431" t="str">
        <f>VLOOKUP(M1431,spp!A:B,2,FALSE)</f>
        <v>Zanclus cornutus</v>
      </c>
      <c r="O1431">
        <f t="shared" si="162"/>
        <v>7</v>
      </c>
      <c r="T1431">
        <v>7</v>
      </c>
      <c r="AJ1431">
        <f>VLOOKUP(M1431,spp!A:C,3,FALSE)</f>
        <v>1.47E-2</v>
      </c>
      <c r="AK1431">
        <f>VLOOKUP(M1431,spp!A:D,4,FALSE)</f>
        <v>3</v>
      </c>
      <c r="AL1431">
        <f t="shared" si="164"/>
        <v>1607.8125</v>
      </c>
      <c r="AM1431">
        <f t="shared" si="165"/>
        <v>40.1953125</v>
      </c>
      <c r="AN1431">
        <f t="shared" si="166"/>
        <v>401.953125</v>
      </c>
      <c r="AO1431">
        <f t="shared" si="167"/>
        <v>0.40195312500000002</v>
      </c>
      <c r="AP1431">
        <f t="shared" si="168"/>
        <v>0.14000000000000001</v>
      </c>
      <c r="AQ1431">
        <f>VLOOKUP(M1431,spp!A:H,8,FALSE)</f>
        <v>2.9</v>
      </c>
      <c r="AR1431" t="str">
        <f>VLOOKUP(M1431,spp!A:K,10,FALSE)</f>
        <v>Herbívoro</v>
      </c>
      <c r="AS1431" t="str">
        <f>VLOOKUP(M1431,spp!A:L,12,FALSE)</f>
        <v>NE</v>
      </c>
    </row>
    <row r="1432" spans="1:45" x14ac:dyDescent="0.3">
      <c r="A1432" s="2">
        <v>46</v>
      </c>
      <c r="B1432" s="2" t="s">
        <v>1176</v>
      </c>
      <c r="C1432" s="2" t="s">
        <v>1177</v>
      </c>
      <c r="D1432" s="2" t="s">
        <v>1183</v>
      </c>
      <c r="E1432" s="2" t="s">
        <v>1179</v>
      </c>
      <c r="F1432" s="2">
        <v>2</v>
      </c>
      <c r="G1432" s="1" t="s">
        <v>1181</v>
      </c>
      <c r="H1432" s="61">
        <v>2013</v>
      </c>
      <c r="I1432" s="5" t="s">
        <v>986</v>
      </c>
      <c r="K1432">
        <v>14</v>
      </c>
      <c r="L1432" t="str">
        <f t="shared" si="163"/>
        <v>Profundo</v>
      </c>
      <c r="M1432" s="2" t="s">
        <v>1035</v>
      </c>
      <c r="N1432" t="str">
        <f>VLOOKUP(M1432,spp!A:B,2,FALSE)</f>
        <v>Balistes polylepis</v>
      </c>
      <c r="O1432">
        <f t="shared" si="162"/>
        <v>2</v>
      </c>
      <c r="T1432">
        <v>2</v>
      </c>
      <c r="AJ1432">
        <f>VLOOKUP(M1432,spp!A:C,3,FALSE)</f>
        <v>2</v>
      </c>
      <c r="AK1432">
        <f>VLOOKUP(M1432,spp!A:D,4,FALSE)</f>
        <v>2</v>
      </c>
      <c r="AL1432">
        <f t="shared" si="164"/>
        <v>2500</v>
      </c>
      <c r="AM1432">
        <f t="shared" si="165"/>
        <v>62.5</v>
      </c>
      <c r="AN1432">
        <f t="shared" si="166"/>
        <v>625</v>
      </c>
      <c r="AO1432">
        <f t="shared" si="167"/>
        <v>0.625</v>
      </c>
      <c r="AP1432">
        <f t="shared" si="168"/>
        <v>0.04</v>
      </c>
      <c r="AQ1432">
        <f>VLOOKUP(M1432,spp!A:H,8,FALSE)</f>
        <v>3.3</v>
      </c>
      <c r="AR1432" t="str">
        <f>VLOOKUP(M1432,spp!A:K,10,FALSE)</f>
        <v>Depredador</v>
      </c>
      <c r="AS1432" t="str">
        <f>VLOOKUP(M1432,spp!A:L,12,FALSE)</f>
        <v>LC</v>
      </c>
    </row>
    <row r="1433" spans="1:45" x14ac:dyDescent="0.3">
      <c r="A1433" s="2">
        <v>46</v>
      </c>
      <c r="B1433" s="2" t="s">
        <v>1176</v>
      </c>
      <c r="C1433" s="2" t="s">
        <v>1177</v>
      </c>
      <c r="D1433" s="2" t="s">
        <v>1183</v>
      </c>
      <c r="E1433" s="2" t="s">
        <v>1179</v>
      </c>
      <c r="F1433" s="2">
        <v>2</v>
      </c>
      <c r="G1433" s="1" t="s">
        <v>1181</v>
      </c>
      <c r="H1433" s="61">
        <v>2013</v>
      </c>
      <c r="I1433" s="5" t="s">
        <v>986</v>
      </c>
      <c r="K1433">
        <v>14</v>
      </c>
      <c r="L1433" t="str">
        <f t="shared" si="163"/>
        <v>Profundo</v>
      </c>
      <c r="M1433" s="2" t="s">
        <v>1047</v>
      </c>
      <c r="N1433" t="str">
        <f>VLOOKUP(M1433,spp!A:B,2,FALSE)</f>
        <v>Scarus rubroviolaceus</v>
      </c>
      <c r="O1433">
        <f t="shared" si="162"/>
        <v>8</v>
      </c>
      <c r="T1433">
        <v>8</v>
      </c>
      <c r="AJ1433">
        <f>VLOOKUP(M1433,spp!A:C,3,FALSE)</f>
        <v>1</v>
      </c>
      <c r="AK1433">
        <f>VLOOKUP(M1433,spp!A:D,4,FALSE)</f>
        <v>3.109</v>
      </c>
      <c r="AL1433">
        <f t="shared" si="164"/>
        <v>177535.60888163187</v>
      </c>
      <c r="AM1433">
        <f t="shared" si="165"/>
        <v>4438.3902220407963</v>
      </c>
      <c r="AN1433">
        <f t="shared" si="166"/>
        <v>44383.902220407967</v>
      </c>
      <c r="AO1433">
        <f t="shared" si="167"/>
        <v>44.383902220407968</v>
      </c>
      <c r="AP1433">
        <f t="shared" si="168"/>
        <v>0.16</v>
      </c>
      <c r="AQ1433">
        <f>VLOOKUP(M1433,spp!A:H,8,FALSE)</f>
        <v>2</v>
      </c>
      <c r="AR1433" t="str">
        <f>VLOOKUP(M1433,spp!A:K,10,FALSE)</f>
        <v>Herbívoro</v>
      </c>
      <c r="AS1433" t="str">
        <f>VLOOKUP(M1433,spp!A:L,12,FALSE)</f>
        <v>LC</v>
      </c>
    </row>
    <row r="1434" spans="1:45" x14ac:dyDescent="0.3">
      <c r="A1434" s="2">
        <v>46</v>
      </c>
      <c r="B1434" s="2" t="s">
        <v>1176</v>
      </c>
      <c r="C1434" s="2" t="s">
        <v>1177</v>
      </c>
      <c r="D1434" s="2" t="s">
        <v>1183</v>
      </c>
      <c r="E1434" s="2" t="s">
        <v>1179</v>
      </c>
      <c r="F1434" s="2">
        <v>3</v>
      </c>
      <c r="G1434" s="1" t="s">
        <v>1181</v>
      </c>
      <c r="H1434" s="61">
        <v>2013</v>
      </c>
      <c r="I1434" s="5" t="s">
        <v>986</v>
      </c>
      <c r="K1434">
        <v>14</v>
      </c>
      <c r="L1434" t="str">
        <f t="shared" si="163"/>
        <v>Profundo</v>
      </c>
      <c r="M1434" s="2" t="s">
        <v>1194</v>
      </c>
      <c r="N1434" t="str">
        <f>VLOOKUP(M1434,spp!A:B,2,FALSE)</f>
        <v>Stegastes arcifrons</v>
      </c>
      <c r="O1434">
        <f t="shared" si="162"/>
        <v>60</v>
      </c>
      <c r="P1434">
        <v>60</v>
      </c>
      <c r="AJ1434">
        <f>VLOOKUP(M1434,spp!A:C,3,FALSE)</f>
        <v>3.49E-2</v>
      </c>
      <c r="AK1434">
        <f>VLOOKUP(M1434,spp!A:D,4,FALSE)</f>
        <v>2</v>
      </c>
      <c r="AL1434">
        <f t="shared" si="164"/>
        <v>13.0875</v>
      </c>
      <c r="AM1434">
        <f t="shared" si="165"/>
        <v>0.32718750000000002</v>
      </c>
      <c r="AN1434">
        <f t="shared" si="166"/>
        <v>3.2718750000000001</v>
      </c>
      <c r="AO1434">
        <f t="shared" si="167"/>
        <v>3.271875E-3</v>
      </c>
      <c r="AP1434">
        <f t="shared" si="168"/>
        <v>1.2</v>
      </c>
      <c r="AQ1434">
        <f>VLOOKUP(M1434,spp!A:H,8,FALSE)</f>
        <v>2.97</v>
      </c>
      <c r="AR1434" t="str">
        <f>VLOOKUP(M1434,spp!A:K,10,FALSE)</f>
        <v>Herbívoro</v>
      </c>
      <c r="AS1434" t="str">
        <f>VLOOKUP(M1434,spp!A:L,12,FALSE)</f>
        <v>LC</v>
      </c>
    </row>
    <row r="1435" spans="1:45" x14ac:dyDescent="0.3">
      <c r="A1435" s="2">
        <v>46</v>
      </c>
      <c r="B1435" s="2" t="s">
        <v>1176</v>
      </c>
      <c r="C1435" s="2" t="s">
        <v>1177</v>
      </c>
      <c r="D1435" s="2" t="s">
        <v>1183</v>
      </c>
      <c r="E1435" s="2" t="s">
        <v>1179</v>
      </c>
      <c r="F1435" s="2">
        <v>3</v>
      </c>
      <c r="G1435" s="1" t="s">
        <v>1181</v>
      </c>
      <c r="H1435" s="61">
        <v>2013</v>
      </c>
      <c r="I1435" s="5" t="s">
        <v>986</v>
      </c>
      <c r="K1435">
        <v>14</v>
      </c>
      <c r="L1435" t="str">
        <f t="shared" si="163"/>
        <v>Profundo</v>
      </c>
      <c r="M1435" s="2" t="s">
        <v>1152</v>
      </c>
      <c r="N1435" t="str">
        <f>VLOOKUP(M1435,spp!A:B,2,FALSE)</f>
        <v>Serranus tico</v>
      </c>
      <c r="O1435">
        <f t="shared" si="162"/>
        <v>75</v>
      </c>
      <c r="P1435">
        <v>75</v>
      </c>
      <c r="AJ1435">
        <f>VLOOKUP(M1435,spp!A:C,3,FALSE)</f>
        <v>1.12E-2</v>
      </c>
      <c r="AK1435">
        <f>VLOOKUP(M1435,spp!A:D,4,FALSE)</f>
        <v>3.05</v>
      </c>
      <c r="AL1435">
        <f t="shared" si="164"/>
        <v>13.740303084071364</v>
      </c>
      <c r="AM1435">
        <f t="shared" si="165"/>
        <v>0.34350757710178409</v>
      </c>
      <c r="AN1435">
        <f t="shared" si="166"/>
        <v>3.435075771017841</v>
      </c>
      <c r="AO1435">
        <f t="shared" si="167"/>
        <v>3.4350757710178408E-3</v>
      </c>
      <c r="AP1435">
        <f t="shared" si="168"/>
        <v>1.5</v>
      </c>
      <c r="AQ1435">
        <f>VLOOKUP(M1435,spp!A:H,8,FALSE)</f>
        <v>3.6</v>
      </c>
      <c r="AR1435" t="str">
        <f>VLOOKUP(M1435,spp!A:K,10,FALSE)</f>
        <v>Depredador</v>
      </c>
      <c r="AS1435" t="str">
        <f>VLOOKUP(M1435,spp!A:L,12,FALSE)</f>
        <v>LC</v>
      </c>
    </row>
    <row r="1436" spans="1:45" x14ac:dyDescent="0.3">
      <c r="A1436" s="2">
        <v>47</v>
      </c>
      <c r="B1436" s="2" t="s">
        <v>1176</v>
      </c>
      <c r="C1436" s="2" t="s">
        <v>1177</v>
      </c>
      <c r="D1436" s="2" t="s">
        <v>1349</v>
      </c>
      <c r="E1436" s="2" t="s">
        <v>1179</v>
      </c>
      <c r="F1436" s="2">
        <v>1</v>
      </c>
      <c r="G1436" s="1" t="s">
        <v>1181</v>
      </c>
      <c r="H1436" s="61">
        <v>2013</v>
      </c>
      <c r="I1436" s="5" t="s">
        <v>986</v>
      </c>
      <c r="K1436">
        <v>13</v>
      </c>
      <c r="L1436" t="str">
        <f t="shared" si="163"/>
        <v>Profundo</v>
      </c>
      <c r="M1436" s="2" t="s">
        <v>1078</v>
      </c>
      <c r="N1436" t="str">
        <f>VLOOKUP(M1436,spp!A:B,2,FALSE)</f>
        <v>Lutjanus viridis</v>
      </c>
      <c r="O1436">
        <f t="shared" si="162"/>
        <v>100</v>
      </c>
      <c r="S1436">
        <v>100</v>
      </c>
      <c r="AJ1436">
        <f>VLOOKUP(M1436,spp!A:C,3,FALSE)</f>
        <v>1.67E-2</v>
      </c>
      <c r="AK1436">
        <f>VLOOKUP(M1436,spp!A:D,4,FALSE)</f>
        <v>2</v>
      </c>
      <c r="AL1436">
        <f t="shared" si="164"/>
        <v>511.4375</v>
      </c>
      <c r="AM1436">
        <f t="shared" si="165"/>
        <v>12.785937499999999</v>
      </c>
      <c r="AN1436">
        <f t="shared" si="166"/>
        <v>127.859375</v>
      </c>
      <c r="AO1436">
        <f t="shared" si="167"/>
        <v>0.127859375</v>
      </c>
      <c r="AP1436">
        <f t="shared" si="168"/>
        <v>2</v>
      </c>
      <c r="AQ1436">
        <f>VLOOKUP(M1436,spp!A:H,8,FALSE)</f>
        <v>4.2</v>
      </c>
      <c r="AR1436" t="str">
        <f>VLOOKUP(M1436,spp!A:K,10,FALSE)</f>
        <v>Depredador Tope</v>
      </c>
      <c r="AS1436" t="str">
        <f>VLOOKUP(M1436,spp!A:L,12,FALSE)</f>
        <v>LC</v>
      </c>
    </row>
    <row r="1437" spans="1:45" x14ac:dyDescent="0.3">
      <c r="A1437" s="2">
        <v>47</v>
      </c>
      <c r="B1437" s="2" t="s">
        <v>1176</v>
      </c>
      <c r="C1437" s="2" t="s">
        <v>1177</v>
      </c>
      <c r="D1437" s="2" t="s">
        <v>1349</v>
      </c>
      <c r="E1437" s="2" t="s">
        <v>1179</v>
      </c>
      <c r="F1437" s="2">
        <v>1</v>
      </c>
      <c r="G1437" s="1" t="s">
        <v>1181</v>
      </c>
      <c r="H1437" s="61">
        <v>2013</v>
      </c>
      <c r="I1437" s="5" t="s">
        <v>986</v>
      </c>
      <c r="K1437">
        <v>13</v>
      </c>
      <c r="L1437" t="str">
        <f t="shared" si="163"/>
        <v>Profundo</v>
      </c>
      <c r="M1437" s="2" t="s">
        <v>1068</v>
      </c>
      <c r="N1437" t="str">
        <f>VLOOKUP(M1437,spp!A:B,2,FALSE)</f>
        <v>Myripristis berndti</v>
      </c>
      <c r="O1437">
        <f t="shared" si="162"/>
        <v>20</v>
      </c>
      <c r="T1437">
        <v>20</v>
      </c>
      <c r="AJ1437">
        <f>VLOOKUP(M1437,spp!A:C,3,FALSE)</f>
        <v>2.4E-2</v>
      </c>
      <c r="AK1437">
        <f>VLOOKUP(M1437,spp!A:D,4,FALSE)</f>
        <v>3.02</v>
      </c>
      <c r="AL1437">
        <f t="shared" si="164"/>
        <v>7998.712066562749</v>
      </c>
      <c r="AM1437">
        <f t="shared" si="165"/>
        <v>199.96780166406873</v>
      </c>
      <c r="AN1437">
        <f t="shared" si="166"/>
        <v>1999.6780166406872</v>
      </c>
      <c r="AO1437">
        <f t="shared" si="167"/>
        <v>1.9996780166406873</v>
      </c>
      <c r="AP1437">
        <f t="shared" si="168"/>
        <v>0.4</v>
      </c>
      <c r="AQ1437">
        <f>VLOOKUP(M1437,spp!A:H,8,FALSE)</f>
        <v>3.7</v>
      </c>
      <c r="AR1437" t="str">
        <f>VLOOKUP(M1437,spp!A:K,10,FALSE)</f>
        <v>Planctívoro</v>
      </c>
      <c r="AS1437" t="str">
        <f>VLOOKUP(M1437,spp!A:L,12,FALSE)</f>
        <v>NE</v>
      </c>
    </row>
    <row r="1438" spans="1:45" x14ac:dyDescent="0.3">
      <c r="A1438" s="2">
        <v>47</v>
      </c>
      <c r="B1438" s="2" t="s">
        <v>1176</v>
      </c>
      <c r="C1438" s="2" t="s">
        <v>1177</v>
      </c>
      <c r="D1438" s="2" t="s">
        <v>1349</v>
      </c>
      <c r="E1438" s="2" t="s">
        <v>1179</v>
      </c>
      <c r="F1438" s="2">
        <v>1</v>
      </c>
      <c r="G1438" s="1" t="s">
        <v>1181</v>
      </c>
      <c r="H1438" s="61">
        <v>2013</v>
      </c>
      <c r="I1438" s="5" t="s">
        <v>986</v>
      </c>
      <c r="K1438">
        <v>13</v>
      </c>
      <c r="L1438" t="str">
        <f t="shared" si="163"/>
        <v>Profundo</v>
      </c>
      <c r="M1438" s="2" t="s">
        <v>1066</v>
      </c>
      <c r="N1438" t="str">
        <f>VLOOKUP(M1438,spp!A:B,2,FALSE)</f>
        <v>Caranx melampygus</v>
      </c>
      <c r="O1438">
        <f t="shared" si="162"/>
        <v>2</v>
      </c>
      <c r="V1438">
        <v>2</v>
      </c>
      <c r="AJ1438">
        <f>VLOOKUP(M1438,spp!A:C,3,FALSE)</f>
        <v>2</v>
      </c>
      <c r="AK1438">
        <f>VLOOKUP(M1438,spp!A:D,4,FALSE)</f>
        <v>2</v>
      </c>
      <c r="AL1438">
        <f t="shared" si="164"/>
        <v>8100</v>
      </c>
      <c r="AM1438">
        <f t="shared" si="165"/>
        <v>202.5</v>
      </c>
      <c r="AN1438">
        <f t="shared" si="166"/>
        <v>2025</v>
      </c>
      <c r="AO1438">
        <f t="shared" si="167"/>
        <v>2.0249999999999999</v>
      </c>
      <c r="AP1438">
        <f t="shared" si="168"/>
        <v>0.04</v>
      </c>
      <c r="AQ1438">
        <f>VLOOKUP(M1438,spp!A:H,8,FALSE)</f>
        <v>4.5</v>
      </c>
      <c r="AR1438" t="str">
        <f>VLOOKUP(M1438,spp!A:K,10,FALSE)</f>
        <v>Depredador Tope</v>
      </c>
      <c r="AS1438" t="str">
        <f>VLOOKUP(M1438,spp!A:L,12,FALSE)</f>
        <v>NE</v>
      </c>
    </row>
    <row r="1439" spans="1:45" x14ac:dyDescent="0.3">
      <c r="A1439" s="2">
        <v>47</v>
      </c>
      <c r="B1439" s="2" t="s">
        <v>1176</v>
      </c>
      <c r="C1439" s="2" t="s">
        <v>1177</v>
      </c>
      <c r="D1439" s="2" t="s">
        <v>1349</v>
      </c>
      <c r="E1439" s="2" t="s">
        <v>1179</v>
      </c>
      <c r="F1439" s="2">
        <v>1</v>
      </c>
      <c r="G1439" s="1" t="s">
        <v>1181</v>
      </c>
      <c r="H1439" s="61">
        <v>2013</v>
      </c>
      <c r="I1439" s="5" t="s">
        <v>986</v>
      </c>
      <c r="K1439">
        <v>13</v>
      </c>
      <c r="L1439" t="str">
        <f t="shared" si="163"/>
        <v>Profundo</v>
      </c>
      <c r="M1439" s="2" t="s">
        <v>1042</v>
      </c>
      <c r="N1439" t="str">
        <f>VLOOKUP(M1439,spp!A:B,2,FALSE)</f>
        <v>Bodianus diplotaenia</v>
      </c>
      <c r="O1439">
        <f t="shared" si="162"/>
        <v>153</v>
      </c>
      <c r="P1439">
        <v>150</v>
      </c>
      <c r="S1439">
        <v>2</v>
      </c>
      <c r="U1439">
        <v>1</v>
      </c>
      <c r="AJ1439">
        <f>VLOOKUP(M1439,spp!A:C,3,FALSE)</f>
        <v>2.01E-2</v>
      </c>
      <c r="AK1439">
        <f>VLOOKUP(M1439,spp!A:D,4,FALSE)</f>
        <v>2</v>
      </c>
      <c r="AL1439">
        <f t="shared" si="164"/>
        <v>55.777499999999989</v>
      </c>
      <c r="AM1439">
        <f t="shared" si="165"/>
        <v>1.3944374999999998</v>
      </c>
      <c r="AN1439">
        <f t="shared" si="166"/>
        <v>13.944374999999997</v>
      </c>
      <c r="AO1439">
        <f t="shared" si="167"/>
        <v>1.3944374999999997E-2</v>
      </c>
      <c r="AP1439">
        <f t="shared" si="168"/>
        <v>3.06</v>
      </c>
      <c r="AQ1439">
        <f>VLOOKUP(M1439,spp!A:H,8,FALSE)</f>
        <v>3.4</v>
      </c>
      <c r="AR1439" t="str">
        <f>VLOOKUP(M1439,spp!A:K,10,FALSE)</f>
        <v>Depredador</v>
      </c>
      <c r="AS1439" t="str">
        <f>VLOOKUP(M1439,spp!A:L,12,FALSE)</f>
        <v>LC</v>
      </c>
    </row>
    <row r="1440" spans="1:45" x14ac:dyDescent="0.3">
      <c r="A1440" s="2">
        <v>47</v>
      </c>
      <c r="B1440" s="2" t="s">
        <v>1176</v>
      </c>
      <c r="C1440" s="2" t="s">
        <v>1177</v>
      </c>
      <c r="D1440" s="2" t="s">
        <v>1349</v>
      </c>
      <c r="E1440" s="2" t="s">
        <v>1179</v>
      </c>
      <c r="F1440" s="2">
        <v>1</v>
      </c>
      <c r="G1440" s="1" t="s">
        <v>1181</v>
      </c>
      <c r="H1440" s="61">
        <v>2013</v>
      </c>
      <c r="I1440" s="5" t="s">
        <v>986</v>
      </c>
      <c r="K1440">
        <v>13</v>
      </c>
      <c r="L1440" t="str">
        <f t="shared" si="163"/>
        <v>Profundo</v>
      </c>
      <c r="M1440" s="2" t="s">
        <v>1046</v>
      </c>
      <c r="N1440" t="str">
        <f>VLOOKUP(M1440,spp!A:B,2,FALSE)</f>
        <v>Arothron meleagris</v>
      </c>
      <c r="O1440">
        <f t="shared" si="162"/>
        <v>7</v>
      </c>
      <c r="S1440">
        <v>3</v>
      </c>
      <c r="T1440">
        <v>4</v>
      </c>
      <c r="AJ1440">
        <f>VLOOKUP(M1440,spp!A:C,3,FALSE)</f>
        <v>3</v>
      </c>
      <c r="AK1440">
        <f>VLOOKUP(M1440,spp!A:D,4,FALSE)</f>
        <v>2</v>
      </c>
      <c r="AL1440">
        <f t="shared" si="164"/>
        <v>10256.25</v>
      </c>
      <c r="AM1440">
        <f t="shared" si="165"/>
        <v>256.40625</v>
      </c>
      <c r="AN1440">
        <f t="shared" si="166"/>
        <v>2564.0625</v>
      </c>
      <c r="AO1440">
        <f t="shared" si="167"/>
        <v>2.5640624999999999</v>
      </c>
      <c r="AP1440">
        <f t="shared" si="168"/>
        <v>0.14000000000000001</v>
      </c>
      <c r="AQ1440">
        <f>VLOOKUP(M1440,spp!A:H,8,FALSE)</f>
        <v>3.4</v>
      </c>
      <c r="AR1440" t="str">
        <f>VLOOKUP(M1440,spp!A:K,10,FALSE)</f>
        <v>Depredador</v>
      </c>
      <c r="AS1440" t="str">
        <f>VLOOKUP(M1440,spp!A:L,12,FALSE)</f>
        <v>NE</v>
      </c>
    </row>
    <row r="1441" spans="1:45" x14ac:dyDescent="0.3">
      <c r="A1441" s="2">
        <v>47</v>
      </c>
      <c r="B1441" s="2" t="s">
        <v>1176</v>
      </c>
      <c r="C1441" s="2" t="s">
        <v>1177</v>
      </c>
      <c r="D1441" s="2" t="s">
        <v>1349</v>
      </c>
      <c r="E1441" s="2" t="s">
        <v>1179</v>
      </c>
      <c r="F1441" s="2">
        <v>1</v>
      </c>
      <c r="G1441" s="1" t="s">
        <v>1181</v>
      </c>
      <c r="H1441" s="61">
        <v>2013</v>
      </c>
      <c r="I1441" s="5" t="s">
        <v>986</v>
      </c>
      <c r="K1441">
        <v>13</v>
      </c>
      <c r="L1441" t="str">
        <f t="shared" si="163"/>
        <v>Profundo</v>
      </c>
      <c r="M1441" s="2" t="s">
        <v>1062</v>
      </c>
      <c r="N1441" t="str">
        <f>VLOOKUP(M1441,spp!A:B,2,FALSE)</f>
        <v>Paranthias colonus</v>
      </c>
      <c r="O1441">
        <f t="shared" si="162"/>
        <v>70</v>
      </c>
      <c r="S1441">
        <v>50</v>
      </c>
      <c r="T1441">
        <v>20</v>
      </c>
      <c r="AJ1441">
        <f>VLOOKUP(M1441,spp!A:C,3,FALSE)</f>
        <v>1.485E-2</v>
      </c>
      <c r="AK1441">
        <f>VLOOKUP(M1441,spp!A:D,4,FALSE)</f>
        <v>2</v>
      </c>
      <c r="AL1441">
        <f t="shared" si="164"/>
        <v>413.015625</v>
      </c>
      <c r="AM1441">
        <f t="shared" si="165"/>
        <v>10.325390625000001</v>
      </c>
      <c r="AN1441">
        <f t="shared" si="166"/>
        <v>103.25390625</v>
      </c>
      <c r="AO1441">
        <f t="shared" si="167"/>
        <v>0.10325390625</v>
      </c>
      <c r="AP1441">
        <f t="shared" si="168"/>
        <v>1.4</v>
      </c>
      <c r="AQ1441">
        <f>VLOOKUP(M1441,spp!A:H,8,FALSE)</f>
        <v>3.8</v>
      </c>
      <c r="AR1441" t="str">
        <f>VLOOKUP(M1441,spp!A:K,10,FALSE)</f>
        <v>Planctívoro</v>
      </c>
      <c r="AS1441" t="str">
        <f>VLOOKUP(M1441,spp!A:L,12,FALSE)</f>
        <v>LC</v>
      </c>
    </row>
    <row r="1442" spans="1:45" x14ac:dyDescent="0.3">
      <c r="A1442" s="2">
        <v>47</v>
      </c>
      <c r="B1442" s="2" t="s">
        <v>1176</v>
      </c>
      <c r="C1442" s="2" t="s">
        <v>1177</v>
      </c>
      <c r="D1442" s="2" t="s">
        <v>1349</v>
      </c>
      <c r="E1442" s="2" t="s">
        <v>1179</v>
      </c>
      <c r="F1442" s="2">
        <v>1</v>
      </c>
      <c r="G1442" s="1" t="s">
        <v>1181</v>
      </c>
      <c r="H1442" s="61">
        <v>2013</v>
      </c>
      <c r="I1442" s="5" t="s">
        <v>986</v>
      </c>
      <c r="K1442">
        <v>13</v>
      </c>
      <c r="L1442" t="str">
        <f t="shared" si="163"/>
        <v>Profundo</v>
      </c>
      <c r="M1442" s="2" t="s">
        <v>1200</v>
      </c>
      <c r="N1442" t="str">
        <f>VLOOKUP(M1442,spp!A:B,2,FALSE)</f>
        <v>Thalassoma grammaticum</v>
      </c>
      <c r="O1442">
        <f t="shared" si="162"/>
        <v>3</v>
      </c>
      <c r="S1442">
        <v>3</v>
      </c>
      <c r="AJ1442">
        <f>VLOOKUP(M1442,spp!A:C,3,FALSE)</f>
        <v>1</v>
      </c>
      <c r="AK1442">
        <f>VLOOKUP(M1442,spp!A:D,4,FALSE)</f>
        <v>2.9718</v>
      </c>
      <c r="AL1442">
        <f t="shared" si="164"/>
        <v>14831.385653613728</v>
      </c>
      <c r="AM1442">
        <f t="shared" si="165"/>
        <v>370.78464134034323</v>
      </c>
      <c r="AN1442">
        <f t="shared" si="166"/>
        <v>3707.8464134034321</v>
      </c>
      <c r="AO1442">
        <f t="shared" si="167"/>
        <v>3.7078464134034319</v>
      </c>
      <c r="AP1442">
        <f t="shared" si="168"/>
        <v>0.06</v>
      </c>
      <c r="AQ1442">
        <f>VLOOKUP(M1442,spp!A:H,8,FALSE)</f>
        <v>3.5</v>
      </c>
      <c r="AR1442" t="str">
        <f>VLOOKUP(M1442,spp!A:K,10,FALSE)</f>
        <v>Depredador</v>
      </c>
      <c r="AS1442" t="str">
        <f>VLOOKUP(M1442,spp!A:L,12,FALSE)</f>
        <v>LC</v>
      </c>
    </row>
    <row r="1443" spans="1:45" x14ac:dyDescent="0.3">
      <c r="A1443" s="2">
        <v>47</v>
      </c>
      <c r="B1443" s="2" t="s">
        <v>1176</v>
      </c>
      <c r="C1443" s="2" t="s">
        <v>1177</v>
      </c>
      <c r="D1443" s="2" t="s">
        <v>1349</v>
      </c>
      <c r="E1443" s="2" t="s">
        <v>1179</v>
      </c>
      <c r="F1443" s="2">
        <v>1</v>
      </c>
      <c r="G1443" s="1" t="s">
        <v>1181</v>
      </c>
      <c r="H1443" s="61">
        <v>2013</v>
      </c>
      <c r="I1443" s="5" t="s">
        <v>986</v>
      </c>
      <c r="K1443">
        <v>13</v>
      </c>
      <c r="L1443" t="str">
        <f t="shared" si="163"/>
        <v>Profundo</v>
      </c>
      <c r="M1443" s="2" t="s">
        <v>1194</v>
      </c>
      <c r="N1443" t="str">
        <f>VLOOKUP(M1443,spp!A:B,2,FALSE)</f>
        <v>Stegastes arcifrons</v>
      </c>
      <c r="O1443">
        <f t="shared" si="162"/>
        <v>10</v>
      </c>
      <c r="R1443">
        <v>10</v>
      </c>
      <c r="AJ1443">
        <f>VLOOKUP(M1443,spp!A:C,3,FALSE)</f>
        <v>3.49E-2</v>
      </c>
      <c r="AK1443">
        <f>VLOOKUP(M1443,spp!A:D,4,FALSE)</f>
        <v>2</v>
      </c>
      <c r="AL1443">
        <f t="shared" si="164"/>
        <v>54.53125</v>
      </c>
      <c r="AM1443">
        <f t="shared" si="165"/>
        <v>1.36328125</v>
      </c>
      <c r="AN1443">
        <f t="shared" si="166"/>
        <v>13.6328125</v>
      </c>
      <c r="AO1443">
        <f t="shared" si="167"/>
        <v>1.3632812500000001E-2</v>
      </c>
      <c r="AP1443">
        <f t="shared" si="168"/>
        <v>0.2</v>
      </c>
      <c r="AQ1443">
        <f>VLOOKUP(M1443,spp!A:H,8,FALSE)</f>
        <v>2.97</v>
      </c>
      <c r="AR1443" t="str">
        <f>VLOOKUP(M1443,spp!A:K,10,FALSE)</f>
        <v>Herbívoro</v>
      </c>
      <c r="AS1443" t="str">
        <f>VLOOKUP(M1443,spp!A:L,12,FALSE)</f>
        <v>LC</v>
      </c>
    </row>
    <row r="1444" spans="1:45" x14ac:dyDescent="0.3">
      <c r="A1444" s="2">
        <v>47</v>
      </c>
      <c r="B1444" s="2" t="s">
        <v>1176</v>
      </c>
      <c r="C1444" s="2" t="s">
        <v>1177</v>
      </c>
      <c r="D1444" s="2" t="s">
        <v>1349</v>
      </c>
      <c r="E1444" s="2" t="s">
        <v>1179</v>
      </c>
      <c r="F1444" s="2">
        <v>1</v>
      </c>
      <c r="G1444" s="1" t="s">
        <v>1181</v>
      </c>
      <c r="H1444" s="61">
        <v>2013</v>
      </c>
      <c r="I1444" s="5" t="s">
        <v>986</v>
      </c>
      <c r="K1444">
        <v>13</v>
      </c>
      <c r="L1444" t="str">
        <f t="shared" si="163"/>
        <v>Profundo</v>
      </c>
      <c r="M1444" s="2" t="s">
        <v>1080</v>
      </c>
      <c r="N1444" t="str">
        <f>VLOOKUP(M1444,spp!A:B,2,FALSE)</f>
        <v>Aulostomus chinensis</v>
      </c>
      <c r="O1444">
        <f t="shared" si="162"/>
        <v>2</v>
      </c>
      <c r="U1444">
        <v>2</v>
      </c>
      <c r="AJ1444">
        <f>VLOOKUP(M1444,spp!A:C,3,FALSE)</f>
        <v>2</v>
      </c>
      <c r="AK1444">
        <f>VLOOKUP(M1444,spp!A:D,4,FALSE)</f>
        <v>3</v>
      </c>
      <c r="AL1444">
        <f t="shared" si="164"/>
        <v>171500</v>
      </c>
      <c r="AM1444">
        <f t="shared" si="165"/>
        <v>4287.5</v>
      </c>
      <c r="AN1444">
        <f t="shared" si="166"/>
        <v>42875</v>
      </c>
      <c r="AO1444">
        <f t="shared" si="167"/>
        <v>42.875</v>
      </c>
      <c r="AP1444">
        <f t="shared" si="168"/>
        <v>0.04</v>
      </c>
      <c r="AQ1444">
        <f>VLOOKUP(M1444,spp!A:H,8,FALSE)</f>
        <v>3.9</v>
      </c>
      <c r="AR1444" t="str">
        <f>VLOOKUP(M1444,spp!A:K,10,FALSE)</f>
        <v>Depredador</v>
      </c>
      <c r="AS1444" t="str">
        <f>VLOOKUP(M1444,spp!A:L,12,FALSE)</f>
        <v>NE</v>
      </c>
    </row>
    <row r="1445" spans="1:45" x14ac:dyDescent="0.3">
      <c r="A1445" s="2">
        <v>47</v>
      </c>
      <c r="B1445" s="2" t="s">
        <v>1176</v>
      </c>
      <c r="C1445" s="2" t="s">
        <v>1177</v>
      </c>
      <c r="D1445" s="2" t="s">
        <v>1349</v>
      </c>
      <c r="E1445" s="2" t="s">
        <v>1179</v>
      </c>
      <c r="F1445" s="2">
        <v>1</v>
      </c>
      <c r="G1445" s="1" t="s">
        <v>1181</v>
      </c>
      <c r="H1445" s="61">
        <v>2013</v>
      </c>
      <c r="I1445" s="5" t="s">
        <v>986</v>
      </c>
      <c r="K1445">
        <v>13</v>
      </c>
      <c r="L1445" t="str">
        <f t="shared" si="163"/>
        <v>Profundo</v>
      </c>
      <c r="M1445" s="2" t="s">
        <v>1028</v>
      </c>
      <c r="N1445" t="str">
        <f>VLOOKUP(M1445,spp!A:B,2,FALSE)</f>
        <v>Thalassoma lucasanum</v>
      </c>
      <c r="O1445">
        <f t="shared" si="162"/>
        <v>50</v>
      </c>
      <c r="P1445">
        <v>50</v>
      </c>
      <c r="AJ1445">
        <f>VLOOKUP(M1445,spp!A:C,3,FALSE)</f>
        <v>1.261E-2</v>
      </c>
      <c r="AK1445">
        <f>VLOOKUP(M1445,spp!A:D,4,FALSE)</f>
        <v>2</v>
      </c>
      <c r="AL1445">
        <f t="shared" si="164"/>
        <v>3.9406249999999998</v>
      </c>
      <c r="AM1445">
        <f t="shared" si="165"/>
        <v>9.8515624999999996E-2</v>
      </c>
      <c r="AN1445">
        <f t="shared" si="166"/>
        <v>0.98515624999999996</v>
      </c>
      <c r="AO1445">
        <f t="shared" si="167"/>
        <v>9.8515624999999992E-4</v>
      </c>
      <c r="AP1445">
        <f t="shared" si="168"/>
        <v>1</v>
      </c>
      <c r="AQ1445">
        <f>VLOOKUP(M1445,spp!A:H,8,FALSE)</f>
        <v>3.5</v>
      </c>
      <c r="AR1445" t="str">
        <f>VLOOKUP(M1445,spp!A:K,10,FALSE)</f>
        <v>Depredador</v>
      </c>
      <c r="AS1445" t="str">
        <f>VLOOKUP(M1445,spp!A:L,12,FALSE)</f>
        <v>LC</v>
      </c>
    </row>
    <row r="1446" spans="1:45" x14ac:dyDescent="0.3">
      <c r="A1446" s="2">
        <v>47</v>
      </c>
      <c r="B1446" s="2" t="s">
        <v>1176</v>
      </c>
      <c r="C1446" s="2" t="s">
        <v>1177</v>
      </c>
      <c r="D1446" s="2" t="s">
        <v>1349</v>
      </c>
      <c r="E1446" s="2" t="s">
        <v>1179</v>
      </c>
      <c r="F1446" s="2">
        <v>1</v>
      </c>
      <c r="G1446" s="1" t="s">
        <v>1181</v>
      </c>
      <c r="H1446" s="61">
        <v>2013</v>
      </c>
      <c r="I1446" s="5" t="s">
        <v>986</v>
      </c>
      <c r="K1446">
        <v>13</v>
      </c>
      <c r="L1446" t="str">
        <f t="shared" si="163"/>
        <v>Profundo</v>
      </c>
      <c r="M1446" s="2" t="s">
        <v>1064</v>
      </c>
      <c r="N1446" t="str">
        <f>VLOOKUP(M1446,spp!A:B,2,FALSE)</f>
        <v>Zanclus cornutus</v>
      </c>
      <c r="O1446">
        <f t="shared" si="162"/>
        <v>1</v>
      </c>
      <c r="R1446">
        <v>1</v>
      </c>
      <c r="AJ1446">
        <f>VLOOKUP(M1446,spp!A:C,3,FALSE)</f>
        <v>1.47E-2</v>
      </c>
      <c r="AK1446">
        <f>VLOOKUP(M1446,spp!A:D,4,FALSE)</f>
        <v>3</v>
      </c>
      <c r="AL1446">
        <f t="shared" si="164"/>
        <v>28.7109375</v>
      </c>
      <c r="AM1446">
        <f t="shared" si="165"/>
        <v>0.7177734375</v>
      </c>
      <c r="AN1446">
        <f t="shared" si="166"/>
        <v>7.177734375</v>
      </c>
      <c r="AO1446">
        <f t="shared" si="167"/>
        <v>7.1777343749999997E-3</v>
      </c>
      <c r="AP1446">
        <f t="shared" si="168"/>
        <v>0.02</v>
      </c>
      <c r="AQ1446">
        <f>VLOOKUP(M1446,spp!A:H,8,FALSE)</f>
        <v>2.9</v>
      </c>
      <c r="AR1446" t="str">
        <f>VLOOKUP(M1446,spp!A:K,10,FALSE)</f>
        <v>Herbívoro</v>
      </c>
      <c r="AS1446" t="str">
        <f>VLOOKUP(M1446,spp!A:L,12,FALSE)</f>
        <v>NE</v>
      </c>
    </row>
    <row r="1447" spans="1:45" x14ac:dyDescent="0.3">
      <c r="A1447" s="2">
        <v>47</v>
      </c>
      <c r="B1447" s="2" t="s">
        <v>1176</v>
      </c>
      <c r="C1447" s="2" t="s">
        <v>1177</v>
      </c>
      <c r="D1447" s="2" t="s">
        <v>1349</v>
      </c>
      <c r="E1447" s="2" t="s">
        <v>1179</v>
      </c>
      <c r="F1447" s="2">
        <v>1</v>
      </c>
      <c r="G1447" s="1" t="s">
        <v>1181</v>
      </c>
      <c r="H1447" s="61">
        <v>2013</v>
      </c>
      <c r="I1447" s="5" t="s">
        <v>986</v>
      </c>
      <c r="K1447">
        <v>13</v>
      </c>
      <c r="L1447" t="str">
        <f t="shared" si="163"/>
        <v>Profundo</v>
      </c>
      <c r="M1447" s="2" t="s">
        <v>1031</v>
      </c>
      <c r="N1447" t="str">
        <f>VLOOKUP(M1447,spp!A:B,2,FALSE)</f>
        <v>Ophioblennius steindachneri</v>
      </c>
      <c r="O1447">
        <f t="shared" si="162"/>
        <v>2</v>
      </c>
      <c r="R1447">
        <v>1</v>
      </c>
      <c r="S1447">
        <v>1</v>
      </c>
      <c r="AJ1447">
        <f>VLOOKUP(M1447,spp!A:C,3,FALSE)</f>
        <v>3</v>
      </c>
      <c r="AK1447">
        <f>VLOOKUP(M1447,spp!A:D,4,FALSE)</f>
        <v>2.379</v>
      </c>
      <c r="AL1447">
        <f t="shared" si="164"/>
        <v>3939.2433945123803</v>
      </c>
      <c r="AM1447">
        <f t="shared" si="165"/>
        <v>98.48108486280951</v>
      </c>
      <c r="AN1447">
        <f t="shared" si="166"/>
        <v>984.81084862809507</v>
      </c>
      <c r="AO1447">
        <f t="shared" si="167"/>
        <v>0.98481084862809509</v>
      </c>
      <c r="AP1447">
        <f t="shared" si="168"/>
        <v>0.04</v>
      </c>
      <c r="AQ1447">
        <f>VLOOKUP(M1447,spp!A:H,8,FALSE)</f>
        <v>2.7</v>
      </c>
      <c r="AR1447" t="str">
        <f>VLOOKUP(M1447,spp!A:K,10,FALSE)</f>
        <v>Herbívoro</v>
      </c>
      <c r="AS1447" t="str">
        <f>VLOOKUP(M1447,spp!A:L,12,FALSE)</f>
        <v>LC</v>
      </c>
    </row>
    <row r="1448" spans="1:45" x14ac:dyDescent="0.3">
      <c r="A1448" s="2">
        <v>47</v>
      </c>
      <c r="B1448" s="2" t="s">
        <v>1176</v>
      </c>
      <c r="C1448" s="2" t="s">
        <v>1177</v>
      </c>
      <c r="D1448" s="2" t="s">
        <v>1349</v>
      </c>
      <c r="E1448" s="2" t="s">
        <v>1179</v>
      </c>
      <c r="F1448" s="2">
        <v>1</v>
      </c>
      <c r="G1448" s="1" t="s">
        <v>1181</v>
      </c>
      <c r="H1448" s="61">
        <v>2013</v>
      </c>
      <c r="I1448" s="5" t="s">
        <v>986</v>
      </c>
      <c r="K1448">
        <v>13</v>
      </c>
      <c r="L1448" t="str">
        <f t="shared" si="163"/>
        <v>Profundo</v>
      </c>
      <c r="M1448" s="2" t="s">
        <v>1047</v>
      </c>
      <c r="N1448" t="str">
        <f>VLOOKUP(M1448,spp!A:B,2,FALSE)</f>
        <v>Scarus rubroviolaceus</v>
      </c>
      <c r="O1448">
        <f t="shared" si="162"/>
        <v>3</v>
      </c>
      <c r="U1448">
        <v>3</v>
      </c>
      <c r="AJ1448">
        <f>VLOOKUP(M1448,spp!A:C,3,FALSE)</f>
        <v>1</v>
      </c>
      <c r="AK1448">
        <f>VLOOKUP(M1448,spp!A:D,4,FALSE)</f>
        <v>3.109</v>
      </c>
      <c r="AL1448">
        <f t="shared" si="164"/>
        <v>189508.54822210452</v>
      </c>
      <c r="AM1448">
        <f t="shared" si="165"/>
        <v>4737.7137055526127</v>
      </c>
      <c r="AN1448">
        <f t="shared" si="166"/>
        <v>47377.137055526124</v>
      </c>
      <c r="AO1448">
        <f t="shared" si="167"/>
        <v>47.377137055526127</v>
      </c>
      <c r="AP1448">
        <f t="shared" si="168"/>
        <v>0.06</v>
      </c>
      <c r="AQ1448">
        <f>VLOOKUP(M1448,spp!A:H,8,FALSE)</f>
        <v>2</v>
      </c>
      <c r="AR1448" t="str">
        <f>VLOOKUP(M1448,spp!A:K,10,FALSE)</f>
        <v>Herbívoro</v>
      </c>
      <c r="AS1448" t="str">
        <f>VLOOKUP(M1448,spp!A:L,12,FALSE)</f>
        <v>LC</v>
      </c>
    </row>
    <row r="1449" spans="1:45" x14ac:dyDescent="0.3">
      <c r="A1449" s="2">
        <v>47</v>
      </c>
      <c r="B1449" s="2" t="s">
        <v>1176</v>
      </c>
      <c r="C1449" s="2" t="s">
        <v>1177</v>
      </c>
      <c r="D1449" s="2" t="s">
        <v>1349</v>
      </c>
      <c r="E1449" s="2" t="s">
        <v>1179</v>
      </c>
      <c r="F1449" s="2">
        <v>1</v>
      </c>
      <c r="G1449" s="1" t="s">
        <v>1181</v>
      </c>
      <c r="H1449" s="61">
        <v>2013</v>
      </c>
      <c r="I1449" s="5" t="s">
        <v>986</v>
      </c>
      <c r="K1449">
        <v>13</v>
      </c>
      <c r="L1449" t="str">
        <f t="shared" si="163"/>
        <v>Profundo</v>
      </c>
      <c r="M1449" s="2" t="s">
        <v>1081</v>
      </c>
      <c r="N1449" t="str">
        <f>VLOOKUP(M1449,spp!A:B,2,FALSE)</f>
        <v>Triaenodon obesus</v>
      </c>
      <c r="O1449">
        <f t="shared" si="162"/>
        <v>2</v>
      </c>
      <c r="AC1449">
        <v>2</v>
      </c>
      <c r="AJ1449">
        <f>VLOOKUP(M1449,spp!A:C,3,FALSE)</f>
        <v>1.5E-3</v>
      </c>
      <c r="AK1449">
        <f>VLOOKUP(M1449,spp!A:D,4,FALSE)</f>
        <v>3</v>
      </c>
      <c r="AL1449">
        <f t="shared" si="164"/>
        <v>7798.828125</v>
      </c>
      <c r="AM1449">
        <f t="shared" si="165"/>
        <v>194.970703125</v>
      </c>
      <c r="AN1449">
        <f t="shared" si="166"/>
        <v>1949.70703125</v>
      </c>
      <c r="AO1449">
        <f t="shared" si="167"/>
        <v>1.94970703125</v>
      </c>
      <c r="AP1449">
        <f t="shared" si="168"/>
        <v>0.04</v>
      </c>
      <c r="AQ1449">
        <f>VLOOKUP(M1449,spp!A:H,8,FALSE)</f>
        <v>4.2</v>
      </c>
      <c r="AR1449" t="str">
        <f>VLOOKUP(M1449,spp!A:K,10,FALSE)</f>
        <v>Depredador Tope</v>
      </c>
      <c r="AS1449" t="str">
        <f>VLOOKUP(M1449,spp!A:L,12,FALSE)</f>
        <v>NT</v>
      </c>
    </row>
    <row r="1450" spans="1:45" x14ac:dyDescent="0.3">
      <c r="A1450" s="2">
        <v>47</v>
      </c>
      <c r="B1450" s="2" t="s">
        <v>1176</v>
      </c>
      <c r="C1450" s="2" t="s">
        <v>1177</v>
      </c>
      <c r="D1450" s="2" t="s">
        <v>1349</v>
      </c>
      <c r="E1450" s="2" t="s">
        <v>1179</v>
      </c>
      <c r="F1450" s="2">
        <v>1</v>
      </c>
      <c r="G1450" s="1" t="s">
        <v>1181</v>
      </c>
      <c r="H1450" s="61">
        <v>2013</v>
      </c>
      <c r="I1450" s="5" t="s">
        <v>986</v>
      </c>
      <c r="K1450">
        <v>13</v>
      </c>
      <c r="L1450" t="str">
        <f t="shared" si="163"/>
        <v>Profundo</v>
      </c>
      <c r="M1450" s="2" t="s">
        <v>1067</v>
      </c>
      <c r="N1450" t="str">
        <f>VLOOKUP(M1450,spp!A:B,2,FALSE)</f>
        <v>Acanthurus xanthopterus</v>
      </c>
      <c r="O1450">
        <f t="shared" si="162"/>
        <v>2</v>
      </c>
      <c r="U1450">
        <v>2</v>
      </c>
      <c r="AJ1450">
        <f>VLOOKUP(M1450,spp!A:C,3,FALSE)</f>
        <v>2.673E-2</v>
      </c>
      <c r="AK1450">
        <f>VLOOKUP(M1450,spp!A:D,4,FALSE)</f>
        <v>2</v>
      </c>
      <c r="AL1450">
        <f t="shared" si="164"/>
        <v>65.488500000000002</v>
      </c>
      <c r="AM1450">
        <f t="shared" si="165"/>
        <v>1.6372125</v>
      </c>
      <c r="AN1450">
        <f t="shared" si="166"/>
        <v>16.372125</v>
      </c>
      <c r="AO1450">
        <f t="shared" si="167"/>
        <v>1.6372125000000001E-2</v>
      </c>
      <c r="AP1450">
        <f t="shared" si="168"/>
        <v>0.04</v>
      </c>
      <c r="AQ1450">
        <f>VLOOKUP(M1450,spp!A:H,8,FALSE)</f>
        <v>2.9</v>
      </c>
      <c r="AR1450" t="str">
        <f>VLOOKUP(M1450,spp!A:K,10,FALSE)</f>
        <v>Herbívoro</v>
      </c>
      <c r="AS1450" t="str">
        <f>VLOOKUP(M1450,spp!A:L,12,FALSE)</f>
        <v>LC</v>
      </c>
    </row>
    <row r="1451" spans="1:45" x14ac:dyDescent="0.3">
      <c r="A1451" s="2">
        <v>47</v>
      </c>
      <c r="B1451" s="2" t="s">
        <v>1176</v>
      </c>
      <c r="C1451" s="2" t="s">
        <v>1177</v>
      </c>
      <c r="D1451" s="2" t="s">
        <v>1349</v>
      </c>
      <c r="E1451" s="2" t="s">
        <v>1179</v>
      </c>
      <c r="F1451" s="2">
        <v>1</v>
      </c>
      <c r="G1451" s="1" t="s">
        <v>1181</v>
      </c>
      <c r="H1451" s="61">
        <v>2013</v>
      </c>
      <c r="I1451" s="5" t="s">
        <v>986</v>
      </c>
      <c r="K1451">
        <v>13</v>
      </c>
      <c r="L1451" t="str">
        <f t="shared" si="163"/>
        <v>Profundo</v>
      </c>
      <c r="M1451" s="2" t="s">
        <v>1040</v>
      </c>
      <c r="N1451" t="str">
        <f>VLOOKUP(M1451,spp!A:B,2,FALSE)</f>
        <v>Sufflamen verres</v>
      </c>
      <c r="O1451">
        <f t="shared" si="162"/>
        <v>2</v>
      </c>
      <c r="S1451">
        <v>2</v>
      </c>
      <c r="AJ1451">
        <f>VLOOKUP(M1451,spp!A:C,3,FALSE)</f>
        <v>2</v>
      </c>
      <c r="AK1451">
        <f>VLOOKUP(M1451,spp!A:D,4,FALSE)</f>
        <v>3</v>
      </c>
      <c r="AL1451">
        <f t="shared" si="164"/>
        <v>21437.5</v>
      </c>
      <c r="AM1451">
        <f t="shared" si="165"/>
        <v>535.9375</v>
      </c>
      <c r="AN1451">
        <f t="shared" si="166"/>
        <v>5359.375</v>
      </c>
      <c r="AO1451">
        <f t="shared" si="167"/>
        <v>5.359375</v>
      </c>
      <c r="AP1451">
        <f t="shared" si="168"/>
        <v>0.04</v>
      </c>
      <c r="AQ1451">
        <f>VLOOKUP(M1451,spp!A:H,8,FALSE)</f>
        <v>3.3</v>
      </c>
      <c r="AR1451" t="str">
        <f>VLOOKUP(M1451,spp!A:K,10,FALSE)</f>
        <v>Depredador</v>
      </c>
      <c r="AS1451" t="str">
        <f>VLOOKUP(M1451,spp!A:L,12,FALSE)</f>
        <v>LC</v>
      </c>
    </row>
    <row r="1452" spans="1:45" x14ac:dyDescent="0.3">
      <c r="A1452" s="2">
        <v>47</v>
      </c>
      <c r="B1452" s="2" t="s">
        <v>1176</v>
      </c>
      <c r="C1452" s="2" t="s">
        <v>1177</v>
      </c>
      <c r="D1452" s="2" t="s">
        <v>1349</v>
      </c>
      <c r="E1452" s="2" t="s">
        <v>1179</v>
      </c>
      <c r="F1452" s="2">
        <v>1</v>
      </c>
      <c r="G1452" s="1" t="s">
        <v>1181</v>
      </c>
      <c r="H1452" s="61">
        <v>2013</v>
      </c>
      <c r="I1452" s="5" t="s">
        <v>986</v>
      </c>
      <c r="K1452">
        <v>13</v>
      </c>
      <c r="L1452" t="str">
        <f t="shared" si="163"/>
        <v>Profundo</v>
      </c>
      <c r="M1452" s="2" t="s">
        <v>1032</v>
      </c>
      <c r="N1452" t="str">
        <f>VLOOKUP(M1452,spp!A:B,2,FALSE)</f>
        <v>Lutjanus argentiventris</v>
      </c>
      <c r="O1452">
        <f t="shared" si="162"/>
        <v>2</v>
      </c>
      <c r="V1452">
        <v>2</v>
      </c>
      <c r="AJ1452">
        <f>VLOOKUP(M1452,spp!A:C,3,FALSE)</f>
        <v>1</v>
      </c>
      <c r="AK1452">
        <f>VLOOKUP(M1452,spp!A:D,4,FALSE)</f>
        <v>3</v>
      </c>
      <c r="AL1452">
        <f t="shared" si="164"/>
        <v>182250</v>
      </c>
      <c r="AM1452">
        <f t="shared" si="165"/>
        <v>4556.25</v>
      </c>
      <c r="AN1452">
        <f t="shared" si="166"/>
        <v>45562.5</v>
      </c>
      <c r="AO1452">
        <f t="shared" si="167"/>
        <v>45.5625</v>
      </c>
      <c r="AP1452">
        <f t="shared" si="168"/>
        <v>0.04</v>
      </c>
      <c r="AQ1452">
        <f>VLOOKUP(M1452,spp!A:H,8,FALSE)</f>
        <v>4</v>
      </c>
      <c r="AR1452" t="str">
        <f>VLOOKUP(M1452,spp!A:K,10,FALSE)</f>
        <v>Depredador Tope</v>
      </c>
      <c r="AS1452" t="str">
        <f>VLOOKUP(M1452,spp!A:L,12,FALSE)</f>
        <v>LC</v>
      </c>
    </row>
    <row r="1453" spans="1:45" x14ac:dyDescent="0.3">
      <c r="A1453" s="2">
        <v>47</v>
      </c>
      <c r="B1453" s="2" t="s">
        <v>1176</v>
      </c>
      <c r="C1453" s="2" t="s">
        <v>1177</v>
      </c>
      <c r="D1453" s="2" t="s">
        <v>1349</v>
      </c>
      <c r="E1453" s="2" t="s">
        <v>1179</v>
      </c>
      <c r="F1453" s="2">
        <v>1</v>
      </c>
      <c r="G1453" s="1" t="s">
        <v>1181</v>
      </c>
      <c r="H1453" s="61">
        <v>2013</v>
      </c>
      <c r="I1453" s="5" t="s">
        <v>986</v>
      </c>
      <c r="K1453">
        <v>13</v>
      </c>
      <c r="L1453" t="str">
        <f t="shared" si="163"/>
        <v>Profundo</v>
      </c>
      <c r="M1453" s="2" t="s">
        <v>1056</v>
      </c>
      <c r="N1453" t="str">
        <f>VLOOKUP(M1453,spp!A:B,2,FALSE)</f>
        <v>Canthigaster punctatissima</v>
      </c>
      <c r="O1453">
        <f t="shared" si="162"/>
        <v>2</v>
      </c>
      <c r="P1453">
        <v>2</v>
      </c>
      <c r="AJ1453">
        <f>VLOOKUP(M1453,spp!A:C,3,FALSE)</f>
        <v>1</v>
      </c>
      <c r="AK1453">
        <f>VLOOKUP(M1453,spp!A:D,4,FALSE)</f>
        <v>2</v>
      </c>
      <c r="AL1453">
        <f t="shared" si="164"/>
        <v>12.5</v>
      </c>
      <c r="AM1453">
        <f t="shared" si="165"/>
        <v>0.3125</v>
      </c>
      <c r="AN1453">
        <f t="shared" si="166"/>
        <v>3.125</v>
      </c>
      <c r="AO1453">
        <f t="shared" si="167"/>
        <v>3.1250000000000002E-3</v>
      </c>
      <c r="AP1453">
        <f t="shared" si="168"/>
        <v>0.04</v>
      </c>
      <c r="AQ1453">
        <f>VLOOKUP(M1453,spp!A:H,8,FALSE)</f>
        <v>3</v>
      </c>
      <c r="AR1453" t="str">
        <f>VLOOKUP(M1453,spp!A:K,10,FALSE)</f>
        <v>Depredador</v>
      </c>
      <c r="AS1453" t="str">
        <f>VLOOKUP(M1453,spp!A:L,12,FALSE)</f>
        <v>LC</v>
      </c>
    </row>
    <row r="1454" spans="1:45" x14ac:dyDescent="0.3">
      <c r="A1454" s="2">
        <v>47</v>
      </c>
      <c r="B1454" s="2" t="s">
        <v>1176</v>
      </c>
      <c r="C1454" s="2" t="s">
        <v>1177</v>
      </c>
      <c r="D1454" s="2" t="s">
        <v>1349</v>
      </c>
      <c r="E1454" s="2" t="s">
        <v>1179</v>
      </c>
      <c r="F1454" s="2">
        <v>1</v>
      </c>
      <c r="G1454" s="1" t="s">
        <v>1181</v>
      </c>
      <c r="H1454" s="61">
        <v>2013</v>
      </c>
      <c r="I1454" s="5" t="s">
        <v>986</v>
      </c>
      <c r="K1454">
        <v>13</v>
      </c>
      <c r="L1454" t="str">
        <f t="shared" si="163"/>
        <v>Profundo</v>
      </c>
      <c r="M1454" s="2" t="s">
        <v>1141</v>
      </c>
      <c r="N1454" t="str">
        <f>VLOOKUP(M1454,spp!A:B,2,FALSE)</f>
        <v>Halichoeres discolor</v>
      </c>
      <c r="O1454">
        <f t="shared" si="162"/>
        <v>3</v>
      </c>
      <c r="P1454">
        <v>3</v>
      </c>
      <c r="AJ1454">
        <f>VLOOKUP(M1454,spp!A:C,3,FALSE)</f>
        <v>0.01</v>
      </c>
      <c r="AK1454">
        <f>VLOOKUP(M1454,spp!A:D,4,FALSE)</f>
        <v>3.04</v>
      </c>
      <c r="AL1454">
        <f t="shared" si="164"/>
        <v>0.48624917902928833</v>
      </c>
      <c r="AM1454">
        <f t="shared" si="165"/>
        <v>1.2156229475732208E-2</v>
      </c>
      <c r="AN1454">
        <f t="shared" si="166"/>
        <v>0.12156229475732208</v>
      </c>
      <c r="AO1454">
        <f t="shared" si="167"/>
        <v>1.2156229475732208E-4</v>
      </c>
      <c r="AP1454">
        <f t="shared" si="168"/>
        <v>0.06</v>
      </c>
      <c r="AQ1454">
        <f>VLOOKUP(M1454,spp!A:H,8,FALSE)</f>
        <v>3.4</v>
      </c>
      <c r="AR1454" t="str">
        <f>VLOOKUP(M1454,spp!A:K,10,FALSE)</f>
        <v>Depredador</v>
      </c>
      <c r="AS1454" t="str">
        <f>VLOOKUP(M1454,spp!A:L,12,FALSE)</f>
        <v>VU</v>
      </c>
    </row>
    <row r="1455" spans="1:45" x14ac:dyDescent="0.3">
      <c r="A1455" s="2">
        <v>47</v>
      </c>
      <c r="B1455" s="2" t="s">
        <v>1176</v>
      </c>
      <c r="C1455" s="2" t="s">
        <v>1177</v>
      </c>
      <c r="D1455" s="2" t="s">
        <v>1349</v>
      </c>
      <c r="E1455" s="2" t="s">
        <v>1179</v>
      </c>
      <c r="F1455" s="2">
        <v>1</v>
      </c>
      <c r="G1455" s="1" t="s">
        <v>1181</v>
      </c>
      <c r="H1455" s="61">
        <v>2013</v>
      </c>
      <c r="I1455" s="5" t="s">
        <v>986</v>
      </c>
      <c r="K1455">
        <v>13</v>
      </c>
      <c r="L1455" t="str">
        <f t="shared" si="163"/>
        <v>Profundo</v>
      </c>
      <c r="M1455" s="2" t="s">
        <v>1195</v>
      </c>
      <c r="N1455" t="str">
        <f>VLOOKUP(M1455,spp!A:B,2,FALSE)</f>
        <v>Melichthys niger</v>
      </c>
      <c r="O1455">
        <f t="shared" si="162"/>
        <v>15</v>
      </c>
      <c r="T1455">
        <v>15</v>
      </c>
      <c r="AJ1455">
        <f>VLOOKUP(M1455,spp!A:C,3,FALSE)</f>
        <v>5</v>
      </c>
      <c r="AK1455">
        <f>VLOOKUP(M1455,spp!A:D,4,FALSE)</f>
        <v>3</v>
      </c>
      <c r="AL1455">
        <f t="shared" si="164"/>
        <v>1171875</v>
      </c>
      <c r="AM1455">
        <f t="shared" si="165"/>
        <v>29296.875</v>
      </c>
      <c r="AN1455">
        <f t="shared" si="166"/>
        <v>292968.75</v>
      </c>
      <c r="AO1455">
        <f t="shared" si="167"/>
        <v>292.96875</v>
      </c>
      <c r="AP1455">
        <f t="shared" si="168"/>
        <v>0.3</v>
      </c>
      <c r="AQ1455">
        <f>VLOOKUP(M1455,spp!A:H,8,FALSE)</f>
        <v>2.4</v>
      </c>
      <c r="AR1455" t="str">
        <f>VLOOKUP(M1455,spp!A:K,10,FALSE)</f>
        <v>Herbívoro</v>
      </c>
      <c r="AS1455" t="str">
        <f>VLOOKUP(M1455,spp!A:L,12,FALSE)</f>
        <v>NE</v>
      </c>
    </row>
    <row r="1456" spans="1:45" x14ac:dyDescent="0.3">
      <c r="A1456" s="2">
        <v>47</v>
      </c>
      <c r="B1456" s="2" t="s">
        <v>1176</v>
      </c>
      <c r="C1456" s="2" t="s">
        <v>1177</v>
      </c>
      <c r="D1456" s="2" t="s">
        <v>1349</v>
      </c>
      <c r="E1456" s="2" t="s">
        <v>1179</v>
      </c>
      <c r="F1456" s="2">
        <v>2</v>
      </c>
      <c r="G1456" s="1" t="s">
        <v>1181</v>
      </c>
      <c r="H1456" s="61">
        <v>2013</v>
      </c>
      <c r="I1456" s="5" t="s">
        <v>986</v>
      </c>
      <c r="K1456">
        <v>13</v>
      </c>
      <c r="L1456" t="str">
        <f t="shared" si="163"/>
        <v>Profundo</v>
      </c>
      <c r="M1456" s="2" t="s">
        <v>1078</v>
      </c>
      <c r="N1456" t="str">
        <f>VLOOKUP(M1456,spp!A:B,2,FALSE)</f>
        <v>Lutjanus viridis</v>
      </c>
      <c r="O1456">
        <f t="shared" si="162"/>
        <v>100</v>
      </c>
      <c r="T1456">
        <v>100</v>
      </c>
      <c r="AJ1456">
        <f>VLOOKUP(M1456,spp!A:C,3,FALSE)</f>
        <v>1.67E-2</v>
      </c>
      <c r="AK1456">
        <f>VLOOKUP(M1456,spp!A:D,4,FALSE)</f>
        <v>2</v>
      </c>
      <c r="AL1456">
        <f t="shared" si="164"/>
        <v>1043.75</v>
      </c>
      <c r="AM1456">
        <f t="shared" si="165"/>
        <v>26.09375</v>
      </c>
      <c r="AN1456">
        <f t="shared" si="166"/>
        <v>260.9375</v>
      </c>
      <c r="AO1456">
        <f t="shared" si="167"/>
        <v>0.26093749999999999</v>
      </c>
      <c r="AP1456">
        <f t="shared" si="168"/>
        <v>2</v>
      </c>
      <c r="AQ1456">
        <f>VLOOKUP(M1456,spp!A:H,8,FALSE)</f>
        <v>4.2</v>
      </c>
      <c r="AR1456" t="str">
        <f>VLOOKUP(M1456,spp!A:K,10,FALSE)</f>
        <v>Depredador Tope</v>
      </c>
      <c r="AS1456" t="str">
        <f>VLOOKUP(M1456,spp!A:L,12,FALSE)</f>
        <v>LC</v>
      </c>
    </row>
    <row r="1457" spans="1:45" x14ac:dyDescent="0.3">
      <c r="A1457" s="2">
        <v>47</v>
      </c>
      <c r="B1457" s="2" t="s">
        <v>1176</v>
      </c>
      <c r="C1457" s="2" t="s">
        <v>1177</v>
      </c>
      <c r="D1457" s="2" t="s">
        <v>1349</v>
      </c>
      <c r="E1457" s="2" t="s">
        <v>1179</v>
      </c>
      <c r="F1457" s="2">
        <v>2</v>
      </c>
      <c r="G1457" s="1" t="s">
        <v>1181</v>
      </c>
      <c r="H1457" s="61">
        <v>2013</v>
      </c>
      <c r="I1457" s="5" t="s">
        <v>986</v>
      </c>
      <c r="K1457">
        <v>13</v>
      </c>
      <c r="L1457" t="str">
        <f t="shared" si="163"/>
        <v>Profundo</v>
      </c>
      <c r="M1457" s="2" t="s">
        <v>1068</v>
      </c>
      <c r="N1457" t="str">
        <f>VLOOKUP(M1457,spp!A:B,2,FALSE)</f>
        <v>Myripristis berndti</v>
      </c>
      <c r="O1457">
        <f t="shared" si="162"/>
        <v>15</v>
      </c>
      <c r="T1457">
        <v>15</v>
      </c>
      <c r="AJ1457">
        <f>VLOOKUP(M1457,spp!A:C,3,FALSE)</f>
        <v>2.4E-2</v>
      </c>
      <c r="AK1457">
        <f>VLOOKUP(M1457,spp!A:D,4,FALSE)</f>
        <v>3.02</v>
      </c>
      <c r="AL1457">
        <f t="shared" si="164"/>
        <v>5999.034049922062</v>
      </c>
      <c r="AM1457">
        <f t="shared" si="165"/>
        <v>149.97585124805155</v>
      </c>
      <c r="AN1457">
        <f t="shared" si="166"/>
        <v>1499.7585124805155</v>
      </c>
      <c r="AO1457">
        <f t="shared" si="167"/>
        <v>1.4997585124805155</v>
      </c>
      <c r="AP1457">
        <f t="shared" si="168"/>
        <v>0.3</v>
      </c>
      <c r="AQ1457">
        <f>VLOOKUP(M1457,spp!A:H,8,FALSE)</f>
        <v>3.7</v>
      </c>
      <c r="AR1457" t="str">
        <f>VLOOKUP(M1457,spp!A:K,10,FALSE)</f>
        <v>Planctívoro</v>
      </c>
      <c r="AS1457" t="str">
        <f>VLOOKUP(M1457,spp!A:L,12,FALSE)</f>
        <v>NE</v>
      </c>
    </row>
    <row r="1458" spans="1:45" x14ac:dyDescent="0.3">
      <c r="A1458" s="2">
        <v>47</v>
      </c>
      <c r="B1458" s="2" t="s">
        <v>1176</v>
      </c>
      <c r="C1458" s="2" t="s">
        <v>1177</v>
      </c>
      <c r="D1458" s="2" t="s">
        <v>1349</v>
      </c>
      <c r="E1458" s="2" t="s">
        <v>1179</v>
      </c>
      <c r="F1458" s="2">
        <v>2</v>
      </c>
      <c r="G1458" s="1" t="s">
        <v>1181</v>
      </c>
      <c r="H1458" s="61">
        <v>2013</v>
      </c>
      <c r="I1458" s="5" t="s">
        <v>986</v>
      </c>
      <c r="K1458">
        <v>13</v>
      </c>
      <c r="L1458" t="str">
        <f t="shared" si="163"/>
        <v>Profundo</v>
      </c>
      <c r="M1458" s="2" t="s">
        <v>1042</v>
      </c>
      <c r="N1458" t="str">
        <f>VLOOKUP(M1458,spp!A:B,2,FALSE)</f>
        <v>Bodianus diplotaenia</v>
      </c>
      <c r="O1458">
        <f t="shared" si="162"/>
        <v>151</v>
      </c>
      <c r="P1458">
        <v>150</v>
      </c>
      <c r="T1458">
        <v>1</v>
      </c>
      <c r="AJ1458">
        <f>VLOOKUP(M1458,spp!A:C,3,FALSE)</f>
        <v>2.01E-2</v>
      </c>
      <c r="AK1458">
        <f>VLOOKUP(M1458,spp!A:D,4,FALSE)</f>
        <v>2</v>
      </c>
      <c r="AL1458">
        <f t="shared" si="164"/>
        <v>31.406249999999996</v>
      </c>
      <c r="AM1458">
        <f t="shared" si="165"/>
        <v>0.78515624999999989</v>
      </c>
      <c r="AN1458">
        <f t="shared" si="166"/>
        <v>7.8515624999999991</v>
      </c>
      <c r="AO1458">
        <f t="shared" si="167"/>
        <v>7.8515624999999992E-3</v>
      </c>
      <c r="AP1458">
        <f t="shared" si="168"/>
        <v>3.02</v>
      </c>
      <c r="AQ1458">
        <f>VLOOKUP(M1458,spp!A:H,8,FALSE)</f>
        <v>3.4</v>
      </c>
      <c r="AR1458" t="str">
        <f>VLOOKUP(M1458,spp!A:K,10,FALSE)</f>
        <v>Depredador</v>
      </c>
      <c r="AS1458" t="str">
        <f>VLOOKUP(M1458,spp!A:L,12,FALSE)</f>
        <v>LC</v>
      </c>
    </row>
    <row r="1459" spans="1:45" x14ac:dyDescent="0.3">
      <c r="A1459" s="2">
        <v>47</v>
      </c>
      <c r="B1459" s="2" t="s">
        <v>1176</v>
      </c>
      <c r="C1459" s="2" t="s">
        <v>1177</v>
      </c>
      <c r="D1459" s="2" t="s">
        <v>1349</v>
      </c>
      <c r="E1459" s="2" t="s">
        <v>1179</v>
      </c>
      <c r="F1459" s="2">
        <v>2</v>
      </c>
      <c r="G1459" s="1" t="s">
        <v>1181</v>
      </c>
      <c r="H1459" s="61">
        <v>2013</v>
      </c>
      <c r="I1459" s="5" t="s">
        <v>986</v>
      </c>
      <c r="K1459">
        <v>13</v>
      </c>
      <c r="L1459" t="str">
        <f t="shared" si="163"/>
        <v>Profundo</v>
      </c>
      <c r="M1459" s="2" t="s">
        <v>1046</v>
      </c>
      <c r="N1459" t="str">
        <f>VLOOKUP(M1459,spp!A:B,2,FALSE)</f>
        <v>Arothron meleagris</v>
      </c>
      <c r="O1459">
        <f t="shared" si="162"/>
        <v>1</v>
      </c>
      <c r="S1459">
        <v>1</v>
      </c>
      <c r="AJ1459">
        <f>VLOOKUP(M1459,spp!A:C,3,FALSE)</f>
        <v>3</v>
      </c>
      <c r="AK1459">
        <f>VLOOKUP(M1459,spp!A:D,4,FALSE)</f>
        <v>2</v>
      </c>
      <c r="AL1459">
        <f t="shared" si="164"/>
        <v>918.75</v>
      </c>
      <c r="AM1459">
        <f t="shared" si="165"/>
        <v>22.96875</v>
      </c>
      <c r="AN1459">
        <f t="shared" si="166"/>
        <v>229.6875</v>
      </c>
      <c r="AO1459">
        <f t="shared" si="167"/>
        <v>0.22968749999999999</v>
      </c>
      <c r="AP1459">
        <f t="shared" si="168"/>
        <v>0.02</v>
      </c>
      <c r="AQ1459">
        <f>VLOOKUP(M1459,spp!A:H,8,FALSE)</f>
        <v>3.4</v>
      </c>
      <c r="AR1459" t="str">
        <f>VLOOKUP(M1459,spp!A:K,10,FALSE)</f>
        <v>Depredador</v>
      </c>
      <c r="AS1459" t="str">
        <f>VLOOKUP(M1459,spp!A:L,12,FALSE)</f>
        <v>NE</v>
      </c>
    </row>
    <row r="1460" spans="1:45" x14ac:dyDescent="0.3">
      <c r="A1460" s="2">
        <v>47</v>
      </c>
      <c r="B1460" s="2" t="s">
        <v>1176</v>
      </c>
      <c r="C1460" s="2" t="s">
        <v>1177</v>
      </c>
      <c r="D1460" s="2" t="s">
        <v>1349</v>
      </c>
      <c r="E1460" s="2" t="s">
        <v>1179</v>
      </c>
      <c r="F1460" s="2">
        <v>2</v>
      </c>
      <c r="G1460" s="1" t="s">
        <v>1181</v>
      </c>
      <c r="H1460" s="61">
        <v>2013</v>
      </c>
      <c r="I1460" s="5" t="s">
        <v>986</v>
      </c>
      <c r="K1460">
        <v>13</v>
      </c>
      <c r="L1460" t="str">
        <f t="shared" si="163"/>
        <v>Profundo</v>
      </c>
      <c r="M1460" s="2" t="s">
        <v>1062</v>
      </c>
      <c r="N1460" t="str">
        <f>VLOOKUP(M1460,spp!A:B,2,FALSE)</f>
        <v>Paranthias colonus</v>
      </c>
      <c r="O1460">
        <f t="shared" si="162"/>
        <v>75</v>
      </c>
      <c r="Q1460">
        <v>25</v>
      </c>
      <c r="S1460">
        <v>50</v>
      </c>
      <c r="AJ1460">
        <f>VLOOKUP(M1460,spp!A:C,3,FALSE)</f>
        <v>1.485E-2</v>
      </c>
      <c r="AK1460">
        <f>VLOOKUP(M1460,spp!A:D,4,FALSE)</f>
        <v>2</v>
      </c>
      <c r="AL1460">
        <f t="shared" si="164"/>
        <v>248.2734375</v>
      </c>
      <c r="AM1460">
        <f t="shared" si="165"/>
        <v>6.2068359375000002</v>
      </c>
      <c r="AN1460">
        <f t="shared" si="166"/>
        <v>62.068359375</v>
      </c>
      <c r="AO1460">
        <f t="shared" si="167"/>
        <v>6.2068359375E-2</v>
      </c>
      <c r="AP1460">
        <f t="shared" si="168"/>
        <v>1.5</v>
      </c>
      <c r="AQ1460">
        <f>VLOOKUP(M1460,spp!A:H,8,FALSE)</f>
        <v>3.8</v>
      </c>
      <c r="AR1460" t="str">
        <f>VLOOKUP(M1460,spp!A:K,10,FALSE)</f>
        <v>Planctívoro</v>
      </c>
      <c r="AS1460" t="str">
        <f>VLOOKUP(M1460,spp!A:L,12,FALSE)</f>
        <v>LC</v>
      </c>
    </row>
    <row r="1461" spans="1:45" x14ac:dyDescent="0.3">
      <c r="A1461" s="2">
        <v>47</v>
      </c>
      <c r="B1461" s="2" t="s">
        <v>1176</v>
      </c>
      <c r="C1461" s="2" t="s">
        <v>1177</v>
      </c>
      <c r="D1461" s="2" t="s">
        <v>1349</v>
      </c>
      <c r="E1461" s="2" t="s">
        <v>1179</v>
      </c>
      <c r="F1461" s="2">
        <v>2</v>
      </c>
      <c r="G1461" s="1" t="s">
        <v>1181</v>
      </c>
      <c r="H1461" s="61">
        <v>2013</v>
      </c>
      <c r="I1461" s="5" t="s">
        <v>986</v>
      </c>
      <c r="K1461">
        <v>13</v>
      </c>
      <c r="L1461" t="str">
        <f t="shared" si="163"/>
        <v>Profundo</v>
      </c>
      <c r="M1461" s="2" t="s">
        <v>1200</v>
      </c>
      <c r="N1461" t="str">
        <f>VLOOKUP(M1461,spp!A:B,2,FALSE)</f>
        <v>Thalassoma grammaticum</v>
      </c>
      <c r="O1461">
        <f t="shared" si="162"/>
        <v>4</v>
      </c>
      <c r="Q1461">
        <v>1</v>
      </c>
      <c r="S1461">
        <v>3</v>
      </c>
      <c r="AJ1461">
        <f>VLOOKUP(M1461,spp!A:C,3,FALSE)</f>
        <v>1</v>
      </c>
      <c r="AK1461">
        <f>VLOOKUP(M1461,spp!A:D,4,FALSE)</f>
        <v>2.9718</v>
      </c>
      <c r="AL1461">
        <f t="shared" si="164"/>
        <v>15229.957907502849</v>
      </c>
      <c r="AM1461">
        <f t="shared" si="165"/>
        <v>380.74894768757122</v>
      </c>
      <c r="AN1461">
        <f t="shared" si="166"/>
        <v>3807.4894768757122</v>
      </c>
      <c r="AO1461">
        <f t="shared" si="167"/>
        <v>3.8074894768757122</v>
      </c>
      <c r="AP1461">
        <f t="shared" si="168"/>
        <v>0.08</v>
      </c>
      <c r="AQ1461">
        <f>VLOOKUP(M1461,spp!A:H,8,FALSE)</f>
        <v>3.5</v>
      </c>
      <c r="AR1461" t="str">
        <f>VLOOKUP(M1461,spp!A:K,10,FALSE)</f>
        <v>Depredador</v>
      </c>
      <c r="AS1461" t="str">
        <f>VLOOKUP(M1461,spp!A:L,12,FALSE)</f>
        <v>LC</v>
      </c>
    </row>
    <row r="1462" spans="1:45" x14ac:dyDescent="0.3">
      <c r="A1462" s="2">
        <v>47</v>
      </c>
      <c r="B1462" s="2" t="s">
        <v>1176</v>
      </c>
      <c r="C1462" s="2" t="s">
        <v>1177</v>
      </c>
      <c r="D1462" s="2" t="s">
        <v>1349</v>
      </c>
      <c r="E1462" s="2" t="s">
        <v>1179</v>
      </c>
      <c r="F1462" s="2">
        <v>2</v>
      </c>
      <c r="G1462" s="1" t="s">
        <v>1181</v>
      </c>
      <c r="H1462" s="61">
        <v>2013</v>
      </c>
      <c r="I1462" s="5" t="s">
        <v>986</v>
      </c>
      <c r="K1462">
        <v>13</v>
      </c>
      <c r="L1462" t="str">
        <f t="shared" si="163"/>
        <v>Profundo</v>
      </c>
      <c r="M1462" s="2" t="s">
        <v>1194</v>
      </c>
      <c r="N1462" t="str">
        <f>VLOOKUP(M1462,spp!A:B,2,FALSE)</f>
        <v>Stegastes arcifrons</v>
      </c>
      <c r="O1462">
        <f t="shared" si="162"/>
        <v>15</v>
      </c>
      <c r="R1462">
        <v>15</v>
      </c>
      <c r="AJ1462">
        <f>VLOOKUP(M1462,spp!A:C,3,FALSE)</f>
        <v>3.49E-2</v>
      </c>
      <c r="AK1462">
        <f>VLOOKUP(M1462,spp!A:D,4,FALSE)</f>
        <v>2</v>
      </c>
      <c r="AL1462">
        <f t="shared" si="164"/>
        <v>81.796875</v>
      </c>
      <c r="AM1462">
        <f t="shared" si="165"/>
        <v>2.044921875</v>
      </c>
      <c r="AN1462">
        <f t="shared" si="166"/>
        <v>20.44921875</v>
      </c>
      <c r="AO1462">
        <f t="shared" si="167"/>
        <v>2.0449218750000001E-2</v>
      </c>
      <c r="AP1462">
        <f t="shared" si="168"/>
        <v>0.3</v>
      </c>
      <c r="AQ1462">
        <f>VLOOKUP(M1462,spp!A:H,8,FALSE)</f>
        <v>2.97</v>
      </c>
      <c r="AR1462" t="str">
        <f>VLOOKUP(M1462,spp!A:K,10,FALSE)</f>
        <v>Herbívoro</v>
      </c>
      <c r="AS1462" t="str">
        <f>VLOOKUP(M1462,spp!A:L,12,FALSE)</f>
        <v>LC</v>
      </c>
    </row>
    <row r="1463" spans="1:45" x14ac:dyDescent="0.3">
      <c r="A1463" s="2">
        <v>47</v>
      </c>
      <c r="B1463" s="2" t="s">
        <v>1176</v>
      </c>
      <c r="C1463" s="2" t="s">
        <v>1177</v>
      </c>
      <c r="D1463" s="2" t="s">
        <v>1349</v>
      </c>
      <c r="E1463" s="2" t="s">
        <v>1179</v>
      </c>
      <c r="F1463" s="2">
        <v>2</v>
      </c>
      <c r="G1463" s="1" t="s">
        <v>1181</v>
      </c>
      <c r="H1463" s="61">
        <v>2013</v>
      </c>
      <c r="I1463" s="5" t="s">
        <v>986</v>
      </c>
      <c r="K1463">
        <v>13</v>
      </c>
      <c r="L1463" t="str">
        <f t="shared" si="163"/>
        <v>Profundo</v>
      </c>
      <c r="M1463" s="2" t="s">
        <v>1080</v>
      </c>
      <c r="N1463" t="str">
        <f>VLOOKUP(M1463,spp!A:B,2,FALSE)</f>
        <v>Aulostomus chinensis</v>
      </c>
      <c r="O1463">
        <f t="shared" si="162"/>
        <v>2</v>
      </c>
      <c r="V1463">
        <v>2</v>
      </c>
      <c r="AJ1463">
        <f>VLOOKUP(M1463,spp!A:C,3,FALSE)</f>
        <v>2</v>
      </c>
      <c r="AK1463">
        <f>VLOOKUP(M1463,spp!A:D,4,FALSE)</f>
        <v>3</v>
      </c>
      <c r="AL1463">
        <f t="shared" si="164"/>
        <v>364500</v>
      </c>
      <c r="AM1463">
        <f t="shared" si="165"/>
        <v>9112.5</v>
      </c>
      <c r="AN1463">
        <f t="shared" si="166"/>
        <v>91125</v>
      </c>
      <c r="AO1463">
        <f t="shared" si="167"/>
        <v>91.125</v>
      </c>
      <c r="AP1463">
        <f t="shared" si="168"/>
        <v>0.04</v>
      </c>
      <c r="AQ1463">
        <f>VLOOKUP(M1463,spp!A:H,8,FALSE)</f>
        <v>3.9</v>
      </c>
      <c r="AR1463" t="str">
        <f>VLOOKUP(M1463,spp!A:K,10,FALSE)</f>
        <v>Depredador</v>
      </c>
      <c r="AS1463" t="str">
        <f>VLOOKUP(M1463,spp!A:L,12,FALSE)</f>
        <v>NE</v>
      </c>
    </row>
    <row r="1464" spans="1:45" x14ac:dyDescent="0.3">
      <c r="A1464" s="2">
        <v>47</v>
      </c>
      <c r="B1464" s="2" t="s">
        <v>1176</v>
      </c>
      <c r="C1464" s="2" t="s">
        <v>1177</v>
      </c>
      <c r="D1464" s="2" t="s">
        <v>1349</v>
      </c>
      <c r="E1464" s="2" t="s">
        <v>1179</v>
      </c>
      <c r="F1464" s="2">
        <v>2</v>
      </c>
      <c r="G1464" s="1" t="s">
        <v>1181</v>
      </c>
      <c r="H1464" s="61">
        <v>2013</v>
      </c>
      <c r="I1464" s="5" t="s">
        <v>986</v>
      </c>
      <c r="K1464">
        <v>13</v>
      </c>
      <c r="L1464" t="str">
        <f t="shared" si="163"/>
        <v>Profundo</v>
      </c>
      <c r="M1464" s="2" t="s">
        <v>1064</v>
      </c>
      <c r="N1464" t="str">
        <f>VLOOKUP(M1464,spp!A:B,2,FALSE)</f>
        <v>Zanclus cornutus</v>
      </c>
      <c r="O1464">
        <f t="shared" si="162"/>
        <v>3</v>
      </c>
      <c r="R1464">
        <v>1</v>
      </c>
      <c r="T1464">
        <v>2</v>
      </c>
      <c r="AJ1464">
        <f>VLOOKUP(M1464,spp!A:C,3,FALSE)</f>
        <v>1.47E-2</v>
      </c>
      <c r="AK1464">
        <f>VLOOKUP(M1464,spp!A:D,4,FALSE)</f>
        <v>3</v>
      </c>
      <c r="AL1464">
        <f t="shared" si="164"/>
        <v>488.0859375</v>
      </c>
      <c r="AM1464">
        <f t="shared" si="165"/>
        <v>12.2021484375</v>
      </c>
      <c r="AN1464">
        <f t="shared" si="166"/>
        <v>122.021484375</v>
      </c>
      <c r="AO1464">
        <f t="shared" si="167"/>
        <v>0.122021484375</v>
      </c>
      <c r="AP1464">
        <f t="shared" si="168"/>
        <v>0.06</v>
      </c>
      <c r="AQ1464">
        <f>VLOOKUP(M1464,spp!A:H,8,FALSE)</f>
        <v>2.9</v>
      </c>
      <c r="AR1464" t="str">
        <f>VLOOKUP(M1464,spp!A:K,10,FALSE)</f>
        <v>Herbívoro</v>
      </c>
      <c r="AS1464" t="str">
        <f>VLOOKUP(M1464,spp!A:L,12,FALSE)</f>
        <v>NE</v>
      </c>
    </row>
    <row r="1465" spans="1:45" x14ac:dyDescent="0.3">
      <c r="A1465" s="2">
        <v>47</v>
      </c>
      <c r="B1465" s="2" t="s">
        <v>1176</v>
      </c>
      <c r="C1465" s="2" t="s">
        <v>1177</v>
      </c>
      <c r="D1465" s="2" t="s">
        <v>1349</v>
      </c>
      <c r="E1465" s="2" t="s">
        <v>1179</v>
      </c>
      <c r="F1465" s="2">
        <v>2</v>
      </c>
      <c r="G1465" s="1" t="s">
        <v>1181</v>
      </c>
      <c r="H1465" s="61">
        <v>2013</v>
      </c>
      <c r="I1465" s="5" t="s">
        <v>986</v>
      </c>
      <c r="K1465">
        <v>13</v>
      </c>
      <c r="L1465" t="str">
        <f t="shared" si="163"/>
        <v>Profundo</v>
      </c>
      <c r="M1465" s="2" t="s">
        <v>1047</v>
      </c>
      <c r="N1465" t="str">
        <f>VLOOKUP(M1465,spp!A:B,2,FALSE)</f>
        <v>Scarus rubroviolaceus</v>
      </c>
      <c r="O1465">
        <f t="shared" si="162"/>
        <v>3</v>
      </c>
      <c r="U1465">
        <v>3</v>
      </c>
      <c r="AJ1465">
        <f>VLOOKUP(M1465,spp!A:C,3,FALSE)</f>
        <v>1</v>
      </c>
      <c r="AK1465">
        <f>VLOOKUP(M1465,spp!A:D,4,FALSE)</f>
        <v>3.109</v>
      </c>
      <c r="AL1465">
        <f t="shared" si="164"/>
        <v>189508.54822210452</v>
      </c>
      <c r="AM1465">
        <f t="shared" si="165"/>
        <v>4737.7137055526127</v>
      </c>
      <c r="AN1465">
        <f t="shared" si="166"/>
        <v>47377.137055526124</v>
      </c>
      <c r="AO1465">
        <f t="shared" si="167"/>
        <v>47.377137055526127</v>
      </c>
      <c r="AP1465">
        <f t="shared" si="168"/>
        <v>0.06</v>
      </c>
      <c r="AQ1465">
        <f>VLOOKUP(M1465,spp!A:H,8,FALSE)</f>
        <v>2</v>
      </c>
      <c r="AR1465" t="str">
        <f>VLOOKUP(M1465,spp!A:K,10,FALSE)</f>
        <v>Herbívoro</v>
      </c>
      <c r="AS1465" t="str">
        <f>VLOOKUP(M1465,spp!A:L,12,FALSE)</f>
        <v>LC</v>
      </c>
    </row>
    <row r="1466" spans="1:45" x14ac:dyDescent="0.3">
      <c r="A1466" s="2">
        <v>47</v>
      </c>
      <c r="B1466" s="2" t="s">
        <v>1176</v>
      </c>
      <c r="C1466" s="2" t="s">
        <v>1177</v>
      </c>
      <c r="D1466" s="2" t="s">
        <v>1349</v>
      </c>
      <c r="E1466" s="2" t="s">
        <v>1179</v>
      </c>
      <c r="F1466" s="2">
        <v>2</v>
      </c>
      <c r="G1466" s="1" t="s">
        <v>1181</v>
      </c>
      <c r="H1466" s="61">
        <v>2013</v>
      </c>
      <c r="I1466" s="5" t="s">
        <v>986</v>
      </c>
      <c r="K1466">
        <v>13</v>
      </c>
      <c r="L1466" t="str">
        <f t="shared" si="163"/>
        <v>Profundo</v>
      </c>
      <c r="M1466" s="2" t="s">
        <v>1040</v>
      </c>
      <c r="N1466" t="str">
        <f>VLOOKUP(M1466,spp!A:B,2,FALSE)</f>
        <v>Sufflamen verres</v>
      </c>
      <c r="O1466">
        <f t="shared" si="162"/>
        <v>1</v>
      </c>
      <c r="Q1466">
        <v>1</v>
      </c>
      <c r="AJ1466">
        <f>VLOOKUP(M1466,spp!A:C,3,FALSE)</f>
        <v>2</v>
      </c>
      <c r="AK1466">
        <f>VLOOKUP(M1466,spp!A:D,4,FALSE)</f>
        <v>3</v>
      </c>
      <c r="AL1466">
        <f t="shared" si="164"/>
        <v>843.75</v>
      </c>
      <c r="AM1466">
        <f t="shared" si="165"/>
        <v>21.09375</v>
      </c>
      <c r="AN1466">
        <f t="shared" si="166"/>
        <v>210.9375</v>
      </c>
      <c r="AO1466">
        <f t="shared" si="167"/>
        <v>0.2109375</v>
      </c>
      <c r="AP1466">
        <f t="shared" si="168"/>
        <v>0.02</v>
      </c>
      <c r="AQ1466">
        <f>VLOOKUP(M1466,spp!A:H,8,FALSE)</f>
        <v>3.3</v>
      </c>
      <c r="AR1466" t="str">
        <f>VLOOKUP(M1466,spp!A:K,10,FALSE)</f>
        <v>Depredador</v>
      </c>
      <c r="AS1466" t="str">
        <f>VLOOKUP(M1466,spp!A:L,12,FALSE)</f>
        <v>LC</v>
      </c>
    </row>
    <row r="1467" spans="1:45" x14ac:dyDescent="0.3">
      <c r="A1467" s="2">
        <v>47</v>
      </c>
      <c r="B1467" s="2" t="s">
        <v>1176</v>
      </c>
      <c r="C1467" s="2" t="s">
        <v>1177</v>
      </c>
      <c r="D1467" s="2" t="s">
        <v>1349</v>
      </c>
      <c r="E1467" s="2" t="s">
        <v>1179</v>
      </c>
      <c r="F1467" s="2">
        <v>2</v>
      </c>
      <c r="G1467" s="1" t="s">
        <v>1181</v>
      </c>
      <c r="H1467" s="61">
        <v>2013</v>
      </c>
      <c r="I1467" s="5" t="s">
        <v>986</v>
      </c>
      <c r="K1467">
        <v>13</v>
      </c>
      <c r="L1467" t="str">
        <f t="shared" si="163"/>
        <v>Profundo</v>
      </c>
      <c r="M1467" s="2" t="s">
        <v>1195</v>
      </c>
      <c r="N1467" t="str">
        <f>VLOOKUP(M1467,spp!A:B,2,FALSE)</f>
        <v>Melichthys niger</v>
      </c>
      <c r="O1467">
        <f t="shared" si="162"/>
        <v>8</v>
      </c>
      <c r="T1467">
        <v>8</v>
      </c>
      <c r="AJ1467">
        <f>VLOOKUP(M1467,spp!A:C,3,FALSE)</f>
        <v>5</v>
      </c>
      <c r="AK1467">
        <f>VLOOKUP(M1467,spp!A:D,4,FALSE)</f>
        <v>3</v>
      </c>
      <c r="AL1467">
        <f t="shared" si="164"/>
        <v>625000</v>
      </c>
      <c r="AM1467">
        <f t="shared" si="165"/>
        <v>15625</v>
      </c>
      <c r="AN1467">
        <f t="shared" si="166"/>
        <v>156250</v>
      </c>
      <c r="AO1467">
        <f t="shared" si="167"/>
        <v>156.25</v>
      </c>
      <c r="AP1467">
        <f t="shared" si="168"/>
        <v>0.16</v>
      </c>
      <c r="AQ1467">
        <f>VLOOKUP(M1467,spp!A:H,8,FALSE)</f>
        <v>2.4</v>
      </c>
      <c r="AR1467" t="str">
        <f>VLOOKUP(M1467,spp!A:K,10,FALSE)</f>
        <v>Herbívoro</v>
      </c>
      <c r="AS1467" t="str">
        <f>VLOOKUP(M1467,spp!A:L,12,FALSE)</f>
        <v>NE</v>
      </c>
    </row>
    <row r="1468" spans="1:45" x14ac:dyDescent="0.3">
      <c r="A1468" s="2">
        <v>47</v>
      </c>
      <c r="B1468" s="2" t="s">
        <v>1176</v>
      </c>
      <c r="C1468" s="2" t="s">
        <v>1177</v>
      </c>
      <c r="D1468" s="2" t="s">
        <v>1349</v>
      </c>
      <c r="E1468" s="2" t="s">
        <v>1179</v>
      </c>
      <c r="F1468" s="2">
        <v>2</v>
      </c>
      <c r="G1468" s="1" t="s">
        <v>1181</v>
      </c>
      <c r="H1468" s="61">
        <v>2013</v>
      </c>
      <c r="I1468" s="5" t="s">
        <v>986</v>
      </c>
      <c r="K1468">
        <v>13</v>
      </c>
      <c r="L1468" t="str">
        <f t="shared" si="163"/>
        <v>Profundo</v>
      </c>
      <c r="M1468" s="2" t="s">
        <v>1034</v>
      </c>
      <c r="N1468" t="str">
        <f>VLOOKUP(M1468,spp!A:B,2,FALSE)</f>
        <v>Acanthurus nigricans</v>
      </c>
      <c r="O1468">
        <f t="shared" si="162"/>
        <v>1</v>
      </c>
      <c r="T1468">
        <v>1</v>
      </c>
      <c r="AJ1468">
        <f>VLOOKUP(M1468,spp!A:C,3,FALSE)</f>
        <v>6</v>
      </c>
      <c r="AK1468">
        <f>VLOOKUP(M1468,spp!A:D,4,FALSE)</f>
        <v>2.669</v>
      </c>
      <c r="AL1468">
        <f t="shared" si="164"/>
        <v>32303.764351212314</v>
      </c>
      <c r="AM1468">
        <f t="shared" si="165"/>
        <v>807.59410878030781</v>
      </c>
      <c r="AN1468">
        <f t="shared" si="166"/>
        <v>8075.9410878030776</v>
      </c>
      <c r="AO1468">
        <f t="shared" si="167"/>
        <v>8.0759410878030771</v>
      </c>
      <c r="AP1468">
        <f t="shared" si="168"/>
        <v>0.02</v>
      </c>
      <c r="AQ1468">
        <f>VLOOKUP(M1468,spp!A:H,8,FALSE)</f>
        <v>2</v>
      </c>
      <c r="AR1468" t="str">
        <f>VLOOKUP(M1468,spp!A:K,10,FALSE)</f>
        <v>Herbívoro</v>
      </c>
      <c r="AS1468" t="str">
        <f>VLOOKUP(M1468,spp!A:L,12,FALSE)</f>
        <v>LC</v>
      </c>
    </row>
    <row r="1469" spans="1:45" x14ac:dyDescent="0.3">
      <c r="A1469" s="2">
        <v>47</v>
      </c>
      <c r="B1469" s="2" t="s">
        <v>1176</v>
      </c>
      <c r="C1469" s="2" t="s">
        <v>1177</v>
      </c>
      <c r="D1469" s="2" t="s">
        <v>1349</v>
      </c>
      <c r="E1469" s="2" t="s">
        <v>1179</v>
      </c>
      <c r="F1469" s="2">
        <v>2</v>
      </c>
      <c r="G1469" s="1" t="s">
        <v>1181</v>
      </c>
      <c r="H1469" s="61">
        <v>2013</v>
      </c>
      <c r="I1469" s="5" t="s">
        <v>986</v>
      </c>
      <c r="K1469">
        <v>13</v>
      </c>
      <c r="L1469" t="str">
        <f t="shared" si="163"/>
        <v>Profundo</v>
      </c>
      <c r="M1469" s="2" t="s">
        <v>1156</v>
      </c>
      <c r="N1469" t="str">
        <f>VLOOKUP(M1469,spp!A:B,2,FALSE)</f>
        <v>Sphyraena idiastes</v>
      </c>
      <c r="O1469">
        <f t="shared" si="162"/>
        <v>2</v>
      </c>
      <c r="V1469">
        <v>2</v>
      </c>
      <c r="AJ1469">
        <f>VLOOKUP(M1469,spp!A:C,3,FALSE)</f>
        <v>9</v>
      </c>
      <c r="AK1469">
        <f>VLOOKUP(M1469,spp!A:D,4,FALSE)</f>
        <v>2.97</v>
      </c>
      <c r="AL1469">
        <f t="shared" si="164"/>
        <v>1463233.6195355086</v>
      </c>
      <c r="AM1469">
        <f t="shared" si="165"/>
        <v>36580.840488387716</v>
      </c>
      <c r="AN1469">
        <f t="shared" si="166"/>
        <v>365808.40488387714</v>
      </c>
      <c r="AO1469">
        <f t="shared" si="167"/>
        <v>365.80840488387713</v>
      </c>
      <c r="AP1469">
        <f t="shared" si="168"/>
        <v>0.04</v>
      </c>
      <c r="AQ1469">
        <f>VLOOKUP(M1469,spp!A:H,8,FALSE)</f>
        <v>4.5</v>
      </c>
      <c r="AR1469" t="str">
        <f>VLOOKUP(M1469,spp!A:K,10,FALSE)</f>
        <v>Depredador Tope</v>
      </c>
      <c r="AS1469" t="str">
        <f>VLOOKUP(M1469,spp!A:L,12,FALSE)</f>
        <v>LC</v>
      </c>
    </row>
    <row r="1470" spans="1:45" x14ac:dyDescent="0.3">
      <c r="A1470" s="2">
        <v>47</v>
      </c>
      <c r="B1470" s="2" t="s">
        <v>1176</v>
      </c>
      <c r="C1470" s="2" t="s">
        <v>1177</v>
      </c>
      <c r="D1470" s="2" t="s">
        <v>1349</v>
      </c>
      <c r="E1470" s="2" t="s">
        <v>1179</v>
      </c>
      <c r="F1470" s="2">
        <v>2</v>
      </c>
      <c r="G1470" s="1" t="s">
        <v>1181</v>
      </c>
      <c r="H1470" s="61">
        <v>2013</v>
      </c>
      <c r="I1470" s="5" t="s">
        <v>986</v>
      </c>
      <c r="K1470">
        <v>13</v>
      </c>
      <c r="L1470" t="str">
        <f t="shared" si="163"/>
        <v>Profundo</v>
      </c>
      <c r="M1470" s="2" t="s">
        <v>1021</v>
      </c>
      <c r="N1470" t="str">
        <f>VLOOKUP(M1470,spp!A:B,2,FALSE)</f>
        <v>Johnrandallia nigrirostris</v>
      </c>
      <c r="O1470">
        <f t="shared" ref="O1470:O1533" si="169">+SUM(P1470:AF1470)</f>
        <v>2</v>
      </c>
      <c r="Q1470">
        <v>2</v>
      </c>
      <c r="AJ1470">
        <f>VLOOKUP(M1470,spp!A:C,3,FALSE)</f>
        <v>2</v>
      </c>
      <c r="AK1470">
        <f>VLOOKUP(M1470,spp!A:D,4,FALSE)</f>
        <v>3</v>
      </c>
      <c r="AL1470">
        <f t="shared" si="164"/>
        <v>1687.5</v>
      </c>
      <c r="AM1470">
        <f t="shared" si="165"/>
        <v>42.1875</v>
      </c>
      <c r="AN1470">
        <f t="shared" si="166"/>
        <v>421.875</v>
      </c>
      <c r="AO1470">
        <f t="shared" si="167"/>
        <v>0.421875</v>
      </c>
      <c r="AP1470">
        <f t="shared" si="168"/>
        <v>0.04</v>
      </c>
      <c r="AQ1470">
        <f>VLOOKUP(M1470,spp!A:H,8,FALSE)</f>
        <v>3</v>
      </c>
      <c r="AR1470" t="str">
        <f>VLOOKUP(M1470,spp!A:K,10,FALSE)</f>
        <v>Depredador</v>
      </c>
      <c r="AS1470" t="str">
        <f>VLOOKUP(M1470,spp!A:L,12,FALSE)</f>
        <v>LC</v>
      </c>
    </row>
    <row r="1471" spans="1:45" x14ac:dyDescent="0.3">
      <c r="A1471" s="2">
        <v>47</v>
      </c>
      <c r="B1471" s="2" t="s">
        <v>1176</v>
      </c>
      <c r="C1471" s="2" t="s">
        <v>1177</v>
      </c>
      <c r="D1471" s="2" t="s">
        <v>1349</v>
      </c>
      <c r="E1471" s="2" t="s">
        <v>1179</v>
      </c>
      <c r="F1471" s="2">
        <v>2</v>
      </c>
      <c r="G1471" s="1" t="s">
        <v>1181</v>
      </c>
      <c r="H1471" s="61">
        <v>2013</v>
      </c>
      <c r="I1471" s="5" t="s">
        <v>986</v>
      </c>
      <c r="K1471">
        <v>13</v>
      </c>
      <c r="L1471" t="str">
        <f t="shared" si="163"/>
        <v>Profundo</v>
      </c>
      <c r="M1471" s="2" t="s">
        <v>1022</v>
      </c>
      <c r="N1471" t="str">
        <f>VLOOKUP(M1471,spp!A:B,2,FALSE)</f>
        <v>Epinephelus labriformis</v>
      </c>
      <c r="O1471">
        <f t="shared" si="169"/>
        <v>1</v>
      </c>
      <c r="T1471">
        <v>1</v>
      </c>
      <c r="AJ1471">
        <f>VLOOKUP(M1471,spp!A:C,3,FALSE)</f>
        <v>3</v>
      </c>
      <c r="AK1471">
        <f>VLOOKUP(M1471,spp!A:D,4,FALSE)</f>
        <v>2.9</v>
      </c>
      <c r="AL1471">
        <f t="shared" si="164"/>
        <v>33974.046734891948</v>
      </c>
      <c r="AM1471">
        <f t="shared" si="165"/>
        <v>849.35116837229873</v>
      </c>
      <c r="AN1471">
        <f t="shared" si="166"/>
        <v>8493.5116837229871</v>
      </c>
      <c r="AO1471">
        <f t="shared" si="167"/>
        <v>8.4935116837229874</v>
      </c>
      <c r="AP1471">
        <f t="shared" si="168"/>
        <v>0.02</v>
      </c>
      <c r="AQ1471">
        <f>VLOOKUP(M1471,spp!A:H,8,FALSE)</f>
        <v>4</v>
      </c>
      <c r="AR1471" t="str">
        <f>VLOOKUP(M1471,spp!A:K,10,FALSE)</f>
        <v>Depredador Tope</v>
      </c>
      <c r="AS1471" t="str">
        <f>VLOOKUP(M1471,spp!A:L,12,FALSE)</f>
        <v>LC</v>
      </c>
    </row>
    <row r="1472" spans="1:45" x14ac:dyDescent="0.3">
      <c r="A1472" s="2">
        <v>47</v>
      </c>
      <c r="B1472" s="2" t="s">
        <v>1176</v>
      </c>
      <c r="C1472" s="2" t="s">
        <v>1177</v>
      </c>
      <c r="D1472" s="2" t="s">
        <v>1349</v>
      </c>
      <c r="E1472" s="2" t="s">
        <v>1179</v>
      </c>
      <c r="F1472" s="2">
        <v>2</v>
      </c>
      <c r="G1472" s="1" t="s">
        <v>1181</v>
      </c>
      <c r="H1472" s="61">
        <v>2013</v>
      </c>
      <c r="I1472" s="5" t="s">
        <v>986</v>
      </c>
      <c r="K1472">
        <v>13</v>
      </c>
      <c r="L1472" t="str">
        <f t="shared" si="163"/>
        <v>Profundo</v>
      </c>
      <c r="M1472" s="2" t="s">
        <v>1157</v>
      </c>
      <c r="N1472" t="str">
        <f>VLOOKUP(M1472,spp!A:B,2,FALSE)</f>
        <v>Mycteroperca olfax</v>
      </c>
      <c r="O1472">
        <f t="shared" si="169"/>
        <v>1</v>
      </c>
      <c r="T1472">
        <v>1</v>
      </c>
      <c r="AJ1472">
        <f>VLOOKUP(M1472,spp!A:C,3,FALSE)</f>
        <v>1</v>
      </c>
      <c r="AK1472">
        <f>VLOOKUP(M1472,spp!A:D,4,FALSE)</f>
        <v>3.06</v>
      </c>
      <c r="AL1472">
        <f t="shared" si="164"/>
        <v>18953.80579957235</v>
      </c>
      <c r="AM1472">
        <f t="shared" si="165"/>
        <v>473.84514498930878</v>
      </c>
      <c r="AN1472">
        <f t="shared" si="166"/>
        <v>4738.4514498930876</v>
      </c>
      <c r="AO1472">
        <f t="shared" si="167"/>
        <v>4.7384514498930876</v>
      </c>
      <c r="AP1472">
        <f t="shared" si="168"/>
        <v>0.02</v>
      </c>
      <c r="AQ1472">
        <f>VLOOKUP(M1472,spp!A:H,8,FALSE)</f>
        <v>4.5</v>
      </c>
      <c r="AR1472" t="str">
        <f>VLOOKUP(M1472,spp!A:K,10,FALSE)</f>
        <v>Depredador Tope</v>
      </c>
      <c r="AS1472" t="str">
        <f>VLOOKUP(M1472,spp!A:L,12,FALSE)</f>
        <v>VU</v>
      </c>
    </row>
    <row r="1473" spans="1:45" x14ac:dyDescent="0.3">
      <c r="A1473" s="2">
        <v>47</v>
      </c>
      <c r="B1473" s="2" t="s">
        <v>1176</v>
      </c>
      <c r="C1473" s="2" t="s">
        <v>1177</v>
      </c>
      <c r="D1473" s="2" t="s">
        <v>1349</v>
      </c>
      <c r="E1473" s="2" t="s">
        <v>1179</v>
      </c>
      <c r="F1473" s="2">
        <v>2</v>
      </c>
      <c r="G1473" s="1" t="s">
        <v>1181</v>
      </c>
      <c r="H1473" s="61">
        <v>2013</v>
      </c>
      <c r="I1473" s="5" t="s">
        <v>986</v>
      </c>
      <c r="K1473">
        <v>13</v>
      </c>
      <c r="L1473" t="str">
        <f t="shared" si="163"/>
        <v>Profundo</v>
      </c>
      <c r="M1473" s="2" t="s">
        <v>1079</v>
      </c>
      <c r="N1473" t="str">
        <f>VLOOKUP(M1473,spp!A:B,2,FALSE)</f>
        <v>Cirrhitichthys oxycephalus</v>
      </c>
      <c r="O1473">
        <f t="shared" si="169"/>
        <v>3</v>
      </c>
      <c r="P1473">
        <v>3</v>
      </c>
      <c r="AJ1473">
        <f>VLOOKUP(M1473,spp!A:C,3,FALSE)</f>
        <v>3.32E-2</v>
      </c>
      <c r="AK1473">
        <f>VLOOKUP(M1473,spp!A:D,4,FALSE)</f>
        <v>3</v>
      </c>
      <c r="AL1473">
        <f t="shared" si="164"/>
        <v>1.5562500000000001</v>
      </c>
      <c r="AM1473">
        <f t="shared" si="165"/>
        <v>3.8906250000000003E-2</v>
      </c>
      <c r="AN1473">
        <f t="shared" si="166"/>
        <v>0.38906250000000003</v>
      </c>
      <c r="AO1473">
        <f t="shared" si="167"/>
        <v>3.8906250000000003E-4</v>
      </c>
      <c r="AP1473">
        <f t="shared" si="168"/>
        <v>0.06</v>
      </c>
      <c r="AQ1473">
        <f>VLOOKUP(M1473,spp!A:H,8,FALSE)</f>
        <v>3.9</v>
      </c>
      <c r="AR1473" t="str">
        <f>VLOOKUP(M1473,spp!A:K,10,FALSE)</f>
        <v>Depredador</v>
      </c>
      <c r="AS1473" t="str">
        <f>VLOOKUP(M1473,spp!A:L,12,FALSE)</f>
        <v>NE</v>
      </c>
    </row>
    <row r="1474" spans="1:45" x14ac:dyDescent="0.3">
      <c r="A1474" s="2">
        <v>47</v>
      </c>
      <c r="B1474" s="2" t="s">
        <v>1176</v>
      </c>
      <c r="C1474" s="2" t="s">
        <v>1177</v>
      </c>
      <c r="D1474" s="2" t="s">
        <v>1349</v>
      </c>
      <c r="E1474" s="2" t="s">
        <v>1179</v>
      </c>
      <c r="F1474" s="2">
        <v>2</v>
      </c>
      <c r="G1474" s="1" t="s">
        <v>1181</v>
      </c>
      <c r="H1474" s="61">
        <v>2013</v>
      </c>
      <c r="I1474" s="5" t="s">
        <v>986</v>
      </c>
      <c r="K1474">
        <v>13</v>
      </c>
      <c r="L1474" t="str">
        <f t="shared" si="163"/>
        <v>Profundo</v>
      </c>
      <c r="M1474" s="2" t="s">
        <v>1167</v>
      </c>
      <c r="N1474" t="str">
        <f>VLOOKUP(M1474,spp!A:B,2,FALSE)</f>
        <v>Taeniura meyeni</v>
      </c>
      <c r="O1474">
        <f t="shared" si="169"/>
        <v>2</v>
      </c>
      <c r="AC1474">
        <v>2</v>
      </c>
      <c r="AJ1474">
        <f>VLOOKUP(M1474,spp!A:C,3,FALSE)</f>
        <v>8</v>
      </c>
      <c r="AK1474">
        <f>VLOOKUP(M1474,spp!A:D,4,FALSE)</f>
        <v>3.1</v>
      </c>
      <c r="AL1474">
        <f t="shared" si="164"/>
        <v>68054734.961816683</v>
      </c>
      <c r="AM1474">
        <f t="shared" si="165"/>
        <v>1701368.3740454172</v>
      </c>
      <c r="AN1474">
        <f t="shared" si="166"/>
        <v>17013683.740454171</v>
      </c>
      <c r="AO1474">
        <f t="shared" si="167"/>
        <v>17013.683740454169</v>
      </c>
      <c r="AP1474">
        <f t="shared" si="168"/>
        <v>0.04</v>
      </c>
      <c r="AQ1474">
        <f>VLOOKUP(M1474,spp!A:H,8,FALSE)</f>
        <v>4.2</v>
      </c>
      <c r="AR1474" t="str">
        <f>VLOOKUP(M1474,spp!A:K,10,FALSE)</f>
        <v>Depredador Tope</v>
      </c>
      <c r="AS1474" t="str">
        <f>VLOOKUP(M1474,spp!A:L,12,FALSE)</f>
        <v>VU</v>
      </c>
    </row>
    <row r="1475" spans="1:45" x14ac:dyDescent="0.3">
      <c r="A1475" s="2">
        <v>47</v>
      </c>
      <c r="B1475" s="2" t="s">
        <v>1176</v>
      </c>
      <c r="C1475" s="2" t="s">
        <v>1177</v>
      </c>
      <c r="D1475" s="2" t="s">
        <v>1349</v>
      </c>
      <c r="E1475" s="2" t="s">
        <v>1179</v>
      </c>
      <c r="F1475" s="2">
        <v>3</v>
      </c>
      <c r="G1475" s="1" t="s">
        <v>1181</v>
      </c>
      <c r="H1475" s="61">
        <v>2013</v>
      </c>
      <c r="I1475" s="5" t="s">
        <v>986</v>
      </c>
      <c r="K1475">
        <v>13</v>
      </c>
      <c r="L1475" t="str">
        <f t="shared" si="163"/>
        <v>Profundo</v>
      </c>
      <c r="M1475" s="2" t="s">
        <v>1078</v>
      </c>
      <c r="N1475" t="str">
        <f>VLOOKUP(M1475,spp!A:B,2,FALSE)</f>
        <v>Lutjanus viridis</v>
      </c>
      <c r="O1475">
        <f t="shared" si="169"/>
        <v>70</v>
      </c>
      <c r="T1475">
        <v>70</v>
      </c>
      <c r="AJ1475">
        <f>VLOOKUP(M1475,spp!A:C,3,FALSE)</f>
        <v>1.67E-2</v>
      </c>
      <c r="AK1475">
        <f>VLOOKUP(M1475,spp!A:D,4,FALSE)</f>
        <v>2</v>
      </c>
      <c r="AL1475">
        <f t="shared" si="164"/>
        <v>730.625</v>
      </c>
      <c r="AM1475">
        <f t="shared" si="165"/>
        <v>18.265625</v>
      </c>
      <c r="AN1475">
        <f t="shared" si="166"/>
        <v>182.65625</v>
      </c>
      <c r="AO1475">
        <f t="shared" si="167"/>
        <v>0.18265624999999999</v>
      </c>
      <c r="AP1475">
        <f t="shared" si="168"/>
        <v>1.4</v>
      </c>
      <c r="AQ1475">
        <f>VLOOKUP(M1475,spp!A:H,8,FALSE)</f>
        <v>4.2</v>
      </c>
      <c r="AR1475" t="str">
        <f>VLOOKUP(M1475,spp!A:K,10,FALSE)</f>
        <v>Depredador Tope</v>
      </c>
      <c r="AS1475" t="str">
        <f>VLOOKUP(M1475,spp!A:L,12,FALSE)</f>
        <v>LC</v>
      </c>
    </row>
    <row r="1476" spans="1:45" x14ac:dyDescent="0.3">
      <c r="A1476" s="2">
        <v>47</v>
      </c>
      <c r="B1476" s="2" t="s">
        <v>1176</v>
      </c>
      <c r="C1476" s="2" t="s">
        <v>1177</v>
      </c>
      <c r="D1476" s="2" t="s">
        <v>1349</v>
      </c>
      <c r="E1476" s="2" t="s">
        <v>1179</v>
      </c>
      <c r="F1476" s="2">
        <v>3</v>
      </c>
      <c r="G1476" s="1" t="s">
        <v>1181</v>
      </c>
      <c r="H1476" s="61">
        <v>2013</v>
      </c>
      <c r="I1476" s="5" t="s">
        <v>986</v>
      </c>
      <c r="K1476">
        <v>13</v>
      </c>
      <c r="L1476" t="str">
        <f t="shared" ref="L1476:L1539" si="170">IF(K1476&gt;6,"Profundo","Somero")</f>
        <v>Profundo</v>
      </c>
      <c r="M1476" s="2" t="s">
        <v>1068</v>
      </c>
      <c r="N1476" t="str">
        <f>VLOOKUP(M1476,spp!A:B,2,FALSE)</f>
        <v>Myripristis berndti</v>
      </c>
      <c r="O1476">
        <f t="shared" si="169"/>
        <v>20</v>
      </c>
      <c r="T1476">
        <v>20</v>
      </c>
      <c r="AJ1476">
        <f>VLOOKUP(M1476,spp!A:C,3,FALSE)</f>
        <v>2.4E-2</v>
      </c>
      <c r="AK1476">
        <f>VLOOKUP(M1476,spp!A:D,4,FALSE)</f>
        <v>3.02</v>
      </c>
      <c r="AL1476">
        <f t="shared" ref="AL1476:AL1539" si="171">((AJ1476*$P$2^AK1476)*P1476)+((AJ1476*$Q$2^AK1476)*Q1476)+((AJ1476*$R$2^AK1476)*R1476)+((AJ1476*$S$2^AK1476)*S1476)+((AJ1476*$T$2^AK1476)*T1476)+((AJ1476*$U$2^AK1476)*U1476)+((AJ1476*$V$2^AK1476)*V1476)+((AJ1476*$W$2^AK1476)*W1476)+((AJ1476*$X$2^AK1476)*X1476)+((AJ1476*$Y$2^AK1476)*Y1476)+((AJ1476*$Z$2^AK1476)*Z1476)+((AJ1476*$AA$2^AK1476)*AA1476)+((AJ1476*$AB$2^AK1476)*AB1476)+ ((AJ1476*$AC$2^AK1476)*AC1476)+((AJ1476*$AD$2^AK1476)*AD1476)+((AJ1476*$AE$2^AK1476)*AE1476)+((AJ1476*$AF$2^AK1476)*AF1476)+((AJ1476*$AG$2^AK1476)*AG1476)+((AJ1476*$AH$2^AK1476)*AH1476)</f>
        <v>7998.712066562749</v>
      </c>
      <c r="AM1476">
        <f t="shared" ref="AM1476:AM1539" si="172">AL1476/40</f>
        <v>199.96780166406873</v>
      </c>
      <c r="AN1476">
        <f t="shared" ref="AN1476:AN1539" si="173">AM1476*10</f>
        <v>1999.6780166406872</v>
      </c>
      <c r="AO1476">
        <f t="shared" ref="AO1476:AO1539" si="174">AN1476/1000</f>
        <v>1.9996780166406873</v>
      </c>
      <c r="AP1476">
        <f t="shared" ref="AP1476:AP1539" si="175">O1476/$C$1</f>
        <v>0.4</v>
      </c>
      <c r="AQ1476">
        <f>VLOOKUP(M1476,spp!A:H,8,FALSE)</f>
        <v>3.7</v>
      </c>
      <c r="AR1476" t="str">
        <f>VLOOKUP(M1476,spp!A:K,10,FALSE)</f>
        <v>Planctívoro</v>
      </c>
      <c r="AS1476" t="str">
        <f>VLOOKUP(M1476,spp!A:L,12,FALSE)</f>
        <v>NE</v>
      </c>
    </row>
    <row r="1477" spans="1:45" x14ac:dyDescent="0.3">
      <c r="A1477" s="2">
        <v>47</v>
      </c>
      <c r="B1477" s="2" t="s">
        <v>1176</v>
      </c>
      <c r="C1477" s="2" t="s">
        <v>1177</v>
      </c>
      <c r="D1477" s="2" t="s">
        <v>1349</v>
      </c>
      <c r="E1477" s="2" t="s">
        <v>1179</v>
      </c>
      <c r="F1477" s="2">
        <v>3</v>
      </c>
      <c r="G1477" s="1" t="s">
        <v>1181</v>
      </c>
      <c r="H1477" s="61">
        <v>2013</v>
      </c>
      <c r="I1477" s="5" t="s">
        <v>986</v>
      </c>
      <c r="K1477">
        <v>13</v>
      </c>
      <c r="L1477" t="str">
        <f t="shared" si="170"/>
        <v>Profundo</v>
      </c>
      <c r="M1477" s="2" t="s">
        <v>1062</v>
      </c>
      <c r="N1477" t="str">
        <f>VLOOKUP(M1477,spp!A:B,2,FALSE)</f>
        <v>Paranthias colonus</v>
      </c>
      <c r="O1477">
        <f t="shared" si="169"/>
        <v>35</v>
      </c>
      <c r="R1477">
        <v>20</v>
      </c>
      <c r="T1477">
        <v>15</v>
      </c>
      <c r="AJ1477">
        <f>VLOOKUP(M1477,spp!A:C,3,FALSE)</f>
        <v>1.485E-2</v>
      </c>
      <c r="AK1477">
        <f>VLOOKUP(M1477,spp!A:D,4,FALSE)</f>
        <v>2</v>
      </c>
      <c r="AL1477">
        <f t="shared" si="171"/>
        <v>185.625</v>
      </c>
      <c r="AM1477">
        <f t="shared" si="172"/>
        <v>4.640625</v>
      </c>
      <c r="AN1477">
        <f t="shared" si="173"/>
        <v>46.40625</v>
      </c>
      <c r="AO1477">
        <f t="shared" si="174"/>
        <v>4.6406250000000003E-2</v>
      </c>
      <c r="AP1477">
        <f t="shared" si="175"/>
        <v>0.7</v>
      </c>
      <c r="AQ1477">
        <f>VLOOKUP(M1477,spp!A:H,8,FALSE)</f>
        <v>3.8</v>
      </c>
      <c r="AR1477" t="str">
        <f>VLOOKUP(M1477,spp!A:K,10,FALSE)</f>
        <v>Planctívoro</v>
      </c>
      <c r="AS1477" t="str">
        <f>VLOOKUP(M1477,spp!A:L,12,FALSE)</f>
        <v>LC</v>
      </c>
    </row>
    <row r="1478" spans="1:45" x14ac:dyDescent="0.3">
      <c r="A1478" s="2">
        <v>47</v>
      </c>
      <c r="B1478" s="2" t="s">
        <v>1176</v>
      </c>
      <c r="C1478" s="2" t="s">
        <v>1177</v>
      </c>
      <c r="D1478" s="2" t="s">
        <v>1349</v>
      </c>
      <c r="E1478" s="2" t="s">
        <v>1179</v>
      </c>
      <c r="F1478" s="2">
        <v>3</v>
      </c>
      <c r="G1478" s="1" t="s">
        <v>1181</v>
      </c>
      <c r="H1478" s="61">
        <v>2013</v>
      </c>
      <c r="I1478" s="5" t="s">
        <v>986</v>
      </c>
      <c r="K1478">
        <v>13</v>
      </c>
      <c r="L1478" t="str">
        <f t="shared" si="170"/>
        <v>Profundo</v>
      </c>
      <c r="M1478" s="2" t="s">
        <v>1200</v>
      </c>
      <c r="N1478" t="str">
        <f>VLOOKUP(M1478,spp!A:B,2,FALSE)</f>
        <v>Thalassoma grammaticum</v>
      </c>
      <c r="O1478">
        <f t="shared" si="169"/>
        <v>5</v>
      </c>
      <c r="R1478">
        <v>3</v>
      </c>
      <c r="S1478">
        <v>2</v>
      </c>
      <c r="AJ1478">
        <f>VLOOKUP(M1478,spp!A:C,3,FALSE)</f>
        <v>1</v>
      </c>
      <c r="AK1478">
        <f>VLOOKUP(M1478,spp!A:D,4,FALSE)</f>
        <v>2.9718</v>
      </c>
      <c r="AL1478">
        <f t="shared" si="171"/>
        <v>15344.144107615011</v>
      </c>
      <c r="AM1478">
        <f t="shared" si="172"/>
        <v>383.60360269037528</v>
      </c>
      <c r="AN1478">
        <f t="shared" si="173"/>
        <v>3836.0360269037528</v>
      </c>
      <c r="AO1478">
        <f t="shared" si="174"/>
        <v>3.836036026903753</v>
      </c>
      <c r="AP1478">
        <f t="shared" si="175"/>
        <v>0.1</v>
      </c>
      <c r="AQ1478">
        <f>VLOOKUP(M1478,spp!A:H,8,FALSE)</f>
        <v>3.5</v>
      </c>
      <c r="AR1478" t="str">
        <f>VLOOKUP(M1478,spp!A:K,10,FALSE)</f>
        <v>Depredador</v>
      </c>
      <c r="AS1478" t="str">
        <f>VLOOKUP(M1478,spp!A:L,12,FALSE)</f>
        <v>LC</v>
      </c>
    </row>
    <row r="1479" spans="1:45" x14ac:dyDescent="0.3">
      <c r="A1479" s="2">
        <v>47</v>
      </c>
      <c r="B1479" s="2" t="s">
        <v>1176</v>
      </c>
      <c r="C1479" s="2" t="s">
        <v>1177</v>
      </c>
      <c r="D1479" s="2" t="s">
        <v>1349</v>
      </c>
      <c r="E1479" s="2" t="s">
        <v>1179</v>
      </c>
      <c r="F1479" s="2">
        <v>3</v>
      </c>
      <c r="G1479" s="1" t="s">
        <v>1181</v>
      </c>
      <c r="H1479" s="61">
        <v>2013</v>
      </c>
      <c r="I1479" s="5" t="s">
        <v>986</v>
      </c>
      <c r="K1479">
        <v>13</v>
      </c>
      <c r="L1479" t="str">
        <f t="shared" si="170"/>
        <v>Profundo</v>
      </c>
      <c r="M1479" s="2" t="s">
        <v>1194</v>
      </c>
      <c r="N1479" t="str">
        <f>VLOOKUP(M1479,spp!A:B,2,FALSE)</f>
        <v>Stegastes arcifrons</v>
      </c>
      <c r="O1479">
        <f t="shared" si="169"/>
        <v>30</v>
      </c>
      <c r="R1479">
        <v>30</v>
      </c>
      <c r="AJ1479">
        <f>VLOOKUP(M1479,spp!A:C,3,FALSE)</f>
        <v>3.49E-2</v>
      </c>
      <c r="AK1479">
        <f>VLOOKUP(M1479,spp!A:D,4,FALSE)</f>
        <v>2</v>
      </c>
      <c r="AL1479">
        <f t="shared" si="171"/>
        <v>163.59375</v>
      </c>
      <c r="AM1479">
        <f t="shared" si="172"/>
        <v>4.08984375</v>
      </c>
      <c r="AN1479">
        <f t="shared" si="173"/>
        <v>40.8984375</v>
      </c>
      <c r="AO1479">
        <f t="shared" si="174"/>
        <v>4.0898437500000002E-2</v>
      </c>
      <c r="AP1479">
        <f t="shared" si="175"/>
        <v>0.6</v>
      </c>
      <c r="AQ1479">
        <f>VLOOKUP(M1479,spp!A:H,8,FALSE)</f>
        <v>2.97</v>
      </c>
      <c r="AR1479" t="str">
        <f>VLOOKUP(M1479,spp!A:K,10,FALSE)</f>
        <v>Herbívoro</v>
      </c>
      <c r="AS1479" t="str">
        <f>VLOOKUP(M1479,spp!A:L,12,FALSE)</f>
        <v>LC</v>
      </c>
    </row>
    <row r="1480" spans="1:45" x14ac:dyDescent="0.3">
      <c r="A1480" s="2">
        <v>47</v>
      </c>
      <c r="B1480" s="2" t="s">
        <v>1176</v>
      </c>
      <c r="C1480" s="2" t="s">
        <v>1177</v>
      </c>
      <c r="D1480" s="2" t="s">
        <v>1349</v>
      </c>
      <c r="E1480" s="2" t="s">
        <v>1179</v>
      </c>
      <c r="F1480" s="2">
        <v>3</v>
      </c>
      <c r="G1480" s="1" t="s">
        <v>1181</v>
      </c>
      <c r="H1480" s="61">
        <v>2013</v>
      </c>
      <c r="I1480" s="5" t="s">
        <v>986</v>
      </c>
      <c r="K1480">
        <v>13</v>
      </c>
      <c r="L1480" t="str">
        <f t="shared" si="170"/>
        <v>Profundo</v>
      </c>
      <c r="M1480" s="2" t="s">
        <v>1028</v>
      </c>
      <c r="N1480" t="str">
        <f>VLOOKUP(M1480,spp!A:B,2,FALSE)</f>
        <v>Thalassoma lucasanum</v>
      </c>
      <c r="O1480">
        <f t="shared" si="169"/>
        <v>50</v>
      </c>
      <c r="P1480">
        <v>50</v>
      </c>
      <c r="AJ1480">
        <f>VLOOKUP(M1480,spp!A:C,3,FALSE)</f>
        <v>1.261E-2</v>
      </c>
      <c r="AK1480">
        <f>VLOOKUP(M1480,spp!A:D,4,FALSE)</f>
        <v>2</v>
      </c>
      <c r="AL1480">
        <f t="shared" si="171"/>
        <v>3.9406249999999998</v>
      </c>
      <c r="AM1480">
        <f t="shared" si="172"/>
        <v>9.8515624999999996E-2</v>
      </c>
      <c r="AN1480">
        <f t="shared" si="173"/>
        <v>0.98515624999999996</v>
      </c>
      <c r="AO1480">
        <f t="shared" si="174"/>
        <v>9.8515624999999992E-4</v>
      </c>
      <c r="AP1480">
        <f t="shared" si="175"/>
        <v>1</v>
      </c>
      <c r="AQ1480">
        <f>VLOOKUP(M1480,spp!A:H,8,FALSE)</f>
        <v>3.5</v>
      </c>
      <c r="AR1480" t="str">
        <f>VLOOKUP(M1480,spp!A:K,10,FALSE)</f>
        <v>Depredador</v>
      </c>
      <c r="AS1480" t="str">
        <f>VLOOKUP(M1480,spp!A:L,12,FALSE)</f>
        <v>LC</v>
      </c>
    </row>
    <row r="1481" spans="1:45" x14ac:dyDescent="0.3">
      <c r="A1481" s="2">
        <v>47</v>
      </c>
      <c r="B1481" s="2" t="s">
        <v>1176</v>
      </c>
      <c r="C1481" s="2" t="s">
        <v>1177</v>
      </c>
      <c r="D1481" s="2" t="s">
        <v>1349</v>
      </c>
      <c r="E1481" s="2" t="s">
        <v>1179</v>
      </c>
      <c r="F1481" s="2">
        <v>3</v>
      </c>
      <c r="G1481" s="1" t="s">
        <v>1181</v>
      </c>
      <c r="H1481" s="61">
        <v>2013</v>
      </c>
      <c r="I1481" s="5" t="s">
        <v>986</v>
      </c>
      <c r="K1481">
        <v>13</v>
      </c>
      <c r="L1481" t="str">
        <f t="shared" si="170"/>
        <v>Profundo</v>
      </c>
      <c r="M1481" s="2" t="s">
        <v>1031</v>
      </c>
      <c r="N1481" t="str">
        <f>VLOOKUP(M1481,spp!A:B,2,FALSE)</f>
        <v>Ophioblennius steindachneri</v>
      </c>
      <c r="O1481">
        <f t="shared" si="169"/>
        <v>1</v>
      </c>
      <c r="S1481">
        <v>1</v>
      </c>
      <c r="AJ1481">
        <f>VLOOKUP(M1481,spp!A:C,3,FALSE)</f>
        <v>3</v>
      </c>
      <c r="AK1481">
        <f>VLOOKUP(M1481,spp!A:D,4,FALSE)</f>
        <v>2.379</v>
      </c>
      <c r="AL1481">
        <f t="shared" si="171"/>
        <v>2718.3712761282668</v>
      </c>
      <c r="AM1481">
        <f t="shared" si="172"/>
        <v>67.959281903206673</v>
      </c>
      <c r="AN1481">
        <f t="shared" si="173"/>
        <v>679.5928190320667</v>
      </c>
      <c r="AO1481">
        <f t="shared" si="174"/>
        <v>0.6795928190320667</v>
      </c>
      <c r="AP1481">
        <f t="shared" si="175"/>
        <v>0.02</v>
      </c>
      <c r="AQ1481">
        <f>VLOOKUP(M1481,spp!A:H,8,FALSE)</f>
        <v>2.7</v>
      </c>
      <c r="AR1481" t="str">
        <f>VLOOKUP(M1481,spp!A:K,10,FALSE)</f>
        <v>Herbívoro</v>
      </c>
      <c r="AS1481" t="str">
        <f>VLOOKUP(M1481,spp!A:L,12,FALSE)</f>
        <v>LC</v>
      </c>
    </row>
    <row r="1482" spans="1:45" x14ac:dyDescent="0.3">
      <c r="A1482" s="2">
        <v>47</v>
      </c>
      <c r="B1482" s="2" t="s">
        <v>1176</v>
      </c>
      <c r="C1482" s="2" t="s">
        <v>1177</v>
      </c>
      <c r="D1482" s="2" t="s">
        <v>1349</v>
      </c>
      <c r="E1482" s="2" t="s">
        <v>1179</v>
      </c>
      <c r="F1482" s="2">
        <v>3</v>
      </c>
      <c r="G1482" s="1" t="s">
        <v>1181</v>
      </c>
      <c r="H1482" s="61">
        <v>2013</v>
      </c>
      <c r="I1482" s="5" t="s">
        <v>986</v>
      </c>
      <c r="K1482">
        <v>13</v>
      </c>
      <c r="L1482" t="str">
        <f t="shared" si="170"/>
        <v>Profundo</v>
      </c>
      <c r="M1482" s="2" t="s">
        <v>1047</v>
      </c>
      <c r="N1482" t="str">
        <f>VLOOKUP(M1482,spp!A:B,2,FALSE)</f>
        <v>Scarus rubroviolaceus</v>
      </c>
      <c r="O1482">
        <f t="shared" si="169"/>
        <v>7</v>
      </c>
      <c r="U1482">
        <v>7</v>
      </c>
      <c r="AJ1482">
        <f>VLOOKUP(M1482,spp!A:C,3,FALSE)</f>
        <v>1</v>
      </c>
      <c r="AK1482">
        <f>VLOOKUP(M1482,spp!A:D,4,FALSE)</f>
        <v>3.109</v>
      </c>
      <c r="AL1482">
        <f t="shared" si="171"/>
        <v>442186.6125182439</v>
      </c>
      <c r="AM1482">
        <f t="shared" si="172"/>
        <v>11054.665312956098</v>
      </c>
      <c r="AN1482">
        <f t="shared" si="173"/>
        <v>110546.65312956099</v>
      </c>
      <c r="AO1482">
        <f t="shared" si="174"/>
        <v>110.54665312956099</v>
      </c>
      <c r="AP1482">
        <f t="shared" si="175"/>
        <v>0.14000000000000001</v>
      </c>
      <c r="AQ1482">
        <f>VLOOKUP(M1482,spp!A:H,8,FALSE)</f>
        <v>2</v>
      </c>
      <c r="AR1482" t="str">
        <f>VLOOKUP(M1482,spp!A:K,10,FALSE)</f>
        <v>Herbívoro</v>
      </c>
      <c r="AS1482" t="str">
        <f>VLOOKUP(M1482,spp!A:L,12,FALSE)</f>
        <v>LC</v>
      </c>
    </row>
    <row r="1483" spans="1:45" x14ac:dyDescent="0.3">
      <c r="A1483" s="2">
        <v>47</v>
      </c>
      <c r="B1483" s="2" t="s">
        <v>1176</v>
      </c>
      <c r="C1483" s="2" t="s">
        <v>1177</v>
      </c>
      <c r="D1483" s="2" t="s">
        <v>1349</v>
      </c>
      <c r="E1483" s="2" t="s">
        <v>1179</v>
      </c>
      <c r="F1483" s="2">
        <v>3</v>
      </c>
      <c r="G1483" s="1" t="s">
        <v>1181</v>
      </c>
      <c r="H1483" s="61">
        <v>2013</v>
      </c>
      <c r="I1483" s="5" t="s">
        <v>986</v>
      </c>
      <c r="K1483">
        <v>13</v>
      </c>
      <c r="L1483" t="str">
        <f t="shared" si="170"/>
        <v>Profundo</v>
      </c>
      <c r="M1483" s="2" t="s">
        <v>1081</v>
      </c>
      <c r="N1483" t="str">
        <f>VLOOKUP(M1483,spp!A:B,2,FALSE)</f>
        <v>Triaenodon obesus</v>
      </c>
      <c r="O1483">
        <f t="shared" si="169"/>
        <v>1</v>
      </c>
      <c r="AC1483">
        <v>1</v>
      </c>
      <c r="AJ1483">
        <f>VLOOKUP(M1483,spp!A:C,3,FALSE)</f>
        <v>1.5E-3</v>
      </c>
      <c r="AK1483">
        <f>VLOOKUP(M1483,spp!A:D,4,FALSE)</f>
        <v>3</v>
      </c>
      <c r="AL1483">
        <f t="shared" si="171"/>
        <v>3899.4140625</v>
      </c>
      <c r="AM1483">
        <f t="shared" si="172"/>
        <v>97.4853515625</v>
      </c>
      <c r="AN1483">
        <f t="shared" si="173"/>
        <v>974.853515625</v>
      </c>
      <c r="AO1483">
        <f t="shared" si="174"/>
        <v>0.974853515625</v>
      </c>
      <c r="AP1483">
        <f t="shared" si="175"/>
        <v>0.02</v>
      </c>
      <c r="AQ1483">
        <f>VLOOKUP(M1483,spp!A:H,8,FALSE)</f>
        <v>4.2</v>
      </c>
      <c r="AR1483" t="str">
        <f>VLOOKUP(M1483,spp!A:K,10,FALSE)</f>
        <v>Depredador Tope</v>
      </c>
      <c r="AS1483" t="str">
        <f>VLOOKUP(M1483,spp!A:L,12,FALSE)</f>
        <v>NT</v>
      </c>
    </row>
    <row r="1484" spans="1:45" x14ac:dyDescent="0.3">
      <c r="A1484" s="2">
        <v>47</v>
      </c>
      <c r="B1484" s="2" t="s">
        <v>1176</v>
      </c>
      <c r="C1484" s="2" t="s">
        <v>1177</v>
      </c>
      <c r="D1484" s="2" t="s">
        <v>1349</v>
      </c>
      <c r="E1484" s="2" t="s">
        <v>1179</v>
      </c>
      <c r="F1484" s="2">
        <v>3</v>
      </c>
      <c r="G1484" s="1" t="s">
        <v>1181</v>
      </c>
      <c r="H1484" s="61">
        <v>2013</v>
      </c>
      <c r="I1484" s="5" t="s">
        <v>986</v>
      </c>
      <c r="K1484">
        <v>13</v>
      </c>
      <c r="L1484" t="str">
        <f t="shared" si="170"/>
        <v>Profundo</v>
      </c>
      <c r="M1484" s="2" t="s">
        <v>1040</v>
      </c>
      <c r="N1484" t="str">
        <f>VLOOKUP(M1484,spp!A:B,2,FALSE)</f>
        <v>Sufflamen verres</v>
      </c>
      <c r="O1484">
        <f t="shared" si="169"/>
        <v>2</v>
      </c>
      <c r="R1484">
        <v>1</v>
      </c>
      <c r="S1484">
        <v>1</v>
      </c>
      <c r="AJ1484">
        <f>VLOOKUP(M1484,spp!A:C,3,FALSE)</f>
        <v>2</v>
      </c>
      <c r="AK1484">
        <f>VLOOKUP(M1484,spp!A:D,4,FALSE)</f>
        <v>3</v>
      </c>
      <c r="AL1484">
        <f t="shared" si="171"/>
        <v>14625</v>
      </c>
      <c r="AM1484">
        <f t="shared" si="172"/>
        <v>365.625</v>
      </c>
      <c r="AN1484">
        <f t="shared" si="173"/>
        <v>3656.25</v>
      </c>
      <c r="AO1484">
        <f t="shared" si="174"/>
        <v>3.65625</v>
      </c>
      <c r="AP1484">
        <f t="shared" si="175"/>
        <v>0.04</v>
      </c>
      <c r="AQ1484">
        <f>VLOOKUP(M1484,spp!A:H,8,FALSE)</f>
        <v>3.3</v>
      </c>
      <c r="AR1484" t="str">
        <f>VLOOKUP(M1484,spp!A:K,10,FALSE)</f>
        <v>Depredador</v>
      </c>
      <c r="AS1484" t="str">
        <f>VLOOKUP(M1484,spp!A:L,12,FALSE)</f>
        <v>LC</v>
      </c>
    </row>
    <row r="1485" spans="1:45" x14ac:dyDescent="0.3">
      <c r="A1485" s="2">
        <v>47</v>
      </c>
      <c r="B1485" s="2" t="s">
        <v>1176</v>
      </c>
      <c r="C1485" s="2" t="s">
        <v>1177</v>
      </c>
      <c r="D1485" s="2" t="s">
        <v>1349</v>
      </c>
      <c r="E1485" s="2" t="s">
        <v>1179</v>
      </c>
      <c r="F1485" s="2">
        <v>3</v>
      </c>
      <c r="G1485" s="1" t="s">
        <v>1181</v>
      </c>
      <c r="H1485" s="61">
        <v>2013</v>
      </c>
      <c r="I1485" s="5" t="s">
        <v>986</v>
      </c>
      <c r="K1485">
        <v>13</v>
      </c>
      <c r="L1485" t="str">
        <f t="shared" si="170"/>
        <v>Profundo</v>
      </c>
      <c r="M1485" s="2" t="s">
        <v>1195</v>
      </c>
      <c r="N1485" t="str">
        <f>VLOOKUP(M1485,spp!A:B,2,FALSE)</f>
        <v>Melichthys niger</v>
      </c>
      <c r="O1485">
        <f t="shared" si="169"/>
        <v>15</v>
      </c>
      <c r="T1485">
        <v>15</v>
      </c>
      <c r="AJ1485">
        <f>VLOOKUP(M1485,spp!A:C,3,FALSE)</f>
        <v>5</v>
      </c>
      <c r="AK1485">
        <f>VLOOKUP(M1485,spp!A:D,4,FALSE)</f>
        <v>3</v>
      </c>
      <c r="AL1485">
        <f t="shared" si="171"/>
        <v>1171875</v>
      </c>
      <c r="AM1485">
        <f t="shared" si="172"/>
        <v>29296.875</v>
      </c>
      <c r="AN1485">
        <f t="shared" si="173"/>
        <v>292968.75</v>
      </c>
      <c r="AO1485">
        <f t="shared" si="174"/>
        <v>292.96875</v>
      </c>
      <c r="AP1485">
        <f t="shared" si="175"/>
        <v>0.3</v>
      </c>
      <c r="AQ1485">
        <f>VLOOKUP(M1485,spp!A:H,8,FALSE)</f>
        <v>2.4</v>
      </c>
      <c r="AR1485" t="str">
        <f>VLOOKUP(M1485,spp!A:K,10,FALSE)</f>
        <v>Herbívoro</v>
      </c>
      <c r="AS1485" t="str">
        <f>VLOOKUP(M1485,spp!A:L,12,FALSE)</f>
        <v>NE</v>
      </c>
    </row>
    <row r="1486" spans="1:45" x14ac:dyDescent="0.3">
      <c r="A1486" s="2">
        <v>47</v>
      </c>
      <c r="B1486" s="2" t="s">
        <v>1176</v>
      </c>
      <c r="C1486" s="2" t="s">
        <v>1177</v>
      </c>
      <c r="D1486" s="2" t="s">
        <v>1349</v>
      </c>
      <c r="E1486" s="2" t="s">
        <v>1179</v>
      </c>
      <c r="F1486" s="2">
        <v>3</v>
      </c>
      <c r="G1486" s="1" t="s">
        <v>1181</v>
      </c>
      <c r="H1486" s="61">
        <v>2013</v>
      </c>
      <c r="I1486" s="5" t="s">
        <v>986</v>
      </c>
      <c r="K1486">
        <v>13</v>
      </c>
      <c r="L1486" t="str">
        <f t="shared" si="170"/>
        <v>Profundo</v>
      </c>
      <c r="M1486" s="2" t="s">
        <v>1034</v>
      </c>
      <c r="N1486" t="str">
        <f>VLOOKUP(M1486,spp!A:B,2,FALSE)</f>
        <v>Acanthurus nigricans</v>
      </c>
      <c r="O1486">
        <f t="shared" si="169"/>
        <v>2</v>
      </c>
      <c r="T1486">
        <v>2</v>
      </c>
      <c r="AJ1486">
        <f>VLOOKUP(M1486,spp!A:C,3,FALSE)</f>
        <v>6</v>
      </c>
      <c r="AK1486">
        <f>VLOOKUP(M1486,spp!A:D,4,FALSE)</f>
        <v>2.669</v>
      </c>
      <c r="AL1486">
        <f t="shared" si="171"/>
        <v>64607.528702424628</v>
      </c>
      <c r="AM1486">
        <f t="shared" si="172"/>
        <v>1615.1882175606156</v>
      </c>
      <c r="AN1486">
        <f t="shared" si="173"/>
        <v>16151.882175606155</v>
      </c>
      <c r="AO1486">
        <f t="shared" si="174"/>
        <v>16.151882175606154</v>
      </c>
      <c r="AP1486">
        <f t="shared" si="175"/>
        <v>0.04</v>
      </c>
      <c r="AQ1486">
        <f>VLOOKUP(M1486,spp!A:H,8,FALSE)</f>
        <v>2</v>
      </c>
      <c r="AR1486" t="str">
        <f>VLOOKUP(M1486,spp!A:K,10,FALSE)</f>
        <v>Herbívoro</v>
      </c>
      <c r="AS1486" t="str">
        <f>VLOOKUP(M1486,spp!A:L,12,FALSE)</f>
        <v>LC</v>
      </c>
    </row>
    <row r="1487" spans="1:45" x14ac:dyDescent="0.3">
      <c r="A1487" s="2">
        <v>47</v>
      </c>
      <c r="B1487" s="2" t="s">
        <v>1176</v>
      </c>
      <c r="C1487" s="2" t="s">
        <v>1177</v>
      </c>
      <c r="D1487" s="2" t="s">
        <v>1349</v>
      </c>
      <c r="E1487" s="2" t="s">
        <v>1179</v>
      </c>
      <c r="F1487" s="2">
        <v>3</v>
      </c>
      <c r="G1487" s="1" t="s">
        <v>1181</v>
      </c>
      <c r="H1487" s="61">
        <v>2013</v>
      </c>
      <c r="I1487" s="5" t="s">
        <v>986</v>
      </c>
      <c r="K1487">
        <v>13</v>
      </c>
      <c r="L1487" t="str">
        <f t="shared" si="170"/>
        <v>Profundo</v>
      </c>
      <c r="M1487" s="2" t="s">
        <v>1021</v>
      </c>
      <c r="N1487" t="str">
        <f>VLOOKUP(M1487,spp!A:B,2,FALSE)</f>
        <v>Johnrandallia nigrirostris</v>
      </c>
      <c r="O1487">
        <f t="shared" si="169"/>
        <v>3</v>
      </c>
      <c r="Q1487">
        <v>3</v>
      </c>
      <c r="AJ1487">
        <f>VLOOKUP(M1487,spp!A:C,3,FALSE)</f>
        <v>2</v>
      </c>
      <c r="AK1487">
        <f>VLOOKUP(M1487,spp!A:D,4,FALSE)</f>
        <v>3</v>
      </c>
      <c r="AL1487">
        <f t="shared" si="171"/>
        <v>2531.25</v>
      </c>
      <c r="AM1487">
        <f t="shared" si="172"/>
        <v>63.28125</v>
      </c>
      <c r="AN1487">
        <f t="shared" si="173"/>
        <v>632.8125</v>
      </c>
      <c r="AO1487">
        <f t="shared" si="174"/>
        <v>0.6328125</v>
      </c>
      <c r="AP1487">
        <f t="shared" si="175"/>
        <v>0.06</v>
      </c>
      <c r="AQ1487">
        <f>VLOOKUP(M1487,spp!A:H,8,FALSE)</f>
        <v>3</v>
      </c>
      <c r="AR1487" t="str">
        <f>VLOOKUP(M1487,spp!A:K,10,FALSE)</f>
        <v>Depredador</v>
      </c>
      <c r="AS1487" t="str">
        <f>VLOOKUP(M1487,spp!A:L,12,FALSE)</f>
        <v>LC</v>
      </c>
    </row>
    <row r="1488" spans="1:45" x14ac:dyDescent="0.3">
      <c r="A1488" s="2">
        <v>47</v>
      </c>
      <c r="B1488" s="2" t="s">
        <v>1176</v>
      </c>
      <c r="C1488" s="2" t="s">
        <v>1177</v>
      </c>
      <c r="D1488" s="2" t="s">
        <v>1349</v>
      </c>
      <c r="E1488" s="2" t="s">
        <v>1179</v>
      </c>
      <c r="F1488" s="2">
        <v>3</v>
      </c>
      <c r="G1488" s="1" t="s">
        <v>1181</v>
      </c>
      <c r="H1488" s="61">
        <v>2013</v>
      </c>
      <c r="I1488" s="5" t="s">
        <v>986</v>
      </c>
      <c r="K1488">
        <v>13</v>
      </c>
      <c r="L1488" t="str">
        <f t="shared" si="170"/>
        <v>Profundo</v>
      </c>
      <c r="M1488" s="2" t="s">
        <v>1022</v>
      </c>
      <c r="N1488" t="str">
        <f>VLOOKUP(M1488,spp!A:B,2,FALSE)</f>
        <v>Epinephelus labriformis</v>
      </c>
      <c r="O1488">
        <f t="shared" si="169"/>
        <v>1</v>
      </c>
      <c r="T1488">
        <v>1</v>
      </c>
      <c r="AJ1488">
        <f>VLOOKUP(M1488,spp!A:C,3,FALSE)</f>
        <v>3</v>
      </c>
      <c r="AK1488">
        <f>VLOOKUP(M1488,spp!A:D,4,FALSE)</f>
        <v>2.9</v>
      </c>
      <c r="AL1488">
        <f t="shared" si="171"/>
        <v>33974.046734891948</v>
      </c>
      <c r="AM1488">
        <f t="shared" si="172"/>
        <v>849.35116837229873</v>
      </c>
      <c r="AN1488">
        <f t="shared" si="173"/>
        <v>8493.5116837229871</v>
      </c>
      <c r="AO1488">
        <f t="shared" si="174"/>
        <v>8.4935116837229874</v>
      </c>
      <c r="AP1488">
        <f t="shared" si="175"/>
        <v>0.02</v>
      </c>
      <c r="AQ1488">
        <f>VLOOKUP(M1488,spp!A:H,8,FALSE)</f>
        <v>4</v>
      </c>
      <c r="AR1488" t="str">
        <f>VLOOKUP(M1488,spp!A:K,10,FALSE)</f>
        <v>Depredador Tope</v>
      </c>
      <c r="AS1488" t="str">
        <f>VLOOKUP(M1488,spp!A:L,12,FALSE)</f>
        <v>LC</v>
      </c>
    </row>
    <row r="1489" spans="1:45" x14ac:dyDescent="0.3">
      <c r="A1489" s="2">
        <v>47</v>
      </c>
      <c r="B1489" s="2" t="s">
        <v>1176</v>
      </c>
      <c r="C1489" s="2" t="s">
        <v>1177</v>
      </c>
      <c r="D1489" s="2" t="s">
        <v>1349</v>
      </c>
      <c r="E1489" s="2" t="s">
        <v>1179</v>
      </c>
      <c r="F1489" s="2">
        <v>3</v>
      </c>
      <c r="G1489" s="1" t="s">
        <v>1181</v>
      </c>
      <c r="H1489" s="61">
        <v>2013</v>
      </c>
      <c r="I1489" s="5" t="s">
        <v>986</v>
      </c>
      <c r="K1489">
        <v>13</v>
      </c>
      <c r="L1489" t="str">
        <f t="shared" si="170"/>
        <v>Profundo</v>
      </c>
      <c r="M1489" s="2" t="s">
        <v>1209</v>
      </c>
      <c r="N1489" t="str">
        <f>VLOOKUP(M1489,spp!A:B,2,FALSE)</f>
        <v>Heteropriacanthus cruentatus</v>
      </c>
      <c r="O1489">
        <f t="shared" si="169"/>
        <v>1</v>
      </c>
      <c r="T1489">
        <v>1</v>
      </c>
      <c r="AJ1489">
        <f>VLOOKUP(M1489,spp!A:C,3,FALSE)</f>
        <v>1.52E-2</v>
      </c>
      <c r="AK1489">
        <f>VLOOKUP(M1489,spp!A:D,4,FALSE)</f>
        <v>3</v>
      </c>
      <c r="AL1489">
        <f t="shared" si="171"/>
        <v>237.5</v>
      </c>
      <c r="AM1489">
        <f t="shared" si="172"/>
        <v>5.9375</v>
      </c>
      <c r="AN1489">
        <f t="shared" si="173"/>
        <v>59.375</v>
      </c>
      <c r="AO1489">
        <f t="shared" si="174"/>
        <v>5.9374999999999997E-2</v>
      </c>
      <c r="AP1489">
        <f t="shared" si="175"/>
        <v>0.02</v>
      </c>
      <c r="AQ1489">
        <f>VLOOKUP(M1489,spp!A:H,8,FALSE)</f>
        <v>3.8</v>
      </c>
      <c r="AR1489" t="str">
        <f>VLOOKUP(M1489,spp!A:K,10,FALSE)</f>
        <v>Depredador</v>
      </c>
      <c r="AS1489" t="str">
        <f>VLOOKUP(M1489,spp!A:L,12,FALSE)</f>
        <v>NE</v>
      </c>
    </row>
    <row r="1490" spans="1:45" x14ac:dyDescent="0.3">
      <c r="A1490" s="2">
        <v>47</v>
      </c>
      <c r="B1490" s="2" t="s">
        <v>1176</v>
      </c>
      <c r="C1490" s="2" t="s">
        <v>1177</v>
      </c>
      <c r="D1490" s="2" t="s">
        <v>1349</v>
      </c>
      <c r="E1490" s="2" t="s">
        <v>1179</v>
      </c>
      <c r="F1490" s="2">
        <v>3</v>
      </c>
      <c r="G1490" s="1" t="s">
        <v>1181</v>
      </c>
      <c r="H1490" s="61">
        <v>2013</v>
      </c>
      <c r="I1490" s="5" t="s">
        <v>986</v>
      </c>
      <c r="K1490">
        <v>13</v>
      </c>
      <c r="L1490" t="str">
        <f t="shared" si="170"/>
        <v>Profundo</v>
      </c>
      <c r="M1490" s="2" t="s">
        <v>1024</v>
      </c>
      <c r="N1490" t="str">
        <f>VLOOKUP(M1490,spp!A:B,2,FALSE)</f>
        <v>Sargocentron suborbitalis</v>
      </c>
      <c r="O1490">
        <f t="shared" si="169"/>
        <v>3</v>
      </c>
      <c r="S1490">
        <v>3</v>
      </c>
      <c r="AJ1490">
        <f>VLOOKUP(M1490,spp!A:C,3,FALSE)</f>
        <v>2</v>
      </c>
      <c r="AK1490">
        <f>VLOOKUP(M1490,spp!A:D,4,FALSE)</f>
        <v>2.9554</v>
      </c>
      <c r="AL1490">
        <f t="shared" si="171"/>
        <v>28302.571712250508</v>
      </c>
      <c r="AM1490">
        <f t="shared" si="172"/>
        <v>707.56429280626276</v>
      </c>
      <c r="AN1490">
        <f t="shared" si="173"/>
        <v>7075.6429280626271</v>
      </c>
      <c r="AO1490">
        <f t="shared" si="174"/>
        <v>7.075642928062627</v>
      </c>
      <c r="AP1490">
        <f t="shared" si="175"/>
        <v>0.06</v>
      </c>
      <c r="AQ1490">
        <f>VLOOKUP(M1490,spp!A:H,8,FALSE)</f>
        <v>3.5</v>
      </c>
      <c r="AR1490" t="str">
        <f>VLOOKUP(M1490,spp!A:K,10,FALSE)</f>
        <v>Depredador</v>
      </c>
      <c r="AS1490" t="str">
        <f>VLOOKUP(M1490,spp!A:L,12,FALSE)</f>
        <v>LC</v>
      </c>
    </row>
    <row r="1491" spans="1:45" x14ac:dyDescent="0.3">
      <c r="A1491" s="2">
        <v>47</v>
      </c>
      <c r="B1491" s="2" t="s">
        <v>1176</v>
      </c>
      <c r="C1491" s="2" t="s">
        <v>1177</v>
      </c>
      <c r="D1491" s="2" t="s">
        <v>1349</v>
      </c>
      <c r="E1491" s="2" t="s">
        <v>1179</v>
      </c>
      <c r="F1491" s="2">
        <v>3</v>
      </c>
      <c r="G1491" s="1" t="s">
        <v>1181</v>
      </c>
      <c r="H1491" s="61">
        <v>2013</v>
      </c>
      <c r="I1491" s="5" t="s">
        <v>986</v>
      </c>
      <c r="K1491">
        <v>13</v>
      </c>
      <c r="L1491" t="str">
        <f t="shared" si="170"/>
        <v>Profundo</v>
      </c>
      <c r="M1491" s="2" t="s">
        <v>1038</v>
      </c>
      <c r="N1491" t="str">
        <f>VLOOKUP(M1491,spp!A:B,2,FALSE)</f>
        <v>Holacanthus passer</v>
      </c>
      <c r="O1491">
        <f t="shared" si="169"/>
        <v>3</v>
      </c>
      <c r="S1491">
        <v>3</v>
      </c>
      <c r="AJ1491">
        <f>VLOOKUP(M1491,spp!A:C,3,FALSE)</f>
        <v>2</v>
      </c>
      <c r="AK1491">
        <f>VLOOKUP(M1491,spp!A:D,4,FALSE)</f>
        <v>3</v>
      </c>
      <c r="AL1491">
        <f t="shared" si="171"/>
        <v>32156.25</v>
      </c>
      <c r="AM1491">
        <f t="shared" si="172"/>
        <v>803.90625</v>
      </c>
      <c r="AN1491">
        <f t="shared" si="173"/>
        <v>8039.0625</v>
      </c>
      <c r="AO1491">
        <f t="shared" si="174"/>
        <v>8.0390625</v>
      </c>
      <c r="AP1491">
        <f t="shared" si="175"/>
        <v>0.06</v>
      </c>
      <c r="AQ1491">
        <f>VLOOKUP(M1491,spp!A:H,8,FALSE)</f>
        <v>2.6</v>
      </c>
      <c r="AR1491" t="str">
        <f>VLOOKUP(M1491,spp!A:K,10,FALSE)</f>
        <v>Herbívoro</v>
      </c>
      <c r="AS1491" t="str">
        <f>VLOOKUP(M1491,spp!A:L,12,FALSE)</f>
        <v>LC</v>
      </c>
    </row>
    <row r="1492" spans="1:45" x14ac:dyDescent="0.3">
      <c r="A1492" s="2">
        <v>47</v>
      </c>
      <c r="B1492" s="2" t="s">
        <v>1176</v>
      </c>
      <c r="C1492" s="2" t="s">
        <v>1177</v>
      </c>
      <c r="D1492" s="2" t="s">
        <v>1349</v>
      </c>
      <c r="E1492" s="2" t="s">
        <v>1179</v>
      </c>
      <c r="F1492" s="2">
        <v>3</v>
      </c>
      <c r="G1492" s="1" t="s">
        <v>1181</v>
      </c>
      <c r="H1492" s="61">
        <v>2013</v>
      </c>
      <c r="I1492" s="5" t="s">
        <v>986</v>
      </c>
      <c r="K1492">
        <v>13</v>
      </c>
      <c r="L1492" t="str">
        <f t="shared" si="170"/>
        <v>Profundo</v>
      </c>
      <c r="M1492" s="2" t="s">
        <v>1033</v>
      </c>
      <c r="N1492" t="str">
        <f>VLOOKUP(M1492,spp!A:B,2,FALSE)</f>
        <v>Cephalopholis panamensis</v>
      </c>
      <c r="O1492">
        <f t="shared" si="169"/>
        <v>1</v>
      </c>
      <c r="T1492">
        <v>1</v>
      </c>
      <c r="AJ1492">
        <f>VLOOKUP(M1492,spp!A:C,3,FALSE)</f>
        <v>2</v>
      </c>
      <c r="AK1492">
        <f>VLOOKUP(M1492,spp!A:D,4,FALSE)</f>
        <v>3</v>
      </c>
      <c r="AL1492">
        <f t="shared" si="171"/>
        <v>31250</v>
      </c>
      <c r="AM1492">
        <f t="shared" si="172"/>
        <v>781.25</v>
      </c>
      <c r="AN1492">
        <f t="shared" si="173"/>
        <v>7812.5</v>
      </c>
      <c r="AO1492">
        <f t="shared" si="174"/>
        <v>7.8125</v>
      </c>
      <c r="AP1492">
        <f t="shared" si="175"/>
        <v>0.02</v>
      </c>
      <c r="AQ1492">
        <f>VLOOKUP(M1492,spp!A:H,8,FALSE)</f>
        <v>4</v>
      </c>
      <c r="AR1492" t="str">
        <f>VLOOKUP(M1492,spp!A:K,10,FALSE)</f>
        <v>Depredador Tope</v>
      </c>
      <c r="AS1492" t="str">
        <f>VLOOKUP(M1492,spp!A:L,12,FALSE)</f>
        <v>LC</v>
      </c>
    </row>
    <row r="1493" spans="1:45" x14ac:dyDescent="0.3">
      <c r="A1493">
        <v>48</v>
      </c>
      <c r="B1493" s="2" t="s">
        <v>1176</v>
      </c>
      <c r="C1493" s="2" t="s">
        <v>1177</v>
      </c>
      <c r="D1493" s="2" t="s">
        <v>1184</v>
      </c>
      <c r="E1493" s="2" t="s">
        <v>1179</v>
      </c>
      <c r="F1493" s="2">
        <v>1</v>
      </c>
      <c r="G1493" s="1" t="s">
        <v>1185</v>
      </c>
      <c r="H1493" s="61">
        <v>2013</v>
      </c>
      <c r="I1493" s="5" t="s">
        <v>986</v>
      </c>
      <c r="K1493">
        <v>14</v>
      </c>
      <c r="L1493" t="str">
        <f t="shared" si="170"/>
        <v>Profundo</v>
      </c>
      <c r="M1493" s="2" t="s">
        <v>1194</v>
      </c>
      <c r="N1493" t="str">
        <f>VLOOKUP(M1493,spp!A:B,2,FALSE)</f>
        <v>Stegastes arcifrons</v>
      </c>
      <c r="O1493">
        <f t="shared" si="169"/>
        <v>15</v>
      </c>
      <c r="P1493">
        <v>10</v>
      </c>
      <c r="Q1493">
        <v>5</v>
      </c>
      <c r="AJ1493">
        <f>VLOOKUP(M1493,spp!A:C,3,FALSE)</f>
        <v>3.49E-2</v>
      </c>
      <c r="AK1493">
        <f>VLOOKUP(M1493,spp!A:D,4,FALSE)</f>
        <v>2</v>
      </c>
      <c r="AL1493">
        <f t="shared" si="171"/>
        <v>11.996875000000001</v>
      </c>
      <c r="AM1493">
        <f t="shared" si="172"/>
        <v>0.299921875</v>
      </c>
      <c r="AN1493">
        <f t="shared" si="173"/>
        <v>2.9992187499999998</v>
      </c>
      <c r="AO1493">
        <f t="shared" si="174"/>
        <v>2.9992187499999997E-3</v>
      </c>
      <c r="AP1493">
        <f t="shared" si="175"/>
        <v>0.3</v>
      </c>
      <c r="AQ1493">
        <f>VLOOKUP(M1493,spp!A:H,8,FALSE)</f>
        <v>2.97</v>
      </c>
      <c r="AR1493" t="str">
        <f>VLOOKUP(M1493,spp!A:K,10,FALSE)</f>
        <v>Herbívoro</v>
      </c>
      <c r="AS1493" t="str">
        <f>VLOOKUP(M1493,spp!A:L,12,FALSE)</f>
        <v>LC</v>
      </c>
    </row>
    <row r="1494" spans="1:45" x14ac:dyDescent="0.3">
      <c r="A1494">
        <v>48</v>
      </c>
      <c r="B1494" s="2" t="s">
        <v>1176</v>
      </c>
      <c r="C1494" s="2" t="s">
        <v>1177</v>
      </c>
      <c r="D1494" s="2" t="s">
        <v>1184</v>
      </c>
      <c r="E1494" s="2" t="s">
        <v>1179</v>
      </c>
      <c r="F1494" s="2">
        <v>1</v>
      </c>
      <c r="G1494" s="1" t="s">
        <v>1185</v>
      </c>
      <c r="H1494" s="61">
        <v>2013</v>
      </c>
      <c r="I1494" s="5" t="s">
        <v>986</v>
      </c>
      <c r="K1494">
        <v>14</v>
      </c>
      <c r="L1494" t="str">
        <f t="shared" si="170"/>
        <v>Profundo</v>
      </c>
      <c r="M1494" s="2" t="s">
        <v>1079</v>
      </c>
      <c r="N1494" t="str">
        <f>VLOOKUP(M1494,spp!A:B,2,FALSE)</f>
        <v>Cirrhitichthys oxycephalus</v>
      </c>
      <c r="O1494">
        <f t="shared" si="169"/>
        <v>7</v>
      </c>
      <c r="P1494">
        <v>7</v>
      </c>
      <c r="AJ1494">
        <f>VLOOKUP(M1494,spp!A:C,3,FALSE)</f>
        <v>3.32E-2</v>
      </c>
      <c r="AK1494">
        <f>VLOOKUP(M1494,spp!A:D,4,FALSE)</f>
        <v>3</v>
      </c>
      <c r="AL1494">
        <f t="shared" si="171"/>
        <v>3.6312500000000005</v>
      </c>
      <c r="AM1494">
        <f t="shared" si="172"/>
        <v>9.0781250000000008E-2</v>
      </c>
      <c r="AN1494">
        <f t="shared" si="173"/>
        <v>0.90781250000000013</v>
      </c>
      <c r="AO1494">
        <f t="shared" si="174"/>
        <v>9.0781250000000009E-4</v>
      </c>
      <c r="AP1494">
        <f t="shared" si="175"/>
        <v>0.14000000000000001</v>
      </c>
      <c r="AQ1494">
        <f>VLOOKUP(M1494,spp!A:H,8,FALSE)</f>
        <v>3.9</v>
      </c>
      <c r="AR1494" t="str">
        <f>VLOOKUP(M1494,spp!A:K,10,FALSE)</f>
        <v>Depredador</v>
      </c>
      <c r="AS1494" t="str">
        <f>VLOOKUP(M1494,spp!A:L,12,FALSE)</f>
        <v>NE</v>
      </c>
    </row>
    <row r="1495" spans="1:45" x14ac:dyDescent="0.3">
      <c r="A1495">
        <v>48</v>
      </c>
      <c r="B1495" s="2" t="s">
        <v>1176</v>
      </c>
      <c r="C1495" s="2" t="s">
        <v>1177</v>
      </c>
      <c r="D1495" s="2" t="s">
        <v>1184</v>
      </c>
      <c r="E1495" s="2" t="s">
        <v>1179</v>
      </c>
      <c r="F1495" s="2">
        <v>1</v>
      </c>
      <c r="G1495" s="1" t="s">
        <v>1185</v>
      </c>
      <c r="H1495" s="61">
        <v>2013</v>
      </c>
      <c r="I1495" s="5" t="s">
        <v>986</v>
      </c>
      <c r="K1495">
        <v>14</v>
      </c>
      <c r="L1495" t="str">
        <f t="shared" si="170"/>
        <v>Profundo</v>
      </c>
      <c r="M1495" s="2" t="s">
        <v>1032</v>
      </c>
      <c r="N1495" t="str">
        <f>VLOOKUP(M1495,spp!A:B,2,FALSE)</f>
        <v>Lutjanus argentiventris</v>
      </c>
      <c r="O1495">
        <f t="shared" si="169"/>
        <v>2</v>
      </c>
      <c r="V1495">
        <v>2</v>
      </c>
      <c r="AJ1495">
        <f>VLOOKUP(M1495,spp!A:C,3,FALSE)</f>
        <v>1</v>
      </c>
      <c r="AK1495">
        <f>VLOOKUP(M1495,spp!A:D,4,FALSE)</f>
        <v>3</v>
      </c>
      <c r="AL1495">
        <f t="shared" si="171"/>
        <v>182250</v>
      </c>
      <c r="AM1495">
        <f t="shared" si="172"/>
        <v>4556.25</v>
      </c>
      <c r="AN1495">
        <f t="shared" si="173"/>
        <v>45562.5</v>
      </c>
      <c r="AO1495">
        <f t="shared" si="174"/>
        <v>45.5625</v>
      </c>
      <c r="AP1495">
        <f t="shared" si="175"/>
        <v>0.04</v>
      </c>
      <c r="AQ1495">
        <f>VLOOKUP(M1495,spp!A:H,8,FALSE)</f>
        <v>4</v>
      </c>
      <c r="AR1495" t="str">
        <f>VLOOKUP(M1495,spp!A:K,10,FALSE)</f>
        <v>Depredador Tope</v>
      </c>
      <c r="AS1495" t="str">
        <f>VLOOKUP(M1495,spp!A:L,12,FALSE)</f>
        <v>LC</v>
      </c>
    </row>
    <row r="1496" spans="1:45" x14ac:dyDescent="0.3">
      <c r="A1496">
        <v>48</v>
      </c>
      <c r="B1496" s="2" t="s">
        <v>1176</v>
      </c>
      <c r="C1496" s="2" t="s">
        <v>1177</v>
      </c>
      <c r="D1496" s="2" t="s">
        <v>1184</v>
      </c>
      <c r="E1496" s="2" t="s">
        <v>1179</v>
      </c>
      <c r="F1496" s="2">
        <v>1</v>
      </c>
      <c r="G1496" s="1" t="s">
        <v>1185</v>
      </c>
      <c r="H1496" s="61">
        <v>2013</v>
      </c>
      <c r="I1496" s="5" t="s">
        <v>986</v>
      </c>
      <c r="K1496">
        <v>14</v>
      </c>
      <c r="L1496" t="str">
        <f t="shared" si="170"/>
        <v>Profundo</v>
      </c>
      <c r="M1496" s="2" t="s">
        <v>1066</v>
      </c>
      <c r="N1496" t="str">
        <f>VLOOKUP(M1496,spp!A:B,2,FALSE)</f>
        <v>Caranx melampygus</v>
      </c>
      <c r="O1496">
        <f t="shared" si="169"/>
        <v>2</v>
      </c>
      <c r="V1496">
        <v>2</v>
      </c>
      <c r="AJ1496">
        <f>VLOOKUP(M1496,spp!A:C,3,FALSE)</f>
        <v>2</v>
      </c>
      <c r="AK1496">
        <f>VLOOKUP(M1496,spp!A:D,4,FALSE)</f>
        <v>2</v>
      </c>
      <c r="AL1496">
        <f t="shared" si="171"/>
        <v>8100</v>
      </c>
      <c r="AM1496">
        <f t="shared" si="172"/>
        <v>202.5</v>
      </c>
      <c r="AN1496">
        <f t="shared" si="173"/>
        <v>2025</v>
      </c>
      <c r="AO1496">
        <f t="shared" si="174"/>
        <v>2.0249999999999999</v>
      </c>
      <c r="AP1496">
        <f t="shared" si="175"/>
        <v>0.04</v>
      </c>
      <c r="AQ1496">
        <f>VLOOKUP(M1496,spp!A:H,8,FALSE)</f>
        <v>4.5</v>
      </c>
      <c r="AR1496" t="str">
        <f>VLOOKUP(M1496,spp!A:K,10,FALSE)</f>
        <v>Depredador Tope</v>
      </c>
      <c r="AS1496" t="str">
        <f>VLOOKUP(M1496,spp!A:L,12,FALSE)</f>
        <v>NE</v>
      </c>
    </row>
    <row r="1497" spans="1:45" x14ac:dyDescent="0.3">
      <c r="A1497">
        <v>48</v>
      </c>
      <c r="B1497" s="2" t="s">
        <v>1176</v>
      </c>
      <c r="C1497" s="2" t="s">
        <v>1177</v>
      </c>
      <c r="D1497" s="2" t="s">
        <v>1184</v>
      </c>
      <c r="E1497" s="2" t="s">
        <v>1179</v>
      </c>
      <c r="F1497" s="2">
        <v>1</v>
      </c>
      <c r="G1497" s="1" t="s">
        <v>1185</v>
      </c>
      <c r="H1497" s="61">
        <v>2013</v>
      </c>
      <c r="I1497" s="5" t="s">
        <v>986</v>
      </c>
      <c r="K1497">
        <v>14</v>
      </c>
      <c r="L1497" t="str">
        <f t="shared" si="170"/>
        <v>Profundo</v>
      </c>
      <c r="M1497" s="2" t="s">
        <v>1031</v>
      </c>
      <c r="N1497" t="str">
        <f>VLOOKUP(M1497,spp!A:B,2,FALSE)</f>
        <v>Ophioblennius steindachneri</v>
      </c>
      <c r="O1497">
        <f t="shared" si="169"/>
        <v>2</v>
      </c>
      <c r="P1497">
        <v>2</v>
      </c>
      <c r="AJ1497">
        <f>VLOOKUP(M1497,spp!A:C,3,FALSE)</f>
        <v>3</v>
      </c>
      <c r="AK1497">
        <f>VLOOKUP(M1497,spp!A:D,4,FALSE)</f>
        <v>2.379</v>
      </c>
      <c r="AL1497">
        <f t="shared" si="171"/>
        <v>53.070176379333191</v>
      </c>
      <c r="AM1497">
        <f t="shared" si="172"/>
        <v>1.3267544094833297</v>
      </c>
      <c r="AN1497">
        <f t="shared" si="173"/>
        <v>13.267544094833298</v>
      </c>
      <c r="AO1497">
        <f t="shared" si="174"/>
        <v>1.3267544094833298E-2</v>
      </c>
      <c r="AP1497">
        <f t="shared" si="175"/>
        <v>0.04</v>
      </c>
      <c r="AQ1497">
        <f>VLOOKUP(M1497,spp!A:H,8,FALSE)</f>
        <v>2.7</v>
      </c>
      <c r="AR1497" t="str">
        <f>VLOOKUP(M1497,spp!A:K,10,FALSE)</f>
        <v>Herbívoro</v>
      </c>
      <c r="AS1497" t="str">
        <f>VLOOKUP(M1497,spp!A:L,12,FALSE)</f>
        <v>LC</v>
      </c>
    </row>
    <row r="1498" spans="1:45" x14ac:dyDescent="0.3">
      <c r="A1498">
        <v>48</v>
      </c>
      <c r="B1498" s="2" t="s">
        <v>1176</v>
      </c>
      <c r="C1498" s="2" t="s">
        <v>1177</v>
      </c>
      <c r="D1498" s="2" t="s">
        <v>1184</v>
      </c>
      <c r="E1498" s="2" t="s">
        <v>1179</v>
      </c>
      <c r="F1498" s="2">
        <v>1</v>
      </c>
      <c r="G1498" s="1" t="s">
        <v>1185</v>
      </c>
      <c r="H1498" s="61">
        <v>2013</v>
      </c>
      <c r="I1498" s="5" t="s">
        <v>986</v>
      </c>
      <c r="K1498">
        <v>14</v>
      </c>
      <c r="L1498" t="str">
        <f t="shared" si="170"/>
        <v>Profundo</v>
      </c>
      <c r="M1498" s="2" t="s">
        <v>1028</v>
      </c>
      <c r="N1498" t="str">
        <f>VLOOKUP(M1498,spp!A:B,2,FALSE)</f>
        <v>Thalassoma lucasanum</v>
      </c>
      <c r="O1498">
        <f t="shared" si="169"/>
        <v>30</v>
      </c>
      <c r="P1498">
        <v>30</v>
      </c>
      <c r="AJ1498">
        <f>VLOOKUP(M1498,spp!A:C,3,FALSE)</f>
        <v>1.261E-2</v>
      </c>
      <c r="AK1498">
        <f>VLOOKUP(M1498,spp!A:D,4,FALSE)</f>
        <v>2</v>
      </c>
      <c r="AL1498">
        <f t="shared" si="171"/>
        <v>2.3643749999999999</v>
      </c>
      <c r="AM1498">
        <f t="shared" si="172"/>
        <v>5.9109374999999999E-2</v>
      </c>
      <c r="AN1498">
        <f t="shared" si="173"/>
        <v>0.59109374999999997</v>
      </c>
      <c r="AO1498">
        <f t="shared" si="174"/>
        <v>5.9109374999999993E-4</v>
      </c>
      <c r="AP1498">
        <f t="shared" si="175"/>
        <v>0.6</v>
      </c>
      <c r="AQ1498">
        <f>VLOOKUP(M1498,spp!A:H,8,FALSE)</f>
        <v>3.5</v>
      </c>
      <c r="AR1498" t="str">
        <f>VLOOKUP(M1498,spp!A:K,10,FALSE)</f>
        <v>Depredador</v>
      </c>
      <c r="AS1498" t="str">
        <f>VLOOKUP(M1498,spp!A:L,12,FALSE)</f>
        <v>LC</v>
      </c>
    </row>
    <row r="1499" spans="1:45" x14ac:dyDescent="0.3">
      <c r="A1499">
        <v>48</v>
      </c>
      <c r="B1499" s="2" t="s">
        <v>1176</v>
      </c>
      <c r="C1499" s="2" t="s">
        <v>1177</v>
      </c>
      <c r="D1499" s="2" t="s">
        <v>1184</v>
      </c>
      <c r="E1499" s="2" t="s">
        <v>1179</v>
      </c>
      <c r="F1499" s="2">
        <v>1</v>
      </c>
      <c r="G1499" s="1" t="s">
        <v>1185</v>
      </c>
      <c r="H1499" s="61">
        <v>2013</v>
      </c>
      <c r="I1499" s="5" t="s">
        <v>986</v>
      </c>
      <c r="K1499">
        <v>14</v>
      </c>
      <c r="L1499" t="str">
        <f t="shared" si="170"/>
        <v>Profundo</v>
      </c>
      <c r="M1499" s="2" t="s">
        <v>1195</v>
      </c>
      <c r="N1499" t="str">
        <f>VLOOKUP(M1499,spp!A:B,2,FALSE)</f>
        <v>Melichthys niger</v>
      </c>
      <c r="O1499">
        <f t="shared" si="169"/>
        <v>10</v>
      </c>
      <c r="S1499">
        <v>10</v>
      </c>
      <c r="AJ1499">
        <f>VLOOKUP(M1499,spp!A:C,3,FALSE)</f>
        <v>5</v>
      </c>
      <c r="AK1499">
        <f>VLOOKUP(M1499,spp!A:D,4,FALSE)</f>
        <v>3</v>
      </c>
      <c r="AL1499">
        <f t="shared" si="171"/>
        <v>267968.75</v>
      </c>
      <c r="AM1499">
        <f t="shared" si="172"/>
        <v>6699.21875</v>
      </c>
      <c r="AN1499">
        <f t="shared" si="173"/>
        <v>66992.1875</v>
      </c>
      <c r="AO1499">
        <f t="shared" si="174"/>
        <v>66.9921875</v>
      </c>
      <c r="AP1499">
        <f t="shared" si="175"/>
        <v>0.2</v>
      </c>
      <c r="AQ1499">
        <f>VLOOKUP(M1499,spp!A:H,8,FALSE)</f>
        <v>2.4</v>
      </c>
      <c r="AR1499" t="str">
        <f>VLOOKUP(M1499,spp!A:K,10,FALSE)</f>
        <v>Herbívoro</v>
      </c>
      <c r="AS1499" t="str">
        <f>VLOOKUP(M1499,spp!A:L,12,FALSE)</f>
        <v>NE</v>
      </c>
    </row>
    <row r="1500" spans="1:45" x14ac:dyDescent="0.3">
      <c r="A1500">
        <v>48</v>
      </c>
      <c r="B1500" s="2" t="s">
        <v>1176</v>
      </c>
      <c r="C1500" s="2" t="s">
        <v>1177</v>
      </c>
      <c r="D1500" s="2" t="s">
        <v>1184</v>
      </c>
      <c r="E1500" s="2" t="s">
        <v>1179</v>
      </c>
      <c r="F1500" s="2">
        <v>1</v>
      </c>
      <c r="G1500" s="1" t="s">
        <v>1185</v>
      </c>
      <c r="H1500" s="61">
        <v>2013</v>
      </c>
      <c r="I1500" s="5" t="s">
        <v>986</v>
      </c>
      <c r="K1500">
        <v>14</v>
      </c>
      <c r="L1500" t="str">
        <f t="shared" si="170"/>
        <v>Profundo</v>
      </c>
      <c r="M1500" s="2" t="s">
        <v>1040</v>
      </c>
      <c r="N1500" t="str">
        <f>VLOOKUP(M1500,spp!A:B,2,FALSE)</f>
        <v>Sufflamen verres</v>
      </c>
      <c r="O1500">
        <f t="shared" si="169"/>
        <v>5</v>
      </c>
      <c r="S1500">
        <v>3</v>
      </c>
      <c r="T1500">
        <v>2</v>
      </c>
      <c r="AJ1500">
        <f>VLOOKUP(M1500,spp!A:C,3,FALSE)</f>
        <v>2</v>
      </c>
      <c r="AK1500">
        <f>VLOOKUP(M1500,spp!A:D,4,FALSE)</f>
        <v>3</v>
      </c>
      <c r="AL1500">
        <f t="shared" si="171"/>
        <v>94656.25</v>
      </c>
      <c r="AM1500">
        <f t="shared" si="172"/>
        <v>2366.40625</v>
      </c>
      <c r="AN1500">
        <f t="shared" si="173"/>
        <v>23664.0625</v>
      </c>
      <c r="AO1500">
        <f t="shared" si="174"/>
        <v>23.6640625</v>
      </c>
      <c r="AP1500">
        <f t="shared" si="175"/>
        <v>0.1</v>
      </c>
      <c r="AQ1500">
        <f>VLOOKUP(M1500,spp!A:H,8,FALSE)</f>
        <v>3.3</v>
      </c>
      <c r="AR1500" t="str">
        <f>VLOOKUP(M1500,spp!A:K,10,FALSE)</f>
        <v>Depredador</v>
      </c>
      <c r="AS1500" t="str">
        <f>VLOOKUP(M1500,spp!A:L,12,FALSE)</f>
        <v>LC</v>
      </c>
    </row>
    <row r="1501" spans="1:45" x14ac:dyDescent="0.3">
      <c r="A1501">
        <v>48</v>
      </c>
      <c r="B1501" s="2" t="s">
        <v>1176</v>
      </c>
      <c r="C1501" s="2" t="s">
        <v>1177</v>
      </c>
      <c r="D1501" s="2" t="s">
        <v>1184</v>
      </c>
      <c r="E1501" s="2" t="s">
        <v>1179</v>
      </c>
      <c r="F1501" s="2">
        <v>1</v>
      </c>
      <c r="G1501" s="1" t="s">
        <v>1185</v>
      </c>
      <c r="H1501" s="61">
        <v>2013</v>
      </c>
      <c r="I1501" s="5" t="s">
        <v>986</v>
      </c>
      <c r="K1501">
        <v>14</v>
      </c>
      <c r="L1501" t="str">
        <f t="shared" si="170"/>
        <v>Profundo</v>
      </c>
      <c r="M1501" s="2" t="s">
        <v>1081</v>
      </c>
      <c r="N1501" t="str">
        <f>VLOOKUP(M1501,spp!A:B,2,FALSE)</f>
        <v>Triaenodon obesus</v>
      </c>
      <c r="O1501">
        <f t="shared" si="169"/>
        <v>1</v>
      </c>
      <c r="AC1501">
        <v>1</v>
      </c>
      <c r="AJ1501">
        <f>VLOOKUP(M1501,spp!A:C,3,FALSE)</f>
        <v>1.5E-3</v>
      </c>
      <c r="AK1501">
        <f>VLOOKUP(M1501,spp!A:D,4,FALSE)</f>
        <v>3</v>
      </c>
      <c r="AL1501">
        <f t="shared" si="171"/>
        <v>3899.4140625</v>
      </c>
      <c r="AM1501">
        <f t="shared" si="172"/>
        <v>97.4853515625</v>
      </c>
      <c r="AN1501">
        <f t="shared" si="173"/>
        <v>974.853515625</v>
      </c>
      <c r="AO1501">
        <f t="shared" si="174"/>
        <v>0.974853515625</v>
      </c>
      <c r="AP1501">
        <f t="shared" si="175"/>
        <v>0.02</v>
      </c>
      <c r="AQ1501">
        <f>VLOOKUP(M1501,spp!A:H,8,FALSE)</f>
        <v>4.2</v>
      </c>
      <c r="AR1501" t="str">
        <f>VLOOKUP(M1501,spp!A:K,10,FALSE)</f>
        <v>Depredador Tope</v>
      </c>
      <c r="AS1501" t="str">
        <f>VLOOKUP(M1501,spp!A:L,12,FALSE)</f>
        <v>NT</v>
      </c>
    </row>
    <row r="1502" spans="1:45" x14ac:dyDescent="0.3">
      <c r="A1502">
        <v>48</v>
      </c>
      <c r="B1502" s="2" t="s">
        <v>1176</v>
      </c>
      <c r="C1502" s="2" t="s">
        <v>1177</v>
      </c>
      <c r="D1502" s="2" t="s">
        <v>1184</v>
      </c>
      <c r="E1502" s="2" t="s">
        <v>1179</v>
      </c>
      <c r="F1502" s="2">
        <v>1</v>
      </c>
      <c r="G1502" s="1" t="s">
        <v>1185</v>
      </c>
      <c r="H1502" s="61">
        <v>2013</v>
      </c>
      <c r="I1502" s="5" t="s">
        <v>986</v>
      </c>
      <c r="K1502">
        <v>14</v>
      </c>
      <c r="L1502" t="str">
        <f t="shared" si="170"/>
        <v>Profundo</v>
      </c>
      <c r="M1502" s="2" t="s">
        <v>1067</v>
      </c>
      <c r="N1502" t="str">
        <f>VLOOKUP(M1502,spp!A:B,2,FALSE)</f>
        <v>Acanthurus xanthopterus</v>
      </c>
      <c r="O1502">
        <f t="shared" si="169"/>
        <v>1</v>
      </c>
      <c r="T1502">
        <v>1</v>
      </c>
      <c r="AJ1502">
        <f>VLOOKUP(M1502,spp!A:C,3,FALSE)</f>
        <v>2.673E-2</v>
      </c>
      <c r="AK1502">
        <f>VLOOKUP(M1502,spp!A:D,4,FALSE)</f>
        <v>2</v>
      </c>
      <c r="AL1502">
        <f t="shared" si="171"/>
        <v>16.706250000000001</v>
      </c>
      <c r="AM1502">
        <f t="shared" si="172"/>
        <v>0.41765625000000001</v>
      </c>
      <c r="AN1502">
        <f t="shared" si="173"/>
        <v>4.1765625000000002</v>
      </c>
      <c r="AO1502">
        <f t="shared" si="174"/>
        <v>4.1765625000000006E-3</v>
      </c>
      <c r="AP1502">
        <f t="shared" si="175"/>
        <v>0.02</v>
      </c>
      <c r="AQ1502">
        <f>VLOOKUP(M1502,spp!A:H,8,FALSE)</f>
        <v>2.9</v>
      </c>
      <c r="AR1502" t="str">
        <f>VLOOKUP(M1502,spp!A:K,10,FALSE)</f>
        <v>Herbívoro</v>
      </c>
      <c r="AS1502" t="str">
        <f>VLOOKUP(M1502,spp!A:L,12,FALSE)</f>
        <v>LC</v>
      </c>
    </row>
    <row r="1503" spans="1:45" x14ac:dyDescent="0.3">
      <c r="A1503">
        <v>48</v>
      </c>
      <c r="B1503" s="2" t="s">
        <v>1176</v>
      </c>
      <c r="C1503" s="2" t="s">
        <v>1177</v>
      </c>
      <c r="D1503" s="2" t="s">
        <v>1184</v>
      </c>
      <c r="E1503" s="2" t="s">
        <v>1179</v>
      </c>
      <c r="F1503" s="2">
        <v>1</v>
      </c>
      <c r="G1503" s="1" t="s">
        <v>1185</v>
      </c>
      <c r="H1503" s="61">
        <v>2013</v>
      </c>
      <c r="I1503" s="5" t="s">
        <v>986</v>
      </c>
      <c r="K1503">
        <v>14</v>
      </c>
      <c r="L1503" t="str">
        <f t="shared" si="170"/>
        <v>Profundo</v>
      </c>
      <c r="M1503" s="2" t="s">
        <v>1146</v>
      </c>
      <c r="N1503" t="str">
        <f>VLOOKUP(M1503,spp!A:B,2,FALSE)</f>
        <v>Canthidermis maculata</v>
      </c>
      <c r="O1503">
        <f t="shared" si="169"/>
        <v>12</v>
      </c>
      <c r="T1503">
        <v>12</v>
      </c>
      <c r="AJ1503">
        <f>VLOOKUP(M1503,spp!A:C,3,FALSE)</f>
        <v>2.29E-2</v>
      </c>
      <c r="AK1503">
        <f>VLOOKUP(M1503,spp!A:D,4,FALSE)</f>
        <v>2.96</v>
      </c>
      <c r="AL1503">
        <f t="shared" si="171"/>
        <v>3775.019106428696</v>
      </c>
      <c r="AM1503">
        <f t="shared" si="172"/>
        <v>94.375477660717394</v>
      </c>
      <c r="AN1503">
        <f t="shared" si="173"/>
        <v>943.75477660717388</v>
      </c>
      <c r="AO1503">
        <f t="shared" si="174"/>
        <v>0.94375477660717388</v>
      </c>
      <c r="AP1503">
        <f t="shared" si="175"/>
        <v>0.24</v>
      </c>
      <c r="AQ1503">
        <f>VLOOKUP(M1503,spp!A:H,8,FALSE)</f>
        <v>3.5</v>
      </c>
      <c r="AR1503" t="str">
        <f>VLOOKUP(M1503,spp!A:K,10,FALSE)</f>
        <v>Depredador</v>
      </c>
      <c r="AS1503" t="str">
        <f>VLOOKUP(M1503,spp!A:L,12,FALSE)</f>
        <v>NE</v>
      </c>
    </row>
    <row r="1504" spans="1:45" x14ac:dyDescent="0.3">
      <c r="A1504">
        <v>48</v>
      </c>
      <c r="B1504" s="2" t="s">
        <v>1176</v>
      </c>
      <c r="C1504" s="2" t="s">
        <v>1177</v>
      </c>
      <c r="D1504" s="2" t="s">
        <v>1184</v>
      </c>
      <c r="E1504" s="2" t="s">
        <v>1179</v>
      </c>
      <c r="F1504" s="2">
        <v>1</v>
      </c>
      <c r="G1504" s="1" t="s">
        <v>1185</v>
      </c>
      <c r="H1504" s="61">
        <v>2013</v>
      </c>
      <c r="I1504" s="5" t="s">
        <v>986</v>
      </c>
      <c r="K1504">
        <v>14</v>
      </c>
      <c r="L1504" t="str">
        <f t="shared" si="170"/>
        <v>Profundo</v>
      </c>
      <c r="M1504" s="2" t="s">
        <v>1042</v>
      </c>
      <c r="N1504" t="str">
        <f>VLOOKUP(M1504,spp!A:B,2,FALSE)</f>
        <v>Bodianus diplotaenia</v>
      </c>
      <c r="O1504">
        <f t="shared" si="169"/>
        <v>2</v>
      </c>
      <c r="U1504">
        <v>2</v>
      </c>
      <c r="AJ1504">
        <f>VLOOKUP(M1504,spp!A:C,3,FALSE)</f>
        <v>2.01E-2</v>
      </c>
      <c r="AK1504">
        <f>VLOOKUP(M1504,spp!A:D,4,FALSE)</f>
        <v>2</v>
      </c>
      <c r="AL1504">
        <f t="shared" si="171"/>
        <v>49.244999999999997</v>
      </c>
      <c r="AM1504">
        <f t="shared" si="172"/>
        <v>1.231125</v>
      </c>
      <c r="AN1504">
        <f t="shared" si="173"/>
        <v>12.311250000000001</v>
      </c>
      <c r="AO1504">
        <f t="shared" si="174"/>
        <v>1.2311250000000001E-2</v>
      </c>
      <c r="AP1504">
        <f t="shared" si="175"/>
        <v>0.04</v>
      </c>
      <c r="AQ1504">
        <f>VLOOKUP(M1504,spp!A:H,8,FALSE)</f>
        <v>3.4</v>
      </c>
      <c r="AR1504" t="str">
        <f>VLOOKUP(M1504,spp!A:K,10,FALSE)</f>
        <v>Depredador</v>
      </c>
      <c r="AS1504" t="str">
        <f>VLOOKUP(M1504,spp!A:L,12,FALSE)</f>
        <v>LC</v>
      </c>
    </row>
    <row r="1505" spans="1:45" x14ac:dyDescent="0.3">
      <c r="A1505">
        <v>48</v>
      </c>
      <c r="B1505" s="2" t="s">
        <v>1176</v>
      </c>
      <c r="C1505" s="2" t="s">
        <v>1177</v>
      </c>
      <c r="D1505" s="2" t="s">
        <v>1184</v>
      </c>
      <c r="E1505" s="2" t="s">
        <v>1179</v>
      </c>
      <c r="F1505" s="2">
        <v>1</v>
      </c>
      <c r="G1505" s="1" t="s">
        <v>1185</v>
      </c>
      <c r="H1505" s="61">
        <v>2013</v>
      </c>
      <c r="I1505" s="5" t="s">
        <v>986</v>
      </c>
      <c r="K1505">
        <v>14</v>
      </c>
      <c r="L1505" t="str">
        <f t="shared" si="170"/>
        <v>Profundo</v>
      </c>
      <c r="M1505" s="2" t="s">
        <v>1207</v>
      </c>
      <c r="N1505" t="str">
        <f>VLOOKUP(M1505,spp!A:B,2,FALSE)</f>
        <v>Gymnothorax dovii</v>
      </c>
      <c r="O1505">
        <f t="shared" si="169"/>
        <v>1</v>
      </c>
      <c r="V1505">
        <v>1</v>
      </c>
      <c r="AJ1505">
        <f>VLOOKUP(M1505,spp!A:C,3,FALSE)</f>
        <v>1.4E-3</v>
      </c>
      <c r="AK1505">
        <f>VLOOKUP(M1505,spp!A:D,4,FALSE)</f>
        <v>3.0122</v>
      </c>
      <c r="AL1505">
        <f t="shared" si="171"/>
        <v>133.63947771407416</v>
      </c>
      <c r="AM1505">
        <f t="shared" si="172"/>
        <v>3.3409869428518539</v>
      </c>
      <c r="AN1505">
        <f t="shared" si="173"/>
        <v>33.40986942851854</v>
      </c>
      <c r="AO1505">
        <f t="shared" si="174"/>
        <v>3.3409869428518542E-2</v>
      </c>
      <c r="AP1505">
        <f t="shared" si="175"/>
        <v>0.02</v>
      </c>
      <c r="AQ1505">
        <f>VLOOKUP(M1505,spp!A:H,8,FALSE)</f>
        <v>4.3</v>
      </c>
      <c r="AR1505" t="str">
        <f>VLOOKUP(M1505,spp!A:K,10,FALSE)</f>
        <v>Depredador Tope</v>
      </c>
      <c r="AS1505" t="str">
        <f>VLOOKUP(M1505,spp!A:L,12,FALSE)</f>
        <v>LC</v>
      </c>
    </row>
    <row r="1506" spans="1:45" x14ac:dyDescent="0.3">
      <c r="A1506">
        <v>48</v>
      </c>
      <c r="B1506" s="2" t="s">
        <v>1176</v>
      </c>
      <c r="C1506" s="2" t="s">
        <v>1177</v>
      </c>
      <c r="D1506" s="2" t="s">
        <v>1184</v>
      </c>
      <c r="E1506" s="2" t="s">
        <v>1179</v>
      </c>
      <c r="F1506" s="2">
        <v>1</v>
      </c>
      <c r="G1506" s="1" t="s">
        <v>1185</v>
      </c>
      <c r="H1506" s="61">
        <v>2013</v>
      </c>
      <c r="I1506" s="5" t="s">
        <v>986</v>
      </c>
      <c r="K1506">
        <v>14</v>
      </c>
      <c r="L1506" t="str">
        <f t="shared" si="170"/>
        <v>Profundo</v>
      </c>
      <c r="M1506" s="2" t="s">
        <v>1210</v>
      </c>
      <c r="N1506" t="str">
        <f>VLOOKUP(M1506,spp!A:B,2,FALSE)</f>
        <v>Chilomycterus reticulatus</v>
      </c>
      <c r="O1506">
        <f t="shared" si="169"/>
        <v>1</v>
      </c>
      <c r="V1506">
        <v>1</v>
      </c>
      <c r="AJ1506" t="str">
        <f>VLOOKUP(M1506,spp!A:C,3,FALSE)</f>
        <v>0.28499999999999998</v>
      </c>
      <c r="AK1506">
        <f>VLOOKUP(M1506,spp!A:D,4,FALSE)</f>
        <v>2</v>
      </c>
      <c r="AL1506">
        <f t="shared" si="171"/>
        <v>577.12499999999795</v>
      </c>
      <c r="AM1506">
        <f t="shared" si="172"/>
        <v>14.428124999999948</v>
      </c>
      <c r="AN1506">
        <f t="shared" si="173"/>
        <v>144.28124999999949</v>
      </c>
      <c r="AO1506">
        <f t="shared" si="174"/>
        <v>0.1442812499999995</v>
      </c>
      <c r="AP1506">
        <f t="shared" si="175"/>
        <v>0.02</v>
      </c>
      <c r="AQ1506">
        <f>VLOOKUP(M1506,spp!A:H,8,FALSE)</f>
        <v>3.5</v>
      </c>
      <c r="AR1506" t="str">
        <f>VLOOKUP(M1506,spp!A:K,10,FALSE)</f>
        <v>Depredador</v>
      </c>
      <c r="AS1506" t="str">
        <f>VLOOKUP(M1506,spp!A:L,12,FALSE)</f>
        <v>NE</v>
      </c>
    </row>
    <row r="1507" spans="1:45" x14ac:dyDescent="0.3">
      <c r="A1507">
        <v>48</v>
      </c>
      <c r="B1507" s="2" t="s">
        <v>1176</v>
      </c>
      <c r="C1507" s="2" t="s">
        <v>1177</v>
      </c>
      <c r="D1507" s="2" t="s">
        <v>1184</v>
      </c>
      <c r="E1507" s="2" t="s">
        <v>1179</v>
      </c>
      <c r="F1507" s="2">
        <v>1</v>
      </c>
      <c r="G1507" s="1" t="s">
        <v>1185</v>
      </c>
      <c r="H1507" s="61">
        <v>2013</v>
      </c>
      <c r="I1507" s="5" t="s">
        <v>986</v>
      </c>
      <c r="K1507">
        <v>14</v>
      </c>
      <c r="L1507" t="str">
        <f t="shared" si="170"/>
        <v>Profundo</v>
      </c>
      <c r="M1507" s="2" t="s">
        <v>1159</v>
      </c>
      <c r="N1507" t="str">
        <f>VLOOKUP(M1507,spp!A:B,2,FALSE)</f>
        <v>Axoclinus cocoensis</v>
      </c>
      <c r="O1507">
        <f t="shared" si="169"/>
        <v>12</v>
      </c>
      <c r="P1507">
        <v>12</v>
      </c>
      <c r="AJ1507">
        <f>VLOOKUP(M1507,spp!A:C,3,FALSE)</f>
        <v>1.23E-2</v>
      </c>
      <c r="AK1507">
        <f>VLOOKUP(M1507,spp!A:D,4,FALSE)</f>
        <v>3.01</v>
      </c>
      <c r="AL1507">
        <f t="shared" si="171"/>
        <v>2.3274790664575589</v>
      </c>
      <c r="AM1507">
        <f t="shared" si="172"/>
        <v>5.8186976661438974E-2</v>
      </c>
      <c r="AN1507">
        <f t="shared" si="173"/>
        <v>0.58186976661438972</v>
      </c>
      <c r="AO1507">
        <f t="shared" si="174"/>
        <v>5.8186976661438975E-4</v>
      </c>
      <c r="AP1507">
        <f t="shared" si="175"/>
        <v>0.24</v>
      </c>
      <c r="AQ1507">
        <f>VLOOKUP(M1507,spp!A:H,8,FALSE)</f>
        <v>2.8</v>
      </c>
      <c r="AR1507" t="str">
        <f>VLOOKUP(M1507,spp!A:K,10,FALSE)</f>
        <v>Herbívoro</v>
      </c>
      <c r="AS1507" t="str">
        <f>VLOOKUP(M1507,spp!A:L,12,FALSE)</f>
        <v>VU</v>
      </c>
    </row>
    <row r="1508" spans="1:45" x14ac:dyDescent="0.3">
      <c r="A1508">
        <v>48</v>
      </c>
      <c r="B1508" s="2" t="s">
        <v>1176</v>
      </c>
      <c r="C1508" s="2" t="s">
        <v>1177</v>
      </c>
      <c r="D1508" s="2" t="s">
        <v>1184</v>
      </c>
      <c r="E1508" s="2" t="s">
        <v>1179</v>
      </c>
      <c r="F1508" s="2">
        <v>2</v>
      </c>
      <c r="G1508" s="1" t="s">
        <v>1185</v>
      </c>
      <c r="H1508" s="61">
        <v>2013</v>
      </c>
      <c r="I1508" s="5" t="s">
        <v>986</v>
      </c>
      <c r="K1508">
        <v>14</v>
      </c>
      <c r="L1508" t="str">
        <f t="shared" si="170"/>
        <v>Profundo</v>
      </c>
      <c r="M1508" s="2" t="s">
        <v>1194</v>
      </c>
      <c r="N1508" t="str">
        <f>VLOOKUP(M1508,spp!A:B,2,FALSE)</f>
        <v>Stegastes arcifrons</v>
      </c>
      <c r="O1508">
        <f t="shared" si="169"/>
        <v>30</v>
      </c>
      <c r="P1508">
        <v>20</v>
      </c>
      <c r="Q1508">
        <v>10</v>
      </c>
      <c r="AJ1508">
        <f>VLOOKUP(M1508,spp!A:C,3,FALSE)</f>
        <v>3.49E-2</v>
      </c>
      <c r="AK1508">
        <f>VLOOKUP(M1508,spp!A:D,4,FALSE)</f>
        <v>2</v>
      </c>
      <c r="AL1508">
        <f t="shared" si="171"/>
        <v>23.993750000000002</v>
      </c>
      <c r="AM1508">
        <f t="shared" si="172"/>
        <v>0.59984375000000001</v>
      </c>
      <c r="AN1508">
        <f t="shared" si="173"/>
        <v>5.9984374999999996</v>
      </c>
      <c r="AO1508">
        <f t="shared" si="174"/>
        <v>5.9984374999999994E-3</v>
      </c>
      <c r="AP1508">
        <f t="shared" si="175"/>
        <v>0.6</v>
      </c>
      <c r="AQ1508">
        <f>VLOOKUP(M1508,spp!A:H,8,FALSE)</f>
        <v>2.97</v>
      </c>
      <c r="AR1508" t="str">
        <f>VLOOKUP(M1508,spp!A:K,10,FALSE)</f>
        <v>Herbívoro</v>
      </c>
      <c r="AS1508" t="str">
        <f>VLOOKUP(M1508,spp!A:L,12,FALSE)</f>
        <v>LC</v>
      </c>
    </row>
    <row r="1509" spans="1:45" x14ac:dyDescent="0.3">
      <c r="A1509">
        <v>48</v>
      </c>
      <c r="B1509" s="2" t="s">
        <v>1176</v>
      </c>
      <c r="C1509" s="2" t="s">
        <v>1177</v>
      </c>
      <c r="D1509" s="2" t="s">
        <v>1184</v>
      </c>
      <c r="E1509" s="2" t="s">
        <v>1179</v>
      </c>
      <c r="F1509" s="2">
        <v>2</v>
      </c>
      <c r="G1509" s="1" t="s">
        <v>1185</v>
      </c>
      <c r="H1509" s="61">
        <v>2013</v>
      </c>
      <c r="I1509" s="5" t="s">
        <v>986</v>
      </c>
      <c r="K1509">
        <v>14</v>
      </c>
      <c r="L1509" t="str">
        <f t="shared" si="170"/>
        <v>Profundo</v>
      </c>
      <c r="M1509" s="2" t="s">
        <v>1079</v>
      </c>
      <c r="N1509" t="str">
        <f>VLOOKUP(M1509,spp!A:B,2,FALSE)</f>
        <v>Cirrhitichthys oxycephalus</v>
      </c>
      <c r="O1509">
        <f t="shared" si="169"/>
        <v>15</v>
      </c>
      <c r="P1509">
        <v>15</v>
      </c>
      <c r="AJ1509">
        <f>VLOOKUP(M1509,spp!A:C,3,FALSE)</f>
        <v>3.32E-2</v>
      </c>
      <c r="AK1509">
        <f>VLOOKUP(M1509,spp!A:D,4,FALSE)</f>
        <v>3</v>
      </c>
      <c r="AL1509">
        <f t="shared" si="171"/>
        <v>7.7812500000000009</v>
      </c>
      <c r="AM1509">
        <f t="shared" si="172"/>
        <v>0.19453125000000002</v>
      </c>
      <c r="AN1509">
        <f t="shared" si="173"/>
        <v>1.9453125000000002</v>
      </c>
      <c r="AO1509">
        <f t="shared" si="174"/>
        <v>1.9453125000000002E-3</v>
      </c>
      <c r="AP1509">
        <f t="shared" si="175"/>
        <v>0.3</v>
      </c>
      <c r="AQ1509">
        <f>VLOOKUP(M1509,spp!A:H,8,FALSE)</f>
        <v>3.9</v>
      </c>
      <c r="AR1509" t="str">
        <f>VLOOKUP(M1509,spp!A:K,10,FALSE)</f>
        <v>Depredador</v>
      </c>
      <c r="AS1509" t="str">
        <f>VLOOKUP(M1509,spp!A:L,12,FALSE)</f>
        <v>NE</v>
      </c>
    </row>
    <row r="1510" spans="1:45" x14ac:dyDescent="0.3">
      <c r="A1510">
        <v>48</v>
      </c>
      <c r="B1510" s="2" t="s">
        <v>1176</v>
      </c>
      <c r="C1510" s="2" t="s">
        <v>1177</v>
      </c>
      <c r="D1510" s="2" t="s">
        <v>1184</v>
      </c>
      <c r="E1510" s="2" t="s">
        <v>1179</v>
      </c>
      <c r="F1510" s="2">
        <v>2</v>
      </c>
      <c r="G1510" s="1" t="s">
        <v>1185</v>
      </c>
      <c r="H1510" s="61">
        <v>2013</v>
      </c>
      <c r="I1510" s="5" t="s">
        <v>986</v>
      </c>
      <c r="K1510">
        <v>14</v>
      </c>
      <c r="L1510" t="str">
        <f t="shared" si="170"/>
        <v>Profundo</v>
      </c>
      <c r="M1510" s="2" t="s">
        <v>1032</v>
      </c>
      <c r="N1510" t="str">
        <f>VLOOKUP(M1510,spp!A:B,2,FALSE)</f>
        <v>Lutjanus argentiventris</v>
      </c>
      <c r="O1510">
        <f t="shared" si="169"/>
        <v>11</v>
      </c>
      <c r="T1510">
        <v>10</v>
      </c>
      <c r="V1510">
        <v>1</v>
      </c>
      <c r="AJ1510">
        <f>VLOOKUP(M1510,spp!A:C,3,FALSE)</f>
        <v>1</v>
      </c>
      <c r="AK1510">
        <f>VLOOKUP(M1510,spp!A:D,4,FALSE)</f>
        <v>3</v>
      </c>
      <c r="AL1510">
        <f t="shared" si="171"/>
        <v>247375</v>
      </c>
      <c r="AM1510">
        <f t="shared" si="172"/>
        <v>6184.375</v>
      </c>
      <c r="AN1510">
        <f t="shared" si="173"/>
        <v>61843.75</v>
      </c>
      <c r="AO1510">
        <f t="shared" si="174"/>
        <v>61.84375</v>
      </c>
      <c r="AP1510">
        <f t="shared" si="175"/>
        <v>0.22</v>
      </c>
      <c r="AQ1510">
        <f>VLOOKUP(M1510,spp!A:H,8,FALSE)</f>
        <v>4</v>
      </c>
      <c r="AR1510" t="str">
        <f>VLOOKUP(M1510,spp!A:K,10,FALSE)</f>
        <v>Depredador Tope</v>
      </c>
      <c r="AS1510" t="str">
        <f>VLOOKUP(M1510,spp!A:L,12,FALSE)</f>
        <v>LC</v>
      </c>
    </row>
    <row r="1511" spans="1:45" x14ac:dyDescent="0.3">
      <c r="A1511">
        <v>48</v>
      </c>
      <c r="B1511" s="2" t="s">
        <v>1176</v>
      </c>
      <c r="C1511" s="2" t="s">
        <v>1177</v>
      </c>
      <c r="D1511" s="2" t="s">
        <v>1184</v>
      </c>
      <c r="E1511" s="2" t="s">
        <v>1179</v>
      </c>
      <c r="F1511" s="2">
        <v>2</v>
      </c>
      <c r="G1511" s="1" t="s">
        <v>1185</v>
      </c>
      <c r="H1511" s="61">
        <v>2013</v>
      </c>
      <c r="I1511" s="5" t="s">
        <v>986</v>
      </c>
      <c r="K1511">
        <v>14</v>
      </c>
      <c r="L1511" t="str">
        <f t="shared" si="170"/>
        <v>Profundo</v>
      </c>
      <c r="M1511" s="2" t="s">
        <v>1066</v>
      </c>
      <c r="N1511" t="str">
        <f>VLOOKUP(M1511,spp!A:B,2,FALSE)</f>
        <v>Caranx melampygus</v>
      </c>
      <c r="O1511">
        <f t="shared" si="169"/>
        <v>1</v>
      </c>
      <c r="U1511">
        <v>1</v>
      </c>
      <c r="AJ1511">
        <f>VLOOKUP(M1511,spp!A:C,3,FALSE)</f>
        <v>2</v>
      </c>
      <c r="AK1511">
        <f>VLOOKUP(M1511,spp!A:D,4,FALSE)</f>
        <v>2</v>
      </c>
      <c r="AL1511">
        <f t="shared" si="171"/>
        <v>2450</v>
      </c>
      <c r="AM1511">
        <f t="shared" si="172"/>
        <v>61.25</v>
      </c>
      <c r="AN1511">
        <f t="shared" si="173"/>
        <v>612.5</v>
      </c>
      <c r="AO1511">
        <f t="shared" si="174"/>
        <v>0.61250000000000004</v>
      </c>
      <c r="AP1511">
        <f t="shared" si="175"/>
        <v>0.02</v>
      </c>
      <c r="AQ1511">
        <f>VLOOKUP(M1511,spp!A:H,8,FALSE)</f>
        <v>4.5</v>
      </c>
      <c r="AR1511" t="str">
        <f>VLOOKUP(M1511,spp!A:K,10,FALSE)</f>
        <v>Depredador Tope</v>
      </c>
      <c r="AS1511" t="str">
        <f>VLOOKUP(M1511,spp!A:L,12,FALSE)</f>
        <v>NE</v>
      </c>
    </row>
    <row r="1512" spans="1:45" x14ac:dyDescent="0.3">
      <c r="A1512">
        <v>48</v>
      </c>
      <c r="B1512" s="2" t="s">
        <v>1176</v>
      </c>
      <c r="C1512" s="2" t="s">
        <v>1177</v>
      </c>
      <c r="D1512" s="2" t="s">
        <v>1184</v>
      </c>
      <c r="E1512" s="2" t="s">
        <v>1179</v>
      </c>
      <c r="F1512" s="2">
        <v>2</v>
      </c>
      <c r="G1512" s="1" t="s">
        <v>1185</v>
      </c>
      <c r="H1512" s="61">
        <v>2013</v>
      </c>
      <c r="I1512" s="5" t="s">
        <v>986</v>
      </c>
      <c r="K1512">
        <v>14</v>
      </c>
      <c r="L1512" t="str">
        <f t="shared" si="170"/>
        <v>Profundo</v>
      </c>
      <c r="M1512" s="2" t="s">
        <v>1028</v>
      </c>
      <c r="N1512" t="str">
        <f>VLOOKUP(M1512,spp!A:B,2,FALSE)</f>
        <v>Thalassoma lucasanum</v>
      </c>
      <c r="O1512">
        <f t="shared" si="169"/>
        <v>100</v>
      </c>
      <c r="P1512">
        <v>100</v>
      </c>
      <c r="AJ1512">
        <f>VLOOKUP(M1512,spp!A:C,3,FALSE)</f>
        <v>1.261E-2</v>
      </c>
      <c r="AK1512">
        <f>VLOOKUP(M1512,spp!A:D,4,FALSE)</f>
        <v>2</v>
      </c>
      <c r="AL1512">
        <f t="shared" si="171"/>
        <v>7.8812499999999996</v>
      </c>
      <c r="AM1512">
        <f t="shared" si="172"/>
        <v>0.19703124999999999</v>
      </c>
      <c r="AN1512">
        <f t="shared" si="173"/>
        <v>1.9703124999999999</v>
      </c>
      <c r="AO1512">
        <f t="shared" si="174"/>
        <v>1.9703124999999998E-3</v>
      </c>
      <c r="AP1512">
        <f t="shared" si="175"/>
        <v>2</v>
      </c>
      <c r="AQ1512">
        <f>VLOOKUP(M1512,spp!A:H,8,FALSE)</f>
        <v>3.5</v>
      </c>
      <c r="AR1512" t="str">
        <f>VLOOKUP(M1512,spp!A:K,10,FALSE)</f>
        <v>Depredador</v>
      </c>
      <c r="AS1512" t="str">
        <f>VLOOKUP(M1512,spp!A:L,12,FALSE)</f>
        <v>LC</v>
      </c>
    </row>
    <row r="1513" spans="1:45" x14ac:dyDescent="0.3">
      <c r="A1513">
        <v>48</v>
      </c>
      <c r="B1513" s="2" t="s">
        <v>1176</v>
      </c>
      <c r="C1513" s="2" t="s">
        <v>1177</v>
      </c>
      <c r="D1513" s="2" t="s">
        <v>1184</v>
      </c>
      <c r="E1513" s="2" t="s">
        <v>1179</v>
      </c>
      <c r="F1513" s="2">
        <v>2</v>
      </c>
      <c r="G1513" s="1" t="s">
        <v>1185</v>
      </c>
      <c r="H1513" s="61">
        <v>2013</v>
      </c>
      <c r="I1513" s="5" t="s">
        <v>986</v>
      </c>
      <c r="K1513">
        <v>14</v>
      </c>
      <c r="L1513" t="str">
        <f t="shared" si="170"/>
        <v>Profundo</v>
      </c>
      <c r="M1513" s="2" t="s">
        <v>1195</v>
      </c>
      <c r="N1513" t="str">
        <f>VLOOKUP(M1513,spp!A:B,2,FALSE)</f>
        <v>Melichthys niger</v>
      </c>
      <c r="O1513">
        <f t="shared" si="169"/>
        <v>2</v>
      </c>
      <c r="T1513">
        <v>2</v>
      </c>
      <c r="AJ1513">
        <f>VLOOKUP(M1513,spp!A:C,3,FALSE)</f>
        <v>5</v>
      </c>
      <c r="AK1513">
        <f>VLOOKUP(M1513,spp!A:D,4,FALSE)</f>
        <v>3</v>
      </c>
      <c r="AL1513">
        <f t="shared" si="171"/>
        <v>156250</v>
      </c>
      <c r="AM1513">
        <f t="shared" si="172"/>
        <v>3906.25</v>
      </c>
      <c r="AN1513">
        <f t="shared" si="173"/>
        <v>39062.5</v>
      </c>
      <c r="AO1513">
        <f t="shared" si="174"/>
        <v>39.0625</v>
      </c>
      <c r="AP1513">
        <f t="shared" si="175"/>
        <v>0.04</v>
      </c>
      <c r="AQ1513">
        <f>VLOOKUP(M1513,spp!A:H,8,FALSE)</f>
        <v>2.4</v>
      </c>
      <c r="AR1513" t="str">
        <f>VLOOKUP(M1513,spp!A:K,10,FALSE)</f>
        <v>Herbívoro</v>
      </c>
      <c r="AS1513" t="str">
        <f>VLOOKUP(M1513,spp!A:L,12,FALSE)</f>
        <v>NE</v>
      </c>
    </row>
    <row r="1514" spans="1:45" x14ac:dyDescent="0.3">
      <c r="A1514">
        <v>48</v>
      </c>
      <c r="B1514" s="2" t="s">
        <v>1176</v>
      </c>
      <c r="C1514" s="2" t="s">
        <v>1177</v>
      </c>
      <c r="D1514" s="2" t="s">
        <v>1184</v>
      </c>
      <c r="E1514" s="2" t="s">
        <v>1179</v>
      </c>
      <c r="F1514" s="2">
        <v>2</v>
      </c>
      <c r="G1514" s="1" t="s">
        <v>1185</v>
      </c>
      <c r="H1514" s="61">
        <v>2013</v>
      </c>
      <c r="I1514" s="5" t="s">
        <v>986</v>
      </c>
      <c r="K1514">
        <v>14</v>
      </c>
      <c r="L1514" t="str">
        <f t="shared" si="170"/>
        <v>Profundo</v>
      </c>
      <c r="M1514" s="2" t="s">
        <v>1040</v>
      </c>
      <c r="N1514" t="str">
        <f>VLOOKUP(M1514,spp!A:B,2,FALSE)</f>
        <v>Sufflamen verres</v>
      </c>
      <c r="O1514">
        <f t="shared" si="169"/>
        <v>3</v>
      </c>
      <c r="T1514">
        <v>3</v>
      </c>
      <c r="AJ1514">
        <f>VLOOKUP(M1514,spp!A:C,3,FALSE)</f>
        <v>2</v>
      </c>
      <c r="AK1514">
        <f>VLOOKUP(M1514,spp!A:D,4,FALSE)</f>
        <v>3</v>
      </c>
      <c r="AL1514">
        <f t="shared" si="171"/>
        <v>93750</v>
      </c>
      <c r="AM1514">
        <f t="shared" si="172"/>
        <v>2343.75</v>
      </c>
      <c r="AN1514">
        <f t="shared" si="173"/>
        <v>23437.5</v>
      </c>
      <c r="AO1514">
        <f t="shared" si="174"/>
        <v>23.4375</v>
      </c>
      <c r="AP1514">
        <f t="shared" si="175"/>
        <v>0.06</v>
      </c>
      <c r="AQ1514">
        <f>VLOOKUP(M1514,spp!A:H,8,FALSE)</f>
        <v>3.3</v>
      </c>
      <c r="AR1514" t="str">
        <f>VLOOKUP(M1514,spp!A:K,10,FALSE)</f>
        <v>Depredador</v>
      </c>
      <c r="AS1514" t="str">
        <f>VLOOKUP(M1514,spp!A:L,12,FALSE)</f>
        <v>LC</v>
      </c>
    </row>
    <row r="1515" spans="1:45" x14ac:dyDescent="0.3">
      <c r="A1515">
        <v>48</v>
      </c>
      <c r="B1515" s="2" t="s">
        <v>1176</v>
      </c>
      <c r="C1515" s="2" t="s">
        <v>1177</v>
      </c>
      <c r="D1515" s="2" t="s">
        <v>1184</v>
      </c>
      <c r="E1515" s="2" t="s">
        <v>1179</v>
      </c>
      <c r="F1515" s="2">
        <v>2</v>
      </c>
      <c r="G1515" s="1" t="s">
        <v>1185</v>
      </c>
      <c r="H1515" s="61">
        <v>2013</v>
      </c>
      <c r="I1515" s="5" t="s">
        <v>986</v>
      </c>
      <c r="K1515">
        <v>14</v>
      </c>
      <c r="L1515" t="str">
        <f t="shared" si="170"/>
        <v>Profundo</v>
      </c>
      <c r="M1515" s="2" t="s">
        <v>1146</v>
      </c>
      <c r="N1515" t="str">
        <f>VLOOKUP(M1515,spp!A:B,2,FALSE)</f>
        <v>Canthidermis maculata</v>
      </c>
      <c r="O1515">
        <f t="shared" si="169"/>
        <v>10</v>
      </c>
      <c r="T1515">
        <v>10</v>
      </c>
      <c r="AJ1515">
        <f>VLOOKUP(M1515,spp!A:C,3,FALSE)</f>
        <v>2.29E-2</v>
      </c>
      <c r="AK1515">
        <f>VLOOKUP(M1515,spp!A:D,4,FALSE)</f>
        <v>2.96</v>
      </c>
      <c r="AL1515">
        <f t="shared" si="171"/>
        <v>3145.8492553572469</v>
      </c>
      <c r="AM1515">
        <f t="shared" si="172"/>
        <v>78.646231383931166</v>
      </c>
      <c r="AN1515">
        <f t="shared" si="173"/>
        <v>786.46231383931172</v>
      </c>
      <c r="AO1515">
        <f t="shared" si="174"/>
        <v>0.78646231383931176</v>
      </c>
      <c r="AP1515">
        <f t="shared" si="175"/>
        <v>0.2</v>
      </c>
      <c r="AQ1515">
        <f>VLOOKUP(M1515,spp!A:H,8,FALSE)</f>
        <v>3.5</v>
      </c>
      <c r="AR1515" t="str">
        <f>VLOOKUP(M1515,spp!A:K,10,FALSE)</f>
        <v>Depredador</v>
      </c>
      <c r="AS1515" t="str">
        <f>VLOOKUP(M1515,spp!A:L,12,FALSE)</f>
        <v>NE</v>
      </c>
    </row>
    <row r="1516" spans="1:45" x14ac:dyDescent="0.3">
      <c r="A1516">
        <v>48</v>
      </c>
      <c r="B1516" s="2" t="s">
        <v>1176</v>
      </c>
      <c r="C1516" s="2" t="s">
        <v>1177</v>
      </c>
      <c r="D1516" s="2" t="s">
        <v>1184</v>
      </c>
      <c r="E1516" s="2" t="s">
        <v>1179</v>
      </c>
      <c r="F1516" s="2">
        <v>2</v>
      </c>
      <c r="G1516" s="1" t="s">
        <v>1185</v>
      </c>
      <c r="H1516" s="61">
        <v>2013</v>
      </c>
      <c r="I1516" s="5" t="s">
        <v>986</v>
      </c>
      <c r="K1516">
        <v>14</v>
      </c>
      <c r="L1516" t="str">
        <f t="shared" si="170"/>
        <v>Profundo</v>
      </c>
      <c r="M1516" s="2" t="s">
        <v>1159</v>
      </c>
      <c r="N1516" t="str">
        <f>VLOOKUP(M1516,spp!A:B,2,FALSE)</f>
        <v>Axoclinus cocoensis</v>
      </c>
      <c r="O1516">
        <f t="shared" si="169"/>
        <v>17</v>
      </c>
      <c r="P1516">
        <v>17</v>
      </c>
      <c r="AJ1516">
        <f>VLOOKUP(M1516,spp!A:C,3,FALSE)</f>
        <v>1.23E-2</v>
      </c>
      <c r="AK1516">
        <f>VLOOKUP(M1516,spp!A:D,4,FALSE)</f>
        <v>3.01</v>
      </c>
      <c r="AL1516">
        <f t="shared" si="171"/>
        <v>3.2972620108148751</v>
      </c>
      <c r="AM1516">
        <f t="shared" si="172"/>
        <v>8.2431550270371884E-2</v>
      </c>
      <c r="AN1516">
        <f t="shared" si="173"/>
        <v>0.82431550270371878</v>
      </c>
      <c r="AO1516">
        <f t="shared" si="174"/>
        <v>8.2431550270371876E-4</v>
      </c>
      <c r="AP1516">
        <f t="shared" si="175"/>
        <v>0.34</v>
      </c>
      <c r="AQ1516">
        <f>VLOOKUP(M1516,spp!A:H,8,FALSE)</f>
        <v>2.8</v>
      </c>
      <c r="AR1516" t="str">
        <f>VLOOKUP(M1516,spp!A:K,10,FALSE)</f>
        <v>Herbívoro</v>
      </c>
      <c r="AS1516" t="str">
        <f>VLOOKUP(M1516,spp!A:L,12,FALSE)</f>
        <v>VU</v>
      </c>
    </row>
    <row r="1517" spans="1:45" x14ac:dyDescent="0.3">
      <c r="A1517">
        <v>48</v>
      </c>
      <c r="B1517" s="2" t="s">
        <v>1176</v>
      </c>
      <c r="C1517" s="2" t="s">
        <v>1177</v>
      </c>
      <c r="D1517" s="2" t="s">
        <v>1184</v>
      </c>
      <c r="E1517" s="2" t="s">
        <v>1179</v>
      </c>
      <c r="F1517" s="2">
        <v>2</v>
      </c>
      <c r="G1517" s="1" t="s">
        <v>1185</v>
      </c>
      <c r="H1517" s="61">
        <v>2013</v>
      </c>
      <c r="I1517" s="5" t="s">
        <v>986</v>
      </c>
      <c r="K1517">
        <v>14</v>
      </c>
      <c r="L1517" t="str">
        <f t="shared" si="170"/>
        <v>Profundo</v>
      </c>
      <c r="M1517" s="2" t="s">
        <v>1029</v>
      </c>
      <c r="N1517" t="str">
        <f>VLOOKUP(M1517,spp!A:B,2,FALSE)</f>
        <v>Cirrhitus rivulatus</v>
      </c>
      <c r="O1517">
        <f t="shared" si="169"/>
        <v>1</v>
      </c>
      <c r="T1517">
        <v>1</v>
      </c>
      <c r="AJ1517">
        <f>VLOOKUP(M1517,spp!A:C,3,FALSE)</f>
        <v>2.76E-2</v>
      </c>
      <c r="AK1517">
        <f>VLOOKUP(M1517,spp!A:D,4,FALSE)</f>
        <v>3</v>
      </c>
      <c r="AL1517">
        <f t="shared" si="171"/>
        <v>431.25</v>
      </c>
      <c r="AM1517">
        <f t="shared" si="172"/>
        <v>10.78125</v>
      </c>
      <c r="AN1517">
        <f t="shared" si="173"/>
        <v>107.8125</v>
      </c>
      <c r="AO1517">
        <f t="shared" si="174"/>
        <v>0.10781250000000001</v>
      </c>
      <c r="AP1517">
        <f t="shared" si="175"/>
        <v>0.02</v>
      </c>
      <c r="AQ1517">
        <f>VLOOKUP(M1517,spp!A:H,8,FALSE)</f>
        <v>4</v>
      </c>
      <c r="AR1517" t="str">
        <f>VLOOKUP(M1517,spp!A:K,10,FALSE)</f>
        <v>Depredador Tope</v>
      </c>
      <c r="AS1517" t="str">
        <f>VLOOKUP(M1517,spp!A:L,12,FALSE)</f>
        <v>LC</v>
      </c>
    </row>
    <row r="1518" spans="1:45" x14ac:dyDescent="0.3">
      <c r="A1518">
        <v>48</v>
      </c>
      <c r="B1518" s="2" t="s">
        <v>1176</v>
      </c>
      <c r="C1518" s="2" t="s">
        <v>1177</v>
      </c>
      <c r="D1518" s="2" t="s">
        <v>1184</v>
      </c>
      <c r="E1518" s="2" t="s">
        <v>1179</v>
      </c>
      <c r="F1518" s="2">
        <v>2</v>
      </c>
      <c r="G1518" s="1" t="s">
        <v>1185</v>
      </c>
      <c r="H1518" s="61">
        <v>2013</v>
      </c>
      <c r="I1518" s="5" t="s">
        <v>986</v>
      </c>
      <c r="K1518">
        <v>14</v>
      </c>
      <c r="L1518" t="str">
        <f t="shared" si="170"/>
        <v>Profundo</v>
      </c>
      <c r="M1518" s="2" t="s">
        <v>1038</v>
      </c>
      <c r="N1518" t="str">
        <f>VLOOKUP(M1518,spp!A:B,2,FALSE)</f>
        <v>Holacanthus passer</v>
      </c>
      <c r="O1518">
        <f t="shared" si="169"/>
        <v>2</v>
      </c>
      <c r="S1518">
        <v>2</v>
      </c>
      <c r="AJ1518">
        <f>VLOOKUP(M1518,spp!A:C,3,FALSE)</f>
        <v>2</v>
      </c>
      <c r="AK1518">
        <f>VLOOKUP(M1518,spp!A:D,4,FALSE)</f>
        <v>3</v>
      </c>
      <c r="AL1518">
        <f t="shared" si="171"/>
        <v>21437.5</v>
      </c>
      <c r="AM1518">
        <f t="shared" si="172"/>
        <v>535.9375</v>
      </c>
      <c r="AN1518">
        <f t="shared" si="173"/>
        <v>5359.375</v>
      </c>
      <c r="AO1518">
        <f t="shared" si="174"/>
        <v>5.359375</v>
      </c>
      <c r="AP1518">
        <f t="shared" si="175"/>
        <v>0.04</v>
      </c>
      <c r="AQ1518">
        <f>VLOOKUP(M1518,spp!A:H,8,FALSE)</f>
        <v>2.6</v>
      </c>
      <c r="AR1518" t="str">
        <f>VLOOKUP(M1518,spp!A:K,10,FALSE)</f>
        <v>Herbívoro</v>
      </c>
      <c r="AS1518" t="str">
        <f>VLOOKUP(M1518,spp!A:L,12,FALSE)</f>
        <v>LC</v>
      </c>
    </row>
    <row r="1519" spans="1:45" x14ac:dyDescent="0.3">
      <c r="A1519">
        <v>48</v>
      </c>
      <c r="B1519" s="2" t="s">
        <v>1176</v>
      </c>
      <c r="C1519" s="2" t="s">
        <v>1177</v>
      </c>
      <c r="D1519" s="2" t="s">
        <v>1184</v>
      </c>
      <c r="E1519" s="2" t="s">
        <v>1179</v>
      </c>
      <c r="F1519" s="2">
        <v>2</v>
      </c>
      <c r="G1519" s="1" t="s">
        <v>1185</v>
      </c>
      <c r="H1519" s="61">
        <v>2013</v>
      </c>
      <c r="I1519" s="5" t="s">
        <v>986</v>
      </c>
      <c r="K1519">
        <v>14</v>
      </c>
      <c r="L1519" t="str">
        <f t="shared" si="170"/>
        <v>Profundo</v>
      </c>
      <c r="M1519" s="2" t="s">
        <v>1046</v>
      </c>
      <c r="N1519" t="str">
        <f>VLOOKUP(M1519,spp!A:B,2,FALSE)</f>
        <v>Arothron meleagris</v>
      </c>
      <c r="O1519">
        <f t="shared" si="169"/>
        <v>1</v>
      </c>
      <c r="S1519">
        <v>1</v>
      </c>
      <c r="AJ1519">
        <f>VLOOKUP(M1519,spp!A:C,3,FALSE)</f>
        <v>3</v>
      </c>
      <c r="AK1519">
        <f>VLOOKUP(M1519,spp!A:D,4,FALSE)</f>
        <v>2</v>
      </c>
      <c r="AL1519">
        <f t="shared" si="171"/>
        <v>918.75</v>
      </c>
      <c r="AM1519">
        <f t="shared" si="172"/>
        <v>22.96875</v>
      </c>
      <c r="AN1519">
        <f t="shared" si="173"/>
        <v>229.6875</v>
      </c>
      <c r="AO1519">
        <f t="shared" si="174"/>
        <v>0.22968749999999999</v>
      </c>
      <c r="AP1519">
        <f t="shared" si="175"/>
        <v>0.02</v>
      </c>
      <c r="AQ1519">
        <f>VLOOKUP(M1519,spp!A:H,8,FALSE)</f>
        <v>3.4</v>
      </c>
      <c r="AR1519" t="str">
        <f>VLOOKUP(M1519,spp!A:K,10,FALSE)</f>
        <v>Depredador</v>
      </c>
      <c r="AS1519" t="str">
        <f>VLOOKUP(M1519,spp!A:L,12,FALSE)</f>
        <v>NE</v>
      </c>
    </row>
    <row r="1520" spans="1:45" x14ac:dyDescent="0.3">
      <c r="A1520">
        <v>48</v>
      </c>
      <c r="B1520" s="2" t="s">
        <v>1176</v>
      </c>
      <c r="C1520" s="2" t="s">
        <v>1177</v>
      </c>
      <c r="D1520" s="2" t="s">
        <v>1184</v>
      </c>
      <c r="E1520" s="2" t="s">
        <v>1179</v>
      </c>
      <c r="F1520" s="2">
        <v>2</v>
      </c>
      <c r="G1520" s="1" t="s">
        <v>1185</v>
      </c>
      <c r="H1520" s="61">
        <v>2013</v>
      </c>
      <c r="I1520" s="5" t="s">
        <v>986</v>
      </c>
      <c r="K1520">
        <v>14</v>
      </c>
      <c r="L1520" t="str">
        <f t="shared" si="170"/>
        <v>Profundo</v>
      </c>
      <c r="M1520" s="2" t="s">
        <v>1047</v>
      </c>
      <c r="N1520" t="str">
        <f>VLOOKUP(M1520,spp!A:B,2,FALSE)</f>
        <v>Scarus rubroviolaceus</v>
      </c>
      <c r="O1520">
        <f t="shared" si="169"/>
        <v>2</v>
      </c>
      <c r="U1520">
        <v>2</v>
      </c>
      <c r="AJ1520">
        <f>VLOOKUP(M1520,spp!A:C,3,FALSE)</f>
        <v>1</v>
      </c>
      <c r="AK1520">
        <f>VLOOKUP(M1520,spp!A:D,4,FALSE)</f>
        <v>3.109</v>
      </c>
      <c r="AL1520">
        <f t="shared" si="171"/>
        <v>126339.03214806969</v>
      </c>
      <c r="AM1520">
        <f t="shared" si="172"/>
        <v>3158.4758037017423</v>
      </c>
      <c r="AN1520">
        <f t="shared" si="173"/>
        <v>31584.758037017422</v>
      </c>
      <c r="AO1520">
        <f t="shared" si="174"/>
        <v>31.584758037017423</v>
      </c>
      <c r="AP1520">
        <f t="shared" si="175"/>
        <v>0.04</v>
      </c>
      <c r="AQ1520">
        <f>VLOOKUP(M1520,spp!A:H,8,FALSE)</f>
        <v>2</v>
      </c>
      <c r="AR1520" t="str">
        <f>VLOOKUP(M1520,spp!A:K,10,FALSE)</f>
        <v>Herbívoro</v>
      </c>
      <c r="AS1520" t="str">
        <f>VLOOKUP(M1520,spp!A:L,12,FALSE)</f>
        <v>LC</v>
      </c>
    </row>
    <row r="1521" spans="1:45" x14ac:dyDescent="0.3">
      <c r="A1521">
        <v>48</v>
      </c>
      <c r="B1521" s="2" t="s">
        <v>1176</v>
      </c>
      <c r="C1521" s="2" t="s">
        <v>1177</v>
      </c>
      <c r="D1521" s="2" t="s">
        <v>1184</v>
      </c>
      <c r="E1521" s="2" t="s">
        <v>1179</v>
      </c>
      <c r="F1521" s="2">
        <v>2</v>
      </c>
      <c r="G1521" s="1" t="s">
        <v>1185</v>
      </c>
      <c r="H1521" s="61">
        <v>2013</v>
      </c>
      <c r="I1521" s="5" t="s">
        <v>986</v>
      </c>
      <c r="K1521">
        <v>14</v>
      </c>
      <c r="L1521" t="str">
        <f t="shared" si="170"/>
        <v>Profundo</v>
      </c>
      <c r="M1521" s="2" t="s">
        <v>1062</v>
      </c>
      <c r="N1521" t="str">
        <f>VLOOKUP(M1521,spp!A:B,2,FALSE)</f>
        <v>Paranthias colonus</v>
      </c>
      <c r="O1521">
        <f t="shared" si="169"/>
        <v>175</v>
      </c>
      <c r="S1521">
        <v>150</v>
      </c>
      <c r="T1521">
        <v>25</v>
      </c>
      <c r="AJ1521">
        <f>VLOOKUP(M1521,spp!A:C,3,FALSE)</f>
        <v>1.485E-2</v>
      </c>
      <c r="AK1521">
        <f>VLOOKUP(M1521,spp!A:D,4,FALSE)</f>
        <v>2</v>
      </c>
      <c r="AL1521">
        <f t="shared" si="171"/>
        <v>914.203125</v>
      </c>
      <c r="AM1521">
        <f t="shared" si="172"/>
        <v>22.855078124999999</v>
      </c>
      <c r="AN1521">
        <f t="shared" si="173"/>
        <v>228.55078125</v>
      </c>
      <c r="AO1521">
        <f t="shared" si="174"/>
        <v>0.22855078125</v>
      </c>
      <c r="AP1521">
        <f t="shared" si="175"/>
        <v>3.5</v>
      </c>
      <c r="AQ1521">
        <f>VLOOKUP(M1521,spp!A:H,8,FALSE)</f>
        <v>3.8</v>
      </c>
      <c r="AR1521" t="str">
        <f>VLOOKUP(M1521,spp!A:K,10,FALSE)</f>
        <v>Planctívoro</v>
      </c>
      <c r="AS1521" t="str">
        <f>VLOOKUP(M1521,spp!A:L,12,FALSE)</f>
        <v>LC</v>
      </c>
    </row>
    <row r="1522" spans="1:45" x14ac:dyDescent="0.3">
      <c r="A1522">
        <v>48</v>
      </c>
      <c r="B1522" s="2" t="s">
        <v>1176</v>
      </c>
      <c r="C1522" s="2" t="s">
        <v>1177</v>
      </c>
      <c r="D1522" s="2" t="s">
        <v>1184</v>
      </c>
      <c r="E1522" s="2" t="s">
        <v>1179</v>
      </c>
      <c r="F1522" s="2">
        <v>3</v>
      </c>
      <c r="G1522" s="1" t="s">
        <v>1185</v>
      </c>
      <c r="H1522" s="61">
        <v>2013</v>
      </c>
      <c r="I1522" s="5" t="s">
        <v>986</v>
      </c>
      <c r="K1522">
        <v>14</v>
      </c>
      <c r="L1522" t="str">
        <f t="shared" si="170"/>
        <v>Profundo</v>
      </c>
      <c r="M1522" s="2" t="s">
        <v>1194</v>
      </c>
      <c r="N1522" t="str">
        <f>VLOOKUP(M1522,spp!A:B,2,FALSE)</f>
        <v>Stegastes arcifrons</v>
      </c>
      <c r="O1522">
        <f t="shared" si="169"/>
        <v>20</v>
      </c>
      <c r="P1522">
        <v>20</v>
      </c>
      <c r="AJ1522">
        <f>VLOOKUP(M1522,spp!A:C,3,FALSE)</f>
        <v>3.49E-2</v>
      </c>
      <c r="AK1522">
        <f>VLOOKUP(M1522,spp!A:D,4,FALSE)</f>
        <v>2</v>
      </c>
      <c r="AL1522">
        <f t="shared" si="171"/>
        <v>4.3625000000000007</v>
      </c>
      <c r="AM1522">
        <f t="shared" si="172"/>
        <v>0.10906250000000002</v>
      </c>
      <c r="AN1522">
        <f t="shared" si="173"/>
        <v>1.0906250000000002</v>
      </c>
      <c r="AO1522">
        <f t="shared" si="174"/>
        <v>1.0906250000000002E-3</v>
      </c>
      <c r="AP1522">
        <f t="shared" si="175"/>
        <v>0.4</v>
      </c>
      <c r="AQ1522">
        <f>VLOOKUP(M1522,spp!A:H,8,FALSE)</f>
        <v>2.97</v>
      </c>
      <c r="AR1522" t="str">
        <f>VLOOKUP(M1522,spp!A:K,10,FALSE)</f>
        <v>Herbívoro</v>
      </c>
      <c r="AS1522" t="str">
        <f>VLOOKUP(M1522,spp!A:L,12,FALSE)</f>
        <v>LC</v>
      </c>
    </row>
    <row r="1523" spans="1:45" x14ac:dyDescent="0.3">
      <c r="A1523">
        <v>48</v>
      </c>
      <c r="B1523" s="2" t="s">
        <v>1176</v>
      </c>
      <c r="C1523" s="2" t="s">
        <v>1177</v>
      </c>
      <c r="D1523" s="2" t="s">
        <v>1184</v>
      </c>
      <c r="E1523" s="2" t="s">
        <v>1179</v>
      </c>
      <c r="F1523" s="2">
        <v>3</v>
      </c>
      <c r="G1523" s="1" t="s">
        <v>1185</v>
      </c>
      <c r="H1523" s="61">
        <v>2013</v>
      </c>
      <c r="I1523" s="5" t="s">
        <v>986</v>
      </c>
      <c r="K1523">
        <v>14</v>
      </c>
      <c r="L1523" t="str">
        <f t="shared" si="170"/>
        <v>Profundo</v>
      </c>
      <c r="M1523" s="2" t="s">
        <v>1066</v>
      </c>
      <c r="N1523" t="str">
        <f>VLOOKUP(M1523,spp!A:B,2,FALSE)</f>
        <v>Caranx melampygus</v>
      </c>
      <c r="O1523">
        <f t="shared" si="169"/>
        <v>5</v>
      </c>
      <c r="U1523">
        <v>3</v>
      </c>
      <c r="V1523">
        <v>2</v>
      </c>
      <c r="AJ1523">
        <f>VLOOKUP(M1523,spp!A:C,3,FALSE)</f>
        <v>2</v>
      </c>
      <c r="AK1523">
        <f>VLOOKUP(M1523,spp!A:D,4,FALSE)</f>
        <v>2</v>
      </c>
      <c r="AL1523">
        <f t="shared" si="171"/>
        <v>15450</v>
      </c>
      <c r="AM1523">
        <f t="shared" si="172"/>
        <v>386.25</v>
      </c>
      <c r="AN1523">
        <f t="shared" si="173"/>
        <v>3862.5</v>
      </c>
      <c r="AO1523">
        <f t="shared" si="174"/>
        <v>3.8624999999999998</v>
      </c>
      <c r="AP1523">
        <f t="shared" si="175"/>
        <v>0.1</v>
      </c>
      <c r="AQ1523">
        <f>VLOOKUP(M1523,spp!A:H,8,FALSE)</f>
        <v>4.5</v>
      </c>
      <c r="AR1523" t="str">
        <f>VLOOKUP(M1523,spp!A:K,10,FALSE)</f>
        <v>Depredador Tope</v>
      </c>
      <c r="AS1523" t="str">
        <f>VLOOKUP(M1523,spp!A:L,12,FALSE)</f>
        <v>NE</v>
      </c>
    </row>
    <row r="1524" spans="1:45" x14ac:dyDescent="0.3">
      <c r="A1524">
        <v>48</v>
      </c>
      <c r="B1524" s="2" t="s">
        <v>1176</v>
      </c>
      <c r="C1524" s="2" t="s">
        <v>1177</v>
      </c>
      <c r="D1524" s="2" t="s">
        <v>1184</v>
      </c>
      <c r="E1524" s="2" t="s">
        <v>1179</v>
      </c>
      <c r="F1524" s="2">
        <v>3</v>
      </c>
      <c r="G1524" s="1" t="s">
        <v>1185</v>
      </c>
      <c r="H1524" s="61">
        <v>2013</v>
      </c>
      <c r="I1524" s="5" t="s">
        <v>986</v>
      </c>
      <c r="K1524">
        <v>14</v>
      </c>
      <c r="L1524" t="str">
        <f t="shared" si="170"/>
        <v>Profundo</v>
      </c>
      <c r="M1524" s="2" t="s">
        <v>1028</v>
      </c>
      <c r="N1524" t="str">
        <f>VLOOKUP(M1524,spp!A:B,2,FALSE)</f>
        <v>Thalassoma lucasanum</v>
      </c>
      <c r="O1524">
        <f t="shared" si="169"/>
        <v>150</v>
      </c>
      <c r="P1524">
        <v>150</v>
      </c>
      <c r="AJ1524">
        <f>VLOOKUP(M1524,spp!A:C,3,FALSE)</f>
        <v>1.261E-2</v>
      </c>
      <c r="AK1524">
        <f>VLOOKUP(M1524,spp!A:D,4,FALSE)</f>
        <v>2</v>
      </c>
      <c r="AL1524">
        <f t="shared" si="171"/>
        <v>11.821874999999999</v>
      </c>
      <c r="AM1524">
        <f t="shared" si="172"/>
        <v>0.29554687499999999</v>
      </c>
      <c r="AN1524">
        <f t="shared" si="173"/>
        <v>2.9554687499999996</v>
      </c>
      <c r="AO1524">
        <f t="shared" si="174"/>
        <v>2.9554687499999998E-3</v>
      </c>
      <c r="AP1524">
        <f t="shared" si="175"/>
        <v>3</v>
      </c>
      <c r="AQ1524">
        <f>VLOOKUP(M1524,spp!A:H,8,FALSE)</f>
        <v>3.5</v>
      </c>
      <c r="AR1524" t="str">
        <f>VLOOKUP(M1524,spp!A:K,10,FALSE)</f>
        <v>Depredador</v>
      </c>
      <c r="AS1524" t="str">
        <f>VLOOKUP(M1524,spp!A:L,12,FALSE)</f>
        <v>LC</v>
      </c>
    </row>
    <row r="1525" spans="1:45" x14ac:dyDescent="0.3">
      <c r="A1525">
        <v>48</v>
      </c>
      <c r="B1525" s="2" t="s">
        <v>1176</v>
      </c>
      <c r="C1525" s="2" t="s">
        <v>1177</v>
      </c>
      <c r="D1525" s="2" t="s">
        <v>1184</v>
      </c>
      <c r="E1525" s="2" t="s">
        <v>1179</v>
      </c>
      <c r="F1525" s="2">
        <v>3</v>
      </c>
      <c r="G1525" s="1" t="s">
        <v>1185</v>
      </c>
      <c r="H1525" s="61">
        <v>2013</v>
      </c>
      <c r="I1525" s="5" t="s">
        <v>986</v>
      </c>
      <c r="K1525">
        <v>14</v>
      </c>
      <c r="L1525" t="str">
        <f t="shared" si="170"/>
        <v>Profundo</v>
      </c>
      <c r="M1525" s="2" t="s">
        <v>1195</v>
      </c>
      <c r="N1525" t="str">
        <f>VLOOKUP(M1525,spp!A:B,2,FALSE)</f>
        <v>Melichthys niger</v>
      </c>
      <c r="O1525">
        <f t="shared" si="169"/>
        <v>10</v>
      </c>
      <c r="T1525">
        <v>10</v>
      </c>
      <c r="AJ1525">
        <f>VLOOKUP(M1525,spp!A:C,3,FALSE)</f>
        <v>5</v>
      </c>
      <c r="AK1525">
        <f>VLOOKUP(M1525,spp!A:D,4,FALSE)</f>
        <v>3</v>
      </c>
      <c r="AL1525">
        <f t="shared" si="171"/>
        <v>781250</v>
      </c>
      <c r="AM1525">
        <f t="shared" si="172"/>
        <v>19531.25</v>
      </c>
      <c r="AN1525">
        <f t="shared" si="173"/>
        <v>195312.5</v>
      </c>
      <c r="AO1525">
        <f t="shared" si="174"/>
        <v>195.3125</v>
      </c>
      <c r="AP1525">
        <f t="shared" si="175"/>
        <v>0.2</v>
      </c>
      <c r="AQ1525">
        <f>VLOOKUP(M1525,spp!A:H,8,FALSE)</f>
        <v>2.4</v>
      </c>
      <c r="AR1525" t="str">
        <f>VLOOKUP(M1525,spp!A:K,10,FALSE)</f>
        <v>Herbívoro</v>
      </c>
      <c r="AS1525" t="str">
        <f>VLOOKUP(M1525,spp!A:L,12,FALSE)</f>
        <v>NE</v>
      </c>
    </row>
    <row r="1526" spans="1:45" x14ac:dyDescent="0.3">
      <c r="A1526">
        <v>48</v>
      </c>
      <c r="B1526" s="2" t="s">
        <v>1176</v>
      </c>
      <c r="C1526" s="2" t="s">
        <v>1177</v>
      </c>
      <c r="D1526" s="2" t="s">
        <v>1184</v>
      </c>
      <c r="E1526" s="2" t="s">
        <v>1179</v>
      </c>
      <c r="F1526" s="2">
        <v>3</v>
      </c>
      <c r="G1526" s="1" t="s">
        <v>1185</v>
      </c>
      <c r="H1526" s="61">
        <v>2013</v>
      </c>
      <c r="I1526" s="5" t="s">
        <v>986</v>
      </c>
      <c r="K1526">
        <v>14</v>
      </c>
      <c r="L1526" t="str">
        <f t="shared" si="170"/>
        <v>Profundo</v>
      </c>
      <c r="M1526" s="2" t="s">
        <v>1040</v>
      </c>
      <c r="N1526" t="str">
        <f>VLOOKUP(M1526,spp!A:B,2,FALSE)</f>
        <v>Sufflamen verres</v>
      </c>
      <c r="O1526">
        <f t="shared" si="169"/>
        <v>2</v>
      </c>
      <c r="T1526">
        <v>2</v>
      </c>
      <c r="AJ1526">
        <f>VLOOKUP(M1526,spp!A:C,3,FALSE)</f>
        <v>2</v>
      </c>
      <c r="AK1526">
        <f>VLOOKUP(M1526,spp!A:D,4,FALSE)</f>
        <v>3</v>
      </c>
      <c r="AL1526">
        <f t="shared" si="171"/>
        <v>62500</v>
      </c>
      <c r="AM1526">
        <f t="shared" si="172"/>
        <v>1562.5</v>
      </c>
      <c r="AN1526">
        <f t="shared" si="173"/>
        <v>15625</v>
      </c>
      <c r="AO1526">
        <f t="shared" si="174"/>
        <v>15.625</v>
      </c>
      <c r="AP1526">
        <f t="shared" si="175"/>
        <v>0.04</v>
      </c>
      <c r="AQ1526">
        <f>VLOOKUP(M1526,spp!A:H,8,FALSE)</f>
        <v>3.3</v>
      </c>
      <c r="AR1526" t="str">
        <f>VLOOKUP(M1526,spp!A:K,10,FALSE)</f>
        <v>Depredador</v>
      </c>
      <c r="AS1526" t="str">
        <f>VLOOKUP(M1526,spp!A:L,12,FALSE)</f>
        <v>LC</v>
      </c>
    </row>
    <row r="1527" spans="1:45" x14ac:dyDescent="0.3">
      <c r="A1527">
        <v>48</v>
      </c>
      <c r="B1527" s="2" t="s">
        <v>1176</v>
      </c>
      <c r="C1527" s="2" t="s">
        <v>1177</v>
      </c>
      <c r="D1527" s="2" t="s">
        <v>1184</v>
      </c>
      <c r="E1527" s="2" t="s">
        <v>1179</v>
      </c>
      <c r="F1527" s="2">
        <v>3</v>
      </c>
      <c r="G1527" s="1" t="s">
        <v>1185</v>
      </c>
      <c r="H1527" s="61">
        <v>2013</v>
      </c>
      <c r="I1527" s="5" t="s">
        <v>986</v>
      </c>
      <c r="K1527">
        <v>14</v>
      </c>
      <c r="L1527" t="str">
        <f t="shared" si="170"/>
        <v>Profundo</v>
      </c>
      <c r="M1527" s="2" t="s">
        <v>1146</v>
      </c>
      <c r="N1527" t="str">
        <f>VLOOKUP(M1527,spp!A:B,2,FALSE)</f>
        <v>Canthidermis maculata</v>
      </c>
      <c r="O1527">
        <f t="shared" si="169"/>
        <v>35</v>
      </c>
      <c r="T1527">
        <v>35</v>
      </c>
      <c r="AJ1527">
        <f>VLOOKUP(M1527,spp!A:C,3,FALSE)</f>
        <v>2.29E-2</v>
      </c>
      <c r="AK1527">
        <f>VLOOKUP(M1527,spp!A:D,4,FALSE)</f>
        <v>2.96</v>
      </c>
      <c r="AL1527">
        <f t="shared" si="171"/>
        <v>11010.472393750364</v>
      </c>
      <c r="AM1527">
        <f t="shared" si="172"/>
        <v>275.26180984375912</v>
      </c>
      <c r="AN1527">
        <f t="shared" si="173"/>
        <v>2752.6180984375915</v>
      </c>
      <c r="AO1527">
        <f t="shared" si="174"/>
        <v>2.7526180984375914</v>
      </c>
      <c r="AP1527">
        <f t="shared" si="175"/>
        <v>0.7</v>
      </c>
      <c r="AQ1527">
        <f>VLOOKUP(M1527,spp!A:H,8,FALSE)</f>
        <v>3.5</v>
      </c>
      <c r="AR1527" t="str">
        <f>VLOOKUP(M1527,spp!A:K,10,FALSE)</f>
        <v>Depredador</v>
      </c>
      <c r="AS1527" t="str">
        <f>VLOOKUP(M1527,spp!A:L,12,FALSE)</f>
        <v>NE</v>
      </c>
    </row>
    <row r="1528" spans="1:45" x14ac:dyDescent="0.3">
      <c r="A1528">
        <v>48</v>
      </c>
      <c r="B1528" s="2" t="s">
        <v>1176</v>
      </c>
      <c r="C1528" s="2" t="s">
        <v>1177</v>
      </c>
      <c r="D1528" s="2" t="s">
        <v>1184</v>
      </c>
      <c r="E1528" s="2" t="s">
        <v>1179</v>
      </c>
      <c r="F1528" s="2">
        <v>3</v>
      </c>
      <c r="G1528" s="1" t="s">
        <v>1185</v>
      </c>
      <c r="H1528" s="61">
        <v>2013</v>
      </c>
      <c r="I1528" s="5" t="s">
        <v>986</v>
      </c>
      <c r="K1528">
        <v>14</v>
      </c>
      <c r="L1528" t="str">
        <f t="shared" si="170"/>
        <v>Profundo</v>
      </c>
      <c r="M1528" s="2" t="s">
        <v>1038</v>
      </c>
      <c r="N1528" t="str">
        <f>VLOOKUP(M1528,spp!A:B,2,FALSE)</f>
        <v>Holacanthus passer</v>
      </c>
      <c r="O1528">
        <f t="shared" si="169"/>
        <v>6</v>
      </c>
      <c r="R1528">
        <v>3</v>
      </c>
      <c r="S1528">
        <v>3</v>
      </c>
      <c r="AJ1528">
        <f>VLOOKUP(M1528,spp!A:C,3,FALSE)</f>
        <v>2</v>
      </c>
      <c r="AK1528">
        <f>VLOOKUP(M1528,spp!A:D,4,FALSE)</f>
        <v>3</v>
      </c>
      <c r="AL1528">
        <f t="shared" si="171"/>
        <v>43875</v>
      </c>
      <c r="AM1528">
        <f t="shared" si="172"/>
        <v>1096.875</v>
      </c>
      <c r="AN1528">
        <f t="shared" si="173"/>
        <v>10968.75</v>
      </c>
      <c r="AO1528">
        <f t="shared" si="174"/>
        <v>10.96875</v>
      </c>
      <c r="AP1528">
        <f t="shared" si="175"/>
        <v>0.12</v>
      </c>
      <c r="AQ1528">
        <f>VLOOKUP(M1528,spp!A:H,8,FALSE)</f>
        <v>2.6</v>
      </c>
      <c r="AR1528" t="str">
        <f>VLOOKUP(M1528,spp!A:K,10,FALSE)</f>
        <v>Herbívoro</v>
      </c>
      <c r="AS1528" t="str">
        <f>VLOOKUP(M1528,spp!A:L,12,FALSE)</f>
        <v>LC</v>
      </c>
    </row>
    <row r="1529" spans="1:45" x14ac:dyDescent="0.3">
      <c r="A1529">
        <v>48</v>
      </c>
      <c r="B1529" s="2" t="s">
        <v>1176</v>
      </c>
      <c r="C1529" s="2" t="s">
        <v>1177</v>
      </c>
      <c r="D1529" s="2" t="s">
        <v>1184</v>
      </c>
      <c r="E1529" s="2" t="s">
        <v>1179</v>
      </c>
      <c r="F1529" s="2">
        <v>3</v>
      </c>
      <c r="G1529" s="1" t="s">
        <v>1185</v>
      </c>
      <c r="H1529" s="61">
        <v>2013</v>
      </c>
      <c r="I1529" s="5" t="s">
        <v>986</v>
      </c>
      <c r="K1529">
        <v>14</v>
      </c>
      <c r="L1529" t="str">
        <f t="shared" si="170"/>
        <v>Profundo</v>
      </c>
      <c r="M1529" s="2" t="s">
        <v>1047</v>
      </c>
      <c r="N1529" t="str">
        <f>VLOOKUP(M1529,spp!A:B,2,FALSE)</f>
        <v>Scarus rubroviolaceus</v>
      </c>
      <c r="O1529">
        <f t="shared" si="169"/>
        <v>3</v>
      </c>
      <c r="T1529">
        <v>3</v>
      </c>
      <c r="AJ1529">
        <f>VLOOKUP(M1529,spp!A:C,3,FALSE)</f>
        <v>1</v>
      </c>
      <c r="AK1529">
        <f>VLOOKUP(M1529,spp!A:D,4,FALSE)</f>
        <v>3.109</v>
      </c>
      <c r="AL1529">
        <f t="shared" si="171"/>
        <v>66575.85333061195</v>
      </c>
      <c r="AM1529">
        <f t="shared" si="172"/>
        <v>1664.3963332652988</v>
      </c>
      <c r="AN1529">
        <f t="shared" si="173"/>
        <v>16643.963332652987</v>
      </c>
      <c r="AO1529">
        <f t="shared" si="174"/>
        <v>16.643963332652987</v>
      </c>
      <c r="AP1529">
        <f t="shared" si="175"/>
        <v>0.06</v>
      </c>
      <c r="AQ1529">
        <f>VLOOKUP(M1529,spp!A:H,8,FALSE)</f>
        <v>2</v>
      </c>
      <c r="AR1529" t="str">
        <f>VLOOKUP(M1529,spp!A:K,10,FALSE)</f>
        <v>Herbívoro</v>
      </c>
      <c r="AS1529" t="str">
        <f>VLOOKUP(M1529,spp!A:L,12,FALSE)</f>
        <v>LC</v>
      </c>
    </row>
    <row r="1530" spans="1:45" x14ac:dyDescent="0.3">
      <c r="A1530">
        <v>48</v>
      </c>
      <c r="B1530" s="2" t="s">
        <v>1176</v>
      </c>
      <c r="C1530" s="2" t="s">
        <v>1177</v>
      </c>
      <c r="D1530" s="2" t="s">
        <v>1184</v>
      </c>
      <c r="E1530" s="2" t="s">
        <v>1179</v>
      </c>
      <c r="F1530" s="2">
        <v>3</v>
      </c>
      <c r="G1530" s="1" t="s">
        <v>1185</v>
      </c>
      <c r="H1530" s="61">
        <v>2013</v>
      </c>
      <c r="I1530" s="5" t="s">
        <v>986</v>
      </c>
      <c r="K1530">
        <v>14</v>
      </c>
      <c r="L1530" t="str">
        <f t="shared" si="170"/>
        <v>Profundo</v>
      </c>
      <c r="M1530" s="2" t="s">
        <v>1061</v>
      </c>
      <c r="N1530" t="str">
        <f>VLOOKUP(M1530,spp!A:B,2,FALSE)</f>
        <v>Elagatis bipinnulata</v>
      </c>
      <c r="O1530">
        <f t="shared" si="169"/>
        <v>3</v>
      </c>
      <c r="U1530">
        <v>3</v>
      </c>
      <c r="AJ1530">
        <f>VLOOKUP(M1530,spp!A:C,3,FALSE)</f>
        <v>1.35E-2</v>
      </c>
      <c r="AK1530">
        <f>VLOOKUP(M1530,spp!A:D,4,FALSE)</f>
        <v>2.92</v>
      </c>
      <c r="AL1530">
        <f t="shared" si="171"/>
        <v>1306.5731003525339</v>
      </c>
      <c r="AM1530">
        <f t="shared" si="172"/>
        <v>32.664327508813344</v>
      </c>
      <c r="AN1530">
        <f t="shared" si="173"/>
        <v>326.64327508813346</v>
      </c>
      <c r="AO1530">
        <f t="shared" si="174"/>
        <v>0.32664327508813346</v>
      </c>
      <c r="AP1530">
        <f t="shared" si="175"/>
        <v>0.06</v>
      </c>
      <c r="AQ1530">
        <f>VLOOKUP(M1530,spp!A:H,8,FALSE)</f>
        <v>3.6</v>
      </c>
      <c r="AR1530" t="str">
        <f>VLOOKUP(M1530,spp!A:K,10,FALSE)</f>
        <v>Depredador</v>
      </c>
      <c r="AS1530" t="str">
        <f>VLOOKUP(M1530,spp!A:L,12,FALSE)</f>
        <v>NE</v>
      </c>
    </row>
    <row r="1531" spans="1:45" x14ac:dyDescent="0.3">
      <c r="A1531">
        <v>48</v>
      </c>
      <c r="B1531" s="2" t="s">
        <v>1176</v>
      </c>
      <c r="C1531" s="2" t="s">
        <v>1177</v>
      </c>
      <c r="D1531" s="2" t="s">
        <v>1184</v>
      </c>
      <c r="E1531" s="2" t="s">
        <v>1179</v>
      </c>
      <c r="F1531" s="2">
        <v>3</v>
      </c>
      <c r="G1531" s="1" t="s">
        <v>1185</v>
      </c>
      <c r="H1531" s="61">
        <v>2013</v>
      </c>
      <c r="I1531" s="5" t="s">
        <v>986</v>
      </c>
      <c r="K1531">
        <v>14</v>
      </c>
      <c r="L1531" t="str">
        <f t="shared" si="170"/>
        <v>Profundo</v>
      </c>
      <c r="M1531" s="2" t="s">
        <v>1064</v>
      </c>
      <c r="N1531" t="str">
        <f>VLOOKUP(M1531,spp!A:B,2,FALSE)</f>
        <v>Zanclus cornutus</v>
      </c>
      <c r="O1531">
        <f t="shared" si="169"/>
        <v>2</v>
      </c>
      <c r="T1531">
        <v>2</v>
      </c>
      <c r="AJ1531">
        <f>VLOOKUP(M1531,spp!A:C,3,FALSE)</f>
        <v>1.47E-2</v>
      </c>
      <c r="AK1531">
        <f>VLOOKUP(M1531,spp!A:D,4,FALSE)</f>
        <v>3</v>
      </c>
      <c r="AL1531">
        <f t="shared" si="171"/>
        <v>459.375</v>
      </c>
      <c r="AM1531">
        <f t="shared" si="172"/>
        <v>11.484375</v>
      </c>
      <c r="AN1531">
        <f t="shared" si="173"/>
        <v>114.84375</v>
      </c>
      <c r="AO1531">
        <f t="shared" si="174"/>
        <v>0.11484374999999999</v>
      </c>
      <c r="AP1531">
        <f t="shared" si="175"/>
        <v>0.04</v>
      </c>
      <c r="AQ1531">
        <f>VLOOKUP(M1531,spp!A:H,8,FALSE)</f>
        <v>2.9</v>
      </c>
      <c r="AR1531" t="str">
        <f>VLOOKUP(M1531,spp!A:K,10,FALSE)</f>
        <v>Herbívoro</v>
      </c>
      <c r="AS1531" t="str">
        <f>VLOOKUP(M1531,spp!A:L,12,FALSE)</f>
        <v>NE</v>
      </c>
    </row>
    <row r="1532" spans="1:45" x14ac:dyDescent="0.3">
      <c r="A1532">
        <v>48</v>
      </c>
      <c r="B1532" s="2" t="s">
        <v>1176</v>
      </c>
      <c r="C1532" s="2" t="s">
        <v>1177</v>
      </c>
      <c r="D1532" s="2" t="s">
        <v>1184</v>
      </c>
      <c r="E1532" s="2" t="s">
        <v>1179</v>
      </c>
      <c r="F1532" s="2">
        <v>3</v>
      </c>
      <c r="G1532" s="1" t="s">
        <v>1185</v>
      </c>
      <c r="H1532" s="61">
        <v>2013</v>
      </c>
      <c r="I1532" s="5" t="s">
        <v>986</v>
      </c>
      <c r="K1532">
        <v>14</v>
      </c>
      <c r="L1532" t="str">
        <f t="shared" si="170"/>
        <v>Profundo</v>
      </c>
      <c r="M1532" s="2" t="s">
        <v>1197</v>
      </c>
      <c r="N1532" t="str">
        <f>VLOOKUP(M1532,spp!A:B,2,FALSE)</f>
        <v>Rypticus bicolor</v>
      </c>
      <c r="O1532">
        <f t="shared" si="169"/>
        <v>1</v>
      </c>
      <c r="S1532">
        <v>1</v>
      </c>
      <c r="AJ1532">
        <f>VLOOKUP(M1532,spp!A:C,3,FALSE)</f>
        <v>1.52E-2</v>
      </c>
      <c r="AK1532">
        <f>VLOOKUP(M1532,spp!A:D,4,FALSE)</f>
        <v>3.0063</v>
      </c>
      <c r="AL1532">
        <f t="shared" si="171"/>
        <v>82.944744501933641</v>
      </c>
      <c r="AM1532">
        <f t="shared" si="172"/>
        <v>2.0736186125483411</v>
      </c>
      <c r="AN1532">
        <f t="shared" si="173"/>
        <v>20.73618612548341</v>
      </c>
      <c r="AO1532">
        <f t="shared" si="174"/>
        <v>2.0736186125483412E-2</v>
      </c>
      <c r="AP1532">
        <f t="shared" si="175"/>
        <v>0.02</v>
      </c>
      <c r="AQ1532">
        <f>VLOOKUP(M1532,spp!A:H,8,FALSE)</f>
        <v>4</v>
      </c>
      <c r="AR1532" t="str">
        <f>VLOOKUP(M1532,spp!A:K,10,FALSE)</f>
        <v>Depredador Tope</v>
      </c>
      <c r="AS1532" t="str">
        <f>VLOOKUP(M1532,spp!A:L,12,FALSE)</f>
        <v>LC</v>
      </c>
    </row>
    <row r="1533" spans="1:45" x14ac:dyDescent="0.3">
      <c r="A1533">
        <v>48</v>
      </c>
      <c r="B1533" s="2" t="s">
        <v>1176</v>
      </c>
      <c r="C1533" s="2" t="s">
        <v>1177</v>
      </c>
      <c r="D1533" s="2" t="s">
        <v>1184</v>
      </c>
      <c r="E1533" s="2" t="s">
        <v>1179</v>
      </c>
      <c r="F1533" s="2">
        <v>3</v>
      </c>
      <c r="G1533" s="1" t="s">
        <v>1185</v>
      </c>
      <c r="H1533" s="61">
        <v>2013</v>
      </c>
      <c r="I1533" s="5" t="s">
        <v>986</v>
      </c>
      <c r="K1533">
        <v>14</v>
      </c>
      <c r="L1533" t="str">
        <f t="shared" si="170"/>
        <v>Profundo</v>
      </c>
      <c r="M1533" s="2" t="s">
        <v>1086</v>
      </c>
      <c r="N1533" t="str">
        <f>VLOOKUP(M1533,spp!A:B,2,FALSE)</f>
        <v>Lutjanus novemfasciatus</v>
      </c>
      <c r="O1533">
        <f t="shared" si="169"/>
        <v>2</v>
      </c>
      <c r="X1533">
        <v>2</v>
      </c>
      <c r="AJ1533">
        <f>VLOOKUP(M1533,spp!A:C,3,FALSE)</f>
        <v>1</v>
      </c>
      <c r="AK1533">
        <f>VLOOKUP(M1533,spp!A:D,4,FALSE)</f>
        <v>3</v>
      </c>
      <c r="AL1533">
        <f t="shared" si="171"/>
        <v>549250</v>
      </c>
      <c r="AM1533">
        <f t="shared" si="172"/>
        <v>13731.25</v>
      </c>
      <c r="AN1533">
        <f t="shared" si="173"/>
        <v>137312.5</v>
      </c>
      <c r="AO1533">
        <f t="shared" si="174"/>
        <v>137.3125</v>
      </c>
      <c r="AP1533">
        <f t="shared" si="175"/>
        <v>0.04</v>
      </c>
      <c r="AQ1533">
        <f>VLOOKUP(M1533,spp!A:H,8,FALSE)</f>
        <v>4</v>
      </c>
      <c r="AR1533" t="str">
        <f>VLOOKUP(M1533,spp!A:K,10,FALSE)</f>
        <v>Depredador Tope</v>
      </c>
      <c r="AS1533" t="str">
        <f>VLOOKUP(M1533,spp!A:L,12,FALSE)</f>
        <v>LC</v>
      </c>
    </row>
    <row r="1534" spans="1:45" x14ac:dyDescent="0.3">
      <c r="A1534">
        <v>48</v>
      </c>
      <c r="B1534" s="2" t="s">
        <v>1176</v>
      </c>
      <c r="C1534" s="2" t="s">
        <v>1177</v>
      </c>
      <c r="D1534" s="2" t="s">
        <v>1184</v>
      </c>
      <c r="E1534" s="2" t="s">
        <v>1179</v>
      </c>
      <c r="F1534" s="2">
        <v>3</v>
      </c>
      <c r="G1534" s="1" t="s">
        <v>1185</v>
      </c>
      <c r="H1534" s="61">
        <v>2013</v>
      </c>
      <c r="I1534" s="5" t="s">
        <v>986</v>
      </c>
      <c r="K1534">
        <v>14</v>
      </c>
      <c r="L1534" t="str">
        <f t="shared" si="170"/>
        <v>Profundo</v>
      </c>
      <c r="M1534" s="2" t="s">
        <v>1159</v>
      </c>
      <c r="N1534" t="str">
        <f>VLOOKUP(M1534,spp!A:B,2,FALSE)</f>
        <v>Axoclinus cocoensis</v>
      </c>
      <c r="O1534">
        <f t="shared" ref="O1534:O1597" si="176">+SUM(P1534:AF1534)</f>
        <v>10</v>
      </c>
      <c r="P1534">
        <v>10</v>
      </c>
      <c r="AJ1534">
        <f>VLOOKUP(M1534,spp!A:C,3,FALSE)</f>
        <v>1.23E-2</v>
      </c>
      <c r="AK1534">
        <f>VLOOKUP(M1534,spp!A:D,4,FALSE)</f>
        <v>3.01</v>
      </c>
      <c r="AL1534">
        <f t="shared" si="171"/>
        <v>1.9395658887146325</v>
      </c>
      <c r="AM1534">
        <f t="shared" si="172"/>
        <v>4.8489147217865812E-2</v>
      </c>
      <c r="AN1534">
        <f t="shared" si="173"/>
        <v>0.48489147217865813</v>
      </c>
      <c r="AO1534">
        <f t="shared" si="174"/>
        <v>4.8489147217865814E-4</v>
      </c>
      <c r="AP1534">
        <f t="shared" si="175"/>
        <v>0.2</v>
      </c>
      <c r="AQ1534">
        <f>VLOOKUP(M1534,spp!A:H,8,FALSE)</f>
        <v>2.8</v>
      </c>
      <c r="AR1534" t="str">
        <f>VLOOKUP(M1534,spp!A:K,10,FALSE)</f>
        <v>Herbívoro</v>
      </c>
      <c r="AS1534" t="str">
        <f>VLOOKUP(M1534,spp!A:L,12,FALSE)</f>
        <v>VU</v>
      </c>
    </row>
    <row r="1535" spans="1:45" x14ac:dyDescent="0.3">
      <c r="A1535">
        <v>48</v>
      </c>
      <c r="B1535" s="2" t="s">
        <v>1176</v>
      </c>
      <c r="C1535" s="2" t="s">
        <v>1177</v>
      </c>
      <c r="D1535" s="2" t="s">
        <v>1184</v>
      </c>
      <c r="E1535" s="2" t="s">
        <v>1179</v>
      </c>
      <c r="F1535" s="2">
        <v>3</v>
      </c>
      <c r="G1535" s="1" t="s">
        <v>1185</v>
      </c>
      <c r="H1535" s="61">
        <v>2013</v>
      </c>
      <c r="I1535" s="5" t="s">
        <v>986</v>
      </c>
      <c r="K1535">
        <v>14</v>
      </c>
      <c r="L1535" t="str">
        <f t="shared" si="170"/>
        <v>Profundo</v>
      </c>
      <c r="M1535" s="2" t="s">
        <v>1065</v>
      </c>
      <c r="N1535" t="str">
        <f>VLOOKUP(M1535,spp!A:B,2,FALSE)</f>
        <v>Sectator ocyurus</v>
      </c>
      <c r="O1535">
        <f t="shared" si="176"/>
        <v>10</v>
      </c>
      <c r="U1535">
        <v>10</v>
      </c>
      <c r="AJ1535">
        <f>VLOOKUP(M1535,spp!A:C,3,FALSE)</f>
        <v>0</v>
      </c>
      <c r="AK1535">
        <f>VLOOKUP(M1535,spp!A:D,4,FALSE)</f>
        <v>0</v>
      </c>
      <c r="AL1535">
        <f t="shared" si="171"/>
        <v>0</v>
      </c>
      <c r="AM1535">
        <f t="shared" si="172"/>
        <v>0</v>
      </c>
      <c r="AN1535">
        <f t="shared" si="173"/>
        <v>0</v>
      </c>
      <c r="AO1535">
        <f t="shared" si="174"/>
        <v>0</v>
      </c>
      <c r="AP1535">
        <f t="shared" si="175"/>
        <v>0.2</v>
      </c>
      <c r="AQ1535">
        <f>VLOOKUP(M1535,spp!A:H,8,FALSE)</f>
        <v>3.5</v>
      </c>
      <c r="AR1535" t="str">
        <f>VLOOKUP(M1535,spp!A:K,10,FALSE)</f>
        <v>Depredador</v>
      </c>
      <c r="AS1535" t="str">
        <f>VLOOKUP(M1535,spp!A:L,12,FALSE)</f>
        <v>NE</v>
      </c>
    </row>
    <row r="1536" spans="1:45" x14ac:dyDescent="0.3">
      <c r="A1536">
        <v>49</v>
      </c>
      <c r="B1536" s="2" t="s">
        <v>1176</v>
      </c>
      <c r="C1536" s="2" t="s">
        <v>1177</v>
      </c>
      <c r="D1536" s="2" t="s">
        <v>1186</v>
      </c>
      <c r="E1536" s="2" t="s">
        <v>1179</v>
      </c>
      <c r="F1536" s="2">
        <v>1</v>
      </c>
      <c r="G1536" s="1" t="s">
        <v>1185</v>
      </c>
      <c r="H1536" s="61">
        <v>2013</v>
      </c>
      <c r="I1536" s="5" t="s">
        <v>986</v>
      </c>
      <c r="K1536">
        <v>14</v>
      </c>
      <c r="L1536" t="str">
        <f t="shared" si="170"/>
        <v>Profundo</v>
      </c>
      <c r="M1536" s="2" t="s">
        <v>1195</v>
      </c>
      <c r="N1536" t="str">
        <f>VLOOKUP(M1536,spp!A:B,2,FALSE)</f>
        <v>Melichthys niger</v>
      </c>
      <c r="O1536">
        <f t="shared" si="176"/>
        <v>50</v>
      </c>
      <c r="U1536">
        <v>50</v>
      </c>
      <c r="AJ1536">
        <f>VLOOKUP(M1536,spp!A:C,3,FALSE)</f>
        <v>5</v>
      </c>
      <c r="AK1536">
        <f>VLOOKUP(M1536,spp!A:D,4,FALSE)</f>
        <v>3</v>
      </c>
      <c r="AL1536">
        <f t="shared" si="171"/>
        <v>10718750</v>
      </c>
      <c r="AM1536">
        <f t="shared" si="172"/>
        <v>267968.75</v>
      </c>
      <c r="AN1536">
        <f t="shared" si="173"/>
        <v>2679687.5</v>
      </c>
      <c r="AO1536">
        <f t="shared" si="174"/>
        <v>2679.6875</v>
      </c>
      <c r="AP1536">
        <f t="shared" si="175"/>
        <v>1</v>
      </c>
      <c r="AQ1536">
        <f>VLOOKUP(M1536,spp!A:H,8,FALSE)</f>
        <v>2.4</v>
      </c>
      <c r="AR1536" t="str">
        <f>VLOOKUP(M1536,spp!A:K,10,FALSE)</f>
        <v>Herbívoro</v>
      </c>
      <c r="AS1536" t="str">
        <f>VLOOKUP(M1536,spp!A:L,12,FALSE)</f>
        <v>NE</v>
      </c>
    </row>
    <row r="1537" spans="1:45" x14ac:dyDescent="0.3">
      <c r="A1537">
        <v>49</v>
      </c>
      <c r="B1537" s="2" t="s">
        <v>1176</v>
      </c>
      <c r="C1537" s="2" t="s">
        <v>1177</v>
      </c>
      <c r="D1537" s="2" t="s">
        <v>1186</v>
      </c>
      <c r="E1537" s="2" t="s">
        <v>1179</v>
      </c>
      <c r="F1537" s="2">
        <v>1</v>
      </c>
      <c r="G1537" s="1" t="s">
        <v>1185</v>
      </c>
      <c r="H1537" s="61">
        <v>2013</v>
      </c>
      <c r="I1537" s="5" t="s">
        <v>986</v>
      </c>
      <c r="K1537">
        <v>14</v>
      </c>
      <c r="L1537" t="str">
        <f t="shared" si="170"/>
        <v>Profundo</v>
      </c>
      <c r="M1537" s="2" t="s">
        <v>1028</v>
      </c>
      <c r="N1537" t="str">
        <f>VLOOKUP(M1537,spp!A:B,2,FALSE)</f>
        <v>Thalassoma lucasanum</v>
      </c>
      <c r="O1537">
        <f t="shared" si="176"/>
        <v>200</v>
      </c>
      <c r="P1537">
        <v>200</v>
      </c>
      <c r="AJ1537">
        <f>VLOOKUP(M1537,spp!A:C,3,FALSE)</f>
        <v>1.261E-2</v>
      </c>
      <c r="AK1537">
        <f>VLOOKUP(M1537,spp!A:D,4,FALSE)</f>
        <v>2</v>
      </c>
      <c r="AL1537">
        <f t="shared" si="171"/>
        <v>15.762499999999999</v>
      </c>
      <c r="AM1537">
        <f t="shared" si="172"/>
        <v>0.39406249999999998</v>
      </c>
      <c r="AN1537">
        <f t="shared" si="173"/>
        <v>3.9406249999999998</v>
      </c>
      <c r="AO1537">
        <f t="shared" si="174"/>
        <v>3.9406249999999997E-3</v>
      </c>
      <c r="AP1537">
        <f t="shared" si="175"/>
        <v>4</v>
      </c>
      <c r="AQ1537">
        <f>VLOOKUP(M1537,spp!A:H,8,FALSE)</f>
        <v>3.5</v>
      </c>
      <c r="AR1537" t="str">
        <f>VLOOKUP(M1537,spp!A:K,10,FALSE)</f>
        <v>Depredador</v>
      </c>
      <c r="AS1537" t="str">
        <f>VLOOKUP(M1537,spp!A:L,12,FALSE)</f>
        <v>LC</v>
      </c>
    </row>
    <row r="1538" spans="1:45" x14ac:dyDescent="0.3">
      <c r="A1538">
        <v>49</v>
      </c>
      <c r="B1538" s="2" t="s">
        <v>1176</v>
      </c>
      <c r="C1538" s="2" t="s">
        <v>1177</v>
      </c>
      <c r="D1538" s="2" t="s">
        <v>1186</v>
      </c>
      <c r="E1538" s="2" t="s">
        <v>1179</v>
      </c>
      <c r="F1538" s="2">
        <v>1</v>
      </c>
      <c r="G1538" s="1" t="s">
        <v>1185</v>
      </c>
      <c r="H1538" s="61">
        <v>2013</v>
      </c>
      <c r="I1538" s="5" t="s">
        <v>986</v>
      </c>
      <c r="K1538">
        <v>14</v>
      </c>
      <c r="L1538" t="str">
        <f t="shared" si="170"/>
        <v>Profundo</v>
      </c>
      <c r="M1538" s="2" t="s">
        <v>1064</v>
      </c>
      <c r="N1538" t="str">
        <f>VLOOKUP(M1538,spp!A:B,2,FALSE)</f>
        <v>Zanclus cornutus</v>
      </c>
      <c r="O1538">
        <f t="shared" si="176"/>
        <v>10</v>
      </c>
      <c r="S1538">
        <v>10</v>
      </c>
      <c r="AJ1538">
        <f>VLOOKUP(M1538,spp!A:C,3,FALSE)</f>
        <v>1.47E-2</v>
      </c>
      <c r="AK1538">
        <f>VLOOKUP(M1538,spp!A:D,4,FALSE)</f>
        <v>3</v>
      </c>
      <c r="AL1538">
        <f t="shared" si="171"/>
        <v>787.82812499999989</v>
      </c>
      <c r="AM1538">
        <f t="shared" si="172"/>
        <v>19.695703124999998</v>
      </c>
      <c r="AN1538">
        <f t="shared" si="173"/>
        <v>196.95703124999997</v>
      </c>
      <c r="AO1538">
        <f t="shared" si="174"/>
        <v>0.19695703124999997</v>
      </c>
      <c r="AP1538">
        <f t="shared" si="175"/>
        <v>0.2</v>
      </c>
      <c r="AQ1538">
        <f>VLOOKUP(M1538,spp!A:H,8,FALSE)</f>
        <v>2.9</v>
      </c>
      <c r="AR1538" t="str">
        <f>VLOOKUP(M1538,spp!A:K,10,FALSE)</f>
        <v>Herbívoro</v>
      </c>
      <c r="AS1538" t="str">
        <f>VLOOKUP(M1538,spp!A:L,12,FALSE)</f>
        <v>NE</v>
      </c>
    </row>
    <row r="1539" spans="1:45" x14ac:dyDescent="0.3">
      <c r="A1539">
        <v>49</v>
      </c>
      <c r="B1539" s="2" t="s">
        <v>1176</v>
      </c>
      <c r="C1539" s="2" t="s">
        <v>1177</v>
      </c>
      <c r="D1539" s="2" t="s">
        <v>1186</v>
      </c>
      <c r="E1539" s="2" t="s">
        <v>1179</v>
      </c>
      <c r="F1539" s="2">
        <v>1</v>
      </c>
      <c r="G1539" s="1" t="s">
        <v>1185</v>
      </c>
      <c r="H1539" s="61">
        <v>2013</v>
      </c>
      <c r="I1539" s="5" t="s">
        <v>986</v>
      </c>
      <c r="K1539">
        <v>14</v>
      </c>
      <c r="L1539" t="str">
        <f t="shared" si="170"/>
        <v>Profundo</v>
      </c>
      <c r="M1539" s="2" t="s">
        <v>1194</v>
      </c>
      <c r="N1539" t="str">
        <f>VLOOKUP(M1539,spp!A:B,2,FALSE)</f>
        <v>Stegastes arcifrons</v>
      </c>
      <c r="O1539">
        <f t="shared" si="176"/>
        <v>55</v>
      </c>
      <c r="P1539">
        <v>30</v>
      </c>
      <c r="Q1539">
        <v>25</v>
      </c>
      <c r="AJ1539">
        <f>VLOOKUP(M1539,spp!A:C,3,FALSE)</f>
        <v>3.49E-2</v>
      </c>
      <c r="AK1539">
        <f>VLOOKUP(M1539,spp!A:D,4,FALSE)</f>
        <v>2</v>
      </c>
      <c r="AL1539">
        <f t="shared" si="171"/>
        <v>55.621875000000003</v>
      </c>
      <c r="AM1539">
        <f t="shared" si="172"/>
        <v>1.3905468750000001</v>
      </c>
      <c r="AN1539">
        <f t="shared" si="173"/>
        <v>13.905468750000001</v>
      </c>
      <c r="AO1539">
        <f t="shared" si="174"/>
        <v>1.390546875E-2</v>
      </c>
      <c r="AP1539">
        <f t="shared" si="175"/>
        <v>1.1000000000000001</v>
      </c>
      <c r="AQ1539">
        <f>VLOOKUP(M1539,spp!A:H,8,FALSE)</f>
        <v>2.97</v>
      </c>
      <c r="AR1539" t="str">
        <f>VLOOKUP(M1539,spp!A:K,10,FALSE)</f>
        <v>Herbívoro</v>
      </c>
      <c r="AS1539" t="str">
        <f>VLOOKUP(M1539,spp!A:L,12,FALSE)</f>
        <v>LC</v>
      </c>
    </row>
    <row r="1540" spans="1:45" x14ac:dyDescent="0.3">
      <c r="A1540">
        <v>49</v>
      </c>
      <c r="B1540" s="2" t="s">
        <v>1176</v>
      </c>
      <c r="C1540" s="2" t="s">
        <v>1177</v>
      </c>
      <c r="D1540" s="2" t="s">
        <v>1186</v>
      </c>
      <c r="E1540" s="2" t="s">
        <v>1179</v>
      </c>
      <c r="F1540" s="2">
        <v>1</v>
      </c>
      <c r="G1540" s="1" t="s">
        <v>1185</v>
      </c>
      <c r="H1540" s="61">
        <v>2013</v>
      </c>
      <c r="I1540" s="5" t="s">
        <v>986</v>
      </c>
      <c r="K1540">
        <v>14</v>
      </c>
      <c r="L1540" t="str">
        <f t="shared" ref="L1540:L1603" si="177">IF(K1540&gt;6,"Profundo","Somero")</f>
        <v>Profundo</v>
      </c>
      <c r="M1540" s="2" t="s">
        <v>1037</v>
      </c>
      <c r="N1540" t="str">
        <f>VLOOKUP(M1540,spp!A:B,2,FALSE)</f>
        <v>Prionurus laticlavius</v>
      </c>
      <c r="O1540">
        <f t="shared" si="176"/>
        <v>3</v>
      </c>
      <c r="U1540">
        <v>3</v>
      </c>
      <c r="AJ1540" t="str">
        <f>VLOOKUP(M1540,spp!A:C,3,FALSE)</f>
        <v>0.19800000000000001</v>
      </c>
      <c r="AK1540">
        <f>VLOOKUP(M1540,spp!A:D,4,FALSE)</f>
        <v>2.504</v>
      </c>
      <c r="AL1540">
        <f t="shared" ref="AL1540:AL1603" si="178">((AJ1540*$P$2^AK1540)*P1540)+((AJ1540*$Q$2^AK1540)*Q1540)+((AJ1540*$R$2^AK1540)*R1540)+((AJ1540*$S$2^AK1540)*S1540)+((AJ1540*$T$2^AK1540)*T1540)+((AJ1540*$U$2^AK1540)*U1540)+((AJ1540*$V$2^AK1540)*V1540)+((AJ1540*$W$2^AK1540)*W1540)+((AJ1540*$X$2^AK1540)*X1540)+((AJ1540*$Y$2^AK1540)*Y1540)+((AJ1540*$Z$2^AK1540)*Z1540)+((AJ1540*$AA$2^AK1540)*AA1540)+((AJ1540*$AB$2^AK1540)*AB1540)+ ((AJ1540*$AC$2^AK1540)*AC1540)+((AJ1540*$AD$2^AK1540)*AD1540)+((AJ1540*$AE$2^AK1540)*AE1540)+((AJ1540*$AF$2^AK1540)*AF1540)+((AJ1540*$AG$2^AK1540)*AG1540)+((AJ1540*$AH$2^AK1540)*AH1540)</f>
        <v>4366.4936008823952</v>
      </c>
      <c r="AM1540">
        <f t="shared" ref="AM1540:AM1603" si="179">AL1540/40</f>
        <v>109.16234002205988</v>
      </c>
      <c r="AN1540">
        <f t="shared" ref="AN1540:AN1603" si="180">AM1540*10</f>
        <v>1091.6234002205988</v>
      </c>
      <c r="AO1540">
        <f t="shared" ref="AO1540:AO1603" si="181">AN1540/1000</f>
        <v>1.0916234002205989</v>
      </c>
      <c r="AP1540">
        <f t="shared" ref="AP1540:AP1603" si="182">O1540/$C$1</f>
        <v>0.06</v>
      </c>
      <c r="AQ1540">
        <f>VLOOKUP(M1540,spp!A:H,8,FALSE)</f>
        <v>2.7</v>
      </c>
      <c r="AR1540" t="str">
        <f>VLOOKUP(M1540,spp!A:K,10,FALSE)</f>
        <v>Herbívoro</v>
      </c>
      <c r="AS1540" t="str">
        <f>VLOOKUP(M1540,spp!A:L,12,FALSE)</f>
        <v>LC</v>
      </c>
    </row>
    <row r="1541" spans="1:45" x14ac:dyDescent="0.3">
      <c r="A1541">
        <v>49</v>
      </c>
      <c r="B1541" s="2" t="s">
        <v>1176</v>
      </c>
      <c r="C1541" s="2" t="s">
        <v>1177</v>
      </c>
      <c r="D1541" s="2" t="s">
        <v>1186</v>
      </c>
      <c r="E1541" s="2" t="s">
        <v>1179</v>
      </c>
      <c r="F1541" s="2">
        <v>1</v>
      </c>
      <c r="G1541" s="1" t="s">
        <v>1185</v>
      </c>
      <c r="H1541" s="61">
        <v>2013</v>
      </c>
      <c r="I1541" s="5" t="s">
        <v>986</v>
      </c>
      <c r="K1541">
        <v>14</v>
      </c>
      <c r="L1541" t="str">
        <f t="shared" si="177"/>
        <v>Profundo</v>
      </c>
      <c r="M1541" s="2" t="s">
        <v>1066</v>
      </c>
      <c r="N1541" t="str">
        <f>VLOOKUP(M1541,spp!A:B,2,FALSE)</f>
        <v>Caranx melampygus</v>
      </c>
      <c r="O1541">
        <f t="shared" si="176"/>
        <v>5</v>
      </c>
      <c r="U1541">
        <v>5</v>
      </c>
      <c r="AJ1541">
        <f>VLOOKUP(M1541,spp!A:C,3,FALSE)</f>
        <v>2</v>
      </c>
      <c r="AK1541">
        <f>VLOOKUP(M1541,spp!A:D,4,FALSE)</f>
        <v>2</v>
      </c>
      <c r="AL1541">
        <f t="shared" si="178"/>
        <v>12250</v>
      </c>
      <c r="AM1541">
        <f t="shared" si="179"/>
        <v>306.25</v>
      </c>
      <c r="AN1541">
        <f t="shared" si="180"/>
        <v>3062.5</v>
      </c>
      <c r="AO1541">
        <f t="shared" si="181"/>
        <v>3.0625</v>
      </c>
      <c r="AP1541">
        <f t="shared" si="182"/>
        <v>0.1</v>
      </c>
      <c r="AQ1541">
        <f>VLOOKUP(M1541,spp!A:H,8,FALSE)</f>
        <v>4.5</v>
      </c>
      <c r="AR1541" t="str">
        <f>VLOOKUP(M1541,spp!A:K,10,FALSE)</f>
        <v>Depredador Tope</v>
      </c>
      <c r="AS1541" t="str">
        <f>VLOOKUP(M1541,spp!A:L,12,FALSE)</f>
        <v>NE</v>
      </c>
    </row>
    <row r="1542" spans="1:45" x14ac:dyDescent="0.3">
      <c r="A1542">
        <v>49</v>
      </c>
      <c r="B1542" s="2" t="s">
        <v>1176</v>
      </c>
      <c r="C1542" s="2" t="s">
        <v>1177</v>
      </c>
      <c r="D1542" s="2" t="s">
        <v>1186</v>
      </c>
      <c r="E1542" s="2" t="s">
        <v>1179</v>
      </c>
      <c r="F1542" s="2">
        <v>1</v>
      </c>
      <c r="G1542" s="1" t="s">
        <v>1185</v>
      </c>
      <c r="H1542" s="61">
        <v>2013</v>
      </c>
      <c r="I1542" s="5" t="s">
        <v>986</v>
      </c>
      <c r="K1542">
        <v>14</v>
      </c>
      <c r="L1542" t="str">
        <f t="shared" si="177"/>
        <v>Profundo</v>
      </c>
      <c r="M1542" s="2" t="s">
        <v>1032</v>
      </c>
      <c r="N1542" t="str">
        <f>VLOOKUP(M1542,spp!A:B,2,FALSE)</f>
        <v>Lutjanus argentiventris</v>
      </c>
      <c r="O1542">
        <f t="shared" si="176"/>
        <v>1</v>
      </c>
      <c r="U1542">
        <v>1</v>
      </c>
      <c r="AJ1542">
        <f>VLOOKUP(M1542,spp!A:C,3,FALSE)</f>
        <v>1</v>
      </c>
      <c r="AK1542">
        <f>VLOOKUP(M1542,spp!A:D,4,FALSE)</f>
        <v>3</v>
      </c>
      <c r="AL1542">
        <f t="shared" si="178"/>
        <v>42875</v>
      </c>
      <c r="AM1542">
        <f t="shared" si="179"/>
        <v>1071.875</v>
      </c>
      <c r="AN1542">
        <f t="shared" si="180"/>
        <v>10718.75</v>
      </c>
      <c r="AO1542">
        <f t="shared" si="181"/>
        <v>10.71875</v>
      </c>
      <c r="AP1542">
        <f t="shared" si="182"/>
        <v>0.02</v>
      </c>
      <c r="AQ1542">
        <f>VLOOKUP(M1542,spp!A:H,8,FALSE)</f>
        <v>4</v>
      </c>
      <c r="AR1542" t="str">
        <f>VLOOKUP(M1542,spp!A:K,10,FALSE)</f>
        <v>Depredador Tope</v>
      </c>
      <c r="AS1542" t="str">
        <f>VLOOKUP(M1542,spp!A:L,12,FALSE)</f>
        <v>LC</v>
      </c>
    </row>
    <row r="1543" spans="1:45" x14ac:dyDescent="0.3">
      <c r="A1543">
        <v>49</v>
      </c>
      <c r="B1543" s="2" t="s">
        <v>1176</v>
      </c>
      <c r="C1543" s="2" t="s">
        <v>1177</v>
      </c>
      <c r="D1543" s="2" t="s">
        <v>1186</v>
      </c>
      <c r="E1543" s="2" t="s">
        <v>1179</v>
      </c>
      <c r="F1543" s="2">
        <v>1</v>
      </c>
      <c r="G1543" s="1" t="s">
        <v>1185</v>
      </c>
      <c r="H1543" s="61">
        <v>2013</v>
      </c>
      <c r="I1543" s="5" t="s">
        <v>986</v>
      </c>
      <c r="K1543">
        <v>14</v>
      </c>
      <c r="L1543" t="str">
        <f t="shared" si="177"/>
        <v>Profundo</v>
      </c>
      <c r="M1543" s="2" t="s">
        <v>1141</v>
      </c>
      <c r="N1543" t="str">
        <f>VLOOKUP(M1543,spp!A:B,2,FALSE)</f>
        <v>Halichoeres discolor</v>
      </c>
      <c r="O1543">
        <f t="shared" si="176"/>
        <v>5</v>
      </c>
      <c r="P1543">
        <v>3</v>
      </c>
      <c r="R1543">
        <v>2</v>
      </c>
      <c r="AJ1543">
        <f>VLOOKUP(M1543,spp!A:C,3,FALSE)</f>
        <v>0.01</v>
      </c>
      <c r="AK1543">
        <f>VLOOKUP(M1543,spp!A:D,4,FALSE)</f>
        <v>3.04</v>
      </c>
      <c r="AL1543">
        <f t="shared" si="178"/>
        <v>43.701440019671551</v>
      </c>
      <c r="AM1543">
        <f t="shared" si="179"/>
        <v>1.0925360004917888</v>
      </c>
      <c r="AN1543">
        <f t="shared" si="180"/>
        <v>10.925360004917888</v>
      </c>
      <c r="AO1543">
        <f t="shared" si="181"/>
        <v>1.0925360004917888E-2</v>
      </c>
      <c r="AP1543">
        <f t="shared" si="182"/>
        <v>0.1</v>
      </c>
      <c r="AQ1543">
        <f>VLOOKUP(M1543,spp!A:H,8,FALSE)</f>
        <v>3.4</v>
      </c>
      <c r="AR1543" t="str">
        <f>VLOOKUP(M1543,spp!A:K,10,FALSE)</f>
        <v>Depredador</v>
      </c>
      <c r="AS1543" t="str">
        <f>VLOOKUP(M1543,spp!A:L,12,FALSE)</f>
        <v>VU</v>
      </c>
    </row>
    <row r="1544" spans="1:45" x14ac:dyDescent="0.3">
      <c r="A1544">
        <v>49</v>
      </c>
      <c r="B1544" s="2" t="s">
        <v>1176</v>
      </c>
      <c r="C1544" s="2" t="s">
        <v>1177</v>
      </c>
      <c r="D1544" s="2" t="s">
        <v>1186</v>
      </c>
      <c r="E1544" s="2" t="s">
        <v>1179</v>
      </c>
      <c r="F1544" s="2">
        <v>1</v>
      </c>
      <c r="G1544" s="1" t="s">
        <v>1185</v>
      </c>
      <c r="H1544" s="61">
        <v>2013</v>
      </c>
      <c r="I1544" s="5" t="s">
        <v>986</v>
      </c>
      <c r="K1544">
        <v>14</v>
      </c>
      <c r="L1544" t="str">
        <f t="shared" si="177"/>
        <v>Profundo</v>
      </c>
      <c r="M1544" s="2" t="s">
        <v>1198</v>
      </c>
      <c r="N1544" t="str">
        <f>VLOOKUP(M1544,spp!A:B,2,FALSE)</f>
        <v>Dermatolepis dermatolepis</v>
      </c>
      <c r="O1544">
        <f t="shared" si="176"/>
        <v>4</v>
      </c>
      <c r="U1544">
        <v>3</v>
      </c>
      <c r="V1544">
        <v>1</v>
      </c>
      <c r="AJ1544">
        <f>VLOOKUP(M1544,spp!A:C,3,FALSE)</f>
        <v>1</v>
      </c>
      <c r="AK1544">
        <f>VLOOKUP(M1544,spp!A:D,4,FALSE)</f>
        <v>3</v>
      </c>
      <c r="AL1544">
        <f t="shared" si="178"/>
        <v>219750</v>
      </c>
      <c r="AM1544">
        <f t="shared" si="179"/>
        <v>5493.75</v>
      </c>
      <c r="AN1544">
        <f t="shared" si="180"/>
        <v>54937.5</v>
      </c>
      <c r="AO1544">
        <f t="shared" si="181"/>
        <v>54.9375</v>
      </c>
      <c r="AP1544">
        <f t="shared" si="182"/>
        <v>0.08</v>
      </c>
      <c r="AQ1544">
        <f>VLOOKUP(M1544,spp!A:H,8,FALSE)</f>
        <v>4.5</v>
      </c>
      <c r="AR1544" t="str">
        <f>VLOOKUP(M1544,spp!A:K,10,FALSE)</f>
        <v>Depredador Tope</v>
      </c>
      <c r="AS1544" t="str">
        <f>VLOOKUP(M1544,spp!A:L,12,FALSE)</f>
        <v>LC</v>
      </c>
    </row>
    <row r="1545" spans="1:45" x14ac:dyDescent="0.3">
      <c r="A1545">
        <v>49</v>
      </c>
      <c r="B1545" s="2" t="s">
        <v>1176</v>
      </c>
      <c r="C1545" s="2" t="s">
        <v>1177</v>
      </c>
      <c r="D1545" s="2" t="s">
        <v>1186</v>
      </c>
      <c r="E1545" s="2" t="s">
        <v>1179</v>
      </c>
      <c r="F1545" s="2">
        <v>1</v>
      </c>
      <c r="G1545" s="1" t="s">
        <v>1185</v>
      </c>
      <c r="H1545" s="61">
        <v>2013</v>
      </c>
      <c r="I1545" s="5" t="s">
        <v>986</v>
      </c>
      <c r="K1545">
        <v>14</v>
      </c>
      <c r="L1545" t="str">
        <f t="shared" si="177"/>
        <v>Profundo</v>
      </c>
      <c r="M1545" s="2" t="s">
        <v>1031</v>
      </c>
      <c r="N1545" t="str">
        <f>VLOOKUP(M1545,spp!A:B,2,FALSE)</f>
        <v>Ophioblennius steindachneri</v>
      </c>
      <c r="O1545">
        <f t="shared" si="176"/>
        <v>3</v>
      </c>
      <c r="Q1545">
        <v>3</v>
      </c>
      <c r="AJ1545">
        <f>VLOOKUP(M1545,spp!A:C,3,FALSE)</f>
        <v>3</v>
      </c>
      <c r="AK1545">
        <f>VLOOKUP(M1545,spp!A:D,4,FALSE)</f>
        <v>2.379</v>
      </c>
      <c r="AL1545">
        <f t="shared" si="178"/>
        <v>1086.4587827852017</v>
      </c>
      <c r="AM1545">
        <f t="shared" si="179"/>
        <v>27.161469569630043</v>
      </c>
      <c r="AN1545">
        <f t="shared" si="180"/>
        <v>271.61469569630043</v>
      </c>
      <c r="AO1545">
        <f t="shared" si="181"/>
        <v>0.27161469569630042</v>
      </c>
      <c r="AP1545">
        <f t="shared" si="182"/>
        <v>0.06</v>
      </c>
      <c r="AQ1545">
        <f>VLOOKUP(M1545,spp!A:H,8,FALSE)</f>
        <v>2.7</v>
      </c>
      <c r="AR1545" t="str">
        <f>VLOOKUP(M1545,spp!A:K,10,FALSE)</f>
        <v>Herbívoro</v>
      </c>
      <c r="AS1545" t="str">
        <f>VLOOKUP(M1545,spp!A:L,12,FALSE)</f>
        <v>LC</v>
      </c>
    </row>
    <row r="1546" spans="1:45" x14ac:dyDescent="0.3">
      <c r="A1546">
        <v>49</v>
      </c>
      <c r="B1546" s="2" t="s">
        <v>1176</v>
      </c>
      <c r="C1546" s="2" t="s">
        <v>1177</v>
      </c>
      <c r="D1546" s="2" t="s">
        <v>1186</v>
      </c>
      <c r="E1546" s="2" t="s">
        <v>1179</v>
      </c>
      <c r="F1546" s="2">
        <v>1</v>
      </c>
      <c r="G1546" s="1" t="s">
        <v>1185</v>
      </c>
      <c r="H1546" s="61">
        <v>2013</v>
      </c>
      <c r="I1546" s="5" t="s">
        <v>986</v>
      </c>
      <c r="K1546">
        <v>14</v>
      </c>
      <c r="L1546" t="str">
        <f t="shared" si="177"/>
        <v>Profundo</v>
      </c>
      <c r="M1546" s="2" t="s">
        <v>1211</v>
      </c>
      <c r="N1546" t="str">
        <f>VLOOKUP(M1546,spp!A:B,2,FALSE)</f>
        <v>Gymnothorax flavimarginatus</v>
      </c>
      <c r="O1546">
        <f t="shared" si="176"/>
        <v>1</v>
      </c>
      <c r="T1546">
        <v>1</v>
      </c>
      <c r="AJ1546">
        <f>VLOOKUP(M1546,spp!A:C,3,FALSE)</f>
        <v>4</v>
      </c>
      <c r="AK1546">
        <f>VLOOKUP(M1546,spp!A:D,4,FALSE)</f>
        <v>3.35</v>
      </c>
      <c r="AL1546">
        <f t="shared" si="178"/>
        <v>192823.08210000306</v>
      </c>
      <c r="AM1546">
        <f t="shared" si="179"/>
        <v>4820.5770525000762</v>
      </c>
      <c r="AN1546">
        <f t="shared" si="180"/>
        <v>48205.770525000764</v>
      </c>
      <c r="AO1546">
        <f t="shared" si="181"/>
        <v>48.205770525000766</v>
      </c>
      <c r="AP1546">
        <f t="shared" si="182"/>
        <v>0.02</v>
      </c>
      <c r="AQ1546">
        <f>VLOOKUP(M1546,spp!A:H,8,FALSE)</f>
        <v>4.2</v>
      </c>
      <c r="AR1546" t="str">
        <f>VLOOKUP(M1546,spp!A:K,10,FALSE)</f>
        <v>Depredador Tope</v>
      </c>
      <c r="AS1546" t="str">
        <f>VLOOKUP(M1546,spp!A:L,12,FALSE)</f>
        <v>NE</v>
      </c>
    </row>
    <row r="1547" spans="1:45" x14ac:dyDescent="0.3">
      <c r="A1547">
        <v>49</v>
      </c>
      <c r="B1547" s="2" t="s">
        <v>1176</v>
      </c>
      <c r="C1547" s="2" t="s">
        <v>1177</v>
      </c>
      <c r="D1547" s="2" t="s">
        <v>1186</v>
      </c>
      <c r="E1547" s="2" t="s">
        <v>1179</v>
      </c>
      <c r="F1547" s="2">
        <v>1</v>
      </c>
      <c r="G1547" s="1" t="s">
        <v>1185</v>
      </c>
      <c r="H1547" s="61">
        <v>2013</v>
      </c>
      <c r="I1547" s="5" t="s">
        <v>986</v>
      </c>
      <c r="K1547">
        <v>14</v>
      </c>
      <c r="L1547" t="str">
        <f t="shared" si="177"/>
        <v>Profundo</v>
      </c>
      <c r="M1547" s="2" t="s">
        <v>1034</v>
      </c>
      <c r="N1547" t="str">
        <f>VLOOKUP(M1547,spp!A:B,2,FALSE)</f>
        <v>Acanthurus nigricans</v>
      </c>
      <c r="O1547">
        <f t="shared" si="176"/>
        <v>2</v>
      </c>
      <c r="T1547">
        <v>2</v>
      </c>
      <c r="AJ1547">
        <f>VLOOKUP(M1547,spp!A:C,3,FALSE)</f>
        <v>6</v>
      </c>
      <c r="AK1547">
        <f>VLOOKUP(M1547,spp!A:D,4,FALSE)</f>
        <v>2.669</v>
      </c>
      <c r="AL1547">
        <f t="shared" si="178"/>
        <v>64607.528702424628</v>
      </c>
      <c r="AM1547">
        <f t="shared" si="179"/>
        <v>1615.1882175606156</v>
      </c>
      <c r="AN1547">
        <f t="shared" si="180"/>
        <v>16151.882175606155</v>
      </c>
      <c r="AO1547">
        <f t="shared" si="181"/>
        <v>16.151882175606154</v>
      </c>
      <c r="AP1547">
        <f t="shared" si="182"/>
        <v>0.04</v>
      </c>
      <c r="AQ1547">
        <f>VLOOKUP(M1547,spp!A:H,8,FALSE)</f>
        <v>2</v>
      </c>
      <c r="AR1547" t="str">
        <f>VLOOKUP(M1547,spp!A:K,10,FALSE)</f>
        <v>Herbívoro</v>
      </c>
      <c r="AS1547" t="str">
        <f>VLOOKUP(M1547,spp!A:L,12,FALSE)</f>
        <v>LC</v>
      </c>
    </row>
    <row r="1548" spans="1:45" x14ac:dyDescent="0.3">
      <c r="A1548">
        <v>49</v>
      </c>
      <c r="B1548" s="2" t="s">
        <v>1176</v>
      </c>
      <c r="C1548" s="2" t="s">
        <v>1177</v>
      </c>
      <c r="D1548" s="2" t="s">
        <v>1186</v>
      </c>
      <c r="E1548" s="2" t="s">
        <v>1179</v>
      </c>
      <c r="F1548" s="2">
        <v>1</v>
      </c>
      <c r="G1548" s="1" t="s">
        <v>1185</v>
      </c>
      <c r="H1548" s="61">
        <v>2013</v>
      </c>
      <c r="I1548" s="5" t="s">
        <v>986</v>
      </c>
      <c r="K1548">
        <v>14</v>
      </c>
      <c r="L1548" t="str">
        <f t="shared" si="177"/>
        <v>Profundo</v>
      </c>
      <c r="M1548" s="2" t="s">
        <v>1080</v>
      </c>
      <c r="N1548" t="str">
        <f>VLOOKUP(M1548,spp!A:B,2,FALSE)</f>
        <v>Aulostomus chinensis</v>
      </c>
      <c r="O1548">
        <f t="shared" si="176"/>
        <v>1</v>
      </c>
      <c r="V1548">
        <v>1</v>
      </c>
      <c r="AJ1548">
        <f>VLOOKUP(M1548,spp!A:C,3,FALSE)</f>
        <v>2</v>
      </c>
      <c r="AK1548">
        <f>VLOOKUP(M1548,spp!A:D,4,FALSE)</f>
        <v>3</v>
      </c>
      <c r="AL1548">
        <f t="shared" si="178"/>
        <v>182250</v>
      </c>
      <c r="AM1548">
        <f t="shared" si="179"/>
        <v>4556.25</v>
      </c>
      <c r="AN1548">
        <f t="shared" si="180"/>
        <v>45562.5</v>
      </c>
      <c r="AO1548">
        <f t="shared" si="181"/>
        <v>45.5625</v>
      </c>
      <c r="AP1548">
        <f t="shared" si="182"/>
        <v>0.02</v>
      </c>
      <c r="AQ1548">
        <f>VLOOKUP(M1548,spp!A:H,8,FALSE)</f>
        <v>3.9</v>
      </c>
      <c r="AR1548" t="str">
        <f>VLOOKUP(M1548,spp!A:K,10,FALSE)</f>
        <v>Depredador</v>
      </c>
      <c r="AS1548" t="str">
        <f>VLOOKUP(M1548,spp!A:L,12,FALSE)</f>
        <v>NE</v>
      </c>
    </row>
    <row r="1549" spans="1:45" x14ac:dyDescent="0.3">
      <c r="A1549">
        <v>49</v>
      </c>
      <c r="B1549" s="2" t="s">
        <v>1176</v>
      </c>
      <c r="C1549" s="2" t="s">
        <v>1177</v>
      </c>
      <c r="D1549" s="2" t="s">
        <v>1186</v>
      </c>
      <c r="E1549" s="2" t="s">
        <v>1179</v>
      </c>
      <c r="F1549" s="2">
        <v>1</v>
      </c>
      <c r="G1549" s="1" t="s">
        <v>1185</v>
      </c>
      <c r="H1549" s="61">
        <v>2013</v>
      </c>
      <c r="I1549" s="5" t="s">
        <v>986</v>
      </c>
      <c r="K1549">
        <v>14</v>
      </c>
      <c r="L1549" t="str">
        <f t="shared" si="177"/>
        <v>Profundo</v>
      </c>
      <c r="M1549" s="2" t="s">
        <v>1047</v>
      </c>
      <c r="N1549" t="str">
        <f>VLOOKUP(M1549,spp!A:B,2,FALSE)</f>
        <v>Scarus rubroviolaceus</v>
      </c>
      <c r="O1549">
        <f t="shared" si="176"/>
        <v>2</v>
      </c>
      <c r="V1549">
        <v>2</v>
      </c>
      <c r="AJ1549">
        <f>VLOOKUP(M1549,spp!A:C,3,FALSE)</f>
        <v>1</v>
      </c>
      <c r="AK1549">
        <f>VLOOKUP(M1549,spp!A:D,4,FALSE)</f>
        <v>3.109</v>
      </c>
      <c r="AL1549">
        <f t="shared" si="178"/>
        <v>275973.70302246959</v>
      </c>
      <c r="AM1549">
        <f t="shared" si="179"/>
        <v>6899.34257556174</v>
      </c>
      <c r="AN1549">
        <f t="shared" si="180"/>
        <v>68993.425755617398</v>
      </c>
      <c r="AO1549">
        <f t="shared" si="181"/>
        <v>68.993425755617395</v>
      </c>
      <c r="AP1549">
        <f t="shared" si="182"/>
        <v>0.04</v>
      </c>
      <c r="AQ1549">
        <f>VLOOKUP(M1549,spp!A:H,8,FALSE)</f>
        <v>2</v>
      </c>
      <c r="AR1549" t="str">
        <f>VLOOKUP(M1549,spp!A:K,10,FALSE)</f>
        <v>Herbívoro</v>
      </c>
      <c r="AS1549" t="str">
        <f>VLOOKUP(M1549,spp!A:L,12,FALSE)</f>
        <v>LC</v>
      </c>
    </row>
    <row r="1550" spans="1:45" x14ac:dyDescent="0.3">
      <c r="A1550">
        <v>49</v>
      </c>
      <c r="B1550" s="2" t="s">
        <v>1176</v>
      </c>
      <c r="C1550" s="2" t="s">
        <v>1177</v>
      </c>
      <c r="D1550" s="2" t="s">
        <v>1186</v>
      </c>
      <c r="E1550" s="2" t="s">
        <v>1179</v>
      </c>
      <c r="F1550" s="2">
        <v>1</v>
      </c>
      <c r="G1550" s="1" t="s">
        <v>1185</v>
      </c>
      <c r="H1550" s="61">
        <v>2013</v>
      </c>
      <c r="I1550" s="5" t="s">
        <v>986</v>
      </c>
      <c r="K1550">
        <v>14</v>
      </c>
      <c r="L1550" t="str">
        <f t="shared" si="177"/>
        <v>Profundo</v>
      </c>
      <c r="M1550" s="2" t="s">
        <v>1062</v>
      </c>
      <c r="N1550" t="str">
        <f>VLOOKUP(M1550,spp!A:B,2,FALSE)</f>
        <v>Paranthias colonus</v>
      </c>
      <c r="O1550">
        <f t="shared" si="176"/>
        <v>10</v>
      </c>
      <c r="S1550">
        <v>10</v>
      </c>
      <c r="AJ1550">
        <f>VLOOKUP(M1550,spp!A:C,3,FALSE)</f>
        <v>1.485E-2</v>
      </c>
      <c r="AK1550">
        <f>VLOOKUP(M1550,spp!A:D,4,FALSE)</f>
        <v>2</v>
      </c>
      <c r="AL1550">
        <f t="shared" si="178"/>
        <v>45.478124999999999</v>
      </c>
      <c r="AM1550">
        <f t="shared" si="179"/>
        <v>1.136953125</v>
      </c>
      <c r="AN1550">
        <f t="shared" si="180"/>
        <v>11.36953125</v>
      </c>
      <c r="AO1550">
        <f t="shared" si="181"/>
        <v>1.136953125E-2</v>
      </c>
      <c r="AP1550">
        <f t="shared" si="182"/>
        <v>0.2</v>
      </c>
      <c r="AQ1550">
        <f>VLOOKUP(M1550,spp!A:H,8,FALSE)</f>
        <v>3.8</v>
      </c>
      <c r="AR1550" t="str">
        <f>VLOOKUP(M1550,spp!A:K,10,FALSE)</f>
        <v>Planctívoro</v>
      </c>
      <c r="AS1550" t="str">
        <f>VLOOKUP(M1550,spp!A:L,12,FALSE)</f>
        <v>LC</v>
      </c>
    </row>
    <row r="1551" spans="1:45" x14ac:dyDescent="0.3">
      <c r="A1551">
        <v>49</v>
      </c>
      <c r="B1551" s="2" t="s">
        <v>1176</v>
      </c>
      <c r="C1551" s="2" t="s">
        <v>1177</v>
      </c>
      <c r="D1551" s="2" t="s">
        <v>1186</v>
      </c>
      <c r="E1551" s="2" t="s">
        <v>1179</v>
      </c>
      <c r="F1551" s="2">
        <v>1</v>
      </c>
      <c r="G1551" s="1" t="s">
        <v>1185</v>
      </c>
      <c r="H1551" s="61">
        <v>2013</v>
      </c>
      <c r="I1551" s="5" t="s">
        <v>986</v>
      </c>
      <c r="K1551">
        <v>14</v>
      </c>
      <c r="L1551" t="str">
        <f t="shared" si="177"/>
        <v>Profundo</v>
      </c>
      <c r="M1551" s="2" t="s">
        <v>1022</v>
      </c>
      <c r="N1551" t="str">
        <f>VLOOKUP(M1551,spp!A:B,2,FALSE)</f>
        <v>Epinephelus labriformis</v>
      </c>
      <c r="O1551">
        <f t="shared" si="176"/>
        <v>1</v>
      </c>
      <c r="U1551">
        <v>1</v>
      </c>
      <c r="AJ1551">
        <f>VLOOKUP(M1551,spp!A:C,3,FALSE)</f>
        <v>3</v>
      </c>
      <c r="AK1551">
        <f>VLOOKUP(M1551,spp!A:D,4,FALSE)</f>
        <v>2.9</v>
      </c>
      <c r="AL1551">
        <f t="shared" si="178"/>
        <v>90140.213699006563</v>
      </c>
      <c r="AM1551">
        <f t="shared" si="179"/>
        <v>2253.5053424751641</v>
      </c>
      <c r="AN1551">
        <f t="shared" si="180"/>
        <v>22535.053424751641</v>
      </c>
      <c r="AO1551">
        <f t="shared" si="181"/>
        <v>22.535053424751641</v>
      </c>
      <c r="AP1551">
        <f t="shared" si="182"/>
        <v>0.02</v>
      </c>
      <c r="AQ1551">
        <f>VLOOKUP(M1551,spp!A:H,8,FALSE)</f>
        <v>4</v>
      </c>
      <c r="AR1551" t="str">
        <f>VLOOKUP(M1551,spp!A:K,10,FALSE)</f>
        <v>Depredador Tope</v>
      </c>
      <c r="AS1551" t="str">
        <f>VLOOKUP(M1551,spp!A:L,12,FALSE)</f>
        <v>LC</v>
      </c>
    </row>
    <row r="1552" spans="1:45" x14ac:dyDescent="0.3">
      <c r="A1552">
        <v>49</v>
      </c>
      <c r="B1552" s="2" t="s">
        <v>1176</v>
      </c>
      <c r="C1552" s="2" t="s">
        <v>1177</v>
      </c>
      <c r="D1552" s="2" t="s">
        <v>1186</v>
      </c>
      <c r="E1552" s="2" t="s">
        <v>1179</v>
      </c>
      <c r="F1552" s="2">
        <v>1</v>
      </c>
      <c r="G1552" s="1" t="s">
        <v>1185</v>
      </c>
      <c r="H1552" s="61">
        <v>2013</v>
      </c>
      <c r="I1552" s="5" t="s">
        <v>986</v>
      </c>
      <c r="K1552">
        <v>14</v>
      </c>
      <c r="L1552" t="str">
        <f t="shared" si="177"/>
        <v>Profundo</v>
      </c>
      <c r="M1552" s="2" t="s">
        <v>1203</v>
      </c>
      <c r="N1552" t="str">
        <f>VLOOKUP(M1552,spp!A:B,2,FALSE)</f>
        <v>Caranx lugubris</v>
      </c>
      <c r="O1552">
        <f t="shared" si="176"/>
        <v>1</v>
      </c>
      <c r="V1552">
        <v>1</v>
      </c>
      <c r="AJ1552">
        <f>VLOOKUP(M1552,spp!A:C,3,FALSE)</f>
        <v>1</v>
      </c>
      <c r="AK1552">
        <f>VLOOKUP(M1552,spp!A:D,4,FALSE)</f>
        <v>2.9</v>
      </c>
      <c r="AL1552">
        <f t="shared" si="178"/>
        <v>62275.366190752415</v>
      </c>
      <c r="AM1552">
        <f t="shared" si="179"/>
        <v>1556.8841547688103</v>
      </c>
      <c r="AN1552">
        <f t="shared" si="180"/>
        <v>15568.841547688102</v>
      </c>
      <c r="AO1552">
        <f t="shared" si="181"/>
        <v>15.568841547688102</v>
      </c>
      <c r="AP1552">
        <f t="shared" si="182"/>
        <v>0.02</v>
      </c>
      <c r="AQ1552">
        <f>VLOOKUP(M1552,spp!A:H,8,FALSE)</f>
        <v>4.5</v>
      </c>
      <c r="AR1552" t="str">
        <f>VLOOKUP(M1552,spp!A:K,10,FALSE)</f>
        <v>Depredador Tope</v>
      </c>
      <c r="AS1552" t="str">
        <f>VLOOKUP(M1552,spp!A:L,12,FALSE)</f>
        <v>NE</v>
      </c>
    </row>
    <row r="1553" spans="1:45" x14ac:dyDescent="0.3">
      <c r="A1553">
        <v>49</v>
      </c>
      <c r="B1553" s="2" t="s">
        <v>1176</v>
      </c>
      <c r="C1553" s="2" t="s">
        <v>1177</v>
      </c>
      <c r="D1553" s="2" t="s">
        <v>1186</v>
      </c>
      <c r="E1553" s="2" t="s">
        <v>1179</v>
      </c>
      <c r="F1553" s="2">
        <v>1</v>
      </c>
      <c r="G1553" s="1" t="s">
        <v>1185</v>
      </c>
      <c r="H1553" s="61">
        <v>2013</v>
      </c>
      <c r="I1553" s="5" t="s">
        <v>986</v>
      </c>
      <c r="K1553">
        <v>14</v>
      </c>
      <c r="L1553" t="str">
        <f t="shared" si="177"/>
        <v>Profundo</v>
      </c>
      <c r="M1553" s="2" t="s">
        <v>1081</v>
      </c>
      <c r="N1553" t="str">
        <f>VLOOKUP(M1553,spp!A:B,2,FALSE)</f>
        <v>Triaenodon obesus</v>
      </c>
      <c r="O1553">
        <f t="shared" si="176"/>
        <v>1</v>
      </c>
      <c r="AC1553">
        <v>1</v>
      </c>
      <c r="AJ1553">
        <f>VLOOKUP(M1553,spp!A:C,3,FALSE)</f>
        <v>1.5E-3</v>
      </c>
      <c r="AK1553">
        <f>VLOOKUP(M1553,spp!A:D,4,FALSE)</f>
        <v>3</v>
      </c>
      <c r="AL1553">
        <f t="shared" si="178"/>
        <v>3899.4140625</v>
      </c>
      <c r="AM1553">
        <f t="shared" si="179"/>
        <v>97.4853515625</v>
      </c>
      <c r="AN1553">
        <f t="shared" si="180"/>
        <v>974.853515625</v>
      </c>
      <c r="AO1553">
        <f t="shared" si="181"/>
        <v>0.974853515625</v>
      </c>
      <c r="AP1553">
        <f t="shared" si="182"/>
        <v>0.02</v>
      </c>
      <c r="AQ1553">
        <f>VLOOKUP(M1553,spp!A:H,8,FALSE)</f>
        <v>4.2</v>
      </c>
      <c r="AR1553" t="str">
        <f>VLOOKUP(M1553,spp!A:K,10,FALSE)</f>
        <v>Depredador Tope</v>
      </c>
      <c r="AS1553" t="str">
        <f>VLOOKUP(M1553,spp!A:L,12,FALSE)</f>
        <v>NT</v>
      </c>
    </row>
    <row r="1554" spans="1:45" x14ac:dyDescent="0.3">
      <c r="A1554">
        <v>49</v>
      </c>
      <c r="B1554" s="2" t="s">
        <v>1176</v>
      </c>
      <c r="C1554" s="2" t="s">
        <v>1177</v>
      </c>
      <c r="D1554" s="2" t="s">
        <v>1186</v>
      </c>
      <c r="E1554" s="2" t="s">
        <v>1179</v>
      </c>
      <c r="F1554" s="2">
        <v>1</v>
      </c>
      <c r="G1554" s="1" t="s">
        <v>1185</v>
      </c>
      <c r="H1554" s="61">
        <v>2013</v>
      </c>
      <c r="I1554" s="5" t="s">
        <v>986</v>
      </c>
      <c r="K1554">
        <v>14</v>
      </c>
      <c r="L1554" t="str">
        <f t="shared" si="177"/>
        <v>Profundo</v>
      </c>
      <c r="M1554" s="2" t="s">
        <v>1212</v>
      </c>
      <c r="N1554" t="str">
        <f>VLOOKUP(M1554,spp!A:B,2,FALSE)</f>
        <v>Xanthichthys mento</v>
      </c>
      <c r="O1554">
        <f t="shared" si="176"/>
        <v>5</v>
      </c>
      <c r="T1554">
        <v>5</v>
      </c>
      <c r="AJ1554">
        <f>VLOOKUP(M1554,spp!A:C,3,FALSE)</f>
        <v>2</v>
      </c>
      <c r="AK1554">
        <f>VLOOKUP(M1554,spp!A:D,4,FALSE)</f>
        <v>3</v>
      </c>
      <c r="AL1554">
        <f t="shared" si="178"/>
        <v>156250</v>
      </c>
      <c r="AM1554">
        <f t="shared" si="179"/>
        <v>3906.25</v>
      </c>
      <c r="AN1554">
        <f t="shared" si="180"/>
        <v>39062.5</v>
      </c>
      <c r="AO1554">
        <f t="shared" si="181"/>
        <v>39.0625</v>
      </c>
      <c r="AP1554">
        <f t="shared" si="182"/>
        <v>0.1</v>
      </c>
      <c r="AQ1554">
        <f>VLOOKUP(M1554,spp!A:H,8,FALSE)</f>
        <v>4</v>
      </c>
      <c r="AR1554" t="str">
        <f>VLOOKUP(M1554,spp!A:K,10,FALSE)</f>
        <v>Depredador Tope</v>
      </c>
      <c r="AS1554" t="str">
        <f>VLOOKUP(M1554,spp!A:L,12,FALSE)</f>
        <v>LC</v>
      </c>
    </row>
    <row r="1555" spans="1:45" x14ac:dyDescent="0.3">
      <c r="A1555">
        <v>49</v>
      </c>
      <c r="B1555" s="2" t="s">
        <v>1176</v>
      </c>
      <c r="C1555" s="2" t="s">
        <v>1177</v>
      </c>
      <c r="D1555" s="2" t="s">
        <v>1186</v>
      </c>
      <c r="E1555" s="2" t="s">
        <v>1179</v>
      </c>
      <c r="F1555" s="2">
        <v>1</v>
      </c>
      <c r="G1555" s="1" t="s">
        <v>1185</v>
      </c>
      <c r="H1555" s="61">
        <v>2013</v>
      </c>
      <c r="I1555" s="5" t="s">
        <v>986</v>
      </c>
      <c r="K1555">
        <v>14</v>
      </c>
      <c r="L1555" t="str">
        <f t="shared" si="177"/>
        <v>Profundo</v>
      </c>
      <c r="M1555" s="2" t="s">
        <v>1042</v>
      </c>
      <c r="N1555" t="str">
        <f>VLOOKUP(M1555,spp!A:B,2,FALSE)</f>
        <v>Bodianus diplotaenia</v>
      </c>
      <c r="O1555">
        <f t="shared" si="176"/>
        <v>2</v>
      </c>
      <c r="T1555">
        <v>2</v>
      </c>
      <c r="AJ1555">
        <f>VLOOKUP(M1555,spp!A:C,3,FALSE)</f>
        <v>2.01E-2</v>
      </c>
      <c r="AK1555">
        <f>VLOOKUP(M1555,spp!A:D,4,FALSE)</f>
        <v>2</v>
      </c>
      <c r="AL1555">
        <f t="shared" si="178"/>
        <v>25.125</v>
      </c>
      <c r="AM1555">
        <f t="shared" si="179"/>
        <v>0.62812500000000004</v>
      </c>
      <c r="AN1555">
        <f t="shared" si="180"/>
        <v>6.28125</v>
      </c>
      <c r="AO1555">
        <f t="shared" si="181"/>
        <v>6.2812500000000004E-3</v>
      </c>
      <c r="AP1555">
        <f t="shared" si="182"/>
        <v>0.04</v>
      </c>
      <c r="AQ1555">
        <f>VLOOKUP(M1555,spp!A:H,8,FALSE)</f>
        <v>3.4</v>
      </c>
      <c r="AR1555" t="str">
        <f>VLOOKUP(M1555,spp!A:K,10,FALSE)</f>
        <v>Depredador</v>
      </c>
      <c r="AS1555" t="str">
        <f>VLOOKUP(M1555,spp!A:L,12,FALSE)</f>
        <v>LC</v>
      </c>
    </row>
    <row r="1556" spans="1:45" x14ac:dyDescent="0.3">
      <c r="A1556">
        <v>49</v>
      </c>
      <c r="B1556" s="2" t="s">
        <v>1176</v>
      </c>
      <c r="C1556" s="2" t="s">
        <v>1177</v>
      </c>
      <c r="D1556" s="2" t="s">
        <v>1186</v>
      </c>
      <c r="E1556" s="2" t="s">
        <v>1179</v>
      </c>
      <c r="F1556" s="2">
        <v>1</v>
      </c>
      <c r="G1556" s="1" t="s">
        <v>1185</v>
      </c>
      <c r="H1556" s="61">
        <v>2013</v>
      </c>
      <c r="I1556" s="5" t="s">
        <v>986</v>
      </c>
      <c r="K1556">
        <v>14</v>
      </c>
      <c r="L1556" t="str">
        <f t="shared" si="177"/>
        <v>Profundo</v>
      </c>
      <c r="M1556" s="2" t="s">
        <v>1079</v>
      </c>
      <c r="N1556" t="str">
        <f>VLOOKUP(M1556,spp!A:B,2,FALSE)</f>
        <v>Cirrhitichthys oxycephalus</v>
      </c>
      <c r="O1556">
        <f t="shared" si="176"/>
        <v>3</v>
      </c>
      <c r="P1556">
        <v>3</v>
      </c>
      <c r="AJ1556">
        <f>VLOOKUP(M1556,spp!A:C,3,FALSE)</f>
        <v>3.32E-2</v>
      </c>
      <c r="AK1556">
        <f>VLOOKUP(M1556,spp!A:D,4,FALSE)</f>
        <v>3</v>
      </c>
      <c r="AL1556">
        <f t="shared" si="178"/>
        <v>1.5562500000000001</v>
      </c>
      <c r="AM1556">
        <f t="shared" si="179"/>
        <v>3.8906250000000003E-2</v>
      </c>
      <c r="AN1556">
        <f t="shared" si="180"/>
        <v>0.38906250000000003</v>
      </c>
      <c r="AO1556">
        <f t="shared" si="181"/>
        <v>3.8906250000000003E-4</v>
      </c>
      <c r="AP1556">
        <f t="shared" si="182"/>
        <v>0.06</v>
      </c>
      <c r="AQ1556">
        <f>VLOOKUP(M1556,spp!A:H,8,FALSE)</f>
        <v>3.9</v>
      </c>
      <c r="AR1556" t="str">
        <f>VLOOKUP(M1556,spp!A:K,10,FALSE)</f>
        <v>Depredador</v>
      </c>
      <c r="AS1556" t="str">
        <f>VLOOKUP(M1556,spp!A:L,12,FALSE)</f>
        <v>NE</v>
      </c>
    </row>
    <row r="1557" spans="1:45" x14ac:dyDescent="0.3">
      <c r="A1557">
        <v>49</v>
      </c>
      <c r="B1557" s="2" t="s">
        <v>1176</v>
      </c>
      <c r="C1557" s="2" t="s">
        <v>1177</v>
      </c>
      <c r="D1557" s="2" t="s">
        <v>1186</v>
      </c>
      <c r="E1557" s="2" t="s">
        <v>1179</v>
      </c>
      <c r="F1557" s="2">
        <v>2</v>
      </c>
      <c r="G1557" s="1" t="s">
        <v>1185</v>
      </c>
      <c r="H1557" s="61">
        <v>2013</v>
      </c>
      <c r="I1557" s="5" t="s">
        <v>986</v>
      </c>
      <c r="K1557">
        <v>14</v>
      </c>
      <c r="L1557" t="str">
        <f t="shared" si="177"/>
        <v>Profundo</v>
      </c>
      <c r="M1557" s="2" t="s">
        <v>1195</v>
      </c>
      <c r="N1557" t="str">
        <f>VLOOKUP(M1557,spp!A:B,2,FALSE)</f>
        <v>Melichthys niger</v>
      </c>
      <c r="O1557">
        <f t="shared" si="176"/>
        <v>20</v>
      </c>
      <c r="T1557">
        <v>20</v>
      </c>
      <c r="AJ1557">
        <f>VLOOKUP(M1557,spp!A:C,3,FALSE)</f>
        <v>5</v>
      </c>
      <c r="AK1557">
        <f>VLOOKUP(M1557,spp!A:D,4,FALSE)</f>
        <v>3</v>
      </c>
      <c r="AL1557">
        <f t="shared" si="178"/>
        <v>1562500</v>
      </c>
      <c r="AM1557">
        <f t="shared" si="179"/>
        <v>39062.5</v>
      </c>
      <c r="AN1557">
        <f t="shared" si="180"/>
        <v>390625</v>
      </c>
      <c r="AO1557">
        <f t="shared" si="181"/>
        <v>390.625</v>
      </c>
      <c r="AP1557">
        <f t="shared" si="182"/>
        <v>0.4</v>
      </c>
      <c r="AQ1557">
        <f>VLOOKUP(M1557,spp!A:H,8,FALSE)</f>
        <v>2.4</v>
      </c>
      <c r="AR1557" t="str">
        <f>VLOOKUP(M1557,spp!A:K,10,FALSE)</f>
        <v>Herbívoro</v>
      </c>
      <c r="AS1557" t="str">
        <f>VLOOKUP(M1557,spp!A:L,12,FALSE)</f>
        <v>NE</v>
      </c>
    </row>
    <row r="1558" spans="1:45" x14ac:dyDescent="0.3">
      <c r="A1558">
        <v>49</v>
      </c>
      <c r="B1558" s="2" t="s">
        <v>1176</v>
      </c>
      <c r="C1558" s="2" t="s">
        <v>1177</v>
      </c>
      <c r="D1558" s="2" t="s">
        <v>1186</v>
      </c>
      <c r="E1558" s="2" t="s">
        <v>1179</v>
      </c>
      <c r="F1558" s="2">
        <v>2</v>
      </c>
      <c r="G1558" s="1" t="s">
        <v>1185</v>
      </c>
      <c r="H1558" s="61">
        <v>2013</v>
      </c>
      <c r="I1558" s="5" t="s">
        <v>986</v>
      </c>
      <c r="K1558">
        <v>14</v>
      </c>
      <c r="L1558" t="str">
        <f t="shared" si="177"/>
        <v>Profundo</v>
      </c>
      <c r="M1558" s="2" t="s">
        <v>1028</v>
      </c>
      <c r="N1558" t="str">
        <f>VLOOKUP(M1558,spp!A:B,2,FALSE)</f>
        <v>Thalassoma lucasanum</v>
      </c>
      <c r="O1558">
        <f t="shared" si="176"/>
        <v>150</v>
      </c>
      <c r="P1558">
        <v>150</v>
      </c>
      <c r="AJ1558">
        <f>VLOOKUP(M1558,spp!A:C,3,FALSE)</f>
        <v>1.261E-2</v>
      </c>
      <c r="AK1558">
        <f>VLOOKUP(M1558,spp!A:D,4,FALSE)</f>
        <v>2</v>
      </c>
      <c r="AL1558">
        <f t="shared" si="178"/>
        <v>11.821874999999999</v>
      </c>
      <c r="AM1558">
        <f t="shared" si="179"/>
        <v>0.29554687499999999</v>
      </c>
      <c r="AN1558">
        <f t="shared" si="180"/>
        <v>2.9554687499999996</v>
      </c>
      <c r="AO1558">
        <f t="shared" si="181"/>
        <v>2.9554687499999998E-3</v>
      </c>
      <c r="AP1558">
        <f t="shared" si="182"/>
        <v>3</v>
      </c>
      <c r="AQ1558">
        <f>VLOOKUP(M1558,spp!A:H,8,FALSE)</f>
        <v>3.5</v>
      </c>
      <c r="AR1558" t="str">
        <f>VLOOKUP(M1558,spp!A:K,10,FALSE)</f>
        <v>Depredador</v>
      </c>
      <c r="AS1558" t="str">
        <f>VLOOKUP(M1558,spp!A:L,12,FALSE)</f>
        <v>LC</v>
      </c>
    </row>
    <row r="1559" spans="1:45" x14ac:dyDescent="0.3">
      <c r="A1559">
        <v>49</v>
      </c>
      <c r="B1559" s="2" t="s">
        <v>1176</v>
      </c>
      <c r="C1559" s="2" t="s">
        <v>1177</v>
      </c>
      <c r="D1559" s="2" t="s">
        <v>1186</v>
      </c>
      <c r="E1559" s="2" t="s">
        <v>1179</v>
      </c>
      <c r="F1559" s="2">
        <v>2</v>
      </c>
      <c r="G1559" s="1" t="s">
        <v>1185</v>
      </c>
      <c r="H1559" s="61">
        <v>2013</v>
      </c>
      <c r="I1559" s="5" t="s">
        <v>986</v>
      </c>
      <c r="K1559">
        <v>14</v>
      </c>
      <c r="L1559" t="str">
        <f t="shared" si="177"/>
        <v>Profundo</v>
      </c>
      <c r="M1559" s="2" t="s">
        <v>1064</v>
      </c>
      <c r="N1559" t="str">
        <f>VLOOKUP(M1559,spp!A:B,2,FALSE)</f>
        <v>Zanclus cornutus</v>
      </c>
      <c r="O1559">
        <f t="shared" si="176"/>
        <v>3</v>
      </c>
      <c r="T1559">
        <v>3</v>
      </c>
      <c r="AJ1559">
        <f>VLOOKUP(M1559,spp!A:C,3,FALSE)</f>
        <v>1.47E-2</v>
      </c>
      <c r="AK1559">
        <f>VLOOKUP(M1559,spp!A:D,4,FALSE)</f>
        <v>3</v>
      </c>
      <c r="AL1559">
        <f t="shared" si="178"/>
        <v>689.0625</v>
      </c>
      <c r="AM1559">
        <f t="shared" si="179"/>
        <v>17.2265625</v>
      </c>
      <c r="AN1559">
        <f t="shared" si="180"/>
        <v>172.265625</v>
      </c>
      <c r="AO1559">
        <f t="shared" si="181"/>
        <v>0.17226562500000001</v>
      </c>
      <c r="AP1559">
        <f t="shared" si="182"/>
        <v>0.06</v>
      </c>
      <c r="AQ1559">
        <f>VLOOKUP(M1559,spp!A:H,8,FALSE)</f>
        <v>2.9</v>
      </c>
      <c r="AR1559" t="str">
        <f>VLOOKUP(M1559,spp!A:K,10,FALSE)</f>
        <v>Herbívoro</v>
      </c>
      <c r="AS1559" t="str">
        <f>VLOOKUP(M1559,spp!A:L,12,FALSE)</f>
        <v>NE</v>
      </c>
    </row>
    <row r="1560" spans="1:45" x14ac:dyDescent="0.3">
      <c r="A1560">
        <v>49</v>
      </c>
      <c r="B1560" s="2" t="s">
        <v>1176</v>
      </c>
      <c r="C1560" s="2" t="s">
        <v>1177</v>
      </c>
      <c r="D1560" s="2" t="s">
        <v>1186</v>
      </c>
      <c r="E1560" s="2" t="s">
        <v>1179</v>
      </c>
      <c r="F1560" s="2">
        <v>2</v>
      </c>
      <c r="G1560" s="1" t="s">
        <v>1185</v>
      </c>
      <c r="H1560" s="61">
        <v>2013</v>
      </c>
      <c r="I1560" s="5" t="s">
        <v>986</v>
      </c>
      <c r="K1560">
        <v>14</v>
      </c>
      <c r="L1560" t="str">
        <f t="shared" si="177"/>
        <v>Profundo</v>
      </c>
      <c r="M1560" s="2" t="s">
        <v>1194</v>
      </c>
      <c r="N1560" t="str">
        <f>VLOOKUP(M1560,spp!A:B,2,FALSE)</f>
        <v>Stegastes arcifrons</v>
      </c>
      <c r="O1560">
        <f t="shared" si="176"/>
        <v>60</v>
      </c>
      <c r="P1560">
        <v>30</v>
      </c>
      <c r="Q1560">
        <v>30</v>
      </c>
      <c r="AJ1560">
        <f>VLOOKUP(M1560,spp!A:C,3,FALSE)</f>
        <v>3.49E-2</v>
      </c>
      <c r="AK1560">
        <f>VLOOKUP(M1560,spp!A:D,4,FALSE)</f>
        <v>2</v>
      </c>
      <c r="AL1560">
        <f t="shared" si="178"/>
        <v>65.4375</v>
      </c>
      <c r="AM1560">
        <f t="shared" si="179"/>
        <v>1.6359375</v>
      </c>
      <c r="AN1560">
        <f t="shared" si="180"/>
        <v>16.359375</v>
      </c>
      <c r="AO1560">
        <f t="shared" si="181"/>
        <v>1.6359374999999999E-2</v>
      </c>
      <c r="AP1560">
        <f t="shared" si="182"/>
        <v>1.2</v>
      </c>
      <c r="AQ1560">
        <f>VLOOKUP(M1560,spp!A:H,8,FALSE)</f>
        <v>2.97</v>
      </c>
      <c r="AR1560" t="str">
        <f>VLOOKUP(M1560,spp!A:K,10,FALSE)</f>
        <v>Herbívoro</v>
      </c>
      <c r="AS1560" t="str">
        <f>VLOOKUP(M1560,spp!A:L,12,FALSE)</f>
        <v>LC</v>
      </c>
    </row>
    <row r="1561" spans="1:45" x14ac:dyDescent="0.3">
      <c r="A1561">
        <v>49</v>
      </c>
      <c r="B1561" s="2" t="s">
        <v>1176</v>
      </c>
      <c r="C1561" s="2" t="s">
        <v>1177</v>
      </c>
      <c r="D1561" s="2" t="s">
        <v>1186</v>
      </c>
      <c r="E1561" s="2" t="s">
        <v>1179</v>
      </c>
      <c r="F1561" s="2">
        <v>2</v>
      </c>
      <c r="G1561" s="1" t="s">
        <v>1185</v>
      </c>
      <c r="H1561" s="61">
        <v>2013</v>
      </c>
      <c r="I1561" s="5" t="s">
        <v>986</v>
      </c>
      <c r="K1561">
        <v>14</v>
      </c>
      <c r="L1561" t="str">
        <f t="shared" si="177"/>
        <v>Profundo</v>
      </c>
      <c r="M1561" s="2" t="s">
        <v>1066</v>
      </c>
      <c r="N1561" t="str">
        <f>VLOOKUP(M1561,spp!A:B,2,FALSE)</f>
        <v>Caranx melampygus</v>
      </c>
      <c r="O1561">
        <f t="shared" si="176"/>
        <v>20</v>
      </c>
      <c r="U1561">
        <v>20</v>
      </c>
      <c r="AJ1561">
        <f>VLOOKUP(M1561,spp!A:C,3,FALSE)</f>
        <v>2</v>
      </c>
      <c r="AK1561">
        <f>VLOOKUP(M1561,spp!A:D,4,FALSE)</f>
        <v>2</v>
      </c>
      <c r="AL1561">
        <f t="shared" si="178"/>
        <v>49000</v>
      </c>
      <c r="AM1561">
        <f t="shared" si="179"/>
        <v>1225</v>
      </c>
      <c r="AN1561">
        <f t="shared" si="180"/>
        <v>12250</v>
      </c>
      <c r="AO1561">
        <f t="shared" si="181"/>
        <v>12.25</v>
      </c>
      <c r="AP1561">
        <f t="shared" si="182"/>
        <v>0.4</v>
      </c>
      <c r="AQ1561">
        <f>VLOOKUP(M1561,spp!A:H,8,FALSE)</f>
        <v>4.5</v>
      </c>
      <c r="AR1561" t="str">
        <f>VLOOKUP(M1561,spp!A:K,10,FALSE)</f>
        <v>Depredador Tope</v>
      </c>
      <c r="AS1561" t="str">
        <f>VLOOKUP(M1561,spp!A:L,12,FALSE)</f>
        <v>NE</v>
      </c>
    </row>
    <row r="1562" spans="1:45" x14ac:dyDescent="0.3">
      <c r="A1562">
        <v>49</v>
      </c>
      <c r="B1562" s="2" t="s">
        <v>1176</v>
      </c>
      <c r="C1562" s="2" t="s">
        <v>1177</v>
      </c>
      <c r="D1562" s="2" t="s">
        <v>1186</v>
      </c>
      <c r="E1562" s="2" t="s">
        <v>1179</v>
      </c>
      <c r="F1562" s="2">
        <v>2</v>
      </c>
      <c r="G1562" s="1" t="s">
        <v>1185</v>
      </c>
      <c r="H1562" s="61">
        <v>2013</v>
      </c>
      <c r="I1562" s="5" t="s">
        <v>986</v>
      </c>
      <c r="K1562">
        <v>14</v>
      </c>
      <c r="L1562" t="str">
        <f t="shared" si="177"/>
        <v>Profundo</v>
      </c>
      <c r="M1562" s="2" t="s">
        <v>1141</v>
      </c>
      <c r="N1562" t="str">
        <f>VLOOKUP(M1562,spp!A:B,2,FALSE)</f>
        <v>Halichoeres discolor</v>
      </c>
      <c r="O1562">
        <f t="shared" si="176"/>
        <v>11</v>
      </c>
      <c r="P1562">
        <v>5</v>
      </c>
      <c r="Q1562">
        <v>6</v>
      </c>
      <c r="AJ1562">
        <f>VLOOKUP(M1562,spp!A:C,3,FALSE)</f>
        <v>0.01</v>
      </c>
      <c r="AK1562">
        <f>VLOOKUP(M1562,spp!A:D,4,FALSE)</f>
        <v>3.04</v>
      </c>
      <c r="AL1562">
        <f t="shared" si="178"/>
        <v>28.247470124524451</v>
      </c>
      <c r="AM1562">
        <f t="shared" si="179"/>
        <v>0.7061867531131113</v>
      </c>
      <c r="AN1562">
        <f t="shared" si="180"/>
        <v>7.0618675311311128</v>
      </c>
      <c r="AO1562">
        <f t="shared" si="181"/>
        <v>7.0618675311311125E-3</v>
      </c>
      <c r="AP1562">
        <f t="shared" si="182"/>
        <v>0.22</v>
      </c>
      <c r="AQ1562">
        <f>VLOOKUP(M1562,spp!A:H,8,FALSE)</f>
        <v>3.4</v>
      </c>
      <c r="AR1562" t="str">
        <f>VLOOKUP(M1562,spp!A:K,10,FALSE)</f>
        <v>Depredador</v>
      </c>
      <c r="AS1562" t="str">
        <f>VLOOKUP(M1562,spp!A:L,12,FALSE)</f>
        <v>VU</v>
      </c>
    </row>
    <row r="1563" spans="1:45" x14ac:dyDescent="0.3">
      <c r="A1563">
        <v>49</v>
      </c>
      <c r="B1563" s="2" t="s">
        <v>1176</v>
      </c>
      <c r="C1563" s="2" t="s">
        <v>1177</v>
      </c>
      <c r="D1563" s="2" t="s">
        <v>1186</v>
      </c>
      <c r="E1563" s="2" t="s">
        <v>1179</v>
      </c>
      <c r="F1563" s="2">
        <v>2</v>
      </c>
      <c r="G1563" s="1" t="s">
        <v>1185</v>
      </c>
      <c r="H1563" s="61">
        <v>2013</v>
      </c>
      <c r="I1563" s="5" t="s">
        <v>986</v>
      </c>
      <c r="K1563">
        <v>14</v>
      </c>
      <c r="L1563" t="str">
        <f t="shared" si="177"/>
        <v>Profundo</v>
      </c>
      <c r="M1563" s="2" t="s">
        <v>1198</v>
      </c>
      <c r="N1563" t="str">
        <f>VLOOKUP(M1563,spp!A:B,2,FALSE)</f>
        <v>Dermatolepis dermatolepis</v>
      </c>
      <c r="O1563">
        <f t="shared" si="176"/>
        <v>22</v>
      </c>
      <c r="R1563">
        <v>2</v>
      </c>
      <c r="U1563">
        <v>20</v>
      </c>
      <c r="AJ1563">
        <f>VLOOKUP(M1563,spp!A:C,3,FALSE)</f>
        <v>1</v>
      </c>
      <c r="AK1563">
        <f>VLOOKUP(M1563,spp!A:D,4,FALSE)</f>
        <v>3</v>
      </c>
      <c r="AL1563">
        <f t="shared" si="178"/>
        <v>861406.25</v>
      </c>
      <c r="AM1563">
        <f t="shared" si="179"/>
        <v>21535.15625</v>
      </c>
      <c r="AN1563">
        <f t="shared" si="180"/>
        <v>215351.5625</v>
      </c>
      <c r="AO1563">
        <f t="shared" si="181"/>
        <v>215.3515625</v>
      </c>
      <c r="AP1563">
        <f t="shared" si="182"/>
        <v>0.44</v>
      </c>
      <c r="AQ1563">
        <f>VLOOKUP(M1563,spp!A:H,8,FALSE)</f>
        <v>4.5</v>
      </c>
      <c r="AR1563" t="str">
        <f>VLOOKUP(M1563,spp!A:K,10,FALSE)</f>
        <v>Depredador Tope</v>
      </c>
      <c r="AS1563" t="str">
        <f>VLOOKUP(M1563,spp!A:L,12,FALSE)</f>
        <v>LC</v>
      </c>
    </row>
    <row r="1564" spans="1:45" x14ac:dyDescent="0.3">
      <c r="A1564">
        <v>49</v>
      </c>
      <c r="B1564" s="2" t="s">
        <v>1176</v>
      </c>
      <c r="C1564" s="2" t="s">
        <v>1177</v>
      </c>
      <c r="D1564" s="2" t="s">
        <v>1186</v>
      </c>
      <c r="E1564" s="2" t="s">
        <v>1179</v>
      </c>
      <c r="F1564" s="2">
        <v>2</v>
      </c>
      <c r="G1564" s="1" t="s">
        <v>1185</v>
      </c>
      <c r="H1564" s="61">
        <v>2013</v>
      </c>
      <c r="I1564" s="5" t="s">
        <v>986</v>
      </c>
      <c r="K1564">
        <v>14</v>
      </c>
      <c r="L1564" t="str">
        <f t="shared" si="177"/>
        <v>Profundo</v>
      </c>
      <c r="M1564" s="2" t="s">
        <v>1031</v>
      </c>
      <c r="N1564" t="str">
        <f>VLOOKUP(M1564,spp!A:B,2,FALSE)</f>
        <v>Ophioblennius steindachneri</v>
      </c>
      <c r="O1564">
        <f t="shared" si="176"/>
        <v>3</v>
      </c>
      <c r="Q1564">
        <v>3</v>
      </c>
      <c r="AJ1564">
        <f>VLOOKUP(M1564,spp!A:C,3,FALSE)</f>
        <v>3</v>
      </c>
      <c r="AK1564">
        <f>VLOOKUP(M1564,spp!A:D,4,FALSE)</f>
        <v>2.379</v>
      </c>
      <c r="AL1564">
        <f t="shared" si="178"/>
        <v>1086.4587827852017</v>
      </c>
      <c r="AM1564">
        <f t="shared" si="179"/>
        <v>27.161469569630043</v>
      </c>
      <c r="AN1564">
        <f t="shared" si="180"/>
        <v>271.61469569630043</v>
      </c>
      <c r="AO1564">
        <f t="shared" si="181"/>
        <v>0.27161469569630042</v>
      </c>
      <c r="AP1564">
        <f t="shared" si="182"/>
        <v>0.06</v>
      </c>
      <c r="AQ1564">
        <f>VLOOKUP(M1564,spp!A:H,8,FALSE)</f>
        <v>2.7</v>
      </c>
      <c r="AR1564" t="str">
        <f>VLOOKUP(M1564,spp!A:K,10,FALSE)</f>
        <v>Herbívoro</v>
      </c>
      <c r="AS1564" t="str">
        <f>VLOOKUP(M1564,spp!A:L,12,FALSE)</f>
        <v>LC</v>
      </c>
    </row>
    <row r="1565" spans="1:45" x14ac:dyDescent="0.3">
      <c r="A1565">
        <v>49</v>
      </c>
      <c r="B1565" s="2" t="s">
        <v>1176</v>
      </c>
      <c r="C1565" s="2" t="s">
        <v>1177</v>
      </c>
      <c r="D1565" s="2" t="s">
        <v>1186</v>
      </c>
      <c r="E1565" s="2" t="s">
        <v>1179</v>
      </c>
      <c r="F1565" s="2">
        <v>2</v>
      </c>
      <c r="G1565" s="1" t="s">
        <v>1185</v>
      </c>
      <c r="H1565" s="61">
        <v>2013</v>
      </c>
      <c r="I1565" s="5" t="s">
        <v>986</v>
      </c>
      <c r="K1565">
        <v>14</v>
      </c>
      <c r="L1565" t="str">
        <f t="shared" si="177"/>
        <v>Profundo</v>
      </c>
      <c r="M1565" s="2" t="s">
        <v>1034</v>
      </c>
      <c r="N1565" t="str">
        <f>VLOOKUP(M1565,spp!A:B,2,FALSE)</f>
        <v>Acanthurus nigricans</v>
      </c>
      <c r="O1565">
        <f t="shared" si="176"/>
        <v>2</v>
      </c>
      <c r="S1565">
        <v>2</v>
      </c>
      <c r="AJ1565">
        <f>VLOOKUP(M1565,spp!A:C,3,FALSE)</f>
        <v>6</v>
      </c>
      <c r="AK1565">
        <f>VLOOKUP(M1565,spp!A:D,4,FALSE)</f>
        <v>2.669</v>
      </c>
      <c r="AL1565">
        <f t="shared" si="178"/>
        <v>24937.321132845005</v>
      </c>
      <c r="AM1565">
        <f t="shared" si="179"/>
        <v>623.43302832112511</v>
      </c>
      <c r="AN1565">
        <f t="shared" si="180"/>
        <v>6234.3302832112513</v>
      </c>
      <c r="AO1565">
        <f t="shared" si="181"/>
        <v>6.2343302832112517</v>
      </c>
      <c r="AP1565">
        <f t="shared" si="182"/>
        <v>0.04</v>
      </c>
      <c r="AQ1565">
        <f>VLOOKUP(M1565,spp!A:H,8,FALSE)</f>
        <v>2</v>
      </c>
      <c r="AR1565" t="str">
        <f>VLOOKUP(M1565,spp!A:K,10,FALSE)</f>
        <v>Herbívoro</v>
      </c>
      <c r="AS1565" t="str">
        <f>VLOOKUP(M1565,spp!A:L,12,FALSE)</f>
        <v>LC</v>
      </c>
    </row>
    <row r="1566" spans="1:45" x14ac:dyDescent="0.3">
      <c r="A1566">
        <v>49</v>
      </c>
      <c r="B1566" s="2" t="s">
        <v>1176</v>
      </c>
      <c r="C1566" s="2" t="s">
        <v>1177</v>
      </c>
      <c r="D1566" s="2" t="s">
        <v>1186</v>
      </c>
      <c r="E1566" s="2" t="s">
        <v>1179</v>
      </c>
      <c r="F1566" s="2">
        <v>2</v>
      </c>
      <c r="G1566" s="1" t="s">
        <v>1185</v>
      </c>
      <c r="H1566" s="61">
        <v>2013</v>
      </c>
      <c r="I1566" s="5" t="s">
        <v>986</v>
      </c>
      <c r="K1566">
        <v>14</v>
      </c>
      <c r="L1566" t="str">
        <f t="shared" si="177"/>
        <v>Profundo</v>
      </c>
      <c r="M1566" s="2" t="s">
        <v>1047</v>
      </c>
      <c r="N1566" t="str">
        <f>VLOOKUP(M1566,spp!A:B,2,FALSE)</f>
        <v>Scarus rubroviolaceus</v>
      </c>
      <c r="O1566">
        <f t="shared" si="176"/>
        <v>3</v>
      </c>
      <c r="U1566">
        <v>3</v>
      </c>
      <c r="AJ1566">
        <f>VLOOKUP(M1566,spp!A:C,3,FALSE)</f>
        <v>1</v>
      </c>
      <c r="AK1566">
        <f>VLOOKUP(M1566,spp!A:D,4,FALSE)</f>
        <v>3.109</v>
      </c>
      <c r="AL1566">
        <f t="shared" si="178"/>
        <v>189508.54822210452</v>
      </c>
      <c r="AM1566">
        <f t="shared" si="179"/>
        <v>4737.7137055526127</v>
      </c>
      <c r="AN1566">
        <f t="shared" si="180"/>
        <v>47377.137055526124</v>
      </c>
      <c r="AO1566">
        <f t="shared" si="181"/>
        <v>47.377137055526127</v>
      </c>
      <c r="AP1566">
        <f t="shared" si="182"/>
        <v>0.06</v>
      </c>
      <c r="AQ1566">
        <f>VLOOKUP(M1566,spp!A:H,8,FALSE)</f>
        <v>2</v>
      </c>
      <c r="AR1566" t="str">
        <f>VLOOKUP(M1566,spp!A:K,10,FALSE)</f>
        <v>Herbívoro</v>
      </c>
      <c r="AS1566" t="str">
        <f>VLOOKUP(M1566,spp!A:L,12,FALSE)</f>
        <v>LC</v>
      </c>
    </row>
    <row r="1567" spans="1:45" x14ac:dyDescent="0.3">
      <c r="A1567">
        <v>49</v>
      </c>
      <c r="B1567" s="2" t="s">
        <v>1176</v>
      </c>
      <c r="C1567" s="2" t="s">
        <v>1177</v>
      </c>
      <c r="D1567" s="2" t="s">
        <v>1186</v>
      </c>
      <c r="E1567" s="2" t="s">
        <v>1179</v>
      </c>
      <c r="F1567" s="2">
        <v>2</v>
      </c>
      <c r="G1567" s="1" t="s">
        <v>1185</v>
      </c>
      <c r="H1567" s="61">
        <v>2013</v>
      </c>
      <c r="I1567" s="5" t="s">
        <v>986</v>
      </c>
      <c r="K1567">
        <v>14</v>
      </c>
      <c r="L1567" t="str">
        <f t="shared" si="177"/>
        <v>Profundo</v>
      </c>
      <c r="M1567" s="2" t="s">
        <v>1062</v>
      </c>
      <c r="N1567" t="str">
        <f>VLOOKUP(M1567,spp!A:B,2,FALSE)</f>
        <v>Paranthias colonus</v>
      </c>
      <c r="O1567">
        <f t="shared" si="176"/>
        <v>30</v>
      </c>
      <c r="S1567">
        <v>30</v>
      </c>
      <c r="AJ1567">
        <f>VLOOKUP(M1567,spp!A:C,3,FALSE)</f>
        <v>1.485E-2</v>
      </c>
      <c r="AK1567">
        <f>VLOOKUP(M1567,spp!A:D,4,FALSE)</f>
        <v>2</v>
      </c>
      <c r="AL1567">
        <f t="shared" si="178"/>
        <v>136.43437499999999</v>
      </c>
      <c r="AM1567">
        <f t="shared" si="179"/>
        <v>3.4108593749999998</v>
      </c>
      <c r="AN1567">
        <f t="shared" si="180"/>
        <v>34.108593749999997</v>
      </c>
      <c r="AO1567">
        <f t="shared" si="181"/>
        <v>3.4108593749999999E-2</v>
      </c>
      <c r="AP1567">
        <f t="shared" si="182"/>
        <v>0.6</v>
      </c>
      <c r="AQ1567">
        <f>VLOOKUP(M1567,spp!A:H,8,FALSE)</f>
        <v>3.8</v>
      </c>
      <c r="AR1567" t="str">
        <f>VLOOKUP(M1567,spp!A:K,10,FALSE)</f>
        <v>Planctívoro</v>
      </c>
      <c r="AS1567" t="str">
        <f>VLOOKUP(M1567,spp!A:L,12,FALSE)</f>
        <v>LC</v>
      </c>
    </row>
    <row r="1568" spans="1:45" x14ac:dyDescent="0.3">
      <c r="A1568">
        <v>49</v>
      </c>
      <c r="B1568" s="2" t="s">
        <v>1176</v>
      </c>
      <c r="C1568" s="2" t="s">
        <v>1177</v>
      </c>
      <c r="D1568" s="2" t="s">
        <v>1186</v>
      </c>
      <c r="E1568" s="2" t="s">
        <v>1179</v>
      </c>
      <c r="F1568" s="2">
        <v>2</v>
      </c>
      <c r="G1568" s="1" t="s">
        <v>1185</v>
      </c>
      <c r="H1568" s="61">
        <v>2013</v>
      </c>
      <c r="I1568" s="5" t="s">
        <v>986</v>
      </c>
      <c r="K1568">
        <v>14</v>
      </c>
      <c r="L1568" t="str">
        <f t="shared" si="177"/>
        <v>Profundo</v>
      </c>
      <c r="M1568" s="2" t="s">
        <v>1022</v>
      </c>
      <c r="N1568" t="str">
        <f>VLOOKUP(M1568,spp!A:B,2,FALSE)</f>
        <v>Epinephelus labriformis</v>
      </c>
      <c r="O1568">
        <f t="shared" si="176"/>
        <v>3</v>
      </c>
      <c r="T1568">
        <v>1</v>
      </c>
      <c r="U1568">
        <v>2</v>
      </c>
      <c r="AJ1568">
        <f>VLOOKUP(M1568,spp!A:C,3,FALSE)</f>
        <v>3</v>
      </c>
      <c r="AK1568">
        <f>VLOOKUP(M1568,spp!A:D,4,FALSE)</f>
        <v>2.9</v>
      </c>
      <c r="AL1568">
        <f t="shared" si="178"/>
        <v>214254.47413290507</v>
      </c>
      <c r="AM1568">
        <f t="shared" si="179"/>
        <v>5356.3618533226272</v>
      </c>
      <c r="AN1568">
        <f t="shared" si="180"/>
        <v>53563.618533226268</v>
      </c>
      <c r="AO1568">
        <f t="shared" si="181"/>
        <v>53.563618533226268</v>
      </c>
      <c r="AP1568">
        <f t="shared" si="182"/>
        <v>0.06</v>
      </c>
      <c r="AQ1568">
        <f>VLOOKUP(M1568,spp!A:H,8,FALSE)</f>
        <v>4</v>
      </c>
      <c r="AR1568" t="str">
        <f>VLOOKUP(M1568,spp!A:K,10,FALSE)</f>
        <v>Depredador Tope</v>
      </c>
      <c r="AS1568" t="str">
        <f>VLOOKUP(M1568,spp!A:L,12,FALSE)</f>
        <v>LC</v>
      </c>
    </row>
    <row r="1569" spans="1:45" x14ac:dyDescent="0.3">
      <c r="A1569">
        <v>49</v>
      </c>
      <c r="B1569" s="2" t="s">
        <v>1176</v>
      </c>
      <c r="C1569" s="2" t="s">
        <v>1177</v>
      </c>
      <c r="D1569" s="2" t="s">
        <v>1186</v>
      </c>
      <c r="E1569" s="2" t="s">
        <v>1179</v>
      </c>
      <c r="F1569" s="2">
        <v>2</v>
      </c>
      <c r="G1569" s="1" t="s">
        <v>1185</v>
      </c>
      <c r="H1569" s="61">
        <v>2013</v>
      </c>
      <c r="I1569" s="5" t="s">
        <v>986</v>
      </c>
      <c r="K1569">
        <v>14</v>
      </c>
      <c r="L1569" t="str">
        <f t="shared" si="177"/>
        <v>Profundo</v>
      </c>
      <c r="M1569" s="2" t="s">
        <v>1081</v>
      </c>
      <c r="N1569" t="str">
        <f>VLOOKUP(M1569,spp!A:B,2,FALSE)</f>
        <v>Triaenodon obesus</v>
      </c>
      <c r="O1569">
        <f t="shared" si="176"/>
        <v>2</v>
      </c>
      <c r="AA1569">
        <v>2</v>
      </c>
      <c r="AJ1569">
        <f>VLOOKUP(M1569,spp!A:C,3,FALSE)</f>
        <v>1.5E-3</v>
      </c>
      <c r="AK1569">
        <f>VLOOKUP(M1569,spp!A:D,4,FALSE)</f>
        <v>3</v>
      </c>
      <c r="AL1569">
        <f t="shared" si="178"/>
        <v>2572.125</v>
      </c>
      <c r="AM1569">
        <f t="shared" si="179"/>
        <v>64.303124999999994</v>
      </c>
      <c r="AN1569">
        <f t="shared" si="180"/>
        <v>643.03125</v>
      </c>
      <c r="AO1569">
        <f t="shared" si="181"/>
        <v>0.64303125000000005</v>
      </c>
      <c r="AP1569">
        <f t="shared" si="182"/>
        <v>0.04</v>
      </c>
      <c r="AQ1569">
        <f>VLOOKUP(M1569,spp!A:H,8,FALSE)</f>
        <v>4.2</v>
      </c>
      <c r="AR1569" t="str">
        <f>VLOOKUP(M1569,spp!A:K,10,FALSE)</f>
        <v>Depredador Tope</v>
      </c>
      <c r="AS1569" t="str">
        <f>VLOOKUP(M1569,spp!A:L,12,FALSE)</f>
        <v>NT</v>
      </c>
    </row>
    <row r="1570" spans="1:45" x14ac:dyDescent="0.3">
      <c r="A1570">
        <v>49</v>
      </c>
      <c r="B1570" s="2" t="s">
        <v>1176</v>
      </c>
      <c r="C1570" s="2" t="s">
        <v>1177</v>
      </c>
      <c r="D1570" s="2" t="s">
        <v>1186</v>
      </c>
      <c r="E1570" s="2" t="s">
        <v>1179</v>
      </c>
      <c r="F1570" s="2">
        <v>2</v>
      </c>
      <c r="G1570" s="1" t="s">
        <v>1185</v>
      </c>
      <c r="H1570" s="61">
        <v>2013</v>
      </c>
      <c r="I1570" s="5" t="s">
        <v>986</v>
      </c>
      <c r="K1570">
        <v>14</v>
      </c>
      <c r="L1570" t="str">
        <f t="shared" si="177"/>
        <v>Profundo</v>
      </c>
      <c r="M1570" s="2" t="s">
        <v>1079</v>
      </c>
      <c r="N1570" t="str">
        <f>VLOOKUP(M1570,spp!A:B,2,FALSE)</f>
        <v>Cirrhitichthys oxycephalus</v>
      </c>
      <c r="O1570">
        <f t="shared" si="176"/>
        <v>3</v>
      </c>
      <c r="P1570">
        <v>3</v>
      </c>
      <c r="AJ1570">
        <f>VLOOKUP(M1570,spp!A:C,3,FALSE)</f>
        <v>3.32E-2</v>
      </c>
      <c r="AK1570">
        <f>VLOOKUP(M1570,spp!A:D,4,FALSE)</f>
        <v>3</v>
      </c>
      <c r="AL1570">
        <f t="shared" si="178"/>
        <v>1.5562500000000001</v>
      </c>
      <c r="AM1570">
        <f t="shared" si="179"/>
        <v>3.8906250000000003E-2</v>
      </c>
      <c r="AN1570">
        <f t="shared" si="180"/>
        <v>0.38906250000000003</v>
      </c>
      <c r="AO1570">
        <f t="shared" si="181"/>
        <v>3.8906250000000003E-4</v>
      </c>
      <c r="AP1570">
        <f t="shared" si="182"/>
        <v>0.06</v>
      </c>
      <c r="AQ1570">
        <f>VLOOKUP(M1570,spp!A:H,8,FALSE)</f>
        <v>3.9</v>
      </c>
      <c r="AR1570" t="str">
        <f>VLOOKUP(M1570,spp!A:K,10,FALSE)</f>
        <v>Depredador</v>
      </c>
      <c r="AS1570" t="str">
        <f>VLOOKUP(M1570,spp!A:L,12,FALSE)</f>
        <v>NE</v>
      </c>
    </row>
    <row r="1571" spans="1:45" x14ac:dyDescent="0.3">
      <c r="A1571">
        <v>49</v>
      </c>
      <c r="B1571" s="2" t="s">
        <v>1176</v>
      </c>
      <c r="C1571" s="2" t="s">
        <v>1177</v>
      </c>
      <c r="D1571" s="2" t="s">
        <v>1186</v>
      </c>
      <c r="E1571" s="2" t="s">
        <v>1179</v>
      </c>
      <c r="F1571" s="2">
        <v>2</v>
      </c>
      <c r="G1571" s="1" t="s">
        <v>1185</v>
      </c>
      <c r="H1571" s="61">
        <v>2013</v>
      </c>
      <c r="I1571" s="5" t="s">
        <v>986</v>
      </c>
      <c r="K1571">
        <v>14</v>
      </c>
      <c r="L1571" t="str">
        <f t="shared" si="177"/>
        <v>Profundo</v>
      </c>
      <c r="M1571" s="2" t="s">
        <v>1046</v>
      </c>
      <c r="N1571" t="str">
        <f>VLOOKUP(M1571,spp!A:B,2,FALSE)</f>
        <v>Arothron meleagris</v>
      </c>
      <c r="O1571">
        <f t="shared" si="176"/>
        <v>2</v>
      </c>
      <c r="S1571">
        <v>2</v>
      </c>
      <c r="AJ1571">
        <f>VLOOKUP(M1571,spp!A:C,3,FALSE)</f>
        <v>3</v>
      </c>
      <c r="AK1571">
        <f>VLOOKUP(M1571,spp!A:D,4,FALSE)</f>
        <v>2</v>
      </c>
      <c r="AL1571">
        <f t="shared" si="178"/>
        <v>1837.5</v>
      </c>
      <c r="AM1571">
        <f t="shared" si="179"/>
        <v>45.9375</v>
      </c>
      <c r="AN1571">
        <f t="shared" si="180"/>
        <v>459.375</v>
      </c>
      <c r="AO1571">
        <f t="shared" si="181"/>
        <v>0.45937499999999998</v>
      </c>
      <c r="AP1571">
        <f t="shared" si="182"/>
        <v>0.04</v>
      </c>
      <c r="AQ1571">
        <f>VLOOKUP(M1571,spp!A:H,8,FALSE)</f>
        <v>3.4</v>
      </c>
      <c r="AR1571" t="str">
        <f>VLOOKUP(M1571,spp!A:K,10,FALSE)</f>
        <v>Depredador</v>
      </c>
      <c r="AS1571" t="str">
        <f>VLOOKUP(M1571,spp!A:L,12,FALSE)</f>
        <v>NE</v>
      </c>
    </row>
    <row r="1572" spans="1:45" x14ac:dyDescent="0.3">
      <c r="A1572">
        <v>49</v>
      </c>
      <c r="B1572" s="2" t="s">
        <v>1176</v>
      </c>
      <c r="C1572" s="2" t="s">
        <v>1177</v>
      </c>
      <c r="D1572" s="2" t="s">
        <v>1186</v>
      </c>
      <c r="E1572" s="2" t="s">
        <v>1179</v>
      </c>
      <c r="F1572" s="2">
        <v>2</v>
      </c>
      <c r="G1572" s="1" t="s">
        <v>1185</v>
      </c>
      <c r="H1572" s="61">
        <v>2013</v>
      </c>
      <c r="I1572" s="5" t="s">
        <v>986</v>
      </c>
      <c r="K1572">
        <v>14</v>
      </c>
      <c r="L1572" t="str">
        <f t="shared" si="177"/>
        <v>Profundo</v>
      </c>
      <c r="M1572" s="2" t="s">
        <v>1040</v>
      </c>
      <c r="N1572" t="str">
        <f>VLOOKUP(M1572,spp!A:B,2,FALSE)</f>
        <v>Sufflamen verres</v>
      </c>
      <c r="O1572">
        <f t="shared" si="176"/>
        <v>4</v>
      </c>
      <c r="T1572">
        <v>4</v>
      </c>
      <c r="AJ1572">
        <f>VLOOKUP(M1572,spp!A:C,3,FALSE)</f>
        <v>2</v>
      </c>
      <c r="AK1572">
        <f>VLOOKUP(M1572,spp!A:D,4,FALSE)</f>
        <v>3</v>
      </c>
      <c r="AL1572">
        <f t="shared" si="178"/>
        <v>125000</v>
      </c>
      <c r="AM1572">
        <f t="shared" si="179"/>
        <v>3125</v>
      </c>
      <c r="AN1572">
        <f t="shared" si="180"/>
        <v>31250</v>
      </c>
      <c r="AO1572">
        <f t="shared" si="181"/>
        <v>31.25</v>
      </c>
      <c r="AP1572">
        <f t="shared" si="182"/>
        <v>0.08</v>
      </c>
      <c r="AQ1572">
        <f>VLOOKUP(M1572,spp!A:H,8,FALSE)</f>
        <v>3.3</v>
      </c>
      <c r="AR1572" t="str">
        <f>VLOOKUP(M1572,spp!A:K,10,FALSE)</f>
        <v>Depredador</v>
      </c>
      <c r="AS1572" t="str">
        <f>VLOOKUP(M1572,spp!A:L,12,FALSE)</f>
        <v>LC</v>
      </c>
    </row>
    <row r="1573" spans="1:45" x14ac:dyDescent="0.3">
      <c r="A1573">
        <v>49</v>
      </c>
      <c r="B1573" s="2" t="s">
        <v>1176</v>
      </c>
      <c r="C1573" s="2" t="s">
        <v>1177</v>
      </c>
      <c r="D1573" s="2" t="s">
        <v>1186</v>
      </c>
      <c r="E1573" s="2" t="s">
        <v>1179</v>
      </c>
      <c r="F1573" s="2">
        <v>2</v>
      </c>
      <c r="G1573" s="1" t="s">
        <v>1185</v>
      </c>
      <c r="H1573" s="61">
        <v>2013</v>
      </c>
      <c r="I1573" s="5" t="s">
        <v>986</v>
      </c>
      <c r="K1573">
        <v>14</v>
      </c>
      <c r="L1573" t="str">
        <f t="shared" si="177"/>
        <v>Profundo</v>
      </c>
      <c r="M1573" s="2" t="s">
        <v>1145</v>
      </c>
      <c r="N1573" t="str">
        <f>VLOOKUP(M1573,spp!A:B,2,FALSE)</f>
        <v>Ctenochaetus marginatus</v>
      </c>
      <c r="O1573">
        <f t="shared" si="176"/>
        <v>2</v>
      </c>
      <c r="T1573">
        <v>2</v>
      </c>
      <c r="AJ1573">
        <f>VLOOKUP(M1573,spp!A:C,3,FALSE)</f>
        <v>0.297619048</v>
      </c>
      <c r="AK1573">
        <f>VLOOKUP(M1573,spp!A:D,4,FALSE)</f>
        <v>3</v>
      </c>
      <c r="AL1573">
        <f t="shared" si="178"/>
        <v>9300.5952500000003</v>
      </c>
      <c r="AM1573">
        <f t="shared" si="179"/>
        <v>232.51488125</v>
      </c>
      <c r="AN1573">
        <f t="shared" si="180"/>
        <v>2325.1488125000001</v>
      </c>
      <c r="AO1573">
        <f t="shared" si="181"/>
        <v>2.3251488125000002</v>
      </c>
      <c r="AP1573">
        <f t="shared" si="182"/>
        <v>0.04</v>
      </c>
      <c r="AQ1573">
        <f>VLOOKUP(M1573,spp!A:H,8,FALSE)</f>
        <v>2</v>
      </c>
      <c r="AR1573" t="str">
        <f>VLOOKUP(M1573,spp!A:K,10,FALSE)</f>
        <v>Herbívoro</v>
      </c>
      <c r="AS1573" t="str">
        <f>VLOOKUP(M1573,spp!A:L,12,FALSE)</f>
        <v>LC</v>
      </c>
    </row>
    <row r="1574" spans="1:45" x14ac:dyDescent="0.3">
      <c r="A1574">
        <v>49</v>
      </c>
      <c r="B1574" s="2" t="s">
        <v>1176</v>
      </c>
      <c r="C1574" s="2" t="s">
        <v>1177</v>
      </c>
      <c r="D1574" s="2" t="s">
        <v>1186</v>
      </c>
      <c r="E1574" s="2" t="s">
        <v>1179</v>
      </c>
      <c r="F1574" s="2">
        <v>2</v>
      </c>
      <c r="G1574" s="1" t="s">
        <v>1185</v>
      </c>
      <c r="H1574" s="61">
        <v>2013</v>
      </c>
      <c r="I1574" s="5" t="s">
        <v>986</v>
      </c>
      <c r="K1574">
        <v>14</v>
      </c>
      <c r="L1574" t="str">
        <f t="shared" si="177"/>
        <v>Profundo</v>
      </c>
      <c r="M1574" s="2" t="s">
        <v>1150</v>
      </c>
      <c r="N1574" t="str">
        <f>VLOOKUP(M1574,spp!A:B,2,FALSE)</f>
        <v>Shyrna lewinii</v>
      </c>
      <c r="O1574">
        <f t="shared" si="176"/>
        <v>2</v>
      </c>
      <c r="AF1574">
        <v>2</v>
      </c>
      <c r="AJ1574">
        <f>VLOOKUP(M1574,spp!A:C,3,FALSE)</f>
        <v>3.47E-3</v>
      </c>
      <c r="AK1574">
        <f>VLOOKUP(M1574,spp!A:D,4,FALSE)</f>
        <v>3.15</v>
      </c>
      <c r="AL1574">
        <f t="shared" si="178"/>
        <v>178128.90676503154</v>
      </c>
      <c r="AM1574">
        <f t="shared" si="179"/>
        <v>4453.2226691257883</v>
      </c>
      <c r="AN1574">
        <f t="shared" si="180"/>
        <v>44532.226691257885</v>
      </c>
      <c r="AO1574">
        <f t="shared" si="181"/>
        <v>44.532226691257883</v>
      </c>
      <c r="AP1574">
        <f t="shared" si="182"/>
        <v>0.04</v>
      </c>
      <c r="AQ1574">
        <f>VLOOKUP(M1574,spp!A:H,8,FALSE)</f>
        <v>4</v>
      </c>
      <c r="AR1574" t="str">
        <f>VLOOKUP(M1574,spp!A:K,10,FALSE)</f>
        <v>Depredador Tope</v>
      </c>
      <c r="AS1574" t="str">
        <f>VLOOKUP(M1574,spp!A:L,12,FALSE)</f>
        <v>EN</v>
      </c>
    </row>
    <row r="1575" spans="1:45" x14ac:dyDescent="0.3">
      <c r="A1575">
        <v>49</v>
      </c>
      <c r="B1575" s="2" t="s">
        <v>1176</v>
      </c>
      <c r="C1575" s="2" t="s">
        <v>1177</v>
      </c>
      <c r="D1575" s="2" t="s">
        <v>1186</v>
      </c>
      <c r="E1575" s="2" t="s">
        <v>1179</v>
      </c>
      <c r="F1575" s="2">
        <v>2</v>
      </c>
      <c r="G1575" s="1" t="s">
        <v>1185</v>
      </c>
      <c r="H1575" s="61">
        <v>2013</v>
      </c>
      <c r="I1575" s="5" t="s">
        <v>986</v>
      </c>
      <c r="K1575">
        <v>14</v>
      </c>
      <c r="L1575" t="str">
        <f t="shared" si="177"/>
        <v>Profundo</v>
      </c>
      <c r="M1575" s="2" t="s">
        <v>1077</v>
      </c>
      <c r="N1575" t="str">
        <f>VLOOKUP(M1575,spp!A:B,2,FALSE)</f>
        <v>Fistularia commersonii</v>
      </c>
      <c r="O1575">
        <f t="shared" si="176"/>
        <v>3</v>
      </c>
      <c r="W1575">
        <v>3</v>
      </c>
      <c r="AJ1575">
        <f>VLOOKUP(M1575,spp!A:C,3,FALSE)</f>
        <v>5</v>
      </c>
      <c r="AK1575">
        <f>VLOOKUP(M1575,spp!A:D,4,FALSE)</f>
        <v>3</v>
      </c>
      <c r="AL1575">
        <f t="shared" si="178"/>
        <v>2495625</v>
      </c>
      <c r="AM1575">
        <f t="shared" si="179"/>
        <v>62390.625</v>
      </c>
      <c r="AN1575">
        <f t="shared" si="180"/>
        <v>623906.25</v>
      </c>
      <c r="AO1575">
        <f t="shared" si="181"/>
        <v>623.90625</v>
      </c>
      <c r="AP1575">
        <f t="shared" si="182"/>
        <v>0.06</v>
      </c>
      <c r="AQ1575">
        <f>VLOOKUP(M1575,spp!A:H,8,FALSE)</f>
        <v>4.3</v>
      </c>
      <c r="AR1575" t="str">
        <f>VLOOKUP(M1575,spp!A:K,10,FALSE)</f>
        <v>Depredador Tope</v>
      </c>
      <c r="AS1575" t="str">
        <f>VLOOKUP(M1575,spp!A:L,12,FALSE)</f>
        <v>NE</v>
      </c>
    </row>
    <row r="1576" spans="1:45" x14ac:dyDescent="0.3">
      <c r="A1576">
        <v>49</v>
      </c>
      <c r="B1576" s="2" t="s">
        <v>1176</v>
      </c>
      <c r="C1576" s="2" t="s">
        <v>1177</v>
      </c>
      <c r="D1576" s="2" t="s">
        <v>1186</v>
      </c>
      <c r="E1576" s="2" t="s">
        <v>1179</v>
      </c>
      <c r="F1576" s="2">
        <v>2</v>
      </c>
      <c r="G1576" s="1" t="s">
        <v>1185</v>
      </c>
      <c r="H1576" s="61">
        <v>2013</v>
      </c>
      <c r="I1576" s="5" t="s">
        <v>986</v>
      </c>
      <c r="K1576">
        <v>14</v>
      </c>
      <c r="L1576" t="str">
        <f t="shared" si="177"/>
        <v>Profundo</v>
      </c>
      <c r="M1576" s="2" t="s">
        <v>1038</v>
      </c>
      <c r="N1576" t="str">
        <f>VLOOKUP(M1576,spp!A:B,2,FALSE)</f>
        <v>Holacanthus passer</v>
      </c>
      <c r="O1576">
        <f t="shared" si="176"/>
        <v>2</v>
      </c>
      <c r="S1576">
        <v>2</v>
      </c>
      <c r="AJ1576">
        <f>VLOOKUP(M1576,spp!A:C,3,FALSE)</f>
        <v>2</v>
      </c>
      <c r="AK1576">
        <f>VLOOKUP(M1576,spp!A:D,4,FALSE)</f>
        <v>3</v>
      </c>
      <c r="AL1576">
        <f t="shared" si="178"/>
        <v>21437.5</v>
      </c>
      <c r="AM1576">
        <f t="shared" si="179"/>
        <v>535.9375</v>
      </c>
      <c r="AN1576">
        <f t="shared" si="180"/>
        <v>5359.375</v>
      </c>
      <c r="AO1576">
        <f t="shared" si="181"/>
        <v>5.359375</v>
      </c>
      <c r="AP1576">
        <f t="shared" si="182"/>
        <v>0.04</v>
      </c>
      <c r="AQ1576">
        <f>VLOOKUP(M1576,spp!A:H,8,FALSE)</f>
        <v>2.6</v>
      </c>
      <c r="AR1576" t="str">
        <f>VLOOKUP(M1576,spp!A:K,10,FALSE)</f>
        <v>Herbívoro</v>
      </c>
      <c r="AS1576" t="str">
        <f>VLOOKUP(M1576,spp!A:L,12,FALSE)</f>
        <v>LC</v>
      </c>
    </row>
    <row r="1577" spans="1:45" x14ac:dyDescent="0.3">
      <c r="A1577">
        <v>49</v>
      </c>
      <c r="B1577" s="2" t="s">
        <v>1176</v>
      </c>
      <c r="C1577" s="2" t="s">
        <v>1177</v>
      </c>
      <c r="D1577" s="2" t="s">
        <v>1186</v>
      </c>
      <c r="E1577" s="2" t="s">
        <v>1179</v>
      </c>
      <c r="F1577" s="2">
        <v>3</v>
      </c>
      <c r="G1577" s="1" t="s">
        <v>1185</v>
      </c>
      <c r="H1577" s="61">
        <v>2013</v>
      </c>
      <c r="I1577" s="5" t="s">
        <v>986</v>
      </c>
      <c r="K1577">
        <v>14</v>
      </c>
      <c r="L1577" t="str">
        <f t="shared" si="177"/>
        <v>Profundo</v>
      </c>
      <c r="M1577" s="2" t="s">
        <v>1202</v>
      </c>
      <c r="N1577" t="str">
        <f>VLOOKUP(M1577,spp!A:B,2,FALSE)</f>
        <v>Ostracion meleagris</v>
      </c>
      <c r="O1577">
        <f t="shared" si="176"/>
        <v>2</v>
      </c>
      <c r="Q1577">
        <v>1</v>
      </c>
      <c r="R1577">
        <v>1</v>
      </c>
      <c r="AJ1577" t="str">
        <f>VLOOKUP(M1577,spp!A:C,3,FALSE)</f>
        <v>0.10100000000000001</v>
      </c>
      <c r="AK1577">
        <f>VLOOKUP(M1577,spp!A:D,4,FALSE)</f>
        <v>2</v>
      </c>
      <c r="AL1577">
        <f t="shared" si="178"/>
        <v>21.462500000000002</v>
      </c>
      <c r="AM1577">
        <f t="shared" si="179"/>
        <v>0.53656250000000005</v>
      </c>
      <c r="AN1577">
        <f t="shared" si="180"/>
        <v>5.3656250000000005</v>
      </c>
      <c r="AO1577">
        <f t="shared" si="181"/>
        <v>5.3656250000000006E-3</v>
      </c>
      <c r="AP1577">
        <f t="shared" si="182"/>
        <v>0.04</v>
      </c>
      <c r="AQ1577">
        <f>VLOOKUP(M1577,spp!A:H,8,FALSE)</f>
        <v>2.9</v>
      </c>
      <c r="AR1577" t="str">
        <f>VLOOKUP(M1577,spp!A:K,10,FALSE)</f>
        <v>Herbívoro</v>
      </c>
      <c r="AS1577" t="str">
        <f>VLOOKUP(M1577,spp!A:L,12,FALSE)</f>
        <v>NE</v>
      </c>
    </row>
    <row r="1578" spans="1:45" x14ac:dyDescent="0.3">
      <c r="A1578">
        <v>49</v>
      </c>
      <c r="B1578" s="2" t="s">
        <v>1176</v>
      </c>
      <c r="C1578" s="2" t="s">
        <v>1177</v>
      </c>
      <c r="D1578" s="2" t="s">
        <v>1186</v>
      </c>
      <c r="E1578" s="2" t="s">
        <v>1179</v>
      </c>
      <c r="F1578" s="2">
        <v>3</v>
      </c>
      <c r="G1578" s="1" t="s">
        <v>1185</v>
      </c>
      <c r="H1578" s="61">
        <v>2013</v>
      </c>
      <c r="I1578" s="5" t="s">
        <v>986</v>
      </c>
      <c r="K1578">
        <v>14</v>
      </c>
      <c r="L1578" t="str">
        <f t="shared" si="177"/>
        <v>Profundo</v>
      </c>
      <c r="M1578" s="2" t="s">
        <v>1195</v>
      </c>
      <c r="N1578" t="str">
        <f>VLOOKUP(M1578,spp!A:B,2,FALSE)</f>
        <v>Melichthys niger</v>
      </c>
      <c r="O1578">
        <f t="shared" si="176"/>
        <v>50</v>
      </c>
      <c r="U1578">
        <v>50</v>
      </c>
      <c r="AJ1578">
        <f>VLOOKUP(M1578,spp!A:C,3,FALSE)</f>
        <v>5</v>
      </c>
      <c r="AK1578">
        <f>VLOOKUP(M1578,spp!A:D,4,FALSE)</f>
        <v>3</v>
      </c>
      <c r="AL1578">
        <f t="shared" si="178"/>
        <v>10718750</v>
      </c>
      <c r="AM1578">
        <f t="shared" si="179"/>
        <v>267968.75</v>
      </c>
      <c r="AN1578">
        <f t="shared" si="180"/>
        <v>2679687.5</v>
      </c>
      <c r="AO1578">
        <f t="shared" si="181"/>
        <v>2679.6875</v>
      </c>
      <c r="AP1578">
        <f t="shared" si="182"/>
        <v>1</v>
      </c>
      <c r="AQ1578">
        <f>VLOOKUP(M1578,spp!A:H,8,FALSE)</f>
        <v>2.4</v>
      </c>
      <c r="AR1578" t="str">
        <f>VLOOKUP(M1578,spp!A:K,10,FALSE)</f>
        <v>Herbívoro</v>
      </c>
      <c r="AS1578" t="str">
        <f>VLOOKUP(M1578,spp!A:L,12,FALSE)</f>
        <v>NE</v>
      </c>
    </row>
    <row r="1579" spans="1:45" x14ac:dyDescent="0.3">
      <c r="A1579">
        <v>49</v>
      </c>
      <c r="B1579" s="2" t="s">
        <v>1176</v>
      </c>
      <c r="C1579" s="2" t="s">
        <v>1177</v>
      </c>
      <c r="D1579" s="2" t="s">
        <v>1186</v>
      </c>
      <c r="E1579" s="2" t="s">
        <v>1179</v>
      </c>
      <c r="F1579" s="2">
        <v>3</v>
      </c>
      <c r="G1579" s="1" t="s">
        <v>1185</v>
      </c>
      <c r="H1579" s="61">
        <v>2013</v>
      </c>
      <c r="I1579" s="5" t="s">
        <v>986</v>
      </c>
      <c r="K1579">
        <v>14</v>
      </c>
      <c r="L1579" t="str">
        <f t="shared" si="177"/>
        <v>Profundo</v>
      </c>
      <c r="M1579" s="2" t="s">
        <v>1028</v>
      </c>
      <c r="N1579" t="str">
        <f>VLOOKUP(M1579,spp!A:B,2,FALSE)</f>
        <v>Thalassoma lucasanum</v>
      </c>
      <c r="O1579">
        <f t="shared" si="176"/>
        <v>200</v>
      </c>
      <c r="P1579">
        <v>200</v>
      </c>
      <c r="AJ1579">
        <f>VLOOKUP(M1579,spp!A:C,3,FALSE)</f>
        <v>1.261E-2</v>
      </c>
      <c r="AK1579">
        <f>VLOOKUP(M1579,spp!A:D,4,FALSE)</f>
        <v>2</v>
      </c>
      <c r="AL1579">
        <f t="shared" si="178"/>
        <v>15.762499999999999</v>
      </c>
      <c r="AM1579">
        <f t="shared" si="179"/>
        <v>0.39406249999999998</v>
      </c>
      <c r="AN1579">
        <f t="shared" si="180"/>
        <v>3.9406249999999998</v>
      </c>
      <c r="AO1579">
        <f t="shared" si="181"/>
        <v>3.9406249999999997E-3</v>
      </c>
      <c r="AP1579">
        <f t="shared" si="182"/>
        <v>4</v>
      </c>
      <c r="AQ1579">
        <f>VLOOKUP(M1579,spp!A:H,8,FALSE)</f>
        <v>3.5</v>
      </c>
      <c r="AR1579" t="str">
        <f>VLOOKUP(M1579,spp!A:K,10,FALSE)</f>
        <v>Depredador</v>
      </c>
      <c r="AS1579" t="str">
        <f>VLOOKUP(M1579,spp!A:L,12,FALSE)</f>
        <v>LC</v>
      </c>
    </row>
    <row r="1580" spans="1:45" x14ac:dyDescent="0.3">
      <c r="A1580">
        <v>49</v>
      </c>
      <c r="B1580" s="2" t="s">
        <v>1176</v>
      </c>
      <c r="C1580" s="2" t="s">
        <v>1177</v>
      </c>
      <c r="D1580" s="2" t="s">
        <v>1186</v>
      </c>
      <c r="E1580" s="2" t="s">
        <v>1179</v>
      </c>
      <c r="F1580" s="2">
        <v>3</v>
      </c>
      <c r="G1580" s="1" t="s">
        <v>1185</v>
      </c>
      <c r="H1580" s="61">
        <v>2013</v>
      </c>
      <c r="I1580" s="5" t="s">
        <v>986</v>
      </c>
      <c r="K1580">
        <v>14</v>
      </c>
      <c r="L1580" t="str">
        <f t="shared" si="177"/>
        <v>Profundo</v>
      </c>
      <c r="M1580" s="2" t="s">
        <v>1194</v>
      </c>
      <c r="N1580" t="str">
        <f>VLOOKUP(M1580,spp!A:B,2,FALSE)</f>
        <v>Stegastes arcifrons</v>
      </c>
      <c r="O1580">
        <f t="shared" si="176"/>
        <v>70</v>
      </c>
      <c r="P1580">
        <v>45</v>
      </c>
      <c r="Q1580">
        <v>25</v>
      </c>
      <c r="AJ1580">
        <f>VLOOKUP(M1580,spp!A:C,3,FALSE)</f>
        <v>3.49E-2</v>
      </c>
      <c r="AK1580">
        <f>VLOOKUP(M1580,spp!A:D,4,FALSE)</f>
        <v>2</v>
      </c>
      <c r="AL1580">
        <f t="shared" si="178"/>
        <v>58.893749999999997</v>
      </c>
      <c r="AM1580">
        <f t="shared" si="179"/>
        <v>1.4723437499999998</v>
      </c>
      <c r="AN1580">
        <f t="shared" si="180"/>
        <v>14.723437499999999</v>
      </c>
      <c r="AO1580">
        <f t="shared" si="181"/>
        <v>1.4723437499999999E-2</v>
      </c>
      <c r="AP1580">
        <f t="shared" si="182"/>
        <v>1.4</v>
      </c>
      <c r="AQ1580">
        <f>VLOOKUP(M1580,spp!A:H,8,FALSE)</f>
        <v>2.97</v>
      </c>
      <c r="AR1580" t="str">
        <f>VLOOKUP(M1580,spp!A:K,10,FALSE)</f>
        <v>Herbívoro</v>
      </c>
      <c r="AS1580" t="str">
        <f>VLOOKUP(M1580,spp!A:L,12,FALSE)</f>
        <v>LC</v>
      </c>
    </row>
    <row r="1581" spans="1:45" x14ac:dyDescent="0.3">
      <c r="A1581">
        <v>49</v>
      </c>
      <c r="B1581" s="2" t="s">
        <v>1176</v>
      </c>
      <c r="C1581" s="2" t="s">
        <v>1177</v>
      </c>
      <c r="D1581" s="2" t="s">
        <v>1186</v>
      </c>
      <c r="E1581" s="2" t="s">
        <v>1179</v>
      </c>
      <c r="F1581" s="2">
        <v>3</v>
      </c>
      <c r="G1581" s="1" t="s">
        <v>1185</v>
      </c>
      <c r="H1581" s="61">
        <v>2013</v>
      </c>
      <c r="I1581" s="5" t="s">
        <v>986</v>
      </c>
      <c r="K1581">
        <v>14</v>
      </c>
      <c r="L1581" t="str">
        <f t="shared" si="177"/>
        <v>Profundo</v>
      </c>
      <c r="M1581" s="2" t="s">
        <v>1066</v>
      </c>
      <c r="N1581" t="str">
        <f>VLOOKUP(M1581,spp!A:B,2,FALSE)</f>
        <v>Caranx melampygus</v>
      </c>
      <c r="O1581">
        <f t="shared" si="176"/>
        <v>25</v>
      </c>
      <c r="U1581">
        <v>10</v>
      </c>
      <c r="V1581">
        <v>15</v>
      </c>
      <c r="AJ1581">
        <f>VLOOKUP(M1581,spp!A:C,3,FALSE)</f>
        <v>2</v>
      </c>
      <c r="AK1581">
        <f>VLOOKUP(M1581,spp!A:D,4,FALSE)</f>
        <v>2</v>
      </c>
      <c r="AL1581">
        <f t="shared" si="178"/>
        <v>85250</v>
      </c>
      <c r="AM1581">
        <f t="shared" si="179"/>
        <v>2131.25</v>
      </c>
      <c r="AN1581">
        <f t="shared" si="180"/>
        <v>21312.5</v>
      </c>
      <c r="AO1581">
        <f t="shared" si="181"/>
        <v>21.3125</v>
      </c>
      <c r="AP1581">
        <f t="shared" si="182"/>
        <v>0.5</v>
      </c>
      <c r="AQ1581">
        <f>VLOOKUP(M1581,spp!A:H,8,FALSE)</f>
        <v>4.5</v>
      </c>
      <c r="AR1581" t="str">
        <f>VLOOKUP(M1581,spp!A:K,10,FALSE)</f>
        <v>Depredador Tope</v>
      </c>
      <c r="AS1581" t="str">
        <f>VLOOKUP(M1581,spp!A:L,12,FALSE)</f>
        <v>NE</v>
      </c>
    </row>
    <row r="1582" spans="1:45" x14ac:dyDescent="0.3">
      <c r="A1582">
        <v>49</v>
      </c>
      <c r="B1582" s="2" t="s">
        <v>1176</v>
      </c>
      <c r="C1582" s="2" t="s">
        <v>1177</v>
      </c>
      <c r="D1582" s="2" t="s">
        <v>1186</v>
      </c>
      <c r="E1582" s="2" t="s">
        <v>1179</v>
      </c>
      <c r="F1582" s="2">
        <v>3</v>
      </c>
      <c r="G1582" s="1" t="s">
        <v>1185</v>
      </c>
      <c r="H1582" s="61">
        <v>2013</v>
      </c>
      <c r="I1582" s="5" t="s">
        <v>986</v>
      </c>
      <c r="K1582">
        <v>14</v>
      </c>
      <c r="L1582" t="str">
        <f t="shared" si="177"/>
        <v>Profundo</v>
      </c>
      <c r="M1582" s="2" t="s">
        <v>1198</v>
      </c>
      <c r="N1582" t="str">
        <f>VLOOKUP(M1582,spp!A:B,2,FALSE)</f>
        <v>Dermatolepis dermatolepis</v>
      </c>
      <c r="O1582">
        <f t="shared" si="176"/>
        <v>10</v>
      </c>
      <c r="U1582">
        <v>10</v>
      </c>
      <c r="AJ1582">
        <f>VLOOKUP(M1582,spp!A:C,3,FALSE)</f>
        <v>1</v>
      </c>
      <c r="AK1582">
        <f>VLOOKUP(M1582,spp!A:D,4,FALSE)</f>
        <v>3</v>
      </c>
      <c r="AL1582">
        <f t="shared" si="178"/>
        <v>428750</v>
      </c>
      <c r="AM1582">
        <f t="shared" si="179"/>
        <v>10718.75</v>
      </c>
      <c r="AN1582">
        <f t="shared" si="180"/>
        <v>107187.5</v>
      </c>
      <c r="AO1582">
        <f t="shared" si="181"/>
        <v>107.1875</v>
      </c>
      <c r="AP1582">
        <f t="shared" si="182"/>
        <v>0.2</v>
      </c>
      <c r="AQ1582">
        <f>VLOOKUP(M1582,spp!A:H,8,FALSE)</f>
        <v>4.5</v>
      </c>
      <c r="AR1582" t="str">
        <f>VLOOKUP(M1582,spp!A:K,10,FALSE)</f>
        <v>Depredador Tope</v>
      </c>
      <c r="AS1582" t="str">
        <f>VLOOKUP(M1582,spp!A:L,12,FALSE)</f>
        <v>LC</v>
      </c>
    </row>
    <row r="1583" spans="1:45" x14ac:dyDescent="0.3">
      <c r="A1583">
        <v>49</v>
      </c>
      <c r="B1583" s="2" t="s">
        <v>1176</v>
      </c>
      <c r="C1583" s="2" t="s">
        <v>1177</v>
      </c>
      <c r="D1583" s="2" t="s">
        <v>1186</v>
      </c>
      <c r="E1583" s="2" t="s">
        <v>1179</v>
      </c>
      <c r="F1583" s="2">
        <v>3</v>
      </c>
      <c r="G1583" s="1" t="s">
        <v>1185</v>
      </c>
      <c r="H1583" s="61">
        <v>2013</v>
      </c>
      <c r="I1583" s="5" t="s">
        <v>986</v>
      </c>
      <c r="K1583">
        <v>14</v>
      </c>
      <c r="L1583" t="str">
        <f t="shared" si="177"/>
        <v>Profundo</v>
      </c>
      <c r="M1583" s="2" t="s">
        <v>1031</v>
      </c>
      <c r="N1583" t="str">
        <f>VLOOKUP(M1583,spp!A:B,2,FALSE)</f>
        <v>Ophioblennius steindachneri</v>
      </c>
      <c r="O1583">
        <f t="shared" si="176"/>
        <v>4</v>
      </c>
      <c r="Q1583">
        <v>2</v>
      </c>
      <c r="R1583">
        <v>2</v>
      </c>
      <c r="AJ1583">
        <f>VLOOKUP(M1583,spp!A:C,3,FALSE)</f>
        <v>3</v>
      </c>
      <c r="AK1583">
        <f>VLOOKUP(M1583,spp!A:D,4,FALSE)</f>
        <v>2.379</v>
      </c>
      <c r="AL1583">
        <f t="shared" si="178"/>
        <v>3166.050091958361</v>
      </c>
      <c r="AM1583">
        <f t="shared" si="179"/>
        <v>79.151252298959022</v>
      </c>
      <c r="AN1583">
        <f t="shared" si="180"/>
        <v>791.51252298959025</v>
      </c>
      <c r="AO1583">
        <f t="shared" si="181"/>
        <v>0.79151252298959029</v>
      </c>
      <c r="AP1583">
        <f t="shared" si="182"/>
        <v>0.08</v>
      </c>
      <c r="AQ1583">
        <f>VLOOKUP(M1583,spp!A:H,8,FALSE)</f>
        <v>2.7</v>
      </c>
      <c r="AR1583" t="str">
        <f>VLOOKUP(M1583,spp!A:K,10,FALSE)</f>
        <v>Herbívoro</v>
      </c>
      <c r="AS1583" t="str">
        <f>VLOOKUP(M1583,spp!A:L,12,FALSE)</f>
        <v>LC</v>
      </c>
    </row>
    <row r="1584" spans="1:45" x14ac:dyDescent="0.3">
      <c r="A1584">
        <v>49</v>
      </c>
      <c r="B1584" s="2" t="s">
        <v>1176</v>
      </c>
      <c r="C1584" s="2" t="s">
        <v>1177</v>
      </c>
      <c r="D1584" s="2" t="s">
        <v>1186</v>
      </c>
      <c r="E1584" s="2" t="s">
        <v>1179</v>
      </c>
      <c r="F1584" s="2">
        <v>3</v>
      </c>
      <c r="G1584" s="1" t="s">
        <v>1185</v>
      </c>
      <c r="H1584" s="61">
        <v>2013</v>
      </c>
      <c r="I1584" s="5" t="s">
        <v>986</v>
      </c>
      <c r="K1584">
        <v>14</v>
      </c>
      <c r="L1584" t="str">
        <f t="shared" si="177"/>
        <v>Profundo</v>
      </c>
      <c r="M1584" s="2" t="s">
        <v>1211</v>
      </c>
      <c r="N1584" t="str">
        <f>VLOOKUP(M1584,spp!A:B,2,FALSE)</f>
        <v>Gymnothorax flavimarginatus</v>
      </c>
      <c r="O1584">
        <f t="shared" si="176"/>
        <v>1</v>
      </c>
      <c r="AA1584">
        <v>1</v>
      </c>
      <c r="AJ1584">
        <f>VLOOKUP(M1584,spp!A:C,3,FALSE)</f>
        <v>4</v>
      </c>
      <c r="AK1584">
        <f>VLOOKUP(M1584,spp!A:D,4,FALSE)</f>
        <v>3.35</v>
      </c>
      <c r="AL1584">
        <f t="shared" si="178"/>
        <v>16882395.45629615</v>
      </c>
      <c r="AM1584">
        <f t="shared" si="179"/>
        <v>422059.88640740374</v>
      </c>
      <c r="AN1584">
        <f t="shared" si="180"/>
        <v>4220598.8640740374</v>
      </c>
      <c r="AO1584">
        <f t="shared" si="181"/>
        <v>4220.598864074037</v>
      </c>
      <c r="AP1584">
        <f t="shared" si="182"/>
        <v>0.02</v>
      </c>
      <c r="AQ1584">
        <f>VLOOKUP(M1584,spp!A:H,8,FALSE)</f>
        <v>4.2</v>
      </c>
      <c r="AR1584" t="str">
        <f>VLOOKUP(M1584,spp!A:K,10,FALSE)</f>
        <v>Depredador Tope</v>
      </c>
      <c r="AS1584" t="str">
        <f>VLOOKUP(M1584,spp!A:L,12,FALSE)</f>
        <v>NE</v>
      </c>
    </row>
    <row r="1585" spans="1:45" x14ac:dyDescent="0.3">
      <c r="A1585">
        <v>49</v>
      </c>
      <c r="B1585" s="2" t="s">
        <v>1176</v>
      </c>
      <c r="C1585" s="2" t="s">
        <v>1177</v>
      </c>
      <c r="D1585" s="2" t="s">
        <v>1186</v>
      </c>
      <c r="E1585" s="2" t="s">
        <v>1179</v>
      </c>
      <c r="F1585" s="2">
        <v>3</v>
      </c>
      <c r="G1585" s="1" t="s">
        <v>1185</v>
      </c>
      <c r="H1585" s="61">
        <v>2013</v>
      </c>
      <c r="I1585" s="5" t="s">
        <v>986</v>
      </c>
      <c r="K1585">
        <v>14</v>
      </c>
      <c r="L1585" t="str">
        <f t="shared" si="177"/>
        <v>Profundo</v>
      </c>
      <c r="M1585" s="2" t="s">
        <v>1034</v>
      </c>
      <c r="N1585" t="str">
        <f>VLOOKUP(M1585,spp!A:B,2,FALSE)</f>
        <v>Acanthurus nigricans</v>
      </c>
      <c r="O1585">
        <f t="shared" si="176"/>
        <v>2</v>
      </c>
      <c r="S1585">
        <v>2</v>
      </c>
      <c r="AJ1585">
        <f>VLOOKUP(M1585,spp!A:C,3,FALSE)</f>
        <v>6</v>
      </c>
      <c r="AK1585">
        <f>VLOOKUP(M1585,spp!A:D,4,FALSE)</f>
        <v>2.669</v>
      </c>
      <c r="AL1585">
        <f t="shared" si="178"/>
        <v>24937.321132845005</v>
      </c>
      <c r="AM1585">
        <f t="shared" si="179"/>
        <v>623.43302832112511</v>
      </c>
      <c r="AN1585">
        <f t="shared" si="180"/>
        <v>6234.3302832112513</v>
      </c>
      <c r="AO1585">
        <f t="shared" si="181"/>
        <v>6.2343302832112517</v>
      </c>
      <c r="AP1585">
        <f t="shared" si="182"/>
        <v>0.04</v>
      </c>
      <c r="AQ1585">
        <f>VLOOKUP(M1585,spp!A:H,8,FALSE)</f>
        <v>2</v>
      </c>
      <c r="AR1585" t="str">
        <f>VLOOKUP(M1585,spp!A:K,10,FALSE)</f>
        <v>Herbívoro</v>
      </c>
      <c r="AS1585" t="str">
        <f>VLOOKUP(M1585,spp!A:L,12,FALSE)</f>
        <v>LC</v>
      </c>
    </row>
    <row r="1586" spans="1:45" x14ac:dyDescent="0.3">
      <c r="A1586">
        <v>49</v>
      </c>
      <c r="B1586" s="2" t="s">
        <v>1176</v>
      </c>
      <c r="C1586" s="2" t="s">
        <v>1177</v>
      </c>
      <c r="D1586" s="2" t="s">
        <v>1186</v>
      </c>
      <c r="E1586" s="2" t="s">
        <v>1179</v>
      </c>
      <c r="F1586" s="2">
        <v>3</v>
      </c>
      <c r="G1586" s="1" t="s">
        <v>1185</v>
      </c>
      <c r="H1586" s="61">
        <v>2013</v>
      </c>
      <c r="I1586" s="5" t="s">
        <v>986</v>
      </c>
      <c r="K1586">
        <v>14</v>
      </c>
      <c r="L1586" t="str">
        <f t="shared" si="177"/>
        <v>Profundo</v>
      </c>
      <c r="M1586" s="2" t="s">
        <v>1047</v>
      </c>
      <c r="N1586" t="str">
        <f>VLOOKUP(M1586,spp!A:B,2,FALSE)</f>
        <v>Scarus rubroviolaceus</v>
      </c>
      <c r="O1586">
        <f t="shared" si="176"/>
        <v>13</v>
      </c>
      <c r="T1586">
        <v>3</v>
      </c>
      <c r="U1586">
        <v>10</v>
      </c>
      <c r="AJ1586">
        <f>VLOOKUP(M1586,spp!A:C,3,FALSE)</f>
        <v>1</v>
      </c>
      <c r="AK1586">
        <f>VLOOKUP(M1586,spp!A:D,4,FALSE)</f>
        <v>3.109</v>
      </c>
      <c r="AL1586">
        <f t="shared" si="178"/>
        <v>698271.01407096034</v>
      </c>
      <c r="AM1586">
        <f t="shared" si="179"/>
        <v>17456.775351774009</v>
      </c>
      <c r="AN1586">
        <f t="shared" si="180"/>
        <v>174567.75351774009</v>
      </c>
      <c r="AO1586">
        <f t="shared" si="181"/>
        <v>174.56775351774007</v>
      </c>
      <c r="AP1586">
        <f t="shared" si="182"/>
        <v>0.26</v>
      </c>
      <c r="AQ1586">
        <f>VLOOKUP(M1586,spp!A:H,8,FALSE)</f>
        <v>2</v>
      </c>
      <c r="AR1586" t="str">
        <f>VLOOKUP(M1586,spp!A:K,10,FALSE)</f>
        <v>Herbívoro</v>
      </c>
      <c r="AS1586" t="str">
        <f>VLOOKUP(M1586,spp!A:L,12,FALSE)</f>
        <v>LC</v>
      </c>
    </row>
    <row r="1587" spans="1:45" x14ac:dyDescent="0.3">
      <c r="A1587">
        <v>49</v>
      </c>
      <c r="B1587" s="2" t="s">
        <v>1176</v>
      </c>
      <c r="C1587" s="2" t="s">
        <v>1177</v>
      </c>
      <c r="D1587" s="2" t="s">
        <v>1186</v>
      </c>
      <c r="E1587" s="2" t="s">
        <v>1179</v>
      </c>
      <c r="F1587" s="2">
        <v>3</v>
      </c>
      <c r="G1587" s="1" t="s">
        <v>1185</v>
      </c>
      <c r="H1587" s="61">
        <v>2013</v>
      </c>
      <c r="I1587" s="5" t="s">
        <v>986</v>
      </c>
      <c r="K1587">
        <v>14</v>
      </c>
      <c r="L1587" t="str">
        <f t="shared" si="177"/>
        <v>Profundo</v>
      </c>
      <c r="M1587" s="2" t="s">
        <v>1062</v>
      </c>
      <c r="N1587" t="str">
        <f>VLOOKUP(M1587,spp!A:B,2,FALSE)</f>
        <v>Paranthias colonus</v>
      </c>
      <c r="O1587">
        <f t="shared" si="176"/>
        <v>30</v>
      </c>
      <c r="S1587">
        <v>30</v>
      </c>
      <c r="AJ1587">
        <f>VLOOKUP(M1587,spp!A:C,3,FALSE)</f>
        <v>1.485E-2</v>
      </c>
      <c r="AK1587">
        <f>VLOOKUP(M1587,spp!A:D,4,FALSE)</f>
        <v>2</v>
      </c>
      <c r="AL1587">
        <f t="shared" si="178"/>
        <v>136.43437499999999</v>
      </c>
      <c r="AM1587">
        <f t="shared" si="179"/>
        <v>3.4108593749999998</v>
      </c>
      <c r="AN1587">
        <f t="shared" si="180"/>
        <v>34.108593749999997</v>
      </c>
      <c r="AO1587">
        <f t="shared" si="181"/>
        <v>3.4108593749999999E-2</v>
      </c>
      <c r="AP1587">
        <f t="shared" si="182"/>
        <v>0.6</v>
      </c>
      <c r="AQ1587">
        <f>VLOOKUP(M1587,spp!A:H,8,FALSE)</f>
        <v>3.8</v>
      </c>
      <c r="AR1587" t="str">
        <f>VLOOKUP(M1587,spp!A:K,10,FALSE)</f>
        <v>Planctívoro</v>
      </c>
      <c r="AS1587" t="str">
        <f>VLOOKUP(M1587,spp!A:L,12,FALSE)</f>
        <v>LC</v>
      </c>
    </row>
    <row r="1588" spans="1:45" x14ac:dyDescent="0.3">
      <c r="A1588">
        <v>49</v>
      </c>
      <c r="B1588" s="2" t="s">
        <v>1176</v>
      </c>
      <c r="C1588" s="2" t="s">
        <v>1177</v>
      </c>
      <c r="D1588" s="2" t="s">
        <v>1186</v>
      </c>
      <c r="E1588" s="2" t="s">
        <v>1179</v>
      </c>
      <c r="F1588" s="2">
        <v>3</v>
      </c>
      <c r="G1588" s="1" t="s">
        <v>1185</v>
      </c>
      <c r="H1588" s="61">
        <v>2013</v>
      </c>
      <c r="I1588" s="5" t="s">
        <v>986</v>
      </c>
      <c r="K1588">
        <v>14</v>
      </c>
      <c r="L1588" t="str">
        <f t="shared" si="177"/>
        <v>Profundo</v>
      </c>
      <c r="M1588" s="2" t="s">
        <v>1079</v>
      </c>
      <c r="N1588" t="str">
        <f>VLOOKUP(M1588,spp!A:B,2,FALSE)</f>
        <v>Cirrhitichthys oxycephalus</v>
      </c>
      <c r="O1588">
        <f t="shared" si="176"/>
        <v>5</v>
      </c>
      <c r="P1588">
        <v>5</v>
      </c>
      <c r="AJ1588">
        <f>VLOOKUP(M1588,spp!A:C,3,FALSE)</f>
        <v>3.32E-2</v>
      </c>
      <c r="AK1588">
        <f>VLOOKUP(M1588,spp!A:D,4,FALSE)</f>
        <v>3</v>
      </c>
      <c r="AL1588">
        <f t="shared" si="178"/>
        <v>2.59375</v>
      </c>
      <c r="AM1588">
        <f t="shared" si="179"/>
        <v>6.4843750000000006E-2</v>
      </c>
      <c r="AN1588">
        <f t="shared" si="180"/>
        <v>0.6484375</v>
      </c>
      <c r="AO1588">
        <f t="shared" si="181"/>
        <v>6.4843750000000003E-4</v>
      </c>
      <c r="AP1588">
        <f t="shared" si="182"/>
        <v>0.1</v>
      </c>
      <c r="AQ1588">
        <f>VLOOKUP(M1588,spp!A:H,8,FALSE)</f>
        <v>3.9</v>
      </c>
      <c r="AR1588" t="str">
        <f>VLOOKUP(M1588,spp!A:K,10,FALSE)</f>
        <v>Depredador</v>
      </c>
      <c r="AS1588" t="str">
        <f>VLOOKUP(M1588,spp!A:L,12,FALSE)</f>
        <v>NE</v>
      </c>
    </row>
    <row r="1589" spans="1:45" x14ac:dyDescent="0.3">
      <c r="A1589">
        <v>49</v>
      </c>
      <c r="B1589" s="2" t="s">
        <v>1176</v>
      </c>
      <c r="C1589" s="2" t="s">
        <v>1177</v>
      </c>
      <c r="D1589" s="2" t="s">
        <v>1186</v>
      </c>
      <c r="E1589" s="2" t="s">
        <v>1179</v>
      </c>
      <c r="F1589" s="2">
        <v>3</v>
      </c>
      <c r="G1589" s="1" t="s">
        <v>1185</v>
      </c>
      <c r="H1589" s="61">
        <v>2013</v>
      </c>
      <c r="I1589" s="5" t="s">
        <v>986</v>
      </c>
      <c r="K1589">
        <v>14</v>
      </c>
      <c r="L1589" t="str">
        <f t="shared" si="177"/>
        <v>Profundo</v>
      </c>
      <c r="M1589" s="2" t="s">
        <v>1040</v>
      </c>
      <c r="N1589" t="str">
        <f>VLOOKUP(M1589,spp!A:B,2,FALSE)</f>
        <v>Sufflamen verres</v>
      </c>
      <c r="O1589">
        <f t="shared" si="176"/>
        <v>6</v>
      </c>
      <c r="S1589">
        <v>4</v>
      </c>
      <c r="T1589">
        <v>2</v>
      </c>
      <c r="AJ1589">
        <f>VLOOKUP(M1589,spp!A:C,3,FALSE)</f>
        <v>2</v>
      </c>
      <c r="AK1589">
        <f>VLOOKUP(M1589,spp!A:D,4,FALSE)</f>
        <v>3</v>
      </c>
      <c r="AL1589">
        <f t="shared" si="178"/>
        <v>105375</v>
      </c>
      <c r="AM1589">
        <f t="shared" si="179"/>
        <v>2634.375</v>
      </c>
      <c r="AN1589">
        <f t="shared" si="180"/>
        <v>26343.75</v>
      </c>
      <c r="AO1589">
        <f t="shared" si="181"/>
        <v>26.34375</v>
      </c>
      <c r="AP1589">
        <f t="shared" si="182"/>
        <v>0.12</v>
      </c>
      <c r="AQ1589">
        <f>VLOOKUP(M1589,spp!A:H,8,FALSE)</f>
        <v>3.3</v>
      </c>
      <c r="AR1589" t="str">
        <f>VLOOKUP(M1589,spp!A:K,10,FALSE)</f>
        <v>Depredador</v>
      </c>
      <c r="AS1589" t="str">
        <f>VLOOKUP(M1589,spp!A:L,12,FALSE)</f>
        <v>LC</v>
      </c>
    </row>
    <row r="1590" spans="1:45" x14ac:dyDescent="0.3">
      <c r="A1590">
        <v>49</v>
      </c>
      <c r="B1590" s="2" t="s">
        <v>1176</v>
      </c>
      <c r="C1590" s="2" t="s">
        <v>1177</v>
      </c>
      <c r="D1590" s="2" t="s">
        <v>1186</v>
      </c>
      <c r="E1590" s="2" t="s">
        <v>1179</v>
      </c>
      <c r="F1590" s="2">
        <v>3</v>
      </c>
      <c r="G1590" s="1" t="s">
        <v>1185</v>
      </c>
      <c r="H1590" s="61">
        <v>2013</v>
      </c>
      <c r="I1590" s="5" t="s">
        <v>986</v>
      </c>
      <c r="K1590">
        <v>14</v>
      </c>
      <c r="L1590" t="str">
        <f t="shared" si="177"/>
        <v>Profundo</v>
      </c>
      <c r="M1590" s="2" t="s">
        <v>1145</v>
      </c>
      <c r="N1590" t="str">
        <f>VLOOKUP(M1590,spp!A:B,2,FALSE)</f>
        <v>Ctenochaetus marginatus</v>
      </c>
      <c r="O1590">
        <f t="shared" si="176"/>
        <v>2</v>
      </c>
      <c r="T1590">
        <v>2</v>
      </c>
      <c r="AJ1590">
        <f>VLOOKUP(M1590,spp!A:C,3,FALSE)</f>
        <v>0.297619048</v>
      </c>
      <c r="AK1590">
        <f>VLOOKUP(M1590,spp!A:D,4,FALSE)</f>
        <v>3</v>
      </c>
      <c r="AL1590">
        <f t="shared" si="178"/>
        <v>9300.5952500000003</v>
      </c>
      <c r="AM1590">
        <f t="shared" si="179"/>
        <v>232.51488125</v>
      </c>
      <c r="AN1590">
        <f t="shared" si="180"/>
        <v>2325.1488125000001</v>
      </c>
      <c r="AO1590">
        <f t="shared" si="181"/>
        <v>2.3251488125000002</v>
      </c>
      <c r="AP1590">
        <f t="shared" si="182"/>
        <v>0.04</v>
      </c>
      <c r="AQ1590">
        <f>VLOOKUP(M1590,spp!A:H,8,FALSE)</f>
        <v>2</v>
      </c>
      <c r="AR1590" t="str">
        <f>VLOOKUP(M1590,spp!A:K,10,FALSE)</f>
        <v>Herbívoro</v>
      </c>
      <c r="AS1590" t="str">
        <f>VLOOKUP(M1590,spp!A:L,12,FALSE)</f>
        <v>LC</v>
      </c>
    </row>
    <row r="1591" spans="1:45" x14ac:dyDescent="0.3">
      <c r="A1591">
        <v>49</v>
      </c>
      <c r="B1591" s="2" t="s">
        <v>1176</v>
      </c>
      <c r="C1591" s="2" t="s">
        <v>1177</v>
      </c>
      <c r="D1591" s="2" t="s">
        <v>1186</v>
      </c>
      <c r="E1591" s="2" t="s">
        <v>1179</v>
      </c>
      <c r="F1591" s="2">
        <v>3</v>
      </c>
      <c r="G1591" s="1" t="s">
        <v>1185</v>
      </c>
      <c r="H1591" s="61">
        <v>2013</v>
      </c>
      <c r="I1591" s="5" t="s">
        <v>986</v>
      </c>
      <c r="K1591">
        <v>14</v>
      </c>
      <c r="L1591" t="str">
        <f t="shared" si="177"/>
        <v>Profundo</v>
      </c>
      <c r="M1591" s="2" t="s">
        <v>1150</v>
      </c>
      <c r="N1591" t="str">
        <f>VLOOKUP(M1591,spp!A:B,2,FALSE)</f>
        <v>Shyrna lewinii</v>
      </c>
      <c r="O1591">
        <f t="shared" si="176"/>
        <v>1</v>
      </c>
      <c r="AF1591">
        <v>1</v>
      </c>
      <c r="AJ1591">
        <f>VLOOKUP(M1591,spp!A:C,3,FALSE)</f>
        <v>3.47E-3</v>
      </c>
      <c r="AK1591">
        <f>VLOOKUP(M1591,spp!A:D,4,FALSE)</f>
        <v>3.15</v>
      </c>
      <c r="AL1591">
        <f t="shared" si="178"/>
        <v>89064.45338251577</v>
      </c>
      <c r="AM1591">
        <f t="shared" si="179"/>
        <v>2226.6113345628942</v>
      </c>
      <c r="AN1591">
        <f t="shared" si="180"/>
        <v>22266.113345628943</v>
      </c>
      <c r="AO1591">
        <f t="shared" si="181"/>
        <v>22.266113345628941</v>
      </c>
      <c r="AP1591">
        <f t="shared" si="182"/>
        <v>0.02</v>
      </c>
      <c r="AQ1591">
        <f>VLOOKUP(M1591,spp!A:H,8,FALSE)</f>
        <v>4</v>
      </c>
      <c r="AR1591" t="str">
        <f>VLOOKUP(M1591,spp!A:K,10,FALSE)</f>
        <v>Depredador Tope</v>
      </c>
      <c r="AS1591" t="str">
        <f>VLOOKUP(M1591,spp!A:L,12,FALSE)</f>
        <v>EN</v>
      </c>
    </row>
    <row r="1592" spans="1:45" x14ac:dyDescent="0.3">
      <c r="A1592">
        <v>49</v>
      </c>
      <c r="B1592" s="2" t="s">
        <v>1176</v>
      </c>
      <c r="C1592" s="2" t="s">
        <v>1177</v>
      </c>
      <c r="D1592" s="2" t="s">
        <v>1186</v>
      </c>
      <c r="E1592" s="2" t="s">
        <v>1179</v>
      </c>
      <c r="F1592" s="2">
        <v>3</v>
      </c>
      <c r="G1592" s="1" t="s">
        <v>1185</v>
      </c>
      <c r="H1592" s="61">
        <v>2013</v>
      </c>
      <c r="I1592" s="5" t="s">
        <v>986</v>
      </c>
      <c r="K1592">
        <v>14</v>
      </c>
      <c r="L1592" t="str">
        <f t="shared" si="177"/>
        <v>Profundo</v>
      </c>
      <c r="M1592" s="2" t="s">
        <v>1038</v>
      </c>
      <c r="N1592" t="str">
        <f>VLOOKUP(M1592,spp!A:B,2,FALSE)</f>
        <v>Holacanthus passer</v>
      </c>
      <c r="O1592">
        <f t="shared" si="176"/>
        <v>2</v>
      </c>
      <c r="T1592">
        <v>2</v>
      </c>
      <c r="AJ1592">
        <f>VLOOKUP(M1592,spp!A:C,3,FALSE)</f>
        <v>2</v>
      </c>
      <c r="AK1592">
        <f>VLOOKUP(M1592,spp!A:D,4,FALSE)</f>
        <v>3</v>
      </c>
      <c r="AL1592">
        <f t="shared" si="178"/>
        <v>62500</v>
      </c>
      <c r="AM1592">
        <f t="shared" si="179"/>
        <v>1562.5</v>
      </c>
      <c r="AN1592">
        <f t="shared" si="180"/>
        <v>15625</v>
      </c>
      <c r="AO1592">
        <f t="shared" si="181"/>
        <v>15.625</v>
      </c>
      <c r="AP1592">
        <f t="shared" si="182"/>
        <v>0.04</v>
      </c>
      <c r="AQ1592">
        <f>VLOOKUP(M1592,spp!A:H,8,FALSE)</f>
        <v>2.6</v>
      </c>
      <c r="AR1592" t="str">
        <f>VLOOKUP(M1592,spp!A:K,10,FALSE)</f>
        <v>Herbívoro</v>
      </c>
      <c r="AS1592" t="str">
        <f>VLOOKUP(M1592,spp!A:L,12,FALSE)</f>
        <v>LC</v>
      </c>
    </row>
    <row r="1593" spans="1:45" x14ac:dyDescent="0.3">
      <c r="A1593">
        <v>49</v>
      </c>
      <c r="B1593" s="2" t="s">
        <v>1176</v>
      </c>
      <c r="C1593" s="2" t="s">
        <v>1177</v>
      </c>
      <c r="D1593" s="2" t="s">
        <v>1186</v>
      </c>
      <c r="E1593" s="2" t="s">
        <v>1179</v>
      </c>
      <c r="F1593" s="2">
        <v>3</v>
      </c>
      <c r="G1593" s="1" t="s">
        <v>1185</v>
      </c>
      <c r="H1593" s="61">
        <v>2013</v>
      </c>
      <c r="I1593" s="5" t="s">
        <v>986</v>
      </c>
      <c r="K1593">
        <v>14</v>
      </c>
      <c r="L1593" t="str">
        <f t="shared" si="177"/>
        <v>Profundo</v>
      </c>
      <c r="M1593" s="2" t="s">
        <v>1201</v>
      </c>
      <c r="N1593" t="str">
        <f>VLOOKUP(M1593,spp!A:B,2,FALSE)</f>
        <v>Halichoeres adustus</v>
      </c>
      <c r="O1593">
        <f t="shared" si="176"/>
        <v>2</v>
      </c>
      <c r="R1593">
        <v>2</v>
      </c>
      <c r="AJ1593">
        <f>VLOOKUP(M1593,spp!A:C,3,FALSE)</f>
        <v>1.26E-2</v>
      </c>
      <c r="AK1593">
        <f>VLOOKUP(M1593,spp!A:D,4,FALSE)</f>
        <v>3</v>
      </c>
      <c r="AL1593">
        <f t="shared" si="178"/>
        <v>49.21875</v>
      </c>
      <c r="AM1593">
        <f t="shared" si="179"/>
        <v>1.23046875</v>
      </c>
      <c r="AN1593">
        <f t="shared" si="180"/>
        <v>12.3046875</v>
      </c>
      <c r="AO1593">
        <f t="shared" si="181"/>
        <v>1.23046875E-2</v>
      </c>
      <c r="AP1593">
        <f t="shared" si="182"/>
        <v>0.04</v>
      </c>
      <c r="AQ1593">
        <f>VLOOKUP(M1593,spp!A:H,8,FALSE)</f>
        <v>3.4</v>
      </c>
      <c r="AR1593" t="str">
        <f>VLOOKUP(M1593,spp!A:K,10,FALSE)</f>
        <v>Depredador</v>
      </c>
      <c r="AS1593" t="str">
        <f>VLOOKUP(M1593,spp!A:L,12,FALSE)</f>
        <v>VU</v>
      </c>
    </row>
    <row r="1594" spans="1:45" x14ac:dyDescent="0.3">
      <c r="A1594">
        <v>49</v>
      </c>
      <c r="B1594" s="2" t="s">
        <v>1176</v>
      </c>
      <c r="C1594" s="2" t="s">
        <v>1177</v>
      </c>
      <c r="D1594" s="2" t="s">
        <v>1186</v>
      </c>
      <c r="E1594" s="2" t="s">
        <v>1179</v>
      </c>
      <c r="F1594" s="2">
        <v>3</v>
      </c>
      <c r="G1594" s="1" t="s">
        <v>1185</v>
      </c>
      <c r="H1594" s="61">
        <v>2013</v>
      </c>
      <c r="I1594" s="5" t="s">
        <v>986</v>
      </c>
      <c r="K1594">
        <v>14</v>
      </c>
      <c r="L1594" t="str">
        <f t="shared" si="177"/>
        <v>Profundo</v>
      </c>
      <c r="M1594" s="2" t="s">
        <v>1064</v>
      </c>
      <c r="N1594" t="str">
        <f>VLOOKUP(M1594,spp!A:B,2,FALSE)</f>
        <v>Zanclus cornutus</v>
      </c>
      <c r="O1594">
        <f t="shared" si="176"/>
        <v>4</v>
      </c>
      <c r="T1594">
        <v>4</v>
      </c>
      <c r="AJ1594">
        <f>VLOOKUP(M1594,spp!A:C,3,FALSE)</f>
        <v>1.47E-2</v>
      </c>
      <c r="AK1594">
        <f>VLOOKUP(M1594,spp!A:D,4,FALSE)</f>
        <v>3</v>
      </c>
      <c r="AL1594">
        <f t="shared" si="178"/>
        <v>918.75</v>
      </c>
      <c r="AM1594">
        <f t="shared" si="179"/>
        <v>22.96875</v>
      </c>
      <c r="AN1594">
        <f t="shared" si="180"/>
        <v>229.6875</v>
      </c>
      <c r="AO1594">
        <f t="shared" si="181"/>
        <v>0.22968749999999999</v>
      </c>
      <c r="AP1594">
        <f t="shared" si="182"/>
        <v>0.08</v>
      </c>
      <c r="AQ1594">
        <f>VLOOKUP(M1594,spp!A:H,8,FALSE)</f>
        <v>2.9</v>
      </c>
      <c r="AR1594" t="str">
        <f>VLOOKUP(M1594,spp!A:K,10,FALSE)</f>
        <v>Herbívoro</v>
      </c>
      <c r="AS1594" t="str">
        <f>VLOOKUP(M1594,spp!A:L,12,FALSE)</f>
        <v>NE</v>
      </c>
    </row>
    <row r="1595" spans="1:45" x14ac:dyDescent="0.3">
      <c r="A1595">
        <v>49</v>
      </c>
      <c r="B1595" s="2" t="s">
        <v>1176</v>
      </c>
      <c r="C1595" s="2" t="s">
        <v>1177</v>
      </c>
      <c r="D1595" s="2" t="s">
        <v>1186</v>
      </c>
      <c r="E1595" s="2" t="s">
        <v>1179</v>
      </c>
      <c r="F1595" s="2">
        <v>3</v>
      </c>
      <c r="G1595" s="1" t="s">
        <v>1185</v>
      </c>
      <c r="H1595" s="61">
        <v>2013</v>
      </c>
      <c r="I1595" s="5" t="s">
        <v>986</v>
      </c>
      <c r="K1595">
        <v>14</v>
      </c>
      <c r="L1595" t="str">
        <f t="shared" si="177"/>
        <v>Profundo</v>
      </c>
      <c r="M1595" s="2" t="s">
        <v>1197</v>
      </c>
      <c r="N1595" t="str">
        <f>VLOOKUP(M1595,spp!A:B,2,FALSE)</f>
        <v>Rypticus bicolor</v>
      </c>
      <c r="O1595">
        <f t="shared" si="176"/>
        <v>1</v>
      </c>
      <c r="R1595">
        <v>1</v>
      </c>
      <c r="AJ1595">
        <f>VLOOKUP(M1595,spp!A:C,3,FALSE)</f>
        <v>1.52E-2</v>
      </c>
      <c r="AK1595">
        <f>VLOOKUP(M1595,spp!A:D,4,FALSE)</f>
        <v>3.0063</v>
      </c>
      <c r="AL1595">
        <f t="shared" si="178"/>
        <v>30.163668557182842</v>
      </c>
      <c r="AM1595">
        <f t="shared" si="179"/>
        <v>0.75409171392957108</v>
      </c>
      <c r="AN1595">
        <f t="shared" si="180"/>
        <v>7.5409171392957113</v>
      </c>
      <c r="AO1595">
        <f t="shared" si="181"/>
        <v>7.5409171392957115E-3</v>
      </c>
      <c r="AP1595">
        <f t="shared" si="182"/>
        <v>0.02</v>
      </c>
      <c r="AQ1595">
        <f>VLOOKUP(M1595,spp!A:H,8,FALSE)</f>
        <v>4</v>
      </c>
      <c r="AR1595" t="str">
        <f>VLOOKUP(M1595,spp!A:K,10,FALSE)</f>
        <v>Depredador Tope</v>
      </c>
      <c r="AS1595" t="str">
        <f>VLOOKUP(M1595,spp!A:L,12,FALSE)</f>
        <v>LC</v>
      </c>
    </row>
    <row r="1596" spans="1:45" x14ac:dyDescent="0.3">
      <c r="A1596">
        <v>49</v>
      </c>
      <c r="B1596" s="2" t="s">
        <v>1176</v>
      </c>
      <c r="C1596" s="2" t="s">
        <v>1177</v>
      </c>
      <c r="D1596" s="2" t="s">
        <v>1186</v>
      </c>
      <c r="E1596" s="2" t="s">
        <v>1179</v>
      </c>
      <c r="F1596" s="2">
        <v>3</v>
      </c>
      <c r="G1596" s="1" t="s">
        <v>1185</v>
      </c>
      <c r="H1596" s="61">
        <v>2013</v>
      </c>
      <c r="I1596" s="5" t="s">
        <v>986</v>
      </c>
      <c r="K1596">
        <v>14</v>
      </c>
      <c r="L1596" t="str">
        <f t="shared" si="177"/>
        <v>Profundo</v>
      </c>
      <c r="M1596" s="2" t="s">
        <v>1042</v>
      </c>
      <c r="N1596" t="str">
        <f>VLOOKUP(M1596,spp!A:B,2,FALSE)</f>
        <v>Bodianus diplotaenia</v>
      </c>
      <c r="O1596">
        <f t="shared" si="176"/>
        <v>3</v>
      </c>
      <c r="T1596">
        <v>3</v>
      </c>
      <c r="AJ1596">
        <f>VLOOKUP(M1596,spp!A:C,3,FALSE)</f>
        <v>2.01E-2</v>
      </c>
      <c r="AK1596">
        <f>VLOOKUP(M1596,spp!A:D,4,FALSE)</f>
        <v>2</v>
      </c>
      <c r="AL1596">
        <f t="shared" si="178"/>
        <v>37.6875</v>
      </c>
      <c r="AM1596">
        <f t="shared" si="179"/>
        <v>0.94218749999999996</v>
      </c>
      <c r="AN1596">
        <f t="shared" si="180"/>
        <v>9.421875</v>
      </c>
      <c r="AO1596">
        <f t="shared" si="181"/>
        <v>9.4218749999999997E-3</v>
      </c>
      <c r="AP1596">
        <f t="shared" si="182"/>
        <v>0.06</v>
      </c>
      <c r="AQ1596">
        <f>VLOOKUP(M1596,spp!A:H,8,FALSE)</f>
        <v>3.4</v>
      </c>
      <c r="AR1596" t="str">
        <f>VLOOKUP(M1596,spp!A:K,10,FALSE)</f>
        <v>Depredador</v>
      </c>
      <c r="AS1596" t="str">
        <f>VLOOKUP(M1596,spp!A:L,12,FALSE)</f>
        <v>LC</v>
      </c>
    </row>
    <row r="1597" spans="1:45" x14ac:dyDescent="0.3">
      <c r="A1597">
        <v>50</v>
      </c>
      <c r="B1597" s="2" t="s">
        <v>1176</v>
      </c>
      <c r="C1597" s="2" t="s">
        <v>1177</v>
      </c>
      <c r="D1597" s="2" t="s">
        <v>1187</v>
      </c>
      <c r="E1597" s="2" t="s">
        <v>1179</v>
      </c>
      <c r="F1597" s="2">
        <v>1</v>
      </c>
      <c r="G1597" s="1" t="s">
        <v>1185</v>
      </c>
      <c r="H1597" s="61">
        <v>2013</v>
      </c>
      <c r="I1597" s="5" t="s">
        <v>986</v>
      </c>
      <c r="K1597">
        <v>10</v>
      </c>
      <c r="L1597" t="str">
        <f t="shared" si="177"/>
        <v>Profundo</v>
      </c>
      <c r="M1597" s="2" t="s">
        <v>1195</v>
      </c>
      <c r="N1597" t="str">
        <f>VLOOKUP(M1597,spp!A:B,2,FALSE)</f>
        <v>Melichthys niger</v>
      </c>
      <c r="O1597">
        <f t="shared" si="176"/>
        <v>100</v>
      </c>
      <c r="T1597">
        <v>100</v>
      </c>
      <c r="AJ1597">
        <f>VLOOKUP(M1597,spp!A:C,3,FALSE)</f>
        <v>5</v>
      </c>
      <c r="AK1597">
        <f>VLOOKUP(M1597,spp!A:D,4,FALSE)</f>
        <v>3</v>
      </c>
      <c r="AL1597">
        <f t="shared" si="178"/>
        <v>7812500</v>
      </c>
      <c r="AM1597">
        <f t="shared" si="179"/>
        <v>195312.5</v>
      </c>
      <c r="AN1597">
        <f t="shared" si="180"/>
        <v>1953125</v>
      </c>
      <c r="AO1597">
        <f t="shared" si="181"/>
        <v>1953.125</v>
      </c>
      <c r="AP1597">
        <f t="shared" si="182"/>
        <v>2</v>
      </c>
      <c r="AQ1597">
        <f>VLOOKUP(M1597,spp!A:H,8,FALSE)</f>
        <v>2.4</v>
      </c>
      <c r="AR1597" t="str">
        <f>VLOOKUP(M1597,spp!A:K,10,FALSE)</f>
        <v>Herbívoro</v>
      </c>
      <c r="AS1597" t="str">
        <f>VLOOKUP(M1597,spp!A:L,12,FALSE)</f>
        <v>NE</v>
      </c>
    </row>
    <row r="1598" spans="1:45" x14ac:dyDescent="0.3">
      <c r="A1598">
        <v>50</v>
      </c>
      <c r="B1598" s="2" t="s">
        <v>1176</v>
      </c>
      <c r="C1598" s="2" t="s">
        <v>1177</v>
      </c>
      <c r="D1598" s="2" t="s">
        <v>1187</v>
      </c>
      <c r="E1598" s="2" t="s">
        <v>1179</v>
      </c>
      <c r="F1598" s="2">
        <v>1</v>
      </c>
      <c r="G1598" s="1" t="s">
        <v>1185</v>
      </c>
      <c r="H1598" s="61">
        <v>2013</v>
      </c>
      <c r="I1598" s="5" t="s">
        <v>986</v>
      </c>
      <c r="K1598">
        <v>10</v>
      </c>
      <c r="L1598" t="str">
        <f t="shared" si="177"/>
        <v>Profundo</v>
      </c>
      <c r="M1598" s="2" t="s">
        <v>1078</v>
      </c>
      <c r="N1598" t="str">
        <f>VLOOKUP(M1598,spp!A:B,2,FALSE)</f>
        <v>Lutjanus viridis</v>
      </c>
      <c r="O1598">
        <f t="shared" ref="O1598:O1661" si="183">+SUM(P1598:AF1598)</f>
        <v>30</v>
      </c>
      <c r="T1598">
        <v>30</v>
      </c>
      <c r="AJ1598">
        <f>VLOOKUP(M1598,spp!A:C,3,FALSE)</f>
        <v>1.67E-2</v>
      </c>
      <c r="AK1598">
        <f>VLOOKUP(M1598,spp!A:D,4,FALSE)</f>
        <v>2</v>
      </c>
      <c r="AL1598">
        <f t="shared" si="178"/>
        <v>313.125</v>
      </c>
      <c r="AM1598">
        <f t="shared" si="179"/>
        <v>7.828125</v>
      </c>
      <c r="AN1598">
        <f t="shared" si="180"/>
        <v>78.28125</v>
      </c>
      <c r="AO1598">
        <f t="shared" si="181"/>
        <v>7.8281249999999997E-2</v>
      </c>
      <c r="AP1598">
        <f t="shared" si="182"/>
        <v>0.6</v>
      </c>
      <c r="AQ1598">
        <f>VLOOKUP(M1598,spp!A:H,8,FALSE)</f>
        <v>4.2</v>
      </c>
      <c r="AR1598" t="str">
        <f>VLOOKUP(M1598,spp!A:K,10,FALSE)</f>
        <v>Depredador Tope</v>
      </c>
      <c r="AS1598" t="str">
        <f>VLOOKUP(M1598,spp!A:L,12,FALSE)</f>
        <v>LC</v>
      </c>
    </row>
    <row r="1599" spans="1:45" x14ac:dyDescent="0.3">
      <c r="A1599">
        <v>50</v>
      </c>
      <c r="B1599" s="2" t="s">
        <v>1176</v>
      </c>
      <c r="C1599" s="2" t="s">
        <v>1177</v>
      </c>
      <c r="D1599" s="2" t="s">
        <v>1187</v>
      </c>
      <c r="E1599" s="2" t="s">
        <v>1179</v>
      </c>
      <c r="F1599" s="2">
        <v>1</v>
      </c>
      <c r="G1599" s="1" t="s">
        <v>1185</v>
      </c>
      <c r="H1599" s="61">
        <v>2013</v>
      </c>
      <c r="I1599" s="5" t="s">
        <v>986</v>
      </c>
      <c r="K1599">
        <v>10</v>
      </c>
      <c r="L1599" t="str">
        <f t="shared" si="177"/>
        <v>Profundo</v>
      </c>
      <c r="M1599" s="2" t="s">
        <v>1194</v>
      </c>
      <c r="N1599" t="str">
        <f>VLOOKUP(M1599,spp!A:B,2,FALSE)</f>
        <v>Stegastes arcifrons</v>
      </c>
      <c r="O1599">
        <f t="shared" si="183"/>
        <v>45</v>
      </c>
      <c r="P1599">
        <v>30</v>
      </c>
      <c r="Q1599">
        <v>15</v>
      </c>
      <c r="AJ1599">
        <f>VLOOKUP(M1599,spp!A:C,3,FALSE)</f>
        <v>3.49E-2</v>
      </c>
      <c r="AK1599">
        <f>VLOOKUP(M1599,spp!A:D,4,FALSE)</f>
        <v>2</v>
      </c>
      <c r="AL1599">
        <f t="shared" si="178"/>
        <v>35.990625000000001</v>
      </c>
      <c r="AM1599">
        <f t="shared" si="179"/>
        <v>0.89976562500000001</v>
      </c>
      <c r="AN1599">
        <f t="shared" si="180"/>
        <v>8.9976562500000004</v>
      </c>
      <c r="AO1599">
        <f t="shared" si="181"/>
        <v>8.9976562499999996E-3</v>
      </c>
      <c r="AP1599">
        <f t="shared" si="182"/>
        <v>0.9</v>
      </c>
      <c r="AQ1599">
        <f>VLOOKUP(M1599,spp!A:H,8,FALSE)</f>
        <v>2.97</v>
      </c>
      <c r="AR1599" t="str">
        <f>VLOOKUP(M1599,spp!A:K,10,FALSE)</f>
        <v>Herbívoro</v>
      </c>
      <c r="AS1599" t="str">
        <f>VLOOKUP(M1599,spp!A:L,12,FALSE)</f>
        <v>LC</v>
      </c>
    </row>
    <row r="1600" spans="1:45" x14ac:dyDescent="0.3">
      <c r="A1600">
        <v>50</v>
      </c>
      <c r="B1600" s="2" t="s">
        <v>1176</v>
      </c>
      <c r="C1600" s="2" t="s">
        <v>1177</v>
      </c>
      <c r="D1600" s="2" t="s">
        <v>1187</v>
      </c>
      <c r="E1600" s="2" t="s">
        <v>1179</v>
      </c>
      <c r="F1600" s="2">
        <v>1</v>
      </c>
      <c r="G1600" s="1" t="s">
        <v>1185</v>
      </c>
      <c r="H1600" s="61">
        <v>2013</v>
      </c>
      <c r="I1600" s="5" t="s">
        <v>986</v>
      </c>
      <c r="K1600">
        <v>10</v>
      </c>
      <c r="L1600" t="str">
        <f t="shared" si="177"/>
        <v>Profundo</v>
      </c>
      <c r="M1600" s="2" t="s">
        <v>1062</v>
      </c>
      <c r="N1600" t="str">
        <f>VLOOKUP(M1600,spp!A:B,2,FALSE)</f>
        <v>Paranthias colonus</v>
      </c>
      <c r="O1600">
        <f t="shared" si="183"/>
        <v>10</v>
      </c>
      <c r="T1600">
        <v>10</v>
      </c>
      <c r="AJ1600">
        <f>VLOOKUP(M1600,spp!A:C,3,FALSE)</f>
        <v>1.485E-2</v>
      </c>
      <c r="AK1600">
        <f>VLOOKUP(M1600,spp!A:D,4,FALSE)</f>
        <v>2</v>
      </c>
      <c r="AL1600">
        <f t="shared" si="178"/>
        <v>92.8125</v>
      </c>
      <c r="AM1600">
        <f t="shared" si="179"/>
        <v>2.3203125</v>
      </c>
      <c r="AN1600">
        <f t="shared" si="180"/>
        <v>23.203125</v>
      </c>
      <c r="AO1600">
        <f t="shared" si="181"/>
        <v>2.3203125000000002E-2</v>
      </c>
      <c r="AP1600">
        <f t="shared" si="182"/>
        <v>0.2</v>
      </c>
      <c r="AQ1600">
        <f>VLOOKUP(M1600,spp!A:H,8,FALSE)</f>
        <v>3.8</v>
      </c>
      <c r="AR1600" t="str">
        <f>VLOOKUP(M1600,spp!A:K,10,FALSE)</f>
        <v>Planctívoro</v>
      </c>
      <c r="AS1600" t="str">
        <f>VLOOKUP(M1600,spp!A:L,12,FALSE)</f>
        <v>LC</v>
      </c>
    </row>
    <row r="1601" spans="1:45" x14ac:dyDescent="0.3">
      <c r="A1601">
        <v>50</v>
      </c>
      <c r="B1601" s="2" t="s">
        <v>1176</v>
      </c>
      <c r="C1601" s="2" t="s">
        <v>1177</v>
      </c>
      <c r="D1601" s="2" t="s">
        <v>1187</v>
      </c>
      <c r="E1601" s="2" t="s">
        <v>1179</v>
      </c>
      <c r="F1601" s="2">
        <v>1</v>
      </c>
      <c r="G1601" s="1" t="s">
        <v>1185</v>
      </c>
      <c r="H1601" s="61">
        <v>2013</v>
      </c>
      <c r="I1601" s="5" t="s">
        <v>986</v>
      </c>
      <c r="K1601">
        <v>10</v>
      </c>
      <c r="L1601" t="str">
        <f t="shared" si="177"/>
        <v>Profundo</v>
      </c>
      <c r="M1601" s="2" t="s">
        <v>1028</v>
      </c>
      <c r="N1601" t="str">
        <f>VLOOKUP(M1601,spp!A:B,2,FALSE)</f>
        <v>Thalassoma lucasanum</v>
      </c>
      <c r="O1601">
        <f t="shared" si="183"/>
        <v>15</v>
      </c>
      <c r="P1601">
        <v>15</v>
      </c>
      <c r="AJ1601">
        <f>VLOOKUP(M1601,spp!A:C,3,FALSE)</f>
        <v>1.261E-2</v>
      </c>
      <c r="AK1601">
        <f>VLOOKUP(M1601,spp!A:D,4,FALSE)</f>
        <v>2</v>
      </c>
      <c r="AL1601">
        <f t="shared" si="178"/>
        <v>1.1821874999999999</v>
      </c>
      <c r="AM1601">
        <f t="shared" si="179"/>
        <v>2.9554687499999999E-2</v>
      </c>
      <c r="AN1601">
        <f t="shared" si="180"/>
        <v>0.29554687499999999</v>
      </c>
      <c r="AO1601">
        <f t="shared" si="181"/>
        <v>2.9554687499999997E-4</v>
      </c>
      <c r="AP1601">
        <f t="shared" si="182"/>
        <v>0.3</v>
      </c>
      <c r="AQ1601">
        <f>VLOOKUP(M1601,spp!A:H,8,FALSE)</f>
        <v>3.5</v>
      </c>
      <c r="AR1601" t="str">
        <f>VLOOKUP(M1601,spp!A:K,10,FALSE)</f>
        <v>Depredador</v>
      </c>
      <c r="AS1601" t="str">
        <f>VLOOKUP(M1601,spp!A:L,12,FALSE)</f>
        <v>LC</v>
      </c>
    </row>
    <row r="1602" spans="1:45" x14ac:dyDescent="0.3">
      <c r="A1602">
        <v>50</v>
      </c>
      <c r="B1602" s="2" t="s">
        <v>1176</v>
      </c>
      <c r="C1602" s="2" t="s">
        <v>1177</v>
      </c>
      <c r="D1602" s="2" t="s">
        <v>1187</v>
      </c>
      <c r="E1602" s="2" t="s">
        <v>1179</v>
      </c>
      <c r="F1602" s="2">
        <v>1</v>
      </c>
      <c r="G1602" s="1" t="s">
        <v>1185</v>
      </c>
      <c r="H1602" s="61">
        <v>2013</v>
      </c>
      <c r="I1602" s="5" t="s">
        <v>986</v>
      </c>
      <c r="K1602">
        <v>10</v>
      </c>
      <c r="L1602" t="str">
        <f t="shared" si="177"/>
        <v>Profundo</v>
      </c>
      <c r="M1602" s="2" t="s">
        <v>1068</v>
      </c>
      <c r="N1602" t="str">
        <f>VLOOKUP(M1602,spp!A:B,2,FALSE)</f>
        <v>Myripristis berndti</v>
      </c>
      <c r="O1602">
        <f t="shared" si="183"/>
        <v>5</v>
      </c>
      <c r="T1602">
        <v>5</v>
      </c>
      <c r="AJ1602">
        <f>VLOOKUP(M1602,spp!A:C,3,FALSE)</f>
        <v>2.4E-2</v>
      </c>
      <c r="AK1602">
        <f>VLOOKUP(M1602,spp!A:D,4,FALSE)</f>
        <v>3.02</v>
      </c>
      <c r="AL1602">
        <f t="shared" si="178"/>
        <v>1999.6780166406872</v>
      </c>
      <c r="AM1602">
        <f t="shared" si="179"/>
        <v>49.991950416017183</v>
      </c>
      <c r="AN1602">
        <f t="shared" si="180"/>
        <v>499.91950416017181</v>
      </c>
      <c r="AO1602">
        <f t="shared" si="181"/>
        <v>0.49991950416017183</v>
      </c>
      <c r="AP1602">
        <f t="shared" si="182"/>
        <v>0.1</v>
      </c>
      <c r="AQ1602">
        <f>VLOOKUP(M1602,spp!A:H,8,FALSE)</f>
        <v>3.7</v>
      </c>
      <c r="AR1602" t="str">
        <f>VLOOKUP(M1602,spp!A:K,10,FALSE)</f>
        <v>Planctívoro</v>
      </c>
      <c r="AS1602" t="str">
        <f>VLOOKUP(M1602,spp!A:L,12,FALSE)</f>
        <v>NE</v>
      </c>
    </row>
    <row r="1603" spans="1:45" x14ac:dyDescent="0.3">
      <c r="A1603">
        <v>50</v>
      </c>
      <c r="B1603" s="2" t="s">
        <v>1176</v>
      </c>
      <c r="C1603" s="2" t="s">
        <v>1177</v>
      </c>
      <c r="D1603" s="2" t="s">
        <v>1187</v>
      </c>
      <c r="E1603" s="2" t="s">
        <v>1179</v>
      </c>
      <c r="F1603" s="2">
        <v>1</v>
      </c>
      <c r="G1603" s="1" t="s">
        <v>1185</v>
      </c>
      <c r="H1603" s="61">
        <v>2013</v>
      </c>
      <c r="I1603" s="5" t="s">
        <v>986</v>
      </c>
      <c r="K1603">
        <v>10</v>
      </c>
      <c r="L1603" t="str">
        <f t="shared" si="177"/>
        <v>Profundo</v>
      </c>
      <c r="M1603" s="2" t="s">
        <v>1066</v>
      </c>
      <c r="N1603" t="str">
        <f>VLOOKUP(M1603,spp!A:B,2,FALSE)</f>
        <v>Caranx melampygus</v>
      </c>
      <c r="O1603">
        <f t="shared" si="183"/>
        <v>15</v>
      </c>
      <c r="U1603">
        <v>15</v>
      </c>
      <c r="AJ1603">
        <f>VLOOKUP(M1603,spp!A:C,3,FALSE)</f>
        <v>2</v>
      </c>
      <c r="AK1603">
        <f>VLOOKUP(M1603,spp!A:D,4,FALSE)</f>
        <v>2</v>
      </c>
      <c r="AL1603">
        <f t="shared" si="178"/>
        <v>36750</v>
      </c>
      <c r="AM1603">
        <f t="shared" si="179"/>
        <v>918.75</v>
      </c>
      <c r="AN1603">
        <f t="shared" si="180"/>
        <v>9187.5</v>
      </c>
      <c r="AO1603">
        <f t="shared" si="181"/>
        <v>9.1875</v>
      </c>
      <c r="AP1603">
        <f t="shared" si="182"/>
        <v>0.3</v>
      </c>
      <c r="AQ1603">
        <f>VLOOKUP(M1603,spp!A:H,8,FALSE)</f>
        <v>4.5</v>
      </c>
      <c r="AR1603" t="str">
        <f>VLOOKUP(M1603,spp!A:K,10,FALSE)</f>
        <v>Depredador Tope</v>
      </c>
      <c r="AS1603" t="str">
        <f>VLOOKUP(M1603,spp!A:L,12,FALSE)</f>
        <v>NE</v>
      </c>
    </row>
    <row r="1604" spans="1:45" x14ac:dyDescent="0.3">
      <c r="A1604">
        <v>50</v>
      </c>
      <c r="B1604" s="2" t="s">
        <v>1176</v>
      </c>
      <c r="C1604" s="2" t="s">
        <v>1177</v>
      </c>
      <c r="D1604" s="2" t="s">
        <v>1187</v>
      </c>
      <c r="E1604" s="2" t="s">
        <v>1179</v>
      </c>
      <c r="F1604" s="2">
        <v>1</v>
      </c>
      <c r="G1604" s="1" t="s">
        <v>1185</v>
      </c>
      <c r="H1604" s="61">
        <v>2013</v>
      </c>
      <c r="I1604" s="5" t="s">
        <v>986</v>
      </c>
      <c r="K1604">
        <v>10</v>
      </c>
      <c r="L1604" t="str">
        <f t="shared" ref="L1604:L1667" si="184">IF(K1604&gt;6,"Profundo","Somero")</f>
        <v>Profundo</v>
      </c>
      <c r="M1604" s="2" t="s">
        <v>1080</v>
      </c>
      <c r="N1604" t="str">
        <f>VLOOKUP(M1604,spp!A:B,2,FALSE)</f>
        <v>Aulostomus chinensis</v>
      </c>
      <c r="O1604">
        <f t="shared" si="183"/>
        <v>3</v>
      </c>
      <c r="V1604">
        <v>3</v>
      </c>
      <c r="AJ1604">
        <f>VLOOKUP(M1604,spp!A:C,3,FALSE)</f>
        <v>2</v>
      </c>
      <c r="AK1604">
        <f>VLOOKUP(M1604,spp!A:D,4,FALSE)</f>
        <v>3</v>
      </c>
      <c r="AL1604">
        <f t="shared" ref="AL1604:AL1667" si="185">((AJ1604*$P$2^AK1604)*P1604)+((AJ1604*$Q$2^AK1604)*Q1604)+((AJ1604*$R$2^AK1604)*R1604)+((AJ1604*$S$2^AK1604)*S1604)+((AJ1604*$T$2^AK1604)*T1604)+((AJ1604*$U$2^AK1604)*U1604)+((AJ1604*$V$2^AK1604)*V1604)+((AJ1604*$W$2^AK1604)*W1604)+((AJ1604*$X$2^AK1604)*X1604)+((AJ1604*$Y$2^AK1604)*Y1604)+((AJ1604*$Z$2^AK1604)*Z1604)+((AJ1604*$AA$2^AK1604)*AA1604)+((AJ1604*$AB$2^AK1604)*AB1604)+ ((AJ1604*$AC$2^AK1604)*AC1604)+((AJ1604*$AD$2^AK1604)*AD1604)+((AJ1604*$AE$2^AK1604)*AE1604)+((AJ1604*$AF$2^AK1604)*AF1604)+((AJ1604*$AG$2^AK1604)*AG1604)+((AJ1604*$AH$2^AK1604)*AH1604)</f>
        <v>546750</v>
      </c>
      <c r="AM1604">
        <f t="shared" ref="AM1604:AM1667" si="186">AL1604/40</f>
        <v>13668.75</v>
      </c>
      <c r="AN1604">
        <f t="shared" ref="AN1604:AN1667" si="187">AM1604*10</f>
        <v>136687.5</v>
      </c>
      <c r="AO1604">
        <f t="shared" ref="AO1604:AO1667" si="188">AN1604/1000</f>
        <v>136.6875</v>
      </c>
      <c r="AP1604">
        <f t="shared" ref="AP1604:AP1667" si="189">O1604/$C$1</f>
        <v>0.06</v>
      </c>
      <c r="AQ1604">
        <f>VLOOKUP(M1604,spp!A:H,8,FALSE)</f>
        <v>3.9</v>
      </c>
      <c r="AR1604" t="str">
        <f>VLOOKUP(M1604,spp!A:K,10,FALSE)</f>
        <v>Depredador</v>
      </c>
      <c r="AS1604" t="str">
        <f>VLOOKUP(M1604,spp!A:L,12,FALSE)</f>
        <v>NE</v>
      </c>
    </row>
    <row r="1605" spans="1:45" x14ac:dyDescent="0.3">
      <c r="A1605">
        <v>50</v>
      </c>
      <c r="B1605" s="2" t="s">
        <v>1176</v>
      </c>
      <c r="C1605" s="2" t="s">
        <v>1177</v>
      </c>
      <c r="D1605" s="2" t="s">
        <v>1187</v>
      </c>
      <c r="E1605" s="2" t="s">
        <v>1179</v>
      </c>
      <c r="F1605" s="2">
        <v>1</v>
      </c>
      <c r="G1605" s="1" t="s">
        <v>1185</v>
      </c>
      <c r="H1605" s="61">
        <v>2013</v>
      </c>
      <c r="I1605" s="5" t="s">
        <v>986</v>
      </c>
      <c r="K1605">
        <v>10</v>
      </c>
      <c r="L1605" t="str">
        <f t="shared" si="184"/>
        <v>Profundo</v>
      </c>
      <c r="M1605" s="2" t="s">
        <v>1200</v>
      </c>
      <c r="N1605" t="str">
        <f>VLOOKUP(M1605,spp!A:B,2,FALSE)</f>
        <v>Thalassoma grammaticum</v>
      </c>
      <c r="O1605">
        <f t="shared" si="183"/>
        <v>2</v>
      </c>
      <c r="S1605">
        <v>2</v>
      </c>
      <c r="AJ1605">
        <f>VLOOKUP(M1605,spp!A:C,3,FALSE)</f>
        <v>1</v>
      </c>
      <c r="AK1605">
        <f>VLOOKUP(M1605,spp!A:D,4,FALSE)</f>
        <v>2.9718</v>
      </c>
      <c r="AL1605">
        <f t="shared" si="185"/>
        <v>9887.5904357424861</v>
      </c>
      <c r="AM1605">
        <f t="shared" si="186"/>
        <v>247.18976089356215</v>
      </c>
      <c r="AN1605">
        <f t="shared" si="187"/>
        <v>2471.8976089356215</v>
      </c>
      <c r="AO1605">
        <f t="shared" si="188"/>
        <v>2.4718976089356217</v>
      </c>
      <c r="AP1605">
        <f t="shared" si="189"/>
        <v>0.04</v>
      </c>
      <c r="AQ1605">
        <f>VLOOKUP(M1605,spp!A:H,8,FALSE)</f>
        <v>3.5</v>
      </c>
      <c r="AR1605" t="str">
        <f>VLOOKUP(M1605,spp!A:K,10,FALSE)</f>
        <v>Depredador</v>
      </c>
      <c r="AS1605" t="str">
        <f>VLOOKUP(M1605,spp!A:L,12,FALSE)</f>
        <v>LC</v>
      </c>
    </row>
    <row r="1606" spans="1:45" x14ac:dyDescent="0.3">
      <c r="A1606">
        <v>50</v>
      </c>
      <c r="B1606" s="2" t="s">
        <v>1176</v>
      </c>
      <c r="C1606" s="2" t="s">
        <v>1177</v>
      </c>
      <c r="D1606" s="2" t="s">
        <v>1187</v>
      </c>
      <c r="E1606" s="2" t="s">
        <v>1179</v>
      </c>
      <c r="F1606" s="2">
        <v>1</v>
      </c>
      <c r="G1606" s="1" t="s">
        <v>1185</v>
      </c>
      <c r="H1606" s="61">
        <v>2013</v>
      </c>
      <c r="I1606" s="5" t="s">
        <v>986</v>
      </c>
      <c r="K1606">
        <v>10</v>
      </c>
      <c r="L1606" t="str">
        <f t="shared" si="184"/>
        <v>Profundo</v>
      </c>
      <c r="M1606" s="2" t="s">
        <v>1021</v>
      </c>
      <c r="N1606" t="str">
        <f>VLOOKUP(M1606,spp!A:B,2,FALSE)</f>
        <v>Johnrandallia nigrirostris</v>
      </c>
      <c r="O1606">
        <f t="shared" si="183"/>
        <v>2</v>
      </c>
      <c r="Q1606">
        <v>2</v>
      </c>
      <c r="AJ1606">
        <f>VLOOKUP(M1606,spp!A:C,3,FALSE)</f>
        <v>2</v>
      </c>
      <c r="AK1606">
        <f>VLOOKUP(M1606,spp!A:D,4,FALSE)</f>
        <v>3</v>
      </c>
      <c r="AL1606">
        <f t="shared" si="185"/>
        <v>1687.5</v>
      </c>
      <c r="AM1606">
        <f t="shared" si="186"/>
        <v>42.1875</v>
      </c>
      <c r="AN1606">
        <f t="shared" si="187"/>
        <v>421.875</v>
      </c>
      <c r="AO1606">
        <f t="shared" si="188"/>
        <v>0.421875</v>
      </c>
      <c r="AP1606">
        <f t="shared" si="189"/>
        <v>0.04</v>
      </c>
      <c r="AQ1606">
        <f>VLOOKUP(M1606,spp!A:H,8,FALSE)</f>
        <v>3</v>
      </c>
      <c r="AR1606" t="str">
        <f>VLOOKUP(M1606,spp!A:K,10,FALSE)</f>
        <v>Depredador</v>
      </c>
      <c r="AS1606" t="str">
        <f>VLOOKUP(M1606,spp!A:L,12,FALSE)</f>
        <v>LC</v>
      </c>
    </row>
    <row r="1607" spans="1:45" x14ac:dyDescent="0.3">
      <c r="A1607">
        <v>50</v>
      </c>
      <c r="B1607" s="2" t="s">
        <v>1176</v>
      </c>
      <c r="C1607" s="2" t="s">
        <v>1177</v>
      </c>
      <c r="D1607" s="2" t="s">
        <v>1187</v>
      </c>
      <c r="E1607" s="2" t="s">
        <v>1179</v>
      </c>
      <c r="F1607" s="2">
        <v>1</v>
      </c>
      <c r="G1607" s="1" t="s">
        <v>1185</v>
      </c>
      <c r="H1607" s="61">
        <v>2013</v>
      </c>
      <c r="I1607" s="5" t="s">
        <v>986</v>
      </c>
      <c r="K1607">
        <v>10</v>
      </c>
      <c r="L1607" t="str">
        <f t="shared" si="184"/>
        <v>Profundo</v>
      </c>
      <c r="M1607" s="2" t="s">
        <v>1034</v>
      </c>
      <c r="N1607" t="str">
        <f>VLOOKUP(M1607,spp!A:B,2,FALSE)</f>
        <v>Acanthurus nigricans</v>
      </c>
      <c r="O1607">
        <f t="shared" si="183"/>
        <v>6</v>
      </c>
      <c r="S1607">
        <v>6</v>
      </c>
      <c r="AJ1607">
        <f>VLOOKUP(M1607,spp!A:C,3,FALSE)</f>
        <v>6</v>
      </c>
      <c r="AK1607">
        <f>VLOOKUP(M1607,spp!A:D,4,FALSE)</f>
        <v>2.669</v>
      </c>
      <c r="AL1607">
        <f t="shared" si="185"/>
        <v>74811.963398535008</v>
      </c>
      <c r="AM1607">
        <f t="shared" si="186"/>
        <v>1870.2990849633752</v>
      </c>
      <c r="AN1607">
        <f t="shared" si="187"/>
        <v>18702.990849633752</v>
      </c>
      <c r="AO1607">
        <f t="shared" si="188"/>
        <v>18.702990849633753</v>
      </c>
      <c r="AP1607">
        <f t="shared" si="189"/>
        <v>0.12</v>
      </c>
      <c r="AQ1607">
        <f>VLOOKUP(M1607,spp!A:H,8,FALSE)</f>
        <v>2</v>
      </c>
      <c r="AR1607" t="str">
        <f>VLOOKUP(M1607,spp!A:K,10,FALSE)</f>
        <v>Herbívoro</v>
      </c>
      <c r="AS1607" t="str">
        <f>VLOOKUP(M1607,spp!A:L,12,FALSE)</f>
        <v>LC</v>
      </c>
    </row>
    <row r="1608" spans="1:45" x14ac:dyDescent="0.3">
      <c r="A1608">
        <v>50</v>
      </c>
      <c r="B1608" s="2" t="s">
        <v>1176</v>
      </c>
      <c r="C1608" s="2" t="s">
        <v>1177</v>
      </c>
      <c r="D1608" s="2" t="s">
        <v>1187</v>
      </c>
      <c r="E1608" s="2" t="s">
        <v>1179</v>
      </c>
      <c r="F1608" s="2">
        <v>1</v>
      </c>
      <c r="G1608" s="1" t="s">
        <v>1185</v>
      </c>
      <c r="H1608" s="61">
        <v>2013</v>
      </c>
      <c r="I1608" s="5" t="s">
        <v>986</v>
      </c>
      <c r="K1608">
        <v>10</v>
      </c>
      <c r="L1608" t="str">
        <f t="shared" si="184"/>
        <v>Profundo</v>
      </c>
      <c r="M1608" s="2" t="s">
        <v>1047</v>
      </c>
      <c r="N1608" t="str">
        <f>VLOOKUP(M1608,spp!A:B,2,FALSE)</f>
        <v>Scarus rubroviolaceus</v>
      </c>
      <c r="O1608">
        <f t="shared" si="183"/>
        <v>3</v>
      </c>
      <c r="V1608">
        <v>3</v>
      </c>
      <c r="AJ1608">
        <f>VLOOKUP(M1608,spp!A:C,3,FALSE)</f>
        <v>1</v>
      </c>
      <c r="AK1608">
        <f>VLOOKUP(M1608,spp!A:D,4,FALSE)</f>
        <v>3.109</v>
      </c>
      <c r="AL1608">
        <f t="shared" si="185"/>
        <v>413960.55453370442</v>
      </c>
      <c r="AM1608">
        <f t="shared" si="186"/>
        <v>10349.01386334261</v>
      </c>
      <c r="AN1608">
        <f t="shared" si="187"/>
        <v>103490.1386334261</v>
      </c>
      <c r="AO1608">
        <f t="shared" si="188"/>
        <v>103.4901386334261</v>
      </c>
      <c r="AP1608">
        <f t="shared" si="189"/>
        <v>0.06</v>
      </c>
      <c r="AQ1608">
        <f>VLOOKUP(M1608,spp!A:H,8,FALSE)</f>
        <v>2</v>
      </c>
      <c r="AR1608" t="str">
        <f>VLOOKUP(M1608,spp!A:K,10,FALSE)</f>
        <v>Herbívoro</v>
      </c>
      <c r="AS1608" t="str">
        <f>VLOOKUP(M1608,spp!A:L,12,FALSE)</f>
        <v>LC</v>
      </c>
    </row>
    <row r="1609" spans="1:45" x14ac:dyDescent="0.3">
      <c r="A1609">
        <v>50</v>
      </c>
      <c r="B1609" s="2" t="s">
        <v>1176</v>
      </c>
      <c r="C1609" s="2" t="s">
        <v>1177</v>
      </c>
      <c r="D1609" s="2" t="s">
        <v>1187</v>
      </c>
      <c r="E1609" s="2" t="s">
        <v>1179</v>
      </c>
      <c r="F1609" s="2">
        <v>1</v>
      </c>
      <c r="G1609" s="1" t="s">
        <v>1185</v>
      </c>
      <c r="H1609" s="61">
        <v>2013</v>
      </c>
      <c r="I1609" s="5" t="s">
        <v>986</v>
      </c>
      <c r="K1609">
        <v>10</v>
      </c>
      <c r="L1609" t="str">
        <f t="shared" si="184"/>
        <v>Profundo</v>
      </c>
      <c r="M1609" s="2" t="s">
        <v>1022</v>
      </c>
      <c r="N1609" t="str">
        <f>VLOOKUP(M1609,spp!A:B,2,FALSE)</f>
        <v>Epinephelus labriformis</v>
      </c>
      <c r="O1609">
        <f t="shared" si="183"/>
        <v>1</v>
      </c>
      <c r="U1609">
        <v>1</v>
      </c>
      <c r="AJ1609">
        <f>VLOOKUP(M1609,spp!A:C,3,FALSE)</f>
        <v>3</v>
      </c>
      <c r="AK1609">
        <f>VLOOKUP(M1609,spp!A:D,4,FALSE)</f>
        <v>2.9</v>
      </c>
      <c r="AL1609">
        <f t="shared" si="185"/>
        <v>90140.213699006563</v>
      </c>
      <c r="AM1609">
        <f t="shared" si="186"/>
        <v>2253.5053424751641</v>
      </c>
      <c r="AN1609">
        <f t="shared" si="187"/>
        <v>22535.053424751641</v>
      </c>
      <c r="AO1609">
        <f t="shared" si="188"/>
        <v>22.535053424751641</v>
      </c>
      <c r="AP1609">
        <f t="shared" si="189"/>
        <v>0.02</v>
      </c>
      <c r="AQ1609">
        <f>VLOOKUP(M1609,spp!A:H,8,FALSE)</f>
        <v>4</v>
      </c>
      <c r="AR1609" t="str">
        <f>VLOOKUP(M1609,spp!A:K,10,FALSE)</f>
        <v>Depredador Tope</v>
      </c>
      <c r="AS1609" t="str">
        <f>VLOOKUP(M1609,spp!A:L,12,FALSE)</f>
        <v>LC</v>
      </c>
    </row>
    <row r="1610" spans="1:45" x14ac:dyDescent="0.3">
      <c r="A1610">
        <v>50</v>
      </c>
      <c r="B1610" s="2" t="s">
        <v>1176</v>
      </c>
      <c r="C1610" s="2" t="s">
        <v>1177</v>
      </c>
      <c r="D1610" s="2" t="s">
        <v>1187</v>
      </c>
      <c r="E1610" s="2" t="s">
        <v>1179</v>
      </c>
      <c r="F1610" s="2">
        <v>1</v>
      </c>
      <c r="G1610" s="1" t="s">
        <v>1185</v>
      </c>
      <c r="H1610" s="61">
        <v>2013</v>
      </c>
      <c r="I1610" s="5" t="s">
        <v>986</v>
      </c>
      <c r="K1610">
        <v>10</v>
      </c>
      <c r="L1610" t="str">
        <f t="shared" si="184"/>
        <v>Profundo</v>
      </c>
      <c r="M1610" s="2" t="s">
        <v>1037</v>
      </c>
      <c r="N1610" t="str">
        <f>VLOOKUP(M1610,spp!A:B,2,FALSE)</f>
        <v>Prionurus laticlavius</v>
      </c>
      <c r="O1610">
        <f t="shared" si="183"/>
        <v>4</v>
      </c>
      <c r="U1610">
        <v>4</v>
      </c>
      <c r="AJ1610" t="str">
        <f>VLOOKUP(M1610,spp!A:C,3,FALSE)</f>
        <v>0.19800000000000001</v>
      </c>
      <c r="AK1610">
        <f>VLOOKUP(M1610,spp!A:D,4,FALSE)</f>
        <v>2.504</v>
      </c>
      <c r="AL1610">
        <f t="shared" si="185"/>
        <v>5821.9914678431942</v>
      </c>
      <c r="AM1610">
        <f t="shared" si="186"/>
        <v>145.54978669607985</v>
      </c>
      <c r="AN1610">
        <f t="shared" si="187"/>
        <v>1455.4978669607985</v>
      </c>
      <c r="AO1610">
        <f t="shared" si="188"/>
        <v>1.4554978669607985</v>
      </c>
      <c r="AP1610">
        <f t="shared" si="189"/>
        <v>0.08</v>
      </c>
      <c r="AQ1610">
        <f>VLOOKUP(M1610,spp!A:H,8,FALSE)</f>
        <v>2.7</v>
      </c>
      <c r="AR1610" t="str">
        <f>VLOOKUP(M1610,spp!A:K,10,FALSE)</f>
        <v>Herbívoro</v>
      </c>
      <c r="AS1610" t="str">
        <f>VLOOKUP(M1610,spp!A:L,12,FALSE)</f>
        <v>LC</v>
      </c>
    </row>
    <row r="1611" spans="1:45" x14ac:dyDescent="0.3">
      <c r="A1611">
        <v>50</v>
      </c>
      <c r="B1611" s="2" t="s">
        <v>1176</v>
      </c>
      <c r="C1611" s="2" t="s">
        <v>1177</v>
      </c>
      <c r="D1611" s="2" t="s">
        <v>1187</v>
      </c>
      <c r="E1611" s="2" t="s">
        <v>1179</v>
      </c>
      <c r="F1611" s="2">
        <v>1</v>
      </c>
      <c r="G1611" s="1" t="s">
        <v>1185</v>
      </c>
      <c r="H1611" s="61">
        <v>2013</v>
      </c>
      <c r="I1611" s="5" t="s">
        <v>986</v>
      </c>
      <c r="K1611">
        <v>10</v>
      </c>
      <c r="L1611" t="str">
        <f t="shared" si="184"/>
        <v>Profundo</v>
      </c>
      <c r="M1611" s="2" t="s">
        <v>1031</v>
      </c>
      <c r="N1611" t="str">
        <f>VLOOKUP(M1611,spp!A:B,2,FALSE)</f>
        <v>Ophioblennius steindachneri</v>
      </c>
      <c r="O1611">
        <f t="shared" si="183"/>
        <v>2</v>
      </c>
      <c r="Q1611">
        <v>2</v>
      </c>
      <c r="AJ1611">
        <f>VLOOKUP(M1611,spp!A:C,3,FALSE)</f>
        <v>3</v>
      </c>
      <c r="AK1611">
        <f>VLOOKUP(M1611,spp!A:D,4,FALSE)</f>
        <v>2.379</v>
      </c>
      <c r="AL1611">
        <f t="shared" si="185"/>
        <v>724.30585519013448</v>
      </c>
      <c r="AM1611">
        <f t="shared" si="186"/>
        <v>18.107646379753362</v>
      </c>
      <c r="AN1611">
        <f t="shared" si="187"/>
        <v>181.07646379753362</v>
      </c>
      <c r="AO1611">
        <f t="shared" si="188"/>
        <v>0.18107646379753362</v>
      </c>
      <c r="AP1611">
        <f t="shared" si="189"/>
        <v>0.04</v>
      </c>
      <c r="AQ1611">
        <f>VLOOKUP(M1611,spp!A:H,8,FALSE)</f>
        <v>2.7</v>
      </c>
      <c r="AR1611" t="str">
        <f>VLOOKUP(M1611,spp!A:K,10,FALSE)</f>
        <v>Herbívoro</v>
      </c>
      <c r="AS1611" t="str">
        <f>VLOOKUP(M1611,spp!A:L,12,FALSE)</f>
        <v>LC</v>
      </c>
    </row>
    <row r="1612" spans="1:45" x14ac:dyDescent="0.3">
      <c r="A1612">
        <v>50</v>
      </c>
      <c r="B1612" s="2" t="s">
        <v>1176</v>
      </c>
      <c r="C1612" s="2" t="s">
        <v>1177</v>
      </c>
      <c r="D1612" s="2" t="s">
        <v>1187</v>
      </c>
      <c r="E1612" s="2" t="s">
        <v>1179</v>
      </c>
      <c r="F1612" s="2">
        <v>1</v>
      </c>
      <c r="G1612" s="1" t="s">
        <v>1185</v>
      </c>
      <c r="H1612" s="61">
        <v>2013</v>
      </c>
      <c r="I1612" s="5" t="s">
        <v>986</v>
      </c>
      <c r="K1612">
        <v>10</v>
      </c>
      <c r="L1612" t="str">
        <f t="shared" si="184"/>
        <v>Profundo</v>
      </c>
      <c r="M1612" s="2" t="s">
        <v>1141</v>
      </c>
      <c r="N1612" t="str">
        <f>VLOOKUP(M1612,spp!A:B,2,FALSE)</f>
        <v>Halichoeres discolor</v>
      </c>
      <c r="O1612">
        <f t="shared" si="183"/>
        <v>11</v>
      </c>
      <c r="P1612">
        <v>7</v>
      </c>
      <c r="Q1612">
        <v>4</v>
      </c>
      <c r="AJ1612">
        <f>VLOOKUP(M1612,spp!A:C,3,FALSE)</f>
        <v>0.01</v>
      </c>
      <c r="AK1612">
        <f>VLOOKUP(M1612,spp!A:D,4,FALSE)</f>
        <v>3.04</v>
      </c>
      <c r="AL1612">
        <f t="shared" si="185"/>
        <v>19.425951301829876</v>
      </c>
      <c r="AM1612">
        <f t="shared" si="186"/>
        <v>0.48564878254574689</v>
      </c>
      <c r="AN1612">
        <f t="shared" si="187"/>
        <v>4.856487825457469</v>
      </c>
      <c r="AO1612">
        <f t="shared" si="188"/>
        <v>4.8564878254574693E-3</v>
      </c>
      <c r="AP1612">
        <f t="shared" si="189"/>
        <v>0.22</v>
      </c>
      <c r="AQ1612">
        <f>VLOOKUP(M1612,spp!A:H,8,FALSE)</f>
        <v>3.4</v>
      </c>
      <c r="AR1612" t="str">
        <f>VLOOKUP(M1612,spp!A:K,10,FALSE)</f>
        <v>Depredador</v>
      </c>
      <c r="AS1612" t="str">
        <f>VLOOKUP(M1612,spp!A:L,12,FALSE)</f>
        <v>VU</v>
      </c>
    </row>
    <row r="1613" spans="1:45" x14ac:dyDescent="0.3">
      <c r="A1613">
        <v>50</v>
      </c>
      <c r="B1613" s="2" t="s">
        <v>1176</v>
      </c>
      <c r="C1613" s="2" t="s">
        <v>1177</v>
      </c>
      <c r="D1613" s="2" t="s">
        <v>1187</v>
      </c>
      <c r="E1613" s="2" t="s">
        <v>1179</v>
      </c>
      <c r="F1613" s="2">
        <v>1</v>
      </c>
      <c r="G1613" s="1" t="s">
        <v>1185</v>
      </c>
      <c r="H1613" s="61">
        <v>2013</v>
      </c>
      <c r="I1613" s="5" t="s">
        <v>986</v>
      </c>
      <c r="K1613">
        <v>10</v>
      </c>
      <c r="L1613" t="str">
        <f t="shared" si="184"/>
        <v>Profundo</v>
      </c>
      <c r="M1613" s="2" t="s">
        <v>1064</v>
      </c>
      <c r="N1613" t="str">
        <f>VLOOKUP(M1613,spp!A:B,2,FALSE)</f>
        <v>Zanclus cornutus</v>
      </c>
      <c r="O1613">
        <f t="shared" si="183"/>
        <v>3</v>
      </c>
      <c r="T1613">
        <v>3</v>
      </c>
      <c r="AJ1613">
        <f>VLOOKUP(M1613,spp!A:C,3,FALSE)</f>
        <v>1.47E-2</v>
      </c>
      <c r="AK1613">
        <f>VLOOKUP(M1613,spp!A:D,4,FALSE)</f>
        <v>3</v>
      </c>
      <c r="AL1613">
        <f t="shared" si="185"/>
        <v>689.0625</v>
      </c>
      <c r="AM1613">
        <f t="shared" si="186"/>
        <v>17.2265625</v>
      </c>
      <c r="AN1613">
        <f t="shared" si="187"/>
        <v>172.265625</v>
      </c>
      <c r="AO1613">
        <f t="shared" si="188"/>
        <v>0.17226562500000001</v>
      </c>
      <c r="AP1613">
        <f t="shared" si="189"/>
        <v>0.06</v>
      </c>
      <c r="AQ1613">
        <f>VLOOKUP(M1613,spp!A:H,8,FALSE)</f>
        <v>2.9</v>
      </c>
      <c r="AR1613" t="str">
        <f>VLOOKUP(M1613,spp!A:K,10,FALSE)</f>
        <v>Herbívoro</v>
      </c>
      <c r="AS1613" t="str">
        <f>VLOOKUP(M1613,spp!A:L,12,FALSE)</f>
        <v>NE</v>
      </c>
    </row>
    <row r="1614" spans="1:45" x14ac:dyDescent="0.3">
      <c r="A1614">
        <v>50</v>
      </c>
      <c r="B1614" s="2" t="s">
        <v>1176</v>
      </c>
      <c r="C1614" s="2" t="s">
        <v>1177</v>
      </c>
      <c r="D1614" s="2" t="s">
        <v>1187</v>
      </c>
      <c r="E1614" s="2" t="s">
        <v>1179</v>
      </c>
      <c r="F1614" s="2">
        <v>1</v>
      </c>
      <c r="G1614" s="1" t="s">
        <v>1185</v>
      </c>
      <c r="H1614" s="61">
        <v>2013</v>
      </c>
      <c r="I1614" s="5" t="s">
        <v>986</v>
      </c>
      <c r="K1614">
        <v>10</v>
      </c>
      <c r="L1614" t="str">
        <f t="shared" si="184"/>
        <v>Profundo</v>
      </c>
      <c r="M1614" s="2" t="s">
        <v>1145</v>
      </c>
      <c r="N1614" t="str">
        <f>VLOOKUP(M1614,spp!A:B,2,FALSE)</f>
        <v>Ctenochaetus marginatus</v>
      </c>
      <c r="O1614">
        <f t="shared" si="183"/>
        <v>3</v>
      </c>
      <c r="T1614">
        <v>3</v>
      </c>
      <c r="AJ1614">
        <f>VLOOKUP(M1614,spp!A:C,3,FALSE)</f>
        <v>0.297619048</v>
      </c>
      <c r="AK1614">
        <f>VLOOKUP(M1614,spp!A:D,4,FALSE)</f>
        <v>3</v>
      </c>
      <c r="AL1614">
        <f t="shared" si="185"/>
        <v>13950.892875000001</v>
      </c>
      <c r="AM1614">
        <f t="shared" si="186"/>
        <v>348.77232187500005</v>
      </c>
      <c r="AN1614">
        <f t="shared" si="187"/>
        <v>3487.7232187500003</v>
      </c>
      <c r="AO1614">
        <f t="shared" si="188"/>
        <v>3.4877232187500002</v>
      </c>
      <c r="AP1614">
        <f t="shared" si="189"/>
        <v>0.06</v>
      </c>
      <c r="AQ1614">
        <f>VLOOKUP(M1614,spp!A:H,8,FALSE)</f>
        <v>2</v>
      </c>
      <c r="AR1614" t="str">
        <f>VLOOKUP(M1614,spp!A:K,10,FALSE)</f>
        <v>Herbívoro</v>
      </c>
      <c r="AS1614" t="str">
        <f>VLOOKUP(M1614,spp!A:L,12,FALSE)</f>
        <v>LC</v>
      </c>
    </row>
    <row r="1615" spans="1:45" x14ac:dyDescent="0.3">
      <c r="A1615">
        <v>50</v>
      </c>
      <c r="B1615" s="2" t="s">
        <v>1176</v>
      </c>
      <c r="C1615" s="2" t="s">
        <v>1177</v>
      </c>
      <c r="D1615" s="2" t="s">
        <v>1187</v>
      </c>
      <c r="E1615" s="2" t="s">
        <v>1179</v>
      </c>
      <c r="F1615" s="2">
        <v>1</v>
      </c>
      <c r="G1615" s="1" t="s">
        <v>1185</v>
      </c>
      <c r="H1615" s="61">
        <v>2013</v>
      </c>
      <c r="I1615" s="5" t="s">
        <v>986</v>
      </c>
      <c r="K1615">
        <v>10</v>
      </c>
      <c r="L1615" t="str">
        <f t="shared" si="184"/>
        <v>Profundo</v>
      </c>
      <c r="M1615" s="2" t="s">
        <v>1020</v>
      </c>
      <c r="N1615" t="str">
        <f>VLOOKUP(M1615,spp!A:B,2,FALSE)</f>
        <v>Plagiotremus azaleus</v>
      </c>
      <c r="O1615">
        <f t="shared" si="183"/>
        <v>15</v>
      </c>
      <c r="P1615">
        <v>15</v>
      </c>
      <c r="AJ1615">
        <f>VLOOKUP(M1615,spp!A:C,3,FALSE)</f>
        <v>4</v>
      </c>
      <c r="AK1615">
        <f>VLOOKUP(M1615,spp!A:D,4,FALSE)</f>
        <v>3</v>
      </c>
      <c r="AL1615">
        <f t="shared" si="185"/>
        <v>937.5</v>
      </c>
      <c r="AM1615">
        <f t="shared" si="186"/>
        <v>23.4375</v>
      </c>
      <c r="AN1615">
        <f t="shared" si="187"/>
        <v>234.375</v>
      </c>
      <c r="AO1615">
        <f t="shared" si="188"/>
        <v>0.234375</v>
      </c>
      <c r="AP1615">
        <f t="shared" si="189"/>
        <v>0.3</v>
      </c>
      <c r="AQ1615">
        <f>VLOOKUP(M1615,spp!A:H,8,FALSE)</f>
        <v>4</v>
      </c>
      <c r="AR1615" t="str">
        <f>VLOOKUP(M1615,spp!A:K,10,FALSE)</f>
        <v>Depredador Tope</v>
      </c>
      <c r="AS1615" t="str">
        <f>VLOOKUP(M1615,spp!A:L,12,FALSE)</f>
        <v>LC</v>
      </c>
    </row>
    <row r="1616" spans="1:45" x14ac:dyDescent="0.3">
      <c r="A1616">
        <v>50</v>
      </c>
      <c r="B1616" s="2" t="s">
        <v>1176</v>
      </c>
      <c r="C1616" s="2" t="s">
        <v>1177</v>
      </c>
      <c r="D1616" s="2" t="s">
        <v>1187</v>
      </c>
      <c r="E1616" s="2" t="s">
        <v>1179</v>
      </c>
      <c r="F1616" s="2">
        <v>1</v>
      </c>
      <c r="G1616" s="1" t="s">
        <v>1185</v>
      </c>
      <c r="H1616" s="61">
        <v>2013</v>
      </c>
      <c r="I1616" s="5" t="s">
        <v>986</v>
      </c>
      <c r="K1616">
        <v>10</v>
      </c>
      <c r="L1616" t="str">
        <f t="shared" si="184"/>
        <v>Profundo</v>
      </c>
      <c r="M1616" s="2" t="s">
        <v>1198</v>
      </c>
      <c r="N1616" t="str">
        <f>VLOOKUP(M1616,spp!A:B,2,FALSE)</f>
        <v>Dermatolepis dermatolepis</v>
      </c>
      <c r="O1616">
        <f t="shared" si="183"/>
        <v>4</v>
      </c>
      <c r="Q1616">
        <v>2</v>
      </c>
      <c r="T1616">
        <v>2</v>
      </c>
      <c r="AJ1616">
        <f>VLOOKUP(M1616,spp!A:C,3,FALSE)</f>
        <v>1</v>
      </c>
      <c r="AK1616">
        <f>VLOOKUP(M1616,spp!A:D,4,FALSE)</f>
        <v>3</v>
      </c>
      <c r="AL1616">
        <f t="shared" si="185"/>
        <v>32093.75</v>
      </c>
      <c r="AM1616">
        <f t="shared" si="186"/>
        <v>802.34375</v>
      </c>
      <c r="AN1616">
        <f t="shared" si="187"/>
        <v>8023.4375</v>
      </c>
      <c r="AO1616">
        <f t="shared" si="188"/>
        <v>8.0234375</v>
      </c>
      <c r="AP1616">
        <f t="shared" si="189"/>
        <v>0.08</v>
      </c>
      <c r="AQ1616">
        <f>VLOOKUP(M1616,spp!A:H,8,FALSE)</f>
        <v>4.5</v>
      </c>
      <c r="AR1616" t="str">
        <f>VLOOKUP(M1616,spp!A:K,10,FALSE)</f>
        <v>Depredador Tope</v>
      </c>
      <c r="AS1616" t="str">
        <f>VLOOKUP(M1616,spp!A:L,12,FALSE)</f>
        <v>LC</v>
      </c>
    </row>
    <row r="1617" spans="1:45" x14ac:dyDescent="0.3">
      <c r="A1617">
        <v>50</v>
      </c>
      <c r="B1617" s="2" t="s">
        <v>1176</v>
      </c>
      <c r="C1617" s="2" t="s">
        <v>1177</v>
      </c>
      <c r="D1617" s="2" t="s">
        <v>1187</v>
      </c>
      <c r="E1617" s="2" t="s">
        <v>1179</v>
      </c>
      <c r="F1617" s="2">
        <v>1</v>
      </c>
      <c r="G1617" s="1" t="s">
        <v>1185</v>
      </c>
      <c r="H1617" s="61">
        <v>2013</v>
      </c>
      <c r="I1617" s="5" t="s">
        <v>986</v>
      </c>
      <c r="K1617">
        <v>10</v>
      </c>
      <c r="L1617" t="str">
        <f t="shared" si="184"/>
        <v>Profundo</v>
      </c>
      <c r="M1617" s="2" t="s">
        <v>1213</v>
      </c>
      <c r="N1617" t="str">
        <f>VLOOKUP(M1617,spp!A:B,2,FALSE)</f>
        <v>Novaculichthys taeniourus</v>
      </c>
      <c r="O1617">
        <f t="shared" si="183"/>
        <v>1</v>
      </c>
      <c r="R1617">
        <v>1</v>
      </c>
      <c r="AJ1617">
        <f>VLOOKUP(M1617,spp!A:C,3,FALSE)</f>
        <v>1</v>
      </c>
      <c r="AK1617">
        <f>VLOOKUP(M1617,spp!A:D,4,FALSE)</f>
        <v>2.91</v>
      </c>
      <c r="AL1617">
        <f t="shared" si="185"/>
        <v>1555.994787717887</v>
      </c>
      <c r="AM1617">
        <f t="shared" si="186"/>
        <v>38.899869692947178</v>
      </c>
      <c r="AN1617">
        <f t="shared" si="187"/>
        <v>388.99869692947175</v>
      </c>
      <c r="AO1617">
        <f t="shared" si="188"/>
        <v>0.38899869692947175</v>
      </c>
      <c r="AP1617">
        <f t="shared" si="189"/>
        <v>0.02</v>
      </c>
      <c r="AQ1617">
        <f>VLOOKUP(M1617,spp!A:H,8,FALSE)</f>
        <v>3.3</v>
      </c>
      <c r="AR1617" t="str">
        <f>VLOOKUP(M1617,spp!A:K,10,FALSE)</f>
        <v>Depredador</v>
      </c>
      <c r="AS1617" t="str">
        <f>VLOOKUP(M1617,spp!A:L,12,FALSE)</f>
        <v>LC</v>
      </c>
    </row>
    <row r="1618" spans="1:45" x14ac:dyDescent="0.3">
      <c r="A1618">
        <v>50</v>
      </c>
      <c r="B1618" s="2" t="s">
        <v>1176</v>
      </c>
      <c r="C1618" s="2" t="s">
        <v>1177</v>
      </c>
      <c r="D1618" s="2" t="s">
        <v>1187</v>
      </c>
      <c r="E1618" s="2" t="s">
        <v>1179</v>
      </c>
      <c r="F1618" s="2">
        <v>2</v>
      </c>
      <c r="G1618" s="1" t="s">
        <v>1185</v>
      </c>
      <c r="H1618" s="61">
        <v>2013</v>
      </c>
      <c r="I1618" s="5" t="s">
        <v>986</v>
      </c>
      <c r="K1618">
        <v>10</v>
      </c>
      <c r="L1618" t="str">
        <f t="shared" si="184"/>
        <v>Profundo</v>
      </c>
      <c r="M1618" s="2" t="s">
        <v>1195</v>
      </c>
      <c r="N1618" t="str">
        <f>VLOOKUP(M1618,spp!A:B,2,FALSE)</f>
        <v>Melichthys niger</v>
      </c>
      <c r="O1618">
        <f t="shared" si="183"/>
        <v>130</v>
      </c>
      <c r="T1618">
        <v>130</v>
      </c>
      <c r="AJ1618">
        <f>VLOOKUP(M1618,spp!A:C,3,FALSE)</f>
        <v>5</v>
      </c>
      <c r="AK1618">
        <f>VLOOKUP(M1618,spp!A:D,4,FALSE)</f>
        <v>3</v>
      </c>
      <c r="AL1618">
        <f t="shared" si="185"/>
        <v>10156250</v>
      </c>
      <c r="AM1618">
        <f t="shared" si="186"/>
        <v>253906.25</v>
      </c>
      <c r="AN1618">
        <f t="shared" si="187"/>
        <v>2539062.5</v>
      </c>
      <c r="AO1618">
        <f t="shared" si="188"/>
        <v>2539.0625</v>
      </c>
      <c r="AP1618">
        <f t="shared" si="189"/>
        <v>2.6</v>
      </c>
      <c r="AQ1618">
        <f>VLOOKUP(M1618,spp!A:H,8,FALSE)</f>
        <v>2.4</v>
      </c>
      <c r="AR1618" t="str">
        <f>VLOOKUP(M1618,spp!A:K,10,FALSE)</f>
        <v>Herbívoro</v>
      </c>
      <c r="AS1618" t="str">
        <f>VLOOKUP(M1618,spp!A:L,12,FALSE)</f>
        <v>NE</v>
      </c>
    </row>
    <row r="1619" spans="1:45" x14ac:dyDescent="0.3">
      <c r="A1619">
        <v>50</v>
      </c>
      <c r="B1619" s="2" t="s">
        <v>1176</v>
      </c>
      <c r="C1619" s="2" t="s">
        <v>1177</v>
      </c>
      <c r="D1619" s="2" t="s">
        <v>1187</v>
      </c>
      <c r="E1619" s="2" t="s">
        <v>1179</v>
      </c>
      <c r="F1619" s="2">
        <v>2</v>
      </c>
      <c r="G1619" s="1" t="s">
        <v>1185</v>
      </c>
      <c r="H1619" s="61">
        <v>2013</v>
      </c>
      <c r="I1619" s="5" t="s">
        <v>986</v>
      </c>
      <c r="K1619">
        <v>10</v>
      </c>
      <c r="L1619" t="str">
        <f t="shared" si="184"/>
        <v>Profundo</v>
      </c>
      <c r="M1619" s="2" t="s">
        <v>1078</v>
      </c>
      <c r="N1619" t="str">
        <f>VLOOKUP(M1619,spp!A:B,2,FALSE)</f>
        <v>Lutjanus viridis</v>
      </c>
      <c r="O1619">
        <f t="shared" si="183"/>
        <v>40</v>
      </c>
      <c r="T1619">
        <v>40</v>
      </c>
      <c r="AJ1619">
        <f>VLOOKUP(M1619,spp!A:C,3,FALSE)</f>
        <v>1.67E-2</v>
      </c>
      <c r="AK1619">
        <f>VLOOKUP(M1619,spp!A:D,4,FALSE)</f>
        <v>2</v>
      </c>
      <c r="AL1619">
        <f t="shared" si="185"/>
        <v>417.5</v>
      </c>
      <c r="AM1619">
        <f t="shared" si="186"/>
        <v>10.4375</v>
      </c>
      <c r="AN1619">
        <f t="shared" si="187"/>
        <v>104.375</v>
      </c>
      <c r="AO1619">
        <f t="shared" si="188"/>
        <v>0.104375</v>
      </c>
      <c r="AP1619">
        <f t="shared" si="189"/>
        <v>0.8</v>
      </c>
      <c r="AQ1619">
        <f>VLOOKUP(M1619,spp!A:H,8,FALSE)</f>
        <v>4.2</v>
      </c>
      <c r="AR1619" t="str">
        <f>VLOOKUP(M1619,spp!A:K,10,FALSE)</f>
        <v>Depredador Tope</v>
      </c>
      <c r="AS1619" t="str">
        <f>VLOOKUP(M1619,spp!A:L,12,FALSE)</f>
        <v>LC</v>
      </c>
    </row>
    <row r="1620" spans="1:45" x14ac:dyDescent="0.3">
      <c r="A1620">
        <v>50</v>
      </c>
      <c r="B1620" s="2" t="s">
        <v>1176</v>
      </c>
      <c r="C1620" s="2" t="s">
        <v>1177</v>
      </c>
      <c r="D1620" s="2" t="s">
        <v>1187</v>
      </c>
      <c r="E1620" s="2" t="s">
        <v>1179</v>
      </c>
      <c r="F1620" s="2">
        <v>2</v>
      </c>
      <c r="G1620" s="1" t="s">
        <v>1185</v>
      </c>
      <c r="H1620" s="61">
        <v>2013</v>
      </c>
      <c r="I1620" s="5" t="s">
        <v>986</v>
      </c>
      <c r="K1620">
        <v>10</v>
      </c>
      <c r="L1620" t="str">
        <f t="shared" si="184"/>
        <v>Profundo</v>
      </c>
      <c r="M1620" s="2" t="s">
        <v>1194</v>
      </c>
      <c r="N1620" t="str">
        <f>VLOOKUP(M1620,spp!A:B,2,FALSE)</f>
        <v>Stegastes arcifrons</v>
      </c>
      <c r="O1620">
        <f t="shared" si="183"/>
        <v>35</v>
      </c>
      <c r="P1620">
        <v>20</v>
      </c>
      <c r="Q1620">
        <v>15</v>
      </c>
      <c r="AJ1620">
        <f>VLOOKUP(M1620,spp!A:C,3,FALSE)</f>
        <v>3.49E-2</v>
      </c>
      <c r="AK1620">
        <f>VLOOKUP(M1620,spp!A:D,4,FALSE)</f>
        <v>2</v>
      </c>
      <c r="AL1620">
        <f t="shared" si="185"/>
        <v>33.809375000000003</v>
      </c>
      <c r="AM1620">
        <f t="shared" si="186"/>
        <v>0.84523437500000009</v>
      </c>
      <c r="AN1620">
        <f t="shared" si="187"/>
        <v>8.4523437500000007</v>
      </c>
      <c r="AO1620">
        <f t="shared" si="188"/>
        <v>8.4523437500000007E-3</v>
      </c>
      <c r="AP1620">
        <f t="shared" si="189"/>
        <v>0.7</v>
      </c>
      <c r="AQ1620">
        <f>VLOOKUP(M1620,spp!A:H,8,FALSE)</f>
        <v>2.97</v>
      </c>
      <c r="AR1620" t="str">
        <f>VLOOKUP(M1620,spp!A:K,10,FALSE)</f>
        <v>Herbívoro</v>
      </c>
      <c r="AS1620" t="str">
        <f>VLOOKUP(M1620,spp!A:L,12,FALSE)</f>
        <v>LC</v>
      </c>
    </row>
    <row r="1621" spans="1:45" x14ac:dyDescent="0.3">
      <c r="A1621">
        <v>50</v>
      </c>
      <c r="B1621" s="2" t="s">
        <v>1176</v>
      </c>
      <c r="C1621" s="2" t="s">
        <v>1177</v>
      </c>
      <c r="D1621" s="2" t="s">
        <v>1187</v>
      </c>
      <c r="E1621" s="2" t="s">
        <v>1179</v>
      </c>
      <c r="F1621" s="2">
        <v>2</v>
      </c>
      <c r="G1621" s="1" t="s">
        <v>1185</v>
      </c>
      <c r="H1621" s="61">
        <v>2013</v>
      </c>
      <c r="I1621" s="5" t="s">
        <v>986</v>
      </c>
      <c r="K1621">
        <v>10</v>
      </c>
      <c r="L1621" t="str">
        <f t="shared" si="184"/>
        <v>Profundo</v>
      </c>
      <c r="M1621" s="2" t="s">
        <v>1062</v>
      </c>
      <c r="N1621" t="str">
        <f>VLOOKUP(M1621,spp!A:B,2,FALSE)</f>
        <v>Paranthias colonus</v>
      </c>
      <c r="O1621">
        <f t="shared" si="183"/>
        <v>50</v>
      </c>
      <c r="Q1621">
        <v>20</v>
      </c>
      <c r="S1621">
        <v>30</v>
      </c>
      <c r="AJ1621">
        <f>VLOOKUP(M1621,spp!A:C,3,FALSE)</f>
        <v>1.485E-2</v>
      </c>
      <c r="AK1621">
        <f>VLOOKUP(M1621,spp!A:D,4,FALSE)</f>
        <v>2</v>
      </c>
      <c r="AL1621">
        <f t="shared" si="185"/>
        <v>153.140625</v>
      </c>
      <c r="AM1621">
        <f t="shared" si="186"/>
        <v>3.8285156250000001</v>
      </c>
      <c r="AN1621">
        <f t="shared" si="187"/>
        <v>38.28515625</v>
      </c>
      <c r="AO1621">
        <f t="shared" si="188"/>
        <v>3.8285156250000001E-2</v>
      </c>
      <c r="AP1621">
        <f t="shared" si="189"/>
        <v>1</v>
      </c>
      <c r="AQ1621">
        <f>VLOOKUP(M1621,spp!A:H,8,FALSE)</f>
        <v>3.8</v>
      </c>
      <c r="AR1621" t="str">
        <f>VLOOKUP(M1621,spp!A:K,10,FALSE)</f>
        <v>Planctívoro</v>
      </c>
      <c r="AS1621" t="str">
        <f>VLOOKUP(M1621,spp!A:L,12,FALSE)</f>
        <v>LC</v>
      </c>
    </row>
    <row r="1622" spans="1:45" x14ac:dyDescent="0.3">
      <c r="A1622">
        <v>50</v>
      </c>
      <c r="B1622" s="2" t="s">
        <v>1176</v>
      </c>
      <c r="C1622" s="2" t="s">
        <v>1177</v>
      </c>
      <c r="D1622" s="2" t="s">
        <v>1187</v>
      </c>
      <c r="E1622" s="2" t="s">
        <v>1179</v>
      </c>
      <c r="F1622" s="2">
        <v>2</v>
      </c>
      <c r="G1622" s="1" t="s">
        <v>1185</v>
      </c>
      <c r="H1622" s="61">
        <v>2013</v>
      </c>
      <c r="I1622" s="5" t="s">
        <v>986</v>
      </c>
      <c r="K1622">
        <v>10</v>
      </c>
      <c r="L1622" t="str">
        <f t="shared" si="184"/>
        <v>Profundo</v>
      </c>
      <c r="M1622" s="2" t="s">
        <v>1028</v>
      </c>
      <c r="N1622" t="str">
        <f>VLOOKUP(M1622,spp!A:B,2,FALSE)</f>
        <v>Thalassoma lucasanum</v>
      </c>
      <c r="O1622">
        <f t="shared" si="183"/>
        <v>21</v>
      </c>
      <c r="P1622">
        <v>20</v>
      </c>
      <c r="R1622">
        <v>1</v>
      </c>
      <c r="AJ1622">
        <f>VLOOKUP(M1622,spp!A:C,3,FALSE)</f>
        <v>1.261E-2</v>
      </c>
      <c r="AK1622">
        <f>VLOOKUP(M1622,spp!A:D,4,FALSE)</f>
        <v>2</v>
      </c>
      <c r="AL1622">
        <f t="shared" si="185"/>
        <v>3.5465624999999998</v>
      </c>
      <c r="AM1622">
        <f t="shared" si="186"/>
        <v>8.8664062500000002E-2</v>
      </c>
      <c r="AN1622">
        <f t="shared" si="187"/>
        <v>0.88664062500000007</v>
      </c>
      <c r="AO1622">
        <f t="shared" si="188"/>
        <v>8.8664062500000006E-4</v>
      </c>
      <c r="AP1622">
        <f t="shared" si="189"/>
        <v>0.42</v>
      </c>
      <c r="AQ1622">
        <f>VLOOKUP(M1622,spp!A:H,8,FALSE)</f>
        <v>3.5</v>
      </c>
      <c r="AR1622" t="str">
        <f>VLOOKUP(M1622,spp!A:K,10,FALSE)</f>
        <v>Depredador</v>
      </c>
      <c r="AS1622" t="str">
        <f>VLOOKUP(M1622,spp!A:L,12,FALSE)</f>
        <v>LC</v>
      </c>
    </row>
    <row r="1623" spans="1:45" x14ac:dyDescent="0.3">
      <c r="A1623">
        <v>50</v>
      </c>
      <c r="B1623" s="2" t="s">
        <v>1176</v>
      </c>
      <c r="C1623" s="2" t="s">
        <v>1177</v>
      </c>
      <c r="D1623" s="2" t="s">
        <v>1187</v>
      </c>
      <c r="E1623" s="2" t="s">
        <v>1179</v>
      </c>
      <c r="F1623" s="2">
        <v>2</v>
      </c>
      <c r="G1623" s="1" t="s">
        <v>1185</v>
      </c>
      <c r="H1623" s="61">
        <v>2013</v>
      </c>
      <c r="I1623" s="5" t="s">
        <v>986</v>
      </c>
      <c r="K1623">
        <v>10</v>
      </c>
      <c r="L1623" t="str">
        <f t="shared" si="184"/>
        <v>Profundo</v>
      </c>
      <c r="M1623" s="2" t="s">
        <v>1066</v>
      </c>
      <c r="N1623" t="str">
        <f>VLOOKUP(M1623,spp!A:B,2,FALSE)</f>
        <v>Caranx melampygus</v>
      </c>
      <c r="O1623">
        <f t="shared" si="183"/>
        <v>4</v>
      </c>
      <c r="V1623">
        <v>4</v>
      </c>
      <c r="AJ1623">
        <f>VLOOKUP(M1623,spp!A:C,3,FALSE)</f>
        <v>2</v>
      </c>
      <c r="AK1623">
        <f>VLOOKUP(M1623,spp!A:D,4,FALSE)</f>
        <v>2</v>
      </c>
      <c r="AL1623">
        <f t="shared" si="185"/>
        <v>16200</v>
      </c>
      <c r="AM1623">
        <f t="shared" si="186"/>
        <v>405</v>
      </c>
      <c r="AN1623">
        <f t="shared" si="187"/>
        <v>4050</v>
      </c>
      <c r="AO1623">
        <f t="shared" si="188"/>
        <v>4.05</v>
      </c>
      <c r="AP1623">
        <f t="shared" si="189"/>
        <v>0.08</v>
      </c>
      <c r="AQ1623">
        <f>VLOOKUP(M1623,spp!A:H,8,FALSE)</f>
        <v>4.5</v>
      </c>
      <c r="AR1623" t="str">
        <f>VLOOKUP(M1623,spp!A:K,10,FALSE)</f>
        <v>Depredador Tope</v>
      </c>
      <c r="AS1623" t="str">
        <f>VLOOKUP(M1623,spp!A:L,12,FALSE)</f>
        <v>NE</v>
      </c>
    </row>
    <row r="1624" spans="1:45" x14ac:dyDescent="0.3">
      <c r="A1624">
        <v>50</v>
      </c>
      <c r="B1624" s="2" t="s">
        <v>1176</v>
      </c>
      <c r="C1624" s="2" t="s">
        <v>1177</v>
      </c>
      <c r="D1624" s="2" t="s">
        <v>1187</v>
      </c>
      <c r="E1624" s="2" t="s">
        <v>1179</v>
      </c>
      <c r="F1624" s="2">
        <v>2</v>
      </c>
      <c r="G1624" s="1" t="s">
        <v>1185</v>
      </c>
      <c r="H1624" s="61">
        <v>2013</v>
      </c>
      <c r="I1624" s="5" t="s">
        <v>986</v>
      </c>
      <c r="K1624">
        <v>10</v>
      </c>
      <c r="L1624" t="str">
        <f t="shared" si="184"/>
        <v>Profundo</v>
      </c>
      <c r="M1624" s="2" t="s">
        <v>1200</v>
      </c>
      <c r="N1624" t="str">
        <f>VLOOKUP(M1624,spp!A:B,2,FALSE)</f>
        <v>Thalassoma grammaticum</v>
      </c>
      <c r="O1624">
        <f t="shared" si="183"/>
        <v>3</v>
      </c>
      <c r="R1624">
        <v>3</v>
      </c>
      <c r="AJ1624">
        <f>VLOOKUP(M1624,spp!A:C,3,FALSE)</f>
        <v>1</v>
      </c>
      <c r="AK1624">
        <f>VLOOKUP(M1624,spp!A:D,4,FALSE)</f>
        <v>2.9718</v>
      </c>
      <c r="AL1624">
        <f t="shared" si="185"/>
        <v>5456.5536718725243</v>
      </c>
      <c r="AM1624">
        <f t="shared" si="186"/>
        <v>136.4138417968131</v>
      </c>
      <c r="AN1624">
        <f t="shared" si="187"/>
        <v>1364.1384179681311</v>
      </c>
      <c r="AO1624">
        <f t="shared" si="188"/>
        <v>1.3641384179681311</v>
      </c>
      <c r="AP1624">
        <f t="shared" si="189"/>
        <v>0.06</v>
      </c>
      <c r="AQ1624">
        <f>VLOOKUP(M1624,spp!A:H,8,FALSE)</f>
        <v>3.5</v>
      </c>
      <c r="AR1624" t="str">
        <f>VLOOKUP(M1624,spp!A:K,10,FALSE)</f>
        <v>Depredador</v>
      </c>
      <c r="AS1624" t="str">
        <f>VLOOKUP(M1624,spp!A:L,12,FALSE)</f>
        <v>LC</v>
      </c>
    </row>
    <row r="1625" spans="1:45" x14ac:dyDescent="0.3">
      <c r="A1625">
        <v>50</v>
      </c>
      <c r="B1625" s="2" t="s">
        <v>1176</v>
      </c>
      <c r="C1625" s="2" t="s">
        <v>1177</v>
      </c>
      <c r="D1625" s="2" t="s">
        <v>1187</v>
      </c>
      <c r="E1625" s="2" t="s">
        <v>1179</v>
      </c>
      <c r="F1625" s="2">
        <v>2</v>
      </c>
      <c r="G1625" s="1" t="s">
        <v>1185</v>
      </c>
      <c r="H1625" s="61">
        <v>2013</v>
      </c>
      <c r="I1625" s="5" t="s">
        <v>986</v>
      </c>
      <c r="K1625">
        <v>10</v>
      </c>
      <c r="L1625" t="str">
        <f t="shared" si="184"/>
        <v>Profundo</v>
      </c>
      <c r="M1625" s="2" t="s">
        <v>1034</v>
      </c>
      <c r="N1625" t="str">
        <f>VLOOKUP(M1625,spp!A:B,2,FALSE)</f>
        <v>Acanthurus nigricans</v>
      </c>
      <c r="O1625">
        <f t="shared" si="183"/>
        <v>4</v>
      </c>
      <c r="S1625">
        <v>2</v>
      </c>
      <c r="T1625">
        <v>2</v>
      </c>
      <c r="AJ1625">
        <f>VLOOKUP(M1625,spp!A:C,3,FALSE)</f>
        <v>6</v>
      </c>
      <c r="AK1625">
        <f>VLOOKUP(M1625,spp!A:D,4,FALSE)</f>
        <v>2.669</v>
      </c>
      <c r="AL1625">
        <f t="shared" si="185"/>
        <v>89544.849835269633</v>
      </c>
      <c r="AM1625">
        <f t="shared" si="186"/>
        <v>2238.6212458817408</v>
      </c>
      <c r="AN1625">
        <f t="shared" si="187"/>
        <v>22386.212458817408</v>
      </c>
      <c r="AO1625">
        <f t="shared" si="188"/>
        <v>22.386212458817408</v>
      </c>
      <c r="AP1625">
        <f t="shared" si="189"/>
        <v>0.08</v>
      </c>
      <c r="AQ1625">
        <f>VLOOKUP(M1625,spp!A:H,8,FALSE)</f>
        <v>2</v>
      </c>
      <c r="AR1625" t="str">
        <f>VLOOKUP(M1625,spp!A:K,10,FALSE)</f>
        <v>Herbívoro</v>
      </c>
      <c r="AS1625" t="str">
        <f>VLOOKUP(M1625,spp!A:L,12,FALSE)</f>
        <v>LC</v>
      </c>
    </row>
    <row r="1626" spans="1:45" x14ac:dyDescent="0.3">
      <c r="A1626">
        <v>50</v>
      </c>
      <c r="B1626" s="2" t="s">
        <v>1176</v>
      </c>
      <c r="C1626" s="2" t="s">
        <v>1177</v>
      </c>
      <c r="D1626" s="2" t="s">
        <v>1187</v>
      </c>
      <c r="E1626" s="2" t="s">
        <v>1179</v>
      </c>
      <c r="F1626" s="2">
        <v>2</v>
      </c>
      <c r="G1626" s="1" t="s">
        <v>1185</v>
      </c>
      <c r="H1626" s="61">
        <v>2013</v>
      </c>
      <c r="I1626" s="5" t="s">
        <v>986</v>
      </c>
      <c r="K1626">
        <v>10</v>
      </c>
      <c r="L1626" t="str">
        <f t="shared" si="184"/>
        <v>Profundo</v>
      </c>
      <c r="M1626" s="2" t="s">
        <v>1022</v>
      </c>
      <c r="N1626" t="str">
        <f>VLOOKUP(M1626,spp!A:B,2,FALSE)</f>
        <v>Epinephelus labriformis</v>
      </c>
      <c r="O1626">
        <f t="shared" si="183"/>
        <v>1</v>
      </c>
      <c r="T1626">
        <v>1</v>
      </c>
      <c r="AJ1626">
        <f>VLOOKUP(M1626,spp!A:C,3,FALSE)</f>
        <v>3</v>
      </c>
      <c r="AK1626">
        <f>VLOOKUP(M1626,spp!A:D,4,FALSE)</f>
        <v>2.9</v>
      </c>
      <c r="AL1626">
        <f t="shared" si="185"/>
        <v>33974.046734891948</v>
      </c>
      <c r="AM1626">
        <f t="shared" si="186"/>
        <v>849.35116837229873</v>
      </c>
      <c r="AN1626">
        <f t="shared" si="187"/>
        <v>8493.5116837229871</v>
      </c>
      <c r="AO1626">
        <f t="shared" si="188"/>
        <v>8.4935116837229874</v>
      </c>
      <c r="AP1626">
        <f t="shared" si="189"/>
        <v>0.02</v>
      </c>
      <c r="AQ1626">
        <f>VLOOKUP(M1626,spp!A:H,8,FALSE)</f>
        <v>4</v>
      </c>
      <c r="AR1626" t="str">
        <f>VLOOKUP(M1626,spp!A:K,10,FALSE)</f>
        <v>Depredador Tope</v>
      </c>
      <c r="AS1626" t="str">
        <f>VLOOKUP(M1626,spp!A:L,12,FALSE)</f>
        <v>LC</v>
      </c>
    </row>
    <row r="1627" spans="1:45" x14ac:dyDescent="0.3">
      <c r="A1627">
        <v>50</v>
      </c>
      <c r="B1627" s="2" t="s">
        <v>1176</v>
      </c>
      <c r="C1627" s="2" t="s">
        <v>1177</v>
      </c>
      <c r="D1627" s="2" t="s">
        <v>1187</v>
      </c>
      <c r="E1627" s="2" t="s">
        <v>1179</v>
      </c>
      <c r="F1627" s="2">
        <v>2</v>
      </c>
      <c r="G1627" s="1" t="s">
        <v>1185</v>
      </c>
      <c r="H1627" s="61">
        <v>2013</v>
      </c>
      <c r="I1627" s="5" t="s">
        <v>986</v>
      </c>
      <c r="K1627">
        <v>10</v>
      </c>
      <c r="L1627" t="str">
        <f t="shared" si="184"/>
        <v>Profundo</v>
      </c>
      <c r="M1627" s="2" t="s">
        <v>1037</v>
      </c>
      <c r="N1627" t="str">
        <f>VLOOKUP(M1627,spp!A:B,2,FALSE)</f>
        <v>Prionurus laticlavius</v>
      </c>
      <c r="O1627">
        <f t="shared" si="183"/>
        <v>3</v>
      </c>
      <c r="U1627">
        <v>3</v>
      </c>
      <c r="AJ1627" t="str">
        <f>VLOOKUP(M1627,spp!A:C,3,FALSE)</f>
        <v>0.19800000000000001</v>
      </c>
      <c r="AK1627">
        <f>VLOOKUP(M1627,spp!A:D,4,FALSE)</f>
        <v>2.504</v>
      </c>
      <c r="AL1627">
        <f t="shared" si="185"/>
        <v>4366.4936008823952</v>
      </c>
      <c r="AM1627">
        <f t="shared" si="186"/>
        <v>109.16234002205988</v>
      </c>
      <c r="AN1627">
        <f t="shared" si="187"/>
        <v>1091.6234002205988</v>
      </c>
      <c r="AO1627">
        <f t="shared" si="188"/>
        <v>1.0916234002205989</v>
      </c>
      <c r="AP1627">
        <f t="shared" si="189"/>
        <v>0.06</v>
      </c>
      <c r="AQ1627">
        <f>VLOOKUP(M1627,spp!A:H,8,FALSE)</f>
        <v>2.7</v>
      </c>
      <c r="AR1627" t="str">
        <f>VLOOKUP(M1627,spp!A:K,10,FALSE)</f>
        <v>Herbívoro</v>
      </c>
      <c r="AS1627" t="str">
        <f>VLOOKUP(M1627,spp!A:L,12,FALSE)</f>
        <v>LC</v>
      </c>
    </row>
    <row r="1628" spans="1:45" x14ac:dyDescent="0.3">
      <c r="A1628">
        <v>50</v>
      </c>
      <c r="B1628" s="2" t="s">
        <v>1176</v>
      </c>
      <c r="C1628" s="2" t="s">
        <v>1177</v>
      </c>
      <c r="D1628" s="2" t="s">
        <v>1187</v>
      </c>
      <c r="E1628" s="2" t="s">
        <v>1179</v>
      </c>
      <c r="F1628" s="2">
        <v>2</v>
      </c>
      <c r="G1628" s="1" t="s">
        <v>1185</v>
      </c>
      <c r="H1628" s="61">
        <v>2013</v>
      </c>
      <c r="I1628" s="5" t="s">
        <v>986</v>
      </c>
      <c r="K1628">
        <v>10</v>
      </c>
      <c r="L1628" t="str">
        <f t="shared" si="184"/>
        <v>Profundo</v>
      </c>
      <c r="M1628" s="2" t="s">
        <v>1031</v>
      </c>
      <c r="N1628" t="str">
        <f>VLOOKUP(M1628,spp!A:B,2,FALSE)</f>
        <v>Ophioblennius steindachneri</v>
      </c>
      <c r="O1628">
        <f t="shared" si="183"/>
        <v>5</v>
      </c>
      <c r="Q1628">
        <v>5</v>
      </c>
      <c r="AJ1628">
        <f>VLOOKUP(M1628,spp!A:C,3,FALSE)</f>
        <v>3</v>
      </c>
      <c r="AK1628">
        <f>VLOOKUP(M1628,spp!A:D,4,FALSE)</f>
        <v>2.379</v>
      </c>
      <c r="AL1628">
        <f t="shared" si="185"/>
        <v>1810.7646379753362</v>
      </c>
      <c r="AM1628">
        <f t="shared" si="186"/>
        <v>45.269115949383405</v>
      </c>
      <c r="AN1628">
        <f t="shared" si="187"/>
        <v>452.69115949383405</v>
      </c>
      <c r="AO1628">
        <f t="shared" si="188"/>
        <v>0.45269115949383404</v>
      </c>
      <c r="AP1628">
        <f t="shared" si="189"/>
        <v>0.1</v>
      </c>
      <c r="AQ1628">
        <f>VLOOKUP(M1628,spp!A:H,8,FALSE)</f>
        <v>2.7</v>
      </c>
      <c r="AR1628" t="str">
        <f>VLOOKUP(M1628,spp!A:K,10,FALSE)</f>
        <v>Herbívoro</v>
      </c>
      <c r="AS1628" t="str">
        <f>VLOOKUP(M1628,spp!A:L,12,FALSE)</f>
        <v>LC</v>
      </c>
    </row>
    <row r="1629" spans="1:45" x14ac:dyDescent="0.3">
      <c r="A1629">
        <v>50</v>
      </c>
      <c r="B1629" s="2" t="s">
        <v>1176</v>
      </c>
      <c r="C1629" s="2" t="s">
        <v>1177</v>
      </c>
      <c r="D1629" s="2" t="s">
        <v>1187</v>
      </c>
      <c r="E1629" s="2" t="s">
        <v>1179</v>
      </c>
      <c r="F1629" s="2">
        <v>2</v>
      </c>
      <c r="G1629" s="1" t="s">
        <v>1185</v>
      </c>
      <c r="H1629" s="61">
        <v>2013</v>
      </c>
      <c r="I1629" s="5" t="s">
        <v>986</v>
      </c>
      <c r="K1629">
        <v>10</v>
      </c>
      <c r="L1629" t="str">
        <f t="shared" si="184"/>
        <v>Profundo</v>
      </c>
      <c r="M1629" s="2" t="s">
        <v>1141</v>
      </c>
      <c r="N1629" t="str">
        <f>VLOOKUP(M1629,spp!A:B,2,FALSE)</f>
        <v>Halichoeres discolor</v>
      </c>
      <c r="O1629">
        <f t="shared" si="183"/>
        <v>27</v>
      </c>
      <c r="P1629">
        <v>25</v>
      </c>
      <c r="R1629">
        <v>2</v>
      </c>
      <c r="AJ1629">
        <f>VLOOKUP(M1629,spp!A:C,3,FALSE)</f>
        <v>0.01</v>
      </c>
      <c r="AK1629">
        <f>VLOOKUP(M1629,spp!A:D,4,FALSE)</f>
        <v>3.04</v>
      </c>
      <c r="AL1629">
        <f t="shared" si="185"/>
        <v>47.267267332553004</v>
      </c>
      <c r="AM1629">
        <f t="shared" si="186"/>
        <v>1.1816816833138251</v>
      </c>
      <c r="AN1629">
        <f t="shared" si="187"/>
        <v>11.816816833138251</v>
      </c>
      <c r="AO1629">
        <f t="shared" si="188"/>
        <v>1.181681683313825E-2</v>
      </c>
      <c r="AP1629">
        <f t="shared" si="189"/>
        <v>0.54</v>
      </c>
      <c r="AQ1629">
        <f>VLOOKUP(M1629,spp!A:H,8,FALSE)</f>
        <v>3.4</v>
      </c>
      <c r="AR1629" t="str">
        <f>VLOOKUP(M1629,spp!A:K,10,FALSE)</f>
        <v>Depredador</v>
      </c>
      <c r="AS1629" t="str">
        <f>VLOOKUP(M1629,spp!A:L,12,FALSE)</f>
        <v>VU</v>
      </c>
    </row>
    <row r="1630" spans="1:45" x14ac:dyDescent="0.3">
      <c r="A1630">
        <v>50</v>
      </c>
      <c r="B1630" s="2" t="s">
        <v>1176</v>
      </c>
      <c r="C1630" s="2" t="s">
        <v>1177</v>
      </c>
      <c r="D1630" s="2" t="s">
        <v>1187</v>
      </c>
      <c r="E1630" s="2" t="s">
        <v>1179</v>
      </c>
      <c r="F1630" s="2">
        <v>2</v>
      </c>
      <c r="G1630" s="1" t="s">
        <v>1185</v>
      </c>
      <c r="H1630" s="61">
        <v>2013</v>
      </c>
      <c r="I1630" s="5" t="s">
        <v>986</v>
      </c>
      <c r="K1630">
        <v>10</v>
      </c>
      <c r="L1630" t="str">
        <f t="shared" si="184"/>
        <v>Profundo</v>
      </c>
      <c r="M1630" s="2" t="s">
        <v>1198</v>
      </c>
      <c r="N1630" t="str">
        <f>VLOOKUP(M1630,spp!A:B,2,FALSE)</f>
        <v>Dermatolepis dermatolepis</v>
      </c>
      <c r="O1630">
        <f t="shared" si="183"/>
        <v>3</v>
      </c>
      <c r="T1630">
        <v>3</v>
      </c>
      <c r="AJ1630">
        <f>VLOOKUP(M1630,spp!A:C,3,FALSE)</f>
        <v>1</v>
      </c>
      <c r="AK1630">
        <f>VLOOKUP(M1630,spp!A:D,4,FALSE)</f>
        <v>3</v>
      </c>
      <c r="AL1630">
        <f t="shared" si="185"/>
        <v>46875</v>
      </c>
      <c r="AM1630">
        <f t="shared" si="186"/>
        <v>1171.875</v>
      </c>
      <c r="AN1630">
        <f t="shared" si="187"/>
        <v>11718.75</v>
      </c>
      <c r="AO1630">
        <f t="shared" si="188"/>
        <v>11.71875</v>
      </c>
      <c r="AP1630">
        <f t="shared" si="189"/>
        <v>0.06</v>
      </c>
      <c r="AQ1630">
        <f>VLOOKUP(M1630,spp!A:H,8,FALSE)</f>
        <v>4.5</v>
      </c>
      <c r="AR1630" t="str">
        <f>VLOOKUP(M1630,spp!A:K,10,FALSE)</f>
        <v>Depredador Tope</v>
      </c>
      <c r="AS1630" t="str">
        <f>VLOOKUP(M1630,spp!A:L,12,FALSE)</f>
        <v>LC</v>
      </c>
    </row>
    <row r="1631" spans="1:45" x14ac:dyDescent="0.3">
      <c r="A1631">
        <v>50</v>
      </c>
      <c r="B1631" s="2" t="s">
        <v>1176</v>
      </c>
      <c r="C1631" s="2" t="s">
        <v>1177</v>
      </c>
      <c r="D1631" s="2" t="s">
        <v>1187</v>
      </c>
      <c r="E1631" s="2" t="s">
        <v>1179</v>
      </c>
      <c r="F1631" s="2">
        <v>2</v>
      </c>
      <c r="G1631" s="1" t="s">
        <v>1185</v>
      </c>
      <c r="H1631" s="61">
        <v>2013</v>
      </c>
      <c r="I1631" s="5" t="s">
        <v>986</v>
      </c>
      <c r="K1631">
        <v>10</v>
      </c>
      <c r="L1631" t="str">
        <f t="shared" si="184"/>
        <v>Profundo</v>
      </c>
      <c r="M1631" s="2" t="s">
        <v>1033</v>
      </c>
      <c r="N1631" t="str">
        <f>VLOOKUP(M1631,spp!A:B,2,FALSE)</f>
        <v>Cephalopholis panamensis</v>
      </c>
      <c r="O1631">
        <f t="shared" si="183"/>
        <v>4</v>
      </c>
      <c r="U1631">
        <v>4</v>
      </c>
      <c r="AJ1631">
        <f>VLOOKUP(M1631,spp!A:C,3,FALSE)</f>
        <v>2</v>
      </c>
      <c r="AK1631">
        <f>VLOOKUP(M1631,spp!A:D,4,FALSE)</f>
        <v>3</v>
      </c>
      <c r="AL1631">
        <f t="shared" si="185"/>
        <v>343000</v>
      </c>
      <c r="AM1631">
        <f t="shared" si="186"/>
        <v>8575</v>
      </c>
      <c r="AN1631">
        <f t="shared" si="187"/>
        <v>85750</v>
      </c>
      <c r="AO1631">
        <f t="shared" si="188"/>
        <v>85.75</v>
      </c>
      <c r="AP1631">
        <f t="shared" si="189"/>
        <v>0.08</v>
      </c>
      <c r="AQ1631">
        <f>VLOOKUP(M1631,spp!A:H,8,FALSE)</f>
        <v>4</v>
      </c>
      <c r="AR1631" t="str">
        <f>VLOOKUP(M1631,spp!A:K,10,FALSE)</f>
        <v>Depredador Tope</v>
      </c>
      <c r="AS1631" t="str">
        <f>VLOOKUP(M1631,spp!A:L,12,FALSE)</f>
        <v>LC</v>
      </c>
    </row>
    <row r="1632" spans="1:45" x14ac:dyDescent="0.3">
      <c r="A1632">
        <v>50</v>
      </c>
      <c r="B1632" s="2" t="s">
        <v>1176</v>
      </c>
      <c r="C1632" s="2" t="s">
        <v>1177</v>
      </c>
      <c r="D1632" s="2" t="s">
        <v>1187</v>
      </c>
      <c r="E1632" s="2" t="s">
        <v>1179</v>
      </c>
      <c r="F1632" s="2">
        <v>2</v>
      </c>
      <c r="G1632" s="1" t="s">
        <v>1185</v>
      </c>
      <c r="H1632" s="61">
        <v>2013</v>
      </c>
      <c r="I1632" s="5" t="s">
        <v>986</v>
      </c>
      <c r="K1632">
        <v>10</v>
      </c>
      <c r="L1632" t="str">
        <f t="shared" si="184"/>
        <v>Profundo</v>
      </c>
      <c r="M1632" s="2" t="s">
        <v>1038</v>
      </c>
      <c r="N1632" t="str">
        <f>VLOOKUP(M1632,spp!A:B,2,FALSE)</f>
        <v>Holacanthus passer</v>
      </c>
      <c r="O1632">
        <f t="shared" si="183"/>
        <v>4</v>
      </c>
      <c r="R1632">
        <v>3</v>
      </c>
      <c r="S1632">
        <v>1</v>
      </c>
      <c r="AJ1632">
        <f>VLOOKUP(M1632,spp!A:C,3,FALSE)</f>
        <v>2</v>
      </c>
      <c r="AK1632">
        <f>VLOOKUP(M1632,spp!A:D,4,FALSE)</f>
        <v>3</v>
      </c>
      <c r="AL1632">
        <f t="shared" si="185"/>
        <v>22437.5</v>
      </c>
      <c r="AM1632">
        <f t="shared" si="186"/>
        <v>560.9375</v>
      </c>
      <c r="AN1632">
        <f t="shared" si="187"/>
        <v>5609.375</v>
      </c>
      <c r="AO1632">
        <f t="shared" si="188"/>
        <v>5.609375</v>
      </c>
      <c r="AP1632">
        <f t="shared" si="189"/>
        <v>0.08</v>
      </c>
      <c r="AQ1632">
        <f>VLOOKUP(M1632,spp!A:H,8,FALSE)</f>
        <v>2.6</v>
      </c>
      <c r="AR1632" t="str">
        <f>VLOOKUP(M1632,spp!A:K,10,FALSE)</f>
        <v>Herbívoro</v>
      </c>
      <c r="AS1632" t="str">
        <f>VLOOKUP(M1632,spp!A:L,12,FALSE)</f>
        <v>LC</v>
      </c>
    </row>
    <row r="1633" spans="1:45" x14ac:dyDescent="0.3">
      <c r="A1633">
        <v>50</v>
      </c>
      <c r="B1633" s="2" t="s">
        <v>1176</v>
      </c>
      <c r="C1633" s="2" t="s">
        <v>1177</v>
      </c>
      <c r="D1633" s="2" t="s">
        <v>1187</v>
      </c>
      <c r="E1633" s="2" t="s">
        <v>1179</v>
      </c>
      <c r="F1633" s="2">
        <v>2</v>
      </c>
      <c r="G1633" s="1" t="s">
        <v>1185</v>
      </c>
      <c r="H1633" s="61">
        <v>2013</v>
      </c>
      <c r="I1633" s="5" t="s">
        <v>986</v>
      </c>
      <c r="K1633">
        <v>10</v>
      </c>
      <c r="L1633" t="str">
        <f t="shared" si="184"/>
        <v>Profundo</v>
      </c>
      <c r="M1633" s="2" t="s">
        <v>1056</v>
      </c>
      <c r="N1633" t="str">
        <f>VLOOKUP(M1633,spp!A:B,2,FALSE)</f>
        <v>Canthigaster punctatissima</v>
      </c>
      <c r="O1633">
        <f t="shared" si="183"/>
        <v>3</v>
      </c>
      <c r="P1633">
        <v>3</v>
      </c>
      <c r="AJ1633">
        <f>VLOOKUP(M1633,spp!A:C,3,FALSE)</f>
        <v>1</v>
      </c>
      <c r="AK1633">
        <f>VLOOKUP(M1633,spp!A:D,4,FALSE)</f>
        <v>2</v>
      </c>
      <c r="AL1633">
        <f t="shared" si="185"/>
        <v>18.75</v>
      </c>
      <c r="AM1633">
        <f t="shared" si="186"/>
        <v>0.46875</v>
      </c>
      <c r="AN1633">
        <f t="shared" si="187"/>
        <v>4.6875</v>
      </c>
      <c r="AO1633">
        <f t="shared" si="188"/>
        <v>4.6874999999999998E-3</v>
      </c>
      <c r="AP1633">
        <f t="shared" si="189"/>
        <v>0.06</v>
      </c>
      <c r="AQ1633">
        <f>VLOOKUP(M1633,spp!A:H,8,FALSE)</f>
        <v>3</v>
      </c>
      <c r="AR1633" t="str">
        <f>VLOOKUP(M1633,spp!A:K,10,FALSE)</f>
        <v>Depredador</v>
      </c>
      <c r="AS1633" t="str">
        <f>VLOOKUP(M1633,spp!A:L,12,FALSE)</f>
        <v>LC</v>
      </c>
    </row>
    <row r="1634" spans="1:45" x14ac:dyDescent="0.3">
      <c r="A1634">
        <v>50</v>
      </c>
      <c r="B1634" s="2" t="s">
        <v>1176</v>
      </c>
      <c r="C1634" s="2" t="s">
        <v>1177</v>
      </c>
      <c r="D1634" s="2" t="s">
        <v>1187</v>
      </c>
      <c r="E1634" s="2" t="s">
        <v>1179</v>
      </c>
      <c r="F1634" s="2">
        <v>2</v>
      </c>
      <c r="G1634" s="1" t="s">
        <v>1185</v>
      </c>
      <c r="H1634" s="61">
        <v>2013</v>
      </c>
      <c r="I1634" s="5" t="s">
        <v>986</v>
      </c>
      <c r="K1634">
        <v>10</v>
      </c>
      <c r="L1634" t="str">
        <f t="shared" si="184"/>
        <v>Profundo</v>
      </c>
      <c r="M1634" s="2" t="s">
        <v>1049</v>
      </c>
      <c r="N1634" t="str">
        <f>VLOOKUP(M1634,spp!A:B,2,FALSE)</f>
        <v>Mulloidichthys dentatus</v>
      </c>
      <c r="O1634">
        <f t="shared" si="183"/>
        <v>15</v>
      </c>
      <c r="T1634">
        <v>15</v>
      </c>
      <c r="AJ1634">
        <f>VLOOKUP(M1634,spp!A:C,3,FALSE)</f>
        <v>1.26E-2</v>
      </c>
      <c r="AK1634">
        <f>VLOOKUP(M1634,spp!A:D,4,FALSE)</f>
        <v>3</v>
      </c>
      <c r="AL1634">
        <f t="shared" si="185"/>
        <v>2953.125</v>
      </c>
      <c r="AM1634">
        <f t="shared" si="186"/>
        <v>73.828125</v>
      </c>
      <c r="AN1634">
        <f t="shared" si="187"/>
        <v>738.28125</v>
      </c>
      <c r="AO1634">
        <f t="shared" si="188"/>
        <v>0.73828125</v>
      </c>
      <c r="AP1634">
        <f t="shared" si="189"/>
        <v>0.3</v>
      </c>
      <c r="AQ1634">
        <f>VLOOKUP(M1634,spp!A:H,8,FALSE)</f>
        <v>3.7</v>
      </c>
      <c r="AR1634" t="str">
        <f>VLOOKUP(M1634,spp!A:K,10,FALSE)</f>
        <v>Depredador</v>
      </c>
      <c r="AS1634" t="str">
        <f>VLOOKUP(M1634,spp!A:L,12,FALSE)</f>
        <v>LC</v>
      </c>
    </row>
    <row r="1635" spans="1:45" x14ac:dyDescent="0.3">
      <c r="A1635">
        <v>50</v>
      </c>
      <c r="B1635" s="2" t="s">
        <v>1176</v>
      </c>
      <c r="C1635" s="2" t="s">
        <v>1177</v>
      </c>
      <c r="D1635" s="2" t="s">
        <v>1187</v>
      </c>
      <c r="E1635" s="2" t="s">
        <v>1179</v>
      </c>
      <c r="F1635" s="2">
        <v>2</v>
      </c>
      <c r="G1635" s="1" t="s">
        <v>1185</v>
      </c>
      <c r="H1635" s="61">
        <v>2013</v>
      </c>
      <c r="I1635" s="5" t="s">
        <v>986</v>
      </c>
      <c r="K1635">
        <v>10</v>
      </c>
      <c r="L1635" t="str">
        <f t="shared" si="184"/>
        <v>Profundo</v>
      </c>
      <c r="M1635" s="2" t="s">
        <v>1077</v>
      </c>
      <c r="N1635" t="str">
        <f>VLOOKUP(M1635,spp!A:B,2,FALSE)</f>
        <v>Fistularia commersonii</v>
      </c>
      <c r="O1635">
        <f t="shared" si="183"/>
        <v>2</v>
      </c>
      <c r="V1635">
        <v>2</v>
      </c>
      <c r="AJ1635">
        <f>VLOOKUP(M1635,spp!A:C,3,FALSE)</f>
        <v>5</v>
      </c>
      <c r="AK1635">
        <f>VLOOKUP(M1635,spp!A:D,4,FALSE)</f>
        <v>3</v>
      </c>
      <c r="AL1635">
        <f t="shared" si="185"/>
        <v>911250</v>
      </c>
      <c r="AM1635">
        <f t="shared" si="186"/>
        <v>22781.25</v>
      </c>
      <c r="AN1635">
        <f t="shared" si="187"/>
        <v>227812.5</v>
      </c>
      <c r="AO1635">
        <f t="shared" si="188"/>
        <v>227.8125</v>
      </c>
      <c r="AP1635">
        <f t="shared" si="189"/>
        <v>0.04</v>
      </c>
      <c r="AQ1635">
        <f>VLOOKUP(M1635,spp!A:H,8,FALSE)</f>
        <v>4.3</v>
      </c>
      <c r="AR1635" t="str">
        <f>VLOOKUP(M1635,spp!A:K,10,FALSE)</f>
        <v>Depredador Tope</v>
      </c>
      <c r="AS1635" t="str">
        <f>VLOOKUP(M1635,spp!A:L,12,FALSE)</f>
        <v>NE</v>
      </c>
    </row>
    <row r="1636" spans="1:45" x14ac:dyDescent="0.3">
      <c r="A1636">
        <v>50</v>
      </c>
      <c r="B1636" s="2" t="s">
        <v>1176</v>
      </c>
      <c r="C1636" s="2" t="s">
        <v>1177</v>
      </c>
      <c r="D1636" s="2" t="s">
        <v>1187</v>
      </c>
      <c r="E1636" s="2" t="s">
        <v>1179</v>
      </c>
      <c r="F1636" s="2">
        <v>2</v>
      </c>
      <c r="G1636" s="1" t="s">
        <v>1185</v>
      </c>
      <c r="H1636" s="61">
        <v>2013</v>
      </c>
      <c r="I1636" s="5" t="s">
        <v>986</v>
      </c>
      <c r="K1636">
        <v>10</v>
      </c>
      <c r="L1636" t="str">
        <f t="shared" si="184"/>
        <v>Profundo</v>
      </c>
      <c r="M1636" s="2" t="s">
        <v>1032</v>
      </c>
      <c r="N1636" t="str">
        <f>VLOOKUP(M1636,spp!A:B,2,FALSE)</f>
        <v>Lutjanus argentiventris</v>
      </c>
      <c r="O1636">
        <f t="shared" si="183"/>
        <v>2</v>
      </c>
      <c r="T1636">
        <v>2</v>
      </c>
      <c r="AJ1636">
        <f>VLOOKUP(M1636,spp!A:C,3,FALSE)</f>
        <v>1</v>
      </c>
      <c r="AK1636">
        <f>VLOOKUP(M1636,spp!A:D,4,FALSE)</f>
        <v>3</v>
      </c>
      <c r="AL1636">
        <f t="shared" si="185"/>
        <v>31250</v>
      </c>
      <c r="AM1636">
        <f t="shared" si="186"/>
        <v>781.25</v>
      </c>
      <c r="AN1636">
        <f t="shared" si="187"/>
        <v>7812.5</v>
      </c>
      <c r="AO1636">
        <f t="shared" si="188"/>
        <v>7.8125</v>
      </c>
      <c r="AP1636">
        <f t="shared" si="189"/>
        <v>0.04</v>
      </c>
      <c r="AQ1636">
        <f>VLOOKUP(M1636,spp!A:H,8,FALSE)</f>
        <v>4</v>
      </c>
      <c r="AR1636" t="str">
        <f>VLOOKUP(M1636,spp!A:K,10,FALSE)</f>
        <v>Depredador Tope</v>
      </c>
      <c r="AS1636" t="str">
        <f>VLOOKUP(M1636,spp!A:L,12,FALSE)</f>
        <v>LC</v>
      </c>
    </row>
    <row r="1637" spans="1:45" x14ac:dyDescent="0.3">
      <c r="A1637">
        <v>50</v>
      </c>
      <c r="B1637" s="2" t="s">
        <v>1176</v>
      </c>
      <c r="C1637" s="2" t="s">
        <v>1177</v>
      </c>
      <c r="D1637" s="2" t="s">
        <v>1187</v>
      </c>
      <c r="E1637" s="2" t="s">
        <v>1179</v>
      </c>
      <c r="F1637" s="2">
        <v>2</v>
      </c>
      <c r="G1637" s="1" t="s">
        <v>1185</v>
      </c>
      <c r="H1637" s="61">
        <v>2013</v>
      </c>
      <c r="I1637" s="5" t="s">
        <v>986</v>
      </c>
      <c r="K1637">
        <v>10</v>
      </c>
      <c r="L1637" t="str">
        <f t="shared" si="184"/>
        <v>Profundo</v>
      </c>
      <c r="M1637" s="2" t="s">
        <v>1067</v>
      </c>
      <c r="N1637" t="str">
        <f>VLOOKUP(M1637,spp!A:B,2,FALSE)</f>
        <v>Acanthurus xanthopterus</v>
      </c>
      <c r="O1637">
        <f t="shared" si="183"/>
        <v>1</v>
      </c>
      <c r="U1637">
        <v>1</v>
      </c>
      <c r="AJ1637">
        <f>VLOOKUP(M1637,spp!A:C,3,FALSE)</f>
        <v>2.673E-2</v>
      </c>
      <c r="AK1637">
        <f>VLOOKUP(M1637,spp!A:D,4,FALSE)</f>
        <v>2</v>
      </c>
      <c r="AL1637">
        <f t="shared" si="185"/>
        <v>32.744250000000001</v>
      </c>
      <c r="AM1637">
        <f t="shared" si="186"/>
        <v>0.81860624999999998</v>
      </c>
      <c r="AN1637">
        <f t="shared" si="187"/>
        <v>8.1860625000000002</v>
      </c>
      <c r="AO1637">
        <f t="shared" si="188"/>
        <v>8.1860625000000006E-3</v>
      </c>
      <c r="AP1637">
        <f t="shared" si="189"/>
        <v>0.02</v>
      </c>
      <c r="AQ1637">
        <f>VLOOKUP(M1637,spp!A:H,8,FALSE)</f>
        <v>2.9</v>
      </c>
      <c r="AR1637" t="str">
        <f>VLOOKUP(M1637,spp!A:K,10,FALSE)</f>
        <v>Herbívoro</v>
      </c>
      <c r="AS1637" t="str">
        <f>VLOOKUP(M1637,spp!A:L,12,FALSE)</f>
        <v>LC</v>
      </c>
    </row>
    <row r="1638" spans="1:45" x14ac:dyDescent="0.3">
      <c r="A1638">
        <v>50</v>
      </c>
      <c r="B1638" s="2" t="s">
        <v>1176</v>
      </c>
      <c r="C1638" s="2" t="s">
        <v>1177</v>
      </c>
      <c r="D1638" s="2" t="s">
        <v>1187</v>
      </c>
      <c r="E1638" s="2" t="s">
        <v>1179</v>
      </c>
      <c r="F1638" s="2">
        <v>2</v>
      </c>
      <c r="G1638" s="1" t="s">
        <v>1185</v>
      </c>
      <c r="H1638" s="61">
        <v>2013</v>
      </c>
      <c r="I1638" s="5" t="s">
        <v>986</v>
      </c>
      <c r="K1638">
        <v>10</v>
      </c>
      <c r="L1638" t="str">
        <f t="shared" si="184"/>
        <v>Profundo</v>
      </c>
      <c r="M1638" s="2" t="s">
        <v>1040</v>
      </c>
      <c r="N1638" t="str">
        <f>VLOOKUP(M1638,spp!A:B,2,FALSE)</f>
        <v>Sufflamen verres</v>
      </c>
      <c r="O1638">
        <f t="shared" si="183"/>
        <v>3</v>
      </c>
      <c r="S1638">
        <v>3</v>
      </c>
      <c r="AJ1638">
        <f>VLOOKUP(M1638,spp!A:C,3,FALSE)</f>
        <v>2</v>
      </c>
      <c r="AK1638">
        <f>VLOOKUP(M1638,spp!A:D,4,FALSE)</f>
        <v>3</v>
      </c>
      <c r="AL1638">
        <f t="shared" si="185"/>
        <v>32156.25</v>
      </c>
      <c r="AM1638">
        <f t="shared" si="186"/>
        <v>803.90625</v>
      </c>
      <c r="AN1638">
        <f t="shared" si="187"/>
        <v>8039.0625</v>
      </c>
      <c r="AO1638">
        <f t="shared" si="188"/>
        <v>8.0390625</v>
      </c>
      <c r="AP1638">
        <f t="shared" si="189"/>
        <v>0.06</v>
      </c>
      <c r="AQ1638">
        <f>VLOOKUP(M1638,spp!A:H,8,FALSE)</f>
        <v>3.3</v>
      </c>
      <c r="AR1638" t="str">
        <f>VLOOKUP(M1638,spp!A:K,10,FALSE)</f>
        <v>Depredador</v>
      </c>
      <c r="AS1638" t="str">
        <f>VLOOKUP(M1638,spp!A:L,12,FALSE)</f>
        <v>LC</v>
      </c>
    </row>
    <row r="1639" spans="1:45" x14ac:dyDescent="0.3">
      <c r="A1639">
        <v>50</v>
      </c>
      <c r="B1639" s="2" t="s">
        <v>1176</v>
      </c>
      <c r="C1639" s="2" t="s">
        <v>1177</v>
      </c>
      <c r="D1639" s="2" t="s">
        <v>1187</v>
      </c>
      <c r="E1639" s="2" t="s">
        <v>1179</v>
      </c>
      <c r="F1639" s="2">
        <v>2</v>
      </c>
      <c r="G1639" s="1" t="s">
        <v>1185</v>
      </c>
      <c r="H1639" s="61">
        <v>2013</v>
      </c>
      <c r="I1639" s="5" t="s">
        <v>986</v>
      </c>
      <c r="K1639">
        <v>10</v>
      </c>
      <c r="L1639" t="str">
        <f t="shared" si="184"/>
        <v>Profundo</v>
      </c>
      <c r="M1639" s="2" t="s">
        <v>1079</v>
      </c>
      <c r="N1639" t="str">
        <f>VLOOKUP(M1639,spp!A:B,2,FALSE)</f>
        <v>Cirrhitichthys oxycephalus</v>
      </c>
      <c r="O1639">
        <f t="shared" si="183"/>
        <v>1</v>
      </c>
      <c r="P1639">
        <v>1</v>
      </c>
      <c r="AJ1639">
        <f>VLOOKUP(M1639,spp!A:C,3,FALSE)</f>
        <v>3.32E-2</v>
      </c>
      <c r="AK1639">
        <f>VLOOKUP(M1639,spp!A:D,4,FALSE)</f>
        <v>3</v>
      </c>
      <c r="AL1639">
        <f t="shared" si="185"/>
        <v>0.51875000000000004</v>
      </c>
      <c r="AM1639">
        <f t="shared" si="186"/>
        <v>1.2968750000000001E-2</v>
      </c>
      <c r="AN1639">
        <f t="shared" si="187"/>
        <v>0.12968750000000001</v>
      </c>
      <c r="AO1639">
        <f t="shared" si="188"/>
        <v>1.296875E-4</v>
      </c>
      <c r="AP1639">
        <f t="shared" si="189"/>
        <v>0.02</v>
      </c>
      <c r="AQ1639">
        <f>VLOOKUP(M1639,spp!A:H,8,FALSE)</f>
        <v>3.9</v>
      </c>
      <c r="AR1639" t="str">
        <f>VLOOKUP(M1639,spp!A:K,10,FALSE)</f>
        <v>Depredador</v>
      </c>
      <c r="AS1639" t="str">
        <f>VLOOKUP(M1639,spp!A:L,12,FALSE)</f>
        <v>NE</v>
      </c>
    </row>
    <row r="1640" spans="1:45" x14ac:dyDescent="0.3">
      <c r="A1640">
        <v>50</v>
      </c>
      <c r="B1640" s="2" t="s">
        <v>1176</v>
      </c>
      <c r="C1640" s="2" t="s">
        <v>1177</v>
      </c>
      <c r="D1640" s="2" t="s">
        <v>1187</v>
      </c>
      <c r="E1640" s="2" t="s">
        <v>1179</v>
      </c>
      <c r="F1640" s="2">
        <v>2</v>
      </c>
      <c r="G1640" s="1" t="s">
        <v>1185</v>
      </c>
      <c r="H1640" s="61">
        <v>2013</v>
      </c>
      <c r="I1640" s="5" t="s">
        <v>986</v>
      </c>
      <c r="K1640">
        <v>10</v>
      </c>
      <c r="L1640" t="str">
        <f t="shared" si="184"/>
        <v>Profundo</v>
      </c>
      <c r="M1640" s="2" t="s">
        <v>1020</v>
      </c>
      <c r="N1640" t="str">
        <f>VLOOKUP(M1640,spp!A:B,2,FALSE)</f>
        <v>Plagiotremus azaleus</v>
      </c>
      <c r="O1640">
        <f t="shared" si="183"/>
        <v>4</v>
      </c>
      <c r="P1640">
        <v>4</v>
      </c>
      <c r="AJ1640">
        <f>VLOOKUP(M1640,spp!A:C,3,FALSE)</f>
        <v>4</v>
      </c>
      <c r="AK1640">
        <f>VLOOKUP(M1640,spp!A:D,4,FALSE)</f>
        <v>3</v>
      </c>
      <c r="AL1640">
        <f t="shared" si="185"/>
        <v>250</v>
      </c>
      <c r="AM1640">
        <f t="shared" si="186"/>
        <v>6.25</v>
      </c>
      <c r="AN1640">
        <f t="shared" si="187"/>
        <v>62.5</v>
      </c>
      <c r="AO1640">
        <f t="shared" si="188"/>
        <v>6.25E-2</v>
      </c>
      <c r="AP1640">
        <f t="shared" si="189"/>
        <v>0.08</v>
      </c>
      <c r="AQ1640">
        <f>VLOOKUP(M1640,spp!A:H,8,FALSE)</f>
        <v>4</v>
      </c>
      <c r="AR1640" t="str">
        <f>VLOOKUP(M1640,spp!A:K,10,FALSE)</f>
        <v>Depredador Tope</v>
      </c>
      <c r="AS1640" t="str">
        <f>VLOOKUP(M1640,spp!A:L,12,FALSE)</f>
        <v>LC</v>
      </c>
    </row>
    <row r="1641" spans="1:45" x14ac:dyDescent="0.3">
      <c r="A1641">
        <v>50</v>
      </c>
      <c r="B1641" s="2" t="s">
        <v>1176</v>
      </c>
      <c r="C1641" s="2" t="s">
        <v>1177</v>
      </c>
      <c r="D1641" s="2" t="s">
        <v>1187</v>
      </c>
      <c r="E1641" s="2" t="s">
        <v>1179</v>
      </c>
      <c r="F1641" s="2">
        <v>3</v>
      </c>
      <c r="G1641" s="1" t="s">
        <v>1185</v>
      </c>
      <c r="H1641" s="61">
        <v>2013</v>
      </c>
      <c r="I1641" s="5" t="s">
        <v>986</v>
      </c>
      <c r="K1641">
        <v>10</v>
      </c>
      <c r="L1641" t="str">
        <f t="shared" si="184"/>
        <v>Profundo</v>
      </c>
      <c r="M1641" s="2" t="s">
        <v>1195</v>
      </c>
      <c r="N1641" t="str">
        <f>VLOOKUP(M1641,spp!A:B,2,FALSE)</f>
        <v>Melichthys niger</v>
      </c>
      <c r="O1641">
        <f t="shared" si="183"/>
        <v>180</v>
      </c>
      <c r="T1641">
        <v>180</v>
      </c>
      <c r="AJ1641">
        <f>VLOOKUP(M1641,spp!A:C,3,FALSE)</f>
        <v>5</v>
      </c>
      <c r="AK1641">
        <f>VLOOKUP(M1641,spp!A:D,4,FALSE)</f>
        <v>3</v>
      </c>
      <c r="AL1641">
        <f t="shared" si="185"/>
        <v>14062500</v>
      </c>
      <c r="AM1641">
        <f t="shared" si="186"/>
        <v>351562.5</v>
      </c>
      <c r="AN1641">
        <f t="shared" si="187"/>
        <v>3515625</v>
      </c>
      <c r="AO1641">
        <f t="shared" si="188"/>
        <v>3515.625</v>
      </c>
      <c r="AP1641">
        <f t="shared" si="189"/>
        <v>3.6</v>
      </c>
      <c r="AQ1641">
        <f>VLOOKUP(M1641,spp!A:H,8,FALSE)</f>
        <v>2.4</v>
      </c>
      <c r="AR1641" t="str">
        <f>VLOOKUP(M1641,spp!A:K,10,FALSE)</f>
        <v>Herbívoro</v>
      </c>
      <c r="AS1641" t="str">
        <f>VLOOKUP(M1641,spp!A:L,12,FALSE)</f>
        <v>NE</v>
      </c>
    </row>
    <row r="1642" spans="1:45" x14ac:dyDescent="0.3">
      <c r="A1642">
        <v>50</v>
      </c>
      <c r="B1642" s="2" t="s">
        <v>1176</v>
      </c>
      <c r="C1642" s="2" t="s">
        <v>1177</v>
      </c>
      <c r="D1642" s="2" t="s">
        <v>1187</v>
      </c>
      <c r="E1642" s="2" t="s">
        <v>1179</v>
      </c>
      <c r="F1642" s="2">
        <v>3</v>
      </c>
      <c r="G1642" s="1" t="s">
        <v>1185</v>
      </c>
      <c r="H1642" s="61">
        <v>2013</v>
      </c>
      <c r="I1642" s="5" t="s">
        <v>986</v>
      </c>
      <c r="K1642">
        <v>10</v>
      </c>
      <c r="L1642" t="str">
        <f t="shared" si="184"/>
        <v>Profundo</v>
      </c>
      <c r="M1642" s="2" t="s">
        <v>1078</v>
      </c>
      <c r="N1642" t="str">
        <f>VLOOKUP(M1642,spp!A:B,2,FALSE)</f>
        <v>Lutjanus viridis</v>
      </c>
      <c r="O1642">
        <f t="shared" si="183"/>
        <v>50</v>
      </c>
      <c r="T1642">
        <v>50</v>
      </c>
      <c r="AJ1642">
        <f>VLOOKUP(M1642,spp!A:C,3,FALSE)</f>
        <v>1.67E-2</v>
      </c>
      <c r="AK1642">
        <f>VLOOKUP(M1642,spp!A:D,4,FALSE)</f>
        <v>2</v>
      </c>
      <c r="AL1642">
        <f t="shared" si="185"/>
        <v>521.875</v>
      </c>
      <c r="AM1642">
        <f t="shared" si="186"/>
        <v>13.046875</v>
      </c>
      <c r="AN1642">
        <f t="shared" si="187"/>
        <v>130.46875</v>
      </c>
      <c r="AO1642">
        <f t="shared" si="188"/>
        <v>0.13046874999999999</v>
      </c>
      <c r="AP1642">
        <f t="shared" si="189"/>
        <v>1</v>
      </c>
      <c r="AQ1642">
        <f>VLOOKUP(M1642,spp!A:H,8,FALSE)</f>
        <v>4.2</v>
      </c>
      <c r="AR1642" t="str">
        <f>VLOOKUP(M1642,spp!A:K,10,FALSE)</f>
        <v>Depredador Tope</v>
      </c>
      <c r="AS1642" t="str">
        <f>VLOOKUP(M1642,spp!A:L,12,FALSE)</f>
        <v>LC</v>
      </c>
    </row>
    <row r="1643" spans="1:45" x14ac:dyDescent="0.3">
      <c r="A1643">
        <v>50</v>
      </c>
      <c r="B1643" s="2" t="s">
        <v>1176</v>
      </c>
      <c r="C1643" s="2" t="s">
        <v>1177</v>
      </c>
      <c r="D1643" s="2" t="s">
        <v>1187</v>
      </c>
      <c r="E1643" s="2" t="s">
        <v>1179</v>
      </c>
      <c r="F1643" s="2">
        <v>3</v>
      </c>
      <c r="G1643" s="1" t="s">
        <v>1185</v>
      </c>
      <c r="H1643" s="61">
        <v>2013</v>
      </c>
      <c r="I1643" s="5" t="s">
        <v>986</v>
      </c>
      <c r="K1643">
        <v>10</v>
      </c>
      <c r="L1643" t="str">
        <f t="shared" si="184"/>
        <v>Profundo</v>
      </c>
      <c r="M1643" s="2" t="s">
        <v>1194</v>
      </c>
      <c r="N1643" t="str">
        <f>VLOOKUP(M1643,spp!A:B,2,FALSE)</f>
        <v>Stegastes arcifrons</v>
      </c>
      <c r="O1643">
        <f t="shared" si="183"/>
        <v>60</v>
      </c>
      <c r="P1643">
        <v>35</v>
      </c>
      <c r="Q1643">
        <v>25</v>
      </c>
      <c r="AJ1643">
        <f>VLOOKUP(M1643,spp!A:C,3,FALSE)</f>
        <v>3.49E-2</v>
      </c>
      <c r="AK1643">
        <f>VLOOKUP(M1643,spp!A:D,4,FALSE)</f>
        <v>2</v>
      </c>
      <c r="AL1643">
        <f t="shared" si="185"/>
        <v>56.712499999999999</v>
      </c>
      <c r="AM1643">
        <f t="shared" si="186"/>
        <v>1.4178124999999999</v>
      </c>
      <c r="AN1643">
        <f t="shared" si="187"/>
        <v>14.178125</v>
      </c>
      <c r="AO1643">
        <f t="shared" si="188"/>
        <v>1.4178125E-2</v>
      </c>
      <c r="AP1643">
        <f t="shared" si="189"/>
        <v>1.2</v>
      </c>
      <c r="AQ1643">
        <f>VLOOKUP(M1643,spp!A:H,8,FALSE)</f>
        <v>2.97</v>
      </c>
      <c r="AR1643" t="str">
        <f>VLOOKUP(M1643,spp!A:K,10,FALSE)</f>
        <v>Herbívoro</v>
      </c>
      <c r="AS1643" t="str">
        <f>VLOOKUP(M1643,spp!A:L,12,FALSE)</f>
        <v>LC</v>
      </c>
    </row>
    <row r="1644" spans="1:45" x14ac:dyDescent="0.3">
      <c r="A1644">
        <v>50</v>
      </c>
      <c r="B1644" s="2" t="s">
        <v>1176</v>
      </c>
      <c r="C1644" s="2" t="s">
        <v>1177</v>
      </c>
      <c r="D1644" s="2" t="s">
        <v>1187</v>
      </c>
      <c r="E1644" s="2" t="s">
        <v>1179</v>
      </c>
      <c r="F1644" s="2">
        <v>3</v>
      </c>
      <c r="G1644" s="1" t="s">
        <v>1185</v>
      </c>
      <c r="H1644" s="61">
        <v>2013</v>
      </c>
      <c r="I1644" s="5" t="s">
        <v>986</v>
      </c>
      <c r="K1644">
        <v>10</v>
      </c>
      <c r="L1644" t="str">
        <f t="shared" si="184"/>
        <v>Profundo</v>
      </c>
      <c r="M1644" s="2" t="s">
        <v>1062</v>
      </c>
      <c r="N1644" t="str">
        <f>VLOOKUP(M1644,spp!A:B,2,FALSE)</f>
        <v>Paranthias colonus</v>
      </c>
      <c r="O1644">
        <f t="shared" si="183"/>
        <v>80</v>
      </c>
      <c r="R1644">
        <v>80</v>
      </c>
      <c r="AJ1644">
        <f>VLOOKUP(M1644,spp!A:C,3,FALSE)</f>
        <v>1.485E-2</v>
      </c>
      <c r="AK1644">
        <f>VLOOKUP(M1644,spp!A:D,4,FALSE)</f>
        <v>2</v>
      </c>
      <c r="AL1644">
        <f t="shared" si="185"/>
        <v>185.625</v>
      </c>
      <c r="AM1644">
        <f t="shared" si="186"/>
        <v>4.640625</v>
      </c>
      <c r="AN1644">
        <f t="shared" si="187"/>
        <v>46.40625</v>
      </c>
      <c r="AO1644">
        <f t="shared" si="188"/>
        <v>4.6406250000000003E-2</v>
      </c>
      <c r="AP1644">
        <f t="shared" si="189"/>
        <v>1.6</v>
      </c>
      <c r="AQ1644">
        <f>VLOOKUP(M1644,spp!A:H,8,FALSE)</f>
        <v>3.8</v>
      </c>
      <c r="AR1644" t="str">
        <f>VLOOKUP(M1644,spp!A:K,10,FALSE)</f>
        <v>Planctívoro</v>
      </c>
      <c r="AS1644" t="str">
        <f>VLOOKUP(M1644,spp!A:L,12,FALSE)</f>
        <v>LC</v>
      </c>
    </row>
    <row r="1645" spans="1:45" x14ac:dyDescent="0.3">
      <c r="A1645">
        <v>50</v>
      </c>
      <c r="B1645" s="2" t="s">
        <v>1176</v>
      </c>
      <c r="C1645" s="2" t="s">
        <v>1177</v>
      </c>
      <c r="D1645" s="2" t="s">
        <v>1187</v>
      </c>
      <c r="E1645" s="2" t="s">
        <v>1179</v>
      </c>
      <c r="F1645" s="2">
        <v>3</v>
      </c>
      <c r="G1645" s="1" t="s">
        <v>1185</v>
      </c>
      <c r="H1645" s="61">
        <v>2013</v>
      </c>
      <c r="I1645" s="5" t="s">
        <v>986</v>
      </c>
      <c r="K1645">
        <v>10</v>
      </c>
      <c r="L1645" t="str">
        <f t="shared" si="184"/>
        <v>Profundo</v>
      </c>
      <c r="M1645" s="2" t="s">
        <v>1028</v>
      </c>
      <c r="N1645" t="str">
        <f>VLOOKUP(M1645,spp!A:B,2,FALSE)</f>
        <v>Thalassoma lucasanum</v>
      </c>
      <c r="O1645">
        <f t="shared" si="183"/>
        <v>300</v>
      </c>
      <c r="P1645">
        <v>300</v>
      </c>
      <c r="AJ1645">
        <f>VLOOKUP(M1645,spp!A:C,3,FALSE)</f>
        <v>1.261E-2</v>
      </c>
      <c r="AK1645">
        <f>VLOOKUP(M1645,spp!A:D,4,FALSE)</f>
        <v>2</v>
      </c>
      <c r="AL1645">
        <f t="shared" si="185"/>
        <v>23.643749999999997</v>
      </c>
      <c r="AM1645">
        <f t="shared" si="186"/>
        <v>0.59109374999999997</v>
      </c>
      <c r="AN1645">
        <f t="shared" si="187"/>
        <v>5.9109374999999993</v>
      </c>
      <c r="AO1645">
        <f t="shared" si="188"/>
        <v>5.9109374999999995E-3</v>
      </c>
      <c r="AP1645">
        <f t="shared" si="189"/>
        <v>6</v>
      </c>
      <c r="AQ1645">
        <f>VLOOKUP(M1645,spp!A:H,8,FALSE)</f>
        <v>3.5</v>
      </c>
      <c r="AR1645" t="str">
        <f>VLOOKUP(M1645,spp!A:K,10,FALSE)</f>
        <v>Depredador</v>
      </c>
      <c r="AS1645" t="str">
        <f>VLOOKUP(M1645,spp!A:L,12,FALSE)</f>
        <v>LC</v>
      </c>
    </row>
    <row r="1646" spans="1:45" x14ac:dyDescent="0.3">
      <c r="A1646">
        <v>50</v>
      </c>
      <c r="B1646" s="2" t="s">
        <v>1176</v>
      </c>
      <c r="C1646" s="2" t="s">
        <v>1177</v>
      </c>
      <c r="D1646" s="2" t="s">
        <v>1187</v>
      </c>
      <c r="E1646" s="2" t="s">
        <v>1179</v>
      </c>
      <c r="F1646" s="2">
        <v>3</v>
      </c>
      <c r="G1646" s="1" t="s">
        <v>1185</v>
      </c>
      <c r="H1646" s="61">
        <v>2013</v>
      </c>
      <c r="I1646" s="5" t="s">
        <v>986</v>
      </c>
      <c r="K1646">
        <v>10</v>
      </c>
      <c r="L1646" t="str">
        <f t="shared" si="184"/>
        <v>Profundo</v>
      </c>
      <c r="M1646" s="2" t="s">
        <v>1068</v>
      </c>
      <c r="N1646" t="str">
        <f>VLOOKUP(M1646,spp!A:B,2,FALSE)</f>
        <v>Myripristis berndti</v>
      </c>
      <c r="O1646">
        <f t="shared" si="183"/>
        <v>23</v>
      </c>
      <c r="T1646">
        <v>23</v>
      </c>
      <c r="AJ1646">
        <f>VLOOKUP(M1646,spp!A:C,3,FALSE)</f>
        <v>2.4E-2</v>
      </c>
      <c r="AK1646">
        <f>VLOOKUP(M1646,spp!A:D,4,FALSE)</f>
        <v>3.02</v>
      </c>
      <c r="AL1646">
        <f t="shared" si="185"/>
        <v>9198.5188765471612</v>
      </c>
      <c r="AM1646">
        <f t="shared" si="186"/>
        <v>229.96297191367904</v>
      </c>
      <c r="AN1646">
        <f t="shared" si="187"/>
        <v>2299.6297191367903</v>
      </c>
      <c r="AO1646">
        <f t="shared" si="188"/>
        <v>2.2996297191367905</v>
      </c>
      <c r="AP1646">
        <f t="shared" si="189"/>
        <v>0.46</v>
      </c>
      <c r="AQ1646">
        <f>VLOOKUP(M1646,spp!A:H,8,FALSE)</f>
        <v>3.7</v>
      </c>
      <c r="AR1646" t="str">
        <f>VLOOKUP(M1646,spp!A:K,10,FALSE)</f>
        <v>Planctívoro</v>
      </c>
      <c r="AS1646" t="str">
        <f>VLOOKUP(M1646,spp!A:L,12,FALSE)</f>
        <v>NE</v>
      </c>
    </row>
    <row r="1647" spans="1:45" x14ac:dyDescent="0.3">
      <c r="A1647">
        <v>50</v>
      </c>
      <c r="B1647" s="2" t="s">
        <v>1176</v>
      </c>
      <c r="C1647" s="2" t="s">
        <v>1177</v>
      </c>
      <c r="D1647" s="2" t="s">
        <v>1187</v>
      </c>
      <c r="E1647" s="2" t="s">
        <v>1179</v>
      </c>
      <c r="F1647" s="2">
        <v>3</v>
      </c>
      <c r="G1647" s="1" t="s">
        <v>1185</v>
      </c>
      <c r="H1647" s="61">
        <v>2013</v>
      </c>
      <c r="I1647" s="5" t="s">
        <v>986</v>
      </c>
      <c r="K1647">
        <v>10</v>
      </c>
      <c r="L1647" t="str">
        <f t="shared" si="184"/>
        <v>Profundo</v>
      </c>
      <c r="M1647" s="2" t="s">
        <v>1066</v>
      </c>
      <c r="N1647" t="str">
        <f>VLOOKUP(M1647,spp!A:B,2,FALSE)</f>
        <v>Caranx melampygus</v>
      </c>
      <c r="O1647">
        <f t="shared" si="183"/>
        <v>12</v>
      </c>
      <c r="U1647">
        <v>12</v>
      </c>
      <c r="AJ1647">
        <f>VLOOKUP(M1647,spp!A:C,3,FALSE)</f>
        <v>2</v>
      </c>
      <c r="AK1647">
        <f>VLOOKUP(M1647,spp!A:D,4,FALSE)</f>
        <v>2</v>
      </c>
      <c r="AL1647">
        <f t="shared" si="185"/>
        <v>29400</v>
      </c>
      <c r="AM1647">
        <f t="shared" si="186"/>
        <v>735</v>
      </c>
      <c r="AN1647">
        <f t="shared" si="187"/>
        <v>7350</v>
      </c>
      <c r="AO1647">
        <f t="shared" si="188"/>
        <v>7.35</v>
      </c>
      <c r="AP1647">
        <f t="shared" si="189"/>
        <v>0.24</v>
      </c>
      <c r="AQ1647">
        <f>VLOOKUP(M1647,spp!A:H,8,FALSE)</f>
        <v>4.5</v>
      </c>
      <c r="AR1647" t="str">
        <f>VLOOKUP(M1647,spp!A:K,10,FALSE)</f>
        <v>Depredador Tope</v>
      </c>
      <c r="AS1647" t="str">
        <f>VLOOKUP(M1647,spp!A:L,12,FALSE)</f>
        <v>NE</v>
      </c>
    </row>
    <row r="1648" spans="1:45" x14ac:dyDescent="0.3">
      <c r="A1648">
        <v>50</v>
      </c>
      <c r="B1648" s="2" t="s">
        <v>1176</v>
      </c>
      <c r="C1648" s="2" t="s">
        <v>1177</v>
      </c>
      <c r="D1648" s="2" t="s">
        <v>1187</v>
      </c>
      <c r="E1648" s="2" t="s">
        <v>1179</v>
      </c>
      <c r="F1648" s="2">
        <v>3</v>
      </c>
      <c r="G1648" s="1" t="s">
        <v>1185</v>
      </c>
      <c r="H1648" s="61">
        <v>2013</v>
      </c>
      <c r="I1648" s="5" t="s">
        <v>986</v>
      </c>
      <c r="K1648">
        <v>10</v>
      </c>
      <c r="L1648" t="str">
        <f t="shared" si="184"/>
        <v>Profundo</v>
      </c>
      <c r="M1648" s="2" t="s">
        <v>1028</v>
      </c>
      <c r="N1648" t="str">
        <f>VLOOKUP(M1648,spp!A:B,2,FALSE)</f>
        <v>Thalassoma lucasanum</v>
      </c>
      <c r="O1648">
        <f t="shared" si="183"/>
        <v>3</v>
      </c>
      <c r="R1648">
        <v>3</v>
      </c>
      <c r="AJ1648">
        <f>VLOOKUP(M1648,spp!A:C,3,FALSE)</f>
        <v>1.261E-2</v>
      </c>
      <c r="AK1648">
        <f>VLOOKUP(M1648,spp!A:D,4,FALSE)</f>
        <v>2</v>
      </c>
      <c r="AL1648">
        <f t="shared" si="185"/>
        <v>5.9109374999999993</v>
      </c>
      <c r="AM1648">
        <f t="shared" si="186"/>
        <v>0.14777343749999999</v>
      </c>
      <c r="AN1648">
        <f t="shared" si="187"/>
        <v>1.4777343749999998</v>
      </c>
      <c r="AO1648">
        <f t="shared" si="188"/>
        <v>1.4777343749999999E-3</v>
      </c>
      <c r="AP1648">
        <f t="shared" si="189"/>
        <v>0.06</v>
      </c>
      <c r="AQ1648">
        <f>VLOOKUP(M1648,spp!A:H,8,FALSE)</f>
        <v>3.5</v>
      </c>
      <c r="AR1648" t="str">
        <f>VLOOKUP(M1648,spp!A:K,10,FALSE)</f>
        <v>Depredador</v>
      </c>
      <c r="AS1648" t="str">
        <f>VLOOKUP(M1648,spp!A:L,12,FALSE)</f>
        <v>LC</v>
      </c>
    </row>
    <row r="1649" spans="1:45" x14ac:dyDescent="0.3">
      <c r="A1649">
        <v>50</v>
      </c>
      <c r="B1649" s="2" t="s">
        <v>1176</v>
      </c>
      <c r="C1649" s="2" t="s">
        <v>1177</v>
      </c>
      <c r="D1649" s="2" t="s">
        <v>1187</v>
      </c>
      <c r="E1649" s="2" t="s">
        <v>1179</v>
      </c>
      <c r="F1649" s="2">
        <v>3</v>
      </c>
      <c r="G1649" s="1" t="s">
        <v>1185</v>
      </c>
      <c r="H1649" s="61">
        <v>2013</v>
      </c>
      <c r="I1649" s="5" t="s">
        <v>986</v>
      </c>
      <c r="K1649">
        <v>10</v>
      </c>
      <c r="L1649" t="str">
        <f t="shared" si="184"/>
        <v>Profundo</v>
      </c>
      <c r="M1649" s="2" t="s">
        <v>1021</v>
      </c>
      <c r="N1649" t="str">
        <f>VLOOKUP(M1649,spp!A:B,2,FALSE)</f>
        <v>Johnrandallia nigrirostris</v>
      </c>
      <c r="O1649">
        <f t="shared" si="183"/>
        <v>7</v>
      </c>
      <c r="Q1649">
        <v>7</v>
      </c>
      <c r="AJ1649">
        <f>VLOOKUP(M1649,spp!A:C,3,FALSE)</f>
        <v>2</v>
      </c>
      <c r="AK1649">
        <f>VLOOKUP(M1649,spp!A:D,4,FALSE)</f>
        <v>3</v>
      </c>
      <c r="AL1649">
        <f t="shared" si="185"/>
        <v>5906.25</v>
      </c>
      <c r="AM1649">
        <f t="shared" si="186"/>
        <v>147.65625</v>
      </c>
      <c r="AN1649">
        <f t="shared" si="187"/>
        <v>1476.5625</v>
      </c>
      <c r="AO1649">
        <f t="shared" si="188"/>
        <v>1.4765625</v>
      </c>
      <c r="AP1649">
        <f t="shared" si="189"/>
        <v>0.14000000000000001</v>
      </c>
      <c r="AQ1649">
        <f>VLOOKUP(M1649,spp!A:H,8,FALSE)</f>
        <v>3</v>
      </c>
      <c r="AR1649" t="str">
        <f>VLOOKUP(M1649,spp!A:K,10,FALSE)</f>
        <v>Depredador</v>
      </c>
      <c r="AS1649" t="str">
        <f>VLOOKUP(M1649,spp!A:L,12,FALSE)</f>
        <v>LC</v>
      </c>
    </row>
    <row r="1650" spans="1:45" x14ac:dyDescent="0.3">
      <c r="A1650">
        <v>50</v>
      </c>
      <c r="B1650" s="2" t="s">
        <v>1176</v>
      </c>
      <c r="C1650" s="2" t="s">
        <v>1177</v>
      </c>
      <c r="D1650" s="2" t="s">
        <v>1187</v>
      </c>
      <c r="E1650" s="2" t="s">
        <v>1179</v>
      </c>
      <c r="F1650" s="2">
        <v>3</v>
      </c>
      <c r="G1650" s="1" t="s">
        <v>1185</v>
      </c>
      <c r="H1650" s="61">
        <v>2013</v>
      </c>
      <c r="I1650" s="5" t="s">
        <v>986</v>
      </c>
      <c r="K1650">
        <v>10</v>
      </c>
      <c r="L1650" t="str">
        <f t="shared" si="184"/>
        <v>Profundo</v>
      </c>
      <c r="M1650" s="2" t="s">
        <v>1034</v>
      </c>
      <c r="N1650" t="str">
        <f>VLOOKUP(M1650,spp!A:B,2,FALSE)</f>
        <v>Acanthurus nigricans</v>
      </c>
      <c r="O1650">
        <f t="shared" si="183"/>
        <v>5</v>
      </c>
      <c r="S1650">
        <v>5</v>
      </c>
      <c r="AJ1650">
        <f>VLOOKUP(M1650,spp!A:C,3,FALSE)</f>
        <v>6</v>
      </c>
      <c r="AK1650">
        <f>VLOOKUP(M1650,spp!A:D,4,FALSE)</f>
        <v>2.669</v>
      </c>
      <c r="AL1650">
        <f t="shared" si="185"/>
        <v>62343.302832112517</v>
      </c>
      <c r="AM1650">
        <f t="shared" si="186"/>
        <v>1558.5825708028128</v>
      </c>
      <c r="AN1650">
        <f t="shared" si="187"/>
        <v>15585.825708028129</v>
      </c>
      <c r="AO1650">
        <f t="shared" si="188"/>
        <v>15.585825708028128</v>
      </c>
      <c r="AP1650">
        <f t="shared" si="189"/>
        <v>0.1</v>
      </c>
      <c r="AQ1650">
        <f>VLOOKUP(M1650,spp!A:H,8,FALSE)</f>
        <v>2</v>
      </c>
      <c r="AR1650" t="str">
        <f>VLOOKUP(M1650,spp!A:K,10,FALSE)</f>
        <v>Herbívoro</v>
      </c>
      <c r="AS1650" t="str">
        <f>VLOOKUP(M1650,spp!A:L,12,FALSE)</f>
        <v>LC</v>
      </c>
    </row>
    <row r="1651" spans="1:45" x14ac:dyDescent="0.3">
      <c r="A1651">
        <v>50</v>
      </c>
      <c r="B1651" s="2" t="s">
        <v>1176</v>
      </c>
      <c r="C1651" s="2" t="s">
        <v>1177</v>
      </c>
      <c r="D1651" s="2" t="s">
        <v>1187</v>
      </c>
      <c r="E1651" s="2" t="s">
        <v>1179</v>
      </c>
      <c r="F1651" s="2">
        <v>3</v>
      </c>
      <c r="G1651" s="1" t="s">
        <v>1185</v>
      </c>
      <c r="H1651" s="61">
        <v>2013</v>
      </c>
      <c r="I1651" s="5" t="s">
        <v>986</v>
      </c>
      <c r="K1651">
        <v>10</v>
      </c>
      <c r="L1651" t="str">
        <f t="shared" si="184"/>
        <v>Profundo</v>
      </c>
      <c r="M1651" s="2" t="s">
        <v>1047</v>
      </c>
      <c r="N1651" t="str">
        <f>VLOOKUP(M1651,spp!A:B,2,FALSE)</f>
        <v>Scarus rubroviolaceus</v>
      </c>
      <c r="O1651">
        <f t="shared" si="183"/>
        <v>3</v>
      </c>
      <c r="U1651">
        <v>3</v>
      </c>
      <c r="AJ1651">
        <f>VLOOKUP(M1651,spp!A:C,3,FALSE)</f>
        <v>1</v>
      </c>
      <c r="AK1651">
        <f>VLOOKUP(M1651,spp!A:D,4,FALSE)</f>
        <v>3.109</v>
      </c>
      <c r="AL1651">
        <f t="shared" si="185"/>
        <v>189508.54822210452</v>
      </c>
      <c r="AM1651">
        <f t="shared" si="186"/>
        <v>4737.7137055526127</v>
      </c>
      <c r="AN1651">
        <f t="shared" si="187"/>
        <v>47377.137055526124</v>
      </c>
      <c r="AO1651">
        <f t="shared" si="188"/>
        <v>47.377137055526127</v>
      </c>
      <c r="AP1651">
        <f t="shared" si="189"/>
        <v>0.06</v>
      </c>
      <c r="AQ1651">
        <f>VLOOKUP(M1651,spp!A:H,8,FALSE)</f>
        <v>2</v>
      </c>
      <c r="AR1651" t="str">
        <f>VLOOKUP(M1651,spp!A:K,10,FALSE)</f>
        <v>Herbívoro</v>
      </c>
      <c r="AS1651" t="str">
        <f>VLOOKUP(M1651,spp!A:L,12,FALSE)</f>
        <v>LC</v>
      </c>
    </row>
    <row r="1652" spans="1:45" x14ac:dyDescent="0.3">
      <c r="A1652">
        <v>50</v>
      </c>
      <c r="B1652" s="2" t="s">
        <v>1176</v>
      </c>
      <c r="C1652" s="2" t="s">
        <v>1177</v>
      </c>
      <c r="D1652" s="2" t="s">
        <v>1187</v>
      </c>
      <c r="E1652" s="2" t="s">
        <v>1179</v>
      </c>
      <c r="F1652" s="2">
        <v>3</v>
      </c>
      <c r="G1652" s="1" t="s">
        <v>1185</v>
      </c>
      <c r="H1652" s="61">
        <v>2013</v>
      </c>
      <c r="I1652" s="5" t="s">
        <v>986</v>
      </c>
      <c r="K1652">
        <v>10</v>
      </c>
      <c r="L1652" t="str">
        <f t="shared" si="184"/>
        <v>Profundo</v>
      </c>
      <c r="M1652" s="2" t="s">
        <v>1037</v>
      </c>
      <c r="N1652" t="str">
        <f>VLOOKUP(M1652,spp!A:B,2,FALSE)</f>
        <v>Prionurus laticlavius</v>
      </c>
      <c r="O1652">
        <f t="shared" si="183"/>
        <v>2</v>
      </c>
      <c r="U1652">
        <v>2</v>
      </c>
      <c r="AJ1652" t="str">
        <f>VLOOKUP(M1652,spp!A:C,3,FALSE)</f>
        <v>0.19800000000000001</v>
      </c>
      <c r="AK1652">
        <f>VLOOKUP(M1652,spp!A:D,4,FALSE)</f>
        <v>2.504</v>
      </c>
      <c r="AL1652">
        <f t="shared" si="185"/>
        <v>2910.9957339215971</v>
      </c>
      <c r="AM1652">
        <f t="shared" si="186"/>
        <v>72.774893348039924</v>
      </c>
      <c r="AN1652">
        <f t="shared" si="187"/>
        <v>727.74893348039927</v>
      </c>
      <c r="AO1652">
        <f t="shared" si="188"/>
        <v>0.72774893348039926</v>
      </c>
      <c r="AP1652">
        <f t="shared" si="189"/>
        <v>0.04</v>
      </c>
      <c r="AQ1652">
        <f>VLOOKUP(M1652,spp!A:H,8,FALSE)</f>
        <v>2.7</v>
      </c>
      <c r="AR1652" t="str">
        <f>VLOOKUP(M1652,spp!A:K,10,FALSE)</f>
        <v>Herbívoro</v>
      </c>
      <c r="AS1652" t="str">
        <f>VLOOKUP(M1652,spp!A:L,12,FALSE)</f>
        <v>LC</v>
      </c>
    </row>
    <row r="1653" spans="1:45" x14ac:dyDescent="0.3">
      <c r="A1653">
        <v>50</v>
      </c>
      <c r="B1653" s="2" t="s">
        <v>1176</v>
      </c>
      <c r="C1653" s="2" t="s">
        <v>1177</v>
      </c>
      <c r="D1653" s="2" t="s">
        <v>1187</v>
      </c>
      <c r="E1653" s="2" t="s">
        <v>1179</v>
      </c>
      <c r="F1653" s="2">
        <v>3</v>
      </c>
      <c r="G1653" s="1" t="s">
        <v>1185</v>
      </c>
      <c r="H1653" s="61">
        <v>2013</v>
      </c>
      <c r="I1653" s="5" t="s">
        <v>986</v>
      </c>
      <c r="K1653">
        <v>10</v>
      </c>
      <c r="L1653" t="str">
        <f t="shared" si="184"/>
        <v>Profundo</v>
      </c>
      <c r="M1653" s="2" t="s">
        <v>1198</v>
      </c>
      <c r="N1653" t="str">
        <f>VLOOKUP(M1653,spp!A:B,2,FALSE)</f>
        <v>Dermatolepis dermatolepis</v>
      </c>
      <c r="O1653">
        <f t="shared" si="183"/>
        <v>3</v>
      </c>
      <c r="T1653">
        <v>3</v>
      </c>
      <c r="AJ1653">
        <f>VLOOKUP(M1653,spp!A:C,3,FALSE)</f>
        <v>1</v>
      </c>
      <c r="AK1653">
        <f>VLOOKUP(M1653,spp!A:D,4,FALSE)</f>
        <v>3</v>
      </c>
      <c r="AL1653">
        <f t="shared" si="185"/>
        <v>46875</v>
      </c>
      <c r="AM1653">
        <f t="shared" si="186"/>
        <v>1171.875</v>
      </c>
      <c r="AN1653">
        <f t="shared" si="187"/>
        <v>11718.75</v>
      </c>
      <c r="AO1653">
        <f t="shared" si="188"/>
        <v>11.71875</v>
      </c>
      <c r="AP1653">
        <f t="shared" si="189"/>
        <v>0.06</v>
      </c>
      <c r="AQ1653">
        <f>VLOOKUP(M1653,spp!A:H,8,FALSE)</f>
        <v>4.5</v>
      </c>
      <c r="AR1653" t="str">
        <f>VLOOKUP(M1653,spp!A:K,10,FALSE)</f>
        <v>Depredador Tope</v>
      </c>
      <c r="AS1653" t="str">
        <f>VLOOKUP(M1653,spp!A:L,12,FALSE)</f>
        <v>LC</v>
      </c>
    </row>
    <row r="1654" spans="1:45" x14ac:dyDescent="0.3">
      <c r="A1654">
        <v>50</v>
      </c>
      <c r="B1654" s="2" t="s">
        <v>1176</v>
      </c>
      <c r="C1654" s="2" t="s">
        <v>1177</v>
      </c>
      <c r="D1654" s="2" t="s">
        <v>1187</v>
      </c>
      <c r="E1654" s="2" t="s">
        <v>1179</v>
      </c>
      <c r="F1654" s="2">
        <v>3</v>
      </c>
      <c r="G1654" s="1" t="s">
        <v>1185</v>
      </c>
      <c r="H1654" s="61">
        <v>2013</v>
      </c>
      <c r="I1654" s="5" t="s">
        <v>986</v>
      </c>
      <c r="K1654">
        <v>10</v>
      </c>
      <c r="L1654" t="str">
        <f t="shared" si="184"/>
        <v>Profundo</v>
      </c>
      <c r="M1654" s="2" t="s">
        <v>1038</v>
      </c>
      <c r="N1654" t="str">
        <f>VLOOKUP(M1654,spp!A:B,2,FALSE)</f>
        <v>Holacanthus passer</v>
      </c>
      <c r="O1654">
        <f t="shared" si="183"/>
        <v>5</v>
      </c>
      <c r="Q1654">
        <v>3</v>
      </c>
      <c r="S1654">
        <v>2</v>
      </c>
      <c r="AJ1654">
        <f>VLOOKUP(M1654,spp!A:C,3,FALSE)</f>
        <v>2</v>
      </c>
      <c r="AK1654">
        <f>VLOOKUP(M1654,spp!A:D,4,FALSE)</f>
        <v>3</v>
      </c>
      <c r="AL1654">
        <f t="shared" si="185"/>
        <v>23968.75</v>
      </c>
      <c r="AM1654">
        <f t="shared" si="186"/>
        <v>599.21875</v>
      </c>
      <c r="AN1654">
        <f t="shared" si="187"/>
        <v>5992.1875</v>
      </c>
      <c r="AO1654">
        <f t="shared" si="188"/>
        <v>5.9921875</v>
      </c>
      <c r="AP1654">
        <f t="shared" si="189"/>
        <v>0.1</v>
      </c>
      <c r="AQ1654">
        <f>VLOOKUP(M1654,spp!A:H,8,FALSE)</f>
        <v>2.6</v>
      </c>
      <c r="AR1654" t="str">
        <f>VLOOKUP(M1654,spp!A:K,10,FALSE)</f>
        <v>Herbívoro</v>
      </c>
      <c r="AS1654" t="str">
        <f>VLOOKUP(M1654,spp!A:L,12,FALSE)</f>
        <v>LC</v>
      </c>
    </row>
    <row r="1655" spans="1:45" x14ac:dyDescent="0.3">
      <c r="A1655">
        <v>50</v>
      </c>
      <c r="B1655" s="2" t="s">
        <v>1176</v>
      </c>
      <c r="C1655" s="2" t="s">
        <v>1177</v>
      </c>
      <c r="D1655" s="2" t="s">
        <v>1187</v>
      </c>
      <c r="E1655" s="2" t="s">
        <v>1179</v>
      </c>
      <c r="F1655" s="2">
        <v>3</v>
      </c>
      <c r="G1655" s="1" t="s">
        <v>1185</v>
      </c>
      <c r="H1655" s="61">
        <v>2013</v>
      </c>
      <c r="I1655" s="5" t="s">
        <v>986</v>
      </c>
      <c r="K1655">
        <v>10</v>
      </c>
      <c r="L1655" t="str">
        <f t="shared" si="184"/>
        <v>Profundo</v>
      </c>
      <c r="M1655" s="2" t="s">
        <v>1077</v>
      </c>
      <c r="N1655" t="str">
        <f>VLOOKUP(M1655,spp!A:B,2,FALSE)</f>
        <v>Fistularia commersonii</v>
      </c>
      <c r="O1655">
        <f t="shared" si="183"/>
        <v>1</v>
      </c>
      <c r="V1655">
        <v>1</v>
      </c>
      <c r="AJ1655">
        <f>VLOOKUP(M1655,spp!A:C,3,FALSE)</f>
        <v>5</v>
      </c>
      <c r="AK1655">
        <f>VLOOKUP(M1655,spp!A:D,4,FALSE)</f>
        <v>3</v>
      </c>
      <c r="AL1655">
        <f t="shared" si="185"/>
        <v>455625</v>
      </c>
      <c r="AM1655">
        <f t="shared" si="186"/>
        <v>11390.625</v>
      </c>
      <c r="AN1655">
        <f t="shared" si="187"/>
        <v>113906.25</v>
      </c>
      <c r="AO1655">
        <f t="shared" si="188"/>
        <v>113.90625</v>
      </c>
      <c r="AP1655">
        <f t="shared" si="189"/>
        <v>0.02</v>
      </c>
      <c r="AQ1655">
        <f>VLOOKUP(M1655,spp!A:H,8,FALSE)</f>
        <v>4.3</v>
      </c>
      <c r="AR1655" t="str">
        <f>VLOOKUP(M1655,spp!A:K,10,FALSE)</f>
        <v>Depredador Tope</v>
      </c>
      <c r="AS1655" t="str">
        <f>VLOOKUP(M1655,spp!A:L,12,FALSE)</f>
        <v>NE</v>
      </c>
    </row>
    <row r="1656" spans="1:45" x14ac:dyDescent="0.3">
      <c r="A1656">
        <v>50</v>
      </c>
      <c r="B1656" s="2" t="s">
        <v>1176</v>
      </c>
      <c r="C1656" s="2" t="s">
        <v>1177</v>
      </c>
      <c r="D1656" s="2" t="s">
        <v>1187</v>
      </c>
      <c r="E1656" s="2" t="s">
        <v>1179</v>
      </c>
      <c r="F1656" s="2">
        <v>3</v>
      </c>
      <c r="G1656" s="1" t="s">
        <v>1185</v>
      </c>
      <c r="H1656" s="61">
        <v>2013</v>
      </c>
      <c r="I1656" s="5" t="s">
        <v>986</v>
      </c>
      <c r="K1656">
        <v>10</v>
      </c>
      <c r="L1656" t="str">
        <f t="shared" si="184"/>
        <v>Profundo</v>
      </c>
      <c r="M1656" s="2" t="s">
        <v>1040</v>
      </c>
      <c r="N1656" t="str">
        <f>VLOOKUP(M1656,spp!A:B,2,FALSE)</f>
        <v>Sufflamen verres</v>
      </c>
      <c r="O1656">
        <f t="shared" si="183"/>
        <v>4</v>
      </c>
      <c r="R1656">
        <v>2</v>
      </c>
      <c r="S1656">
        <v>2</v>
      </c>
      <c r="AJ1656">
        <f>VLOOKUP(M1656,spp!A:C,3,FALSE)</f>
        <v>2</v>
      </c>
      <c r="AK1656">
        <f>VLOOKUP(M1656,spp!A:D,4,FALSE)</f>
        <v>3</v>
      </c>
      <c r="AL1656">
        <f t="shared" si="185"/>
        <v>29250</v>
      </c>
      <c r="AM1656">
        <f t="shared" si="186"/>
        <v>731.25</v>
      </c>
      <c r="AN1656">
        <f t="shared" si="187"/>
        <v>7312.5</v>
      </c>
      <c r="AO1656">
        <f t="shared" si="188"/>
        <v>7.3125</v>
      </c>
      <c r="AP1656">
        <f t="shared" si="189"/>
        <v>0.08</v>
      </c>
      <c r="AQ1656">
        <f>VLOOKUP(M1656,spp!A:H,8,FALSE)</f>
        <v>3.3</v>
      </c>
      <c r="AR1656" t="str">
        <f>VLOOKUP(M1656,spp!A:K,10,FALSE)</f>
        <v>Depredador</v>
      </c>
      <c r="AS1656" t="str">
        <f>VLOOKUP(M1656,spp!A:L,12,FALSE)</f>
        <v>LC</v>
      </c>
    </row>
    <row r="1657" spans="1:45" x14ac:dyDescent="0.3">
      <c r="A1657">
        <v>50</v>
      </c>
      <c r="B1657" s="2" t="s">
        <v>1176</v>
      </c>
      <c r="C1657" s="2" t="s">
        <v>1177</v>
      </c>
      <c r="D1657" s="2" t="s">
        <v>1187</v>
      </c>
      <c r="E1657" s="2" t="s">
        <v>1179</v>
      </c>
      <c r="F1657" s="2">
        <v>3</v>
      </c>
      <c r="G1657" s="1" t="s">
        <v>1185</v>
      </c>
      <c r="H1657" s="61">
        <v>2013</v>
      </c>
      <c r="I1657" s="5" t="s">
        <v>986</v>
      </c>
      <c r="K1657">
        <v>10</v>
      </c>
      <c r="L1657" t="str">
        <f t="shared" si="184"/>
        <v>Profundo</v>
      </c>
      <c r="M1657" s="2" t="s">
        <v>1079</v>
      </c>
      <c r="N1657" t="str">
        <f>VLOOKUP(M1657,spp!A:B,2,FALSE)</f>
        <v>Cirrhitichthys oxycephalus</v>
      </c>
      <c r="O1657">
        <f t="shared" si="183"/>
        <v>4</v>
      </c>
      <c r="P1657">
        <v>4</v>
      </c>
      <c r="AJ1657">
        <f>VLOOKUP(M1657,spp!A:C,3,FALSE)</f>
        <v>3.32E-2</v>
      </c>
      <c r="AK1657">
        <f>VLOOKUP(M1657,spp!A:D,4,FALSE)</f>
        <v>3</v>
      </c>
      <c r="AL1657">
        <f t="shared" si="185"/>
        <v>2.0750000000000002</v>
      </c>
      <c r="AM1657">
        <f t="shared" si="186"/>
        <v>5.1875000000000004E-2</v>
      </c>
      <c r="AN1657">
        <f t="shared" si="187"/>
        <v>0.51875000000000004</v>
      </c>
      <c r="AO1657">
        <f t="shared" si="188"/>
        <v>5.1875000000000001E-4</v>
      </c>
      <c r="AP1657">
        <f t="shared" si="189"/>
        <v>0.08</v>
      </c>
      <c r="AQ1657">
        <f>VLOOKUP(M1657,spp!A:H,8,FALSE)</f>
        <v>3.9</v>
      </c>
      <c r="AR1657" t="str">
        <f>VLOOKUP(M1657,spp!A:K,10,FALSE)</f>
        <v>Depredador</v>
      </c>
      <c r="AS1657" t="str">
        <f>VLOOKUP(M1657,spp!A:L,12,FALSE)</f>
        <v>NE</v>
      </c>
    </row>
    <row r="1658" spans="1:45" x14ac:dyDescent="0.3">
      <c r="A1658">
        <v>50</v>
      </c>
      <c r="B1658" s="2" t="s">
        <v>1176</v>
      </c>
      <c r="C1658" s="2" t="s">
        <v>1177</v>
      </c>
      <c r="D1658" s="2" t="s">
        <v>1187</v>
      </c>
      <c r="E1658" s="2" t="s">
        <v>1179</v>
      </c>
      <c r="F1658" s="2">
        <v>3</v>
      </c>
      <c r="G1658" s="1" t="s">
        <v>1185</v>
      </c>
      <c r="H1658" s="61">
        <v>2013</v>
      </c>
      <c r="I1658" s="5" t="s">
        <v>986</v>
      </c>
      <c r="K1658">
        <v>10</v>
      </c>
      <c r="L1658" t="str">
        <f t="shared" si="184"/>
        <v>Profundo</v>
      </c>
      <c r="M1658" s="2" t="s">
        <v>1081</v>
      </c>
      <c r="N1658" t="str">
        <f>VLOOKUP(M1658,spp!A:B,2,FALSE)</f>
        <v>Triaenodon obesus</v>
      </c>
      <c r="O1658">
        <f t="shared" si="183"/>
        <v>1</v>
      </c>
      <c r="AC1658">
        <v>1</v>
      </c>
      <c r="AJ1658">
        <f>VLOOKUP(M1658,spp!A:C,3,FALSE)</f>
        <v>1.5E-3</v>
      </c>
      <c r="AK1658">
        <f>VLOOKUP(M1658,spp!A:D,4,FALSE)</f>
        <v>3</v>
      </c>
      <c r="AL1658">
        <f t="shared" si="185"/>
        <v>3899.4140625</v>
      </c>
      <c r="AM1658">
        <f t="shared" si="186"/>
        <v>97.4853515625</v>
      </c>
      <c r="AN1658">
        <f t="shared" si="187"/>
        <v>974.853515625</v>
      </c>
      <c r="AO1658">
        <f t="shared" si="188"/>
        <v>0.974853515625</v>
      </c>
      <c r="AP1658">
        <f t="shared" si="189"/>
        <v>0.02</v>
      </c>
      <c r="AQ1658">
        <f>VLOOKUP(M1658,spp!A:H,8,FALSE)</f>
        <v>4.2</v>
      </c>
      <c r="AR1658" t="str">
        <f>VLOOKUP(M1658,spp!A:K,10,FALSE)</f>
        <v>Depredador Tope</v>
      </c>
      <c r="AS1658" t="str">
        <f>VLOOKUP(M1658,spp!A:L,12,FALSE)</f>
        <v>NT</v>
      </c>
    </row>
    <row r="1659" spans="1:45" x14ac:dyDescent="0.3">
      <c r="A1659">
        <v>50</v>
      </c>
      <c r="B1659" s="2" t="s">
        <v>1176</v>
      </c>
      <c r="C1659" s="2" t="s">
        <v>1177</v>
      </c>
      <c r="D1659" s="2" t="s">
        <v>1187</v>
      </c>
      <c r="E1659" s="2" t="s">
        <v>1179</v>
      </c>
      <c r="F1659" s="2">
        <v>3</v>
      </c>
      <c r="G1659" s="1" t="s">
        <v>1185</v>
      </c>
      <c r="H1659" s="61">
        <v>2013</v>
      </c>
      <c r="I1659" s="5" t="s">
        <v>986</v>
      </c>
      <c r="K1659">
        <v>10</v>
      </c>
      <c r="L1659" t="str">
        <f t="shared" si="184"/>
        <v>Profundo</v>
      </c>
      <c r="M1659" s="2" t="s">
        <v>1042</v>
      </c>
      <c r="N1659" t="str">
        <f>VLOOKUP(M1659,spp!A:B,2,FALSE)</f>
        <v>Bodianus diplotaenia</v>
      </c>
      <c r="O1659">
        <f t="shared" si="183"/>
        <v>100</v>
      </c>
      <c r="P1659">
        <v>100</v>
      </c>
      <c r="AJ1659">
        <f>VLOOKUP(M1659,spp!A:C,3,FALSE)</f>
        <v>2.01E-2</v>
      </c>
      <c r="AK1659">
        <f>VLOOKUP(M1659,spp!A:D,4,FALSE)</f>
        <v>2</v>
      </c>
      <c r="AL1659">
        <f t="shared" si="185"/>
        <v>12.562499999999998</v>
      </c>
      <c r="AM1659">
        <f t="shared" si="186"/>
        <v>0.31406249999999997</v>
      </c>
      <c r="AN1659">
        <f t="shared" si="187"/>
        <v>3.1406249999999996</v>
      </c>
      <c r="AO1659">
        <f t="shared" si="188"/>
        <v>3.1406249999999998E-3</v>
      </c>
      <c r="AP1659">
        <f t="shared" si="189"/>
        <v>2</v>
      </c>
      <c r="AQ1659">
        <f>VLOOKUP(M1659,spp!A:H,8,FALSE)</f>
        <v>3.4</v>
      </c>
      <c r="AR1659" t="str">
        <f>VLOOKUP(M1659,spp!A:K,10,FALSE)</f>
        <v>Depredador</v>
      </c>
      <c r="AS1659" t="str">
        <f>VLOOKUP(M1659,spp!A:L,12,FALSE)</f>
        <v>LC</v>
      </c>
    </row>
    <row r="1660" spans="1:45" x14ac:dyDescent="0.3">
      <c r="A1660">
        <v>50</v>
      </c>
      <c r="B1660" s="2" t="s">
        <v>1176</v>
      </c>
      <c r="C1660" s="2" t="s">
        <v>1177</v>
      </c>
      <c r="D1660" s="2" t="s">
        <v>1187</v>
      </c>
      <c r="E1660" s="2" t="s">
        <v>1179</v>
      </c>
      <c r="F1660" s="2">
        <v>3</v>
      </c>
      <c r="G1660" s="1" t="s">
        <v>1185</v>
      </c>
      <c r="H1660" s="61">
        <v>2013</v>
      </c>
      <c r="I1660" s="5" t="s">
        <v>986</v>
      </c>
      <c r="K1660">
        <v>10</v>
      </c>
      <c r="L1660" t="str">
        <f t="shared" si="184"/>
        <v>Profundo</v>
      </c>
      <c r="M1660" s="2" t="s">
        <v>1203</v>
      </c>
      <c r="N1660" t="str">
        <f>VLOOKUP(M1660,spp!A:B,2,FALSE)</f>
        <v>Caranx lugubris</v>
      </c>
      <c r="O1660">
        <f t="shared" si="183"/>
        <v>2</v>
      </c>
      <c r="U1660">
        <v>2</v>
      </c>
      <c r="AJ1660">
        <f>VLOOKUP(M1660,spp!A:C,3,FALSE)</f>
        <v>1</v>
      </c>
      <c r="AK1660">
        <f>VLOOKUP(M1660,spp!A:D,4,FALSE)</f>
        <v>2.9</v>
      </c>
      <c r="AL1660">
        <f t="shared" si="185"/>
        <v>60093.475799337706</v>
      </c>
      <c r="AM1660">
        <f t="shared" si="186"/>
        <v>1502.3368949834426</v>
      </c>
      <c r="AN1660">
        <f t="shared" si="187"/>
        <v>15023.368949834425</v>
      </c>
      <c r="AO1660">
        <f t="shared" si="188"/>
        <v>15.023368949834424</v>
      </c>
      <c r="AP1660">
        <f t="shared" si="189"/>
        <v>0.04</v>
      </c>
      <c r="AQ1660">
        <f>VLOOKUP(M1660,spp!A:H,8,FALSE)</f>
        <v>4.5</v>
      </c>
      <c r="AR1660" t="str">
        <f>VLOOKUP(M1660,spp!A:K,10,FALSE)</f>
        <v>Depredador Tope</v>
      </c>
      <c r="AS1660" t="str">
        <f>VLOOKUP(M1660,spp!A:L,12,FALSE)</f>
        <v>NE</v>
      </c>
    </row>
    <row r="1661" spans="1:45" x14ac:dyDescent="0.3">
      <c r="A1661">
        <v>50</v>
      </c>
      <c r="B1661" s="2" t="s">
        <v>1176</v>
      </c>
      <c r="C1661" s="2" t="s">
        <v>1177</v>
      </c>
      <c r="D1661" s="2" t="s">
        <v>1187</v>
      </c>
      <c r="E1661" s="2" t="s">
        <v>1179</v>
      </c>
      <c r="F1661" s="2">
        <v>3</v>
      </c>
      <c r="G1661" s="1" t="s">
        <v>1185</v>
      </c>
      <c r="H1661" s="61">
        <v>2013</v>
      </c>
      <c r="I1661" s="5" t="s">
        <v>986</v>
      </c>
      <c r="K1661">
        <v>10</v>
      </c>
      <c r="L1661" t="str">
        <f t="shared" si="184"/>
        <v>Profundo</v>
      </c>
      <c r="M1661" s="2" t="s">
        <v>1201</v>
      </c>
      <c r="N1661" t="str">
        <f>VLOOKUP(M1661,spp!A:B,2,FALSE)</f>
        <v>Halichoeres adustus</v>
      </c>
      <c r="O1661">
        <f t="shared" si="183"/>
        <v>1</v>
      </c>
      <c r="R1661">
        <v>1</v>
      </c>
      <c r="AJ1661">
        <f>VLOOKUP(M1661,spp!A:C,3,FALSE)</f>
        <v>1.26E-2</v>
      </c>
      <c r="AK1661">
        <f>VLOOKUP(M1661,spp!A:D,4,FALSE)</f>
        <v>3</v>
      </c>
      <c r="AL1661">
        <f t="shared" si="185"/>
        <v>24.609375</v>
      </c>
      <c r="AM1661">
        <f t="shared" si="186"/>
        <v>0.615234375</v>
      </c>
      <c r="AN1661">
        <f t="shared" si="187"/>
        <v>6.15234375</v>
      </c>
      <c r="AO1661">
        <f t="shared" si="188"/>
        <v>6.1523437499999998E-3</v>
      </c>
      <c r="AP1661">
        <f t="shared" si="189"/>
        <v>0.02</v>
      </c>
      <c r="AQ1661">
        <f>VLOOKUP(M1661,spp!A:H,8,FALSE)</f>
        <v>3.4</v>
      </c>
      <c r="AR1661" t="str">
        <f>VLOOKUP(M1661,spp!A:K,10,FALSE)</f>
        <v>Depredador</v>
      </c>
      <c r="AS1661" t="str">
        <f>VLOOKUP(M1661,spp!A:L,12,FALSE)</f>
        <v>VU</v>
      </c>
    </row>
    <row r="1662" spans="1:45" x14ac:dyDescent="0.3">
      <c r="A1662">
        <v>50</v>
      </c>
      <c r="B1662" s="2" t="s">
        <v>1176</v>
      </c>
      <c r="C1662" s="2" t="s">
        <v>1177</v>
      </c>
      <c r="D1662" s="2" t="s">
        <v>1187</v>
      </c>
      <c r="E1662" s="2" t="s">
        <v>1179</v>
      </c>
      <c r="F1662" s="2">
        <v>3</v>
      </c>
      <c r="G1662" s="1" t="s">
        <v>1185</v>
      </c>
      <c r="H1662" s="61">
        <v>2013</v>
      </c>
      <c r="I1662" s="5" t="s">
        <v>986</v>
      </c>
      <c r="K1662">
        <v>10</v>
      </c>
      <c r="L1662" t="str">
        <f t="shared" si="184"/>
        <v>Profundo</v>
      </c>
      <c r="M1662" s="2" t="s">
        <v>1041</v>
      </c>
      <c r="N1662" t="str">
        <f>VLOOKUP(M1662,spp!A:B,2,FALSE)</f>
        <v>Chromis atrilobata</v>
      </c>
      <c r="O1662">
        <f t="shared" ref="O1662:O1725" si="190">+SUM(P1662:AF1662)</f>
        <v>10</v>
      </c>
      <c r="P1662">
        <v>10</v>
      </c>
      <c r="AJ1662">
        <f>VLOOKUP(M1662,spp!A:C,3,FALSE)</f>
        <v>5</v>
      </c>
      <c r="AK1662">
        <f>VLOOKUP(M1662,spp!A:D,4,FALSE)</f>
        <v>3.41655</v>
      </c>
      <c r="AL1662">
        <f t="shared" si="185"/>
        <v>1144.3317319809451</v>
      </c>
      <c r="AM1662">
        <f t="shared" si="186"/>
        <v>28.608293299523627</v>
      </c>
      <c r="AN1662">
        <f t="shared" si="187"/>
        <v>286.08293299523626</v>
      </c>
      <c r="AO1662">
        <f t="shared" si="188"/>
        <v>0.28608293299523624</v>
      </c>
      <c r="AP1662">
        <f t="shared" si="189"/>
        <v>0.2</v>
      </c>
      <c r="AQ1662">
        <f>VLOOKUP(M1662,spp!A:H,8,FALSE)</f>
        <v>3.4</v>
      </c>
      <c r="AR1662" t="str">
        <f>VLOOKUP(M1662,spp!A:K,10,FALSE)</f>
        <v>Planctívoro</v>
      </c>
      <c r="AS1662" t="str">
        <f>VLOOKUP(M1662,spp!A:L,12,FALSE)</f>
        <v>LC</v>
      </c>
    </row>
    <row r="1663" spans="1:45" x14ac:dyDescent="0.3">
      <c r="A1663">
        <v>51</v>
      </c>
      <c r="B1663" s="2" t="s">
        <v>1176</v>
      </c>
      <c r="C1663" s="2" t="s">
        <v>1177</v>
      </c>
      <c r="D1663" s="2" t="s">
        <v>1188</v>
      </c>
      <c r="E1663" s="2" t="s">
        <v>1179</v>
      </c>
      <c r="F1663" s="2">
        <v>1</v>
      </c>
      <c r="G1663" s="1" t="s">
        <v>1185</v>
      </c>
      <c r="H1663" s="61">
        <v>2013</v>
      </c>
      <c r="I1663" s="5" t="s">
        <v>986</v>
      </c>
      <c r="K1663">
        <v>14</v>
      </c>
      <c r="L1663" t="str">
        <f t="shared" si="184"/>
        <v>Profundo</v>
      </c>
      <c r="M1663" s="2" t="s">
        <v>1040</v>
      </c>
      <c r="N1663" t="str">
        <f>VLOOKUP(M1663,spp!A:B,2,FALSE)</f>
        <v>Sufflamen verres</v>
      </c>
      <c r="O1663">
        <f t="shared" si="190"/>
        <v>2</v>
      </c>
      <c r="S1663">
        <v>2</v>
      </c>
      <c r="AJ1663">
        <f>VLOOKUP(M1663,spp!A:C,3,FALSE)</f>
        <v>2</v>
      </c>
      <c r="AK1663">
        <f>VLOOKUP(M1663,spp!A:D,4,FALSE)</f>
        <v>3</v>
      </c>
      <c r="AL1663">
        <f t="shared" si="185"/>
        <v>21437.5</v>
      </c>
      <c r="AM1663">
        <f t="shared" si="186"/>
        <v>535.9375</v>
      </c>
      <c r="AN1663">
        <f t="shared" si="187"/>
        <v>5359.375</v>
      </c>
      <c r="AO1663">
        <f t="shared" si="188"/>
        <v>5.359375</v>
      </c>
      <c r="AP1663">
        <f t="shared" si="189"/>
        <v>0.04</v>
      </c>
      <c r="AQ1663">
        <f>VLOOKUP(M1663,spp!A:H,8,FALSE)</f>
        <v>3.3</v>
      </c>
      <c r="AR1663" t="str">
        <f>VLOOKUP(M1663,spp!A:K,10,FALSE)</f>
        <v>Depredador</v>
      </c>
      <c r="AS1663" t="str">
        <f>VLOOKUP(M1663,spp!A:L,12,FALSE)</f>
        <v>LC</v>
      </c>
    </row>
    <row r="1664" spans="1:45" x14ac:dyDescent="0.3">
      <c r="A1664">
        <v>51</v>
      </c>
      <c r="B1664" s="2" t="s">
        <v>1176</v>
      </c>
      <c r="C1664" s="2" t="s">
        <v>1177</v>
      </c>
      <c r="D1664" s="2" t="s">
        <v>1188</v>
      </c>
      <c r="E1664" s="2" t="s">
        <v>1179</v>
      </c>
      <c r="F1664" s="2">
        <v>1</v>
      </c>
      <c r="G1664" s="1" t="s">
        <v>1185</v>
      </c>
      <c r="H1664" s="61">
        <v>2013</v>
      </c>
      <c r="I1664" s="5" t="s">
        <v>986</v>
      </c>
      <c r="K1664">
        <v>14</v>
      </c>
      <c r="L1664" t="str">
        <f t="shared" si="184"/>
        <v>Profundo</v>
      </c>
      <c r="M1664" s="2" t="s">
        <v>1062</v>
      </c>
      <c r="N1664" t="str">
        <f>VLOOKUP(M1664,spp!A:B,2,FALSE)</f>
        <v>Paranthias colonus</v>
      </c>
      <c r="O1664">
        <f t="shared" si="190"/>
        <v>200</v>
      </c>
      <c r="R1664">
        <v>150</v>
      </c>
      <c r="S1664">
        <v>50</v>
      </c>
      <c r="AJ1664">
        <f>VLOOKUP(M1664,spp!A:C,3,FALSE)</f>
        <v>1.485E-2</v>
      </c>
      <c r="AK1664">
        <f>VLOOKUP(M1664,spp!A:D,4,FALSE)</f>
        <v>2</v>
      </c>
      <c r="AL1664">
        <f t="shared" si="185"/>
        <v>575.4375</v>
      </c>
      <c r="AM1664">
        <f t="shared" si="186"/>
        <v>14.385937500000001</v>
      </c>
      <c r="AN1664">
        <f t="shared" si="187"/>
        <v>143.859375</v>
      </c>
      <c r="AO1664">
        <f t="shared" si="188"/>
        <v>0.14385937500000001</v>
      </c>
      <c r="AP1664">
        <f t="shared" si="189"/>
        <v>4</v>
      </c>
      <c r="AQ1664">
        <f>VLOOKUP(M1664,spp!A:H,8,FALSE)</f>
        <v>3.8</v>
      </c>
      <c r="AR1664" t="str">
        <f>VLOOKUP(M1664,spp!A:K,10,FALSE)</f>
        <v>Planctívoro</v>
      </c>
      <c r="AS1664" t="str">
        <f>VLOOKUP(M1664,spp!A:L,12,FALSE)</f>
        <v>LC</v>
      </c>
    </row>
    <row r="1665" spans="1:45" x14ac:dyDescent="0.3">
      <c r="A1665">
        <v>51</v>
      </c>
      <c r="B1665" s="2" t="s">
        <v>1176</v>
      </c>
      <c r="C1665" s="2" t="s">
        <v>1177</v>
      </c>
      <c r="D1665" s="2" t="s">
        <v>1188</v>
      </c>
      <c r="E1665" s="2" t="s">
        <v>1179</v>
      </c>
      <c r="F1665" s="2">
        <v>1</v>
      </c>
      <c r="G1665" s="1" t="s">
        <v>1185</v>
      </c>
      <c r="H1665" s="61">
        <v>2013</v>
      </c>
      <c r="I1665" s="5" t="s">
        <v>986</v>
      </c>
      <c r="K1665">
        <v>14</v>
      </c>
      <c r="L1665" t="str">
        <f t="shared" si="184"/>
        <v>Profundo</v>
      </c>
      <c r="M1665" s="2" t="s">
        <v>1195</v>
      </c>
      <c r="N1665" t="str">
        <f>VLOOKUP(M1665,spp!A:B,2,FALSE)</f>
        <v>Melichthys niger</v>
      </c>
      <c r="O1665">
        <f t="shared" si="190"/>
        <v>20</v>
      </c>
      <c r="T1665">
        <v>20</v>
      </c>
      <c r="AJ1665">
        <f>VLOOKUP(M1665,spp!A:C,3,FALSE)</f>
        <v>5</v>
      </c>
      <c r="AK1665">
        <f>VLOOKUP(M1665,spp!A:D,4,FALSE)</f>
        <v>3</v>
      </c>
      <c r="AL1665">
        <f t="shared" si="185"/>
        <v>1562500</v>
      </c>
      <c r="AM1665">
        <f t="shared" si="186"/>
        <v>39062.5</v>
      </c>
      <c r="AN1665">
        <f t="shared" si="187"/>
        <v>390625</v>
      </c>
      <c r="AO1665">
        <f t="shared" si="188"/>
        <v>390.625</v>
      </c>
      <c r="AP1665">
        <f t="shared" si="189"/>
        <v>0.4</v>
      </c>
      <c r="AQ1665">
        <f>VLOOKUP(M1665,spp!A:H,8,FALSE)</f>
        <v>2.4</v>
      </c>
      <c r="AR1665" t="str">
        <f>VLOOKUP(M1665,spp!A:K,10,FALSE)</f>
        <v>Herbívoro</v>
      </c>
      <c r="AS1665" t="str">
        <f>VLOOKUP(M1665,spp!A:L,12,FALSE)</f>
        <v>NE</v>
      </c>
    </row>
    <row r="1666" spans="1:45" x14ac:dyDescent="0.3">
      <c r="A1666">
        <v>51</v>
      </c>
      <c r="B1666" s="2" t="s">
        <v>1176</v>
      </c>
      <c r="C1666" s="2" t="s">
        <v>1177</v>
      </c>
      <c r="D1666" s="2" t="s">
        <v>1188</v>
      </c>
      <c r="E1666" s="2" t="s">
        <v>1179</v>
      </c>
      <c r="F1666" s="2">
        <v>1</v>
      </c>
      <c r="G1666" s="1" t="s">
        <v>1185</v>
      </c>
      <c r="H1666" s="61">
        <v>2013</v>
      </c>
      <c r="I1666" s="5" t="s">
        <v>986</v>
      </c>
      <c r="K1666">
        <v>14</v>
      </c>
      <c r="L1666" t="str">
        <f t="shared" si="184"/>
        <v>Profundo</v>
      </c>
      <c r="M1666" s="2" t="s">
        <v>1194</v>
      </c>
      <c r="N1666" t="str">
        <f>VLOOKUP(M1666,spp!A:B,2,FALSE)</f>
        <v>Stegastes arcifrons</v>
      </c>
      <c r="O1666">
        <f t="shared" si="190"/>
        <v>40</v>
      </c>
      <c r="P1666">
        <v>15</v>
      </c>
      <c r="Q1666">
        <v>25</v>
      </c>
      <c r="AJ1666">
        <f>VLOOKUP(M1666,spp!A:C,3,FALSE)</f>
        <v>3.49E-2</v>
      </c>
      <c r="AK1666">
        <f>VLOOKUP(M1666,spp!A:D,4,FALSE)</f>
        <v>2</v>
      </c>
      <c r="AL1666">
        <f t="shared" si="185"/>
        <v>52.35</v>
      </c>
      <c r="AM1666">
        <f t="shared" si="186"/>
        <v>1.3087500000000001</v>
      </c>
      <c r="AN1666">
        <f t="shared" si="187"/>
        <v>13.0875</v>
      </c>
      <c r="AO1666">
        <f t="shared" si="188"/>
        <v>1.30875E-2</v>
      </c>
      <c r="AP1666">
        <f t="shared" si="189"/>
        <v>0.8</v>
      </c>
      <c r="AQ1666">
        <f>VLOOKUP(M1666,spp!A:H,8,FALSE)</f>
        <v>2.97</v>
      </c>
      <c r="AR1666" t="str">
        <f>VLOOKUP(M1666,spp!A:K,10,FALSE)</f>
        <v>Herbívoro</v>
      </c>
      <c r="AS1666" t="str">
        <f>VLOOKUP(M1666,spp!A:L,12,FALSE)</f>
        <v>LC</v>
      </c>
    </row>
    <row r="1667" spans="1:45" x14ac:dyDescent="0.3">
      <c r="A1667">
        <v>51</v>
      </c>
      <c r="B1667" s="2" t="s">
        <v>1176</v>
      </c>
      <c r="C1667" s="2" t="s">
        <v>1177</v>
      </c>
      <c r="D1667" s="2" t="s">
        <v>1188</v>
      </c>
      <c r="E1667" s="2" t="s">
        <v>1179</v>
      </c>
      <c r="F1667" s="2">
        <v>1</v>
      </c>
      <c r="G1667" s="1" t="s">
        <v>1185</v>
      </c>
      <c r="H1667" s="61">
        <v>2013</v>
      </c>
      <c r="I1667" s="5" t="s">
        <v>986</v>
      </c>
      <c r="K1667">
        <v>14</v>
      </c>
      <c r="L1667" t="str">
        <f t="shared" si="184"/>
        <v>Profundo</v>
      </c>
      <c r="M1667" s="2" t="s">
        <v>1034</v>
      </c>
      <c r="N1667" t="str">
        <f>VLOOKUP(M1667,spp!A:B,2,FALSE)</f>
        <v>Acanthurus nigricans</v>
      </c>
      <c r="O1667">
        <f t="shared" si="190"/>
        <v>15</v>
      </c>
      <c r="T1667">
        <v>15</v>
      </c>
      <c r="AJ1667">
        <f>VLOOKUP(M1667,spp!A:C,3,FALSE)</f>
        <v>6</v>
      </c>
      <c r="AK1667">
        <f>VLOOKUP(M1667,spp!A:D,4,FALSE)</f>
        <v>2.669</v>
      </c>
      <c r="AL1667">
        <f t="shared" si="185"/>
        <v>484556.46526818472</v>
      </c>
      <c r="AM1667">
        <f t="shared" si="186"/>
        <v>12113.911631704617</v>
      </c>
      <c r="AN1667">
        <f t="shared" si="187"/>
        <v>121139.11631704617</v>
      </c>
      <c r="AO1667">
        <f t="shared" si="188"/>
        <v>121.13911631704616</v>
      </c>
      <c r="AP1667">
        <f t="shared" si="189"/>
        <v>0.3</v>
      </c>
      <c r="AQ1667">
        <f>VLOOKUP(M1667,spp!A:H,8,FALSE)</f>
        <v>2</v>
      </c>
      <c r="AR1667" t="str">
        <f>VLOOKUP(M1667,spp!A:K,10,FALSE)</f>
        <v>Herbívoro</v>
      </c>
      <c r="AS1667" t="str">
        <f>VLOOKUP(M1667,spp!A:L,12,FALSE)</f>
        <v>LC</v>
      </c>
    </row>
    <row r="1668" spans="1:45" x14ac:dyDescent="0.3">
      <c r="A1668">
        <v>51</v>
      </c>
      <c r="B1668" s="2" t="s">
        <v>1176</v>
      </c>
      <c r="C1668" s="2" t="s">
        <v>1177</v>
      </c>
      <c r="D1668" s="2" t="s">
        <v>1188</v>
      </c>
      <c r="E1668" s="2" t="s">
        <v>1179</v>
      </c>
      <c r="F1668" s="2">
        <v>1</v>
      </c>
      <c r="G1668" s="1" t="s">
        <v>1185</v>
      </c>
      <c r="H1668" s="61">
        <v>2013</v>
      </c>
      <c r="I1668" s="5" t="s">
        <v>986</v>
      </c>
      <c r="K1668">
        <v>14</v>
      </c>
      <c r="L1668" t="str">
        <f t="shared" ref="L1668:L1731" si="191">IF(K1668&gt;6,"Profundo","Somero")</f>
        <v>Profundo</v>
      </c>
      <c r="M1668" s="2" t="s">
        <v>1078</v>
      </c>
      <c r="N1668" t="str">
        <f>VLOOKUP(M1668,spp!A:B,2,FALSE)</f>
        <v>Lutjanus viridis</v>
      </c>
      <c r="O1668">
        <f t="shared" si="190"/>
        <v>10</v>
      </c>
      <c r="S1668">
        <v>10</v>
      </c>
      <c r="AJ1668">
        <f>VLOOKUP(M1668,spp!A:C,3,FALSE)</f>
        <v>1.67E-2</v>
      </c>
      <c r="AK1668">
        <f>VLOOKUP(M1668,spp!A:D,4,FALSE)</f>
        <v>2</v>
      </c>
      <c r="AL1668">
        <f t="shared" ref="AL1668:AL1731" si="192">((AJ1668*$P$2^AK1668)*P1668)+((AJ1668*$Q$2^AK1668)*Q1668)+((AJ1668*$R$2^AK1668)*R1668)+((AJ1668*$S$2^AK1668)*S1668)+((AJ1668*$T$2^AK1668)*T1668)+((AJ1668*$U$2^AK1668)*U1668)+((AJ1668*$V$2^AK1668)*V1668)+((AJ1668*$W$2^AK1668)*W1668)+((AJ1668*$X$2^AK1668)*X1668)+((AJ1668*$Y$2^AK1668)*Y1668)+((AJ1668*$Z$2^AK1668)*Z1668)+((AJ1668*$AA$2^AK1668)*AA1668)+((AJ1668*$AB$2^AK1668)*AB1668)+ ((AJ1668*$AC$2^AK1668)*AC1668)+((AJ1668*$AD$2^AK1668)*AD1668)+((AJ1668*$AE$2^AK1668)*AE1668)+((AJ1668*$AF$2^AK1668)*AF1668)+((AJ1668*$AG$2^AK1668)*AG1668)+((AJ1668*$AH$2^AK1668)*AH1668)</f>
        <v>51.143749999999997</v>
      </c>
      <c r="AM1668">
        <f t="shared" ref="AM1668:AM1731" si="193">AL1668/40</f>
        <v>1.27859375</v>
      </c>
      <c r="AN1668">
        <f t="shared" ref="AN1668:AN1731" si="194">AM1668*10</f>
        <v>12.785937499999999</v>
      </c>
      <c r="AO1668">
        <f t="shared" ref="AO1668:AO1731" si="195">AN1668/1000</f>
        <v>1.2785937499999999E-2</v>
      </c>
      <c r="AP1668">
        <f t="shared" ref="AP1668:AP1731" si="196">O1668/$C$1</f>
        <v>0.2</v>
      </c>
      <c r="AQ1668">
        <f>VLOOKUP(M1668,spp!A:H,8,FALSE)</f>
        <v>4.2</v>
      </c>
      <c r="AR1668" t="str">
        <f>VLOOKUP(M1668,spp!A:K,10,FALSE)</f>
        <v>Depredador Tope</v>
      </c>
      <c r="AS1668" t="str">
        <f>VLOOKUP(M1668,spp!A:L,12,FALSE)</f>
        <v>LC</v>
      </c>
    </row>
    <row r="1669" spans="1:45" x14ac:dyDescent="0.3">
      <c r="A1669">
        <v>51</v>
      </c>
      <c r="B1669" s="2" t="s">
        <v>1176</v>
      </c>
      <c r="C1669" s="2" t="s">
        <v>1177</v>
      </c>
      <c r="D1669" s="2" t="s">
        <v>1188</v>
      </c>
      <c r="E1669" s="2" t="s">
        <v>1179</v>
      </c>
      <c r="F1669" s="2">
        <v>1</v>
      </c>
      <c r="G1669" s="1" t="s">
        <v>1185</v>
      </c>
      <c r="H1669" s="61">
        <v>2013</v>
      </c>
      <c r="I1669" s="5" t="s">
        <v>986</v>
      </c>
      <c r="K1669">
        <v>14</v>
      </c>
      <c r="L1669" t="str">
        <f t="shared" si="191"/>
        <v>Profundo</v>
      </c>
      <c r="M1669" s="2" t="s">
        <v>1066</v>
      </c>
      <c r="N1669" t="str">
        <f>VLOOKUP(M1669,spp!A:B,2,FALSE)</f>
        <v>Caranx melampygus</v>
      </c>
      <c r="O1669">
        <f t="shared" si="190"/>
        <v>15</v>
      </c>
      <c r="U1669">
        <v>15</v>
      </c>
      <c r="AJ1669">
        <f>VLOOKUP(M1669,spp!A:C,3,FALSE)</f>
        <v>2</v>
      </c>
      <c r="AK1669">
        <f>VLOOKUP(M1669,spp!A:D,4,FALSE)</f>
        <v>2</v>
      </c>
      <c r="AL1669">
        <f t="shared" si="192"/>
        <v>36750</v>
      </c>
      <c r="AM1669">
        <f t="shared" si="193"/>
        <v>918.75</v>
      </c>
      <c r="AN1669">
        <f t="shared" si="194"/>
        <v>9187.5</v>
      </c>
      <c r="AO1669">
        <f t="shared" si="195"/>
        <v>9.1875</v>
      </c>
      <c r="AP1669">
        <f t="shared" si="196"/>
        <v>0.3</v>
      </c>
      <c r="AQ1669">
        <f>VLOOKUP(M1669,spp!A:H,8,FALSE)</f>
        <v>4.5</v>
      </c>
      <c r="AR1669" t="str">
        <f>VLOOKUP(M1669,spp!A:K,10,FALSE)</f>
        <v>Depredador Tope</v>
      </c>
      <c r="AS1669" t="str">
        <f>VLOOKUP(M1669,spp!A:L,12,FALSE)</f>
        <v>NE</v>
      </c>
    </row>
    <row r="1670" spans="1:45" x14ac:dyDescent="0.3">
      <c r="A1670">
        <v>51</v>
      </c>
      <c r="B1670" s="2" t="s">
        <v>1176</v>
      </c>
      <c r="C1670" s="2" t="s">
        <v>1177</v>
      </c>
      <c r="D1670" s="2" t="s">
        <v>1188</v>
      </c>
      <c r="E1670" s="2" t="s">
        <v>1179</v>
      </c>
      <c r="F1670" s="2">
        <v>1</v>
      </c>
      <c r="G1670" s="1" t="s">
        <v>1185</v>
      </c>
      <c r="H1670" s="61">
        <v>2013</v>
      </c>
      <c r="I1670" s="5" t="s">
        <v>986</v>
      </c>
      <c r="K1670">
        <v>14</v>
      </c>
      <c r="L1670" t="str">
        <f t="shared" si="191"/>
        <v>Profundo</v>
      </c>
      <c r="M1670" s="2" t="s">
        <v>1038</v>
      </c>
      <c r="N1670" t="str">
        <f>VLOOKUP(M1670,spp!A:B,2,FALSE)</f>
        <v>Holacanthus passer</v>
      </c>
      <c r="O1670">
        <f t="shared" si="190"/>
        <v>2</v>
      </c>
      <c r="S1670">
        <v>2</v>
      </c>
      <c r="AJ1670">
        <f>VLOOKUP(M1670,spp!A:C,3,FALSE)</f>
        <v>2</v>
      </c>
      <c r="AK1670">
        <f>VLOOKUP(M1670,spp!A:D,4,FALSE)</f>
        <v>3</v>
      </c>
      <c r="AL1670">
        <f t="shared" si="192"/>
        <v>21437.5</v>
      </c>
      <c r="AM1670">
        <f t="shared" si="193"/>
        <v>535.9375</v>
      </c>
      <c r="AN1670">
        <f t="shared" si="194"/>
        <v>5359.375</v>
      </c>
      <c r="AO1670">
        <f t="shared" si="195"/>
        <v>5.359375</v>
      </c>
      <c r="AP1670">
        <f t="shared" si="196"/>
        <v>0.04</v>
      </c>
      <c r="AQ1670">
        <f>VLOOKUP(M1670,spp!A:H,8,FALSE)</f>
        <v>2.6</v>
      </c>
      <c r="AR1670" t="str">
        <f>VLOOKUP(M1670,spp!A:K,10,FALSE)</f>
        <v>Herbívoro</v>
      </c>
      <c r="AS1670" t="str">
        <f>VLOOKUP(M1670,spp!A:L,12,FALSE)</f>
        <v>LC</v>
      </c>
    </row>
    <row r="1671" spans="1:45" x14ac:dyDescent="0.3">
      <c r="A1671">
        <v>51</v>
      </c>
      <c r="B1671" s="2" t="s">
        <v>1176</v>
      </c>
      <c r="C1671" s="2" t="s">
        <v>1177</v>
      </c>
      <c r="D1671" s="2" t="s">
        <v>1188</v>
      </c>
      <c r="E1671" s="2" t="s">
        <v>1179</v>
      </c>
      <c r="F1671" s="2">
        <v>1</v>
      </c>
      <c r="G1671" s="1" t="s">
        <v>1185</v>
      </c>
      <c r="H1671" s="61">
        <v>2013</v>
      </c>
      <c r="I1671" s="5" t="s">
        <v>986</v>
      </c>
      <c r="K1671">
        <v>14</v>
      </c>
      <c r="L1671" t="str">
        <f t="shared" si="191"/>
        <v>Profundo</v>
      </c>
      <c r="M1671" s="2" t="s">
        <v>1021</v>
      </c>
      <c r="N1671" t="str">
        <f>VLOOKUP(M1671,spp!A:B,2,FALSE)</f>
        <v>Johnrandallia nigrirostris</v>
      </c>
      <c r="O1671">
        <f t="shared" si="190"/>
        <v>4</v>
      </c>
      <c r="Q1671">
        <v>4</v>
      </c>
      <c r="AJ1671">
        <f>VLOOKUP(M1671,spp!A:C,3,FALSE)</f>
        <v>2</v>
      </c>
      <c r="AK1671">
        <f>VLOOKUP(M1671,spp!A:D,4,FALSE)</f>
        <v>3</v>
      </c>
      <c r="AL1671">
        <f t="shared" si="192"/>
        <v>3375</v>
      </c>
      <c r="AM1671">
        <f t="shared" si="193"/>
        <v>84.375</v>
      </c>
      <c r="AN1671">
        <f t="shared" si="194"/>
        <v>843.75</v>
      </c>
      <c r="AO1671">
        <f t="shared" si="195"/>
        <v>0.84375</v>
      </c>
      <c r="AP1671">
        <f t="shared" si="196"/>
        <v>0.08</v>
      </c>
      <c r="AQ1671">
        <f>VLOOKUP(M1671,spp!A:H,8,FALSE)</f>
        <v>3</v>
      </c>
      <c r="AR1671" t="str">
        <f>VLOOKUP(M1671,spp!A:K,10,FALSE)</f>
        <v>Depredador</v>
      </c>
      <c r="AS1671" t="str">
        <f>VLOOKUP(M1671,spp!A:L,12,FALSE)</f>
        <v>LC</v>
      </c>
    </row>
    <row r="1672" spans="1:45" x14ac:dyDescent="0.3">
      <c r="A1672">
        <v>51</v>
      </c>
      <c r="B1672" s="2" t="s">
        <v>1176</v>
      </c>
      <c r="C1672" s="2" t="s">
        <v>1177</v>
      </c>
      <c r="D1672" s="2" t="s">
        <v>1188</v>
      </c>
      <c r="E1672" s="2" t="s">
        <v>1179</v>
      </c>
      <c r="F1672" s="2">
        <v>1</v>
      </c>
      <c r="G1672" s="1" t="s">
        <v>1185</v>
      </c>
      <c r="H1672" s="61">
        <v>2013</v>
      </c>
      <c r="I1672" s="5" t="s">
        <v>986</v>
      </c>
      <c r="K1672">
        <v>14</v>
      </c>
      <c r="L1672" t="str">
        <f t="shared" si="191"/>
        <v>Profundo</v>
      </c>
      <c r="M1672" s="2" t="s">
        <v>1046</v>
      </c>
      <c r="N1672" t="str">
        <f>VLOOKUP(M1672,spp!A:B,2,FALSE)</f>
        <v>Arothron meleagris</v>
      </c>
      <c r="O1672">
        <f t="shared" si="190"/>
        <v>4</v>
      </c>
      <c r="S1672">
        <v>4</v>
      </c>
      <c r="AJ1672">
        <f>VLOOKUP(M1672,spp!A:C,3,FALSE)</f>
        <v>3</v>
      </c>
      <c r="AK1672">
        <f>VLOOKUP(M1672,spp!A:D,4,FALSE)</f>
        <v>2</v>
      </c>
      <c r="AL1672">
        <f t="shared" si="192"/>
        <v>3675</v>
      </c>
      <c r="AM1672">
        <f t="shared" si="193"/>
        <v>91.875</v>
      </c>
      <c r="AN1672">
        <f t="shared" si="194"/>
        <v>918.75</v>
      </c>
      <c r="AO1672">
        <f t="shared" si="195"/>
        <v>0.91874999999999996</v>
      </c>
      <c r="AP1672">
        <f t="shared" si="196"/>
        <v>0.08</v>
      </c>
      <c r="AQ1672">
        <f>VLOOKUP(M1672,spp!A:H,8,FALSE)</f>
        <v>3.4</v>
      </c>
      <c r="AR1672" t="str">
        <f>VLOOKUP(M1672,spp!A:K,10,FALSE)</f>
        <v>Depredador</v>
      </c>
      <c r="AS1672" t="str">
        <f>VLOOKUP(M1672,spp!A:L,12,FALSE)</f>
        <v>NE</v>
      </c>
    </row>
    <row r="1673" spans="1:45" x14ac:dyDescent="0.3">
      <c r="A1673">
        <v>51</v>
      </c>
      <c r="B1673" s="2" t="s">
        <v>1176</v>
      </c>
      <c r="C1673" s="2" t="s">
        <v>1177</v>
      </c>
      <c r="D1673" s="2" t="s">
        <v>1188</v>
      </c>
      <c r="E1673" s="2" t="s">
        <v>1179</v>
      </c>
      <c r="F1673" s="2">
        <v>1</v>
      </c>
      <c r="G1673" s="1" t="s">
        <v>1185</v>
      </c>
      <c r="H1673" s="61">
        <v>2013</v>
      </c>
      <c r="I1673" s="5" t="s">
        <v>986</v>
      </c>
      <c r="K1673">
        <v>14</v>
      </c>
      <c r="L1673" t="str">
        <f t="shared" si="191"/>
        <v>Profundo</v>
      </c>
      <c r="M1673" s="2" t="s">
        <v>1064</v>
      </c>
      <c r="N1673" t="str">
        <f>VLOOKUP(M1673,spp!A:B,2,FALSE)</f>
        <v>Zanclus cornutus</v>
      </c>
      <c r="O1673">
        <f t="shared" si="190"/>
        <v>2</v>
      </c>
      <c r="S1673">
        <v>1</v>
      </c>
      <c r="T1673">
        <v>1</v>
      </c>
      <c r="AJ1673">
        <f>VLOOKUP(M1673,spp!A:C,3,FALSE)</f>
        <v>1.47E-2</v>
      </c>
      <c r="AK1673">
        <f>VLOOKUP(M1673,spp!A:D,4,FALSE)</f>
        <v>3</v>
      </c>
      <c r="AL1673">
        <f t="shared" si="192"/>
        <v>308.47031249999998</v>
      </c>
      <c r="AM1673">
        <f t="shared" si="193"/>
        <v>7.7117578124999993</v>
      </c>
      <c r="AN1673">
        <f t="shared" si="194"/>
        <v>77.117578124999994</v>
      </c>
      <c r="AO1673">
        <f t="shared" si="195"/>
        <v>7.7117578124999989E-2</v>
      </c>
      <c r="AP1673">
        <f t="shared" si="196"/>
        <v>0.04</v>
      </c>
      <c r="AQ1673">
        <f>VLOOKUP(M1673,spp!A:H,8,FALSE)</f>
        <v>2.9</v>
      </c>
      <c r="AR1673" t="str">
        <f>VLOOKUP(M1673,spp!A:K,10,FALSE)</f>
        <v>Herbívoro</v>
      </c>
      <c r="AS1673" t="str">
        <f>VLOOKUP(M1673,spp!A:L,12,FALSE)</f>
        <v>NE</v>
      </c>
    </row>
    <row r="1674" spans="1:45" x14ac:dyDescent="0.3">
      <c r="A1674">
        <v>51</v>
      </c>
      <c r="B1674" s="2" t="s">
        <v>1176</v>
      </c>
      <c r="C1674" s="2" t="s">
        <v>1177</v>
      </c>
      <c r="D1674" s="2" t="s">
        <v>1188</v>
      </c>
      <c r="E1674" s="2" t="s">
        <v>1179</v>
      </c>
      <c r="F1674" s="2">
        <v>1</v>
      </c>
      <c r="G1674" s="1" t="s">
        <v>1185</v>
      </c>
      <c r="H1674" s="61">
        <v>2013</v>
      </c>
      <c r="I1674" s="5" t="s">
        <v>986</v>
      </c>
      <c r="K1674">
        <v>14</v>
      </c>
      <c r="L1674" t="str">
        <f t="shared" si="191"/>
        <v>Profundo</v>
      </c>
      <c r="M1674" s="2" t="s">
        <v>1028</v>
      </c>
      <c r="N1674" t="str">
        <f>VLOOKUP(M1674,spp!A:B,2,FALSE)</f>
        <v>Thalassoma lucasanum</v>
      </c>
      <c r="O1674">
        <f t="shared" si="190"/>
        <v>100</v>
      </c>
      <c r="P1674">
        <v>100</v>
      </c>
      <c r="AJ1674">
        <f>VLOOKUP(M1674,spp!A:C,3,FALSE)</f>
        <v>1.261E-2</v>
      </c>
      <c r="AK1674">
        <f>VLOOKUP(M1674,spp!A:D,4,FALSE)</f>
        <v>2</v>
      </c>
      <c r="AL1674">
        <f t="shared" si="192"/>
        <v>7.8812499999999996</v>
      </c>
      <c r="AM1674">
        <f t="shared" si="193"/>
        <v>0.19703124999999999</v>
      </c>
      <c r="AN1674">
        <f t="shared" si="194"/>
        <v>1.9703124999999999</v>
      </c>
      <c r="AO1674">
        <f t="shared" si="195"/>
        <v>1.9703124999999998E-3</v>
      </c>
      <c r="AP1674">
        <f t="shared" si="196"/>
        <v>2</v>
      </c>
      <c r="AQ1674">
        <f>VLOOKUP(M1674,spp!A:H,8,FALSE)</f>
        <v>3.5</v>
      </c>
      <c r="AR1674" t="str">
        <f>VLOOKUP(M1674,spp!A:K,10,FALSE)</f>
        <v>Depredador</v>
      </c>
      <c r="AS1674" t="str">
        <f>VLOOKUP(M1674,spp!A:L,12,FALSE)</f>
        <v>LC</v>
      </c>
    </row>
    <row r="1675" spans="1:45" x14ac:dyDescent="0.3">
      <c r="A1675">
        <v>51</v>
      </c>
      <c r="B1675" s="2" t="s">
        <v>1176</v>
      </c>
      <c r="C1675" s="2" t="s">
        <v>1177</v>
      </c>
      <c r="D1675" s="2" t="s">
        <v>1188</v>
      </c>
      <c r="E1675" s="2" t="s">
        <v>1179</v>
      </c>
      <c r="F1675" s="2">
        <v>1</v>
      </c>
      <c r="G1675" s="1" t="s">
        <v>1185</v>
      </c>
      <c r="H1675" s="61">
        <v>2013</v>
      </c>
      <c r="I1675" s="5" t="s">
        <v>986</v>
      </c>
      <c r="K1675">
        <v>14</v>
      </c>
      <c r="L1675" t="str">
        <f t="shared" si="191"/>
        <v>Profundo</v>
      </c>
      <c r="M1675" s="2" t="s">
        <v>1022</v>
      </c>
      <c r="N1675" t="str">
        <f>VLOOKUP(M1675,spp!A:B,2,FALSE)</f>
        <v>Epinephelus labriformis</v>
      </c>
      <c r="O1675">
        <f t="shared" si="190"/>
        <v>1</v>
      </c>
      <c r="T1675">
        <v>1</v>
      </c>
      <c r="AJ1675">
        <f>VLOOKUP(M1675,spp!A:C,3,FALSE)</f>
        <v>3</v>
      </c>
      <c r="AK1675">
        <f>VLOOKUP(M1675,spp!A:D,4,FALSE)</f>
        <v>2.9</v>
      </c>
      <c r="AL1675">
        <f t="shared" si="192"/>
        <v>33974.046734891948</v>
      </c>
      <c r="AM1675">
        <f t="shared" si="193"/>
        <v>849.35116837229873</v>
      </c>
      <c r="AN1675">
        <f t="shared" si="194"/>
        <v>8493.5116837229871</v>
      </c>
      <c r="AO1675">
        <f t="shared" si="195"/>
        <v>8.4935116837229874</v>
      </c>
      <c r="AP1675">
        <f t="shared" si="196"/>
        <v>0.02</v>
      </c>
      <c r="AQ1675">
        <f>VLOOKUP(M1675,spp!A:H,8,FALSE)</f>
        <v>4</v>
      </c>
      <c r="AR1675" t="str">
        <f>VLOOKUP(M1675,spp!A:K,10,FALSE)</f>
        <v>Depredador Tope</v>
      </c>
      <c r="AS1675" t="str">
        <f>VLOOKUP(M1675,spp!A:L,12,FALSE)</f>
        <v>LC</v>
      </c>
    </row>
    <row r="1676" spans="1:45" x14ac:dyDescent="0.3">
      <c r="A1676">
        <v>51</v>
      </c>
      <c r="B1676" s="2" t="s">
        <v>1176</v>
      </c>
      <c r="C1676" s="2" t="s">
        <v>1177</v>
      </c>
      <c r="D1676" s="2" t="s">
        <v>1188</v>
      </c>
      <c r="E1676" s="2" t="s">
        <v>1179</v>
      </c>
      <c r="F1676" s="2">
        <v>1</v>
      </c>
      <c r="G1676" s="1" t="s">
        <v>1185</v>
      </c>
      <c r="H1676" s="61">
        <v>2013</v>
      </c>
      <c r="I1676" s="5" t="s">
        <v>986</v>
      </c>
      <c r="K1676">
        <v>14</v>
      </c>
      <c r="L1676" t="str">
        <f t="shared" si="191"/>
        <v>Profundo</v>
      </c>
      <c r="M1676" s="2" t="s">
        <v>1077</v>
      </c>
      <c r="N1676" t="str">
        <f>VLOOKUP(M1676,spp!A:B,2,FALSE)</f>
        <v>Fistularia commersonii</v>
      </c>
      <c r="O1676">
        <f t="shared" si="190"/>
        <v>1</v>
      </c>
      <c r="V1676">
        <v>1</v>
      </c>
      <c r="AJ1676">
        <f>VLOOKUP(M1676,spp!A:C,3,FALSE)</f>
        <v>5</v>
      </c>
      <c r="AK1676">
        <f>VLOOKUP(M1676,spp!A:D,4,FALSE)</f>
        <v>3</v>
      </c>
      <c r="AL1676">
        <f t="shared" si="192"/>
        <v>455625</v>
      </c>
      <c r="AM1676">
        <f t="shared" si="193"/>
        <v>11390.625</v>
      </c>
      <c r="AN1676">
        <f t="shared" si="194"/>
        <v>113906.25</v>
      </c>
      <c r="AO1676">
        <f t="shared" si="195"/>
        <v>113.90625</v>
      </c>
      <c r="AP1676">
        <f t="shared" si="196"/>
        <v>0.02</v>
      </c>
      <c r="AQ1676">
        <f>VLOOKUP(M1676,spp!A:H,8,FALSE)</f>
        <v>4.3</v>
      </c>
      <c r="AR1676" t="str">
        <f>VLOOKUP(M1676,spp!A:K,10,FALSE)</f>
        <v>Depredador Tope</v>
      </c>
      <c r="AS1676" t="str">
        <f>VLOOKUP(M1676,spp!A:L,12,FALSE)</f>
        <v>NE</v>
      </c>
    </row>
    <row r="1677" spans="1:45" x14ac:dyDescent="0.3">
      <c r="A1677">
        <v>51</v>
      </c>
      <c r="B1677" s="2" t="s">
        <v>1176</v>
      </c>
      <c r="C1677" s="2" t="s">
        <v>1177</v>
      </c>
      <c r="D1677" s="2" t="s">
        <v>1188</v>
      </c>
      <c r="E1677" s="2" t="s">
        <v>1179</v>
      </c>
      <c r="F1677" s="2">
        <v>1</v>
      </c>
      <c r="G1677" s="1" t="s">
        <v>1185</v>
      </c>
      <c r="H1677" s="61">
        <v>2013</v>
      </c>
      <c r="I1677" s="5" t="s">
        <v>986</v>
      </c>
      <c r="K1677">
        <v>14</v>
      </c>
      <c r="L1677" t="str">
        <f t="shared" si="191"/>
        <v>Profundo</v>
      </c>
      <c r="M1677" s="2" t="s">
        <v>1042</v>
      </c>
      <c r="N1677" t="str">
        <f>VLOOKUP(M1677,spp!A:B,2,FALSE)</f>
        <v>Bodianus diplotaenia</v>
      </c>
      <c r="O1677">
        <f t="shared" si="190"/>
        <v>1</v>
      </c>
      <c r="R1677">
        <v>1</v>
      </c>
      <c r="AJ1677">
        <f>VLOOKUP(M1677,spp!A:C,3,FALSE)</f>
        <v>2.01E-2</v>
      </c>
      <c r="AK1677">
        <f>VLOOKUP(M1677,spp!A:D,4,FALSE)</f>
        <v>2</v>
      </c>
      <c r="AL1677">
        <f t="shared" si="192"/>
        <v>3.140625</v>
      </c>
      <c r="AM1677">
        <f t="shared" si="193"/>
        <v>7.8515625000000006E-2</v>
      </c>
      <c r="AN1677">
        <f t="shared" si="194"/>
        <v>0.78515625</v>
      </c>
      <c r="AO1677">
        <f t="shared" si="195"/>
        <v>7.8515625000000005E-4</v>
      </c>
      <c r="AP1677">
        <f t="shared" si="196"/>
        <v>0.02</v>
      </c>
      <c r="AQ1677">
        <f>VLOOKUP(M1677,spp!A:H,8,FALSE)</f>
        <v>3.4</v>
      </c>
      <c r="AR1677" t="str">
        <f>VLOOKUP(M1677,spp!A:K,10,FALSE)</f>
        <v>Depredador</v>
      </c>
      <c r="AS1677" t="str">
        <f>VLOOKUP(M1677,spp!A:L,12,FALSE)</f>
        <v>LC</v>
      </c>
    </row>
    <row r="1678" spans="1:45" x14ac:dyDescent="0.3">
      <c r="A1678">
        <v>51</v>
      </c>
      <c r="B1678" s="2" t="s">
        <v>1176</v>
      </c>
      <c r="C1678" s="2" t="s">
        <v>1177</v>
      </c>
      <c r="D1678" s="2" t="s">
        <v>1188</v>
      </c>
      <c r="E1678" s="2" t="s">
        <v>1179</v>
      </c>
      <c r="F1678" s="2">
        <v>1</v>
      </c>
      <c r="G1678" s="1" t="s">
        <v>1185</v>
      </c>
      <c r="H1678" s="61">
        <v>2013</v>
      </c>
      <c r="I1678" s="5" t="s">
        <v>986</v>
      </c>
      <c r="K1678">
        <v>14</v>
      </c>
      <c r="L1678" t="str">
        <f t="shared" si="191"/>
        <v>Profundo</v>
      </c>
      <c r="M1678" s="2" t="s">
        <v>1141</v>
      </c>
      <c r="N1678" t="str">
        <f>VLOOKUP(M1678,spp!A:B,2,FALSE)</f>
        <v>Halichoeres discolor</v>
      </c>
      <c r="O1678">
        <f t="shared" si="190"/>
        <v>10</v>
      </c>
      <c r="P1678">
        <v>10</v>
      </c>
      <c r="AJ1678">
        <f>VLOOKUP(M1678,spp!A:C,3,FALSE)</f>
        <v>0.01</v>
      </c>
      <c r="AK1678">
        <f>VLOOKUP(M1678,spp!A:D,4,FALSE)</f>
        <v>3.04</v>
      </c>
      <c r="AL1678">
        <f t="shared" si="192"/>
        <v>1.6208305967642944</v>
      </c>
      <c r="AM1678">
        <f t="shared" si="193"/>
        <v>4.052076491910736E-2</v>
      </c>
      <c r="AN1678">
        <f t="shared" si="194"/>
        <v>0.4052076491910736</v>
      </c>
      <c r="AO1678">
        <f t="shared" si="195"/>
        <v>4.052076491910736E-4</v>
      </c>
      <c r="AP1678">
        <f t="shared" si="196"/>
        <v>0.2</v>
      </c>
      <c r="AQ1678">
        <f>VLOOKUP(M1678,spp!A:H,8,FALSE)</f>
        <v>3.4</v>
      </c>
      <c r="AR1678" t="str">
        <f>VLOOKUP(M1678,spp!A:K,10,FALSE)</f>
        <v>Depredador</v>
      </c>
      <c r="AS1678" t="str">
        <f>VLOOKUP(M1678,spp!A:L,12,FALSE)</f>
        <v>VU</v>
      </c>
    </row>
    <row r="1679" spans="1:45" x14ac:dyDescent="0.3">
      <c r="A1679">
        <v>51</v>
      </c>
      <c r="B1679" s="2" t="s">
        <v>1176</v>
      </c>
      <c r="C1679" s="2" t="s">
        <v>1177</v>
      </c>
      <c r="D1679" s="2" t="s">
        <v>1188</v>
      </c>
      <c r="E1679" s="2" t="s">
        <v>1179</v>
      </c>
      <c r="F1679" s="2">
        <v>1</v>
      </c>
      <c r="G1679" s="1" t="s">
        <v>1185</v>
      </c>
      <c r="H1679" s="61">
        <v>2013</v>
      </c>
      <c r="I1679" s="5" t="s">
        <v>986</v>
      </c>
      <c r="K1679">
        <v>14</v>
      </c>
      <c r="L1679" t="str">
        <f t="shared" si="191"/>
        <v>Profundo</v>
      </c>
      <c r="M1679" s="2" t="s">
        <v>1157</v>
      </c>
      <c r="N1679" t="str">
        <f>VLOOKUP(M1679,spp!A:B,2,FALSE)</f>
        <v>Mycteroperca olfax</v>
      </c>
      <c r="O1679">
        <f t="shared" si="190"/>
        <v>1</v>
      </c>
      <c r="U1679">
        <v>1</v>
      </c>
      <c r="AJ1679">
        <f>VLOOKUP(M1679,spp!A:C,3,FALSE)</f>
        <v>1</v>
      </c>
      <c r="AK1679">
        <f>VLOOKUP(M1679,spp!A:D,4,FALSE)</f>
        <v>3.06</v>
      </c>
      <c r="AL1679">
        <f t="shared" si="192"/>
        <v>53069.893453360703</v>
      </c>
      <c r="AM1679">
        <f t="shared" si="193"/>
        <v>1326.7473363340175</v>
      </c>
      <c r="AN1679">
        <f t="shared" si="194"/>
        <v>13267.473363340176</v>
      </c>
      <c r="AO1679">
        <f t="shared" si="195"/>
        <v>13.267473363340176</v>
      </c>
      <c r="AP1679">
        <f t="shared" si="196"/>
        <v>0.02</v>
      </c>
      <c r="AQ1679">
        <f>VLOOKUP(M1679,spp!A:H,8,FALSE)</f>
        <v>4.5</v>
      </c>
      <c r="AR1679" t="str">
        <f>VLOOKUP(M1679,spp!A:K,10,FALSE)</f>
        <v>Depredador Tope</v>
      </c>
      <c r="AS1679" t="str">
        <f>VLOOKUP(M1679,spp!A:L,12,FALSE)</f>
        <v>VU</v>
      </c>
    </row>
    <row r="1680" spans="1:45" x14ac:dyDescent="0.3">
      <c r="A1680">
        <v>51</v>
      </c>
      <c r="B1680" s="2" t="s">
        <v>1176</v>
      </c>
      <c r="C1680" s="2" t="s">
        <v>1177</v>
      </c>
      <c r="D1680" s="2" t="s">
        <v>1188</v>
      </c>
      <c r="E1680" s="2" t="s">
        <v>1179</v>
      </c>
      <c r="F1680" s="2">
        <v>1</v>
      </c>
      <c r="G1680" s="1" t="s">
        <v>1185</v>
      </c>
      <c r="H1680" s="61">
        <v>2013</v>
      </c>
      <c r="I1680" s="5" t="s">
        <v>986</v>
      </c>
      <c r="K1680">
        <v>14</v>
      </c>
      <c r="L1680" t="str">
        <f t="shared" si="191"/>
        <v>Profundo</v>
      </c>
      <c r="M1680" s="2" t="s">
        <v>1020</v>
      </c>
      <c r="N1680" t="str">
        <f>VLOOKUP(M1680,spp!A:B,2,FALSE)</f>
        <v>Plagiotremus azaleus</v>
      </c>
      <c r="O1680">
        <f t="shared" si="190"/>
        <v>10</v>
      </c>
      <c r="P1680">
        <v>10</v>
      </c>
      <c r="AJ1680">
        <f>VLOOKUP(M1680,spp!A:C,3,FALSE)</f>
        <v>4</v>
      </c>
      <c r="AK1680">
        <f>VLOOKUP(M1680,spp!A:D,4,FALSE)</f>
        <v>3</v>
      </c>
      <c r="AL1680">
        <f t="shared" si="192"/>
        <v>625</v>
      </c>
      <c r="AM1680">
        <f t="shared" si="193"/>
        <v>15.625</v>
      </c>
      <c r="AN1680">
        <f t="shared" si="194"/>
        <v>156.25</v>
      </c>
      <c r="AO1680">
        <f t="shared" si="195"/>
        <v>0.15625</v>
      </c>
      <c r="AP1680">
        <f t="shared" si="196"/>
        <v>0.2</v>
      </c>
      <c r="AQ1680">
        <f>VLOOKUP(M1680,spp!A:H,8,FALSE)</f>
        <v>4</v>
      </c>
      <c r="AR1680" t="str">
        <f>VLOOKUP(M1680,spp!A:K,10,FALSE)</f>
        <v>Depredador Tope</v>
      </c>
      <c r="AS1680" t="str">
        <f>VLOOKUP(M1680,spp!A:L,12,FALSE)</f>
        <v>LC</v>
      </c>
    </row>
    <row r="1681" spans="1:45" x14ac:dyDescent="0.3">
      <c r="A1681">
        <v>51</v>
      </c>
      <c r="B1681" s="2" t="s">
        <v>1176</v>
      </c>
      <c r="C1681" s="2" t="s">
        <v>1177</v>
      </c>
      <c r="D1681" s="2" t="s">
        <v>1188</v>
      </c>
      <c r="E1681" s="2" t="s">
        <v>1179</v>
      </c>
      <c r="F1681" s="2">
        <v>1</v>
      </c>
      <c r="G1681" s="1" t="s">
        <v>1185</v>
      </c>
      <c r="H1681" s="61">
        <v>2013</v>
      </c>
      <c r="I1681" s="5" t="s">
        <v>986</v>
      </c>
      <c r="K1681">
        <v>14</v>
      </c>
      <c r="L1681" t="str">
        <f t="shared" si="191"/>
        <v>Profundo</v>
      </c>
      <c r="M1681" s="2" t="s">
        <v>1145</v>
      </c>
      <c r="N1681" t="str">
        <f>VLOOKUP(M1681,spp!A:B,2,FALSE)</f>
        <v>Ctenochaetus marginatus</v>
      </c>
      <c r="O1681">
        <f t="shared" si="190"/>
        <v>2</v>
      </c>
      <c r="T1681">
        <v>2</v>
      </c>
      <c r="AJ1681">
        <f>VLOOKUP(M1681,spp!A:C,3,FALSE)</f>
        <v>0.297619048</v>
      </c>
      <c r="AK1681">
        <f>VLOOKUP(M1681,spp!A:D,4,FALSE)</f>
        <v>3</v>
      </c>
      <c r="AL1681">
        <f t="shared" si="192"/>
        <v>9300.5952500000003</v>
      </c>
      <c r="AM1681">
        <f t="shared" si="193"/>
        <v>232.51488125</v>
      </c>
      <c r="AN1681">
        <f t="shared" si="194"/>
        <v>2325.1488125000001</v>
      </c>
      <c r="AO1681">
        <f t="shared" si="195"/>
        <v>2.3251488125000002</v>
      </c>
      <c r="AP1681">
        <f t="shared" si="196"/>
        <v>0.04</v>
      </c>
      <c r="AQ1681">
        <f>VLOOKUP(M1681,spp!A:H,8,FALSE)</f>
        <v>2</v>
      </c>
      <c r="AR1681" t="str">
        <f>VLOOKUP(M1681,spp!A:K,10,FALSE)</f>
        <v>Herbívoro</v>
      </c>
      <c r="AS1681" t="str">
        <f>VLOOKUP(M1681,spp!A:L,12,FALSE)</f>
        <v>LC</v>
      </c>
    </row>
    <row r="1682" spans="1:45" x14ac:dyDescent="0.3">
      <c r="A1682">
        <v>51</v>
      </c>
      <c r="B1682" s="2" t="s">
        <v>1176</v>
      </c>
      <c r="C1682" s="2" t="s">
        <v>1177</v>
      </c>
      <c r="D1682" s="2" t="s">
        <v>1188</v>
      </c>
      <c r="E1682" s="2" t="s">
        <v>1179</v>
      </c>
      <c r="F1682" s="2">
        <v>1</v>
      </c>
      <c r="G1682" s="1" t="s">
        <v>1185</v>
      </c>
      <c r="H1682" s="61">
        <v>2013</v>
      </c>
      <c r="I1682" s="5" t="s">
        <v>986</v>
      </c>
      <c r="K1682">
        <v>14</v>
      </c>
      <c r="L1682" t="str">
        <f t="shared" si="191"/>
        <v>Profundo</v>
      </c>
      <c r="M1682" s="2" t="s">
        <v>1047</v>
      </c>
      <c r="N1682" t="str">
        <f>VLOOKUP(M1682,spp!A:B,2,FALSE)</f>
        <v>Scarus rubroviolaceus</v>
      </c>
      <c r="O1682">
        <f t="shared" si="190"/>
        <v>2</v>
      </c>
      <c r="T1682">
        <v>2</v>
      </c>
      <c r="AJ1682">
        <f>VLOOKUP(M1682,spp!A:C,3,FALSE)</f>
        <v>1</v>
      </c>
      <c r="AK1682">
        <f>VLOOKUP(M1682,spp!A:D,4,FALSE)</f>
        <v>3.109</v>
      </c>
      <c r="AL1682">
        <f t="shared" si="192"/>
        <v>44383.902220407967</v>
      </c>
      <c r="AM1682">
        <f t="shared" si="193"/>
        <v>1109.5975555101991</v>
      </c>
      <c r="AN1682">
        <f t="shared" si="194"/>
        <v>11095.975555101992</v>
      </c>
      <c r="AO1682">
        <f t="shared" si="195"/>
        <v>11.095975555101992</v>
      </c>
      <c r="AP1682">
        <f t="shared" si="196"/>
        <v>0.04</v>
      </c>
      <c r="AQ1682">
        <f>VLOOKUP(M1682,spp!A:H,8,FALSE)</f>
        <v>2</v>
      </c>
      <c r="AR1682" t="str">
        <f>VLOOKUP(M1682,spp!A:K,10,FALSE)</f>
        <v>Herbívoro</v>
      </c>
      <c r="AS1682" t="str">
        <f>VLOOKUP(M1682,spp!A:L,12,FALSE)</f>
        <v>LC</v>
      </c>
    </row>
    <row r="1683" spans="1:45" x14ac:dyDescent="0.3">
      <c r="A1683">
        <v>51</v>
      </c>
      <c r="B1683" s="2" t="s">
        <v>1176</v>
      </c>
      <c r="C1683" s="2" t="s">
        <v>1177</v>
      </c>
      <c r="D1683" s="2" t="s">
        <v>1188</v>
      </c>
      <c r="E1683" s="2" t="s">
        <v>1179</v>
      </c>
      <c r="F1683" s="2">
        <v>2</v>
      </c>
      <c r="G1683" s="1" t="s">
        <v>1185</v>
      </c>
      <c r="H1683" s="61">
        <v>2013</v>
      </c>
      <c r="I1683" s="5" t="s">
        <v>986</v>
      </c>
      <c r="K1683">
        <v>14</v>
      </c>
      <c r="L1683" t="str">
        <f t="shared" si="191"/>
        <v>Profundo</v>
      </c>
      <c r="M1683" s="2" t="s">
        <v>1062</v>
      </c>
      <c r="N1683" t="str">
        <f>VLOOKUP(M1683,spp!A:B,2,FALSE)</f>
        <v>Paranthias colonus</v>
      </c>
      <c r="O1683">
        <f t="shared" si="190"/>
        <v>100</v>
      </c>
      <c r="R1683">
        <v>50</v>
      </c>
      <c r="S1683">
        <v>50</v>
      </c>
      <c r="AJ1683">
        <f>VLOOKUP(M1683,spp!A:C,3,FALSE)</f>
        <v>1.485E-2</v>
      </c>
      <c r="AK1683">
        <f>VLOOKUP(M1683,spp!A:D,4,FALSE)</f>
        <v>2</v>
      </c>
      <c r="AL1683">
        <f t="shared" si="192"/>
        <v>343.40625</v>
      </c>
      <c r="AM1683">
        <f t="shared" si="193"/>
        <v>8.5851562500000007</v>
      </c>
      <c r="AN1683">
        <f t="shared" si="194"/>
        <v>85.8515625</v>
      </c>
      <c r="AO1683">
        <f t="shared" si="195"/>
        <v>8.5851562500000006E-2</v>
      </c>
      <c r="AP1683">
        <f t="shared" si="196"/>
        <v>2</v>
      </c>
      <c r="AQ1683">
        <f>VLOOKUP(M1683,spp!A:H,8,FALSE)</f>
        <v>3.8</v>
      </c>
      <c r="AR1683" t="str">
        <f>VLOOKUP(M1683,spp!A:K,10,FALSE)</f>
        <v>Planctívoro</v>
      </c>
      <c r="AS1683" t="str">
        <f>VLOOKUP(M1683,spp!A:L,12,FALSE)</f>
        <v>LC</v>
      </c>
    </row>
    <row r="1684" spans="1:45" x14ac:dyDescent="0.3">
      <c r="A1684">
        <v>51</v>
      </c>
      <c r="B1684" s="2" t="s">
        <v>1176</v>
      </c>
      <c r="C1684" s="2" t="s">
        <v>1177</v>
      </c>
      <c r="D1684" s="2" t="s">
        <v>1188</v>
      </c>
      <c r="E1684" s="2" t="s">
        <v>1179</v>
      </c>
      <c r="F1684" s="2">
        <v>2</v>
      </c>
      <c r="G1684" s="1" t="s">
        <v>1185</v>
      </c>
      <c r="H1684" s="61">
        <v>2013</v>
      </c>
      <c r="I1684" s="5" t="s">
        <v>986</v>
      </c>
      <c r="K1684">
        <v>14</v>
      </c>
      <c r="L1684" t="str">
        <f t="shared" si="191"/>
        <v>Profundo</v>
      </c>
      <c r="M1684" s="2" t="s">
        <v>1195</v>
      </c>
      <c r="N1684" t="str">
        <f>VLOOKUP(M1684,spp!A:B,2,FALSE)</f>
        <v>Melichthys niger</v>
      </c>
      <c r="O1684">
        <f t="shared" si="190"/>
        <v>5</v>
      </c>
      <c r="T1684">
        <v>5</v>
      </c>
      <c r="AJ1684">
        <f>VLOOKUP(M1684,spp!A:C,3,FALSE)</f>
        <v>5</v>
      </c>
      <c r="AK1684">
        <f>VLOOKUP(M1684,spp!A:D,4,FALSE)</f>
        <v>3</v>
      </c>
      <c r="AL1684">
        <f t="shared" si="192"/>
        <v>390625</v>
      </c>
      <c r="AM1684">
        <f t="shared" si="193"/>
        <v>9765.625</v>
      </c>
      <c r="AN1684">
        <f t="shared" si="194"/>
        <v>97656.25</v>
      </c>
      <c r="AO1684">
        <f t="shared" si="195"/>
        <v>97.65625</v>
      </c>
      <c r="AP1684">
        <f t="shared" si="196"/>
        <v>0.1</v>
      </c>
      <c r="AQ1684">
        <f>VLOOKUP(M1684,spp!A:H,8,FALSE)</f>
        <v>2.4</v>
      </c>
      <c r="AR1684" t="str">
        <f>VLOOKUP(M1684,spp!A:K,10,FALSE)</f>
        <v>Herbívoro</v>
      </c>
      <c r="AS1684" t="str">
        <f>VLOOKUP(M1684,spp!A:L,12,FALSE)</f>
        <v>NE</v>
      </c>
    </row>
    <row r="1685" spans="1:45" x14ac:dyDescent="0.3">
      <c r="A1685">
        <v>51</v>
      </c>
      <c r="B1685" s="2" t="s">
        <v>1176</v>
      </c>
      <c r="C1685" s="2" t="s">
        <v>1177</v>
      </c>
      <c r="D1685" s="2" t="s">
        <v>1188</v>
      </c>
      <c r="E1685" s="2" t="s">
        <v>1179</v>
      </c>
      <c r="F1685" s="2">
        <v>2</v>
      </c>
      <c r="G1685" s="1" t="s">
        <v>1185</v>
      </c>
      <c r="H1685" s="61">
        <v>2013</v>
      </c>
      <c r="I1685" s="5" t="s">
        <v>986</v>
      </c>
      <c r="K1685">
        <v>14</v>
      </c>
      <c r="L1685" t="str">
        <f t="shared" si="191"/>
        <v>Profundo</v>
      </c>
      <c r="M1685" s="2" t="s">
        <v>1194</v>
      </c>
      <c r="N1685" t="str">
        <f>VLOOKUP(M1685,spp!A:B,2,FALSE)</f>
        <v>Stegastes arcifrons</v>
      </c>
      <c r="O1685">
        <f t="shared" si="190"/>
        <v>45</v>
      </c>
      <c r="P1685">
        <v>20</v>
      </c>
      <c r="Q1685">
        <v>25</v>
      </c>
      <c r="AJ1685">
        <f>VLOOKUP(M1685,spp!A:C,3,FALSE)</f>
        <v>3.49E-2</v>
      </c>
      <c r="AK1685">
        <f>VLOOKUP(M1685,spp!A:D,4,FALSE)</f>
        <v>2</v>
      </c>
      <c r="AL1685">
        <f t="shared" si="192"/>
        <v>53.440624999999997</v>
      </c>
      <c r="AM1685">
        <f t="shared" si="193"/>
        <v>1.3360156249999999</v>
      </c>
      <c r="AN1685">
        <f t="shared" si="194"/>
        <v>13.360156249999999</v>
      </c>
      <c r="AO1685">
        <f t="shared" si="195"/>
        <v>1.336015625E-2</v>
      </c>
      <c r="AP1685">
        <f t="shared" si="196"/>
        <v>0.9</v>
      </c>
      <c r="AQ1685">
        <f>VLOOKUP(M1685,spp!A:H,8,FALSE)</f>
        <v>2.97</v>
      </c>
      <c r="AR1685" t="str">
        <f>VLOOKUP(M1685,spp!A:K,10,FALSE)</f>
        <v>Herbívoro</v>
      </c>
      <c r="AS1685" t="str">
        <f>VLOOKUP(M1685,spp!A:L,12,FALSE)</f>
        <v>LC</v>
      </c>
    </row>
    <row r="1686" spans="1:45" x14ac:dyDescent="0.3">
      <c r="A1686">
        <v>51</v>
      </c>
      <c r="B1686" s="2" t="s">
        <v>1176</v>
      </c>
      <c r="C1686" s="2" t="s">
        <v>1177</v>
      </c>
      <c r="D1686" s="2" t="s">
        <v>1188</v>
      </c>
      <c r="E1686" s="2" t="s">
        <v>1179</v>
      </c>
      <c r="F1686" s="2">
        <v>2</v>
      </c>
      <c r="G1686" s="1" t="s">
        <v>1185</v>
      </c>
      <c r="H1686" s="61">
        <v>2013</v>
      </c>
      <c r="I1686" s="5" t="s">
        <v>986</v>
      </c>
      <c r="K1686">
        <v>14</v>
      </c>
      <c r="L1686" t="str">
        <f t="shared" si="191"/>
        <v>Profundo</v>
      </c>
      <c r="M1686" s="2" t="s">
        <v>1034</v>
      </c>
      <c r="N1686" t="str">
        <f>VLOOKUP(M1686,spp!A:B,2,FALSE)</f>
        <v>Acanthurus nigricans</v>
      </c>
      <c r="O1686">
        <f t="shared" si="190"/>
        <v>13</v>
      </c>
      <c r="T1686">
        <v>13</v>
      </c>
      <c r="AJ1686">
        <f>VLOOKUP(M1686,spp!A:C,3,FALSE)</f>
        <v>6</v>
      </c>
      <c r="AK1686">
        <f>VLOOKUP(M1686,spp!A:D,4,FALSE)</f>
        <v>2.669</v>
      </c>
      <c r="AL1686">
        <f t="shared" si="192"/>
        <v>419948.93656576006</v>
      </c>
      <c r="AM1686">
        <f t="shared" si="193"/>
        <v>10498.723414144002</v>
      </c>
      <c r="AN1686">
        <f t="shared" si="194"/>
        <v>104987.23414144001</v>
      </c>
      <c r="AO1686">
        <f t="shared" si="195"/>
        <v>104.98723414144001</v>
      </c>
      <c r="AP1686">
        <f t="shared" si="196"/>
        <v>0.26</v>
      </c>
      <c r="AQ1686">
        <f>VLOOKUP(M1686,spp!A:H,8,FALSE)</f>
        <v>2</v>
      </c>
      <c r="AR1686" t="str">
        <f>VLOOKUP(M1686,spp!A:K,10,FALSE)</f>
        <v>Herbívoro</v>
      </c>
      <c r="AS1686" t="str">
        <f>VLOOKUP(M1686,spp!A:L,12,FALSE)</f>
        <v>LC</v>
      </c>
    </row>
    <row r="1687" spans="1:45" x14ac:dyDescent="0.3">
      <c r="A1687">
        <v>51</v>
      </c>
      <c r="B1687" s="2" t="s">
        <v>1176</v>
      </c>
      <c r="C1687" s="2" t="s">
        <v>1177</v>
      </c>
      <c r="D1687" s="2" t="s">
        <v>1188</v>
      </c>
      <c r="E1687" s="2" t="s">
        <v>1179</v>
      </c>
      <c r="F1687" s="2">
        <v>2</v>
      </c>
      <c r="G1687" s="1" t="s">
        <v>1185</v>
      </c>
      <c r="H1687" s="61">
        <v>2013</v>
      </c>
      <c r="I1687" s="5" t="s">
        <v>986</v>
      </c>
      <c r="K1687">
        <v>14</v>
      </c>
      <c r="L1687" t="str">
        <f t="shared" si="191"/>
        <v>Profundo</v>
      </c>
      <c r="M1687" s="2" t="s">
        <v>1078</v>
      </c>
      <c r="N1687" t="str">
        <f>VLOOKUP(M1687,spp!A:B,2,FALSE)</f>
        <v>Lutjanus viridis</v>
      </c>
      <c r="O1687">
        <f t="shared" si="190"/>
        <v>10</v>
      </c>
      <c r="S1687">
        <v>10</v>
      </c>
      <c r="AJ1687">
        <f>VLOOKUP(M1687,spp!A:C,3,FALSE)</f>
        <v>1.67E-2</v>
      </c>
      <c r="AK1687">
        <f>VLOOKUP(M1687,spp!A:D,4,FALSE)</f>
        <v>2</v>
      </c>
      <c r="AL1687">
        <f t="shared" si="192"/>
        <v>51.143749999999997</v>
      </c>
      <c r="AM1687">
        <f t="shared" si="193"/>
        <v>1.27859375</v>
      </c>
      <c r="AN1687">
        <f t="shared" si="194"/>
        <v>12.785937499999999</v>
      </c>
      <c r="AO1687">
        <f t="shared" si="195"/>
        <v>1.2785937499999999E-2</v>
      </c>
      <c r="AP1687">
        <f t="shared" si="196"/>
        <v>0.2</v>
      </c>
      <c r="AQ1687">
        <f>VLOOKUP(M1687,spp!A:H,8,FALSE)</f>
        <v>4.2</v>
      </c>
      <c r="AR1687" t="str">
        <f>VLOOKUP(M1687,spp!A:K,10,FALSE)</f>
        <v>Depredador Tope</v>
      </c>
      <c r="AS1687" t="str">
        <f>VLOOKUP(M1687,spp!A:L,12,FALSE)</f>
        <v>LC</v>
      </c>
    </row>
    <row r="1688" spans="1:45" x14ac:dyDescent="0.3">
      <c r="A1688">
        <v>51</v>
      </c>
      <c r="B1688" s="2" t="s">
        <v>1176</v>
      </c>
      <c r="C1688" s="2" t="s">
        <v>1177</v>
      </c>
      <c r="D1688" s="2" t="s">
        <v>1188</v>
      </c>
      <c r="E1688" s="2" t="s">
        <v>1179</v>
      </c>
      <c r="F1688" s="2">
        <v>2</v>
      </c>
      <c r="G1688" s="1" t="s">
        <v>1185</v>
      </c>
      <c r="H1688" s="61">
        <v>2013</v>
      </c>
      <c r="I1688" s="5" t="s">
        <v>986</v>
      </c>
      <c r="K1688">
        <v>14</v>
      </c>
      <c r="L1688" t="str">
        <f t="shared" si="191"/>
        <v>Profundo</v>
      </c>
      <c r="M1688" s="2" t="s">
        <v>1066</v>
      </c>
      <c r="N1688" t="str">
        <f>VLOOKUP(M1688,spp!A:B,2,FALSE)</f>
        <v>Caranx melampygus</v>
      </c>
      <c r="O1688">
        <f t="shared" si="190"/>
        <v>3</v>
      </c>
      <c r="U1688">
        <v>3</v>
      </c>
      <c r="AJ1688">
        <f>VLOOKUP(M1688,spp!A:C,3,FALSE)</f>
        <v>2</v>
      </c>
      <c r="AK1688">
        <f>VLOOKUP(M1688,spp!A:D,4,FALSE)</f>
        <v>2</v>
      </c>
      <c r="AL1688">
        <f t="shared" si="192"/>
        <v>7350</v>
      </c>
      <c r="AM1688">
        <f t="shared" si="193"/>
        <v>183.75</v>
      </c>
      <c r="AN1688">
        <f t="shared" si="194"/>
        <v>1837.5</v>
      </c>
      <c r="AO1688">
        <f t="shared" si="195"/>
        <v>1.8374999999999999</v>
      </c>
      <c r="AP1688">
        <f t="shared" si="196"/>
        <v>0.06</v>
      </c>
      <c r="AQ1688">
        <f>VLOOKUP(M1688,spp!A:H,8,FALSE)</f>
        <v>4.5</v>
      </c>
      <c r="AR1688" t="str">
        <f>VLOOKUP(M1688,spp!A:K,10,FALSE)</f>
        <v>Depredador Tope</v>
      </c>
      <c r="AS1688" t="str">
        <f>VLOOKUP(M1688,spp!A:L,12,FALSE)</f>
        <v>NE</v>
      </c>
    </row>
    <row r="1689" spans="1:45" x14ac:dyDescent="0.3">
      <c r="A1689">
        <v>51</v>
      </c>
      <c r="B1689" s="2" t="s">
        <v>1176</v>
      </c>
      <c r="C1689" s="2" t="s">
        <v>1177</v>
      </c>
      <c r="D1689" s="2" t="s">
        <v>1188</v>
      </c>
      <c r="E1689" s="2" t="s">
        <v>1179</v>
      </c>
      <c r="F1689" s="2">
        <v>2</v>
      </c>
      <c r="G1689" s="1" t="s">
        <v>1185</v>
      </c>
      <c r="H1689" s="61">
        <v>2013</v>
      </c>
      <c r="I1689" s="5" t="s">
        <v>986</v>
      </c>
      <c r="K1689">
        <v>14</v>
      </c>
      <c r="L1689" t="str">
        <f t="shared" si="191"/>
        <v>Profundo</v>
      </c>
      <c r="M1689" s="2" t="s">
        <v>1021</v>
      </c>
      <c r="N1689" t="str">
        <f>VLOOKUP(M1689,spp!A:B,2,FALSE)</f>
        <v>Johnrandallia nigrirostris</v>
      </c>
      <c r="O1689">
        <f t="shared" si="190"/>
        <v>5</v>
      </c>
      <c r="P1689">
        <v>3</v>
      </c>
      <c r="Q1689">
        <v>2</v>
      </c>
      <c r="AJ1689">
        <f>VLOOKUP(M1689,spp!A:C,3,FALSE)</f>
        <v>2</v>
      </c>
      <c r="AK1689">
        <f>VLOOKUP(M1689,spp!A:D,4,FALSE)</f>
        <v>3</v>
      </c>
      <c r="AL1689">
        <f t="shared" si="192"/>
        <v>1781.25</v>
      </c>
      <c r="AM1689">
        <f t="shared" si="193"/>
        <v>44.53125</v>
      </c>
      <c r="AN1689">
        <f t="shared" si="194"/>
        <v>445.3125</v>
      </c>
      <c r="AO1689">
        <f t="shared" si="195"/>
        <v>0.4453125</v>
      </c>
      <c r="AP1689">
        <f t="shared" si="196"/>
        <v>0.1</v>
      </c>
      <c r="AQ1689">
        <f>VLOOKUP(M1689,spp!A:H,8,FALSE)</f>
        <v>3</v>
      </c>
      <c r="AR1689" t="str">
        <f>VLOOKUP(M1689,spp!A:K,10,FALSE)</f>
        <v>Depredador</v>
      </c>
      <c r="AS1689" t="str">
        <f>VLOOKUP(M1689,spp!A:L,12,FALSE)</f>
        <v>LC</v>
      </c>
    </row>
    <row r="1690" spans="1:45" x14ac:dyDescent="0.3">
      <c r="A1690">
        <v>51</v>
      </c>
      <c r="B1690" s="2" t="s">
        <v>1176</v>
      </c>
      <c r="C1690" s="2" t="s">
        <v>1177</v>
      </c>
      <c r="D1690" s="2" t="s">
        <v>1188</v>
      </c>
      <c r="E1690" s="2" t="s">
        <v>1179</v>
      </c>
      <c r="F1690" s="2">
        <v>2</v>
      </c>
      <c r="G1690" s="1" t="s">
        <v>1185</v>
      </c>
      <c r="H1690" s="61">
        <v>2013</v>
      </c>
      <c r="I1690" s="5" t="s">
        <v>986</v>
      </c>
      <c r="K1690">
        <v>14</v>
      </c>
      <c r="L1690" t="str">
        <f t="shared" si="191"/>
        <v>Profundo</v>
      </c>
      <c r="M1690" s="2" t="s">
        <v>1046</v>
      </c>
      <c r="N1690" t="str">
        <f>VLOOKUP(M1690,spp!A:B,2,FALSE)</f>
        <v>Arothron meleagris</v>
      </c>
      <c r="O1690">
        <f t="shared" si="190"/>
        <v>2</v>
      </c>
      <c r="R1690">
        <v>1</v>
      </c>
      <c r="S1690">
        <v>1</v>
      </c>
      <c r="AJ1690">
        <f>VLOOKUP(M1690,spp!A:C,3,FALSE)</f>
        <v>3</v>
      </c>
      <c r="AK1690">
        <f>VLOOKUP(M1690,spp!A:D,4,FALSE)</f>
        <v>2</v>
      </c>
      <c r="AL1690">
        <f t="shared" si="192"/>
        <v>1387.5</v>
      </c>
      <c r="AM1690">
        <f t="shared" si="193"/>
        <v>34.6875</v>
      </c>
      <c r="AN1690">
        <f t="shared" si="194"/>
        <v>346.875</v>
      </c>
      <c r="AO1690">
        <f t="shared" si="195"/>
        <v>0.34687499999999999</v>
      </c>
      <c r="AP1690">
        <f t="shared" si="196"/>
        <v>0.04</v>
      </c>
      <c r="AQ1690">
        <f>VLOOKUP(M1690,spp!A:H,8,FALSE)</f>
        <v>3.4</v>
      </c>
      <c r="AR1690" t="str">
        <f>VLOOKUP(M1690,spp!A:K,10,FALSE)</f>
        <v>Depredador</v>
      </c>
      <c r="AS1690" t="str">
        <f>VLOOKUP(M1690,spp!A:L,12,FALSE)</f>
        <v>NE</v>
      </c>
    </row>
    <row r="1691" spans="1:45" x14ac:dyDescent="0.3">
      <c r="A1691">
        <v>51</v>
      </c>
      <c r="B1691" s="2" t="s">
        <v>1176</v>
      </c>
      <c r="C1691" s="2" t="s">
        <v>1177</v>
      </c>
      <c r="D1691" s="2" t="s">
        <v>1188</v>
      </c>
      <c r="E1691" s="2" t="s">
        <v>1179</v>
      </c>
      <c r="F1691" s="2">
        <v>2</v>
      </c>
      <c r="G1691" s="1" t="s">
        <v>1185</v>
      </c>
      <c r="H1691" s="61">
        <v>2013</v>
      </c>
      <c r="I1691" s="5" t="s">
        <v>986</v>
      </c>
      <c r="K1691">
        <v>14</v>
      </c>
      <c r="L1691" t="str">
        <f t="shared" si="191"/>
        <v>Profundo</v>
      </c>
      <c r="M1691" s="2" t="s">
        <v>1064</v>
      </c>
      <c r="N1691" t="str">
        <f>VLOOKUP(M1691,spp!A:B,2,FALSE)</f>
        <v>Zanclus cornutus</v>
      </c>
      <c r="O1691">
        <f t="shared" si="190"/>
        <v>8</v>
      </c>
      <c r="S1691">
        <v>3</v>
      </c>
      <c r="T1691">
        <v>5</v>
      </c>
      <c r="AJ1691">
        <f>VLOOKUP(M1691,spp!A:C,3,FALSE)</f>
        <v>1.47E-2</v>
      </c>
      <c r="AK1691">
        <f>VLOOKUP(M1691,spp!A:D,4,FALSE)</f>
        <v>3</v>
      </c>
      <c r="AL1691">
        <f t="shared" si="192"/>
        <v>1384.7859375</v>
      </c>
      <c r="AM1691">
        <f t="shared" si="193"/>
        <v>34.619648437500004</v>
      </c>
      <c r="AN1691">
        <f t="shared" si="194"/>
        <v>346.19648437500007</v>
      </c>
      <c r="AO1691">
        <f t="shared" si="195"/>
        <v>0.34619648437500006</v>
      </c>
      <c r="AP1691">
        <f t="shared" si="196"/>
        <v>0.16</v>
      </c>
      <c r="AQ1691">
        <f>VLOOKUP(M1691,spp!A:H,8,FALSE)</f>
        <v>2.9</v>
      </c>
      <c r="AR1691" t="str">
        <f>VLOOKUP(M1691,spp!A:K,10,FALSE)</f>
        <v>Herbívoro</v>
      </c>
      <c r="AS1691" t="str">
        <f>VLOOKUP(M1691,spp!A:L,12,FALSE)</f>
        <v>NE</v>
      </c>
    </row>
    <row r="1692" spans="1:45" x14ac:dyDescent="0.3">
      <c r="A1692">
        <v>51</v>
      </c>
      <c r="B1692" s="2" t="s">
        <v>1176</v>
      </c>
      <c r="C1692" s="2" t="s">
        <v>1177</v>
      </c>
      <c r="D1692" s="2" t="s">
        <v>1188</v>
      </c>
      <c r="E1692" s="2" t="s">
        <v>1179</v>
      </c>
      <c r="F1692" s="2">
        <v>2</v>
      </c>
      <c r="G1692" s="1" t="s">
        <v>1185</v>
      </c>
      <c r="H1692" s="61">
        <v>2013</v>
      </c>
      <c r="I1692" s="5" t="s">
        <v>986</v>
      </c>
      <c r="K1692">
        <v>14</v>
      </c>
      <c r="L1692" t="str">
        <f t="shared" si="191"/>
        <v>Profundo</v>
      </c>
      <c r="M1692" s="2" t="s">
        <v>1042</v>
      </c>
      <c r="N1692" t="str">
        <f>VLOOKUP(M1692,spp!A:B,2,FALSE)</f>
        <v>Bodianus diplotaenia</v>
      </c>
      <c r="O1692">
        <f t="shared" si="190"/>
        <v>2</v>
      </c>
      <c r="T1692">
        <v>2</v>
      </c>
      <c r="AJ1692">
        <f>VLOOKUP(M1692,spp!A:C,3,FALSE)</f>
        <v>2.01E-2</v>
      </c>
      <c r="AK1692">
        <f>VLOOKUP(M1692,spp!A:D,4,FALSE)</f>
        <v>2</v>
      </c>
      <c r="AL1692">
        <f t="shared" si="192"/>
        <v>25.125</v>
      </c>
      <c r="AM1692">
        <f t="shared" si="193"/>
        <v>0.62812500000000004</v>
      </c>
      <c r="AN1692">
        <f t="shared" si="194"/>
        <v>6.28125</v>
      </c>
      <c r="AO1692">
        <f t="shared" si="195"/>
        <v>6.2812500000000004E-3</v>
      </c>
      <c r="AP1692">
        <f t="shared" si="196"/>
        <v>0.04</v>
      </c>
      <c r="AQ1692">
        <f>VLOOKUP(M1692,spp!A:H,8,FALSE)</f>
        <v>3.4</v>
      </c>
      <c r="AR1692" t="str">
        <f>VLOOKUP(M1692,spp!A:K,10,FALSE)</f>
        <v>Depredador</v>
      </c>
      <c r="AS1692" t="str">
        <f>VLOOKUP(M1692,spp!A:L,12,FALSE)</f>
        <v>LC</v>
      </c>
    </row>
    <row r="1693" spans="1:45" x14ac:dyDescent="0.3">
      <c r="A1693">
        <v>51</v>
      </c>
      <c r="B1693" s="2" t="s">
        <v>1176</v>
      </c>
      <c r="C1693" s="2" t="s">
        <v>1177</v>
      </c>
      <c r="D1693" s="2" t="s">
        <v>1188</v>
      </c>
      <c r="E1693" s="2" t="s">
        <v>1179</v>
      </c>
      <c r="F1693" s="2">
        <v>2</v>
      </c>
      <c r="G1693" s="1" t="s">
        <v>1185</v>
      </c>
      <c r="H1693" s="61">
        <v>2013</v>
      </c>
      <c r="I1693" s="5" t="s">
        <v>986</v>
      </c>
      <c r="K1693">
        <v>14</v>
      </c>
      <c r="L1693" t="str">
        <f t="shared" si="191"/>
        <v>Profundo</v>
      </c>
      <c r="M1693" s="2" t="s">
        <v>1145</v>
      </c>
      <c r="N1693" t="str">
        <f>VLOOKUP(M1693,spp!A:B,2,FALSE)</f>
        <v>Ctenochaetus marginatus</v>
      </c>
      <c r="O1693">
        <f t="shared" si="190"/>
        <v>4</v>
      </c>
      <c r="T1693">
        <v>4</v>
      </c>
      <c r="AJ1693">
        <f>VLOOKUP(M1693,spp!A:C,3,FALSE)</f>
        <v>0.297619048</v>
      </c>
      <c r="AK1693">
        <f>VLOOKUP(M1693,spp!A:D,4,FALSE)</f>
        <v>3</v>
      </c>
      <c r="AL1693">
        <f t="shared" si="192"/>
        <v>18601.190500000001</v>
      </c>
      <c r="AM1693">
        <f t="shared" si="193"/>
        <v>465.0297625</v>
      </c>
      <c r="AN1693">
        <f t="shared" si="194"/>
        <v>4650.2976250000002</v>
      </c>
      <c r="AO1693">
        <f t="shared" si="195"/>
        <v>4.6502976250000003</v>
      </c>
      <c r="AP1693">
        <f t="shared" si="196"/>
        <v>0.08</v>
      </c>
      <c r="AQ1693">
        <f>VLOOKUP(M1693,spp!A:H,8,FALSE)</f>
        <v>2</v>
      </c>
      <c r="AR1693" t="str">
        <f>VLOOKUP(M1693,spp!A:K,10,FALSE)</f>
        <v>Herbívoro</v>
      </c>
      <c r="AS1693" t="str">
        <f>VLOOKUP(M1693,spp!A:L,12,FALSE)</f>
        <v>LC</v>
      </c>
    </row>
    <row r="1694" spans="1:45" x14ac:dyDescent="0.3">
      <c r="A1694">
        <v>51</v>
      </c>
      <c r="B1694" s="2" t="s">
        <v>1176</v>
      </c>
      <c r="C1694" s="2" t="s">
        <v>1177</v>
      </c>
      <c r="D1694" s="2" t="s">
        <v>1188</v>
      </c>
      <c r="E1694" s="2" t="s">
        <v>1179</v>
      </c>
      <c r="F1694" s="2">
        <v>2</v>
      </c>
      <c r="G1694" s="1" t="s">
        <v>1185</v>
      </c>
      <c r="H1694" s="61">
        <v>2013</v>
      </c>
      <c r="I1694" s="5" t="s">
        <v>986</v>
      </c>
      <c r="K1694">
        <v>14</v>
      </c>
      <c r="L1694" t="str">
        <f t="shared" si="191"/>
        <v>Profundo</v>
      </c>
      <c r="M1694" s="2" t="s">
        <v>1047</v>
      </c>
      <c r="N1694" t="str">
        <f>VLOOKUP(M1694,spp!A:B,2,FALSE)</f>
        <v>Scarus rubroviolaceus</v>
      </c>
      <c r="O1694">
        <f t="shared" si="190"/>
        <v>5</v>
      </c>
      <c r="U1694">
        <v>4</v>
      </c>
      <c r="V1694">
        <v>1</v>
      </c>
      <c r="AJ1694">
        <f>VLOOKUP(M1694,spp!A:C,3,FALSE)</f>
        <v>1</v>
      </c>
      <c r="AK1694">
        <f>VLOOKUP(M1694,spp!A:D,4,FALSE)</f>
        <v>3.109</v>
      </c>
      <c r="AL1694">
        <f t="shared" si="192"/>
        <v>390664.91580737417</v>
      </c>
      <c r="AM1694">
        <f t="shared" si="193"/>
        <v>9766.622895184355</v>
      </c>
      <c r="AN1694">
        <f t="shared" si="194"/>
        <v>97666.228951843543</v>
      </c>
      <c r="AO1694">
        <f t="shared" si="195"/>
        <v>97.666228951843536</v>
      </c>
      <c r="AP1694">
        <f t="shared" si="196"/>
        <v>0.1</v>
      </c>
      <c r="AQ1694">
        <f>VLOOKUP(M1694,spp!A:H,8,FALSE)</f>
        <v>2</v>
      </c>
      <c r="AR1694" t="str">
        <f>VLOOKUP(M1694,spp!A:K,10,FALSE)</f>
        <v>Herbívoro</v>
      </c>
      <c r="AS1694" t="str">
        <f>VLOOKUP(M1694,spp!A:L,12,FALSE)</f>
        <v>LC</v>
      </c>
    </row>
    <row r="1695" spans="1:45" x14ac:dyDescent="0.3">
      <c r="A1695">
        <v>51</v>
      </c>
      <c r="B1695" s="2" t="s">
        <v>1176</v>
      </c>
      <c r="C1695" s="2" t="s">
        <v>1177</v>
      </c>
      <c r="D1695" s="2" t="s">
        <v>1188</v>
      </c>
      <c r="E1695" s="2" t="s">
        <v>1179</v>
      </c>
      <c r="F1695" s="2">
        <v>2</v>
      </c>
      <c r="G1695" s="1" t="s">
        <v>1185</v>
      </c>
      <c r="H1695" s="61">
        <v>2013</v>
      </c>
      <c r="I1695" s="5" t="s">
        <v>986</v>
      </c>
      <c r="K1695">
        <v>14</v>
      </c>
      <c r="L1695" t="str">
        <f t="shared" si="191"/>
        <v>Profundo</v>
      </c>
      <c r="M1695" s="2" t="s">
        <v>1081</v>
      </c>
      <c r="N1695" t="str">
        <f>VLOOKUP(M1695,spp!A:B,2,FALSE)</f>
        <v>Triaenodon obesus</v>
      </c>
      <c r="O1695">
        <f t="shared" si="190"/>
        <v>1</v>
      </c>
      <c r="AC1695">
        <v>1</v>
      </c>
      <c r="AJ1695">
        <f>VLOOKUP(M1695,spp!A:C,3,FALSE)</f>
        <v>1.5E-3</v>
      </c>
      <c r="AK1695">
        <f>VLOOKUP(M1695,spp!A:D,4,FALSE)</f>
        <v>3</v>
      </c>
      <c r="AL1695">
        <f t="shared" si="192"/>
        <v>3899.4140625</v>
      </c>
      <c r="AM1695">
        <f t="shared" si="193"/>
        <v>97.4853515625</v>
      </c>
      <c r="AN1695">
        <f t="shared" si="194"/>
        <v>974.853515625</v>
      </c>
      <c r="AO1695">
        <f t="shared" si="195"/>
        <v>0.974853515625</v>
      </c>
      <c r="AP1695">
        <f t="shared" si="196"/>
        <v>0.02</v>
      </c>
      <c r="AQ1695">
        <f>VLOOKUP(M1695,spp!A:H,8,FALSE)</f>
        <v>4.2</v>
      </c>
      <c r="AR1695" t="str">
        <f>VLOOKUP(M1695,spp!A:K,10,FALSE)</f>
        <v>Depredador Tope</v>
      </c>
      <c r="AS1695" t="str">
        <f>VLOOKUP(M1695,spp!A:L,12,FALSE)</f>
        <v>NT</v>
      </c>
    </row>
    <row r="1696" spans="1:45" x14ac:dyDescent="0.3">
      <c r="A1696">
        <v>51</v>
      </c>
      <c r="B1696" s="2" t="s">
        <v>1176</v>
      </c>
      <c r="C1696" s="2" t="s">
        <v>1177</v>
      </c>
      <c r="D1696" s="2" t="s">
        <v>1188</v>
      </c>
      <c r="E1696" s="2" t="s">
        <v>1179</v>
      </c>
      <c r="F1696" s="2">
        <v>2</v>
      </c>
      <c r="G1696" s="1" t="s">
        <v>1185</v>
      </c>
      <c r="H1696" s="61">
        <v>2013</v>
      </c>
      <c r="I1696" s="5" t="s">
        <v>986</v>
      </c>
      <c r="K1696">
        <v>14</v>
      </c>
      <c r="L1696" t="str">
        <f t="shared" si="191"/>
        <v>Profundo</v>
      </c>
      <c r="M1696" s="2" t="s">
        <v>1033</v>
      </c>
      <c r="N1696" t="str">
        <f>VLOOKUP(M1696,spp!A:B,2,FALSE)</f>
        <v>Cephalopholis panamensis</v>
      </c>
      <c r="O1696">
        <f t="shared" si="190"/>
        <v>3</v>
      </c>
      <c r="U1696">
        <v>3</v>
      </c>
      <c r="AJ1696">
        <f>VLOOKUP(M1696,spp!A:C,3,FALSE)</f>
        <v>2</v>
      </c>
      <c r="AK1696">
        <f>VLOOKUP(M1696,spp!A:D,4,FALSE)</f>
        <v>3</v>
      </c>
      <c r="AL1696">
        <f t="shared" si="192"/>
        <v>257250</v>
      </c>
      <c r="AM1696">
        <f t="shared" si="193"/>
        <v>6431.25</v>
      </c>
      <c r="AN1696">
        <f t="shared" si="194"/>
        <v>64312.5</v>
      </c>
      <c r="AO1696">
        <f t="shared" si="195"/>
        <v>64.3125</v>
      </c>
      <c r="AP1696">
        <f t="shared" si="196"/>
        <v>0.06</v>
      </c>
      <c r="AQ1696">
        <f>VLOOKUP(M1696,spp!A:H,8,FALSE)</f>
        <v>4</v>
      </c>
      <c r="AR1696" t="str">
        <f>VLOOKUP(M1696,spp!A:K,10,FALSE)</f>
        <v>Depredador Tope</v>
      </c>
      <c r="AS1696" t="str">
        <f>VLOOKUP(M1696,spp!A:L,12,FALSE)</f>
        <v>LC</v>
      </c>
    </row>
    <row r="1697" spans="1:45" x14ac:dyDescent="0.3">
      <c r="A1697">
        <v>51</v>
      </c>
      <c r="B1697" s="2" t="s">
        <v>1176</v>
      </c>
      <c r="C1697" s="2" t="s">
        <v>1177</v>
      </c>
      <c r="D1697" s="2" t="s">
        <v>1188</v>
      </c>
      <c r="E1697" s="2" t="s">
        <v>1179</v>
      </c>
      <c r="F1697" s="2">
        <v>2</v>
      </c>
      <c r="G1697" s="1" t="s">
        <v>1185</v>
      </c>
      <c r="H1697" s="61">
        <v>2013</v>
      </c>
      <c r="I1697" s="5" t="s">
        <v>986</v>
      </c>
      <c r="K1697">
        <v>14</v>
      </c>
      <c r="L1697" t="str">
        <f t="shared" si="191"/>
        <v>Profundo</v>
      </c>
      <c r="M1697" s="2" t="s">
        <v>1041</v>
      </c>
      <c r="N1697" t="str">
        <f>VLOOKUP(M1697,spp!A:B,2,FALSE)</f>
        <v>Chromis atrilobata</v>
      </c>
      <c r="O1697">
        <f t="shared" si="190"/>
        <v>50</v>
      </c>
      <c r="P1697">
        <v>50</v>
      </c>
      <c r="AJ1697">
        <f>VLOOKUP(M1697,spp!A:C,3,FALSE)</f>
        <v>5</v>
      </c>
      <c r="AK1697">
        <f>VLOOKUP(M1697,spp!A:D,4,FALSE)</f>
        <v>3.41655</v>
      </c>
      <c r="AL1697">
        <f t="shared" si="192"/>
        <v>5721.658659904725</v>
      </c>
      <c r="AM1697">
        <f t="shared" si="193"/>
        <v>143.04146649761813</v>
      </c>
      <c r="AN1697">
        <f t="shared" si="194"/>
        <v>1430.4146649761813</v>
      </c>
      <c r="AO1697">
        <f t="shared" si="195"/>
        <v>1.4304146649761813</v>
      </c>
      <c r="AP1697">
        <f t="shared" si="196"/>
        <v>1</v>
      </c>
      <c r="AQ1697">
        <f>VLOOKUP(M1697,spp!A:H,8,FALSE)</f>
        <v>3.4</v>
      </c>
      <c r="AR1697" t="str">
        <f>VLOOKUP(M1697,spp!A:K,10,FALSE)</f>
        <v>Planctívoro</v>
      </c>
      <c r="AS1697" t="str">
        <f>VLOOKUP(M1697,spp!A:L,12,FALSE)</f>
        <v>LC</v>
      </c>
    </row>
    <row r="1698" spans="1:45" x14ac:dyDescent="0.3">
      <c r="A1698">
        <v>51</v>
      </c>
      <c r="B1698" s="2" t="s">
        <v>1176</v>
      </c>
      <c r="C1698" s="2" t="s">
        <v>1177</v>
      </c>
      <c r="D1698" s="2" t="s">
        <v>1188</v>
      </c>
      <c r="E1698" s="2" t="s">
        <v>1179</v>
      </c>
      <c r="F1698" s="2">
        <v>2</v>
      </c>
      <c r="G1698" s="1" t="s">
        <v>1185</v>
      </c>
      <c r="H1698" s="61">
        <v>2013</v>
      </c>
      <c r="I1698" s="5" t="s">
        <v>986</v>
      </c>
      <c r="K1698">
        <v>14</v>
      </c>
      <c r="L1698" t="str">
        <f t="shared" si="191"/>
        <v>Profundo</v>
      </c>
      <c r="M1698" s="2" t="s">
        <v>1080</v>
      </c>
      <c r="N1698" t="str">
        <f>VLOOKUP(M1698,spp!A:B,2,FALSE)</f>
        <v>Aulostomus chinensis</v>
      </c>
      <c r="O1698">
        <f t="shared" si="190"/>
        <v>1</v>
      </c>
      <c r="U1698">
        <v>1</v>
      </c>
      <c r="AJ1698">
        <f>VLOOKUP(M1698,spp!A:C,3,FALSE)</f>
        <v>2</v>
      </c>
      <c r="AK1698">
        <f>VLOOKUP(M1698,spp!A:D,4,FALSE)</f>
        <v>3</v>
      </c>
      <c r="AL1698">
        <f t="shared" si="192"/>
        <v>85750</v>
      </c>
      <c r="AM1698">
        <f t="shared" si="193"/>
        <v>2143.75</v>
      </c>
      <c r="AN1698">
        <f t="shared" si="194"/>
        <v>21437.5</v>
      </c>
      <c r="AO1698">
        <f t="shared" si="195"/>
        <v>21.4375</v>
      </c>
      <c r="AP1698">
        <f t="shared" si="196"/>
        <v>0.02</v>
      </c>
      <c r="AQ1698">
        <f>VLOOKUP(M1698,spp!A:H,8,FALSE)</f>
        <v>3.9</v>
      </c>
      <c r="AR1698" t="str">
        <f>VLOOKUP(M1698,spp!A:K,10,FALSE)</f>
        <v>Depredador</v>
      </c>
      <c r="AS1698" t="str">
        <f>VLOOKUP(M1698,spp!A:L,12,FALSE)</f>
        <v>NE</v>
      </c>
    </row>
    <row r="1699" spans="1:45" x14ac:dyDescent="0.3">
      <c r="A1699">
        <v>51</v>
      </c>
      <c r="B1699" s="2" t="s">
        <v>1176</v>
      </c>
      <c r="C1699" s="2" t="s">
        <v>1177</v>
      </c>
      <c r="D1699" s="2" t="s">
        <v>1188</v>
      </c>
      <c r="E1699" s="2" t="s">
        <v>1179</v>
      </c>
      <c r="F1699" s="2">
        <v>2</v>
      </c>
      <c r="G1699" s="1" t="s">
        <v>1185</v>
      </c>
      <c r="H1699" s="61">
        <v>2013</v>
      </c>
      <c r="I1699" s="5" t="s">
        <v>986</v>
      </c>
      <c r="K1699">
        <v>14</v>
      </c>
      <c r="L1699" t="str">
        <f t="shared" si="191"/>
        <v>Profundo</v>
      </c>
      <c r="M1699" s="2" t="s">
        <v>1068</v>
      </c>
      <c r="N1699" t="str">
        <f>VLOOKUP(M1699,spp!A:B,2,FALSE)</f>
        <v>Myripristis berndti</v>
      </c>
      <c r="O1699">
        <f t="shared" si="190"/>
        <v>5</v>
      </c>
      <c r="T1699">
        <v>5</v>
      </c>
      <c r="AJ1699">
        <f>VLOOKUP(M1699,spp!A:C,3,FALSE)</f>
        <v>2.4E-2</v>
      </c>
      <c r="AK1699">
        <f>VLOOKUP(M1699,spp!A:D,4,FALSE)</f>
        <v>3.02</v>
      </c>
      <c r="AL1699">
        <f t="shared" si="192"/>
        <v>1999.6780166406872</v>
      </c>
      <c r="AM1699">
        <f t="shared" si="193"/>
        <v>49.991950416017183</v>
      </c>
      <c r="AN1699">
        <f t="shared" si="194"/>
        <v>499.91950416017181</v>
      </c>
      <c r="AO1699">
        <f t="shared" si="195"/>
        <v>0.49991950416017183</v>
      </c>
      <c r="AP1699">
        <f t="shared" si="196"/>
        <v>0.1</v>
      </c>
      <c r="AQ1699">
        <f>VLOOKUP(M1699,spp!A:H,8,FALSE)</f>
        <v>3.7</v>
      </c>
      <c r="AR1699" t="str">
        <f>VLOOKUP(M1699,spp!A:K,10,FALSE)</f>
        <v>Planctívoro</v>
      </c>
      <c r="AS1699" t="str">
        <f>VLOOKUP(M1699,spp!A:L,12,FALSE)</f>
        <v>NE</v>
      </c>
    </row>
    <row r="1700" spans="1:45" x14ac:dyDescent="0.3">
      <c r="A1700">
        <v>51</v>
      </c>
      <c r="B1700" s="2" t="s">
        <v>1176</v>
      </c>
      <c r="C1700" s="2" t="s">
        <v>1177</v>
      </c>
      <c r="D1700" s="2" t="s">
        <v>1188</v>
      </c>
      <c r="E1700" s="2" t="s">
        <v>1179</v>
      </c>
      <c r="F1700" s="2">
        <v>3</v>
      </c>
      <c r="G1700" s="1" t="s">
        <v>1185</v>
      </c>
      <c r="H1700" s="61">
        <v>2013</v>
      </c>
      <c r="I1700" s="5" t="s">
        <v>986</v>
      </c>
      <c r="K1700">
        <v>14</v>
      </c>
      <c r="L1700" t="str">
        <f t="shared" si="191"/>
        <v>Profundo</v>
      </c>
      <c r="M1700" s="2" t="s">
        <v>1040</v>
      </c>
      <c r="N1700" t="str">
        <f>VLOOKUP(M1700,spp!A:B,2,FALSE)</f>
        <v>Sufflamen verres</v>
      </c>
      <c r="O1700">
        <f t="shared" si="190"/>
        <v>7</v>
      </c>
      <c r="Q1700">
        <v>3</v>
      </c>
      <c r="S1700">
        <v>4</v>
      </c>
      <c r="AJ1700">
        <f>VLOOKUP(M1700,spp!A:C,3,FALSE)</f>
        <v>2</v>
      </c>
      <c r="AK1700">
        <f>VLOOKUP(M1700,spp!A:D,4,FALSE)</f>
        <v>3</v>
      </c>
      <c r="AL1700">
        <f t="shared" si="192"/>
        <v>45406.25</v>
      </c>
      <c r="AM1700">
        <f t="shared" si="193"/>
        <v>1135.15625</v>
      </c>
      <c r="AN1700">
        <f t="shared" si="194"/>
        <v>11351.5625</v>
      </c>
      <c r="AO1700">
        <f t="shared" si="195"/>
        <v>11.3515625</v>
      </c>
      <c r="AP1700">
        <f t="shared" si="196"/>
        <v>0.14000000000000001</v>
      </c>
      <c r="AQ1700">
        <f>VLOOKUP(M1700,spp!A:H,8,FALSE)</f>
        <v>3.3</v>
      </c>
      <c r="AR1700" t="str">
        <f>VLOOKUP(M1700,spp!A:K,10,FALSE)</f>
        <v>Depredador</v>
      </c>
      <c r="AS1700" t="str">
        <f>VLOOKUP(M1700,spp!A:L,12,FALSE)</f>
        <v>LC</v>
      </c>
    </row>
    <row r="1701" spans="1:45" x14ac:dyDescent="0.3">
      <c r="A1701">
        <v>51</v>
      </c>
      <c r="B1701" s="2" t="s">
        <v>1176</v>
      </c>
      <c r="C1701" s="2" t="s">
        <v>1177</v>
      </c>
      <c r="D1701" s="2" t="s">
        <v>1188</v>
      </c>
      <c r="E1701" s="2" t="s">
        <v>1179</v>
      </c>
      <c r="F1701" s="2">
        <v>3</v>
      </c>
      <c r="G1701" s="1" t="s">
        <v>1185</v>
      </c>
      <c r="H1701" s="61">
        <v>2013</v>
      </c>
      <c r="I1701" s="5" t="s">
        <v>986</v>
      </c>
      <c r="K1701">
        <v>14</v>
      </c>
      <c r="L1701" t="str">
        <f t="shared" si="191"/>
        <v>Profundo</v>
      </c>
      <c r="M1701" s="2" t="s">
        <v>1062</v>
      </c>
      <c r="N1701" t="str">
        <f>VLOOKUP(M1701,spp!A:B,2,FALSE)</f>
        <v>Paranthias colonus</v>
      </c>
      <c r="O1701">
        <f t="shared" si="190"/>
        <v>150</v>
      </c>
      <c r="R1701">
        <v>150</v>
      </c>
      <c r="AJ1701">
        <f>VLOOKUP(M1701,spp!A:C,3,FALSE)</f>
        <v>1.485E-2</v>
      </c>
      <c r="AK1701">
        <f>VLOOKUP(M1701,spp!A:D,4,FALSE)</f>
        <v>2</v>
      </c>
      <c r="AL1701">
        <f t="shared" si="192"/>
        <v>348.046875</v>
      </c>
      <c r="AM1701">
        <f t="shared" si="193"/>
        <v>8.701171875</v>
      </c>
      <c r="AN1701">
        <f t="shared" si="194"/>
        <v>87.01171875</v>
      </c>
      <c r="AO1701">
        <f t="shared" si="195"/>
        <v>8.7011718749999994E-2</v>
      </c>
      <c r="AP1701">
        <f t="shared" si="196"/>
        <v>3</v>
      </c>
      <c r="AQ1701">
        <f>VLOOKUP(M1701,spp!A:H,8,FALSE)</f>
        <v>3.8</v>
      </c>
      <c r="AR1701" t="str">
        <f>VLOOKUP(M1701,spp!A:K,10,FALSE)</f>
        <v>Planctívoro</v>
      </c>
      <c r="AS1701" t="str">
        <f>VLOOKUP(M1701,spp!A:L,12,FALSE)</f>
        <v>LC</v>
      </c>
    </row>
    <row r="1702" spans="1:45" x14ac:dyDescent="0.3">
      <c r="A1702">
        <v>51</v>
      </c>
      <c r="B1702" s="2" t="s">
        <v>1176</v>
      </c>
      <c r="C1702" s="2" t="s">
        <v>1177</v>
      </c>
      <c r="D1702" s="2" t="s">
        <v>1188</v>
      </c>
      <c r="E1702" s="2" t="s">
        <v>1179</v>
      </c>
      <c r="F1702" s="2">
        <v>3</v>
      </c>
      <c r="G1702" s="1" t="s">
        <v>1185</v>
      </c>
      <c r="H1702" s="61">
        <v>2013</v>
      </c>
      <c r="I1702" s="5" t="s">
        <v>986</v>
      </c>
      <c r="K1702">
        <v>14</v>
      </c>
      <c r="L1702" t="str">
        <f t="shared" si="191"/>
        <v>Profundo</v>
      </c>
      <c r="M1702" s="2" t="s">
        <v>1195</v>
      </c>
      <c r="N1702" t="str">
        <f>VLOOKUP(M1702,spp!A:B,2,FALSE)</f>
        <v>Melichthys niger</v>
      </c>
      <c r="O1702">
        <f t="shared" si="190"/>
        <v>5</v>
      </c>
      <c r="T1702">
        <v>5</v>
      </c>
      <c r="AJ1702">
        <f>VLOOKUP(M1702,spp!A:C,3,FALSE)</f>
        <v>5</v>
      </c>
      <c r="AK1702">
        <f>VLOOKUP(M1702,spp!A:D,4,FALSE)</f>
        <v>3</v>
      </c>
      <c r="AL1702">
        <f t="shared" si="192"/>
        <v>390625</v>
      </c>
      <c r="AM1702">
        <f t="shared" si="193"/>
        <v>9765.625</v>
      </c>
      <c r="AN1702">
        <f t="shared" si="194"/>
        <v>97656.25</v>
      </c>
      <c r="AO1702">
        <f t="shared" si="195"/>
        <v>97.65625</v>
      </c>
      <c r="AP1702">
        <f t="shared" si="196"/>
        <v>0.1</v>
      </c>
      <c r="AQ1702">
        <f>VLOOKUP(M1702,spp!A:H,8,FALSE)</f>
        <v>2.4</v>
      </c>
      <c r="AR1702" t="str">
        <f>VLOOKUP(M1702,spp!A:K,10,FALSE)</f>
        <v>Herbívoro</v>
      </c>
      <c r="AS1702" t="str">
        <f>VLOOKUP(M1702,spp!A:L,12,FALSE)</f>
        <v>NE</v>
      </c>
    </row>
    <row r="1703" spans="1:45" x14ac:dyDescent="0.3">
      <c r="A1703">
        <v>51</v>
      </c>
      <c r="B1703" s="2" t="s">
        <v>1176</v>
      </c>
      <c r="C1703" s="2" t="s">
        <v>1177</v>
      </c>
      <c r="D1703" s="2" t="s">
        <v>1188</v>
      </c>
      <c r="E1703" s="2" t="s">
        <v>1179</v>
      </c>
      <c r="F1703" s="2">
        <v>3</v>
      </c>
      <c r="G1703" s="1" t="s">
        <v>1185</v>
      </c>
      <c r="H1703" s="61">
        <v>2013</v>
      </c>
      <c r="I1703" s="5" t="s">
        <v>986</v>
      </c>
      <c r="K1703">
        <v>14</v>
      </c>
      <c r="L1703" t="str">
        <f t="shared" si="191"/>
        <v>Profundo</v>
      </c>
      <c r="M1703" s="2" t="s">
        <v>1194</v>
      </c>
      <c r="N1703" t="str">
        <f>VLOOKUP(M1703,spp!A:B,2,FALSE)</f>
        <v>Stegastes arcifrons</v>
      </c>
      <c r="O1703">
        <f t="shared" si="190"/>
        <v>65</v>
      </c>
      <c r="P1703">
        <v>30</v>
      </c>
      <c r="Q1703">
        <v>35</v>
      </c>
      <c r="AJ1703">
        <f>VLOOKUP(M1703,spp!A:C,3,FALSE)</f>
        <v>3.49E-2</v>
      </c>
      <c r="AK1703">
        <f>VLOOKUP(M1703,spp!A:D,4,FALSE)</f>
        <v>2</v>
      </c>
      <c r="AL1703">
        <f t="shared" si="192"/>
        <v>75.253124999999997</v>
      </c>
      <c r="AM1703">
        <f t="shared" si="193"/>
        <v>1.881328125</v>
      </c>
      <c r="AN1703">
        <f t="shared" si="194"/>
        <v>18.813281249999999</v>
      </c>
      <c r="AO1703">
        <f t="shared" si="195"/>
        <v>1.8813281250000001E-2</v>
      </c>
      <c r="AP1703">
        <f t="shared" si="196"/>
        <v>1.3</v>
      </c>
      <c r="AQ1703">
        <f>VLOOKUP(M1703,spp!A:H,8,FALSE)</f>
        <v>2.97</v>
      </c>
      <c r="AR1703" t="str">
        <f>VLOOKUP(M1703,spp!A:K,10,FALSE)</f>
        <v>Herbívoro</v>
      </c>
      <c r="AS1703" t="str">
        <f>VLOOKUP(M1703,spp!A:L,12,FALSE)</f>
        <v>LC</v>
      </c>
    </row>
    <row r="1704" spans="1:45" x14ac:dyDescent="0.3">
      <c r="A1704">
        <v>51</v>
      </c>
      <c r="B1704" s="2" t="s">
        <v>1176</v>
      </c>
      <c r="C1704" s="2" t="s">
        <v>1177</v>
      </c>
      <c r="D1704" s="2" t="s">
        <v>1188</v>
      </c>
      <c r="E1704" s="2" t="s">
        <v>1179</v>
      </c>
      <c r="F1704" s="2">
        <v>3</v>
      </c>
      <c r="G1704" s="1" t="s">
        <v>1185</v>
      </c>
      <c r="H1704" s="61">
        <v>2013</v>
      </c>
      <c r="I1704" s="5" t="s">
        <v>986</v>
      </c>
      <c r="K1704">
        <v>14</v>
      </c>
      <c r="L1704" t="str">
        <f t="shared" si="191"/>
        <v>Profundo</v>
      </c>
      <c r="M1704" s="2" t="s">
        <v>1034</v>
      </c>
      <c r="N1704" t="str">
        <f>VLOOKUP(M1704,spp!A:B,2,FALSE)</f>
        <v>Acanthurus nigricans</v>
      </c>
      <c r="O1704">
        <f t="shared" si="190"/>
        <v>4</v>
      </c>
      <c r="S1704">
        <v>4</v>
      </c>
      <c r="AJ1704">
        <f>VLOOKUP(M1704,spp!A:C,3,FALSE)</f>
        <v>6</v>
      </c>
      <c r="AK1704">
        <f>VLOOKUP(M1704,spp!A:D,4,FALSE)</f>
        <v>2.669</v>
      </c>
      <c r="AL1704">
        <f t="shared" si="192"/>
        <v>49874.64226569001</v>
      </c>
      <c r="AM1704">
        <f t="shared" si="193"/>
        <v>1246.8660566422502</v>
      </c>
      <c r="AN1704">
        <f t="shared" si="194"/>
        <v>12468.660566422503</v>
      </c>
      <c r="AO1704">
        <f t="shared" si="195"/>
        <v>12.468660566422503</v>
      </c>
      <c r="AP1704">
        <f t="shared" si="196"/>
        <v>0.08</v>
      </c>
      <c r="AQ1704">
        <f>VLOOKUP(M1704,spp!A:H,8,FALSE)</f>
        <v>2</v>
      </c>
      <c r="AR1704" t="str">
        <f>VLOOKUP(M1704,spp!A:K,10,FALSE)</f>
        <v>Herbívoro</v>
      </c>
      <c r="AS1704" t="str">
        <f>VLOOKUP(M1704,spp!A:L,12,FALSE)</f>
        <v>LC</v>
      </c>
    </row>
    <row r="1705" spans="1:45" x14ac:dyDescent="0.3">
      <c r="A1705">
        <v>51</v>
      </c>
      <c r="B1705" s="2" t="s">
        <v>1176</v>
      </c>
      <c r="C1705" s="2" t="s">
        <v>1177</v>
      </c>
      <c r="D1705" s="2" t="s">
        <v>1188</v>
      </c>
      <c r="E1705" s="2" t="s">
        <v>1179</v>
      </c>
      <c r="F1705" s="2">
        <v>3</v>
      </c>
      <c r="G1705" s="1" t="s">
        <v>1185</v>
      </c>
      <c r="H1705" s="61">
        <v>2013</v>
      </c>
      <c r="I1705" s="5" t="s">
        <v>986</v>
      </c>
      <c r="K1705">
        <v>14</v>
      </c>
      <c r="L1705" t="str">
        <f t="shared" si="191"/>
        <v>Profundo</v>
      </c>
      <c r="M1705" s="2" t="s">
        <v>1078</v>
      </c>
      <c r="N1705" t="str">
        <f>VLOOKUP(M1705,spp!A:B,2,FALSE)</f>
        <v>Lutjanus viridis</v>
      </c>
      <c r="O1705">
        <f t="shared" si="190"/>
        <v>15</v>
      </c>
      <c r="S1705">
        <v>15</v>
      </c>
      <c r="AJ1705">
        <f>VLOOKUP(M1705,spp!A:C,3,FALSE)</f>
        <v>1.67E-2</v>
      </c>
      <c r="AK1705">
        <f>VLOOKUP(M1705,spp!A:D,4,FALSE)</f>
        <v>2</v>
      </c>
      <c r="AL1705">
        <f t="shared" si="192"/>
        <v>76.715625000000003</v>
      </c>
      <c r="AM1705">
        <f t="shared" si="193"/>
        <v>1.9178906250000001</v>
      </c>
      <c r="AN1705">
        <f t="shared" si="194"/>
        <v>19.178906250000001</v>
      </c>
      <c r="AO1705">
        <f t="shared" si="195"/>
        <v>1.9178906250000002E-2</v>
      </c>
      <c r="AP1705">
        <f t="shared" si="196"/>
        <v>0.3</v>
      </c>
      <c r="AQ1705">
        <f>VLOOKUP(M1705,spp!A:H,8,FALSE)</f>
        <v>4.2</v>
      </c>
      <c r="AR1705" t="str">
        <f>VLOOKUP(M1705,spp!A:K,10,FALSE)</f>
        <v>Depredador Tope</v>
      </c>
      <c r="AS1705" t="str">
        <f>VLOOKUP(M1705,spp!A:L,12,FALSE)</f>
        <v>LC</v>
      </c>
    </row>
    <row r="1706" spans="1:45" x14ac:dyDescent="0.3">
      <c r="A1706">
        <v>51</v>
      </c>
      <c r="B1706" s="2" t="s">
        <v>1176</v>
      </c>
      <c r="C1706" s="2" t="s">
        <v>1177</v>
      </c>
      <c r="D1706" s="2" t="s">
        <v>1188</v>
      </c>
      <c r="E1706" s="2" t="s">
        <v>1179</v>
      </c>
      <c r="F1706" s="2">
        <v>3</v>
      </c>
      <c r="G1706" s="1" t="s">
        <v>1185</v>
      </c>
      <c r="H1706" s="61">
        <v>2013</v>
      </c>
      <c r="I1706" s="5" t="s">
        <v>986</v>
      </c>
      <c r="K1706">
        <v>14</v>
      </c>
      <c r="L1706" t="str">
        <f t="shared" si="191"/>
        <v>Profundo</v>
      </c>
      <c r="M1706" s="2" t="s">
        <v>1066</v>
      </c>
      <c r="N1706" t="str">
        <f>VLOOKUP(M1706,spp!A:B,2,FALSE)</f>
        <v>Caranx melampygus</v>
      </c>
      <c r="O1706">
        <f t="shared" si="190"/>
        <v>5</v>
      </c>
      <c r="S1706">
        <v>3</v>
      </c>
      <c r="T1706">
        <v>2</v>
      </c>
      <c r="AJ1706">
        <f>VLOOKUP(M1706,spp!A:C,3,FALSE)</f>
        <v>2</v>
      </c>
      <c r="AK1706">
        <f>VLOOKUP(M1706,spp!A:D,4,FALSE)</f>
        <v>2</v>
      </c>
      <c r="AL1706">
        <f t="shared" si="192"/>
        <v>4337.5</v>
      </c>
      <c r="AM1706">
        <f t="shared" si="193"/>
        <v>108.4375</v>
      </c>
      <c r="AN1706">
        <f t="shared" si="194"/>
        <v>1084.375</v>
      </c>
      <c r="AO1706">
        <f t="shared" si="195"/>
        <v>1.0843750000000001</v>
      </c>
      <c r="AP1706">
        <f t="shared" si="196"/>
        <v>0.1</v>
      </c>
      <c r="AQ1706">
        <f>VLOOKUP(M1706,spp!A:H,8,FALSE)</f>
        <v>4.5</v>
      </c>
      <c r="AR1706" t="str">
        <f>VLOOKUP(M1706,spp!A:K,10,FALSE)</f>
        <v>Depredador Tope</v>
      </c>
      <c r="AS1706" t="str">
        <f>VLOOKUP(M1706,spp!A:L,12,FALSE)</f>
        <v>NE</v>
      </c>
    </row>
    <row r="1707" spans="1:45" x14ac:dyDescent="0.3">
      <c r="A1707">
        <v>51</v>
      </c>
      <c r="B1707" s="2" t="s">
        <v>1176</v>
      </c>
      <c r="C1707" s="2" t="s">
        <v>1177</v>
      </c>
      <c r="D1707" s="2" t="s">
        <v>1188</v>
      </c>
      <c r="E1707" s="2" t="s">
        <v>1179</v>
      </c>
      <c r="F1707" s="2">
        <v>3</v>
      </c>
      <c r="G1707" s="1" t="s">
        <v>1185</v>
      </c>
      <c r="H1707" s="61">
        <v>2013</v>
      </c>
      <c r="I1707" s="5" t="s">
        <v>986</v>
      </c>
      <c r="K1707">
        <v>14</v>
      </c>
      <c r="L1707" t="str">
        <f t="shared" si="191"/>
        <v>Profundo</v>
      </c>
      <c r="M1707" s="2" t="s">
        <v>1038</v>
      </c>
      <c r="N1707" t="str">
        <f>VLOOKUP(M1707,spp!A:B,2,FALSE)</f>
        <v>Holacanthus passer</v>
      </c>
      <c r="O1707">
        <f t="shared" si="190"/>
        <v>3</v>
      </c>
      <c r="R1707">
        <v>1</v>
      </c>
      <c r="S1707">
        <v>2</v>
      </c>
      <c r="AJ1707">
        <f>VLOOKUP(M1707,spp!A:C,3,FALSE)</f>
        <v>2</v>
      </c>
      <c r="AK1707">
        <f>VLOOKUP(M1707,spp!A:D,4,FALSE)</f>
        <v>3</v>
      </c>
      <c r="AL1707">
        <f t="shared" si="192"/>
        <v>25343.75</v>
      </c>
      <c r="AM1707">
        <f t="shared" si="193"/>
        <v>633.59375</v>
      </c>
      <c r="AN1707">
        <f t="shared" si="194"/>
        <v>6335.9375</v>
      </c>
      <c r="AO1707">
        <f t="shared" si="195"/>
        <v>6.3359375</v>
      </c>
      <c r="AP1707">
        <f t="shared" si="196"/>
        <v>0.06</v>
      </c>
      <c r="AQ1707">
        <f>VLOOKUP(M1707,spp!A:H,8,FALSE)</f>
        <v>2.6</v>
      </c>
      <c r="AR1707" t="str">
        <f>VLOOKUP(M1707,spp!A:K,10,FALSE)</f>
        <v>Herbívoro</v>
      </c>
      <c r="AS1707" t="str">
        <f>VLOOKUP(M1707,spp!A:L,12,FALSE)</f>
        <v>LC</v>
      </c>
    </row>
    <row r="1708" spans="1:45" x14ac:dyDescent="0.3">
      <c r="A1708">
        <v>51</v>
      </c>
      <c r="B1708" s="2" t="s">
        <v>1176</v>
      </c>
      <c r="C1708" s="2" t="s">
        <v>1177</v>
      </c>
      <c r="D1708" s="2" t="s">
        <v>1188</v>
      </c>
      <c r="E1708" s="2" t="s">
        <v>1179</v>
      </c>
      <c r="F1708" s="2">
        <v>3</v>
      </c>
      <c r="G1708" s="1" t="s">
        <v>1185</v>
      </c>
      <c r="H1708" s="61">
        <v>2013</v>
      </c>
      <c r="I1708" s="5" t="s">
        <v>986</v>
      </c>
      <c r="K1708">
        <v>14</v>
      </c>
      <c r="L1708" t="str">
        <f t="shared" si="191"/>
        <v>Profundo</v>
      </c>
      <c r="M1708" s="2" t="s">
        <v>1021</v>
      </c>
      <c r="N1708" t="str">
        <f>VLOOKUP(M1708,spp!A:B,2,FALSE)</f>
        <v>Johnrandallia nigrirostris</v>
      </c>
      <c r="O1708">
        <f t="shared" si="190"/>
        <v>5</v>
      </c>
      <c r="P1708">
        <v>2</v>
      </c>
      <c r="Q1708">
        <v>3</v>
      </c>
      <c r="AJ1708">
        <f>VLOOKUP(M1708,spp!A:C,3,FALSE)</f>
        <v>2</v>
      </c>
      <c r="AK1708">
        <f>VLOOKUP(M1708,spp!A:D,4,FALSE)</f>
        <v>3</v>
      </c>
      <c r="AL1708">
        <f t="shared" si="192"/>
        <v>2593.75</v>
      </c>
      <c r="AM1708">
        <f t="shared" si="193"/>
        <v>64.84375</v>
      </c>
      <c r="AN1708">
        <f t="shared" si="194"/>
        <v>648.4375</v>
      </c>
      <c r="AO1708">
        <f t="shared" si="195"/>
        <v>0.6484375</v>
      </c>
      <c r="AP1708">
        <f t="shared" si="196"/>
        <v>0.1</v>
      </c>
      <c r="AQ1708">
        <f>VLOOKUP(M1708,spp!A:H,8,FALSE)</f>
        <v>3</v>
      </c>
      <c r="AR1708" t="str">
        <f>VLOOKUP(M1708,spp!A:K,10,FALSE)</f>
        <v>Depredador</v>
      </c>
      <c r="AS1708" t="str">
        <f>VLOOKUP(M1708,spp!A:L,12,FALSE)</f>
        <v>LC</v>
      </c>
    </row>
    <row r="1709" spans="1:45" x14ac:dyDescent="0.3">
      <c r="A1709">
        <v>51</v>
      </c>
      <c r="B1709" s="2" t="s">
        <v>1176</v>
      </c>
      <c r="C1709" s="2" t="s">
        <v>1177</v>
      </c>
      <c r="D1709" s="2" t="s">
        <v>1188</v>
      </c>
      <c r="E1709" s="2" t="s">
        <v>1179</v>
      </c>
      <c r="F1709" s="2">
        <v>3</v>
      </c>
      <c r="G1709" s="1" t="s">
        <v>1185</v>
      </c>
      <c r="H1709" s="61">
        <v>2013</v>
      </c>
      <c r="I1709" s="5" t="s">
        <v>986</v>
      </c>
      <c r="K1709">
        <v>14</v>
      </c>
      <c r="L1709" t="str">
        <f t="shared" si="191"/>
        <v>Profundo</v>
      </c>
      <c r="M1709" s="2" t="s">
        <v>1046</v>
      </c>
      <c r="N1709" t="str">
        <f>VLOOKUP(M1709,spp!A:B,2,FALSE)</f>
        <v>Arothron meleagris</v>
      </c>
      <c r="O1709">
        <f t="shared" si="190"/>
        <v>2</v>
      </c>
      <c r="R1709">
        <v>2</v>
      </c>
      <c r="AJ1709">
        <f>VLOOKUP(M1709,spp!A:C,3,FALSE)</f>
        <v>3</v>
      </c>
      <c r="AK1709">
        <f>VLOOKUP(M1709,spp!A:D,4,FALSE)</f>
        <v>2</v>
      </c>
      <c r="AL1709">
        <f t="shared" si="192"/>
        <v>937.5</v>
      </c>
      <c r="AM1709">
        <f t="shared" si="193"/>
        <v>23.4375</v>
      </c>
      <c r="AN1709">
        <f t="shared" si="194"/>
        <v>234.375</v>
      </c>
      <c r="AO1709">
        <f t="shared" si="195"/>
        <v>0.234375</v>
      </c>
      <c r="AP1709">
        <f t="shared" si="196"/>
        <v>0.04</v>
      </c>
      <c r="AQ1709">
        <f>VLOOKUP(M1709,spp!A:H,8,FALSE)</f>
        <v>3.4</v>
      </c>
      <c r="AR1709" t="str">
        <f>VLOOKUP(M1709,spp!A:K,10,FALSE)</f>
        <v>Depredador</v>
      </c>
      <c r="AS1709" t="str">
        <f>VLOOKUP(M1709,spp!A:L,12,FALSE)</f>
        <v>NE</v>
      </c>
    </row>
    <row r="1710" spans="1:45" x14ac:dyDescent="0.3">
      <c r="A1710">
        <v>51</v>
      </c>
      <c r="B1710" s="2" t="s">
        <v>1176</v>
      </c>
      <c r="C1710" s="2" t="s">
        <v>1177</v>
      </c>
      <c r="D1710" s="2" t="s">
        <v>1188</v>
      </c>
      <c r="E1710" s="2" t="s">
        <v>1179</v>
      </c>
      <c r="F1710" s="2">
        <v>3</v>
      </c>
      <c r="G1710" s="1" t="s">
        <v>1185</v>
      </c>
      <c r="H1710" s="61">
        <v>2013</v>
      </c>
      <c r="I1710" s="5" t="s">
        <v>986</v>
      </c>
      <c r="K1710">
        <v>14</v>
      </c>
      <c r="L1710" t="str">
        <f t="shared" si="191"/>
        <v>Profundo</v>
      </c>
      <c r="M1710" s="2" t="s">
        <v>1077</v>
      </c>
      <c r="N1710" t="str">
        <f>VLOOKUP(M1710,spp!A:B,2,FALSE)</f>
        <v>Fistularia commersonii</v>
      </c>
      <c r="O1710">
        <f t="shared" si="190"/>
        <v>1</v>
      </c>
      <c r="V1710">
        <v>1</v>
      </c>
      <c r="AJ1710">
        <f>VLOOKUP(M1710,spp!A:C,3,FALSE)</f>
        <v>5</v>
      </c>
      <c r="AK1710">
        <f>VLOOKUP(M1710,spp!A:D,4,FALSE)</f>
        <v>3</v>
      </c>
      <c r="AL1710">
        <f t="shared" si="192"/>
        <v>455625</v>
      </c>
      <c r="AM1710">
        <f t="shared" si="193"/>
        <v>11390.625</v>
      </c>
      <c r="AN1710">
        <f t="shared" si="194"/>
        <v>113906.25</v>
      </c>
      <c r="AO1710">
        <f t="shared" si="195"/>
        <v>113.90625</v>
      </c>
      <c r="AP1710">
        <f t="shared" si="196"/>
        <v>0.02</v>
      </c>
      <c r="AQ1710">
        <f>VLOOKUP(M1710,spp!A:H,8,FALSE)</f>
        <v>4.3</v>
      </c>
      <c r="AR1710" t="str">
        <f>VLOOKUP(M1710,spp!A:K,10,FALSE)</f>
        <v>Depredador Tope</v>
      </c>
      <c r="AS1710" t="str">
        <f>VLOOKUP(M1710,spp!A:L,12,FALSE)</f>
        <v>NE</v>
      </c>
    </row>
    <row r="1711" spans="1:45" x14ac:dyDescent="0.3">
      <c r="A1711">
        <v>51</v>
      </c>
      <c r="B1711" s="2" t="s">
        <v>1176</v>
      </c>
      <c r="C1711" s="2" t="s">
        <v>1177</v>
      </c>
      <c r="D1711" s="2" t="s">
        <v>1188</v>
      </c>
      <c r="E1711" s="2" t="s">
        <v>1179</v>
      </c>
      <c r="F1711" s="2">
        <v>3</v>
      </c>
      <c r="G1711" s="1" t="s">
        <v>1185</v>
      </c>
      <c r="H1711" s="61">
        <v>2013</v>
      </c>
      <c r="I1711" s="5" t="s">
        <v>986</v>
      </c>
      <c r="K1711">
        <v>14</v>
      </c>
      <c r="L1711" t="str">
        <f t="shared" si="191"/>
        <v>Profundo</v>
      </c>
      <c r="M1711" s="2" t="s">
        <v>1042</v>
      </c>
      <c r="N1711" t="str">
        <f>VLOOKUP(M1711,spp!A:B,2,FALSE)</f>
        <v>Bodianus diplotaenia</v>
      </c>
      <c r="O1711">
        <f t="shared" si="190"/>
        <v>16</v>
      </c>
      <c r="P1711">
        <v>10</v>
      </c>
      <c r="Q1711">
        <v>1</v>
      </c>
      <c r="R1711">
        <v>5</v>
      </c>
      <c r="AJ1711">
        <f>VLOOKUP(M1711,spp!A:C,3,FALSE)</f>
        <v>2.01E-2</v>
      </c>
      <c r="AK1711">
        <f>VLOOKUP(M1711,spp!A:D,4,FALSE)</f>
        <v>2</v>
      </c>
      <c r="AL1711">
        <f t="shared" si="192"/>
        <v>18.09</v>
      </c>
      <c r="AM1711">
        <f t="shared" si="193"/>
        <v>0.45224999999999999</v>
      </c>
      <c r="AN1711">
        <f t="shared" si="194"/>
        <v>4.5225</v>
      </c>
      <c r="AO1711">
        <f t="shared" si="195"/>
        <v>4.5224999999999996E-3</v>
      </c>
      <c r="AP1711">
        <f t="shared" si="196"/>
        <v>0.32</v>
      </c>
      <c r="AQ1711">
        <f>VLOOKUP(M1711,spp!A:H,8,FALSE)</f>
        <v>3.4</v>
      </c>
      <c r="AR1711" t="str">
        <f>VLOOKUP(M1711,spp!A:K,10,FALSE)</f>
        <v>Depredador</v>
      </c>
      <c r="AS1711" t="str">
        <f>VLOOKUP(M1711,spp!A:L,12,FALSE)</f>
        <v>LC</v>
      </c>
    </row>
    <row r="1712" spans="1:45" x14ac:dyDescent="0.3">
      <c r="A1712">
        <v>51</v>
      </c>
      <c r="B1712" s="2" t="s">
        <v>1176</v>
      </c>
      <c r="C1712" s="2" t="s">
        <v>1177</v>
      </c>
      <c r="D1712" s="2" t="s">
        <v>1188</v>
      </c>
      <c r="E1712" s="2" t="s">
        <v>1179</v>
      </c>
      <c r="F1712" s="2">
        <v>3</v>
      </c>
      <c r="G1712" s="1" t="s">
        <v>1185</v>
      </c>
      <c r="H1712" s="61">
        <v>2013</v>
      </c>
      <c r="I1712" s="5" t="s">
        <v>986</v>
      </c>
      <c r="K1712">
        <v>14</v>
      </c>
      <c r="L1712" t="str">
        <f t="shared" si="191"/>
        <v>Profundo</v>
      </c>
      <c r="M1712" s="2" t="s">
        <v>1157</v>
      </c>
      <c r="N1712" t="str">
        <f>VLOOKUP(M1712,spp!A:B,2,FALSE)</f>
        <v>Mycteroperca olfax</v>
      </c>
      <c r="O1712">
        <f t="shared" si="190"/>
        <v>1</v>
      </c>
      <c r="U1712">
        <v>1</v>
      </c>
      <c r="AJ1712">
        <f>VLOOKUP(M1712,spp!A:C,3,FALSE)</f>
        <v>1</v>
      </c>
      <c r="AK1712">
        <f>VLOOKUP(M1712,spp!A:D,4,FALSE)</f>
        <v>3.06</v>
      </c>
      <c r="AL1712">
        <f t="shared" si="192"/>
        <v>53069.893453360703</v>
      </c>
      <c r="AM1712">
        <f t="shared" si="193"/>
        <v>1326.7473363340175</v>
      </c>
      <c r="AN1712">
        <f t="shared" si="194"/>
        <v>13267.473363340176</v>
      </c>
      <c r="AO1712">
        <f t="shared" si="195"/>
        <v>13.267473363340176</v>
      </c>
      <c r="AP1712">
        <f t="shared" si="196"/>
        <v>0.02</v>
      </c>
      <c r="AQ1712">
        <f>VLOOKUP(M1712,spp!A:H,8,FALSE)</f>
        <v>4.5</v>
      </c>
      <c r="AR1712" t="str">
        <f>VLOOKUP(M1712,spp!A:K,10,FALSE)</f>
        <v>Depredador Tope</v>
      </c>
      <c r="AS1712" t="str">
        <f>VLOOKUP(M1712,spp!A:L,12,FALSE)</f>
        <v>VU</v>
      </c>
    </row>
    <row r="1713" spans="1:45" x14ac:dyDescent="0.3">
      <c r="A1713">
        <v>51</v>
      </c>
      <c r="B1713" s="2" t="s">
        <v>1176</v>
      </c>
      <c r="C1713" s="2" t="s">
        <v>1177</v>
      </c>
      <c r="D1713" s="2" t="s">
        <v>1188</v>
      </c>
      <c r="E1713" s="2" t="s">
        <v>1179</v>
      </c>
      <c r="F1713" s="2">
        <v>3</v>
      </c>
      <c r="G1713" s="1" t="s">
        <v>1185</v>
      </c>
      <c r="H1713" s="61">
        <v>2013</v>
      </c>
      <c r="I1713" s="5" t="s">
        <v>986</v>
      </c>
      <c r="K1713">
        <v>14</v>
      </c>
      <c r="L1713" t="str">
        <f t="shared" si="191"/>
        <v>Profundo</v>
      </c>
      <c r="M1713" s="2" t="s">
        <v>1145</v>
      </c>
      <c r="N1713" t="str">
        <f>VLOOKUP(M1713,spp!A:B,2,FALSE)</f>
        <v>Ctenochaetus marginatus</v>
      </c>
      <c r="O1713">
        <f t="shared" si="190"/>
        <v>2</v>
      </c>
      <c r="T1713">
        <v>2</v>
      </c>
      <c r="AJ1713">
        <f>VLOOKUP(M1713,spp!A:C,3,FALSE)</f>
        <v>0.297619048</v>
      </c>
      <c r="AK1713">
        <f>VLOOKUP(M1713,spp!A:D,4,FALSE)</f>
        <v>3</v>
      </c>
      <c r="AL1713">
        <f t="shared" si="192"/>
        <v>9300.5952500000003</v>
      </c>
      <c r="AM1713">
        <f t="shared" si="193"/>
        <v>232.51488125</v>
      </c>
      <c r="AN1713">
        <f t="shared" si="194"/>
        <v>2325.1488125000001</v>
      </c>
      <c r="AO1713">
        <f t="shared" si="195"/>
        <v>2.3251488125000002</v>
      </c>
      <c r="AP1713">
        <f t="shared" si="196"/>
        <v>0.04</v>
      </c>
      <c r="AQ1713">
        <f>VLOOKUP(M1713,spp!A:H,8,FALSE)</f>
        <v>2</v>
      </c>
      <c r="AR1713" t="str">
        <f>VLOOKUP(M1713,spp!A:K,10,FALSE)</f>
        <v>Herbívoro</v>
      </c>
      <c r="AS1713" t="str">
        <f>VLOOKUP(M1713,spp!A:L,12,FALSE)</f>
        <v>LC</v>
      </c>
    </row>
    <row r="1714" spans="1:45" x14ac:dyDescent="0.3">
      <c r="A1714">
        <v>51</v>
      </c>
      <c r="B1714" s="2" t="s">
        <v>1176</v>
      </c>
      <c r="C1714" s="2" t="s">
        <v>1177</v>
      </c>
      <c r="D1714" s="2" t="s">
        <v>1188</v>
      </c>
      <c r="E1714" s="2" t="s">
        <v>1179</v>
      </c>
      <c r="F1714" s="2">
        <v>3</v>
      </c>
      <c r="G1714" s="1" t="s">
        <v>1185</v>
      </c>
      <c r="H1714" s="61">
        <v>2013</v>
      </c>
      <c r="I1714" s="5" t="s">
        <v>986</v>
      </c>
      <c r="K1714">
        <v>14</v>
      </c>
      <c r="L1714" t="str">
        <f t="shared" si="191"/>
        <v>Profundo</v>
      </c>
      <c r="M1714" s="2" t="s">
        <v>1047</v>
      </c>
      <c r="N1714" t="str">
        <f>VLOOKUP(M1714,spp!A:B,2,FALSE)</f>
        <v>Scarus rubroviolaceus</v>
      </c>
      <c r="O1714">
        <f t="shared" si="190"/>
        <v>4</v>
      </c>
      <c r="U1714">
        <v>4</v>
      </c>
      <c r="AJ1714">
        <f>VLOOKUP(M1714,spp!A:C,3,FALSE)</f>
        <v>1</v>
      </c>
      <c r="AK1714">
        <f>VLOOKUP(M1714,spp!A:D,4,FALSE)</f>
        <v>3.109</v>
      </c>
      <c r="AL1714">
        <f t="shared" si="192"/>
        <v>252678.06429613938</v>
      </c>
      <c r="AM1714">
        <f t="shared" si="193"/>
        <v>6316.9516074034846</v>
      </c>
      <c r="AN1714">
        <f t="shared" si="194"/>
        <v>63169.516074034844</v>
      </c>
      <c r="AO1714">
        <f t="shared" si="195"/>
        <v>63.169516074034846</v>
      </c>
      <c r="AP1714">
        <f t="shared" si="196"/>
        <v>0.08</v>
      </c>
      <c r="AQ1714">
        <f>VLOOKUP(M1714,spp!A:H,8,FALSE)</f>
        <v>2</v>
      </c>
      <c r="AR1714" t="str">
        <f>VLOOKUP(M1714,spp!A:K,10,FALSE)</f>
        <v>Herbívoro</v>
      </c>
      <c r="AS1714" t="str">
        <f>VLOOKUP(M1714,spp!A:L,12,FALSE)</f>
        <v>LC</v>
      </c>
    </row>
    <row r="1715" spans="1:45" x14ac:dyDescent="0.3">
      <c r="A1715">
        <v>51</v>
      </c>
      <c r="B1715" s="2" t="s">
        <v>1176</v>
      </c>
      <c r="C1715" s="2" t="s">
        <v>1177</v>
      </c>
      <c r="D1715" s="2" t="s">
        <v>1188</v>
      </c>
      <c r="E1715" s="2" t="s">
        <v>1179</v>
      </c>
      <c r="F1715" s="2">
        <v>3</v>
      </c>
      <c r="G1715" s="1" t="s">
        <v>1185</v>
      </c>
      <c r="H1715" s="61">
        <v>2013</v>
      </c>
      <c r="I1715" s="5" t="s">
        <v>986</v>
      </c>
      <c r="K1715">
        <v>14</v>
      </c>
      <c r="L1715" t="str">
        <f t="shared" si="191"/>
        <v>Profundo</v>
      </c>
      <c r="M1715" s="2" t="s">
        <v>1033</v>
      </c>
      <c r="N1715" t="str">
        <f>VLOOKUP(M1715,spp!A:B,2,FALSE)</f>
        <v>Cephalopholis panamensis</v>
      </c>
      <c r="O1715">
        <f t="shared" si="190"/>
        <v>3</v>
      </c>
      <c r="T1715">
        <v>3</v>
      </c>
      <c r="AJ1715">
        <f>VLOOKUP(M1715,spp!A:C,3,FALSE)</f>
        <v>2</v>
      </c>
      <c r="AK1715">
        <f>VLOOKUP(M1715,spp!A:D,4,FALSE)</f>
        <v>3</v>
      </c>
      <c r="AL1715">
        <f t="shared" si="192"/>
        <v>93750</v>
      </c>
      <c r="AM1715">
        <f t="shared" si="193"/>
        <v>2343.75</v>
      </c>
      <c r="AN1715">
        <f t="shared" si="194"/>
        <v>23437.5</v>
      </c>
      <c r="AO1715">
        <f t="shared" si="195"/>
        <v>23.4375</v>
      </c>
      <c r="AP1715">
        <f t="shared" si="196"/>
        <v>0.06</v>
      </c>
      <c r="AQ1715">
        <f>VLOOKUP(M1715,spp!A:H,8,FALSE)</f>
        <v>4</v>
      </c>
      <c r="AR1715" t="str">
        <f>VLOOKUP(M1715,spp!A:K,10,FALSE)</f>
        <v>Depredador Tope</v>
      </c>
      <c r="AS1715" t="str">
        <f>VLOOKUP(M1715,spp!A:L,12,FALSE)</f>
        <v>LC</v>
      </c>
    </row>
    <row r="1716" spans="1:45" x14ac:dyDescent="0.3">
      <c r="A1716">
        <v>51</v>
      </c>
      <c r="B1716" s="2" t="s">
        <v>1176</v>
      </c>
      <c r="C1716" s="2" t="s">
        <v>1177</v>
      </c>
      <c r="D1716" s="2" t="s">
        <v>1188</v>
      </c>
      <c r="E1716" s="2" t="s">
        <v>1179</v>
      </c>
      <c r="F1716" s="2">
        <v>3</v>
      </c>
      <c r="G1716" s="1" t="s">
        <v>1185</v>
      </c>
      <c r="H1716" s="61">
        <v>2013</v>
      </c>
      <c r="I1716" s="5" t="s">
        <v>986</v>
      </c>
      <c r="K1716">
        <v>14</v>
      </c>
      <c r="L1716" t="str">
        <f t="shared" si="191"/>
        <v>Profundo</v>
      </c>
      <c r="M1716" s="2" t="s">
        <v>1080</v>
      </c>
      <c r="N1716" t="str">
        <f>VLOOKUP(M1716,spp!A:B,2,FALSE)</f>
        <v>Aulostomus chinensis</v>
      </c>
      <c r="O1716">
        <f t="shared" si="190"/>
        <v>1</v>
      </c>
      <c r="T1716">
        <v>1</v>
      </c>
      <c r="AJ1716">
        <f>VLOOKUP(M1716,spp!A:C,3,FALSE)</f>
        <v>2</v>
      </c>
      <c r="AK1716">
        <f>VLOOKUP(M1716,spp!A:D,4,FALSE)</f>
        <v>3</v>
      </c>
      <c r="AL1716">
        <f t="shared" si="192"/>
        <v>31250</v>
      </c>
      <c r="AM1716">
        <f t="shared" si="193"/>
        <v>781.25</v>
      </c>
      <c r="AN1716">
        <f t="shared" si="194"/>
        <v>7812.5</v>
      </c>
      <c r="AO1716">
        <f t="shared" si="195"/>
        <v>7.8125</v>
      </c>
      <c r="AP1716">
        <f t="shared" si="196"/>
        <v>0.02</v>
      </c>
      <c r="AQ1716">
        <f>VLOOKUP(M1716,spp!A:H,8,FALSE)</f>
        <v>3.9</v>
      </c>
      <c r="AR1716" t="str">
        <f>VLOOKUP(M1716,spp!A:K,10,FALSE)</f>
        <v>Depredador</v>
      </c>
      <c r="AS1716" t="str">
        <f>VLOOKUP(M1716,spp!A:L,12,FALSE)</f>
        <v>NE</v>
      </c>
    </row>
    <row r="1717" spans="1:45" x14ac:dyDescent="0.3">
      <c r="A1717">
        <v>51</v>
      </c>
      <c r="B1717" s="2" t="s">
        <v>1176</v>
      </c>
      <c r="C1717" s="2" t="s">
        <v>1177</v>
      </c>
      <c r="D1717" s="2" t="s">
        <v>1188</v>
      </c>
      <c r="E1717" s="2" t="s">
        <v>1179</v>
      </c>
      <c r="F1717" s="2">
        <v>3</v>
      </c>
      <c r="G1717" s="1" t="s">
        <v>1185</v>
      </c>
      <c r="H1717" s="61">
        <v>2013</v>
      </c>
      <c r="I1717" s="5" t="s">
        <v>986</v>
      </c>
      <c r="K1717">
        <v>14</v>
      </c>
      <c r="L1717" t="str">
        <f t="shared" si="191"/>
        <v>Profundo</v>
      </c>
      <c r="M1717" s="2" t="s">
        <v>1072</v>
      </c>
      <c r="N1717" t="str">
        <f>VLOOKUP(M1717,spp!A:B,2,FALSE)</f>
        <v>Kyphosus elegans</v>
      </c>
      <c r="O1717">
        <f t="shared" si="190"/>
        <v>3</v>
      </c>
      <c r="S1717">
        <v>3</v>
      </c>
      <c r="AJ1717">
        <f>VLOOKUP(M1717,spp!A:C,3,FALSE)</f>
        <v>2.18E-2</v>
      </c>
      <c r="AK1717">
        <f>VLOOKUP(M1717,spp!A:D,4,FALSE)</f>
        <v>3</v>
      </c>
      <c r="AL1717">
        <f t="shared" si="192"/>
        <v>350.50312499999995</v>
      </c>
      <c r="AM1717">
        <f t="shared" si="193"/>
        <v>8.7625781249999992</v>
      </c>
      <c r="AN1717">
        <f t="shared" si="194"/>
        <v>87.625781249999989</v>
      </c>
      <c r="AO1717">
        <f t="shared" si="195"/>
        <v>8.7625781249999993E-2</v>
      </c>
      <c r="AP1717">
        <f t="shared" si="196"/>
        <v>0.06</v>
      </c>
      <c r="AQ1717">
        <f>VLOOKUP(M1717,spp!A:H,8,FALSE)</f>
        <v>2.9</v>
      </c>
      <c r="AR1717" t="str">
        <f>VLOOKUP(M1717,spp!A:K,10,FALSE)</f>
        <v>Herbívoro</v>
      </c>
      <c r="AS1717" t="str">
        <f>VLOOKUP(M1717,spp!A:L,12,FALSE)</f>
        <v>LC</v>
      </c>
    </row>
    <row r="1718" spans="1:45" x14ac:dyDescent="0.3">
      <c r="A1718">
        <v>51</v>
      </c>
      <c r="B1718" s="2" t="s">
        <v>1176</v>
      </c>
      <c r="C1718" s="2" t="s">
        <v>1177</v>
      </c>
      <c r="D1718" s="2" t="s">
        <v>1188</v>
      </c>
      <c r="E1718" s="2" t="s">
        <v>1179</v>
      </c>
      <c r="F1718" s="2">
        <v>3</v>
      </c>
      <c r="G1718" s="1" t="s">
        <v>1185</v>
      </c>
      <c r="H1718" s="61">
        <v>2013</v>
      </c>
      <c r="I1718" s="5" t="s">
        <v>986</v>
      </c>
      <c r="K1718">
        <v>14</v>
      </c>
      <c r="L1718" t="str">
        <f t="shared" si="191"/>
        <v>Profundo</v>
      </c>
      <c r="M1718" s="2" t="s">
        <v>1200</v>
      </c>
      <c r="N1718" t="str">
        <f>VLOOKUP(M1718,spp!A:B,2,FALSE)</f>
        <v>Thalassoma grammaticum</v>
      </c>
      <c r="O1718">
        <f t="shared" si="190"/>
        <v>2</v>
      </c>
      <c r="R1718">
        <v>2</v>
      </c>
      <c r="AJ1718">
        <f>VLOOKUP(M1718,spp!A:C,3,FALSE)</f>
        <v>1</v>
      </c>
      <c r="AK1718">
        <f>VLOOKUP(M1718,spp!A:D,4,FALSE)</f>
        <v>2.9718</v>
      </c>
      <c r="AL1718">
        <f t="shared" si="192"/>
        <v>3637.7024479150164</v>
      </c>
      <c r="AM1718">
        <f t="shared" si="193"/>
        <v>90.942561197875406</v>
      </c>
      <c r="AN1718">
        <f t="shared" si="194"/>
        <v>909.42561197875409</v>
      </c>
      <c r="AO1718">
        <f t="shared" si="195"/>
        <v>0.90942561197875404</v>
      </c>
      <c r="AP1718">
        <f t="shared" si="196"/>
        <v>0.04</v>
      </c>
      <c r="AQ1718">
        <f>VLOOKUP(M1718,spp!A:H,8,FALSE)</f>
        <v>3.5</v>
      </c>
      <c r="AR1718" t="str">
        <f>VLOOKUP(M1718,spp!A:K,10,FALSE)</f>
        <v>Depredador</v>
      </c>
      <c r="AS1718" t="str">
        <f>VLOOKUP(M1718,spp!A:L,12,FALSE)</f>
        <v>LC</v>
      </c>
    </row>
    <row r="1719" spans="1:45" x14ac:dyDescent="0.3">
      <c r="A1719">
        <v>51</v>
      </c>
      <c r="B1719" s="2" t="s">
        <v>1176</v>
      </c>
      <c r="C1719" s="2" t="s">
        <v>1177</v>
      </c>
      <c r="D1719" s="2" t="s">
        <v>1188</v>
      </c>
      <c r="E1719" s="2" t="s">
        <v>1179</v>
      </c>
      <c r="F1719" s="2">
        <v>3</v>
      </c>
      <c r="G1719" s="1" t="s">
        <v>1185</v>
      </c>
      <c r="H1719" s="61">
        <v>2013</v>
      </c>
      <c r="I1719" s="5" t="s">
        <v>986</v>
      </c>
      <c r="K1719">
        <v>14</v>
      </c>
      <c r="L1719" t="str">
        <f t="shared" si="191"/>
        <v>Profundo</v>
      </c>
      <c r="M1719" s="2" t="s">
        <v>1056</v>
      </c>
      <c r="N1719" t="str">
        <f>VLOOKUP(M1719,spp!A:B,2,FALSE)</f>
        <v>Canthigaster punctatissima</v>
      </c>
      <c r="O1719">
        <f t="shared" si="190"/>
        <v>3</v>
      </c>
      <c r="P1719">
        <v>3</v>
      </c>
      <c r="AJ1719">
        <f>VLOOKUP(M1719,spp!A:C,3,FALSE)</f>
        <v>1</v>
      </c>
      <c r="AK1719">
        <f>VLOOKUP(M1719,spp!A:D,4,FALSE)</f>
        <v>2</v>
      </c>
      <c r="AL1719">
        <f t="shared" si="192"/>
        <v>18.75</v>
      </c>
      <c r="AM1719">
        <f t="shared" si="193"/>
        <v>0.46875</v>
      </c>
      <c r="AN1719">
        <f t="shared" si="194"/>
        <v>4.6875</v>
      </c>
      <c r="AO1719">
        <f t="shared" si="195"/>
        <v>4.6874999999999998E-3</v>
      </c>
      <c r="AP1719">
        <f t="shared" si="196"/>
        <v>0.06</v>
      </c>
      <c r="AQ1719">
        <f>VLOOKUP(M1719,spp!A:H,8,FALSE)</f>
        <v>3</v>
      </c>
      <c r="AR1719" t="str">
        <f>VLOOKUP(M1719,spp!A:K,10,FALSE)</f>
        <v>Depredador</v>
      </c>
      <c r="AS1719" t="str">
        <f>VLOOKUP(M1719,spp!A:L,12,FALSE)</f>
        <v>LC</v>
      </c>
    </row>
    <row r="1720" spans="1:45" x14ac:dyDescent="0.3">
      <c r="A1720">
        <v>51</v>
      </c>
      <c r="B1720" s="2" t="s">
        <v>1176</v>
      </c>
      <c r="C1720" s="2" t="s">
        <v>1177</v>
      </c>
      <c r="D1720" s="2" t="s">
        <v>1188</v>
      </c>
      <c r="E1720" s="2" t="s">
        <v>1179</v>
      </c>
      <c r="F1720" s="2">
        <v>3</v>
      </c>
      <c r="G1720" s="1" t="s">
        <v>1185</v>
      </c>
      <c r="H1720" s="61">
        <v>2013</v>
      </c>
      <c r="I1720" s="5" t="s">
        <v>986</v>
      </c>
      <c r="K1720">
        <v>14</v>
      </c>
      <c r="L1720" t="str">
        <f t="shared" si="191"/>
        <v>Profundo</v>
      </c>
      <c r="M1720" s="2" t="s">
        <v>1076</v>
      </c>
      <c r="N1720" t="str">
        <f>VLOOKUP(M1720,spp!A:B,2,FALSE)</f>
        <v>Acanthurus triostegus</v>
      </c>
      <c r="O1720">
        <f t="shared" si="190"/>
        <v>2</v>
      </c>
      <c r="S1720">
        <v>2</v>
      </c>
      <c r="AJ1720">
        <f>VLOOKUP(M1720,spp!A:C,3,FALSE)</f>
        <v>8</v>
      </c>
      <c r="AK1720">
        <f>VLOOKUP(M1720,spp!A:D,4,FALSE)</f>
        <v>2.57</v>
      </c>
      <c r="AL1720">
        <f t="shared" si="192"/>
        <v>25045.388211448328</v>
      </c>
      <c r="AM1720">
        <f t="shared" si="193"/>
        <v>626.13470528620815</v>
      </c>
      <c r="AN1720">
        <f t="shared" si="194"/>
        <v>6261.3470528620819</v>
      </c>
      <c r="AO1720">
        <f t="shared" si="195"/>
        <v>6.2613470528620816</v>
      </c>
      <c r="AP1720">
        <f t="shared" si="196"/>
        <v>0.04</v>
      </c>
      <c r="AQ1720">
        <f>VLOOKUP(M1720,spp!A:H,8,FALSE)</f>
        <v>2.8</v>
      </c>
      <c r="AR1720" t="str">
        <f>VLOOKUP(M1720,spp!A:K,10,FALSE)</f>
        <v>Herbívoro</v>
      </c>
      <c r="AS1720" t="str">
        <f>VLOOKUP(M1720,spp!A:L,12,FALSE)</f>
        <v>LC</v>
      </c>
    </row>
    <row r="1721" spans="1:45" x14ac:dyDescent="0.3">
      <c r="A1721">
        <v>50</v>
      </c>
      <c r="B1721" s="2" t="s">
        <v>1176</v>
      </c>
      <c r="C1721" s="2" t="s">
        <v>1177</v>
      </c>
      <c r="D1721" s="2" t="s">
        <v>1187</v>
      </c>
      <c r="E1721" t="s">
        <v>988</v>
      </c>
      <c r="F1721" s="2">
        <v>1</v>
      </c>
      <c r="G1721" s="1" t="s">
        <v>1185</v>
      </c>
      <c r="H1721" s="61">
        <v>2013</v>
      </c>
      <c r="I1721" s="5" t="s">
        <v>986</v>
      </c>
      <c r="K1721">
        <v>6</v>
      </c>
      <c r="L1721" t="str">
        <f t="shared" si="191"/>
        <v>Somero</v>
      </c>
      <c r="M1721" s="2" t="s">
        <v>1194</v>
      </c>
      <c r="N1721" t="str">
        <f>VLOOKUP(M1721,spp!A:B,2,FALSE)</f>
        <v>Stegastes arcifrons</v>
      </c>
      <c r="O1721">
        <f t="shared" si="190"/>
        <v>4</v>
      </c>
      <c r="Q1721">
        <v>4</v>
      </c>
      <c r="AJ1721">
        <f>VLOOKUP(M1721,spp!A:C,3,FALSE)</f>
        <v>3.49E-2</v>
      </c>
      <c r="AK1721">
        <f>VLOOKUP(M1721,spp!A:D,4,FALSE)</f>
        <v>2</v>
      </c>
      <c r="AL1721">
        <f t="shared" si="192"/>
        <v>7.8525</v>
      </c>
      <c r="AM1721">
        <f t="shared" si="193"/>
        <v>0.1963125</v>
      </c>
      <c r="AN1721">
        <f t="shared" si="194"/>
        <v>1.963125</v>
      </c>
      <c r="AO1721">
        <f t="shared" si="195"/>
        <v>1.963125E-3</v>
      </c>
      <c r="AP1721">
        <f t="shared" si="196"/>
        <v>0.08</v>
      </c>
      <c r="AQ1721">
        <f>VLOOKUP(M1721,spp!A:H,8,FALSE)</f>
        <v>2.97</v>
      </c>
      <c r="AR1721" t="str">
        <f>VLOOKUP(M1721,spp!A:K,10,FALSE)</f>
        <v>Herbívoro</v>
      </c>
      <c r="AS1721" t="str">
        <f>VLOOKUP(M1721,spp!A:L,12,FALSE)</f>
        <v>LC</v>
      </c>
    </row>
    <row r="1722" spans="1:45" x14ac:dyDescent="0.3">
      <c r="A1722">
        <v>50</v>
      </c>
      <c r="B1722" s="2" t="s">
        <v>1176</v>
      </c>
      <c r="C1722" s="2" t="s">
        <v>1177</v>
      </c>
      <c r="D1722" s="2" t="s">
        <v>1187</v>
      </c>
      <c r="E1722" t="s">
        <v>988</v>
      </c>
      <c r="F1722" s="2">
        <v>1</v>
      </c>
      <c r="G1722" s="1" t="s">
        <v>1185</v>
      </c>
      <c r="H1722" s="61">
        <v>2013</v>
      </c>
      <c r="I1722" s="5" t="s">
        <v>986</v>
      </c>
      <c r="K1722">
        <v>6</v>
      </c>
      <c r="L1722" t="str">
        <f t="shared" si="191"/>
        <v>Somero</v>
      </c>
      <c r="M1722" s="2" t="s">
        <v>1198</v>
      </c>
      <c r="N1722" t="str">
        <f>VLOOKUP(M1722,spp!A:B,2,FALSE)</f>
        <v>Dermatolepis dermatolepis</v>
      </c>
      <c r="O1722">
        <f t="shared" si="190"/>
        <v>1</v>
      </c>
      <c r="S1722">
        <v>1</v>
      </c>
      <c r="AJ1722">
        <f>VLOOKUP(M1722,spp!A:C,3,FALSE)</f>
        <v>1</v>
      </c>
      <c r="AK1722">
        <f>VLOOKUP(M1722,spp!A:D,4,FALSE)</f>
        <v>3</v>
      </c>
      <c r="AL1722">
        <f t="shared" si="192"/>
        <v>5359.375</v>
      </c>
      <c r="AM1722">
        <f t="shared" si="193"/>
        <v>133.984375</v>
      </c>
      <c r="AN1722">
        <f t="shared" si="194"/>
        <v>1339.84375</v>
      </c>
      <c r="AO1722">
        <f t="shared" si="195"/>
        <v>1.33984375</v>
      </c>
      <c r="AP1722">
        <f t="shared" si="196"/>
        <v>0.02</v>
      </c>
      <c r="AQ1722">
        <f>VLOOKUP(M1722,spp!A:H,8,FALSE)</f>
        <v>4.5</v>
      </c>
      <c r="AR1722" t="str">
        <f>VLOOKUP(M1722,spp!A:K,10,FALSE)</f>
        <v>Depredador Tope</v>
      </c>
      <c r="AS1722" t="str">
        <f>VLOOKUP(M1722,spp!A:L,12,FALSE)</f>
        <v>LC</v>
      </c>
    </row>
    <row r="1723" spans="1:45" x14ac:dyDescent="0.3">
      <c r="A1723">
        <v>50</v>
      </c>
      <c r="B1723" s="2" t="s">
        <v>1176</v>
      </c>
      <c r="C1723" s="2" t="s">
        <v>1177</v>
      </c>
      <c r="D1723" s="2" t="s">
        <v>1187</v>
      </c>
      <c r="E1723" t="s">
        <v>988</v>
      </c>
      <c r="F1723" s="2">
        <v>1</v>
      </c>
      <c r="G1723" s="1" t="s">
        <v>1185</v>
      </c>
      <c r="H1723" s="61">
        <v>2013</v>
      </c>
      <c r="I1723" s="5" t="s">
        <v>986</v>
      </c>
      <c r="K1723">
        <v>6</v>
      </c>
      <c r="L1723" t="str">
        <f t="shared" si="191"/>
        <v>Somero</v>
      </c>
      <c r="M1723" s="2" t="s">
        <v>1041</v>
      </c>
      <c r="N1723" t="str">
        <f>VLOOKUP(M1723,spp!A:B,2,FALSE)</f>
        <v>Chromis atrilobata</v>
      </c>
      <c r="O1723">
        <f t="shared" si="190"/>
        <v>15</v>
      </c>
      <c r="P1723">
        <v>15</v>
      </c>
      <c r="AJ1723">
        <f>VLOOKUP(M1723,spp!A:C,3,FALSE)</f>
        <v>5</v>
      </c>
      <c r="AK1723">
        <f>VLOOKUP(M1723,spp!A:D,4,FALSE)</f>
        <v>3.41655</v>
      </c>
      <c r="AL1723">
        <f t="shared" si="192"/>
        <v>1716.4975979714177</v>
      </c>
      <c r="AM1723">
        <f t="shared" si="193"/>
        <v>42.912439949285442</v>
      </c>
      <c r="AN1723">
        <f t="shared" si="194"/>
        <v>429.12439949285442</v>
      </c>
      <c r="AO1723">
        <f t="shared" si="195"/>
        <v>0.42912439949285441</v>
      </c>
      <c r="AP1723">
        <f t="shared" si="196"/>
        <v>0.3</v>
      </c>
      <c r="AQ1723">
        <f>VLOOKUP(M1723,spp!A:H,8,FALSE)</f>
        <v>3.4</v>
      </c>
      <c r="AR1723" t="str">
        <f>VLOOKUP(M1723,spp!A:K,10,FALSE)</f>
        <v>Planctívoro</v>
      </c>
      <c r="AS1723" t="str">
        <f>VLOOKUP(M1723,spp!A:L,12,FALSE)</f>
        <v>LC</v>
      </c>
    </row>
    <row r="1724" spans="1:45" x14ac:dyDescent="0.3">
      <c r="A1724">
        <v>50</v>
      </c>
      <c r="B1724" s="2" t="s">
        <v>1176</v>
      </c>
      <c r="C1724" s="2" t="s">
        <v>1177</v>
      </c>
      <c r="D1724" s="2" t="s">
        <v>1187</v>
      </c>
      <c r="E1724" t="s">
        <v>988</v>
      </c>
      <c r="F1724" s="2">
        <v>1</v>
      </c>
      <c r="G1724" s="1" t="s">
        <v>1185</v>
      </c>
      <c r="H1724" s="61">
        <v>2013</v>
      </c>
      <c r="I1724" s="5" t="s">
        <v>986</v>
      </c>
      <c r="K1724">
        <v>6</v>
      </c>
      <c r="L1724" t="str">
        <f t="shared" si="191"/>
        <v>Somero</v>
      </c>
      <c r="M1724" s="2" t="s">
        <v>1062</v>
      </c>
      <c r="N1724" t="str">
        <f>VLOOKUP(M1724,spp!A:B,2,FALSE)</f>
        <v>Paranthias colonus</v>
      </c>
      <c r="O1724">
        <f t="shared" si="190"/>
        <v>5</v>
      </c>
      <c r="R1724">
        <v>5</v>
      </c>
      <c r="AJ1724">
        <f>VLOOKUP(M1724,spp!A:C,3,FALSE)</f>
        <v>1.485E-2</v>
      </c>
      <c r="AK1724">
        <f>VLOOKUP(M1724,spp!A:D,4,FALSE)</f>
        <v>2</v>
      </c>
      <c r="AL1724">
        <f t="shared" si="192"/>
        <v>11.6015625</v>
      </c>
      <c r="AM1724">
        <f t="shared" si="193"/>
        <v>0.2900390625</v>
      </c>
      <c r="AN1724">
        <f t="shared" si="194"/>
        <v>2.900390625</v>
      </c>
      <c r="AO1724">
        <f t="shared" si="195"/>
        <v>2.9003906250000002E-3</v>
      </c>
      <c r="AP1724">
        <f t="shared" si="196"/>
        <v>0.1</v>
      </c>
      <c r="AQ1724">
        <f>VLOOKUP(M1724,spp!A:H,8,FALSE)</f>
        <v>3.8</v>
      </c>
      <c r="AR1724" t="str">
        <f>VLOOKUP(M1724,spp!A:K,10,FALSE)</f>
        <v>Planctívoro</v>
      </c>
      <c r="AS1724" t="str">
        <f>VLOOKUP(M1724,spp!A:L,12,FALSE)</f>
        <v>LC</v>
      </c>
    </row>
    <row r="1725" spans="1:45" x14ac:dyDescent="0.3">
      <c r="A1725">
        <v>50</v>
      </c>
      <c r="B1725" s="2" t="s">
        <v>1176</v>
      </c>
      <c r="C1725" s="2" t="s">
        <v>1177</v>
      </c>
      <c r="D1725" s="2" t="s">
        <v>1187</v>
      </c>
      <c r="E1725" t="s">
        <v>988</v>
      </c>
      <c r="F1725" s="2">
        <v>1</v>
      </c>
      <c r="G1725" s="1" t="s">
        <v>1185</v>
      </c>
      <c r="H1725" s="61">
        <v>2013</v>
      </c>
      <c r="I1725" s="5" t="s">
        <v>986</v>
      </c>
      <c r="K1725">
        <v>6</v>
      </c>
      <c r="L1725" t="str">
        <f t="shared" si="191"/>
        <v>Somero</v>
      </c>
      <c r="M1725" s="2" t="s">
        <v>1081</v>
      </c>
      <c r="N1725" t="str">
        <f>VLOOKUP(M1725,spp!A:B,2,FALSE)</f>
        <v>Triaenodon obesus</v>
      </c>
      <c r="O1725">
        <f t="shared" si="190"/>
        <v>2</v>
      </c>
      <c r="W1725">
        <v>1</v>
      </c>
      <c r="Y1725">
        <v>1</v>
      </c>
      <c r="AJ1725">
        <f>VLOOKUP(M1725,spp!A:C,3,FALSE)</f>
        <v>1.5E-3</v>
      </c>
      <c r="AK1725">
        <f>VLOOKUP(M1725,spp!A:D,4,FALSE)</f>
        <v>3</v>
      </c>
      <c r="AL1725">
        <f t="shared" si="192"/>
        <v>882.375</v>
      </c>
      <c r="AM1725">
        <f t="shared" si="193"/>
        <v>22.059374999999999</v>
      </c>
      <c r="AN1725">
        <f t="shared" si="194"/>
        <v>220.59375</v>
      </c>
      <c r="AO1725">
        <f t="shared" si="195"/>
        <v>0.22059375000000001</v>
      </c>
      <c r="AP1725">
        <f t="shared" si="196"/>
        <v>0.04</v>
      </c>
      <c r="AQ1725">
        <f>VLOOKUP(M1725,spp!A:H,8,FALSE)</f>
        <v>4.2</v>
      </c>
      <c r="AR1725" t="str">
        <f>VLOOKUP(M1725,spp!A:K,10,FALSE)</f>
        <v>Depredador Tope</v>
      </c>
      <c r="AS1725" t="str">
        <f>VLOOKUP(M1725,spp!A:L,12,FALSE)</f>
        <v>NT</v>
      </c>
    </row>
    <row r="1726" spans="1:45" x14ac:dyDescent="0.3">
      <c r="A1726">
        <v>50</v>
      </c>
      <c r="B1726" s="2" t="s">
        <v>1176</v>
      </c>
      <c r="C1726" s="2" t="s">
        <v>1177</v>
      </c>
      <c r="D1726" s="2" t="s">
        <v>1187</v>
      </c>
      <c r="E1726" t="s">
        <v>988</v>
      </c>
      <c r="F1726" s="2">
        <v>1</v>
      </c>
      <c r="G1726" s="1" t="s">
        <v>1185</v>
      </c>
      <c r="H1726" s="61">
        <v>2013</v>
      </c>
      <c r="I1726" s="5" t="s">
        <v>986</v>
      </c>
      <c r="K1726">
        <v>6</v>
      </c>
      <c r="L1726" t="str">
        <f t="shared" si="191"/>
        <v>Somero</v>
      </c>
      <c r="M1726" s="2" t="s">
        <v>1064</v>
      </c>
      <c r="N1726" t="str">
        <f>VLOOKUP(M1726,spp!A:B,2,FALSE)</f>
        <v>Zanclus cornutus</v>
      </c>
      <c r="O1726">
        <f t="shared" ref="O1726:O1790" si="197">+SUM(P1726:AF1726)</f>
        <v>2</v>
      </c>
      <c r="R1726">
        <v>2</v>
      </c>
      <c r="AJ1726">
        <f>VLOOKUP(M1726,spp!A:C,3,FALSE)</f>
        <v>1.47E-2</v>
      </c>
      <c r="AK1726">
        <f>VLOOKUP(M1726,spp!A:D,4,FALSE)</f>
        <v>3</v>
      </c>
      <c r="AL1726">
        <f t="shared" si="192"/>
        <v>57.421875</v>
      </c>
      <c r="AM1726">
        <f t="shared" si="193"/>
        <v>1.435546875</v>
      </c>
      <c r="AN1726">
        <f t="shared" si="194"/>
        <v>14.35546875</v>
      </c>
      <c r="AO1726">
        <f t="shared" si="195"/>
        <v>1.4355468749999999E-2</v>
      </c>
      <c r="AP1726">
        <f t="shared" si="196"/>
        <v>0.04</v>
      </c>
      <c r="AQ1726">
        <f>VLOOKUP(M1726,spp!A:H,8,FALSE)</f>
        <v>2.9</v>
      </c>
      <c r="AR1726" t="str">
        <f>VLOOKUP(M1726,spp!A:K,10,FALSE)</f>
        <v>Herbívoro</v>
      </c>
      <c r="AS1726" t="str">
        <f>VLOOKUP(M1726,spp!A:L,12,FALSE)</f>
        <v>NE</v>
      </c>
    </row>
    <row r="1727" spans="1:45" x14ac:dyDescent="0.3">
      <c r="A1727">
        <v>50</v>
      </c>
      <c r="B1727" s="2" t="s">
        <v>1176</v>
      </c>
      <c r="C1727" s="2" t="s">
        <v>1177</v>
      </c>
      <c r="D1727" s="2" t="s">
        <v>1187</v>
      </c>
      <c r="E1727" t="s">
        <v>988</v>
      </c>
      <c r="F1727" s="2">
        <v>1</v>
      </c>
      <c r="G1727" s="1" t="s">
        <v>1185</v>
      </c>
      <c r="H1727" s="61">
        <v>2013</v>
      </c>
      <c r="I1727" s="5" t="s">
        <v>986</v>
      </c>
      <c r="K1727">
        <v>6</v>
      </c>
      <c r="L1727" t="str">
        <f t="shared" si="191"/>
        <v>Somero</v>
      </c>
      <c r="M1727" s="2" t="s">
        <v>1200</v>
      </c>
      <c r="N1727" t="str">
        <f>VLOOKUP(M1727,spp!A:B,2,FALSE)</f>
        <v>Thalassoma grammaticum</v>
      </c>
      <c r="O1727">
        <f t="shared" si="197"/>
        <v>2</v>
      </c>
      <c r="P1727">
        <v>1</v>
      </c>
      <c r="Q1727">
        <v>1</v>
      </c>
      <c r="AJ1727">
        <f>VLOOKUP(M1727,spp!A:C,3,FALSE)</f>
        <v>1</v>
      </c>
      <c r="AK1727">
        <f>VLOOKUP(M1727,spp!A:D,4,FALSE)</f>
        <v>2.9718</v>
      </c>
      <c r="AL1727">
        <f t="shared" si="192"/>
        <v>413.7986848534394</v>
      </c>
      <c r="AM1727">
        <f t="shared" si="193"/>
        <v>10.344967121335985</v>
      </c>
      <c r="AN1727">
        <f t="shared" si="194"/>
        <v>103.44967121335985</v>
      </c>
      <c r="AO1727">
        <f t="shared" si="195"/>
        <v>0.10344967121335985</v>
      </c>
      <c r="AP1727">
        <f t="shared" si="196"/>
        <v>0.04</v>
      </c>
      <c r="AQ1727">
        <f>VLOOKUP(M1727,spp!A:H,8,FALSE)</f>
        <v>3.5</v>
      </c>
      <c r="AR1727" t="str">
        <f>VLOOKUP(M1727,spp!A:K,10,FALSE)</f>
        <v>Depredador</v>
      </c>
      <c r="AS1727" t="str">
        <f>VLOOKUP(M1727,spp!A:L,12,FALSE)</f>
        <v>LC</v>
      </c>
    </row>
    <row r="1728" spans="1:45" x14ac:dyDescent="0.3">
      <c r="A1728">
        <v>50</v>
      </c>
      <c r="B1728" s="2" t="s">
        <v>1176</v>
      </c>
      <c r="C1728" s="2" t="s">
        <v>1177</v>
      </c>
      <c r="D1728" s="2" t="s">
        <v>1187</v>
      </c>
      <c r="E1728" t="s">
        <v>988</v>
      </c>
      <c r="F1728" s="2">
        <v>1</v>
      </c>
      <c r="G1728" s="1" t="s">
        <v>1185</v>
      </c>
      <c r="H1728" s="61">
        <v>2013</v>
      </c>
      <c r="I1728" s="5" t="s">
        <v>986</v>
      </c>
      <c r="K1728">
        <v>6</v>
      </c>
      <c r="L1728" t="str">
        <f t="shared" si="191"/>
        <v>Somero</v>
      </c>
      <c r="M1728" s="2" t="s">
        <v>1028</v>
      </c>
      <c r="N1728" t="str">
        <f>VLOOKUP(M1728,spp!A:B,2,FALSE)</f>
        <v>Thalassoma lucasanum</v>
      </c>
      <c r="O1728">
        <f t="shared" si="197"/>
        <v>14</v>
      </c>
      <c r="P1728">
        <v>14</v>
      </c>
      <c r="AJ1728">
        <f>VLOOKUP(M1728,spp!A:C,3,FALSE)</f>
        <v>1.261E-2</v>
      </c>
      <c r="AK1728">
        <f>VLOOKUP(M1728,spp!A:D,4,FALSE)</f>
        <v>2</v>
      </c>
      <c r="AL1728">
        <f t="shared" si="192"/>
        <v>1.103375</v>
      </c>
      <c r="AM1728">
        <f t="shared" si="193"/>
        <v>2.7584375000000001E-2</v>
      </c>
      <c r="AN1728">
        <f t="shared" si="194"/>
        <v>0.27584375</v>
      </c>
      <c r="AO1728">
        <f t="shared" si="195"/>
        <v>2.7584374999999999E-4</v>
      </c>
      <c r="AP1728">
        <f t="shared" si="196"/>
        <v>0.28000000000000003</v>
      </c>
      <c r="AQ1728">
        <f>VLOOKUP(M1728,spp!A:H,8,FALSE)</f>
        <v>3.5</v>
      </c>
      <c r="AR1728" t="str">
        <f>VLOOKUP(M1728,spp!A:K,10,FALSE)</f>
        <v>Depredador</v>
      </c>
      <c r="AS1728" t="str">
        <f>VLOOKUP(M1728,spp!A:L,12,FALSE)</f>
        <v>LC</v>
      </c>
    </row>
    <row r="1729" spans="1:45" x14ac:dyDescent="0.3">
      <c r="A1729">
        <v>50</v>
      </c>
      <c r="B1729" s="2" t="s">
        <v>1176</v>
      </c>
      <c r="C1729" s="2" t="s">
        <v>1177</v>
      </c>
      <c r="D1729" s="2" t="s">
        <v>1187</v>
      </c>
      <c r="E1729" t="s">
        <v>988</v>
      </c>
      <c r="F1729" s="2">
        <v>1</v>
      </c>
      <c r="G1729" s="1" t="s">
        <v>1185</v>
      </c>
      <c r="H1729" s="61">
        <v>2013</v>
      </c>
      <c r="I1729" s="5" t="s">
        <v>986</v>
      </c>
      <c r="K1729">
        <v>6</v>
      </c>
      <c r="L1729" t="str">
        <f t="shared" si="191"/>
        <v>Somero</v>
      </c>
      <c r="M1729" s="2" t="s">
        <v>1141</v>
      </c>
      <c r="N1729" t="str">
        <f>VLOOKUP(M1729,spp!A:B,2,FALSE)</f>
        <v>Halichoeres discolor</v>
      </c>
      <c r="O1729">
        <f t="shared" si="197"/>
        <v>5</v>
      </c>
      <c r="P1729">
        <v>5</v>
      </c>
      <c r="AJ1729">
        <f>VLOOKUP(M1729,spp!A:C,3,FALSE)</f>
        <v>0.01</v>
      </c>
      <c r="AK1729">
        <f>VLOOKUP(M1729,spp!A:D,4,FALSE)</f>
        <v>3.04</v>
      </c>
      <c r="AL1729">
        <f t="shared" si="192"/>
        <v>0.81041529838214721</v>
      </c>
      <c r="AM1729">
        <f t="shared" si="193"/>
        <v>2.026038245955368E-2</v>
      </c>
      <c r="AN1729">
        <f t="shared" si="194"/>
        <v>0.2026038245955368</v>
      </c>
      <c r="AO1729">
        <f t="shared" si="195"/>
        <v>2.026038245955368E-4</v>
      </c>
      <c r="AP1729">
        <f t="shared" si="196"/>
        <v>0.1</v>
      </c>
      <c r="AQ1729">
        <f>VLOOKUP(M1729,spp!A:H,8,FALSE)</f>
        <v>3.4</v>
      </c>
      <c r="AR1729" t="str">
        <f>VLOOKUP(M1729,spp!A:K,10,FALSE)</f>
        <v>Depredador</v>
      </c>
      <c r="AS1729" t="str">
        <f>VLOOKUP(M1729,spp!A:L,12,FALSE)</f>
        <v>VU</v>
      </c>
    </row>
    <row r="1730" spans="1:45" x14ac:dyDescent="0.3">
      <c r="A1730">
        <v>50</v>
      </c>
      <c r="B1730" s="2" t="s">
        <v>1176</v>
      </c>
      <c r="C1730" s="2" t="s">
        <v>1177</v>
      </c>
      <c r="D1730" s="2" t="s">
        <v>1187</v>
      </c>
      <c r="E1730" t="s">
        <v>988</v>
      </c>
      <c r="F1730" s="2">
        <v>1</v>
      </c>
      <c r="G1730" s="1" t="s">
        <v>1185</v>
      </c>
      <c r="H1730" s="61">
        <v>2013</v>
      </c>
      <c r="I1730" s="5" t="s">
        <v>986</v>
      </c>
      <c r="K1730">
        <v>6</v>
      </c>
      <c r="L1730" t="str">
        <f t="shared" si="191"/>
        <v>Somero</v>
      </c>
      <c r="M1730" s="2" t="s">
        <v>1066</v>
      </c>
      <c r="N1730" t="str">
        <f>VLOOKUP(M1730,spp!A:B,2,FALSE)</f>
        <v>Caranx melampygus</v>
      </c>
      <c r="O1730">
        <f t="shared" si="197"/>
        <v>8</v>
      </c>
      <c r="U1730">
        <v>8</v>
      </c>
      <c r="AJ1730">
        <f>VLOOKUP(M1730,spp!A:C,3,FALSE)</f>
        <v>2</v>
      </c>
      <c r="AK1730">
        <f>VLOOKUP(M1730,spp!A:D,4,FALSE)</f>
        <v>2</v>
      </c>
      <c r="AL1730">
        <f t="shared" si="192"/>
        <v>19600</v>
      </c>
      <c r="AM1730">
        <f t="shared" si="193"/>
        <v>490</v>
      </c>
      <c r="AN1730">
        <f t="shared" si="194"/>
        <v>4900</v>
      </c>
      <c r="AO1730">
        <f t="shared" si="195"/>
        <v>4.9000000000000004</v>
      </c>
      <c r="AP1730">
        <f t="shared" si="196"/>
        <v>0.16</v>
      </c>
      <c r="AQ1730">
        <f>VLOOKUP(M1730,spp!A:H,8,FALSE)</f>
        <v>4.5</v>
      </c>
      <c r="AR1730" t="str">
        <f>VLOOKUP(M1730,spp!A:K,10,FALSE)</f>
        <v>Depredador Tope</v>
      </c>
      <c r="AS1730" t="str">
        <f>VLOOKUP(M1730,spp!A:L,12,FALSE)</f>
        <v>NE</v>
      </c>
    </row>
    <row r="1731" spans="1:45" x14ac:dyDescent="0.3">
      <c r="A1731">
        <v>50</v>
      </c>
      <c r="B1731" s="2" t="s">
        <v>1176</v>
      </c>
      <c r="C1731" s="2" t="s">
        <v>1177</v>
      </c>
      <c r="D1731" s="2" t="s">
        <v>1187</v>
      </c>
      <c r="E1731" t="s">
        <v>988</v>
      </c>
      <c r="F1731" s="2">
        <v>1</v>
      </c>
      <c r="G1731" s="1" t="s">
        <v>1185</v>
      </c>
      <c r="H1731" s="61">
        <v>2013</v>
      </c>
      <c r="I1731" s="5" t="s">
        <v>986</v>
      </c>
      <c r="K1731">
        <v>6</v>
      </c>
      <c r="L1731" t="str">
        <f t="shared" si="191"/>
        <v>Somero</v>
      </c>
      <c r="M1731" s="2" t="s">
        <v>1031</v>
      </c>
      <c r="N1731" t="str">
        <f>VLOOKUP(M1731,spp!A:B,2,FALSE)</f>
        <v>Ophioblennius steindachneri</v>
      </c>
      <c r="O1731">
        <f t="shared" si="197"/>
        <v>3</v>
      </c>
      <c r="P1731">
        <v>2</v>
      </c>
      <c r="Q1731">
        <v>1</v>
      </c>
      <c r="AJ1731">
        <f>VLOOKUP(M1731,spp!A:C,3,FALSE)</f>
        <v>3</v>
      </c>
      <c r="AK1731">
        <f>VLOOKUP(M1731,spp!A:D,4,FALSE)</f>
        <v>2.379</v>
      </c>
      <c r="AL1731">
        <f t="shared" si="192"/>
        <v>415.22310397440043</v>
      </c>
      <c r="AM1731">
        <f t="shared" si="193"/>
        <v>10.380577599360011</v>
      </c>
      <c r="AN1731">
        <f t="shared" si="194"/>
        <v>103.80577599360011</v>
      </c>
      <c r="AO1731">
        <f t="shared" si="195"/>
        <v>0.10380577599360011</v>
      </c>
      <c r="AP1731">
        <f t="shared" si="196"/>
        <v>0.06</v>
      </c>
      <c r="AQ1731">
        <f>VLOOKUP(M1731,spp!A:H,8,FALSE)</f>
        <v>2.7</v>
      </c>
      <c r="AR1731" t="str">
        <f>VLOOKUP(M1731,spp!A:K,10,FALSE)</f>
        <v>Herbívoro</v>
      </c>
      <c r="AS1731" t="str">
        <f>VLOOKUP(M1731,spp!A:L,12,FALSE)</f>
        <v>LC</v>
      </c>
    </row>
    <row r="1732" spans="1:45" x14ac:dyDescent="0.3">
      <c r="A1732">
        <v>50</v>
      </c>
      <c r="B1732" s="2" t="s">
        <v>1176</v>
      </c>
      <c r="C1732" s="2" t="s">
        <v>1177</v>
      </c>
      <c r="D1732" s="2" t="s">
        <v>1187</v>
      </c>
      <c r="E1732" t="s">
        <v>988</v>
      </c>
      <c r="F1732" s="2">
        <v>1</v>
      </c>
      <c r="G1732" s="1" t="s">
        <v>1185</v>
      </c>
      <c r="H1732" s="61">
        <v>2013</v>
      </c>
      <c r="I1732" s="5" t="s">
        <v>986</v>
      </c>
      <c r="K1732">
        <v>6</v>
      </c>
      <c r="L1732" t="str">
        <f t="shared" ref="L1732:L1795" si="198">IF(K1732&gt;6,"Profundo","Somero")</f>
        <v>Somero</v>
      </c>
      <c r="M1732" s="2" t="s">
        <v>1047</v>
      </c>
      <c r="N1732" t="str">
        <f>VLOOKUP(M1732,spp!A:B,2,FALSE)</f>
        <v>Scarus rubroviolaceus</v>
      </c>
      <c r="O1732">
        <f t="shared" si="197"/>
        <v>2</v>
      </c>
      <c r="S1732">
        <v>1</v>
      </c>
      <c r="U1732">
        <v>1</v>
      </c>
      <c r="AJ1732">
        <f>VLOOKUP(M1732,spp!A:C,3,FALSE)</f>
        <v>1</v>
      </c>
      <c r="AK1732">
        <f>VLOOKUP(M1732,spp!A:D,4,FALSE)</f>
        <v>3.109</v>
      </c>
      <c r="AL1732">
        <f t="shared" ref="AL1732:AL1795" si="199">((AJ1732*$P$2^AK1732)*P1732)+((AJ1732*$Q$2^AK1732)*Q1732)+((AJ1732*$R$2^AK1732)*R1732)+((AJ1732*$S$2^AK1732)*S1732)+((AJ1732*$T$2^AK1732)*T1732)+((AJ1732*$U$2^AK1732)*U1732)+((AJ1732*$V$2^AK1732)*V1732)+((AJ1732*$W$2^AK1732)*W1732)+((AJ1732*$X$2^AK1732)*X1732)+((AJ1732*$Y$2^AK1732)*Y1732)+((AJ1732*$Z$2^AK1732)*Z1732)+((AJ1732*$AA$2^AK1732)*AA1732)+((AJ1732*$AB$2^AK1732)*AB1732)+ ((AJ1732*$AC$2^AK1732)*AC1732)+((AJ1732*$AD$2^AK1732)*AD1732)+((AJ1732*$AE$2^AK1732)*AE1732)+((AJ1732*$AF$2^AK1732)*AF1732)+((AJ1732*$AG$2^AK1732)*AG1732)+((AJ1732*$AH$2^AK1732)*AH1732)</f>
        <v>70491.104187458724</v>
      </c>
      <c r="AM1732">
        <f t="shared" ref="AM1732:AM1795" si="200">AL1732/40</f>
        <v>1762.2776046864681</v>
      </c>
      <c r="AN1732">
        <f t="shared" ref="AN1732:AN1795" si="201">AM1732*10</f>
        <v>17622.776046864681</v>
      </c>
      <c r="AO1732">
        <f t="shared" ref="AO1732:AO1795" si="202">AN1732/1000</f>
        <v>17.622776046864683</v>
      </c>
      <c r="AP1732">
        <f t="shared" ref="AP1732:AP1795" si="203">O1732/$C$1</f>
        <v>0.04</v>
      </c>
      <c r="AQ1732">
        <f>VLOOKUP(M1732,spp!A:H,8,FALSE)</f>
        <v>2</v>
      </c>
      <c r="AR1732" t="str">
        <f>VLOOKUP(M1732,spp!A:K,10,FALSE)</f>
        <v>Herbívoro</v>
      </c>
      <c r="AS1732" t="str">
        <f>VLOOKUP(M1732,spp!A:L,12,FALSE)</f>
        <v>LC</v>
      </c>
    </row>
    <row r="1733" spans="1:45" x14ac:dyDescent="0.3">
      <c r="A1733">
        <v>50</v>
      </c>
      <c r="B1733" s="2" t="s">
        <v>1176</v>
      </c>
      <c r="C1733" s="2" t="s">
        <v>1177</v>
      </c>
      <c r="D1733" s="2" t="s">
        <v>1187</v>
      </c>
      <c r="E1733" t="s">
        <v>988</v>
      </c>
      <c r="F1733" s="2">
        <v>1</v>
      </c>
      <c r="G1733" s="1" t="s">
        <v>1185</v>
      </c>
      <c r="H1733" s="61">
        <v>2013</v>
      </c>
      <c r="I1733" s="5" t="s">
        <v>986</v>
      </c>
      <c r="K1733">
        <v>6</v>
      </c>
      <c r="L1733" t="str">
        <f t="shared" si="198"/>
        <v>Somero</v>
      </c>
      <c r="M1733" s="2" t="s">
        <v>1078</v>
      </c>
      <c r="N1733" t="str">
        <f>VLOOKUP(M1733,spp!A:B,2,FALSE)</f>
        <v>Lutjanus viridis</v>
      </c>
      <c r="O1733">
        <f t="shared" si="197"/>
        <v>1</v>
      </c>
      <c r="T1733">
        <v>1</v>
      </c>
      <c r="AJ1733">
        <f>VLOOKUP(M1733,spp!A:C,3,FALSE)</f>
        <v>1.67E-2</v>
      </c>
      <c r="AK1733">
        <f>VLOOKUP(M1733,spp!A:D,4,FALSE)</f>
        <v>2</v>
      </c>
      <c r="AL1733">
        <f t="shared" si="199"/>
        <v>10.4375</v>
      </c>
      <c r="AM1733">
        <f t="shared" si="200"/>
        <v>0.26093749999999999</v>
      </c>
      <c r="AN1733">
        <f t="shared" si="201"/>
        <v>2.609375</v>
      </c>
      <c r="AO1733">
        <f t="shared" si="202"/>
        <v>2.6093750000000001E-3</v>
      </c>
      <c r="AP1733">
        <f t="shared" si="203"/>
        <v>0.02</v>
      </c>
      <c r="AQ1733">
        <f>VLOOKUP(M1733,spp!A:H,8,FALSE)</f>
        <v>4.2</v>
      </c>
      <c r="AR1733" t="str">
        <f>VLOOKUP(M1733,spp!A:K,10,FALSE)</f>
        <v>Depredador Tope</v>
      </c>
      <c r="AS1733" t="str">
        <f>VLOOKUP(M1733,spp!A:L,12,FALSE)</f>
        <v>LC</v>
      </c>
    </row>
    <row r="1734" spans="1:45" x14ac:dyDescent="0.3">
      <c r="A1734">
        <v>50</v>
      </c>
      <c r="B1734" s="2" t="s">
        <v>1176</v>
      </c>
      <c r="C1734" s="2" t="s">
        <v>1177</v>
      </c>
      <c r="D1734" s="2" t="s">
        <v>1187</v>
      </c>
      <c r="E1734" t="s">
        <v>988</v>
      </c>
      <c r="F1734" s="2">
        <v>1</v>
      </c>
      <c r="G1734" s="1" t="s">
        <v>1185</v>
      </c>
      <c r="H1734" s="61">
        <v>2013</v>
      </c>
      <c r="I1734" s="5" t="s">
        <v>986</v>
      </c>
      <c r="K1734">
        <v>6</v>
      </c>
      <c r="L1734" t="str">
        <f t="shared" si="198"/>
        <v>Somero</v>
      </c>
      <c r="M1734" s="2" t="s">
        <v>1068</v>
      </c>
      <c r="N1734" t="str">
        <f>VLOOKUP(M1734,spp!A:B,2,FALSE)</f>
        <v>Myripristis berndti</v>
      </c>
      <c r="O1734">
        <f t="shared" si="197"/>
        <v>2</v>
      </c>
      <c r="S1734">
        <v>2</v>
      </c>
      <c r="AJ1734">
        <f>VLOOKUP(M1734,spp!A:C,3,FALSE)</f>
        <v>2.4E-2</v>
      </c>
      <c r="AK1734">
        <f>VLOOKUP(M1734,spp!A:D,4,FALSE)</f>
        <v>3.02</v>
      </c>
      <c r="AL1734">
        <f t="shared" si="199"/>
        <v>272.40567089786174</v>
      </c>
      <c r="AM1734">
        <f t="shared" si="200"/>
        <v>6.8101417724465438</v>
      </c>
      <c r="AN1734">
        <f t="shared" si="201"/>
        <v>68.101417724465435</v>
      </c>
      <c r="AO1734">
        <f t="shared" si="202"/>
        <v>6.810141772446543E-2</v>
      </c>
      <c r="AP1734">
        <f t="shared" si="203"/>
        <v>0.04</v>
      </c>
      <c r="AQ1734">
        <f>VLOOKUP(M1734,spp!A:H,8,FALSE)</f>
        <v>3.7</v>
      </c>
      <c r="AR1734" t="str">
        <f>VLOOKUP(M1734,spp!A:K,10,FALSE)</f>
        <v>Planctívoro</v>
      </c>
      <c r="AS1734" t="str">
        <f>VLOOKUP(M1734,spp!A:L,12,FALSE)</f>
        <v>NE</v>
      </c>
    </row>
    <row r="1735" spans="1:45" x14ac:dyDescent="0.3">
      <c r="A1735">
        <v>50</v>
      </c>
      <c r="B1735" s="2" t="s">
        <v>1176</v>
      </c>
      <c r="C1735" s="2" t="s">
        <v>1177</v>
      </c>
      <c r="D1735" s="2" t="s">
        <v>1187</v>
      </c>
      <c r="E1735" t="s">
        <v>988</v>
      </c>
      <c r="F1735" s="2">
        <v>1</v>
      </c>
      <c r="G1735" s="1" t="s">
        <v>1185</v>
      </c>
      <c r="H1735" s="61">
        <v>2013</v>
      </c>
      <c r="I1735" s="5" t="s">
        <v>986</v>
      </c>
      <c r="K1735">
        <v>6</v>
      </c>
      <c r="L1735" t="str">
        <f t="shared" si="198"/>
        <v>Somero</v>
      </c>
      <c r="M1735" s="2" t="s">
        <v>1042</v>
      </c>
      <c r="N1735" t="str">
        <f>VLOOKUP(M1735,spp!A:B,2,FALSE)</f>
        <v>Bodianus diplotaenia</v>
      </c>
      <c r="O1735">
        <f t="shared" si="197"/>
        <v>3</v>
      </c>
      <c r="P1735">
        <v>2</v>
      </c>
      <c r="R1735">
        <v>1</v>
      </c>
      <c r="AJ1735">
        <f>VLOOKUP(M1735,spp!A:C,3,FALSE)</f>
        <v>2.01E-2</v>
      </c>
      <c r="AK1735">
        <f>VLOOKUP(M1735,spp!A:D,4,FALSE)</f>
        <v>2</v>
      </c>
      <c r="AL1735">
        <f t="shared" si="199"/>
        <v>3.3918749999999998</v>
      </c>
      <c r="AM1735">
        <f t="shared" si="200"/>
        <v>8.4796874999999994E-2</v>
      </c>
      <c r="AN1735">
        <f t="shared" si="201"/>
        <v>0.84796874999999994</v>
      </c>
      <c r="AO1735">
        <f t="shared" si="202"/>
        <v>8.4796874999999998E-4</v>
      </c>
      <c r="AP1735">
        <f t="shared" si="203"/>
        <v>0.06</v>
      </c>
      <c r="AQ1735">
        <f>VLOOKUP(M1735,spp!A:H,8,FALSE)</f>
        <v>3.4</v>
      </c>
      <c r="AR1735" t="str">
        <f>VLOOKUP(M1735,spp!A:K,10,FALSE)</f>
        <v>Depredador</v>
      </c>
      <c r="AS1735" t="str">
        <f>VLOOKUP(M1735,spp!A:L,12,FALSE)</f>
        <v>LC</v>
      </c>
    </row>
    <row r="1736" spans="1:45" x14ac:dyDescent="0.3">
      <c r="A1736">
        <v>50</v>
      </c>
      <c r="B1736" s="2" t="s">
        <v>1176</v>
      </c>
      <c r="C1736" s="2" t="s">
        <v>1177</v>
      </c>
      <c r="D1736" s="2" t="s">
        <v>1187</v>
      </c>
      <c r="E1736" t="s">
        <v>988</v>
      </c>
      <c r="F1736" s="2">
        <v>2</v>
      </c>
      <c r="G1736" s="1" t="s">
        <v>1185</v>
      </c>
      <c r="H1736" s="61">
        <v>2013</v>
      </c>
      <c r="I1736" s="5" t="s">
        <v>986</v>
      </c>
      <c r="K1736">
        <v>6</v>
      </c>
      <c r="L1736" t="str">
        <f t="shared" si="198"/>
        <v>Somero</v>
      </c>
      <c r="M1736" s="2" t="s">
        <v>1194</v>
      </c>
      <c r="N1736" t="str">
        <f>VLOOKUP(M1736,spp!A:B,2,FALSE)</f>
        <v>Stegastes arcifrons</v>
      </c>
      <c r="O1736">
        <f t="shared" si="197"/>
        <v>28</v>
      </c>
      <c r="P1736">
        <v>16</v>
      </c>
      <c r="Q1736">
        <v>12</v>
      </c>
      <c r="AJ1736">
        <f>VLOOKUP(M1736,spp!A:C,3,FALSE)</f>
        <v>3.49E-2</v>
      </c>
      <c r="AK1736">
        <f>VLOOKUP(M1736,spp!A:D,4,FALSE)</f>
        <v>2</v>
      </c>
      <c r="AL1736">
        <f t="shared" si="199"/>
        <v>27.047499999999999</v>
      </c>
      <c r="AM1736">
        <f t="shared" si="200"/>
        <v>0.67618749999999994</v>
      </c>
      <c r="AN1736">
        <f t="shared" si="201"/>
        <v>6.7618749999999999</v>
      </c>
      <c r="AO1736">
        <f t="shared" si="202"/>
        <v>6.7618749999999997E-3</v>
      </c>
      <c r="AP1736">
        <f t="shared" si="203"/>
        <v>0.56000000000000005</v>
      </c>
      <c r="AQ1736">
        <f>VLOOKUP(M1736,spp!A:H,8,FALSE)</f>
        <v>2.97</v>
      </c>
      <c r="AR1736" t="str">
        <f>VLOOKUP(M1736,spp!A:K,10,FALSE)</f>
        <v>Herbívoro</v>
      </c>
      <c r="AS1736" t="str">
        <f>VLOOKUP(M1736,spp!A:L,12,FALSE)</f>
        <v>LC</v>
      </c>
    </row>
    <row r="1737" spans="1:45" x14ac:dyDescent="0.3">
      <c r="A1737">
        <v>50</v>
      </c>
      <c r="B1737" s="2" t="s">
        <v>1176</v>
      </c>
      <c r="C1737" s="2" t="s">
        <v>1177</v>
      </c>
      <c r="D1737" s="2" t="s">
        <v>1187</v>
      </c>
      <c r="E1737" t="s">
        <v>988</v>
      </c>
      <c r="F1737" s="2">
        <v>2</v>
      </c>
      <c r="G1737" s="1" t="s">
        <v>1185</v>
      </c>
      <c r="H1737" s="61">
        <v>2013</v>
      </c>
      <c r="I1737" s="5" t="s">
        <v>986</v>
      </c>
      <c r="K1737">
        <v>6</v>
      </c>
      <c r="L1737" t="str">
        <f t="shared" si="198"/>
        <v>Somero</v>
      </c>
      <c r="M1737" s="2" t="s">
        <v>1198</v>
      </c>
      <c r="N1737" t="str">
        <f>VLOOKUP(M1737,spp!A:B,2,FALSE)</f>
        <v>Dermatolepis dermatolepis</v>
      </c>
      <c r="O1737">
        <f t="shared" si="197"/>
        <v>2</v>
      </c>
      <c r="P1737">
        <v>1</v>
      </c>
      <c r="T1737">
        <v>1</v>
      </c>
      <c r="AJ1737">
        <f>VLOOKUP(M1737,spp!A:C,3,FALSE)</f>
        <v>1</v>
      </c>
      <c r="AK1737">
        <f>VLOOKUP(M1737,spp!A:D,4,FALSE)</f>
        <v>3</v>
      </c>
      <c r="AL1737">
        <f t="shared" si="199"/>
        <v>15640.625</v>
      </c>
      <c r="AM1737">
        <f t="shared" si="200"/>
        <v>391.015625</v>
      </c>
      <c r="AN1737">
        <f t="shared" si="201"/>
        <v>3910.15625</v>
      </c>
      <c r="AO1737">
        <f t="shared" si="202"/>
        <v>3.91015625</v>
      </c>
      <c r="AP1737">
        <f t="shared" si="203"/>
        <v>0.04</v>
      </c>
      <c r="AQ1737">
        <f>VLOOKUP(M1737,spp!A:H,8,FALSE)</f>
        <v>4.5</v>
      </c>
      <c r="AR1737" t="str">
        <f>VLOOKUP(M1737,spp!A:K,10,FALSE)</f>
        <v>Depredador Tope</v>
      </c>
      <c r="AS1737" t="str">
        <f>VLOOKUP(M1737,spp!A:L,12,FALSE)</f>
        <v>LC</v>
      </c>
    </row>
    <row r="1738" spans="1:45" x14ac:dyDescent="0.3">
      <c r="A1738">
        <v>50</v>
      </c>
      <c r="B1738" s="2" t="s">
        <v>1176</v>
      </c>
      <c r="C1738" s="2" t="s">
        <v>1177</v>
      </c>
      <c r="D1738" s="2" t="s">
        <v>1187</v>
      </c>
      <c r="E1738" t="s">
        <v>988</v>
      </c>
      <c r="F1738" s="2">
        <v>2</v>
      </c>
      <c r="G1738" s="1" t="s">
        <v>1185</v>
      </c>
      <c r="H1738" s="61">
        <v>2013</v>
      </c>
      <c r="I1738" s="5" t="s">
        <v>986</v>
      </c>
      <c r="K1738">
        <v>6</v>
      </c>
      <c r="L1738" t="str">
        <f t="shared" si="198"/>
        <v>Somero</v>
      </c>
      <c r="M1738" s="2" t="s">
        <v>1041</v>
      </c>
      <c r="N1738" t="str">
        <f>VLOOKUP(M1738,spp!A:B,2,FALSE)</f>
        <v>Chromis atrilobata</v>
      </c>
      <c r="O1738">
        <f t="shared" si="197"/>
        <v>10</v>
      </c>
      <c r="Q1738">
        <v>10</v>
      </c>
      <c r="AJ1738">
        <f>VLOOKUP(M1738,spp!A:C,3,FALSE)</f>
        <v>5</v>
      </c>
      <c r="AK1738">
        <f>VLOOKUP(M1738,spp!A:D,4,FALSE)</f>
        <v>3.41655</v>
      </c>
      <c r="AL1738">
        <f t="shared" si="199"/>
        <v>48827.058725941926</v>
      </c>
      <c r="AM1738">
        <f t="shared" si="200"/>
        <v>1220.6764681485481</v>
      </c>
      <c r="AN1738">
        <f t="shared" si="201"/>
        <v>12206.764681485482</v>
      </c>
      <c r="AO1738">
        <f t="shared" si="202"/>
        <v>12.206764681485481</v>
      </c>
      <c r="AP1738">
        <f t="shared" si="203"/>
        <v>0.2</v>
      </c>
      <c r="AQ1738">
        <f>VLOOKUP(M1738,spp!A:H,8,FALSE)</f>
        <v>3.4</v>
      </c>
      <c r="AR1738" t="str">
        <f>VLOOKUP(M1738,spp!A:K,10,FALSE)</f>
        <v>Planctívoro</v>
      </c>
      <c r="AS1738" t="str">
        <f>VLOOKUP(M1738,spp!A:L,12,FALSE)</f>
        <v>LC</v>
      </c>
    </row>
    <row r="1739" spans="1:45" x14ac:dyDescent="0.3">
      <c r="A1739">
        <v>50</v>
      </c>
      <c r="B1739" s="2" t="s">
        <v>1176</v>
      </c>
      <c r="C1739" s="2" t="s">
        <v>1177</v>
      </c>
      <c r="D1739" s="2" t="s">
        <v>1187</v>
      </c>
      <c r="E1739" t="s">
        <v>988</v>
      </c>
      <c r="F1739" s="2">
        <v>2</v>
      </c>
      <c r="G1739" s="1" t="s">
        <v>1185</v>
      </c>
      <c r="H1739" s="61">
        <v>2013</v>
      </c>
      <c r="I1739" s="5" t="s">
        <v>986</v>
      </c>
      <c r="K1739">
        <v>6</v>
      </c>
      <c r="L1739" t="str">
        <f t="shared" si="198"/>
        <v>Somero</v>
      </c>
      <c r="M1739" s="2" t="s">
        <v>1062</v>
      </c>
      <c r="N1739" t="str">
        <f>VLOOKUP(M1739,spp!A:B,2,FALSE)</f>
        <v>Paranthias colonus</v>
      </c>
      <c r="O1739">
        <f t="shared" si="197"/>
        <v>15</v>
      </c>
      <c r="R1739">
        <v>15</v>
      </c>
      <c r="AJ1739">
        <f>VLOOKUP(M1739,spp!A:C,3,FALSE)</f>
        <v>1.485E-2</v>
      </c>
      <c r="AK1739">
        <f>VLOOKUP(M1739,spp!A:D,4,FALSE)</f>
        <v>2</v>
      </c>
      <c r="AL1739">
        <f t="shared" si="199"/>
        <v>34.8046875</v>
      </c>
      <c r="AM1739">
        <f t="shared" si="200"/>
        <v>0.8701171875</v>
      </c>
      <c r="AN1739">
        <f t="shared" si="201"/>
        <v>8.701171875</v>
      </c>
      <c r="AO1739">
        <f t="shared" si="202"/>
        <v>8.7011718750000001E-3</v>
      </c>
      <c r="AP1739">
        <f t="shared" si="203"/>
        <v>0.3</v>
      </c>
      <c r="AQ1739">
        <f>VLOOKUP(M1739,spp!A:H,8,FALSE)</f>
        <v>3.8</v>
      </c>
      <c r="AR1739" t="str">
        <f>VLOOKUP(M1739,spp!A:K,10,FALSE)</f>
        <v>Planctívoro</v>
      </c>
      <c r="AS1739" t="str">
        <f>VLOOKUP(M1739,spp!A:L,12,FALSE)</f>
        <v>LC</v>
      </c>
    </row>
    <row r="1740" spans="1:45" x14ac:dyDescent="0.3">
      <c r="A1740">
        <v>50</v>
      </c>
      <c r="B1740" s="2" t="s">
        <v>1176</v>
      </c>
      <c r="C1740" s="2" t="s">
        <v>1177</v>
      </c>
      <c r="D1740" s="2" t="s">
        <v>1187</v>
      </c>
      <c r="E1740" t="s">
        <v>988</v>
      </c>
      <c r="F1740" s="2">
        <v>2</v>
      </c>
      <c r="G1740" s="1" t="s">
        <v>1185</v>
      </c>
      <c r="H1740" s="61">
        <v>2013</v>
      </c>
      <c r="I1740" s="5" t="s">
        <v>986</v>
      </c>
      <c r="K1740">
        <v>6</v>
      </c>
      <c r="L1740" t="str">
        <f t="shared" si="198"/>
        <v>Somero</v>
      </c>
      <c r="M1740" s="2" t="s">
        <v>1028</v>
      </c>
      <c r="N1740" t="str">
        <f>VLOOKUP(M1740,spp!A:B,2,FALSE)</f>
        <v>Thalassoma lucasanum</v>
      </c>
      <c r="O1740">
        <f t="shared" si="197"/>
        <v>5</v>
      </c>
      <c r="P1740">
        <v>4</v>
      </c>
      <c r="Q1740">
        <v>1</v>
      </c>
      <c r="AJ1740">
        <f>VLOOKUP(M1740,spp!A:C,3,FALSE)</f>
        <v>1.261E-2</v>
      </c>
      <c r="AK1740">
        <f>VLOOKUP(M1740,spp!A:D,4,FALSE)</f>
        <v>2</v>
      </c>
      <c r="AL1740">
        <f t="shared" si="199"/>
        <v>1.0245625</v>
      </c>
      <c r="AM1740">
        <f t="shared" si="200"/>
        <v>2.56140625E-2</v>
      </c>
      <c r="AN1740">
        <f t="shared" si="201"/>
        <v>0.25614062500000001</v>
      </c>
      <c r="AO1740">
        <f t="shared" si="202"/>
        <v>2.5614062500000002E-4</v>
      </c>
      <c r="AP1740">
        <f t="shared" si="203"/>
        <v>0.1</v>
      </c>
      <c r="AQ1740">
        <f>VLOOKUP(M1740,spp!A:H,8,FALSE)</f>
        <v>3.5</v>
      </c>
      <c r="AR1740" t="str">
        <f>VLOOKUP(M1740,spp!A:K,10,FALSE)</f>
        <v>Depredador</v>
      </c>
      <c r="AS1740" t="str">
        <f>VLOOKUP(M1740,spp!A:L,12,FALSE)</f>
        <v>LC</v>
      </c>
    </row>
    <row r="1741" spans="1:45" x14ac:dyDescent="0.3">
      <c r="A1741">
        <v>50</v>
      </c>
      <c r="B1741" s="2" t="s">
        <v>1176</v>
      </c>
      <c r="C1741" s="2" t="s">
        <v>1177</v>
      </c>
      <c r="D1741" s="2" t="s">
        <v>1187</v>
      </c>
      <c r="E1741" t="s">
        <v>988</v>
      </c>
      <c r="F1741" s="2">
        <v>2</v>
      </c>
      <c r="G1741" s="1" t="s">
        <v>1185</v>
      </c>
      <c r="H1741" s="61">
        <v>2013</v>
      </c>
      <c r="I1741" s="5" t="s">
        <v>986</v>
      </c>
      <c r="K1741">
        <v>6</v>
      </c>
      <c r="L1741" t="str">
        <f t="shared" si="198"/>
        <v>Somero</v>
      </c>
      <c r="M1741" s="2" t="s">
        <v>1141</v>
      </c>
      <c r="N1741" t="str">
        <f>VLOOKUP(M1741,spp!A:B,2,FALSE)</f>
        <v>Halichoeres discolor</v>
      </c>
      <c r="O1741">
        <f t="shared" si="197"/>
        <v>4</v>
      </c>
      <c r="P1741">
        <v>4</v>
      </c>
      <c r="AJ1741">
        <f>VLOOKUP(M1741,spp!A:C,3,FALSE)</f>
        <v>0.01</v>
      </c>
      <c r="AK1741">
        <f>VLOOKUP(M1741,spp!A:D,4,FALSE)</f>
        <v>3.04</v>
      </c>
      <c r="AL1741">
        <f t="shared" si="199"/>
        <v>0.64833223870571777</v>
      </c>
      <c r="AM1741">
        <f t="shared" si="200"/>
        <v>1.6208305967642944E-2</v>
      </c>
      <c r="AN1741">
        <f t="shared" si="201"/>
        <v>0.16208305967642944</v>
      </c>
      <c r="AO1741">
        <f t="shared" si="202"/>
        <v>1.6208305967642945E-4</v>
      </c>
      <c r="AP1741">
        <f t="shared" si="203"/>
        <v>0.08</v>
      </c>
      <c r="AQ1741">
        <f>VLOOKUP(M1741,spp!A:H,8,FALSE)</f>
        <v>3.4</v>
      </c>
      <c r="AR1741" t="str">
        <f>VLOOKUP(M1741,spp!A:K,10,FALSE)</f>
        <v>Depredador</v>
      </c>
      <c r="AS1741" t="str">
        <f>VLOOKUP(M1741,spp!A:L,12,FALSE)</f>
        <v>VU</v>
      </c>
    </row>
    <row r="1742" spans="1:45" x14ac:dyDescent="0.3">
      <c r="A1742">
        <v>50</v>
      </c>
      <c r="B1742" s="2" t="s">
        <v>1176</v>
      </c>
      <c r="C1742" s="2" t="s">
        <v>1177</v>
      </c>
      <c r="D1742" s="2" t="s">
        <v>1187</v>
      </c>
      <c r="E1742" t="s">
        <v>988</v>
      </c>
      <c r="F1742" s="2">
        <v>2</v>
      </c>
      <c r="G1742" s="1" t="s">
        <v>1185</v>
      </c>
      <c r="H1742" s="61">
        <v>2013</v>
      </c>
      <c r="I1742" s="5" t="s">
        <v>986</v>
      </c>
      <c r="K1742">
        <v>6</v>
      </c>
      <c r="L1742" t="str">
        <f t="shared" si="198"/>
        <v>Somero</v>
      </c>
      <c r="M1742" s="2" t="s">
        <v>1066</v>
      </c>
      <c r="N1742" t="str">
        <f>VLOOKUP(M1742,spp!A:B,2,FALSE)</f>
        <v>Caranx melampygus</v>
      </c>
      <c r="O1742">
        <f t="shared" si="197"/>
        <v>4</v>
      </c>
      <c r="U1742">
        <v>4</v>
      </c>
      <c r="AJ1742">
        <f>VLOOKUP(M1742,spp!A:C,3,FALSE)</f>
        <v>2</v>
      </c>
      <c r="AK1742">
        <f>VLOOKUP(M1742,spp!A:D,4,FALSE)</f>
        <v>2</v>
      </c>
      <c r="AL1742">
        <f t="shared" si="199"/>
        <v>9800</v>
      </c>
      <c r="AM1742">
        <f t="shared" si="200"/>
        <v>245</v>
      </c>
      <c r="AN1742">
        <f t="shared" si="201"/>
        <v>2450</v>
      </c>
      <c r="AO1742">
        <f t="shared" si="202"/>
        <v>2.4500000000000002</v>
      </c>
      <c r="AP1742">
        <f t="shared" si="203"/>
        <v>0.08</v>
      </c>
      <c r="AQ1742">
        <f>VLOOKUP(M1742,spp!A:H,8,FALSE)</f>
        <v>4.5</v>
      </c>
      <c r="AR1742" t="str">
        <f>VLOOKUP(M1742,spp!A:K,10,FALSE)</f>
        <v>Depredador Tope</v>
      </c>
      <c r="AS1742" t="str">
        <f>VLOOKUP(M1742,spp!A:L,12,FALSE)</f>
        <v>NE</v>
      </c>
    </row>
    <row r="1743" spans="1:45" x14ac:dyDescent="0.3">
      <c r="A1743">
        <v>50</v>
      </c>
      <c r="B1743" s="2" t="s">
        <v>1176</v>
      </c>
      <c r="C1743" s="2" t="s">
        <v>1177</v>
      </c>
      <c r="D1743" s="2" t="s">
        <v>1187</v>
      </c>
      <c r="E1743" t="s">
        <v>988</v>
      </c>
      <c r="F1743" s="2">
        <v>2</v>
      </c>
      <c r="G1743" s="1" t="s">
        <v>1185</v>
      </c>
      <c r="H1743" s="61">
        <v>2013</v>
      </c>
      <c r="I1743" s="5" t="s">
        <v>986</v>
      </c>
      <c r="K1743">
        <v>6</v>
      </c>
      <c r="L1743" t="str">
        <f t="shared" si="198"/>
        <v>Somero</v>
      </c>
      <c r="M1743" s="2" t="s">
        <v>1031</v>
      </c>
      <c r="N1743" t="str">
        <f>VLOOKUP(M1743,spp!A:B,2,FALSE)</f>
        <v>Ophioblennius steindachneri</v>
      </c>
      <c r="O1743">
        <f t="shared" si="197"/>
        <v>6</v>
      </c>
      <c r="Q1743">
        <v>5</v>
      </c>
      <c r="R1743">
        <v>1</v>
      </c>
      <c r="AJ1743">
        <f>VLOOKUP(M1743,spp!A:C,3,FALSE)</f>
        <v>3</v>
      </c>
      <c r="AK1743">
        <f>VLOOKUP(M1743,spp!A:D,4,FALSE)</f>
        <v>2.379</v>
      </c>
      <c r="AL1743">
        <f t="shared" si="199"/>
        <v>3031.6367563594495</v>
      </c>
      <c r="AM1743">
        <f t="shared" si="200"/>
        <v>75.790918908986242</v>
      </c>
      <c r="AN1743">
        <f t="shared" si="201"/>
        <v>757.90918908986237</v>
      </c>
      <c r="AO1743">
        <f t="shared" si="202"/>
        <v>0.75790918908986238</v>
      </c>
      <c r="AP1743">
        <f t="shared" si="203"/>
        <v>0.12</v>
      </c>
      <c r="AQ1743">
        <f>VLOOKUP(M1743,spp!A:H,8,FALSE)</f>
        <v>2.7</v>
      </c>
      <c r="AR1743" t="str">
        <f>VLOOKUP(M1743,spp!A:K,10,FALSE)</f>
        <v>Herbívoro</v>
      </c>
      <c r="AS1743" t="str">
        <f>VLOOKUP(M1743,spp!A:L,12,FALSE)</f>
        <v>LC</v>
      </c>
    </row>
    <row r="1744" spans="1:45" x14ac:dyDescent="0.3">
      <c r="A1744">
        <v>50</v>
      </c>
      <c r="B1744" s="2" t="s">
        <v>1176</v>
      </c>
      <c r="C1744" s="2" t="s">
        <v>1177</v>
      </c>
      <c r="D1744" s="2" t="s">
        <v>1187</v>
      </c>
      <c r="E1744" t="s">
        <v>988</v>
      </c>
      <c r="F1744" s="2">
        <v>2</v>
      </c>
      <c r="G1744" s="1" t="s">
        <v>1185</v>
      </c>
      <c r="H1744" s="61">
        <v>2013</v>
      </c>
      <c r="I1744" s="5" t="s">
        <v>986</v>
      </c>
      <c r="K1744">
        <v>6</v>
      </c>
      <c r="L1744" t="str">
        <f t="shared" si="198"/>
        <v>Somero</v>
      </c>
      <c r="M1744" s="2" t="s">
        <v>1047</v>
      </c>
      <c r="N1744" t="str">
        <f>VLOOKUP(M1744,spp!A:B,2,FALSE)</f>
        <v>Scarus rubroviolaceus</v>
      </c>
      <c r="O1744">
        <f t="shared" si="197"/>
        <v>1</v>
      </c>
      <c r="S1744">
        <v>1</v>
      </c>
      <c r="AJ1744">
        <f>VLOOKUP(M1744,spp!A:C,3,FALSE)</f>
        <v>1</v>
      </c>
      <c r="AK1744">
        <f>VLOOKUP(M1744,spp!A:D,4,FALSE)</f>
        <v>3.109</v>
      </c>
      <c r="AL1744">
        <f t="shared" si="199"/>
        <v>7321.5881134238871</v>
      </c>
      <c r="AM1744">
        <f t="shared" si="200"/>
        <v>183.03970283559718</v>
      </c>
      <c r="AN1744">
        <f t="shared" si="201"/>
        <v>1830.3970283559718</v>
      </c>
      <c r="AO1744">
        <f t="shared" si="202"/>
        <v>1.8303970283559718</v>
      </c>
      <c r="AP1744">
        <f t="shared" si="203"/>
        <v>0.02</v>
      </c>
      <c r="AQ1744">
        <f>VLOOKUP(M1744,spp!A:H,8,FALSE)</f>
        <v>2</v>
      </c>
      <c r="AR1744" t="str">
        <f>VLOOKUP(M1744,spp!A:K,10,FALSE)</f>
        <v>Herbívoro</v>
      </c>
      <c r="AS1744" t="str">
        <f>VLOOKUP(M1744,spp!A:L,12,FALSE)</f>
        <v>LC</v>
      </c>
    </row>
    <row r="1745" spans="1:45" x14ac:dyDescent="0.3">
      <c r="A1745">
        <v>50</v>
      </c>
      <c r="B1745" s="2" t="s">
        <v>1176</v>
      </c>
      <c r="C1745" s="2" t="s">
        <v>1177</v>
      </c>
      <c r="D1745" s="2" t="s">
        <v>1187</v>
      </c>
      <c r="E1745" t="s">
        <v>988</v>
      </c>
      <c r="F1745" s="2">
        <v>2</v>
      </c>
      <c r="G1745" s="1" t="s">
        <v>1185</v>
      </c>
      <c r="H1745" s="61">
        <v>2013</v>
      </c>
      <c r="I1745" s="5" t="s">
        <v>986</v>
      </c>
      <c r="K1745">
        <v>6</v>
      </c>
      <c r="L1745" t="str">
        <f t="shared" si="198"/>
        <v>Somero</v>
      </c>
      <c r="M1745" s="2" t="s">
        <v>1078</v>
      </c>
      <c r="N1745" t="str">
        <f>VLOOKUP(M1745,spp!A:B,2,FALSE)</f>
        <v>Lutjanus viridis</v>
      </c>
      <c r="O1745">
        <f t="shared" si="197"/>
        <v>2</v>
      </c>
      <c r="T1745">
        <v>2</v>
      </c>
      <c r="AJ1745">
        <f>VLOOKUP(M1745,spp!A:C,3,FALSE)</f>
        <v>1.67E-2</v>
      </c>
      <c r="AK1745">
        <f>VLOOKUP(M1745,spp!A:D,4,FALSE)</f>
        <v>2</v>
      </c>
      <c r="AL1745">
        <f t="shared" si="199"/>
        <v>20.875</v>
      </c>
      <c r="AM1745">
        <f t="shared" si="200"/>
        <v>0.52187499999999998</v>
      </c>
      <c r="AN1745">
        <f t="shared" si="201"/>
        <v>5.21875</v>
      </c>
      <c r="AO1745">
        <f t="shared" si="202"/>
        <v>5.2187500000000003E-3</v>
      </c>
      <c r="AP1745">
        <f t="shared" si="203"/>
        <v>0.04</v>
      </c>
      <c r="AQ1745">
        <f>VLOOKUP(M1745,spp!A:H,8,FALSE)</f>
        <v>4.2</v>
      </c>
      <c r="AR1745" t="str">
        <f>VLOOKUP(M1745,spp!A:K,10,FALSE)</f>
        <v>Depredador Tope</v>
      </c>
      <c r="AS1745" t="str">
        <f>VLOOKUP(M1745,spp!A:L,12,FALSE)</f>
        <v>LC</v>
      </c>
    </row>
    <row r="1746" spans="1:45" x14ac:dyDescent="0.3">
      <c r="A1746">
        <v>50</v>
      </c>
      <c r="B1746" s="2" t="s">
        <v>1176</v>
      </c>
      <c r="C1746" s="2" t="s">
        <v>1177</v>
      </c>
      <c r="D1746" s="2" t="s">
        <v>1187</v>
      </c>
      <c r="E1746" t="s">
        <v>988</v>
      </c>
      <c r="F1746" s="2">
        <v>2</v>
      </c>
      <c r="G1746" s="1" t="s">
        <v>1185</v>
      </c>
      <c r="H1746" s="61">
        <v>2013</v>
      </c>
      <c r="I1746" s="5" t="s">
        <v>986</v>
      </c>
      <c r="K1746">
        <v>6</v>
      </c>
      <c r="L1746" t="str">
        <f t="shared" si="198"/>
        <v>Somero</v>
      </c>
      <c r="M1746" s="2" t="s">
        <v>1042</v>
      </c>
      <c r="N1746" t="str">
        <f>VLOOKUP(M1746,spp!A:B,2,FALSE)</f>
        <v>Bodianus diplotaenia</v>
      </c>
      <c r="O1746">
        <f t="shared" si="197"/>
        <v>1</v>
      </c>
      <c r="T1746">
        <v>1</v>
      </c>
      <c r="AJ1746">
        <f>VLOOKUP(M1746,spp!A:C,3,FALSE)</f>
        <v>2.01E-2</v>
      </c>
      <c r="AK1746">
        <f>VLOOKUP(M1746,spp!A:D,4,FALSE)</f>
        <v>2</v>
      </c>
      <c r="AL1746">
        <f t="shared" si="199"/>
        <v>12.5625</v>
      </c>
      <c r="AM1746">
        <f t="shared" si="200"/>
        <v>0.31406250000000002</v>
      </c>
      <c r="AN1746">
        <f t="shared" si="201"/>
        <v>3.140625</v>
      </c>
      <c r="AO1746">
        <f t="shared" si="202"/>
        <v>3.1406250000000002E-3</v>
      </c>
      <c r="AP1746">
        <f t="shared" si="203"/>
        <v>0.02</v>
      </c>
      <c r="AQ1746">
        <f>VLOOKUP(M1746,spp!A:H,8,FALSE)</f>
        <v>3.4</v>
      </c>
      <c r="AR1746" t="str">
        <f>VLOOKUP(M1746,spp!A:K,10,FALSE)</f>
        <v>Depredador</v>
      </c>
      <c r="AS1746" t="str">
        <f>VLOOKUP(M1746,spp!A:L,12,FALSE)</f>
        <v>LC</v>
      </c>
    </row>
    <row r="1747" spans="1:45" x14ac:dyDescent="0.3">
      <c r="A1747">
        <v>50</v>
      </c>
      <c r="B1747" s="2" t="s">
        <v>1176</v>
      </c>
      <c r="C1747" s="2" t="s">
        <v>1177</v>
      </c>
      <c r="D1747" s="2" t="s">
        <v>1187</v>
      </c>
      <c r="E1747" t="s">
        <v>988</v>
      </c>
      <c r="F1747" s="2">
        <v>2</v>
      </c>
      <c r="G1747" s="1" t="s">
        <v>1185</v>
      </c>
      <c r="H1747" s="61">
        <v>2013</v>
      </c>
      <c r="I1747" s="5" t="s">
        <v>986</v>
      </c>
      <c r="K1747">
        <v>6</v>
      </c>
      <c r="L1747" t="str">
        <f t="shared" si="198"/>
        <v>Somero</v>
      </c>
      <c r="M1747" s="2" t="s">
        <v>1022</v>
      </c>
      <c r="N1747" t="str">
        <f>VLOOKUP(M1747,spp!A:B,2,FALSE)</f>
        <v>Epinephelus labriformis</v>
      </c>
      <c r="O1747">
        <f t="shared" si="197"/>
        <v>3</v>
      </c>
      <c r="R1747">
        <v>1</v>
      </c>
      <c r="T1747">
        <v>2</v>
      </c>
      <c r="AJ1747">
        <f>VLOOKUP(M1747,spp!A:C,3,FALSE)</f>
        <v>3</v>
      </c>
      <c r="AK1747">
        <f>VLOOKUP(M1747,spp!A:D,4,FALSE)</f>
        <v>2.9</v>
      </c>
      <c r="AL1747">
        <f t="shared" si="199"/>
        <v>72499.653682962031</v>
      </c>
      <c r="AM1747">
        <f t="shared" si="200"/>
        <v>1812.4913420740509</v>
      </c>
      <c r="AN1747">
        <f t="shared" si="201"/>
        <v>18124.913420740508</v>
      </c>
      <c r="AO1747">
        <f t="shared" si="202"/>
        <v>18.124913420740508</v>
      </c>
      <c r="AP1747">
        <f t="shared" si="203"/>
        <v>0.06</v>
      </c>
      <c r="AQ1747">
        <f>VLOOKUP(M1747,spp!A:H,8,FALSE)</f>
        <v>4</v>
      </c>
      <c r="AR1747" t="str">
        <f>VLOOKUP(M1747,spp!A:K,10,FALSE)</f>
        <v>Depredador Tope</v>
      </c>
      <c r="AS1747" t="str">
        <f>VLOOKUP(M1747,spp!A:L,12,FALSE)</f>
        <v>LC</v>
      </c>
    </row>
    <row r="1748" spans="1:45" x14ac:dyDescent="0.3">
      <c r="A1748">
        <v>50</v>
      </c>
      <c r="B1748" s="2" t="s">
        <v>1176</v>
      </c>
      <c r="C1748" s="2" t="s">
        <v>1177</v>
      </c>
      <c r="D1748" s="2" t="s">
        <v>1187</v>
      </c>
      <c r="E1748" t="s">
        <v>988</v>
      </c>
      <c r="F1748" s="2">
        <v>2</v>
      </c>
      <c r="G1748" s="1" t="s">
        <v>1185</v>
      </c>
      <c r="H1748" s="61">
        <v>2013</v>
      </c>
      <c r="I1748" s="5" t="s">
        <v>986</v>
      </c>
      <c r="K1748">
        <v>6</v>
      </c>
      <c r="L1748" t="str">
        <f t="shared" si="198"/>
        <v>Somero</v>
      </c>
      <c r="M1748" s="2" t="s">
        <v>1195</v>
      </c>
      <c r="N1748" t="str">
        <f>VLOOKUP(M1748,spp!A:B,2,FALSE)</f>
        <v>Melichthys niger</v>
      </c>
      <c r="O1748">
        <f t="shared" si="197"/>
        <v>4</v>
      </c>
      <c r="R1748">
        <v>4</v>
      </c>
      <c r="AJ1748">
        <f>VLOOKUP(M1748,spp!A:C,3,FALSE)</f>
        <v>5</v>
      </c>
      <c r="AK1748">
        <f>VLOOKUP(M1748,spp!A:D,4,FALSE)</f>
        <v>3</v>
      </c>
      <c r="AL1748">
        <f t="shared" si="199"/>
        <v>39062.5</v>
      </c>
      <c r="AM1748">
        <f t="shared" si="200"/>
        <v>976.5625</v>
      </c>
      <c r="AN1748">
        <f t="shared" si="201"/>
        <v>9765.625</v>
      </c>
      <c r="AO1748">
        <f t="shared" si="202"/>
        <v>9.765625</v>
      </c>
      <c r="AP1748">
        <f t="shared" si="203"/>
        <v>0.08</v>
      </c>
      <c r="AQ1748">
        <f>VLOOKUP(M1748,spp!A:H,8,FALSE)</f>
        <v>2.4</v>
      </c>
      <c r="AR1748" t="str">
        <f>VLOOKUP(M1748,spp!A:K,10,FALSE)</f>
        <v>Herbívoro</v>
      </c>
      <c r="AS1748" t="str">
        <f>VLOOKUP(M1748,spp!A:L,12,FALSE)</f>
        <v>NE</v>
      </c>
    </row>
    <row r="1749" spans="1:45" x14ac:dyDescent="0.3">
      <c r="A1749">
        <v>50</v>
      </c>
      <c r="B1749" s="2" t="s">
        <v>1176</v>
      </c>
      <c r="C1749" s="2" t="s">
        <v>1177</v>
      </c>
      <c r="D1749" s="2" t="s">
        <v>1187</v>
      </c>
      <c r="E1749" t="s">
        <v>988</v>
      </c>
      <c r="F1749" s="2">
        <v>2</v>
      </c>
      <c r="G1749" s="1" t="s">
        <v>1185</v>
      </c>
      <c r="H1749" s="61">
        <v>2013</v>
      </c>
      <c r="I1749" s="5" t="s">
        <v>986</v>
      </c>
      <c r="K1749">
        <v>6</v>
      </c>
      <c r="L1749" t="str">
        <f t="shared" si="198"/>
        <v>Somero</v>
      </c>
      <c r="M1749" s="2" t="s">
        <v>1145</v>
      </c>
      <c r="N1749" t="str">
        <f>VLOOKUP(M1749,spp!A:B,2,FALSE)</f>
        <v>Ctenochaetus marginatus</v>
      </c>
      <c r="O1749">
        <f t="shared" si="197"/>
        <v>4</v>
      </c>
      <c r="S1749">
        <v>4</v>
      </c>
      <c r="AJ1749">
        <f>VLOOKUP(M1749,spp!A:C,3,FALSE)</f>
        <v>0.297619048</v>
      </c>
      <c r="AK1749">
        <f>VLOOKUP(M1749,spp!A:D,4,FALSE)</f>
        <v>3</v>
      </c>
      <c r="AL1749">
        <f t="shared" si="199"/>
        <v>6380.2083414999997</v>
      </c>
      <c r="AM1749">
        <f t="shared" si="200"/>
        <v>159.50520853749998</v>
      </c>
      <c r="AN1749">
        <f t="shared" si="201"/>
        <v>1595.0520853749999</v>
      </c>
      <c r="AO1749">
        <f t="shared" si="202"/>
        <v>1.5950520853749999</v>
      </c>
      <c r="AP1749">
        <f t="shared" si="203"/>
        <v>0.08</v>
      </c>
      <c r="AQ1749">
        <f>VLOOKUP(M1749,spp!A:H,8,FALSE)</f>
        <v>2</v>
      </c>
      <c r="AR1749" t="str">
        <f>VLOOKUP(M1749,spp!A:K,10,FALSE)</f>
        <v>Herbívoro</v>
      </c>
      <c r="AS1749" t="str">
        <f>VLOOKUP(M1749,spp!A:L,12,FALSE)</f>
        <v>LC</v>
      </c>
    </row>
    <row r="1750" spans="1:45" x14ac:dyDescent="0.3">
      <c r="A1750">
        <v>50</v>
      </c>
      <c r="B1750" s="2" t="s">
        <v>1176</v>
      </c>
      <c r="C1750" s="2" t="s">
        <v>1177</v>
      </c>
      <c r="D1750" s="2" t="s">
        <v>1187</v>
      </c>
      <c r="E1750" t="s">
        <v>988</v>
      </c>
      <c r="F1750" s="2">
        <v>2</v>
      </c>
      <c r="G1750" s="1" t="s">
        <v>1185</v>
      </c>
      <c r="H1750" s="61">
        <v>2013</v>
      </c>
      <c r="I1750" s="5" t="s">
        <v>986</v>
      </c>
      <c r="K1750">
        <v>6</v>
      </c>
      <c r="L1750" t="str">
        <f t="shared" si="198"/>
        <v>Somero</v>
      </c>
      <c r="M1750" s="2" t="s">
        <v>1037</v>
      </c>
      <c r="N1750" t="str">
        <f>VLOOKUP(M1750,spp!A:B,2,FALSE)</f>
        <v>Prionurus laticlavius</v>
      </c>
      <c r="O1750">
        <f t="shared" si="197"/>
        <v>4</v>
      </c>
      <c r="U1750">
        <v>4</v>
      </c>
      <c r="AJ1750" t="str">
        <f>VLOOKUP(M1750,spp!A:C,3,FALSE)</f>
        <v>0.19800000000000001</v>
      </c>
      <c r="AK1750">
        <f>VLOOKUP(M1750,spp!A:D,4,FALSE)</f>
        <v>2.504</v>
      </c>
      <c r="AL1750">
        <f t="shared" si="199"/>
        <v>5821.9914678431942</v>
      </c>
      <c r="AM1750">
        <f t="shared" si="200"/>
        <v>145.54978669607985</v>
      </c>
      <c r="AN1750">
        <f t="shared" si="201"/>
        <v>1455.4978669607985</v>
      </c>
      <c r="AO1750">
        <f t="shared" si="202"/>
        <v>1.4554978669607985</v>
      </c>
      <c r="AP1750">
        <f t="shared" si="203"/>
        <v>0.08</v>
      </c>
      <c r="AQ1750">
        <f>VLOOKUP(M1750,spp!A:H,8,FALSE)</f>
        <v>2.7</v>
      </c>
      <c r="AR1750" t="str">
        <f>VLOOKUP(M1750,spp!A:K,10,FALSE)</f>
        <v>Herbívoro</v>
      </c>
      <c r="AS1750" t="str">
        <f>VLOOKUP(M1750,spp!A:L,12,FALSE)</f>
        <v>LC</v>
      </c>
    </row>
    <row r="1751" spans="1:45" x14ac:dyDescent="0.3">
      <c r="A1751">
        <v>50</v>
      </c>
      <c r="B1751" s="2" t="s">
        <v>1176</v>
      </c>
      <c r="C1751" s="2" t="s">
        <v>1177</v>
      </c>
      <c r="D1751" s="2" t="s">
        <v>1187</v>
      </c>
      <c r="E1751" t="s">
        <v>988</v>
      </c>
      <c r="F1751" s="2">
        <v>2</v>
      </c>
      <c r="G1751" s="1" t="s">
        <v>1185</v>
      </c>
      <c r="H1751" s="61">
        <v>2013</v>
      </c>
      <c r="I1751" s="5" t="s">
        <v>986</v>
      </c>
      <c r="K1751">
        <v>6</v>
      </c>
      <c r="L1751" t="str">
        <f t="shared" si="198"/>
        <v>Somero</v>
      </c>
      <c r="M1751" s="2" t="s">
        <v>1021</v>
      </c>
      <c r="N1751" t="str">
        <f>VLOOKUP(M1751,spp!A:B,2,FALSE)</f>
        <v>Johnrandallia nigrirostris</v>
      </c>
      <c r="O1751">
        <f t="shared" si="197"/>
        <v>2</v>
      </c>
      <c r="R1751">
        <v>2</v>
      </c>
      <c r="AJ1751">
        <f>VLOOKUP(M1751,spp!A:C,3,FALSE)</f>
        <v>2</v>
      </c>
      <c r="AK1751">
        <f>VLOOKUP(M1751,spp!A:D,4,FALSE)</f>
        <v>3</v>
      </c>
      <c r="AL1751">
        <f t="shared" si="199"/>
        <v>7812.5</v>
      </c>
      <c r="AM1751">
        <f t="shared" si="200"/>
        <v>195.3125</v>
      </c>
      <c r="AN1751">
        <f t="shared" si="201"/>
        <v>1953.125</v>
      </c>
      <c r="AO1751">
        <f t="shared" si="202"/>
        <v>1.953125</v>
      </c>
      <c r="AP1751">
        <f t="shared" si="203"/>
        <v>0.04</v>
      </c>
      <c r="AQ1751">
        <f>VLOOKUP(M1751,spp!A:H,8,FALSE)</f>
        <v>3</v>
      </c>
      <c r="AR1751" t="str">
        <f>VLOOKUP(M1751,spp!A:K,10,FALSE)</f>
        <v>Depredador</v>
      </c>
      <c r="AS1751" t="str">
        <f>VLOOKUP(M1751,spp!A:L,12,FALSE)</f>
        <v>LC</v>
      </c>
    </row>
    <row r="1752" spans="1:45" x14ac:dyDescent="0.3">
      <c r="A1752">
        <v>50</v>
      </c>
      <c r="B1752" s="2" t="s">
        <v>1176</v>
      </c>
      <c r="C1752" s="2" t="s">
        <v>1177</v>
      </c>
      <c r="D1752" s="2" t="s">
        <v>1187</v>
      </c>
      <c r="E1752" t="s">
        <v>988</v>
      </c>
      <c r="F1752" s="2">
        <v>2</v>
      </c>
      <c r="G1752" s="1" t="s">
        <v>1185</v>
      </c>
      <c r="H1752" s="61">
        <v>2013</v>
      </c>
      <c r="I1752" s="5" t="s">
        <v>986</v>
      </c>
      <c r="K1752">
        <v>6</v>
      </c>
      <c r="L1752" t="str">
        <f t="shared" si="198"/>
        <v>Somero</v>
      </c>
      <c r="M1752" s="2" t="s">
        <v>1072</v>
      </c>
      <c r="N1752" t="str">
        <f>VLOOKUP(M1752,spp!A:B,2,FALSE)</f>
        <v>Kyphosus elegans</v>
      </c>
      <c r="O1752">
        <f t="shared" si="197"/>
        <v>3</v>
      </c>
      <c r="T1752">
        <v>3</v>
      </c>
      <c r="AJ1752">
        <f>VLOOKUP(M1752,spp!A:C,3,FALSE)</f>
        <v>2.18E-2</v>
      </c>
      <c r="AK1752">
        <f>VLOOKUP(M1752,spp!A:D,4,FALSE)</f>
        <v>3</v>
      </c>
      <c r="AL1752">
        <f t="shared" si="199"/>
        <v>1021.875</v>
      </c>
      <c r="AM1752">
        <f t="shared" si="200"/>
        <v>25.546875</v>
      </c>
      <c r="AN1752">
        <f t="shared" si="201"/>
        <v>255.46875</v>
      </c>
      <c r="AO1752">
        <f t="shared" si="202"/>
        <v>0.25546875000000002</v>
      </c>
      <c r="AP1752">
        <f t="shared" si="203"/>
        <v>0.06</v>
      </c>
      <c r="AQ1752">
        <f>VLOOKUP(M1752,spp!A:H,8,FALSE)</f>
        <v>2.9</v>
      </c>
      <c r="AR1752" t="str">
        <f>VLOOKUP(M1752,spp!A:K,10,FALSE)</f>
        <v>Herbívoro</v>
      </c>
      <c r="AS1752" t="str">
        <f>VLOOKUP(M1752,spp!A:L,12,FALSE)</f>
        <v>LC</v>
      </c>
    </row>
    <row r="1753" spans="1:45" x14ac:dyDescent="0.3">
      <c r="A1753">
        <v>50</v>
      </c>
      <c r="B1753" s="2" t="s">
        <v>1176</v>
      </c>
      <c r="C1753" s="2" t="s">
        <v>1177</v>
      </c>
      <c r="D1753" s="2" t="s">
        <v>1187</v>
      </c>
      <c r="E1753" t="s">
        <v>988</v>
      </c>
      <c r="F1753" s="2">
        <v>2</v>
      </c>
      <c r="G1753" s="1" t="s">
        <v>1185</v>
      </c>
      <c r="H1753" s="61">
        <v>2013</v>
      </c>
      <c r="I1753" s="5" t="s">
        <v>986</v>
      </c>
      <c r="K1753">
        <v>6</v>
      </c>
      <c r="L1753" t="str">
        <f t="shared" si="198"/>
        <v>Somero</v>
      </c>
      <c r="M1753" s="2" t="s">
        <v>1040</v>
      </c>
      <c r="N1753" t="str">
        <f>VLOOKUP(M1753,spp!A:B,2,FALSE)</f>
        <v>Sufflamen verres</v>
      </c>
      <c r="O1753">
        <f t="shared" si="197"/>
        <v>1</v>
      </c>
      <c r="R1753">
        <v>1</v>
      </c>
      <c r="AJ1753">
        <f>VLOOKUP(M1753,spp!A:C,3,FALSE)</f>
        <v>2</v>
      </c>
      <c r="AK1753">
        <f>VLOOKUP(M1753,spp!A:D,4,FALSE)</f>
        <v>3</v>
      </c>
      <c r="AL1753">
        <f t="shared" si="199"/>
        <v>3906.25</v>
      </c>
      <c r="AM1753">
        <f t="shared" si="200"/>
        <v>97.65625</v>
      </c>
      <c r="AN1753">
        <f t="shared" si="201"/>
        <v>976.5625</v>
      </c>
      <c r="AO1753">
        <f t="shared" si="202"/>
        <v>0.9765625</v>
      </c>
      <c r="AP1753">
        <f t="shared" si="203"/>
        <v>0.02</v>
      </c>
      <c r="AQ1753">
        <f>VLOOKUP(M1753,spp!A:H,8,FALSE)</f>
        <v>3.3</v>
      </c>
      <c r="AR1753" t="str">
        <f>VLOOKUP(M1753,spp!A:K,10,FALSE)</f>
        <v>Depredador</v>
      </c>
      <c r="AS1753" t="str">
        <f>VLOOKUP(M1753,spp!A:L,12,FALSE)</f>
        <v>LC</v>
      </c>
    </row>
    <row r="1754" spans="1:45" x14ac:dyDescent="0.3">
      <c r="A1754">
        <v>50</v>
      </c>
      <c r="B1754" s="2" t="s">
        <v>1176</v>
      </c>
      <c r="C1754" s="2" t="s">
        <v>1177</v>
      </c>
      <c r="D1754" s="2" t="s">
        <v>1187</v>
      </c>
      <c r="E1754" t="s">
        <v>988</v>
      </c>
      <c r="F1754" s="2">
        <v>3</v>
      </c>
      <c r="G1754" s="1" t="s">
        <v>1185</v>
      </c>
      <c r="H1754" s="61">
        <v>2013</v>
      </c>
      <c r="I1754" s="5" t="s">
        <v>986</v>
      </c>
      <c r="K1754">
        <v>6</v>
      </c>
      <c r="L1754" t="str">
        <f t="shared" si="198"/>
        <v>Somero</v>
      </c>
      <c r="M1754" s="2" t="s">
        <v>1194</v>
      </c>
      <c r="N1754" t="str">
        <f>VLOOKUP(M1754,spp!A:B,2,FALSE)</f>
        <v>Stegastes arcifrons</v>
      </c>
      <c r="O1754">
        <f t="shared" si="197"/>
        <v>45</v>
      </c>
      <c r="P1754">
        <v>15</v>
      </c>
      <c r="Q1754">
        <v>30</v>
      </c>
      <c r="AJ1754">
        <f>VLOOKUP(M1754,spp!A:C,3,FALSE)</f>
        <v>3.49E-2</v>
      </c>
      <c r="AK1754">
        <f>VLOOKUP(M1754,spp!A:D,4,FALSE)</f>
        <v>2</v>
      </c>
      <c r="AL1754">
        <f t="shared" si="199"/>
        <v>62.165624999999999</v>
      </c>
      <c r="AM1754">
        <f t="shared" si="200"/>
        <v>1.5541406250000001</v>
      </c>
      <c r="AN1754">
        <f t="shared" si="201"/>
        <v>15.541406250000001</v>
      </c>
      <c r="AO1754">
        <f t="shared" si="202"/>
        <v>1.5541406250000002E-2</v>
      </c>
      <c r="AP1754">
        <f t="shared" si="203"/>
        <v>0.9</v>
      </c>
      <c r="AQ1754">
        <f>VLOOKUP(M1754,spp!A:H,8,FALSE)</f>
        <v>2.97</v>
      </c>
      <c r="AR1754" t="str">
        <f>VLOOKUP(M1754,spp!A:K,10,FALSE)</f>
        <v>Herbívoro</v>
      </c>
      <c r="AS1754" t="str">
        <f>VLOOKUP(M1754,spp!A:L,12,FALSE)</f>
        <v>LC</v>
      </c>
    </row>
    <row r="1755" spans="1:45" x14ac:dyDescent="0.3">
      <c r="A1755">
        <v>50</v>
      </c>
      <c r="B1755" s="2" t="s">
        <v>1176</v>
      </c>
      <c r="C1755" s="2" t="s">
        <v>1177</v>
      </c>
      <c r="D1755" s="2" t="s">
        <v>1187</v>
      </c>
      <c r="E1755" t="s">
        <v>988</v>
      </c>
      <c r="F1755" s="2">
        <v>3</v>
      </c>
      <c r="G1755" s="1" t="s">
        <v>1185</v>
      </c>
      <c r="H1755" s="61">
        <v>2013</v>
      </c>
      <c r="I1755" s="5" t="s">
        <v>986</v>
      </c>
      <c r="K1755">
        <v>6</v>
      </c>
      <c r="L1755" t="str">
        <f t="shared" si="198"/>
        <v>Somero</v>
      </c>
      <c r="M1755" s="2" t="s">
        <v>1198</v>
      </c>
      <c r="N1755" t="str">
        <f>VLOOKUP(M1755,spp!A:B,2,FALSE)</f>
        <v>Dermatolepis dermatolepis</v>
      </c>
      <c r="O1755">
        <f t="shared" si="197"/>
        <v>1</v>
      </c>
      <c r="S1755">
        <v>1</v>
      </c>
      <c r="AJ1755">
        <f>VLOOKUP(M1755,spp!A:C,3,FALSE)</f>
        <v>1</v>
      </c>
      <c r="AK1755">
        <f>VLOOKUP(M1755,spp!A:D,4,FALSE)</f>
        <v>3</v>
      </c>
      <c r="AL1755">
        <f t="shared" si="199"/>
        <v>5359.375</v>
      </c>
      <c r="AM1755">
        <f t="shared" si="200"/>
        <v>133.984375</v>
      </c>
      <c r="AN1755">
        <f t="shared" si="201"/>
        <v>1339.84375</v>
      </c>
      <c r="AO1755">
        <f t="shared" si="202"/>
        <v>1.33984375</v>
      </c>
      <c r="AP1755">
        <f t="shared" si="203"/>
        <v>0.02</v>
      </c>
      <c r="AQ1755">
        <f>VLOOKUP(M1755,spp!A:H,8,FALSE)</f>
        <v>4.5</v>
      </c>
      <c r="AR1755" t="str">
        <f>VLOOKUP(M1755,spp!A:K,10,FALSE)</f>
        <v>Depredador Tope</v>
      </c>
      <c r="AS1755" t="str">
        <f>VLOOKUP(M1755,spp!A:L,12,FALSE)</f>
        <v>LC</v>
      </c>
    </row>
    <row r="1756" spans="1:45" x14ac:dyDescent="0.3">
      <c r="A1756">
        <v>50</v>
      </c>
      <c r="B1756" s="2" t="s">
        <v>1176</v>
      </c>
      <c r="C1756" s="2" t="s">
        <v>1177</v>
      </c>
      <c r="D1756" s="2" t="s">
        <v>1187</v>
      </c>
      <c r="E1756" t="s">
        <v>988</v>
      </c>
      <c r="F1756" s="2">
        <v>3</v>
      </c>
      <c r="G1756" s="1" t="s">
        <v>1185</v>
      </c>
      <c r="H1756" s="61">
        <v>2013</v>
      </c>
      <c r="I1756" s="5" t="s">
        <v>986</v>
      </c>
      <c r="K1756">
        <v>6</v>
      </c>
      <c r="L1756" t="str">
        <f t="shared" si="198"/>
        <v>Somero</v>
      </c>
      <c r="M1756" s="2" t="s">
        <v>1041</v>
      </c>
      <c r="N1756" t="str">
        <f>VLOOKUP(M1756,spp!A:B,2,FALSE)</f>
        <v>Chromis atrilobata</v>
      </c>
      <c r="O1756">
        <f t="shared" si="197"/>
        <v>50</v>
      </c>
      <c r="Q1756">
        <v>50</v>
      </c>
      <c r="AJ1756">
        <f>VLOOKUP(M1756,spp!A:C,3,FALSE)</f>
        <v>5</v>
      </c>
      <c r="AK1756">
        <f>VLOOKUP(M1756,spp!A:D,4,FALSE)</f>
        <v>3.41655</v>
      </c>
      <c r="AL1756">
        <f t="shared" si="199"/>
        <v>244135.29362970963</v>
      </c>
      <c r="AM1756">
        <f t="shared" si="200"/>
        <v>6103.3823407427408</v>
      </c>
      <c r="AN1756">
        <f t="shared" si="201"/>
        <v>61033.823407427408</v>
      </c>
      <c r="AO1756">
        <f t="shared" si="202"/>
        <v>61.033823407427406</v>
      </c>
      <c r="AP1756">
        <f t="shared" si="203"/>
        <v>1</v>
      </c>
      <c r="AQ1756">
        <f>VLOOKUP(M1756,spp!A:H,8,FALSE)</f>
        <v>3.4</v>
      </c>
      <c r="AR1756" t="str">
        <f>VLOOKUP(M1756,spp!A:K,10,FALSE)</f>
        <v>Planctívoro</v>
      </c>
      <c r="AS1756" t="str">
        <f>VLOOKUP(M1756,spp!A:L,12,FALSE)</f>
        <v>LC</v>
      </c>
    </row>
    <row r="1757" spans="1:45" x14ac:dyDescent="0.3">
      <c r="A1757">
        <v>50</v>
      </c>
      <c r="B1757" s="2" t="s">
        <v>1176</v>
      </c>
      <c r="C1757" s="2" t="s">
        <v>1177</v>
      </c>
      <c r="D1757" s="2" t="s">
        <v>1187</v>
      </c>
      <c r="E1757" t="s">
        <v>988</v>
      </c>
      <c r="F1757" s="2">
        <v>3</v>
      </c>
      <c r="G1757" s="1" t="s">
        <v>1185</v>
      </c>
      <c r="H1757" s="61">
        <v>2013</v>
      </c>
      <c r="I1757" s="5" t="s">
        <v>986</v>
      </c>
      <c r="K1757">
        <v>6</v>
      </c>
      <c r="L1757" t="str">
        <f t="shared" si="198"/>
        <v>Somero</v>
      </c>
      <c r="M1757" s="2" t="s">
        <v>1064</v>
      </c>
      <c r="N1757" t="str">
        <f>VLOOKUP(M1757,spp!A:B,2,FALSE)</f>
        <v>Zanclus cornutus</v>
      </c>
      <c r="O1757">
        <f t="shared" si="197"/>
        <v>1</v>
      </c>
      <c r="Q1757">
        <v>1</v>
      </c>
      <c r="AJ1757">
        <f>VLOOKUP(M1757,spp!A:C,3,FALSE)</f>
        <v>1.47E-2</v>
      </c>
      <c r="AK1757">
        <f>VLOOKUP(M1757,spp!A:D,4,FALSE)</f>
        <v>3</v>
      </c>
      <c r="AL1757">
        <f t="shared" si="199"/>
        <v>6.2015624999999996</v>
      </c>
      <c r="AM1757">
        <f t="shared" si="200"/>
        <v>0.15503906249999999</v>
      </c>
      <c r="AN1757">
        <f t="shared" si="201"/>
        <v>1.5503906249999999</v>
      </c>
      <c r="AO1757">
        <f t="shared" si="202"/>
        <v>1.5503906249999999E-3</v>
      </c>
      <c r="AP1757">
        <f t="shared" si="203"/>
        <v>0.02</v>
      </c>
      <c r="AQ1757">
        <f>VLOOKUP(M1757,spp!A:H,8,FALSE)</f>
        <v>2.9</v>
      </c>
      <c r="AR1757" t="str">
        <f>VLOOKUP(M1757,spp!A:K,10,FALSE)</f>
        <v>Herbívoro</v>
      </c>
      <c r="AS1757" t="str">
        <f>VLOOKUP(M1757,spp!A:L,12,FALSE)</f>
        <v>NE</v>
      </c>
    </row>
    <row r="1758" spans="1:45" x14ac:dyDescent="0.3">
      <c r="A1758">
        <v>50</v>
      </c>
      <c r="B1758" s="2" t="s">
        <v>1176</v>
      </c>
      <c r="C1758" s="2" t="s">
        <v>1177</v>
      </c>
      <c r="D1758" s="2" t="s">
        <v>1187</v>
      </c>
      <c r="E1758" t="s">
        <v>988</v>
      </c>
      <c r="F1758" s="2">
        <v>3</v>
      </c>
      <c r="G1758" s="1" t="s">
        <v>1185</v>
      </c>
      <c r="H1758" s="61">
        <v>2013</v>
      </c>
      <c r="I1758" s="5" t="s">
        <v>986</v>
      </c>
      <c r="K1758">
        <v>6</v>
      </c>
      <c r="L1758" t="str">
        <f t="shared" si="198"/>
        <v>Somero</v>
      </c>
      <c r="M1758" s="2" t="s">
        <v>1200</v>
      </c>
      <c r="N1758" t="str">
        <f>VLOOKUP(M1758,spp!A:B,2,FALSE)</f>
        <v>Thalassoma grammaticum</v>
      </c>
      <c r="O1758">
        <f t="shared" si="197"/>
        <v>1</v>
      </c>
      <c r="Q1758">
        <v>1</v>
      </c>
      <c r="AJ1758">
        <f>VLOOKUP(M1758,spp!A:C,3,FALSE)</f>
        <v>1</v>
      </c>
      <c r="AK1758">
        <f>VLOOKUP(M1758,spp!A:D,4,FALSE)</f>
        <v>2.9718</v>
      </c>
      <c r="AL1758">
        <f t="shared" si="199"/>
        <v>398.57225388911996</v>
      </c>
      <c r="AM1758">
        <f t="shared" si="200"/>
        <v>9.9643063472279998</v>
      </c>
      <c r="AN1758">
        <f t="shared" si="201"/>
        <v>99.643063472280005</v>
      </c>
      <c r="AO1758">
        <f t="shared" si="202"/>
        <v>9.9643063472280011E-2</v>
      </c>
      <c r="AP1758">
        <f t="shared" si="203"/>
        <v>0.02</v>
      </c>
      <c r="AQ1758">
        <f>VLOOKUP(M1758,spp!A:H,8,FALSE)</f>
        <v>3.5</v>
      </c>
      <c r="AR1758" t="str">
        <f>VLOOKUP(M1758,spp!A:K,10,FALSE)</f>
        <v>Depredador</v>
      </c>
      <c r="AS1758" t="str">
        <f>VLOOKUP(M1758,spp!A:L,12,FALSE)</f>
        <v>LC</v>
      </c>
    </row>
    <row r="1759" spans="1:45" x14ac:dyDescent="0.3">
      <c r="A1759">
        <v>50</v>
      </c>
      <c r="B1759" s="2" t="s">
        <v>1176</v>
      </c>
      <c r="C1759" s="2" t="s">
        <v>1177</v>
      </c>
      <c r="D1759" s="2" t="s">
        <v>1187</v>
      </c>
      <c r="E1759" t="s">
        <v>988</v>
      </c>
      <c r="F1759" s="2">
        <v>3</v>
      </c>
      <c r="G1759" s="1" t="s">
        <v>1185</v>
      </c>
      <c r="H1759" s="61">
        <v>2013</v>
      </c>
      <c r="I1759" s="5" t="s">
        <v>986</v>
      </c>
      <c r="K1759">
        <v>6</v>
      </c>
      <c r="L1759" t="str">
        <f t="shared" si="198"/>
        <v>Somero</v>
      </c>
      <c r="M1759" s="2" t="s">
        <v>1028</v>
      </c>
      <c r="N1759" t="str">
        <f>VLOOKUP(M1759,spp!A:B,2,FALSE)</f>
        <v>Thalassoma lucasanum</v>
      </c>
      <c r="O1759">
        <f t="shared" si="197"/>
        <v>5</v>
      </c>
      <c r="P1759">
        <v>5</v>
      </c>
      <c r="AJ1759">
        <f>VLOOKUP(M1759,spp!A:C,3,FALSE)</f>
        <v>1.261E-2</v>
      </c>
      <c r="AK1759">
        <f>VLOOKUP(M1759,spp!A:D,4,FALSE)</f>
        <v>2</v>
      </c>
      <c r="AL1759">
        <f t="shared" si="199"/>
        <v>0.39406249999999998</v>
      </c>
      <c r="AM1759">
        <f t="shared" si="200"/>
        <v>9.8515624999999992E-3</v>
      </c>
      <c r="AN1759">
        <f t="shared" si="201"/>
        <v>9.8515624999999996E-2</v>
      </c>
      <c r="AO1759">
        <f t="shared" si="202"/>
        <v>9.8515624999999998E-5</v>
      </c>
      <c r="AP1759">
        <f t="shared" si="203"/>
        <v>0.1</v>
      </c>
      <c r="AQ1759">
        <f>VLOOKUP(M1759,spp!A:H,8,FALSE)</f>
        <v>3.5</v>
      </c>
      <c r="AR1759" t="str">
        <f>VLOOKUP(M1759,spp!A:K,10,FALSE)</f>
        <v>Depredador</v>
      </c>
      <c r="AS1759" t="str">
        <f>VLOOKUP(M1759,spp!A:L,12,FALSE)</f>
        <v>LC</v>
      </c>
    </row>
    <row r="1760" spans="1:45" x14ac:dyDescent="0.3">
      <c r="A1760">
        <v>50</v>
      </c>
      <c r="B1760" s="2" t="s">
        <v>1176</v>
      </c>
      <c r="C1760" s="2" t="s">
        <v>1177</v>
      </c>
      <c r="D1760" s="2" t="s">
        <v>1187</v>
      </c>
      <c r="E1760" t="s">
        <v>988</v>
      </c>
      <c r="F1760" s="2">
        <v>3</v>
      </c>
      <c r="G1760" s="1" t="s">
        <v>1185</v>
      </c>
      <c r="H1760" s="61">
        <v>2013</v>
      </c>
      <c r="I1760" s="5" t="s">
        <v>986</v>
      </c>
      <c r="K1760">
        <v>6</v>
      </c>
      <c r="L1760" t="str">
        <f t="shared" si="198"/>
        <v>Somero</v>
      </c>
      <c r="M1760" s="2" t="s">
        <v>1141</v>
      </c>
      <c r="N1760" t="str">
        <f>VLOOKUP(M1760,spp!A:B,2,FALSE)</f>
        <v>Halichoeres discolor</v>
      </c>
      <c r="O1760">
        <f t="shared" si="197"/>
        <v>7</v>
      </c>
      <c r="P1760">
        <v>4</v>
      </c>
      <c r="Q1760">
        <v>3</v>
      </c>
      <c r="AJ1760">
        <f>VLOOKUP(M1760,spp!A:C,3,FALSE)</f>
        <v>0.01</v>
      </c>
      <c r="AK1760">
        <f>VLOOKUP(M1760,spp!A:D,4,FALSE)</f>
        <v>3.04</v>
      </c>
      <c r="AL1760">
        <f t="shared" si="199"/>
        <v>14.366859651776871</v>
      </c>
      <c r="AM1760">
        <f t="shared" si="200"/>
        <v>0.35917149129442177</v>
      </c>
      <c r="AN1760">
        <f t="shared" si="201"/>
        <v>3.5917149129442176</v>
      </c>
      <c r="AO1760">
        <f t="shared" si="202"/>
        <v>3.5917149129442178E-3</v>
      </c>
      <c r="AP1760">
        <f t="shared" si="203"/>
        <v>0.14000000000000001</v>
      </c>
      <c r="AQ1760">
        <f>VLOOKUP(M1760,spp!A:H,8,FALSE)</f>
        <v>3.4</v>
      </c>
      <c r="AR1760" t="str">
        <f>VLOOKUP(M1760,spp!A:K,10,FALSE)</f>
        <v>Depredador</v>
      </c>
      <c r="AS1760" t="str">
        <f>VLOOKUP(M1760,spp!A:L,12,FALSE)</f>
        <v>VU</v>
      </c>
    </row>
    <row r="1761" spans="1:45" x14ac:dyDescent="0.3">
      <c r="A1761">
        <v>50</v>
      </c>
      <c r="B1761" s="2" t="s">
        <v>1176</v>
      </c>
      <c r="C1761" s="2" t="s">
        <v>1177</v>
      </c>
      <c r="D1761" s="2" t="s">
        <v>1187</v>
      </c>
      <c r="E1761" t="s">
        <v>988</v>
      </c>
      <c r="F1761" s="2">
        <v>3</v>
      </c>
      <c r="G1761" s="1" t="s">
        <v>1185</v>
      </c>
      <c r="H1761" s="61">
        <v>2013</v>
      </c>
      <c r="I1761" s="5" t="s">
        <v>986</v>
      </c>
      <c r="K1761">
        <v>6</v>
      </c>
      <c r="L1761" t="str">
        <f t="shared" si="198"/>
        <v>Somero</v>
      </c>
      <c r="M1761" s="2" t="s">
        <v>1066</v>
      </c>
      <c r="N1761" t="str">
        <f>VLOOKUP(M1761,spp!A:B,2,FALSE)</f>
        <v>Caranx melampygus</v>
      </c>
      <c r="O1761">
        <f t="shared" si="197"/>
        <v>6</v>
      </c>
      <c r="T1761">
        <v>6</v>
      </c>
      <c r="AJ1761">
        <f>VLOOKUP(M1761,spp!A:C,3,FALSE)</f>
        <v>2</v>
      </c>
      <c r="AK1761">
        <f>VLOOKUP(M1761,spp!A:D,4,FALSE)</f>
        <v>2</v>
      </c>
      <c r="AL1761">
        <f t="shared" si="199"/>
        <v>7500</v>
      </c>
      <c r="AM1761">
        <f t="shared" si="200"/>
        <v>187.5</v>
      </c>
      <c r="AN1761">
        <f t="shared" si="201"/>
        <v>1875</v>
      </c>
      <c r="AO1761">
        <f t="shared" si="202"/>
        <v>1.875</v>
      </c>
      <c r="AP1761">
        <f t="shared" si="203"/>
        <v>0.12</v>
      </c>
      <c r="AQ1761">
        <f>VLOOKUP(M1761,spp!A:H,8,FALSE)</f>
        <v>4.5</v>
      </c>
      <c r="AR1761" t="str">
        <f>VLOOKUP(M1761,spp!A:K,10,FALSE)</f>
        <v>Depredador Tope</v>
      </c>
      <c r="AS1761" t="str">
        <f>VLOOKUP(M1761,spp!A:L,12,FALSE)</f>
        <v>NE</v>
      </c>
    </row>
    <row r="1762" spans="1:45" x14ac:dyDescent="0.3">
      <c r="A1762">
        <v>50</v>
      </c>
      <c r="B1762" s="2" t="s">
        <v>1176</v>
      </c>
      <c r="C1762" s="2" t="s">
        <v>1177</v>
      </c>
      <c r="D1762" s="2" t="s">
        <v>1187</v>
      </c>
      <c r="E1762" t="s">
        <v>988</v>
      </c>
      <c r="F1762" s="2">
        <v>3</v>
      </c>
      <c r="G1762" s="1" t="s">
        <v>1185</v>
      </c>
      <c r="H1762" s="61">
        <v>2013</v>
      </c>
      <c r="I1762" s="5" t="s">
        <v>986</v>
      </c>
      <c r="K1762">
        <v>6</v>
      </c>
      <c r="L1762" t="str">
        <f t="shared" si="198"/>
        <v>Somero</v>
      </c>
      <c r="M1762" s="2" t="s">
        <v>1031</v>
      </c>
      <c r="N1762" t="str">
        <f>VLOOKUP(M1762,spp!A:B,2,FALSE)</f>
        <v>Ophioblennius steindachneri</v>
      </c>
      <c r="O1762">
        <f t="shared" si="197"/>
        <v>1</v>
      </c>
      <c r="P1762">
        <v>1</v>
      </c>
      <c r="AJ1762">
        <f>VLOOKUP(M1762,spp!A:C,3,FALSE)</f>
        <v>3</v>
      </c>
      <c r="AK1762">
        <f>VLOOKUP(M1762,spp!A:D,4,FALSE)</f>
        <v>2.379</v>
      </c>
      <c r="AL1762">
        <f t="shared" si="199"/>
        <v>26.535088189666595</v>
      </c>
      <c r="AM1762">
        <f t="shared" si="200"/>
        <v>0.66337720474166484</v>
      </c>
      <c r="AN1762">
        <f t="shared" si="201"/>
        <v>6.6337720474166488</v>
      </c>
      <c r="AO1762">
        <f t="shared" si="202"/>
        <v>6.6337720474166492E-3</v>
      </c>
      <c r="AP1762">
        <f t="shared" si="203"/>
        <v>0.02</v>
      </c>
      <c r="AQ1762">
        <f>VLOOKUP(M1762,spp!A:H,8,FALSE)</f>
        <v>2.7</v>
      </c>
      <c r="AR1762" t="str">
        <f>VLOOKUP(M1762,spp!A:K,10,FALSE)</f>
        <v>Herbívoro</v>
      </c>
      <c r="AS1762" t="str">
        <f>VLOOKUP(M1762,spp!A:L,12,FALSE)</f>
        <v>LC</v>
      </c>
    </row>
    <row r="1763" spans="1:45" x14ac:dyDescent="0.3">
      <c r="A1763">
        <v>50</v>
      </c>
      <c r="B1763" s="2" t="s">
        <v>1176</v>
      </c>
      <c r="C1763" s="2" t="s">
        <v>1177</v>
      </c>
      <c r="D1763" s="2" t="s">
        <v>1187</v>
      </c>
      <c r="E1763" t="s">
        <v>988</v>
      </c>
      <c r="F1763" s="2">
        <v>3</v>
      </c>
      <c r="G1763" s="1" t="s">
        <v>1185</v>
      </c>
      <c r="H1763" s="61">
        <v>2013</v>
      </c>
      <c r="I1763" s="5" t="s">
        <v>986</v>
      </c>
      <c r="K1763">
        <v>6</v>
      </c>
      <c r="L1763" t="str">
        <f t="shared" si="198"/>
        <v>Somero</v>
      </c>
      <c r="M1763" s="2" t="s">
        <v>1047</v>
      </c>
      <c r="N1763" t="str">
        <f>VLOOKUP(M1763,spp!A:B,2,FALSE)</f>
        <v>Scarus rubroviolaceus</v>
      </c>
      <c r="O1763">
        <f t="shared" si="197"/>
        <v>1</v>
      </c>
      <c r="S1763">
        <v>1</v>
      </c>
      <c r="AJ1763">
        <f>VLOOKUP(M1763,spp!A:C,3,FALSE)</f>
        <v>1</v>
      </c>
      <c r="AK1763">
        <f>VLOOKUP(M1763,spp!A:D,4,FALSE)</f>
        <v>3.109</v>
      </c>
      <c r="AL1763">
        <f t="shared" si="199"/>
        <v>7321.5881134238871</v>
      </c>
      <c r="AM1763">
        <f t="shared" si="200"/>
        <v>183.03970283559718</v>
      </c>
      <c r="AN1763">
        <f t="shared" si="201"/>
        <v>1830.3970283559718</v>
      </c>
      <c r="AO1763">
        <f t="shared" si="202"/>
        <v>1.8303970283559718</v>
      </c>
      <c r="AP1763">
        <f t="shared" si="203"/>
        <v>0.02</v>
      </c>
      <c r="AQ1763">
        <f>VLOOKUP(M1763,spp!A:H,8,FALSE)</f>
        <v>2</v>
      </c>
      <c r="AR1763" t="str">
        <f>VLOOKUP(M1763,spp!A:K,10,FALSE)</f>
        <v>Herbívoro</v>
      </c>
      <c r="AS1763" t="str">
        <f>VLOOKUP(M1763,spp!A:L,12,FALSE)</f>
        <v>LC</v>
      </c>
    </row>
    <row r="1764" spans="1:45" x14ac:dyDescent="0.3">
      <c r="A1764">
        <v>50</v>
      </c>
      <c r="B1764" s="2" t="s">
        <v>1176</v>
      </c>
      <c r="C1764" s="2" t="s">
        <v>1177</v>
      </c>
      <c r="D1764" s="2" t="s">
        <v>1187</v>
      </c>
      <c r="E1764" t="s">
        <v>988</v>
      </c>
      <c r="F1764" s="2">
        <v>3</v>
      </c>
      <c r="G1764" s="1" t="s">
        <v>1185</v>
      </c>
      <c r="H1764" s="61">
        <v>2013</v>
      </c>
      <c r="I1764" s="5" t="s">
        <v>986</v>
      </c>
      <c r="K1764">
        <v>6</v>
      </c>
      <c r="L1764" t="str">
        <f t="shared" si="198"/>
        <v>Somero</v>
      </c>
      <c r="M1764" s="2" t="s">
        <v>1078</v>
      </c>
      <c r="N1764" t="str">
        <f>VLOOKUP(M1764,spp!A:B,2,FALSE)</f>
        <v>Lutjanus viridis</v>
      </c>
      <c r="O1764">
        <f t="shared" si="197"/>
        <v>2</v>
      </c>
      <c r="R1764">
        <v>2</v>
      </c>
      <c r="AJ1764">
        <f>VLOOKUP(M1764,spp!A:C,3,FALSE)</f>
        <v>1.67E-2</v>
      </c>
      <c r="AK1764">
        <f>VLOOKUP(M1764,spp!A:D,4,FALSE)</f>
        <v>2</v>
      </c>
      <c r="AL1764">
        <f t="shared" si="199"/>
        <v>5.21875</v>
      </c>
      <c r="AM1764">
        <f t="shared" si="200"/>
        <v>0.13046874999999999</v>
      </c>
      <c r="AN1764">
        <f t="shared" si="201"/>
        <v>1.3046875</v>
      </c>
      <c r="AO1764">
        <f t="shared" si="202"/>
        <v>1.3046875000000001E-3</v>
      </c>
      <c r="AP1764">
        <f t="shared" si="203"/>
        <v>0.04</v>
      </c>
      <c r="AQ1764">
        <f>VLOOKUP(M1764,spp!A:H,8,FALSE)</f>
        <v>4.2</v>
      </c>
      <c r="AR1764" t="str">
        <f>VLOOKUP(M1764,spp!A:K,10,FALSE)</f>
        <v>Depredador Tope</v>
      </c>
      <c r="AS1764" t="str">
        <f>VLOOKUP(M1764,spp!A:L,12,FALSE)</f>
        <v>LC</v>
      </c>
    </row>
    <row r="1765" spans="1:45" x14ac:dyDescent="0.3">
      <c r="A1765">
        <v>50</v>
      </c>
      <c r="B1765" s="2" t="s">
        <v>1176</v>
      </c>
      <c r="C1765" s="2" t="s">
        <v>1177</v>
      </c>
      <c r="D1765" s="2" t="s">
        <v>1187</v>
      </c>
      <c r="E1765" t="s">
        <v>988</v>
      </c>
      <c r="F1765" s="2">
        <v>3</v>
      </c>
      <c r="G1765" s="1" t="s">
        <v>1185</v>
      </c>
      <c r="H1765" s="61">
        <v>2013</v>
      </c>
      <c r="I1765" s="5" t="s">
        <v>986</v>
      </c>
      <c r="K1765">
        <v>6</v>
      </c>
      <c r="L1765" t="str">
        <f t="shared" si="198"/>
        <v>Somero</v>
      </c>
      <c r="M1765" s="2" t="s">
        <v>1042</v>
      </c>
      <c r="N1765" t="str">
        <f>VLOOKUP(M1765,spp!A:B,2,FALSE)</f>
        <v>Bodianus diplotaenia</v>
      </c>
      <c r="O1765">
        <f t="shared" si="197"/>
        <v>2</v>
      </c>
      <c r="P1765">
        <v>1</v>
      </c>
      <c r="R1765">
        <v>1</v>
      </c>
      <c r="AJ1765">
        <f>VLOOKUP(M1765,spp!A:C,3,FALSE)</f>
        <v>2.01E-2</v>
      </c>
      <c r="AK1765">
        <f>VLOOKUP(M1765,spp!A:D,4,FALSE)</f>
        <v>2</v>
      </c>
      <c r="AL1765">
        <f t="shared" si="199"/>
        <v>3.2662499999999999</v>
      </c>
      <c r="AM1765">
        <f t="shared" si="200"/>
        <v>8.165625E-2</v>
      </c>
      <c r="AN1765">
        <f t="shared" si="201"/>
        <v>0.81656249999999997</v>
      </c>
      <c r="AO1765">
        <f t="shared" si="202"/>
        <v>8.1656250000000001E-4</v>
      </c>
      <c r="AP1765">
        <f t="shared" si="203"/>
        <v>0.04</v>
      </c>
      <c r="AQ1765">
        <f>VLOOKUP(M1765,spp!A:H,8,FALSE)</f>
        <v>3.4</v>
      </c>
      <c r="AR1765" t="str">
        <f>VLOOKUP(M1765,spp!A:K,10,FALSE)</f>
        <v>Depredador</v>
      </c>
      <c r="AS1765" t="str">
        <f>VLOOKUP(M1765,spp!A:L,12,FALSE)</f>
        <v>LC</v>
      </c>
    </row>
    <row r="1766" spans="1:45" x14ac:dyDescent="0.3">
      <c r="A1766">
        <v>50</v>
      </c>
      <c r="B1766" s="2" t="s">
        <v>1176</v>
      </c>
      <c r="C1766" s="2" t="s">
        <v>1177</v>
      </c>
      <c r="D1766" s="2" t="s">
        <v>1187</v>
      </c>
      <c r="E1766" t="s">
        <v>988</v>
      </c>
      <c r="F1766" s="2">
        <v>3</v>
      </c>
      <c r="G1766" s="1" t="s">
        <v>1185</v>
      </c>
      <c r="H1766" s="61">
        <v>2013</v>
      </c>
      <c r="I1766" s="5" t="s">
        <v>986</v>
      </c>
      <c r="K1766">
        <v>6</v>
      </c>
      <c r="L1766" t="str">
        <f t="shared" si="198"/>
        <v>Somero</v>
      </c>
      <c r="M1766" s="2" t="s">
        <v>1038</v>
      </c>
      <c r="N1766" t="str">
        <f>VLOOKUP(M1766,spp!A:B,2,FALSE)</f>
        <v>Holacanthus passer</v>
      </c>
      <c r="O1766">
        <f t="shared" si="197"/>
        <v>1</v>
      </c>
      <c r="Q1766">
        <v>1</v>
      </c>
      <c r="AJ1766">
        <f>VLOOKUP(M1766,spp!A:C,3,FALSE)</f>
        <v>2</v>
      </c>
      <c r="AK1766">
        <f>VLOOKUP(M1766,spp!A:D,4,FALSE)</f>
        <v>3</v>
      </c>
      <c r="AL1766">
        <f t="shared" si="199"/>
        <v>843.75</v>
      </c>
      <c r="AM1766">
        <f t="shared" si="200"/>
        <v>21.09375</v>
      </c>
      <c r="AN1766">
        <f t="shared" si="201"/>
        <v>210.9375</v>
      </c>
      <c r="AO1766">
        <f t="shared" si="202"/>
        <v>0.2109375</v>
      </c>
      <c r="AP1766">
        <f t="shared" si="203"/>
        <v>0.02</v>
      </c>
      <c r="AQ1766">
        <f>VLOOKUP(M1766,spp!A:H,8,FALSE)</f>
        <v>2.6</v>
      </c>
      <c r="AR1766" t="str">
        <f>VLOOKUP(M1766,spp!A:K,10,FALSE)</f>
        <v>Herbívoro</v>
      </c>
      <c r="AS1766" t="str">
        <f>VLOOKUP(M1766,spp!A:L,12,FALSE)</f>
        <v>LC</v>
      </c>
    </row>
    <row r="1767" spans="1:45" x14ac:dyDescent="0.3">
      <c r="A1767">
        <v>50</v>
      </c>
      <c r="B1767" s="2" t="s">
        <v>1176</v>
      </c>
      <c r="C1767" s="2" t="s">
        <v>1177</v>
      </c>
      <c r="D1767" s="2" t="s">
        <v>1187</v>
      </c>
      <c r="E1767" t="s">
        <v>988</v>
      </c>
      <c r="F1767" s="2">
        <v>3</v>
      </c>
      <c r="G1767" s="1" t="s">
        <v>1185</v>
      </c>
      <c r="H1767" s="61">
        <v>2013</v>
      </c>
      <c r="I1767" s="5" t="s">
        <v>986</v>
      </c>
      <c r="K1767">
        <v>6</v>
      </c>
      <c r="L1767" t="str">
        <f t="shared" si="198"/>
        <v>Somero</v>
      </c>
      <c r="M1767" s="2" t="s">
        <v>1037</v>
      </c>
      <c r="N1767" t="str">
        <f>VLOOKUP(M1767,spp!A:B,2,FALSE)</f>
        <v>Prionurus laticlavius</v>
      </c>
      <c r="O1767">
        <f t="shared" si="197"/>
        <v>5</v>
      </c>
      <c r="S1767">
        <v>4</v>
      </c>
      <c r="T1767">
        <v>1</v>
      </c>
      <c r="AJ1767" t="str">
        <f>VLOOKUP(M1767,spp!A:C,3,FALSE)</f>
        <v>0.19800000000000001</v>
      </c>
      <c r="AK1767">
        <f>VLOOKUP(M1767,spp!A:D,4,FALSE)</f>
        <v>2.504</v>
      </c>
      <c r="AL1767">
        <f t="shared" si="199"/>
        <v>1653.1110628773408</v>
      </c>
      <c r="AM1767">
        <f t="shared" si="200"/>
        <v>41.327776571933519</v>
      </c>
      <c r="AN1767">
        <f t="shared" si="201"/>
        <v>413.27776571933521</v>
      </c>
      <c r="AO1767">
        <f t="shared" si="202"/>
        <v>0.41327776571933522</v>
      </c>
      <c r="AP1767">
        <f t="shared" si="203"/>
        <v>0.1</v>
      </c>
      <c r="AQ1767">
        <f>VLOOKUP(M1767,spp!A:H,8,FALSE)</f>
        <v>2.7</v>
      </c>
      <c r="AR1767" t="str">
        <f>VLOOKUP(M1767,spp!A:K,10,FALSE)</f>
        <v>Herbívoro</v>
      </c>
      <c r="AS1767" t="str">
        <f>VLOOKUP(M1767,spp!A:L,12,FALSE)</f>
        <v>LC</v>
      </c>
    </row>
    <row r="1768" spans="1:45" x14ac:dyDescent="0.3">
      <c r="A1768">
        <v>50</v>
      </c>
      <c r="B1768" s="2" t="s">
        <v>1176</v>
      </c>
      <c r="C1768" s="2" t="s">
        <v>1177</v>
      </c>
      <c r="D1768" s="2" t="s">
        <v>1187</v>
      </c>
      <c r="E1768" t="s">
        <v>988</v>
      </c>
      <c r="F1768" s="2">
        <v>3</v>
      </c>
      <c r="G1768" s="1" t="s">
        <v>1185</v>
      </c>
      <c r="H1768" s="61">
        <v>2013</v>
      </c>
      <c r="I1768" s="5" t="s">
        <v>986</v>
      </c>
      <c r="K1768">
        <v>6</v>
      </c>
      <c r="L1768" t="str">
        <f t="shared" si="198"/>
        <v>Somero</v>
      </c>
      <c r="M1768" s="2" t="s">
        <v>1072</v>
      </c>
      <c r="N1768" t="str">
        <f>VLOOKUP(M1768,spp!A:B,2,FALSE)</f>
        <v>Kyphosus elegans</v>
      </c>
      <c r="O1768">
        <f t="shared" si="197"/>
        <v>3</v>
      </c>
      <c r="S1768">
        <v>3</v>
      </c>
      <c r="AJ1768">
        <f>VLOOKUP(M1768,spp!A:C,3,FALSE)</f>
        <v>2.18E-2</v>
      </c>
      <c r="AK1768">
        <f>VLOOKUP(M1768,spp!A:D,4,FALSE)</f>
        <v>3</v>
      </c>
      <c r="AL1768">
        <f t="shared" si="199"/>
        <v>350.50312499999995</v>
      </c>
      <c r="AM1768">
        <f t="shared" si="200"/>
        <v>8.7625781249999992</v>
      </c>
      <c r="AN1768">
        <f t="shared" si="201"/>
        <v>87.625781249999989</v>
      </c>
      <c r="AO1768">
        <f t="shared" si="202"/>
        <v>8.7625781249999993E-2</v>
      </c>
      <c r="AP1768">
        <f t="shared" si="203"/>
        <v>0.06</v>
      </c>
      <c r="AQ1768">
        <f>VLOOKUP(M1768,spp!A:H,8,FALSE)</f>
        <v>2.9</v>
      </c>
      <c r="AR1768" t="str">
        <f>VLOOKUP(M1768,spp!A:K,10,FALSE)</f>
        <v>Herbívoro</v>
      </c>
      <c r="AS1768" t="str">
        <f>VLOOKUP(M1768,spp!A:L,12,FALSE)</f>
        <v>LC</v>
      </c>
    </row>
    <row r="1769" spans="1:45" x14ac:dyDescent="0.3">
      <c r="A1769">
        <v>50</v>
      </c>
      <c r="B1769" s="2" t="s">
        <v>1176</v>
      </c>
      <c r="C1769" s="2" t="s">
        <v>1177</v>
      </c>
      <c r="D1769" s="2" t="s">
        <v>1187</v>
      </c>
      <c r="E1769" t="s">
        <v>988</v>
      </c>
      <c r="F1769" s="2">
        <v>3</v>
      </c>
      <c r="G1769" s="1" t="s">
        <v>1185</v>
      </c>
      <c r="H1769" s="61">
        <v>2013</v>
      </c>
      <c r="I1769" s="5" t="s">
        <v>986</v>
      </c>
      <c r="K1769">
        <v>6</v>
      </c>
      <c r="L1769" t="str">
        <f t="shared" si="198"/>
        <v>Somero</v>
      </c>
      <c r="M1769" s="2" t="s">
        <v>1040</v>
      </c>
      <c r="N1769" t="str">
        <f>VLOOKUP(M1769,spp!A:B,2,FALSE)</f>
        <v>Sufflamen verres</v>
      </c>
      <c r="O1769">
        <f t="shared" si="197"/>
        <v>1</v>
      </c>
      <c r="P1769">
        <v>1</v>
      </c>
      <c r="AJ1769">
        <f>VLOOKUP(M1769,spp!A:C,3,FALSE)</f>
        <v>2</v>
      </c>
      <c r="AK1769">
        <f>VLOOKUP(M1769,spp!A:D,4,FALSE)</f>
        <v>3</v>
      </c>
      <c r="AL1769">
        <f t="shared" si="199"/>
        <v>31.25</v>
      </c>
      <c r="AM1769">
        <f t="shared" si="200"/>
        <v>0.78125</v>
      </c>
      <c r="AN1769">
        <f t="shared" si="201"/>
        <v>7.8125</v>
      </c>
      <c r="AO1769">
        <f t="shared" si="202"/>
        <v>7.8125E-3</v>
      </c>
      <c r="AP1769">
        <f t="shared" si="203"/>
        <v>0.02</v>
      </c>
      <c r="AQ1769">
        <f>VLOOKUP(M1769,spp!A:H,8,FALSE)</f>
        <v>3.3</v>
      </c>
      <c r="AR1769" t="str">
        <f>VLOOKUP(M1769,spp!A:K,10,FALSE)</f>
        <v>Depredador</v>
      </c>
      <c r="AS1769" t="str">
        <f>VLOOKUP(M1769,spp!A:L,12,FALSE)</f>
        <v>LC</v>
      </c>
    </row>
    <row r="1770" spans="1:45" x14ac:dyDescent="0.3">
      <c r="A1770">
        <v>50</v>
      </c>
      <c r="B1770" s="2" t="s">
        <v>1176</v>
      </c>
      <c r="C1770" s="2" t="s">
        <v>1177</v>
      </c>
      <c r="D1770" s="2" t="s">
        <v>1187</v>
      </c>
      <c r="E1770" t="s">
        <v>988</v>
      </c>
      <c r="F1770" s="2">
        <v>3</v>
      </c>
      <c r="G1770" s="1" t="s">
        <v>1185</v>
      </c>
      <c r="H1770" s="61">
        <v>2013</v>
      </c>
      <c r="I1770" s="5" t="s">
        <v>986</v>
      </c>
      <c r="K1770">
        <v>6</v>
      </c>
      <c r="L1770" t="str">
        <f t="shared" si="198"/>
        <v>Somero</v>
      </c>
      <c r="M1770" s="2" t="s">
        <v>1067</v>
      </c>
      <c r="N1770" t="str">
        <f>VLOOKUP(M1770,spp!A:B,2,FALSE)</f>
        <v>Acanthurus xanthopterus</v>
      </c>
      <c r="O1770">
        <f t="shared" si="197"/>
        <v>1</v>
      </c>
      <c r="T1770">
        <v>1</v>
      </c>
      <c r="AJ1770">
        <f>VLOOKUP(M1770,spp!A:C,3,FALSE)</f>
        <v>2.673E-2</v>
      </c>
      <c r="AK1770">
        <f>VLOOKUP(M1770,spp!A:D,4,FALSE)</f>
        <v>2</v>
      </c>
      <c r="AL1770">
        <f t="shared" si="199"/>
        <v>16.706250000000001</v>
      </c>
      <c r="AM1770">
        <f t="shared" si="200"/>
        <v>0.41765625000000001</v>
      </c>
      <c r="AN1770">
        <f t="shared" si="201"/>
        <v>4.1765625000000002</v>
      </c>
      <c r="AO1770">
        <f t="shared" si="202"/>
        <v>4.1765625000000006E-3</v>
      </c>
      <c r="AP1770">
        <f t="shared" si="203"/>
        <v>0.02</v>
      </c>
      <c r="AQ1770">
        <f>VLOOKUP(M1770,spp!A:H,8,FALSE)</f>
        <v>2.9</v>
      </c>
      <c r="AR1770" t="str">
        <f>VLOOKUP(M1770,spp!A:K,10,FALSE)</f>
        <v>Herbívoro</v>
      </c>
      <c r="AS1770" t="str">
        <f>VLOOKUP(M1770,spp!A:L,12,FALSE)</f>
        <v>LC</v>
      </c>
    </row>
    <row r="1771" spans="1:45" x14ac:dyDescent="0.3">
      <c r="A1771">
        <v>50</v>
      </c>
      <c r="B1771" s="2" t="s">
        <v>1176</v>
      </c>
      <c r="C1771" s="2" t="s">
        <v>1177</v>
      </c>
      <c r="D1771" s="2" t="s">
        <v>1187</v>
      </c>
      <c r="E1771" t="s">
        <v>988</v>
      </c>
      <c r="F1771" s="2">
        <v>3</v>
      </c>
      <c r="G1771" s="1" t="s">
        <v>1185</v>
      </c>
      <c r="H1771" s="61">
        <v>2013</v>
      </c>
      <c r="I1771" s="5" t="s">
        <v>986</v>
      </c>
      <c r="K1771">
        <v>6</v>
      </c>
      <c r="L1771" t="str">
        <f t="shared" si="198"/>
        <v>Somero</v>
      </c>
      <c r="M1771" s="2" t="s">
        <v>1046</v>
      </c>
      <c r="N1771" t="str">
        <f>VLOOKUP(M1771,spp!A:B,2,FALSE)</f>
        <v>Arothron meleagris</v>
      </c>
      <c r="O1771">
        <f t="shared" si="197"/>
        <v>2</v>
      </c>
      <c r="R1771">
        <v>2</v>
      </c>
      <c r="AJ1771">
        <f>VLOOKUP(M1771,spp!A:C,3,FALSE)</f>
        <v>3</v>
      </c>
      <c r="AK1771">
        <f>VLOOKUP(M1771,spp!A:D,4,FALSE)</f>
        <v>2</v>
      </c>
      <c r="AL1771">
        <f t="shared" si="199"/>
        <v>937.5</v>
      </c>
      <c r="AM1771">
        <f t="shared" si="200"/>
        <v>23.4375</v>
      </c>
      <c r="AN1771">
        <f t="shared" si="201"/>
        <v>234.375</v>
      </c>
      <c r="AO1771">
        <f t="shared" si="202"/>
        <v>0.234375</v>
      </c>
      <c r="AP1771">
        <f t="shared" si="203"/>
        <v>0.04</v>
      </c>
      <c r="AQ1771">
        <f>VLOOKUP(M1771,spp!A:H,8,FALSE)</f>
        <v>3.4</v>
      </c>
      <c r="AR1771" t="str">
        <f>VLOOKUP(M1771,spp!A:K,10,FALSE)</f>
        <v>Depredador</v>
      </c>
      <c r="AS1771" t="str">
        <f>VLOOKUP(M1771,spp!A:L,12,FALSE)</f>
        <v>NE</v>
      </c>
    </row>
    <row r="1772" spans="1:45" x14ac:dyDescent="0.3">
      <c r="A1772">
        <v>50</v>
      </c>
      <c r="B1772" s="2" t="s">
        <v>1176</v>
      </c>
      <c r="C1772" s="2" t="s">
        <v>1177</v>
      </c>
      <c r="D1772" s="2" t="s">
        <v>1187</v>
      </c>
      <c r="E1772" t="s">
        <v>988</v>
      </c>
      <c r="F1772" s="2">
        <v>3</v>
      </c>
      <c r="G1772" s="1" t="s">
        <v>1185</v>
      </c>
      <c r="H1772" s="61">
        <v>2013</v>
      </c>
      <c r="I1772" s="5" t="s">
        <v>986</v>
      </c>
      <c r="K1772">
        <v>6</v>
      </c>
      <c r="L1772" t="str">
        <f t="shared" si="198"/>
        <v>Somero</v>
      </c>
      <c r="M1772" s="2" t="s">
        <v>1076</v>
      </c>
      <c r="N1772" t="str">
        <f>VLOOKUP(M1772,spp!A:B,2,FALSE)</f>
        <v>Acanthurus triostegus</v>
      </c>
      <c r="O1772">
        <f t="shared" si="197"/>
        <v>100</v>
      </c>
      <c r="R1772">
        <v>100</v>
      </c>
      <c r="AJ1772">
        <f>VLOOKUP(M1772,spp!A:C,3,FALSE)</f>
        <v>8</v>
      </c>
      <c r="AK1772">
        <f>VLOOKUP(M1772,spp!A:D,4,FALSE)</f>
        <v>2.57</v>
      </c>
      <c r="AL1772">
        <f t="shared" si="199"/>
        <v>527410.43768619769</v>
      </c>
      <c r="AM1772">
        <f t="shared" si="200"/>
        <v>13185.260942154942</v>
      </c>
      <c r="AN1772">
        <f t="shared" si="201"/>
        <v>131852.60942154942</v>
      </c>
      <c r="AO1772">
        <f t="shared" si="202"/>
        <v>131.85260942154943</v>
      </c>
      <c r="AP1772">
        <f t="shared" si="203"/>
        <v>2</v>
      </c>
      <c r="AQ1772">
        <f>VLOOKUP(M1772,spp!A:H,8,FALSE)</f>
        <v>2.8</v>
      </c>
      <c r="AR1772" t="str">
        <f>VLOOKUP(M1772,spp!A:K,10,FALSE)</f>
        <v>Herbívoro</v>
      </c>
      <c r="AS1772" t="str">
        <f>VLOOKUP(M1772,spp!A:L,12,FALSE)</f>
        <v>LC</v>
      </c>
    </row>
    <row r="1773" spans="1:45" x14ac:dyDescent="0.3">
      <c r="A1773">
        <v>50</v>
      </c>
      <c r="B1773" s="2" t="s">
        <v>1176</v>
      </c>
      <c r="C1773" s="2" t="s">
        <v>1177</v>
      </c>
      <c r="D1773" s="2" t="s">
        <v>1187</v>
      </c>
      <c r="E1773" t="s">
        <v>988</v>
      </c>
      <c r="F1773" s="2">
        <v>3</v>
      </c>
      <c r="G1773" s="1" t="s">
        <v>1185</v>
      </c>
      <c r="H1773" s="61">
        <v>2013</v>
      </c>
      <c r="I1773" s="5" t="s">
        <v>986</v>
      </c>
      <c r="K1773">
        <v>6</v>
      </c>
      <c r="L1773" t="str">
        <f t="shared" si="198"/>
        <v>Somero</v>
      </c>
      <c r="M1773" s="2" t="s">
        <v>1077</v>
      </c>
      <c r="N1773" t="str">
        <f>VLOOKUP(M1773,spp!A:B,2,FALSE)</f>
        <v>Fistularia commersonii</v>
      </c>
      <c r="O1773">
        <f t="shared" si="197"/>
        <v>2</v>
      </c>
      <c r="W1773">
        <v>1</v>
      </c>
      <c r="X1773">
        <v>1</v>
      </c>
      <c r="AJ1773">
        <f>VLOOKUP(M1773,spp!A:C,3,FALSE)</f>
        <v>5</v>
      </c>
      <c r="AK1773">
        <f>VLOOKUP(M1773,spp!A:D,4,FALSE)</f>
        <v>3</v>
      </c>
      <c r="AL1773">
        <f t="shared" si="199"/>
        <v>2205000</v>
      </c>
      <c r="AM1773">
        <f t="shared" si="200"/>
        <v>55125</v>
      </c>
      <c r="AN1773">
        <f t="shared" si="201"/>
        <v>551250</v>
      </c>
      <c r="AO1773">
        <f t="shared" si="202"/>
        <v>551.25</v>
      </c>
      <c r="AP1773">
        <f t="shared" si="203"/>
        <v>0.04</v>
      </c>
      <c r="AQ1773">
        <f>VLOOKUP(M1773,spp!A:H,8,FALSE)</f>
        <v>4.3</v>
      </c>
      <c r="AR1773" t="str">
        <f>VLOOKUP(M1773,spp!A:K,10,FALSE)</f>
        <v>Depredador Tope</v>
      </c>
      <c r="AS1773" t="str">
        <f>VLOOKUP(M1773,spp!A:L,12,FALSE)</f>
        <v>NE</v>
      </c>
    </row>
    <row r="1774" spans="1:45" x14ac:dyDescent="0.3">
      <c r="A1774">
        <v>51</v>
      </c>
      <c r="B1774" s="2" t="s">
        <v>1176</v>
      </c>
      <c r="C1774" s="2" t="s">
        <v>1177</v>
      </c>
      <c r="D1774" s="2" t="s">
        <v>1188</v>
      </c>
      <c r="E1774" t="s">
        <v>988</v>
      </c>
      <c r="F1774" s="2">
        <v>1</v>
      </c>
      <c r="G1774" s="1" t="s">
        <v>1185</v>
      </c>
      <c r="H1774" s="61">
        <v>2013</v>
      </c>
      <c r="I1774" s="5" t="s">
        <v>986</v>
      </c>
      <c r="K1774">
        <v>7.4</v>
      </c>
      <c r="L1774" t="str">
        <f t="shared" si="198"/>
        <v>Profundo</v>
      </c>
      <c r="M1774" s="2" t="s">
        <v>1038</v>
      </c>
      <c r="N1774" t="str">
        <f>VLOOKUP(M1774,spp!A:B,2,FALSE)</f>
        <v>Holacanthus passer</v>
      </c>
      <c r="O1774">
        <f t="shared" si="197"/>
        <v>2</v>
      </c>
      <c r="R1774">
        <v>1</v>
      </c>
      <c r="S1774">
        <v>1</v>
      </c>
      <c r="AJ1774">
        <f>VLOOKUP(M1774,spp!A:C,3,FALSE)</f>
        <v>2</v>
      </c>
      <c r="AK1774">
        <f>VLOOKUP(M1774,spp!A:D,4,FALSE)</f>
        <v>3</v>
      </c>
      <c r="AL1774">
        <f t="shared" si="199"/>
        <v>14625</v>
      </c>
      <c r="AM1774">
        <f t="shared" si="200"/>
        <v>365.625</v>
      </c>
      <c r="AN1774">
        <f t="shared" si="201"/>
        <v>3656.25</v>
      </c>
      <c r="AO1774">
        <f t="shared" si="202"/>
        <v>3.65625</v>
      </c>
      <c r="AP1774">
        <f t="shared" si="203"/>
        <v>0.04</v>
      </c>
      <c r="AQ1774">
        <f>VLOOKUP(M1774,spp!A:H,8,FALSE)</f>
        <v>2.6</v>
      </c>
      <c r="AR1774" t="str">
        <f>VLOOKUP(M1774,spp!A:K,10,FALSE)</f>
        <v>Herbívoro</v>
      </c>
      <c r="AS1774" t="str">
        <f>VLOOKUP(M1774,spp!A:L,12,FALSE)</f>
        <v>LC</v>
      </c>
    </row>
    <row r="1775" spans="1:45" x14ac:dyDescent="0.3">
      <c r="A1775">
        <v>51</v>
      </c>
      <c r="B1775" s="2" t="s">
        <v>1176</v>
      </c>
      <c r="C1775" s="2" t="s">
        <v>1177</v>
      </c>
      <c r="D1775" s="2" t="s">
        <v>1188</v>
      </c>
      <c r="E1775" t="s">
        <v>988</v>
      </c>
      <c r="F1775" s="2">
        <v>1</v>
      </c>
      <c r="G1775" s="1" t="s">
        <v>1185</v>
      </c>
      <c r="H1775" s="61">
        <v>2013</v>
      </c>
      <c r="I1775" s="5" t="s">
        <v>986</v>
      </c>
      <c r="K1775">
        <v>7.4</v>
      </c>
      <c r="L1775" t="str">
        <f t="shared" si="198"/>
        <v>Profundo</v>
      </c>
      <c r="M1775" s="2" t="s">
        <v>1194</v>
      </c>
      <c r="N1775" t="str">
        <f>VLOOKUP(M1775,spp!A:B,2,FALSE)</f>
        <v>Stegastes arcifrons</v>
      </c>
      <c r="O1775">
        <f t="shared" si="197"/>
        <v>12</v>
      </c>
      <c r="P1775">
        <v>7</v>
      </c>
      <c r="Q1775">
        <v>5</v>
      </c>
      <c r="AJ1775">
        <f>VLOOKUP(M1775,spp!A:C,3,FALSE)</f>
        <v>3.49E-2</v>
      </c>
      <c r="AK1775">
        <f>VLOOKUP(M1775,spp!A:D,4,FALSE)</f>
        <v>2</v>
      </c>
      <c r="AL1775">
        <f t="shared" si="199"/>
        <v>11.342500000000001</v>
      </c>
      <c r="AM1775">
        <f t="shared" si="200"/>
        <v>0.28356250000000005</v>
      </c>
      <c r="AN1775">
        <f t="shared" si="201"/>
        <v>2.8356250000000003</v>
      </c>
      <c r="AO1775">
        <f t="shared" si="202"/>
        <v>2.8356250000000005E-3</v>
      </c>
      <c r="AP1775">
        <f t="shared" si="203"/>
        <v>0.24</v>
      </c>
      <c r="AQ1775">
        <f>VLOOKUP(M1775,spp!A:H,8,FALSE)</f>
        <v>2.97</v>
      </c>
      <c r="AR1775" t="str">
        <f>VLOOKUP(M1775,spp!A:K,10,FALSE)</f>
        <v>Herbívoro</v>
      </c>
      <c r="AS1775" t="str">
        <f>VLOOKUP(M1775,spp!A:L,12,FALSE)</f>
        <v>LC</v>
      </c>
    </row>
    <row r="1776" spans="1:45" x14ac:dyDescent="0.3">
      <c r="A1776">
        <v>51</v>
      </c>
      <c r="B1776" s="2" t="s">
        <v>1176</v>
      </c>
      <c r="C1776" s="2" t="s">
        <v>1177</v>
      </c>
      <c r="D1776" s="2" t="s">
        <v>1188</v>
      </c>
      <c r="E1776" t="s">
        <v>988</v>
      </c>
      <c r="F1776" s="2">
        <v>1</v>
      </c>
      <c r="G1776" s="1" t="s">
        <v>1185</v>
      </c>
      <c r="H1776" s="61">
        <v>2013</v>
      </c>
      <c r="I1776" s="5" t="s">
        <v>986</v>
      </c>
      <c r="K1776">
        <v>7.4</v>
      </c>
      <c r="L1776" t="str">
        <f t="shared" si="198"/>
        <v>Profundo</v>
      </c>
      <c r="M1776" s="2" t="s">
        <v>1034</v>
      </c>
      <c r="N1776" t="str">
        <f>VLOOKUP(M1776,spp!A:B,2,FALSE)</f>
        <v>Acanthurus nigricans</v>
      </c>
      <c r="O1776">
        <f t="shared" si="197"/>
        <v>10</v>
      </c>
      <c r="S1776">
        <v>10</v>
      </c>
      <c r="AJ1776">
        <f>VLOOKUP(M1776,spp!A:C,3,FALSE)</f>
        <v>6</v>
      </c>
      <c r="AK1776">
        <f>VLOOKUP(M1776,spp!A:D,4,FALSE)</f>
        <v>2.669</v>
      </c>
      <c r="AL1776">
        <f t="shared" si="199"/>
        <v>124686.60566422503</v>
      </c>
      <c r="AM1776">
        <f t="shared" si="200"/>
        <v>3117.1651416056256</v>
      </c>
      <c r="AN1776">
        <f t="shared" si="201"/>
        <v>31171.651416056258</v>
      </c>
      <c r="AO1776">
        <f t="shared" si="202"/>
        <v>31.171651416056257</v>
      </c>
      <c r="AP1776">
        <f t="shared" si="203"/>
        <v>0.2</v>
      </c>
      <c r="AQ1776">
        <f>VLOOKUP(M1776,spp!A:H,8,FALSE)</f>
        <v>2</v>
      </c>
      <c r="AR1776" t="str">
        <f>VLOOKUP(M1776,spp!A:K,10,FALSE)</f>
        <v>Herbívoro</v>
      </c>
      <c r="AS1776" t="str">
        <f>VLOOKUP(M1776,spp!A:L,12,FALSE)</f>
        <v>LC</v>
      </c>
    </row>
    <row r="1777" spans="1:45" x14ac:dyDescent="0.3">
      <c r="A1777">
        <v>51</v>
      </c>
      <c r="B1777" s="2" t="s">
        <v>1176</v>
      </c>
      <c r="C1777" s="2" t="s">
        <v>1177</v>
      </c>
      <c r="D1777" s="2" t="s">
        <v>1188</v>
      </c>
      <c r="E1777" t="s">
        <v>988</v>
      </c>
      <c r="F1777" s="2">
        <v>1</v>
      </c>
      <c r="G1777" s="1" t="s">
        <v>1185</v>
      </c>
      <c r="H1777" s="61">
        <v>2013</v>
      </c>
      <c r="I1777" s="5" t="s">
        <v>986</v>
      </c>
      <c r="K1777">
        <v>7.4</v>
      </c>
      <c r="L1777" t="str">
        <f t="shared" si="198"/>
        <v>Profundo</v>
      </c>
      <c r="M1777" s="2" t="s">
        <v>1022</v>
      </c>
      <c r="N1777" t="str">
        <f>VLOOKUP(M1777,spp!A:B,2,FALSE)</f>
        <v>Epinephelus labriformis</v>
      </c>
      <c r="O1777">
        <f t="shared" si="197"/>
        <v>1</v>
      </c>
      <c r="S1777">
        <v>1</v>
      </c>
      <c r="AJ1777">
        <f>VLOOKUP(M1777,spp!A:C,3,FALSE)</f>
        <v>3</v>
      </c>
      <c r="AK1777">
        <f>VLOOKUP(M1777,spp!A:D,4,FALSE)</f>
        <v>2.9</v>
      </c>
      <c r="AL1777">
        <f t="shared" si="199"/>
        <v>12076.236118743216</v>
      </c>
      <c r="AM1777">
        <f t="shared" si="200"/>
        <v>301.90590296858039</v>
      </c>
      <c r="AN1777">
        <f t="shared" si="201"/>
        <v>3019.059029685804</v>
      </c>
      <c r="AO1777">
        <f t="shared" si="202"/>
        <v>3.019059029685804</v>
      </c>
      <c r="AP1777">
        <f t="shared" si="203"/>
        <v>0.02</v>
      </c>
      <c r="AQ1777">
        <f>VLOOKUP(M1777,spp!A:H,8,FALSE)</f>
        <v>4</v>
      </c>
      <c r="AR1777" t="str">
        <f>VLOOKUP(M1777,spp!A:K,10,FALSE)</f>
        <v>Depredador Tope</v>
      </c>
      <c r="AS1777" t="str">
        <f>VLOOKUP(M1777,spp!A:L,12,FALSE)</f>
        <v>LC</v>
      </c>
    </row>
    <row r="1778" spans="1:45" x14ac:dyDescent="0.3">
      <c r="A1778">
        <v>51</v>
      </c>
      <c r="B1778" s="2" t="s">
        <v>1176</v>
      </c>
      <c r="C1778" s="2" t="s">
        <v>1177</v>
      </c>
      <c r="D1778" s="2" t="s">
        <v>1188</v>
      </c>
      <c r="E1778" t="s">
        <v>988</v>
      </c>
      <c r="F1778" s="2">
        <v>1</v>
      </c>
      <c r="G1778" s="1" t="s">
        <v>1185</v>
      </c>
      <c r="H1778" s="61">
        <v>2013</v>
      </c>
      <c r="I1778" s="5" t="s">
        <v>986</v>
      </c>
      <c r="K1778">
        <v>7.4</v>
      </c>
      <c r="L1778" t="str">
        <f t="shared" si="198"/>
        <v>Profundo</v>
      </c>
      <c r="M1778" s="2" t="s">
        <v>1031</v>
      </c>
      <c r="N1778" t="str">
        <f>VLOOKUP(M1778,spp!A:B,2,FALSE)</f>
        <v>Ophioblennius steindachneri</v>
      </c>
      <c r="O1778">
        <f t="shared" si="197"/>
        <v>1</v>
      </c>
      <c r="Q1778">
        <v>1</v>
      </c>
      <c r="AJ1778">
        <f>VLOOKUP(M1778,spp!A:C,3,FALSE)</f>
        <v>3</v>
      </c>
      <c r="AK1778">
        <f>VLOOKUP(M1778,spp!A:D,4,FALSE)</f>
        <v>2.379</v>
      </c>
      <c r="AL1778">
        <f t="shared" si="199"/>
        <v>362.15292759506724</v>
      </c>
      <c r="AM1778">
        <f t="shared" si="200"/>
        <v>9.053823189876681</v>
      </c>
      <c r="AN1778">
        <f t="shared" si="201"/>
        <v>90.53823189876681</v>
      </c>
      <c r="AO1778">
        <f t="shared" si="202"/>
        <v>9.0538231898766808E-2</v>
      </c>
      <c r="AP1778">
        <f t="shared" si="203"/>
        <v>0.02</v>
      </c>
      <c r="AQ1778">
        <f>VLOOKUP(M1778,spp!A:H,8,FALSE)</f>
        <v>2.7</v>
      </c>
      <c r="AR1778" t="str">
        <f>VLOOKUP(M1778,spp!A:K,10,FALSE)</f>
        <v>Herbívoro</v>
      </c>
      <c r="AS1778" t="str">
        <f>VLOOKUP(M1778,spp!A:L,12,FALSE)</f>
        <v>LC</v>
      </c>
    </row>
    <row r="1779" spans="1:45" x14ac:dyDescent="0.3">
      <c r="A1779">
        <v>51</v>
      </c>
      <c r="B1779" s="2" t="s">
        <v>1176</v>
      </c>
      <c r="C1779" s="2" t="s">
        <v>1177</v>
      </c>
      <c r="D1779" s="2" t="s">
        <v>1188</v>
      </c>
      <c r="E1779" t="s">
        <v>988</v>
      </c>
      <c r="F1779" s="2">
        <v>1</v>
      </c>
      <c r="G1779" s="1" t="s">
        <v>1185</v>
      </c>
      <c r="H1779" s="61">
        <v>2013</v>
      </c>
      <c r="I1779" s="5" t="s">
        <v>986</v>
      </c>
      <c r="K1779">
        <v>7.4</v>
      </c>
      <c r="L1779" t="str">
        <f t="shared" si="198"/>
        <v>Profundo</v>
      </c>
      <c r="M1779" s="2" t="s">
        <v>1028</v>
      </c>
      <c r="N1779" t="str">
        <f>VLOOKUP(M1779,spp!A:B,2,FALSE)</f>
        <v>Thalassoma lucasanum</v>
      </c>
      <c r="O1779">
        <f t="shared" si="197"/>
        <v>15</v>
      </c>
      <c r="Q1779">
        <v>15</v>
      </c>
      <c r="AJ1779">
        <f>VLOOKUP(M1779,spp!A:C,3,FALSE)</f>
        <v>1.261E-2</v>
      </c>
      <c r="AK1779">
        <f>VLOOKUP(M1779,spp!A:D,4,FALSE)</f>
        <v>2</v>
      </c>
      <c r="AL1779">
        <f t="shared" si="199"/>
        <v>10.639687500000001</v>
      </c>
      <c r="AM1779">
        <f t="shared" si="200"/>
        <v>0.26599218750000003</v>
      </c>
      <c r="AN1779">
        <f t="shared" si="201"/>
        <v>2.6599218750000002</v>
      </c>
      <c r="AO1779">
        <f t="shared" si="202"/>
        <v>2.6599218750000004E-3</v>
      </c>
      <c r="AP1779">
        <f t="shared" si="203"/>
        <v>0.3</v>
      </c>
      <c r="AQ1779">
        <f>VLOOKUP(M1779,spp!A:H,8,FALSE)</f>
        <v>3.5</v>
      </c>
      <c r="AR1779" t="str">
        <f>VLOOKUP(M1779,spp!A:K,10,FALSE)</f>
        <v>Depredador</v>
      </c>
      <c r="AS1779" t="str">
        <f>VLOOKUP(M1779,spp!A:L,12,FALSE)</f>
        <v>LC</v>
      </c>
    </row>
    <row r="1780" spans="1:45" x14ac:dyDescent="0.3">
      <c r="A1780">
        <v>51</v>
      </c>
      <c r="B1780" s="2" t="s">
        <v>1176</v>
      </c>
      <c r="C1780" s="2" t="s">
        <v>1177</v>
      </c>
      <c r="D1780" s="2" t="s">
        <v>1188</v>
      </c>
      <c r="E1780" t="s">
        <v>988</v>
      </c>
      <c r="F1780" s="2">
        <v>1</v>
      </c>
      <c r="G1780" s="1" t="s">
        <v>1185</v>
      </c>
      <c r="H1780" s="61">
        <v>2013</v>
      </c>
      <c r="I1780" s="5" t="s">
        <v>986</v>
      </c>
      <c r="K1780">
        <v>7.4</v>
      </c>
      <c r="L1780" t="str">
        <f t="shared" si="198"/>
        <v>Profundo</v>
      </c>
      <c r="M1780" s="2" t="s">
        <v>1200</v>
      </c>
      <c r="N1780" t="str">
        <f>VLOOKUP(M1780,spp!A:B,2,FALSE)</f>
        <v>Thalassoma grammaticum</v>
      </c>
      <c r="O1780">
        <f t="shared" si="197"/>
        <v>4</v>
      </c>
      <c r="R1780">
        <v>4</v>
      </c>
      <c r="AJ1780">
        <f>VLOOKUP(M1780,spp!A:C,3,FALSE)</f>
        <v>1</v>
      </c>
      <c r="AK1780">
        <f>VLOOKUP(M1780,spp!A:D,4,FALSE)</f>
        <v>2.9718</v>
      </c>
      <c r="AL1780">
        <f t="shared" si="199"/>
        <v>7275.4048958300327</v>
      </c>
      <c r="AM1780">
        <f t="shared" si="200"/>
        <v>181.88512239575081</v>
      </c>
      <c r="AN1780">
        <f t="shared" si="201"/>
        <v>1818.8512239575082</v>
      </c>
      <c r="AO1780">
        <f t="shared" si="202"/>
        <v>1.8188512239575081</v>
      </c>
      <c r="AP1780">
        <f t="shared" si="203"/>
        <v>0.08</v>
      </c>
      <c r="AQ1780">
        <f>VLOOKUP(M1780,spp!A:H,8,FALSE)</f>
        <v>3.5</v>
      </c>
      <c r="AR1780" t="str">
        <f>VLOOKUP(M1780,spp!A:K,10,FALSE)</f>
        <v>Depredador</v>
      </c>
      <c r="AS1780" t="str">
        <f>VLOOKUP(M1780,spp!A:L,12,FALSE)</f>
        <v>LC</v>
      </c>
    </row>
    <row r="1781" spans="1:45" x14ac:dyDescent="0.3">
      <c r="A1781">
        <v>51</v>
      </c>
      <c r="B1781" s="2" t="s">
        <v>1176</v>
      </c>
      <c r="C1781" s="2" t="s">
        <v>1177</v>
      </c>
      <c r="D1781" s="2" t="s">
        <v>1188</v>
      </c>
      <c r="E1781" t="s">
        <v>988</v>
      </c>
      <c r="F1781" s="2">
        <v>1</v>
      </c>
      <c r="G1781" s="1" t="s">
        <v>1185</v>
      </c>
      <c r="H1781" s="61">
        <v>2013</v>
      </c>
      <c r="I1781" s="5" t="s">
        <v>986</v>
      </c>
      <c r="K1781">
        <v>7.4</v>
      </c>
      <c r="L1781" t="str">
        <f t="shared" si="198"/>
        <v>Profundo</v>
      </c>
      <c r="M1781" s="2" t="s">
        <v>1047</v>
      </c>
      <c r="N1781" t="str">
        <f>VLOOKUP(M1781,spp!A:B,2,FALSE)</f>
        <v>Scarus rubroviolaceus</v>
      </c>
      <c r="O1781">
        <f t="shared" si="197"/>
        <v>2</v>
      </c>
      <c r="R1781">
        <v>1</v>
      </c>
      <c r="T1781">
        <v>1</v>
      </c>
      <c r="AJ1781">
        <f>VLOOKUP(M1781,spp!A:C,3,FALSE)</f>
        <v>1</v>
      </c>
      <c r="AK1781">
        <f>VLOOKUP(M1781,spp!A:D,4,FALSE)</f>
        <v>3.109</v>
      </c>
      <c r="AL1781">
        <f t="shared" si="199"/>
        <v>24764.082979501927</v>
      </c>
      <c r="AM1781">
        <f t="shared" si="200"/>
        <v>619.10207448754818</v>
      </c>
      <c r="AN1781">
        <f t="shared" si="201"/>
        <v>6191.0207448754818</v>
      </c>
      <c r="AO1781">
        <f t="shared" si="202"/>
        <v>6.1910207448754822</v>
      </c>
      <c r="AP1781">
        <f t="shared" si="203"/>
        <v>0.04</v>
      </c>
      <c r="AQ1781">
        <f>VLOOKUP(M1781,spp!A:H,8,FALSE)</f>
        <v>2</v>
      </c>
      <c r="AR1781" t="str">
        <f>VLOOKUP(M1781,spp!A:K,10,FALSE)</f>
        <v>Herbívoro</v>
      </c>
      <c r="AS1781" t="str">
        <f>VLOOKUP(M1781,spp!A:L,12,FALSE)</f>
        <v>LC</v>
      </c>
    </row>
    <row r="1782" spans="1:45" x14ac:dyDescent="0.3">
      <c r="A1782">
        <v>51</v>
      </c>
      <c r="B1782" s="2" t="s">
        <v>1176</v>
      </c>
      <c r="C1782" s="2" t="s">
        <v>1177</v>
      </c>
      <c r="D1782" s="2" t="s">
        <v>1188</v>
      </c>
      <c r="E1782" t="s">
        <v>988</v>
      </c>
      <c r="F1782" s="2">
        <v>1</v>
      </c>
      <c r="G1782" s="1" t="s">
        <v>1185</v>
      </c>
      <c r="H1782" s="61">
        <v>2013</v>
      </c>
      <c r="I1782" s="5" t="s">
        <v>986</v>
      </c>
      <c r="K1782">
        <v>7.4</v>
      </c>
      <c r="L1782" t="str">
        <f t="shared" si="198"/>
        <v>Profundo</v>
      </c>
      <c r="M1782" s="2" t="s">
        <v>1078</v>
      </c>
      <c r="N1782" t="str">
        <f>VLOOKUP(M1782,spp!A:B,2,FALSE)</f>
        <v>Lutjanus viridis</v>
      </c>
      <c r="O1782">
        <f t="shared" si="197"/>
        <v>10</v>
      </c>
      <c r="S1782">
        <v>10</v>
      </c>
      <c r="AJ1782">
        <f>VLOOKUP(M1782,spp!A:C,3,FALSE)</f>
        <v>1.67E-2</v>
      </c>
      <c r="AK1782">
        <f>VLOOKUP(M1782,spp!A:D,4,FALSE)</f>
        <v>2</v>
      </c>
      <c r="AL1782">
        <f t="shared" si="199"/>
        <v>51.143749999999997</v>
      </c>
      <c r="AM1782">
        <f t="shared" si="200"/>
        <v>1.27859375</v>
      </c>
      <c r="AN1782">
        <f t="shared" si="201"/>
        <v>12.785937499999999</v>
      </c>
      <c r="AO1782">
        <f t="shared" si="202"/>
        <v>1.2785937499999999E-2</v>
      </c>
      <c r="AP1782">
        <f t="shared" si="203"/>
        <v>0.2</v>
      </c>
      <c r="AQ1782">
        <f>VLOOKUP(M1782,spp!A:H,8,FALSE)</f>
        <v>4.2</v>
      </c>
      <c r="AR1782" t="str">
        <f>VLOOKUP(M1782,spp!A:K,10,FALSE)</f>
        <v>Depredador Tope</v>
      </c>
      <c r="AS1782" t="str">
        <f>VLOOKUP(M1782,spp!A:L,12,FALSE)</f>
        <v>LC</v>
      </c>
    </row>
    <row r="1783" spans="1:45" x14ac:dyDescent="0.3">
      <c r="A1783">
        <v>51</v>
      </c>
      <c r="B1783" s="2" t="s">
        <v>1176</v>
      </c>
      <c r="C1783" s="2" t="s">
        <v>1177</v>
      </c>
      <c r="D1783" s="2" t="s">
        <v>1188</v>
      </c>
      <c r="E1783" t="s">
        <v>988</v>
      </c>
      <c r="F1783" s="2">
        <v>1</v>
      </c>
      <c r="G1783" s="1" t="s">
        <v>1185</v>
      </c>
      <c r="H1783" s="61">
        <v>2013</v>
      </c>
      <c r="I1783" s="5" t="s">
        <v>986</v>
      </c>
      <c r="K1783">
        <v>7.4</v>
      </c>
      <c r="L1783" t="str">
        <f t="shared" si="198"/>
        <v>Profundo</v>
      </c>
      <c r="M1783" s="2" t="s">
        <v>1145</v>
      </c>
      <c r="N1783" t="str">
        <f>VLOOKUP(M1783,spp!A:B,2,FALSE)</f>
        <v>Ctenochaetus marginatus</v>
      </c>
      <c r="O1783">
        <f t="shared" si="197"/>
        <v>4</v>
      </c>
      <c r="R1783">
        <v>4</v>
      </c>
      <c r="AJ1783">
        <f>VLOOKUP(M1783,spp!A:C,3,FALSE)</f>
        <v>0.297619048</v>
      </c>
      <c r="AK1783">
        <f>VLOOKUP(M1783,spp!A:D,4,FALSE)</f>
        <v>3</v>
      </c>
      <c r="AL1783">
        <f t="shared" si="199"/>
        <v>2325.1488125000001</v>
      </c>
      <c r="AM1783">
        <f t="shared" si="200"/>
        <v>58.1287203125</v>
      </c>
      <c r="AN1783">
        <f t="shared" si="201"/>
        <v>581.28720312500002</v>
      </c>
      <c r="AO1783">
        <f t="shared" si="202"/>
        <v>0.58128720312500004</v>
      </c>
      <c r="AP1783">
        <f t="shared" si="203"/>
        <v>0.08</v>
      </c>
      <c r="AQ1783">
        <f>VLOOKUP(M1783,spp!A:H,8,FALSE)</f>
        <v>2</v>
      </c>
      <c r="AR1783" t="str">
        <f>VLOOKUP(M1783,spp!A:K,10,FALSE)</f>
        <v>Herbívoro</v>
      </c>
      <c r="AS1783" t="str">
        <f>VLOOKUP(M1783,spp!A:L,12,FALSE)</f>
        <v>LC</v>
      </c>
    </row>
    <row r="1784" spans="1:45" x14ac:dyDescent="0.3">
      <c r="A1784">
        <v>51</v>
      </c>
      <c r="B1784" s="2" t="s">
        <v>1176</v>
      </c>
      <c r="C1784" s="2" t="s">
        <v>1177</v>
      </c>
      <c r="D1784" s="2" t="s">
        <v>1188</v>
      </c>
      <c r="E1784" t="s">
        <v>988</v>
      </c>
      <c r="F1784" s="2">
        <v>1</v>
      </c>
      <c r="G1784" s="1" t="s">
        <v>1185</v>
      </c>
      <c r="H1784" s="61">
        <v>2013</v>
      </c>
      <c r="I1784" s="5" t="s">
        <v>986</v>
      </c>
      <c r="K1784">
        <v>7.4</v>
      </c>
      <c r="L1784" t="str">
        <f t="shared" si="198"/>
        <v>Profundo</v>
      </c>
      <c r="M1784" s="2" t="s">
        <v>1062</v>
      </c>
      <c r="N1784" t="str">
        <f>VLOOKUP(M1784,spp!A:B,2,FALSE)</f>
        <v>Paranthias colonus</v>
      </c>
      <c r="O1784">
        <f t="shared" si="197"/>
        <v>70</v>
      </c>
      <c r="R1784">
        <v>70</v>
      </c>
      <c r="AJ1784">
        <f>VLOOKUP(M1784,spp!A:C,3,FALSE)</f>
        <v>1.485E-2</v>
      </c>
      <c r="AK1784">
        <f>VLOOKUP(M1784,spp!A:D,4,FALSE)</f>
        <v>2</v>
      </c>
      <c r="AL1784">
        <f t="shared" si="199"/>
        <v>162.421875</v>
      </c>
      <c r="AM1784">
        <f t="shared" si="200"/>
        <v>4.060546875</v>
      </c>
      <c r="AN1784">
        <f t="shared" si="201"/>
        <v>40.60546875</v>
      </c>
      <c r="AO1784">
        <f t="shared" si="202"/>
        <v>4.0605468749999998E-2</v>
      </c>
      <c r="AP1784">
        <f t="shared" si="203"/>
        <v>1.4</v>
      </c>
      <c r="AQ1784">
        <f>VLOOKUP(M1784,spp!A:H,8,FALSE)</f>
        <v>3.8</v>
      </c>
      <c r="AR1784" t="str">
        <f>VLOOKUP(M1784,spp!A:K,10,FALSE)</f>
        <v>Planctívoro</v>
      </c>
      <c r="AS1784" t="str">
        <f>VLOOKUP(M1784,spp!A:L,12,FALSE)</f>
        <v>LC</v>
      </c>
    </row>
    <row r="1785" spans="1:45" x14ac:dyDescent="0.3">
      <c r="A1785">
        <v>51</v>
      </c>
      <c r="B1785" s="2" t="s">
        <v>1176</v>
      </c>
      <c r="C1785" s="2" t="s">
        <v>1177</v>
      </c>
      <c r="D1785" s="2" t="s">
        <v>1188</v>
      </c>
      <c r="E1785" t="s">
        <v>988</v>
      </c>
      <c r="F1785" s="2">
        <v>1</v>
      </c>
      <c r="G1785" s="1" t="s">
        <v>1185</v>
      </c>
      <c r="H1785" s="61">
        <v>2013</v>
      </c>
      <c r="I1785" s="5" t="s">
        <v>986</v>
      </c>
      <c r="K1785">
        <v>7.4</v>
      </c>
      <c r="L1785" t="str">
        <f t="shared" si="198"/>
        <v>Profundo</v>
      </c>
      <c r="M1785" s="2" t="s">
        <v>1037</v>
      </c>
      <c r="N1785" t="str">
        <f>VLOOKUP(M1785,spp!A:B,2,FALSE)</f>
        <v>Prionurus laticlavius</v>
      </c>
      <c r="O1785">
        <f t="shared" si="197"/>
        <v>4</v>
      </c>
      <c r="S1785">
        <v>4</v>
      </c>
      <c r="AJ1785" t="str">
        <f>VLOOKUP(M1785,spp!A:C,3,FALSE)</f>
        <v>0.19800000000000001</v>
      </c>
      <c r="AK1785">
        <f>VLOOKUP(M1785,spp!A:D,4,FALSE)</f>
        <v>2.504</v>
      </c>
      <c r="AL1785">
        <f t="shared" si="199"/>
        <v>1026.3428366320982</v>
      </c>
      <c r="AM1785">
        <f t="shared" si="200"/>
        <v>25.658570915802454</v>
      </c>
      <c r="AN1785">
        <f t="shared" si="201"/>
        <v>256.58570915802454</v>
      </c>
      <c r="AO1785">
        <f t="shared" si="202"/>
        <v>0.25658570915802453</v>
      </c>
      <c r="AP1785">
        <f t="shared" si="203"/>
        <v>0.08</v>
      </c>
      <c r="AQ1785">
        <f>VLOOKUP(M1785,spp!A:H,8,FALSE)</f>
        <v>2.7</v>
      </c>
      <c r="AR1785" t="str">
        <f>VLOOKUP(M1785,spp!A:K,10,FALSE)</f>
        <v>Herbívoro</v>
      </c>
      <c r="AS1785" t="str">
        <f>VLOOKUP(M1785,spp!A:L,12,FALSE)</f>
        <v>LC</v>
      </c>
    </row>
    <row r="1786" spans="1:45" x14ac:dyDescent="0.3">
      <c r="A1786">
        <v>51</v>
      </c>
      <c r="B1786" s="2" t="s">
        <v>1176</v>
      </c>
      <c r="C1786" s="2" t="s">
        <v>1177</v>
      </c>
      <c r="D1786" s="2" t="s">
        <v>1188</v>
      </c>
      <c r="E1786" t="s">
        <v>988</v>
      </c>
      <c r="F1786" s="2">
        <v>1</v>
      </c>
      <c r="G1786" s="1" t="s">
        <v>1185</v>
      </c>
      <c r="H1786" s="61">
        <v>2013</v>
      </c>
      <c r="I1786" s="5" t="s">
        <v>986</v>
      </c>
      <c r="K1786">
        <v>7.4</v>
      </c>
      <c r="L1786" t="str">
        <f t="shared" si="198"/>
        <v>Profundo</v>
      </c>
      <c r="M1786" s="2" t="s">
        <v>1033</v>
      </c>
      <c r="N1786" t="str">
        <f>VLOOKUP(M1786,spp!A:B,2,FALSE)</f>
        <v>Cephalopholis panamensis</v>
      </c>
      <c r="O1786">
        <f t="shared" si="197"/>
        <v>1</v>
      </c>
      <c r="S1786">
        <v>1</v>
      </c>
      <c r="AJ1786">
        <f>VLOOKUP(M1786,spp!A:C,3,FALSE)</f>
        <v>2</v>
      </c>
      <c r="AK1786">
        <f>VLOOKUP(M1786,spp!A:D,4,FALSE)</f>
        <v>3</v>
      </c>
      <c r="AL1786">
        <f t="shared" si="199"/>
        <v>10718.75</v>
      </c>
      <c r="AM1786">
        <f t="shared" si="200"/>
        <v>267.96875</v>
      </c>
      <c r="AN1786">
        <f t="shared" si="201"/>
        <v>2679.6875</v>
      </c>
      <c r="AO1786">
        <f t="shared" si="202"/>
        <v>2.6796875</v>
      </c>
      <c r="AP1786">
        <f t="shared" si="203"/>
        <v>0.02</v>
      </c>
      <c r="AQ1786">
        <f>VLOOKUP(M1786,spp!A:H,8,FALSE)</f>
        <v>4</v>
      </c>
      <c r="AR1786" t="str">
        <f>VLOOKUP(M1786,spp!A:K,10,FALSE)</f>
        <v>Depredador Tope</v>
      </c>
      <c r="AS1786" t="str">
        <f>VLOOKUP(M1786,spp!A:L,12,FALSE)</f>
        <v>LC</v>
      </c>
    </row>
    <row r="1787" spans="1:45" x14ac:dyDescent="0.3">
      <c r="A1787">
        <v>51</v>
      </c>
      <c r="B1787" s="2" t="s">
        <v>1176</v>
      </c>
      <c r="C1787" s="2" t="s">
        <v>1177</v>
      </c>
      <c r="D1787" s="2" t="s">
        <v>1188</v>
      </c>
      <c r="E1787" t="s">
        <v>988</v>
      </c>
      <c r="F1787" s="2">
        <v>1</v>
      </c>
      <c r="G1787" s="1" t="s">
        <v>1185</v>
      </c>
      <c r="H1787" s="61">
        <v>2013</v>
      </c>
      <c r="I1787" s="5" t="s">
        <v>986</v>
      </c>
      <c r="K1787">
        <v>7.4</v>
      </c>
      <c r="L1787" t="str">
        <f t="shared" si="198"/>
        <v>Profundo</v>
      </c>
      <c r="M1787" s="2" t="s">
        <v>1041</v>
      </c>
      <c r="N1787" t="str">
        <f>VLOOKUP(M1787,spp!A:B,2,FALSE)</f>
        <v>Chromis atrilobata</v>
      </c>
      <c r="O1787">
        <f t="shared" si="197"/>
        <v>60</v>
      </c>
      <c r="P1787">
        <v>60</v>
      </c>
      <c r="AJ1787">
        <f>VLOOKUP(M1787,spp!A:C,3,FALSE)</f>
        <v>5</v>
      </c>
      <c r="AK1787">
        <f>VLOOKUP(M1787,spp!A:D,4,FALSE)</f>
        <v>3.41655</v>
      </c>
      <c r="AL1787">
        <f t="shared" si="199"/>
        <v>6865.9903918856708</v>
      </c>
      <c r="AM1787">
        <f t="shared" si="200"/>
        <v>171.64975979714177</v>
      </c>
      <c r="AN1787">
        <f t="shared" si="201"/>
        <v>1716.4975979714177</v>
      </c>
      <c r="AO1787">
        <f t="shared" si="202"/>
        <v>1.7164975979714177</v>
      </c>
      <c r="AP1787">
        <f t="shared" si="203"/>
        <v>1.2</v>
      </c>
      <c r="AQ1787">
        <f>VLOOKUP(M1787,spp!A:H,8,FALSE)</f>
        <v>3.4</v>
      </c>
      <c r="AR1787" t="str">
        <f>VLOOKUP(M1787,spp!A:K,10,FALSE)</f>
        <v>Planctívoro</v>
      </c>
      <c r="AS1787" t="str">
        <f>VLOOKUP(M1787,spp!A:L,12,FALSE)</f>
        <v>LC</v>
      </c>
    </row>
    <row r="1788" spans="1:45" x14ac:dyDescent="0.3">
      <c r="A1788">
        <v>51</v>
      </c>
      <c r="B1788" s="2" t="s">
        <v>1176</v>
      </c>
      <c r="C1788" s="2" t="s">
        <v>1177</v>
      </c>
      <c r="D1788" s="2" t="s">
        <v>1188</v>
      </c>
      <c r="E1788" t="s">
        <v>988</v>
      </c>
      <c r="F1788" s="2">
        <v>1</v>
      </c>
      <c r="G1788" s="1" t="s">
        <v>1185</v>
      </c>
      <c r="H1788" s="61">
        <v>2013</v>
      </c>
      <c r="I1788" s="5" t="s">
        <v>986</v>
      </c>
      <c r="K1788">
        <v>7.4</v>
      </c>
      <c r="L1788" t="str">
        <f t="shared" si="198"/>
        <v>Profundo</v>
      </c>
      <c r="M1788" s="2" t="s">
        <v>1198</v>
      </c>
      <c r="N1788" t="str">
        <f>VLOOKUP(M1788,spp!A:B,2,FALSE)</f>
        <v>Dermatolepis dermatolepis</v>
      </c>
      <c r="O1788">
        <f t="shared" si="197"/>
        <v>1</v>
      </c>
      <c r="S1788">
        <v>1</v>
      </c>
      <c r="AJ1788">
        <f>VLOOKUP(M1788,spp!A:C,3,FALSE)</f>
        <v>1</v>
      </c>
      <c r="AK1788">
        <f>VLOOKUP(M1788,spp!A:D,4,FALSE)</f>
        <v>3</v>
      </c>
      <c r="AL1788">
        <f t="shared" si="199"/>
        <v>5359.375</v>
      </c>
      <c r="AM1788">
        <f t="shared" si="200"/>
        <v>133.984375</v>
      </c>
      <c r="AN1788">
        <f t="shared" si="201"/>
        <v>1339.84375</v>
      </c>
      <c r="AO1788">
        <f t="shared" si="202"/>
        <v>1.33984375</v>
      </c>
      <c r="AP1788">
        <f t="shared" si="203"/>
        <v>0.02</v>
      </c>
      <c r="AQ1788">
        <f>VLOOKUP(M1788,spp!A:H,8,FALSE)</f>
        <v>4.5</v>
      </c>
      <c r="AR1788" t="str">
        <f>VLOOKUP(M1788,spp!A:K,10,FALSE)</f>
        <v>Depredador Tope</v>
      </c>
      <c r="AS1788" t="str">
        <f>VLOOKUP(M1788,spp!A:L,12,FALSE)</f>
        <v>LC</v>
      </c>
    </row>
    <row r="1789" spans="1:45" x14ac:dyDescent="0.3">
      <c r="A1789">
        <v>51</v>
      </c>
      <c r="B1789" s="2" t="s">
        <v>1176</v>
      </c>
      <c r="C1789" s="2" t="s">
        <v>1177</v>
      </c>
      <c r="D1789" s="2" t="s">
        <v>1188</v>
      </c>
      <c r="E1789" t="s">
        <v>988</v>
      </c>
      <c r="F1789" s="2">
        <v>1</v>
      </c>
      <c r="G1789" s="1" t="s">
        <v>1185</v>
      </c>
      <c r="H1789" s="61">
        <v>2013</v>
      </c>
      <c r="I1789" s="5" t="s">
        <v>986</v>
      </c>
      <c r="K1789">
        <v>7.4</v>
      </c>
      <c r="L1789" t="str">
        <f t="shared" si="198"/>
        <v>Profundo</v>
      </c>
      <c r="M1789" s="2" t="s">
        <v>1026</v>
      </c>
      <c r="N1789" t="str">
        <f>VLOOKUP(M1789,spp!A:B,2,FALSE)</f>
        <v>Microspathodon dorsalis</v>
      </c>
      <c r="O1789">
        <f t="shared" si="197"/>
        <v>1</v>
      </c>
      <c r="T1789">
        <v>1</v>
      </c>
      <c r="AJ1789">
        <f>VLOOKUP(M1789,spp!A:C,3,FALSE)</f>
        <v>2</v>
      </c>
      <c r="AK1789">
        <f>VLOOKUP(M1789,spp!A:D,4,FALSE)</f>
        <v>3</v>
      </c>
      <c r="AL1789">
        <f t="shared" si="199"/>
        <v>31250</v>
      </c>
      <c r="AM1789">
        <f t="shared" si="200"/>
        <v>781.25</v>
      </c>
      <c r="AN1789">
        <f t="shared" si="201"/>
        <v>7812.5</v>
      </c>
      <c r="AO1789">
        <f t="shared" si="202"/>
        <v>7.8125</v>
      </c>
      <c r="AP1789">
        <f t="shared" si="203"/>
        <v>0.02</v>
      </c>
      <c r="AQ1789">
        <f>VLOOKUP(M1789,spp!A:H,8,FALSE)</f>
        <v>2.1</v>
      </c>
      <c r="AR1789" t="str">
        <f>VLOOKUP(M1789,spp!A:K,10,FALSE)</f>
        <v>Herbívoro</v>
      </c>
      <c r="AS1789" t="str">
        <f>VLOOKUP(M1789,spp!A:L,12,FALSE)</f>
        <v>LC</v>
      </c>
    </row>
    <row r="1790" spans="1:45" x14ac:dyDescent="0.3">
      <c r="A1790">
        <v>51</v>
      </c>
      <c r="B1790" s="2" t="s">
        <v>1176</v>
      </c>
      <c r="C1790" s="2" t="s">
        <v>1177</v>
      </c>
      <c r="D1790" s="2" t="s">
        <v>1188</v>
      </c>
      <c r="E1790" t="s">
        <v>988</v>
      </c>
      <c r="F1790" s="2">
        <v>1</v>
      </c>
      <c r="G1790" s="1" t="s">
        <v>1185</v>
      </c>
      <c r="H1790" s="61">
        <v>2013</v>
      </c>
      <c r="I1790" s="5" t="s">
        <v>986</v>
      </c>
      <c r="K1790">
        <v>7.4</v>
      </c>
      <c r="L1790" t="str">
        <f t="shared" si="198"/>
        <v>Profundo</v>
      </c>
      <c r="M1790" s="2" t="s">
        <v>1066</v>
      </c>
      <c r="N1790" t="str">
        <f>VLOOKUP(M1790,spp!A:B,2,FALSE)</f>
        <v>Caranx melampygus</v>
      </c>
      <c r="O1790">
        <f t="shared" si="197"/>
        <v>2</v>
      </c>
      <c r="T1790">
        <v>2</v>
      </c>
      <c r="AJ1790">
        <f>VLOOKUP(M1790,spp!A:C,3,FALSE)</f>
        <v>2</v>
      </c>
      <c r="AK1790">
        <f>VLOOKUP(M1790,spp!A:D,4,FALSE)</f>
        <v>2</v>
      </c>
      <c r="AL1790">
        <f t="shared" si="199"/>
        <v>2500</v>
      </c>
      <c r="AM1790">
        <f t="shared" si="200"/>
        <v>62.5</v>
      </c>
      <c r="AN1790">
        <f t="shared" si="201"/>
        <v>625</v>
      </c>
      <c r="AO1790">
        <f t="shared" si="202"/>
        <v>0.625</v>
      </c>
      <c r="AP1790">
        <f t="shared" si="203"/>
        <v>0.04</v>
      </c>
      <c r="AQ1790">
        <f>VLOOKUP(M1790,spp!A:H,8,FALSE)</f>
        <v>4.5</v>
      </c>
      <c r="AR1790" t="str">
        <f>VLOOKUP(M1790,spp!A:K,10,FALSE)</f>
        <v>Depredador Tope</v>
      </c>
      <c r="AS1790" t="str">
        <f>VLOOKUP(M1790,spp!A:L,12,FALSE)</f>
        <v>NE</v>
      </c>
    </row>
    <row r="1791" spans="1:45" x14ac:dyDescent="0.3">
      <c r="A1791">
        <v>51</v>
      </c>
      <c r="B1791" s="2" t="s">
        <v>1176</v>
      </c>
      <c r="C1791" s="2" t="s">
        <v>1177</v>
      </c>
      <c r="D1791" s="2" t="s">
        <v>1188</v>
      </c>
      <c r="E1791" t="s">
        <v>988</v>
      </c>
      <c r="F1791" s="2">
        <v>1</v>
      </c>
      <c r="G1791" s="1" t="s">
        <v>1185</v>
      </c>
      <c r="H1791" s="61">
        <v>2013</v>
      </c>
      <c r="I1791" s="5" t="s">
        <v>986</v>
      </c>
      <c r="K1791">
        <v>7.4</v>
      </c>
      <c r="L1791" t="str">
        <f t="shared" si="198"/>
        <v>Profundo</v>
      </c>
      <c r="M1791" s="2" t="s">
        <v>1141</v>
      </c>
      <c r="N1791" t="str">
        <f>VLOOKUP(M1791,spp!A:B,2,FALSE)</f>
        <v>Halichoeres discolor</v>
      </c>
      <c r="O1791">
        <f t="shared" ref="O1791:O1853" si="204">+SUM(P1791:AF1791)</f>
        <v>6</v>
      </c>
      <c r="P1791">
        <v>4</v>
      </c>
      <c r="Q1791">
        <v>2</v>
      </c>
      <c r="AJ1791">
        <f>VLOOKUP(M1791,spp!A:C,3,FALSE)</f>
        <v>0.01</v>
      </c>
      <c r="AK1791">
        <f>VLOOKUP(M1791,spp!A:D,4,FALSE)</f>
        <v>3.04</v>
      </c>
      <c r="AL1791">
        <f t="shared" si="199"/>
        <v>9.7940171807531531</v>
      </c>
      <c r="AM1791">
        <f t="shared" si="200"/>
        <v>0.24485042951882882</v>
      </c>
      <c r="AN1791">
        <f t="shared" si="201"/>
        <v>2.4485042951882883</v>
      </c>
      <c r="AO1791">
        <f t="shared" si="202"/>
        <v>2.4485042951882881E-3</v>
      </c>
      <c r="AP1791">
        <f t="shared" si="203"/>
        <v>0.12</v>
      </c>
      <c r="AQ1791">
        <f>VLOOKUP(M1791,spp!A:H,8,FALSE)</f>
        <v>3.4</v>
      </c>
      <c r="AR1791" t="str">
        <f>VLOOKUP(M1791,spp!A:K,10,FALSE)</f>
        <v>Depredador</v>
      </c>
      <c r="AS1791" t="str">
        <f>VLOOKUP(M1791,spp!A:L,12,FALSE)</f>
        <v>VU</v>
      </c>
    </row>
    <row r="1792" spans="1:45" x14ac:dyDescent="0.3">
      <c r="A1792">
        <v>51</v>
      </c>
      <c r="B1792" s="2" t="s">
        <v>1176</v>
      </c>
      <c r="C1792" s="2" t="s">
        <v>1177</v>
      </c>
      <c r="D1792" s="2" t="s">
        <v>1188</v>
      </c>
      <c r="E1792" t="s">
        <v>988</v>
      </c>
      <c r="F1792" s="2">
        <v>1</v>
      </c>
      <c r="G1792" s="1" t="s">
        <v>1185</v>
      </c>
      <c r="H1792" s="61">
        <v>2013</v>
      </c>
      <c r="I1792" s="5" t="s">
        <v>986</v>
      </c>
      <c r="K1792">
        <v>7.4</v>
      </c>
      <c r="L1792" t="str">
        <f t="shared" si="198"/>
        <v>Profundo</v>
      </c>
      <c r="M1792" s="2" t="s">
        <v>1042</v>
      </c>
      <c r="N1792" t="str">
        <f>VLOOKUP(M1792,spp!A:B,2,FALSE)</f>
        <v>Bodianus diplotaenia</v>
      </c>
      <c r="O1792">
        <f t="shared" si="204"/>
        <v>1</v>
      </c>
      <c r="S1792">
        <v>1</v>
      </c>
      <c r="AJ1792">
        <f>VLOOKUP(M1792,spp!A:C,3,FALSE)</f>
        <v>2.01E-2</v>
      </c>
      <c r="AK1792">
        <f>VLOOKUP(M1792,spp!A:D,4,FALSE)</f>
        <v>2</v>
      </c>
      <c r="AL1792">
        <f t="shared" si="199"/>
        <v>6.1556249999999997</v>
      </c>
      <c r="AM1792">
        <f t="shared" si="200"/>
        <v>0.153890625</v>
      </c>
      <c r="AN1792">
        <f t="shared" si="201"/>
        <v>1.5389062500000001</v>
      </c>
      <c r="AO1792">
        <f t="shared" si="202"/>
        <v>1.5389062500000001E-3</v>
      </c>
      <c r="AP1792">
        <f t="shared" si="203"/>
        <v>0.02</v>
      </c>
      <c r="AQ1792">
        <f>VLOOKUP(M1792,spp!A:H,8,FALSE)</f>
        <v>3.4</v>
      </c>
      <c r="AR1792" t="str">
        <f>VLOOKUP(M1792,spp!A:K,10,FALSE)</f>
        <v>Depredador</v>
      </c>
      <c r="AS1792" t="str">
        <f>VLOOKUP(M1792,spp!A:L,12,FALSE)</f>
        <v>LC</v>
      </c>
    </row>
    <row r="1793" spans="1:45" x14ac:dyDescent="0.3">
      <c r="A1793">
        <v>51</v>
      </c>
      <c r="B1793" s="2" t="s">
        <v>1176</v>
      </c>
      <c r="C1793" s="2" t="s">
        <v>1177</v>
      </c>
      <c r="D1793" s="2" t="s">
        <v>1188</v>
      </c>
      <c r="E1793" t="s">
        <v>988</v>
      </c>
      <c r="F1793" s="2">
        <v>2</v>
      </c>
      <c r="G1793" s="1" t="s">
        <v>1185</v>
      </c>
      <c r="H1793" s="61">
        <v>2013</v>
      </c>
      <c r="I1793" s="5" t="s">
        <v>986</v>
      </c>
      <c r="K1793">
        <v>7.4</v>
      </c>
      <c r="L1793" t="str">
        <f t="shared" si="198"/>
        <v>Profundo</v>
      </c>
      <c r="M1793" s="2" t="s">
        <v>1194</v>
      </c>
      <c r="N1793" t="str">
        <f>VLOOKUP(M1793,spp!A:B,2,FALSE)</f>
        <v>Stegastes arcifrons</v>
      </c>
      <c r="O1793">
        <f t="shared" si="204"/>
        <v>45</v>
      </c>
      <c r="P1793">
        <v>25</v>
      </c>
      <c r="Q1793">
        <v>20</v>
      </c>
      <c r="AJ1793">
        <f>VLOOKUP(M1793,spp!A:C,3,FALSE)</f>
        <v>3.49E-2</v>
      </c>
      <c r="AK1793">
        <f>VLOOKUP(M1793,spp!A:D,4,FALSE)</f>
        <v>2</v>
      </c>
      <c r="AL1793">
        <f t="shared" si="199"/>
        <v>44.715625000000003</v>
      </c>
      <c r="AM1793">
        <f t="shared" si="200"/>
        <v>1.117890625</v>
      </c>
      <c r="AN1793">
        <f t="shared" si="201"/>
        <v>11.178906250000001</v>
      </c>
      <c r="AO1793">
        <f t="shared" si="202"/>
        <v>1.117890625E-2</v>
      </c>
      <c r="AP1793">
        <f t="shared" si="203"/>
        <v>0.9</v>
      </c>
      <c r="AQ1793">
        <f>VLOOKUP(M1793,spp!A:H,8,FALSE)</f>
        <v>2.97</v>
      </c>
      <c r="AR1793" t="str">
        <f>VLOOKUP(M1793,spp!A:K,10,FALSE)</f>
        <v>Herbívoro</v>
      </c>
      <c r="AS1793" t="str">
        <f>VLOOKUP(M1793,spp!A:L,12,FALSE)</f>
        <v>LC</v>
      </c>
    </row>
    <row r="1794" spans="1:45" x14ac:dyDescent="0.3">
      <c r="A1794">
        <v>51</v>
      </c>
      <c r="B1794" s="2" t="s">
        <v>1176</v>
      </c>
      <c r="C1794" s="2" t="s">
        <v>1177</v>
      </c>
      <c r="D1794" s="2" t="s">
        <v>1188</v>
      </c>
      <c r="E1794" t="s">
        <v>988</v>
      </c>
      <c r="F1794" s="2">
        <v>2</v>
      </c>
      <c r="G1794" s="1" t="s">
        <v>1185</v>
      </c>
      <c r="H1794" s="61">
        <v>2013</v>
      </c>
      <c r="I1794" s="5" t="s">
        <v>986</v>
      </c>
      <c r="K1794">
        <v>7.4</v>
      </c>
      <c r="L1794" t="str">
        <f t="shared" si="198"/>
        <v>Profundo</v>
      </c>
      <c r="M1794" s="2" t="s">
        <v>1034</v>
      </c>
      <c r="N1794" t="str">
        <f>VLOOKUP(M1794,spp!A:B,2,FALSE)</f>
        <v>Acanthurus nigricans</v>
      </c>
      <c r="O1794">
        <f t="shared" si="204"/>
        <v>2</v>
      </c>
      <c r="R1794">
        <v>2</v>
      </c>
      <c r="AJ1794">
        <f>VLOOKUP(M1794,spp!A:C,3,FALSE)</f>
        <v>6</v>
      </c>
      <c r="AK1794">
        <f>VLOOKUP(M1794,spp!A:D,4,FALSE)</f>
        <v>2.669</v>
      </c>
      <c r="AL1794">
        <f t="shared" si="199"/>
        <v>10158.604927780534</v>
      </c>
      <c r="AM1794">
        <f t="shared" si="200"/>
        <v>253.96512319451335</v>
      </c>
      <c r="AN1794">
        <f t="shared" si="201"/>
        <v>2539.6512319451335</v>
      </c>
      <c r="AO1794">
        <f t="shared" si="202"/>
        <v>2.5396512319451334</v>
      </c>
      <c r="AP1794">
        <f t="shared" si="203"/>
        <v>0.04</v>
      </c>
      <c r="AQ1794">
        <f>VLOOKUP(M1794,spp!A:H,8,FALSE)</f>
        <v>2</v>
      </c>
      <c r="AR1794" t="str">
        <f>VLOOKUP(M1794,spp!A:K,10,FALSE)</f>
        <v>Herbívoro</v>
      </c>
      <c r="AS1794" t="str">
        <f>VLOOKUP(M1794,spp!A:L,12,FALSE)</f>
        <v>LC</v>
      </c>
    </row>
    <row r="1795" spans="1:45" x14ac:dyDescent="0.3">
      <c r="A1795">
        <v>51</v>
      </c>
      <c r="B1795" s="2" t="s">
        <v>1176</v>
      </c>
      <c r="C1795" s="2" t="s">
        <v>1177</v>
      </c>
      <c r="D1795" s="2" t="s">
        <v>1188</v>
      </c>
      <c r="E1795" t="s">
        <v>988</v>
      </c>
      <c r="F1795" s="2">
        <v>2</v>
      </c>
      <c r="G1795" s="1" t="s">
        <v>1185</v>
      </c>
      <c r="H1795" s="61">
        <v>2013</v>
      </c>
      <c r="I1795" s="5" t="s">
        <v>986</v>
      </c>
      <c r="K1795">
        <v>7.4</v>
      </c>
      <c r="L1795" t="str">
        <f t="shared" si="198"/>
        <v>Profundo</v>
      </c>
      <c r="M1795" s="2" t="s">
        <v>1022</v>
      </c>
      <c r="N1795" t="str">
        <f>VLOOKUP(M1795,spp!A:B,2,FALSE)</f>
        <v>Epinephelus labriformis</v>
      </c>
      <c r="O1795">
        <f t="shared" si="204"/>
        <v>1</v>
      </c>
      <c r="S1795">
        <v>1</v>
      </c>
      <c r="AJ1795">
        <f>VLOOKUP(M1795,spp!A:C,3,FALSE)</f>
        <v>3</v>
      </c>
      <c r="AK1795">
        <f>VLOOKUP(M1795,spp!A:D,4,FALSE)</f>
        <v>2.9</v>
      </c>
      <c r="AL1795">
        <f t="shared" si="199"/>
        <v>12076.236118743216</v>
      </c>
      <c r="AM1795">
        <f t="shared" si="200"/>
        <v>301.90590296858039</v>
      </c>
      <c r="AN1795">
        <f t="shared" si="201"/>
        <v>3019.059029685804</v>
      </c>
      <c r="AO1795">
        <f t="shared" si="202"/>
        <v>3.019059029685804</v>
      </c>
      <c r="AP1795">
        <f t="shared" si="203"/>
        <v>0.02</v>
      </c>
      <c r="AQ1795">
        <f>VLOOKUP(M1795,spp!A:H,8,FALSE)</f>
        <v>4</v>
      </c>
      <c r="AR1795" t="str">
        <f>VLOOKUP(M1795,spp!A:K,10,FALSE)</f>
        <v>Depredador Tope</v>
      </c>
      <c r="AS1795" t="str">
        <f>VLOOKUP(M1795,spp!A:L,12,FALSE)</f>
        <v>LC</v>
      </c>
    </row>
    <row r="1796" spans="1:45" x14ac:dyDescent="0.3">
      <c r="A1796">
        <v>51</v>
      </c>
      <c r="B1796" s="2" t="s">
        <v>1176</v>
      </c>
      <c r="C1796" s="2" t="s">
        <v>1177</v>
      </c>
      <c r="D1796" s="2" t="s">
        <v>1188</v>
      </c>
      <c r="E1796" t="s">
        <v>988</v>
      </c>
      <c r="F1796" s="2">
        <v>2</v>
      </c>
      <c r="G1796" s="1" t="s">
        <v>1185</v>
      </c>
      <c r="H1796" s="61">
        <v>2013</v>
      </c>
      <c r="I1796" s="5" t="s">
        <v>986</v>
      </c>
      <c r="K1796">
        <v>7.4</v>
      </c>
      <c r="L1796" t="str">
        <f t="shared" ref="L1796:L1859" si="205">IF(K1796&gt;6,"Profundo","Somero")</f>
        <v>Profundo</v>
      </c>
      <c r="M1796" s="2" t="s">
        <v>1031</v>
      </c>
      <c r="N1796" t="str">
        <f>VLOOKUP(M1796,spp!A:B,2,FALSE)</f>
        <v>Ophioblennius steindachneri</v>
      </c>
      <c r="O1796">
        <f t="shared" si="204"/>
        <v>14</v>
      </c>
      <c r="P1796">
        <v>4</v>
      </c>
      <c r="Q1796">
        <v>10</v>
      </c>
      <c r="AJ1796">
        <f>VLOOKUP(M1796,spp!A:C,3,FALSE)</f>
        <v>3</v>
      </c>
      <c r="AK1796">
        <f>VLOOKUP(M1796,spp!A:D,4,FALSE)</f>
        <v>2.379</v>
      </c>
      <c r="AL1796">
        <f t="shared" ref="AL1796:AL1859" si="206">((AJ1796*$P$2^AK1796)*P1796)+((AJ1796*$Q$2^AK1796)*Q1796)+((AJ1796*$R$2^AK1796)*R1796)+((AJ1796*$S$2^AK1796)*S1796)+((AJ1796*$T$2^AK1796)*T1796)+((AJ1796*$U$2^AK1796)*U1796)+((AJ1796*$V$2^AK1796)*V1796)+((AJ1796*$W$2^AK1796)*W1796)+((AJ1796*$X$2^AK1796)*X1796)+((AJ1796*$Y$2^AK1796)*Y1796)+((AJ1796*$Z$2^AK1796)*Z1796)+((AJ1796*$AA$2^AK1796)*AA1796)+((AJ1796*$AB$2^AK1796)*AB1796)+ ((AJ1796*$AC$2^AK1796)*AC1796)+((AJ1796*$AD$2^AK1796)*AD1796)+((AJ1796*$AE$2^AK1796)*AE1796)+((AJ1796*$AF$2^AK1796)*AF1796)+((AJ1796*$AG$2^AK1796)*AG1796)+((AJ1796*$AH$2^AK1796)*AH1796)</f>
        <v>3727.6696287093387</v>
      </c>
      <c r="AM1796">
        <f t="shared" ref="AM1796:AM1859" si="207">AL1796/40</f>
        <v>93.191740717733467</v>
      </c>
      <c r="AN1796">
        <f t="shared" ref="AN1796:AN1859" si="208">AM1796*10</f>
        <v>931.91740717733467</v>
      </c>
      <c r="AO1796">
        <f t="shared" ref="AO1796:AO1859" si="209">AN1796/1000</f>
        <v>0.93191740717733462</v>
      </c>
      <c r="AP1796">
        <f t="shared" ref="AP1796:AP1859" si="210">O1796/$C$1</f>
        <v>0.28000000000000003</v>
      </c>
      <c r="AQ1796">
        <f>VLOOKUP(M1796,spp!A:H,8,FALSE)</f>
        <v>2.7</v>
      </c>
      <c r="AR1796" t="str">
        <f>VLOOKUP(M1796,spp!A:K,10,FALSE)</f>
        <v>Herbívoro</v>
      </c>
      <c r="AS1796" t="str">
        <f>VLOOKUP(M1796,spp!A:L,12,FALSE)</f>
        <v>LC</v>
      </c>
    </row>
    <row r="1797" spans="1:45" x14ac:dyDescent="0.3">
      <c r="A1797">
        <v>51</v>
      </c>
      <c r="B1797" s="2" t="s">
        <v>1176</v>
      </c>
      <c r="C1797" s="2" t="s">
        <v>1177</v>
      </c>
      <c r="D1797" s="2" t="s">
        <v>1188</v>
      </c>
      <c r="E1797" t="s">
        <v>988</v>
      </c>
      <c r="F1797" s="2">
        <v>2</v>
      </c>
      <c r="G1797" s="1" t="s">
        <v>1185</v>
      </c>
      <c r="H1797" s="61">
        <v>2013</v>
      </c>
      <c r="I1797" s="5" t="s">
        <v>986</v>
      </c>
      <c r="K1797">
        <v>7.4</v>
      </c>
      <c r="L1797" t="str">
        <f t="shared" si="205"/>
        <v>Profundo</v>
      </c>
      <c r="M1797" s="2" t="s">
        <v>1028</v>
      </c>
      <c r="N1797" t="str">
        <f>VLOOKUP(M1797,spp!A:B,2,FALSE)</f>
        <v>Thalassoma lucasanum</v>
      </c>
      <c r="O1797">
        <f t="shared" si="204"/>
        <v>4</v>
      </c>
      <c r="P1797">
        <v>2</v>
      </c>
      <c r="Q1797">
        <v>2</v>
      </c>
      <c r="AJ1797">
        <f>VLOOKUP(M1797,spp!A:C,3,FALSE)</f>
        <v>1.261E-2</v>
      </c>
      <c r="AK1797">
        <f>VLOOKUP(M1797,spp!A:D,4,FALSE)</f>
        <v>2</v>
      </c>
      <c r="AL1797">
        <f t="shared" si="206"/>
        <v>1.5762499999999999</v>
      </c>
      <c r="AM1797">
        <f t="shared" si="207"/>
        <v>3.9406249999999997E-2</v>
      </c>
      <c r="AN1797">
        <f t="shared" si="208"/>
        <v>0.39406249999999998</v>
      </c>
      <c r="AO1797">
        <f t="shared" si="209"/>
        <v>3.9406249999999999E-4</v>
      </c>
      <c r="AP1797">
        <f t="shared" si="210"/>
        <v>0.08</v>
      </c>
      <c r="AQ1797">
        <f>VLOOKUP(M1797,spp!A:H,8,FALSE)</f>
        <v>3.5</v>
      </c>
      <c r="AR1797" t="str">
        <f>VLOOKUP(M1797,spp!A:K,10,FALSE)</f>
        <v>Depredador</v>
      </c>
      <c r="AS1797" t="str">
        <f>VLOOKUP(M1797,spp!A:L,12,FALSE)</f>
        <v>LC</v>
      </c>
    </row>
    <row r="1798" spans="1:45" x14ac:dyDescent="0.3">
      <c r="A1798">
        <v>51</v>
      </c>
      <c r="B1798" s="2" t="s">
        <v>1176</v>
      </c>
      <c r="C1798" s="2" t="s">
        <v>1177</v>
      </c>
      <c r="D1798" s="2" t="s">
        <v>1188</v>
      </c>
      <c r="E1798" t="s">
        <v>988</v>
      </c>
      <c r="F1798" s="2">
        <v>2</v>
      </c>
      <c r="G1798" s="1" t="s">
        <v>1185</v>
      </c>
      <c r="H1798" s="61">
        <v>2013</v>
      </c>
      <c r="I1798" s="5" t="s">
        <v>986</v>
      </c>
      <c r="K1798">
        <v>7.4</v>
      </c>
      <c r="L1798" t="str">
        <f t="shared" si="205"/>
        <v>Profundo</v>
      </c>
      <c r="M1798" s="2" t="s">
        <v>1200</v>
      </c>
      <c r="N1798" t="str">
        <f>VLOOKUP(M1798,spp!A:B,2,FALSE)</f>
        <v>Thalassoma grammaticum</v>
      </c>
      <c r="O1798">
        <f t="shared" si="204"/>
        <v>4</v>
      </c>
      <c r="S1798">
        <v>4</v>
      </c>
      <c r="AJ1798">
        <f>VLOOKUP(M1798,spp!A:C,3,FALSE)</f>
        <v>1</v>
      </c>
      <c r="AK1798">
        <f>VLOOKUP(M1798,spp!A:D,4,FALSE)</f>
        <v>2.9718</v>
      </c>
      <c r="AL1798">
        <f t="shared" si="206"/>
        <v>19775.180871484972</v>
      </c>
      <c r="AM1798">
        <f t="shared" si="207"/>
        <v>494.3795217871243</v>
      </c>
      <c r="AN1798">
        <f t="shared" si="208"/>
        <v>4943.795217871243</v>
      </c>
      <c r="AO1798">
        <f t="shared" si="209"/>
        <v>4.9437952178712434</v>
      </c>
      <c r="AP1798">
        <f t="shared" si="210"/>
        <v>0.08</v>
      </c>
      <c r="AQ1798">
        <f>VLOOKUP(M1798,spp!A:H,8,FALSE)</f>
        <v>3.5</v>
      </c>
      <c r="AR1798" t="str">
        <f>VLOOKUP(M1798,spp!A:K,10,FALSE)</f>
        <v>Depredador</v>
      </c>
      <c r="AS1798" t="str">
        <f>VLOOKUP(M1798,spp!A:L,12,FALSE)</f>
        <v>LC</v>
      </c>
    </row>
    <row r="1799" spans="1:45" x14ac:dyDescent="0.3">
      <c r="A1799">
        <v>51</v>
      </c>
      <c r="B1799" s="2" t="s">
        <v>1176</v>
      </c>
      <c r="C1799" s="2" t="s">
        <v>1177</v>
      </c>
      <c r="D1799" s="2" t="s">
        <v>1188</v>
      </c>
      <c r="E1799" t="s">
        <v>988</v>
      </c>
      <c r="F1799" s="2">
        <v>2</v>
      </c>
      <c r="G1799" s="1" t="s">
        <v>1185</v>
      </c>
      <c r="H1799" s="61">
        <v>2013</v>
      </c>
      <c r="I1799" s="5" t="s">
        <v>986</v>
      </c>
      <c r="K1799">
        <v>7.4</v>
      </c>
      <c r="L1799" t="str">
        <f t="shared" si="205"/>
        <v>Profundo</v>
      </c>
      <c r="M1799" s="2" t="s">
        <v>1047</v>
      </c>
      <c r="N1799" t="str">
        <f>VLOOKUP(M1799,spp!A:B,2,FALSE)</f>
        <v>Scarus rubroviolaceus</v>
      </c>
      <c r="O1799">
        <f t="shared" si="204"/>
        <v>2</v>
      </c>
      <c r="U1799">
        <v>2</v>
      </c>
      <c r="AJ1799">
        <f>VLOOKUP(M1799,spp!A:C,3,FALSE)</f>
        <v>1</v>
      </c>
      <c r="AK1799">
        <f>VLOOKUP(M1799,spp!A:D,4,FALSE)</f>
        <v>3.109</v>
      </c>
      <c r="AL1799">
        <f t="shared" si="206"/>
        <v>126339.03214806969</v>
      </c>
      <c r="AM1799">
        <f t="shared" si="207"/>
        <v>3158.4758037017423</v>
      </c>
      <c r="AN1799">
        <f t="shared" si="208"/>
        <v>31584.758037017422</v>
      </c>
      <c r="AO1799">
        <f t="shared" si="209"/>
        <v>31.584758037017423</v>
      </c>
      <c r="AP1799">
        <f t="shared" si="210"/>
        <v>0.04</v>
      </c>
      <c r="AQ1799">
        <f>VLOOKUP(M1799,spp!A:H,8,FALSE)</f>
        <v>2</v>
      </c>
      <c r="AR1799" t="str">
        <f>VLOOKUP(M1799,spp!A:K,10,FALSE)</f>
        <v>Herbívoro</v>
      </c>
      <c r="AS1799" t="str">
        <f>VLOOKUP(M1799,spp!A:L,12,FALSE)</f>
        <v>LC</v>
      </c>
    </row>
    <row r="1800" spans="1:45" x14ac:dyDescent="0.3">
      <c r="A1800">
        <v>51</v>
      </c>
      <c r="B1800" s="2" t="s">
        <v>1176</v>
      </c>
      <c r="C1800" s="2" t="s">
        <v>1177</v>
      </c>
      <c r="D1800" s="2" t="s">
        <v>1188</v>
      </c>
      <c r="E1800" t="s">
        <v>988</v>
      </c>
      <c r="F1800" s="2">
        <v>2</v>
      </c>
      <c r="G1800" s="1" t="s">
        <v>1185</v>
      </c>
      <c r="H1800" s="61">
        <v>2013</v>
      </c>
      <c r="I1800" s="5" t="s">
        <v>986</v>
      </c>
      <c r="K1800">
        <v>7.4</v>
      </c>
      <c r="L1800" t="str">
        <f t="shared" si="205"/>
        <v>Profundo</v>
      </c>
      <c r="M1800" s="2" t="s">
        <v>1078</v>
      </c>
      <c r="N1800" t="str">
        <f>VLOOKUP(M1800,spp!A:B,2,FALSE)</f>
        <v>Lutjanus viridis</v>
      </c>
      <c r="O1800">
        <f t="shared" si="204"/>
        <v>2</v>
      </c>
      <c r="S1800">
        <v>2</v>
      </c>
      <c r="AJ1800">
        <f>VLOOKUP(M1800,spp!A:C,3,FALSE)</f>
        <v>1.67E-2</v>
      </c>
      <c r="AK1800">
        <f>VLOOKUP(M1800,spp!A:D,4,FALSE)</f>
        <v>2</v>
      </c>
      <c r="AL1800">
        <f t="shared" si="206"/>
        <v>10.22875</v>
      </c>
      <c r="AM1800">
        <f t="shared" si="207"/>
        <v>0.25571874999999999</v>
      </c>
      <c r="AN1800">
        <f t="shared" si="208"/>
        <v>2.5571874999999999</v>
      </c>
      <c r="AO1800">
        <f t="shared" si="209"/>
        <v>2.5571875E-3</v>
      </c>
      <c r="AP1800">
        <f t="shared" si="210"/>
        <v>0.04</v>
      </c>
      <c r="AQ1800">
        <f>VLOOKUP(M1800,spp!A:H,8,FALSE)</f>
        <v>4.2</v>
      </c>
      <c r="AR1800" t="str">
        <f>VLOOKUP(M1800,spp!A:K,10,FALSE)</f>
        <v>Depredador Tope</v>
      </c>
      <c r="AS1800" t="str">
        <f>VLOOKUP(M1800,spp!A:L,12,FALSE)</f>
        <v>LC</v>
      </c>
    </row>
    <row r="1801" spans="1:45" x14ac:dyDescent="0.3">
      <c r="A1801">
        <v>51</v>
      </c>
      <c r="B1801" s="2" t="s">
        <v>1176</v>
      </c>
      <c r="C1801" s="2" t="s">
        <v>1177</v>
      </c>
      <c r="D1801" s="2" t="s">
        <v>1188</v>
      </c>
      <c r="E1801" t="s">
        <v>988</v>
      </c>
      <c r="F1801" s="2">
        <v>2</v>
      </c>
      <c r="G1801" s="1" t="s">
        <v>1185</v>
      </c>
      <c r="H1801" s="61">
        <v>2013</v>
      </c>
      <c r="I1801" s="5" t="s">
        <v>986</v>
      </c>
      <c r="K1801">
        <v>7.4</v>
      </c>
      <c r="L1801" t="str">
        <f t="shared" si="205"/>
        <v>Profundo</v>
      </c>
      <c r="M1801" s="2" t="s">
        <v>1062</v>
      </c>
      <c r="N1801" t="str">
        <f>VLOOKUP(M1801,spp!A:B,2,FALSE)</f>
        <v>Paranthias colonus</v>
      </c>
      <c r="O1801">
        <f t="shared" si="204"/>
        <v>15</v>
      </c>
      <c r="R1801">
        <v>15</v>
      </c>
      <c r="AJ1801">
        <f>VLOOKUP(M1801,spp!A:C,3,FALSE)</f>
        <v>1.485E-2</v>
      </c>
      <c r="AK1801">
        <f>VLOOKUP(M1801,spp!A:D,4,FALSE)</f>
        <v>2</v>
      </c>
      <c r="AL1801">
        <f t="shared" si="206"/>
        <v>34.8046875</v>
      </c>
      <c r="AM1801">
        <f t="shared" si="207"/>
        <v>0.8701171875</v>
      </c>
      <c r="AN1801">
        <f t="shared" si="208"/>
        <v>8.701171875</v>
      </c>
      <c r="AO1801">
        <f t="shared" si="209"/>
        <v>8.7011718750000001E-3</v>
      </c>
      <c r="AP1801">
        <f t="shared" si="210"/>
        <v>0.3</v>
      </c>
      <c r="AQ1801">
        <f>VLOOKUP(M1801,spp!A:H,8,FALSE)</f>
        <v>3.8</v>
      </c>
      <c r="AR1801" t="str">
        <f>VLOOKUP(M1801,spp!A:K,10,FALSE)</f>
        <v>Planctívoro</v>
      </c>
      <c r="AS1801" t="str">
        <f>VLOOKUP(M1801,spp!A:L,12,FALSE)</f>
        <v>LC</v>
      </c>
    </row>
    <row r="1802" spans="1:45" x14ac:dyDescent="0.3">
      <c r="A1802">
        <v>51</v>
      </c>
      <c r="B1802" s="2" t="s">
        <v>1176</v>
      </c>
      <c r="C1802" s="2" t="s">
        <v>1177</v>
      </c>
      <c r="D1802" s="2" t="s">
        <v>1188</v>
      </c>
      <c r="E1802" t="s">
        <v>988</v>
      </c>
      <c r="F1802" s="2">
        <v>2</v>
      </c>
      <c r="G1802" s="1" t="s">
        <v>1185</v>
      </c>
      <c r="H1802" s="61">
        <v>2013</v>
      </c>
      <c r="I1802" s="5" t="s">
        <v>986</v>
      </c>
      <c r="K1802">
        <v>7.4</v>
      </c>
      <c r="L1802" t="str">
        <f t="shared" si="205"/>
        <v>Profundo</v>
      </c>
      <c r="M1802" s="2" t="s">
        <v>1037</v>
      </c>
      <c r="N1802" t="str">
        <f>VLOOKUP(M1802,spp!A:B,2,FALSE)</f>
        <v>Prionurus laticlavius</v>
      </c>
      <c r="O1802">
        <f t="shared" si="204"/>
        <v>5</v>
      </c>
      <c r="S1802">
        <v>3</v>
      </c>
      <c r="T1802">
        <v>2</v>
      </c>
      <c r="AJ1802" t="str">
        <f>VLOOKUP(M1802,spp!A:C,3,FALSE)</f>
        <v>0.19800000000000001</v>
      </c>
      <c r="AK1802">
        <f>VLOOKUP(M1802,spp!A:D,4,FALSE)</f>
        <v>2.504</v>
      </c>
      <c r="AL1802">
        <f t="shared" si="206"/>
        <v>2023.2935799645588</v>
      </c>
      <c r="AM1802">
        <f t="shared" si="207"/>
        <v>50.582339499113971</v>
      </c>
      <c r="AN1802">
        <f t="shared" si="208"/>
        <v>505.82339499113971</v>
      </c>
      <c r="AO1802">
        <f t="shared" si="209"/>
        <v>0.50582339499113971</v>
      </c>
      <c r="AP1802">
        <f t="shared" si="210"/>
        <v>0.1</v>
      </c>
      <c r="AQ1802">
        <f>VLOOKUP(M1802,spp!A:H,8,FALSE)</f>
        <v>2.7</v>
      </c>
      <c r="AR1802" t="str">
        <f>VLOOKUP(M1802,spp!A:K,10,FALSE)</f>
        <v>Herbívoro</v>
      </c>
      <c r="AS1802" t="str">
        <f>VLOOKUP(M1802,spp!A:L,12,FALSE)</f>
        <v>LC</v>
      </c>
    </row>
    <row r="1803" spans="1:45" x14ac:dyDescent="0.3">
      <c r="A1803">
        <v>51</v>
      </c>
      <c r="B1803" s="2" t="s">
        <v>1176</v>
      </c>
      <c r="C1803" s="2" t="s">
        <v>1177</v>
      </c>
      <c r="D1803" s="2" t="s">
        <v>1188</v>
      </c>
      <c r="E1803" t="s">
        <v>988</v>
      </c>
      <c r="F1803" s="2">
        <v>2</v>
      </c>
      <c r="G1803" s="1" t="s">
        <v>1185</v>
      </c>
      <c r="H1803" s="61">
        <v>2013</v>
      </c>
      <c r="I1803" s="5" t="s">
        <v>986</v>
      </c>
      <c r="K1803">
        <v>7.4</v>
      </c>
      <c r="L1803" t="str">
        <f t="shared" si="205"/>
        <v>Profundo</v>
      </c>
      <c r="M1803" s="2" t="s">
        <v>1033</v>
      </c>
      <c r="N1803" t="str">
        <f>VLOOKUP(M1803,spp!A:B,2,FALSE)</f>
        <v>Cephalopholis panamensis</v>
      </c>
      <c r="O1803">
        <f t="shared" si="204"/>
        <v>1</v>
      </c>
      <c r="S1803">
        <v>1</v>
      </c>
      <c r="AJ1803">
        <f>VLOOKUP(M1803,spp!A:C,3,FALSE)</f>
        <v>2</v>
      </c>
      <c r="AK1803">
        <f>VLOOKUP(M1803,spp!A:D,4,FALSE)</f>
        <v>3</v>
      </c>
      <c r="AL1803">
        <f t="shared" si="206"/>
        <v>10718.75</v>
      </c>
      <c r="AM1803">
        <f t="shared" si="207"/>
        <v>267.96875</v>
      </c>
      <c r="AN1803">
        <f t="shared" si="208"/>
        <v>2679.6875</v>
      </c>
      <c r="AO1803">
        <f t="shared" si="209"/>
        <v>2.6796875</v>
      </c>
      <c r="AP1803">
        <f t="shared" si="210"/>
        <v>0.02</v>
      </c>
      <c r="AQ1803">
        <f>VLOOKUP(M1803,spp!A:H,8,FALSE)</f>
        <v>4</v>
      </c>
      <c r="AR1803" t="str">
        <f>VLOOKUP(M1803,spp!A:K,10,FALSE)</f>
        <v>Depredador Tope</v>
      </c>
      <c r="AS1803" t="str">
        <f>VLOOKUP(M1803,spp!A:L,12,FALSE)</f>
        <v>LC</v>
      </c>
    </row>
    <row r="1804" spans="1:45" x14ac:dyDescent="0.3">
      <c r="A1804">
        <v>51</v>
      </c>
      <c r="B1804" s="2" t="s">
        <v>1176</v>
      </c>
      <c r="C1804" s="2" t="s">
        <v>1177</v>
      </c>
      <c r="D1804" s="2" t="s">
        <v>1188</v>
      </c>
      <c r="E1804" t="s">
        <v>988</v>
      </c>
      <c r="F1804" s="2">
        <v>2</v>
      </c>
      <c r="G1804" s="1" t="s">
        <v>1185</v>
      </c>
      <c r="H1804" s="61">
        <v>2013</v>
      </c>
      <c r="I1804" s="5" t="s">
        <v>986</v>
      </c>
      <c r="K1804">
        <v>7.4</v>
      </c>
      <c r="L1804" t="str">
        <f t="shared" si="205"/>
        <v>Profundo</v>
      </c>
      <c r="M1804" s="2" t="s">
        <v>1041</v>
      </c>
      <c r="N1804" t="str">
        <f>VLOOKUP(M1804,spp!A:B,2,FALSE)</f>
        <v>Chromis atrilobata</v>
      </c>
      <c r="O1804">
        <f t="shared" si="204"/>
        <v>70</v>
      </c>
      <c r="P1804">
        <v>70</v>
      </c>
      <c r="AJ1804">
        <f>VLOOKUP(M1804,spp!A:C,3,FALSE)</f>
        <v>5</v>
      </c>
      <c r="AK1804">
        <f>VLOOKUP(M1804,spp!A:D,4,FALSE)</f>
        <v>3.41655</v>
      </c>
      <c r="AL1804">
        <f t="shared" si="206"/>
        <v>8010.3221238666156</v>
      </c>
      <c r="AM1804">
        <f t="shared" si="207"/>
        <v>200.25805309666538</v>
      </c>
      <c r="AN1804">
        <f t="shared" si="208"/>
        <v>2002.5805309666539</v>
      </c>
      <c r="AO1804">
        <f t="shared" si="209"/>
        <v>2.0025805309666538</v>
      </c>
      <c r="AP1804">
        <f t="shared" si="210"/>
        <v>1.4</v>
      </c>
      <c r="AQ1804">
        <f>VLOOKUP(M1804,spp!A:H,8,FALSE)</f>
        <v>3.4</v>
      </c>
      <c r="AR1804" t="str">
        <f>VLOOKUP(M1804,spp!A:K,10,FALSE)</f>
        <v>Planctívoro</v>
      </c>
      <c r="AS1804" t="str">
        <f>VLOOKUP(M1804,spp!A:L,12,FALSE)</f>
        <v>LC</v>
      </c>
    </row>
    <row r="1805" spans="1:45" x14ac:dyDescent="0.3">
      <c r="A1805">
        <v>51</v>
      </c>
      <c r="B1805" s="2" t="s">
        <v>1176</v>
      </c>
      <c r="C1805" s="2" t="s">
        <v>1177</v>
      </c>
      <c r="D1805" s="2" t="s">
        <v>1188</v>
      </c>
      <c r="E1805" t="s">
        <v>988</v>
      </c>
      <c r="F1805" s="2">
        <v>2</v>
      </c>
      <c r="G1805" s="1" t="s">
        <v>1185</v>
      </c>
      <c r="H1805" s="61">
        <v>2013</v>
      </c>
      <c r="I1805" s="5" t="s">
        <v>986</v>
      </c>
      <c r="K1805">
        <v>7.4</v>
      </c>
      <c r="L1805" t="str">
        <f t="shared" si="205"/>
        <v>Profundo</v>
      </c>
      <c r="M1805" s="2" t="s">
        <v>1198</v>
      </c>
      <c r="N1805" t="str">
        <f>VLOOKUP(M1805,spp!A:B,2,FALSE)</f>
        <v>Dermatolepis dermatolepis</v>
      </c>
      <c r="O1805">
        <f t="shared" si="204"/>
        <v>2</v>
      </c>
      <c r="R1805">
        <v>1</v>
      </c>
      <c r="T1805">
        <v>1</v>
      </c>
      <c r="AJ1805">
        <f>VLOOKUP(M1805,spp!A:C,3,FALSE)</f>
        <v>1</v>
      </c>
      <c r="AK1805">
        <f>VLOOKUP(M1805,spp!A:D,4,FALSE)</f>
        <v>3</v>
      </c>
      <c r="AL1805">
        <f t="shared" si="206"/>
        <v>17578.125</v>
      </c>
      <c r="AM1805">
        <f t="shared" si="207"/>
        <v>439.453125</v>
      </c>
      <c r="AN1805">
        <f t="shared" si="208"/>
        <v>4394.53125</v>
      </c>
      <c r="AO1805">
        <f t="shared" si="209"/>
        <v>4.39453125</v>
      </c>
      <c r="AP1805">
        <f t="shared" si="210"/>
        <v>0.04</v>
      </c>
      <c r="AQ1805">
        <f>VLOOKUP(M1805,spp!A:H,8,FALSE)</f>
        <v>4.5</v>
      </c>
      <c r="AR1805" t="str">
        <f>VLOOKUP(M1805,spp!A:K,10,FALSE)</f>
        <v>Depredador Tope</v>
      </c>
      <c r="AS1805" t="str">
        <f>VLOOKUP(M1805,spp!A:L,12,FALSE)</f>
        <v>LC</v>
      </c>
    </row>
    <row r="1806" spans="1:45" x14ac:dyDescent="0.3">
      <c r="A1806">
        <v>51</v>
      </c>
      <c r="B1806" s="2" t="s">
        <v>1176</v>
      </c>
      <c r="C1806" s="2" t="s">
        <v>1177</v>
      </c>
      <c r="D1806" s="2" t="s">
        <v>1188</v>
      </c>
      <c r="E1806" t="s">
        <v>988</v>
      </c>
      <c r="F1806" s="2">
        <v>2</v>
      </c>
      <c r="G1806" s="1" t="s">
        <v>1185</v>
      </c>
      <c r="H1806" s="61">
        <v>2013</v>
      </c>
      <c r="I1806" s="5" t="s">
        <v>986</v>
      </c>
      <c r="K1806">
        <v>7.4</v>
      </c>
      <c r="L1806" t="str">
        <f t="shared" si="205"/>
        <v>Profundo</v>
      </c>
      <c r="M1806" s="2" t="s">
        <v>1026</v>
      </c>
      <c r="N1806" t="str">
        <f>VLOOKUP(M1806,spp!A:B,2,FALSE)</f>
        <v>Microspathodon dorsalis</v>
      </c>
      <c r="O1806">
        <f t="shared" si="204"/>
        <v>1</v>
      </c>
      <c r="R1806">
        <v>1</v>
      </c>
      <c r="AJ1806">
        <f>VLOOKUP(M1806,spp!A:C,3,FALSE)</f>
        <v>2</v>
      </c>
      <c r="AK1806">
        <f>VLOOKUP(M1806,spp!A:D,4,FALSE)</f>
        <v>3</v>
      </c>
      <c r="AL1806">
        <f t="shared" si="206"/>
        <v>3906.25</v>
      </c>
      <c r="AM1806">
        <f t="shared" si="207"/>
        <v>97.65625</v>
      </c>
      <c r="AN1806">
        <f t="shared" si="208"/>
        <v>976.5625</v>
      </c>
      <c r="AO1806">
        <f t="shared" si="209"/>
        <v>0.9765625</v>
      </c>
      <c r="AP1806">
        <f t="shared" si="210"/>
        <v>0.02</v>
      </c>
      <c r="AQ1806">
        <f>VLOOKUP(M1806,spp!A:H,8,FALSE)</f>
        <v>2.1</v>
      </c>
      <c r="AR1806" t="str">
        <f>VLOOKUP(M1806,spp!A:K,10,FALSE)</f>
        <v>Herbívoro</v>
      </c>
      <c r="AS1806" t="str">
        <f>VLOOKUP(M1806,spp!A:L,12,FALSE)</f>
        <v>LC</v>
      </c>
    </row>
    <row r="1807" spans="1:45" x14ac:dyDescent="0.3">
      <c r="A1807">
        <v>51</v>
      </c>
      <c r="B1807" s="2" t="s">
        <v>1176</v>
      </c>
      <c r="C1807" s="2" t="s">
        <v>1177</v>
      </c>
      <c r="D1807" s="2" t="s">
        <v>1188</v>
      </c>
      <c r="E1807" t="s">
        <v>988</v>
      </c>
      <c r="F1807" s="2">
        <v>2</v>
      </c>
      <c r="G1807" s="1" t="s">
        <v>1185</v>
      </c>
      <c r="H1807" s="61">
        <v>2013</v>
      </c>
      <c r="I1807" s="5" t="s">
        <v>986</v>
      </c>
      <c r="K1807">
        <v>7.4</v>
      </c>
      <c r="L1807" t="str">
        <f t="shared" si="205"/>
        <v>Profundo</v>
      </c>
      <c r="M1807" s="2" t="s">
        <v>1141</v>
      </c>
      <c r="N1807" t="str">
        <f>VLOOKUP(M1807,spp!A:B,2,FALSE)</f>
        <v>Halichoeres discolor</v>
      </c>
      <c r="O1807">
        <f t="shared" si="204"/>
        <v>11</v>
      </c>
      <c r="P1807">
        <v>8</v>
      </c>
      <c r="Q1807">
        <v>3</v>
      </c>
      <c r="AJ1807">
        <f>VLOOKUP(M1807,spp!A:C,3,FALSE)</f>
        <v>0.01</v>
      </c>
      <c r="AK1807">
        <f>VLOOKUP(M1807,spp!A:D,4,FALSE)</f>
        <v>3.04</v>
      </c>
      <c r="AL1807">
        <f t="shared" si="206"/>
        <v>15.015191890482587</v>
      </c>
      <c r="AM1807">
        <f t="shared" si="207"/>
        <v>0.37537979726206466</v>
      </c>
      <c r="AN1807">
        <f t="shared" si="208"/>
        <v>3.7537979726206467</v>
      </c>
      <c r="AO1807">
        <f t="shared" si="209"/>
        <v>3.7537979726206469E-3</v>
      </c>
      <c r="AP1807">
        <f t="shared" si="210"/>
        <v>0.22</v>
      </c>
      <c r="AQ1807">
        <f>VLOOKUP(M1807,spp!A:H,8,FALSE)</f>
        <v>3.4</v>
      </c>
      <c r="AR1807" t="str">
        <f>VLOOKUP(M1807,spp!A:K,10,FALSE)</f>
        <v>Depredador</v>
      </c>
      <c r="AS1807" t="str">
        <f>VLOOKUP(M1807,spp!A:L,12,FALSE)</f>
        <v>VU</v>
      </c>
    </row>
    <row r="1808" spans="1:45" x14ac:dyDescent="0.3">
      <c r="A1808">
        <v>51</v>
      </c>
      <c r="B1808" s="2" t="s">
        <v>1176</v>
      </c>
      <c r="C1808" s="2" t="s">
        <v>1177</v>
      </c>
      <c r="D1808" s="2" t="s">
        <v>1188</v>
      </c>
      <c r="E1808" t="s">
        <v>988</v>
      </c>
      <c r="F1808" s="2">
        <v>2</v>
      </c>
      <c r="G1808" s="1" t="s">
        <v>1185</v>
      </c>
      <c r="H1808" s="61">
        <v>2013</v>
      </c>
      <c r="I1808" s="5" t="s">
        <v>986</v>
      </c>
      <c r="K1808">
        <v>7.4</v>
      </c>
      <c r="L1808" t="str">
        <f t="shared" si="205"/>
        <v>Profundo</v>
      </c>
      <c r="M1808" s="2" t="s">
        <v>1042</v>
      </c>
      <c r="N1808" t="str">
        <f>VLOOKUP(M1808,spp!A:B,2,FALSE)</f>
        <v>Bodianus diplotaenia</v>
      </c>
      <c r="O1808">
        <f t="shared" si="204"/>
        <v>6</v>
      </c>
      <c r="P1808">
        <v>3</v>
      </c>
      <c r="Q1808">
        <v>1</v>
      </c>
      <c r="S1808">
        <v>2</v>
      </c>
      <c r="AJ1808">
        <f>VLOOKUP(M1808,spp!A:C,3,FALSE)</f>
        <v>2.01E-2</v>
      </c>
      <c r="AK1808">
        <f>VLOOKUP(M1808,spp!A:D,4,FALSE)</f>
        <v>2</v>
      </c>
      <c r="AL1808">
        <f t="shared" si="206"/>
        <v>13.81875</v>
      </c>
      <c r="AM1808">
        <f t="shared" si="207"/>
        <v>0.34546874999999999</v>
      </c>
      <c r="AN1808">
        <f t="shared" si="208"/>
        <v>3.4546874999999999</v>
      </c>
      <c r="AO1808">
        <f t="shared" si="209"/>
        <v>3.4546874999999999E-3</v>
      </c>
      <c r="AP1808">
        <f t="shared" si="210"/>
        <v>0.12</v>
      </c>
      <c r="AQ1808">
        <f>VLOOKUP(M1808,spp!A:H,8,FALSE)</f>
        <v>3.4</v>
      </c>
      <c r="AR1808" t="str">
        <f>VLOOKUP(M1808,spp!A:K,10,FALSE)</f>
        <v>Depredador</v>
      </c>
      <c r="AS1808" t="str">
        <f>VLOOKUP(M1808,spp!A:L,12,FALSE)</f>
        <v>LC</v>
      </c>
    </row>
    <row r="1809" spans="1:45" x14ac:dyDescent="0.3">
      <c r="A1809">
        <v>51</v>
      </c>
      <c r="B1809" s="2" t="s">
        <v>1176</v>
      </c>
      <c r="C1809" s="2" t="s">
        <v>1177</v>
      </c>
      <c r="D1809" s="2" t="s">
        <v>1188</v>
      </c>
      <c r="E1809" t="s">
        <v>988</v>
      </c>
      <c r="F1809" s="2">
        <v>2</v>
      </c>
      <c r="G1809" s="1" t="s">
        <v>1185</v>
      </c>
      <c r="H1809" s="61">
        <v>2013</v>
      </c>
      <c r="I1809" s="5" t="s">
        <v>986</v>
      </c>
      <c r="K1809">
        <v>7.4</v>
      </c>
      <c r="L1809" t="str">
        <f t="shared" si="205"/>
        <v>Profundo</v>
      </c>
      <c r="M1809" s="2" t="s">
        <v>1021</v>
      </c>
      <c r="N1809" t="str">
        <f>VLOOKUP(M1809,spp!A:B,2,FALSE)</f>
        <v>Johnrandallia nigrirostris</v>
      </c>
      <c r="O1809">
        <f t="shared" si="204"/>
        <v>1</v>
      </c>
      <c r="R1809">
        <v>1</v>
      </c>
      <c r="AJ1809">
        <f>VLOOKUP(M1809,spp!A:C,3,FALSE)</f>
        <v>2</v>
      </c>
      <c r="AK1809">
        <f>VLOOKUP(M1809,spp!A:D,4,FALSE)</f>
        <v>3</v>
      </c>
      <c r="AL1809">
        <f t="shared" si="206"/>
        <v>3906.25</v>
      </c>
      <c r="AM1809">
        <f t="shared" si="207"/>
        <v>97.65625</v>
      </c>
      <c r="AN1809">
        <f t="shared" si="208"/>
        <v>976.5625</v>
      </c>
      <c r="AO1809">
        <f t="shared" si="209"/>
        <v>0.9765625</v>
      </c>
      <c r="AP1809">
        <f t="shared" si="210"/>
        <v>0.02</v>
      </c>
      <c r="AQ1809">
        <f>VLOOKUP(M1809,spp!A:H,8,FALSE)</f>
        <v>3</v>
      </c>
      <c r="AR1809" t="str">
        <f>VLOOKUP(M1809,spp!A:K,10,FALSE)</f>
        <v>Depredador</v>
      </c>
      <c r="AS1809" t="str">
        <f>VLOOKUP(M1809,spp!A:L,12,FALSE)</f>
        <v>LC</v>
      </c>
    </row>
    <row r="1810" spans="1:45" x14ac:dyDescent="0.3">
      <c r="A1810">
        <v>51</v>
      </c>
      <c r="B1810" s="2" t="s">
        <v>1176</v>
      </c>
      <c r="C1810" s="2" t="s">
        <v>1177</v>
      </c>
      <c r="D1810" s="2" t="s">
        <v>1188</v>
      </c>
      <c r="E1810" t="s">
        <v>988</v>
      </c>
      <c r="F1810" s="2">
        <v>2</v>
      </c>
      <c r="G1810" s="1" t="s">
        <v>1185</v>
      </c>
      <c r="H1810" s="61">
        <v>2013</v>
      </c>
      <c r="I1810" s="5" t="s">
        <v>986</v>
      </c>
      <c r="K1810">
        <v>7.4</v>
      </c>
      <c r="L1810" t="str">
        <f t="shared" si="205"/>
        <v>Profundo</v>
      </c>
      <c r="M1810" s="2" t="s">
        <v>1064</v>
      </c>
      <c r="N1810" t="str">
        <f>VLOOKUP(M1810,spp!A:B,2,FALSE)</f>
        <v>Zanclus cornutus</v>
      </c>
      <c r="O1810">
        <f t="shared" si="204"/>
        <v>2</v>
      </c>
      <c r="T1810">
        <v>2</v>
      </c>
      <c r="AJ1810">
        <f>VLOOKUP(M1810,spp!A:C,3,FALSE)</f>
        <v>1.47E-2</v>
      </c>
      <c r="AK1810">
        <f>VLOOKUP(M1810,spp!A:D,4,FALSE)</f>
        <v>3</v>
      </c>
      <c r="AL1810">
        <f t="shared" si="206"/>
        <v>459.375</v>
      </c>
      <c r="AM1810">
        <f t="shared" si="207"/>
        <v>11.484375</v>
      </c>
      <c r="AN1810">
        <f t="shared" si="208"/>
        <v>114.84375</v>
      </c>
      <c r="AO1810">
        <f t="shared" si="209"/>
        <v>0.11484374999999999</v>
      </c>
      <c r="AP1810">
        <f t="shared" si="210"/>
        <v>0.04</v>
      </c>
      <c r="AQ1810">
        <f>VLOOKUP(M1810,spp!A:H,8,FALSE)</f>
        <v>2.9</v>
      </c>
      <c r="AR1810" t="str">
        <f>VLOOKUP(M1810,spp!A:K,10,FALSE)</f>
        <v>Herbívoro</v>
      </c>
      <c r="AS1810" t="str">
        <f>VLOOKUP(M1810,spp!A:L,12,FALSE)</f>
        <v>NE</v>
      </c>
    </row>
    <row r="1811" spans="1:45" x14ac:dyDescent="0.3">
      <c r="A1811">
        <v>51</v>
      </c>
      <c r="B1811" s="2" t="s">
        <v>1176</v>
      </c>
      <c r="C1811" s="2" t="s">
        <v>1177</v>
      </c>
      <c r="D1811" s="2" t="s">
        <v>1188</v>
      </c>
      <c r="E1811" t="s">
        <v>988</v>
      </c>
      <c r="F1811" s="2">
        <v>2</v>
      </c>
      <c r="G1811" s="1" t="s">
        <v>1185</v>
      </c>
      <c r="H1811" s="61">
        <v>2013</v>
      </c>
      <c r="I1811" s="5" t="s">
        <v>986</v>
      </c>
      <c r="K1811">
        <v>7.4</v>
      </c>
      <c r="L1811" t="str">
        <f t="shared" si="205"/>
        <v>Profundo</v>
      </c>
      <c r="M1811" s="2" t="s">
        <v>1080</v>
      </c>
      <c r="N1811" t="str">
        <f>VLOOKUP(M1811,spp!A:B,2,FALSE)</f>
        <v>Aulostomus chinensis</v>
      </c>
      <c r="O1811">
        <f t="shared" si="204"/>
        <v>2</v>
      </c>
      <c r="W1811">
        <v>2</v>
      </c>
      <c r="AJ1811">
        <f>VLOOKUP(M1811,spp!A:C,3,FALSE)</f>
        <v>2</v>
      </c>
      <c r="AK1811">
        <f>VLOOKUP(M1811,spp!A:D,4,FALSE)</f>
        <v>3</v>
      </c>
      <c r="AL1811">
        <f t="shared" si="206"/>
        <v>665500</v>
      </c>
      <c r="AM1811">
        <f t="shared" si="207"/>
        <v>16637.5</v>
      </c>
      <c r="AN1811">
        <f t="shared" si="208"/>
        <v>166375</v>
      </c>
      <c r="AO1811">
        <f t="shared" si="209"/>
        <v>166.375</v>
      </c>
      <c r="AP1811">
        <f t="shared" si="210"/>
        <v>0.04</v>
      </c>
      <c r="AQ1811">
        <f>VLOOKUP(M1811,spp!A:H,8,FALSE)</f>
        <v>3.9</v>
      </c>
      <c r="AR1811" t="str">
        <f>VLOOKUP(M1811,spp!A:K,10,FALSE)</f>
        <v>Depredador</v>
      </c>
      <c r="AS1811" t="str">
        <f>VLOOKUP(M1811,spp!A:L,12,FALSE)</f>
        <v>NE</v>
      </c>
    </row>
    <row r="1812" spans="1:45" x14ac:dyDescent="0.3">
      <c r="A1812">
        <v>51</v>
      </c>
      <c r="B1812" s="2" t="s">
        <v>1176</v>
      </c>
      <c r="C1812" s="2" t="s">
        <v>1177</v>
      </c>
      <c r="D1812" s="2" t="s">
        <v>1188</v>
      </c>
      <c r="E1812" t="s">
        <v>988</v>
      </c>
      <c r="F1812" s="2">
        <v>2</v>
      </c>
      <c r="G1812" s="1" t="s">
        <v>1185</v>
      </c>
      <c r="H1812" s="61">
        <v>2013</v>
      </c>
      <c r="I1812" s="5" t="s">
        <v>986</v>
      </c>
      <c r="K1812">
        <v>7.4</v>
      </c>
      <c r="L1812" t="str">
        <f t="shared" si="205"/>
        <v>Profundo</v>
      </c>
      <c r="M1812" s="2" t="s">
        <v>1068</v>
      </c>
      <c r="N1812" t="str">
        <f>VLOOKUP(M1812,spp!A:B,2,FALSE)</f>
        <v>Myripristis berndti</v>
      </c>
      <c r="O1812">
        <f t="shared" si="204"/>
        <v>3</v>
      </c>
      <c r="T1812">
        <v>3</v>
      </c>
      <c r="AJ1812">
        <f>VLOOKUP(M1812,spp!A:C,3,FALSE)</f>
        <v>2.4E-2</v>
      </c>
      <c r="AK1812">
        <f>VLOOKUP(M1812,spp!A:D,4,FALSE)</f>
        <v>3.02</v>
      </c>
      <c r="AL1812">
        <f t="shared" si="206"/>
        <v>1199.8068099844124</v>
      </c>
      <c r="AM1812">
        <f t="shared" si="207"/>
        <v>29.995170249610311</v>
      </c>
      <c r="AN1812">
        <f t="shared" si="208"/>
        <v>299.95170249610311</v>
      </c>
      <c r="AO1812">
        <f t="shared" si="209"/>
        <v>0.29995170249610309</v>
      </c>
      <c r="AP1812">
        <f t="shared" si="210"/>
        <v>0.06</v>
      </c>
      <c r="AQ1812">
        <f>VLOOKUP(M1812,spp!A:H,8,FALSE)</f>
        <v>3.7</v>
      </c>
      <c r="AR1812" t="str">
        <f>VLOOKUP(M1812,spp!A:K,10,FALSE)</f>
        <v>Planctívoro</v>
      </c>
      <c r="AS1812" t="str">
        <f>VLOOKUP(M1812,spp!A:L,12,FALSE)</f>
        <v>NE</v>
      </c>
    </row>
    <row r="1813" spans="1:45" x14ac:dyDescent="0.3">
      <c r="A1813">
        <v>51</v>
      </c>
      <c r="B1813" s="2" t="s">
        <v>1176</v>
      </c>
      <c r="C1813" s="2" t="s">
        <v>1177</v>
      </c>
      <c r="D1813" s="2" t="s">
        <v>1188</v>
      </c>
      <c r="E1813" t="s">
        <v>988</v>
      </c>
      <c r="F1813" s="2">
        <v>2</v>
      </c>
      <c r="G1813" s="1" t="s">
        <v>1185</v>
      </c>
      <c r="H1813" s="61">
        <v>2013</v>
      </c>
      <c r="I1813" s="5" t="s">
        <v>986</v>
      </c>
      <c r="K1813">
        <v>7.4</v>
      </c>
      <c r="L1813" t="str">
        <f t="shared" si="205"/>
        <v>Profundo</v>
      </c>
      <c r="M1813" s="2" t="s">
        <v>1020</v>
      </c>
      <c r="N1813" t="str">
        <f>VLOOKUP(M1813,spp!A:B,2,FALSE)</f>
        <v>Plagiotremus azaleus</v>
      </c>
      <c r="O1813">
        <f t="shared" si="204"/>
        <v>5</v>
      </c>
      <c r="P1813">
        <v>5</v>
      </c>
      <c r="AJ1813">
        <f>VLOOKUP(M1813,spp!A:C,3,FALSE)</f>
        <v>4</v>
      </c>
      <c r="AK1813">
        <f>VLOOKUP(M1813,spp!A:D,4,FALSE)</f>
        <v>3</v>
      </c>
      <c r="AL1813">
        <f t="shared" si="206"/>
        <v>312.5</v>
      </c>
      <c r="AM1813">
        <f t="shared" si="207"/>
        <v>7.8125</v>
      </c>
      <c r="AN1813">
        <f t="shared" si="208"/>
        <v>78.125</v>
      </c>
      <c r="AO1813">
        <f t="shared" si="209"/>
        <v>7.8125E-2</v>
      </c>
      <c r="AP1813">
        <f t="shared" si="210"/>
        <v>0.1</v>
      </c>
      <c r="AQ1813">
        <f>VLOOKUP(M1813,spp!A:H,8,FALSE)</f>
        <v>4</v>
      </c>
      <c r="AR1813" t="str">
        <f>VLOOKUP(M1813,spp!A:K,10,FALSE)</f>
        <v>Depredador Tope</v>
      </c>
      <c r="AS1813" t="str">
        <f>VLOOKUP(M1813,spp!A:L,12,FALSE)</f>
        <v>LC</v>
      </c>
    </row>
    <row r="1814" spans="1:45" x14ac:dyDescent="0.3">
      <c r="A1814">
        <v>51</v>
      </c>
      <c r="B1814" s="2" t="s">
        <v>1176</v>
      </c>
      <c r="C1814" s="2" t="s">
        <v>1177</v>
      </c>
      <c r="D1814" s="2" t="s">
        <v>1188</v>
      </c>
      <c r="E1814" t="s">
        <v>988</v>
      </c>
      <c r="F1814" s="2">
        <v>2</v>
      </c>
      <c r="G1814" s="1" t="s">
        <v>1185</v>
      </c>
      <c r="H1814" s="61">
        <v>2013</v>
      </c>
      <c r="I1814" s="5" t="s">
        <v>986</v>
      </c>
      <c r="K1814">
        <v>7.4</v>
      </c>
      <c r="L1814" t="str">
        <f t="shared" si="205"/>
        <v>Profundo</v>
      </c>
      <c r="M1814" s="2" t="s">
        <v>1046</v>
      </c>
      <c r="N1814" t="str">
        <f>VLOOKUP(M1814,spp!A:B,2,FALSE)</f>
        <v>Arothron meleagris</v>
      </c>
      <c r="O1814">
        <f t="shared" si="204"/>
        <v>2</v>
      </c>
      <c r="R1814">
        <v>2</v>
      </c>
      <c r="AJ1814">
        <f>VLOOKUP(M1814,spp!A:C,3,FALSE)</f>
        <v>3</v>
      </c>
      <c r="AK1814">
        <f>VLOOKUP(M1814,spp!A:D,4,FALSE)</f>
        <v>2</v>
      </c>
      <c r="AL1814">
        <f t="shared" si="206"/>
        <v>937.5</v>
      </c>
      <c r="AM1814">
        <f t="shared" si="207"/>
        <v>23.4375</v>
      </c>
      <c r="AN1814">
        <f t="shared" si="208"/>
        <v>234.375</v>
      </c>
      <c r="AO1814">
        <f t="shared" si="209"/>
        <v>0.234375</v>
      </c>
      <c r="AP1814">
        <f t="shared" si="210"/>
        <v>0.04</v>
      </c>
      <c r="AQ1814">
        <f>VLOOKUP(M1814,spp!A:H,8,FALSE)</f>
        <v>3.4</v>
      </c>
      <c r="AR1814" t="str">
        <f>VLOOKUP(M1814,spp!A:K,10,FALSE)</f>
        <v>Depredador</v>
      </c>
      <c r="AS1814" t="str">
        <f>VLOOKUP(M1814,spp!A:L,12,FALSE)</f>
        <v>NE</v>
      </c>
    </row>
    <row r="1815" spans="1:45" x14ac:dyDescent="0.3">
      <c r="A1815">
        <v>51</v>
      </c>
      <c r="B1815" s="2" t="s">
        <v>1176</v>
      </c>
      <c r="C1815" s="2" t="s">
        <v>1177</v>
      </c>
      <c r="D1815" s="2" t="s">
        <v>1188</v>
      </c>
      <c r="E1815" t="s">
        <v>988</v>
      </c>
      <c r="F1815" s="2">
        <v>2</v>
      </c>
      <c r="G1815" s="1" t="s">
        <v>1185</v>
      </c>
      <c r="H1815" s="61">
        <v>2013</v>
      </c>
      <c r="I1815" s="5" t="s">
        <v>986</v>
      </c>
      <c r="K1815">
        <v>7.4</v>
      </c>
      <c r="L1815" t="str">
        <f t="shared" si="205"/>
        <v>Profundo</v>
      </c>
      <c r="M1815" s="2" t="s">
        <v>1076</v>
      </c>
      <c r="N1815" t="str">
        <f>VLOOKUP(M1815,spp!A:B,2,FALSE)</f>
        <v>Acanthurus triostegus</v>
      </c>
      <c r="O1815">
        <f t="shared" si="204"/>
        <v>10</v>
      </c>
      <c r="S1815">
        <v>10</v>
      </c>
      <c r="AJ1815">
        <f>VLOOKUP(M1815,spp!A:C,3,FALSE)</f>
        <v>8</v>
      </c>
      <c r="AK1815">
        <f>VLOOKUP(M1815,spp!A:D,4,FALSE)</f>
        <v>2.57</v>
      </c>
      <c r="AL1815">
        <f t="shared" si="206"/>
        <v>125226.94105724164</v>
      </c>
      <c r="AM1815">
        <f t="shared" si="207"/>
        <v>3130.673526431041</v>
      </c>
      <c r="AN1815">
        <f t="shared" si="208"/>
        <v>31306.73526431041</v>
      </c>
      <c r="AO1815">
        <f t="shared" si="209"/>
        <v>31.306735264310408</v>
      </c>
      <c r="AP1815">
        <f t="shared" si="210"/>
        <v>0.2</v>
      </c>
      <c r="AQ1815">
        <f>VLOOKUP(M1815,spp!A:H,8,FALSE)</f>
        <v>2.8</v>
      </c>
      <c r="AR1815" t="str">
        <f>VLOOKUP(M1815,spp!A:K,10,FALSE)</f>
        <v>Herbívoro</v>
      </c>
      <c r="AS1815" t="str">
        <f>VLOOKUP(M1815,spp!A:L,12,FALSE)</f>
        <v>LC</v>
      </c>
    </row>
    <row r="1816" spans="1:45" x14ac:dyDescent="0.3">
      <c r="A1816">
        <v>51</v>
      </c>
      <c r="B1816" s="2" t="s">
        <v>1176</v>
      </c>
      <c r="C1816" s="2" t="s">
        <v>1177</v>
      </c>
      <c r="D1816" s="2" t="s">
        <v>1188</v>
      </c>
      <c r="E1816" t="s">
        <v>988</v>
      </c>
      <c r="F1816" s="2">
        <v>2</v>
      </c>
      <c r="G1816" s="1" t="s">
        <v>1185</v>
      </c>
      <c r="H1816" s="61">
        <v>2013</v>
      </c>
      <c r="I1816" s="5" t="s">
        <v>986</v>
      </c>
      <c r="K1816">
        <v>7.4</v>
      </c>
      <c r="L1816" t="str">
        <f t="shared" si="205"/>
        <v>Profundo</v>
      </c>
      <c r="M1816" s="2" t="s">
        <v>1195</v>
      </c>
      <c r="N1816" t="str">
        <f>VLOOKUP(M1816,spp!A:B,2,FALSE)</f>
        <v>Melichthys niger</v>
      </c>
      <c r="O1816">
        <f t="shared" si="204"/>
        <v>15</v>
      </c>
      <c r="T1816">
        <v>15</v>
      </c>
      <c r="AJ1816">
        <f>VLOOKUP(M1816,spp!A:C,3,FALSE)</f>
        <v>5</v>
      </c>
      <c r="AK1816">
        <f>VLOOKUP(M1816,spp!A:D,4,FALSE)</f>
        <v>3</v>
      </c>
      <c r="AL1816">
        <f t="shared" si="206"/>
        <v>1171875</v>
      </c>
      <c r="AM1816">
        <f t="shared" si="207"/>
        <v>29296.875</v>
      </c>
      <c r="AN1816">
        <f t="shared" si="208"/>
        <v>292968.75</v>
      </c>
      <c r="AO1816">
        <f t="shared" si="209"/>
        <v>292.96875</v>
      </c>
      <c r="AP1816">
        <f t="shared" si="210"/>
        <v>0.3</v>
      </c>
      <c r="AQ1816">
        <f>VLOOKUP(M1816,spp!A:H,8,FALSE)</f>
        <v>2.4</v>
      </c>
      <c r="AR1816" t="str">
        <f>VLOOKUP(M1816,spp!A:K,10,FALSE)</f>
        <v>Herbívoro</v>
      </c>
      <c r="AS1816" t="str">
        <f>VLOOKUP(M1816,spp!A:L,12,FALSE)</f>
        <v>NE</v>
      </c>
    </row>
    <row r="1817" spans="1:45" x14ac:dyDescent="0.3">
      <c r="A1817">
        <v>51</v>
      </c>
      <c r="B1817" s="2" t="s">
        <v>1176</v>
      </c>
      <c r="C1817" s="2" t="s">
        <v>1177</v>
      </c>
      <c r="D1817" s="2" t="s">
        <v>1188</v>
      </c>
      <c r="E1817" t="s">
        <v>988</v>
      </c>
      <c r="F1817" s="2">
        <v>2</v>
      </c>
      <c r="G1817" s="1" t="s">
        <v>1185</v>
      </c>
      <c r="H1817" s="61">
        <v>2013</v>
      </c>
      <c r="I1817" s="5" t="s">
        <v>986</v>
      </c>
      <c r="K1817">
        <v>7.4</v>
      </c>
      <c r="L1817" t="str">
        <f t="shared" si="205"/>
        <v>Profundo</v>
      </c>
      <c r="M1817" s="2" t="s">
        <v>1029</v>
      </c>
      <c r="N1817" t="str">
        <f>VLOOKUP(M1817,spp!A:B,2,FALSE)</f>
        <v>Cirrhitus rivulatus</v>
      </c>
      <c r="O1817">
        <f t="shared" si="204"/>
        <v>1</v>
      </c>
      <c r="R1817">
        <v>1</v>
      </c>
      <c r="AJ1817">
        <f>VLOOKUP(M1817,spp!A:C,3,FALSE)</f>
        <v>2.76E-2</v>
      </c>
      <c r="AK1817">
        <f>VLOOKUP(M1817,spp!A:D,4,FALSE)</f>
        <v>3</v>
      </c>
      <c r="AL1817">
        <f t="shared" si="206"/>
        <v>53.90625</v>
      </c>
      <c r="AM1817">
        <f t="shared" si="207"/>
        <v>1.34765625</v>
      </c>
      <c r="AN1817">
        <f t="shared" si="208"/>
        <v>13.4765625</v>
      </c>
      <c r="AO1817">
        <f t="shared" si="209"/>
        <v>1.3476562500000001E-2</v>
      </c>
      <c r="AP1817">
        <f t="shared" si="210"/>
        <v>0.02</v>
      </c>
      <c r="AQ1817">
        <f>VLOOKUP(M1817,spp!A:H,8,FALSE)</f>
        <v>4</v>
      </c>
      <c r="AR1817" t="str">
        <f>VLOOKUP(M1817,spp!A:K,10,FALSE)</f>
        <v>Depredador Tope</v>
      </c>
      <c r="AS1817" t="str">
        <f>VLOOKUP(M1817,spp!A:L,12,FALSE)</f>
        <v>LC</v>
      </c>
    </row>
    <row r="1818" spans="1:45" x14ac:dyDescent="0.3">
      <c r="A1818">
        <v>51</v>
      </c>
      <c r="B1818" s="2" t="s">
        <v>1176</v>
      </c>
      <c r="C1818" s="2" t="s">
        <v>1177</v>
      </c>
      <c r="D1818" s="2" t="s">
        <v>1188</v>
      </c>
      <c r="E1818" t="s">
        <v>988</v>
      </c>
      <c r="F1818" s="2">
        <v>3</v>
      </c>
      <c r="G1818" s="1" t="s">
        <v>1185</v>
      </c>
      <c r="H1818" s="61">
        <v>2013</v>
      </c>
      <c r="I1818" s="5" t="s">
        <v>986</v>
      </c>
      <c r="K1818">
        <v>7.4</v>
      </c>
      <c r="L1818" t="str">
        <f t="shared" si="205"/>
        <v>Profundo</v>
      </c>
      <c r="M1818" s="2" t="s">
        <v>1194</v>
      </c>
      <c r="N1818" t="str">
        <f>VLOOKUP(M1818,spp!A:B,2,FALSE)</f>
        <v>Stegastes arcifrons</v>
      </c>
      <c r="O1818">
        <f t="shared" si="204"/>
        <v>55</v>
      </c>
      <c r="P1818">
        <v>15</v>
      </c>
      <c r="Q1818">
        <v>40</v>
      </c>
      <c r="AJ1818">
        <f>VLOOKUP(M1818,spp!A:C,3,FALSE)</f>
        <v>3.49E-2</v>
      </c>
      <c r="AK1818">
        <f>VLOOKUP(M1818,spp!A:D,4,FALSE)</f>
        <v>2</v>
      </c>
      <c r="AL1818">
        <f t="shared" si="206"/>
        <v>81.796875</v>
      </c>
      <c r="AM1818">
        <f t="shared" si="207"/>
        <v>2.044921875</v>
      </c>
      <c r="AN1818">
        <f t="shared" si="208"/>
        <v>20.44921875</v>
      </c>
      <c r="AO1818">
        <f t="shared" si="209"/>
        <v>2.0449218750000001E-2</v>
      </c>
      <c r="AP1818">
        <f t="shared" si="210"/>
        <v>1.1000000000000001</v>
      </c>
      <c r="AQ1818">
        <f>VLOOKUP(M1818,spp!A:H,8,FALSE)</f>
        <v>2.97</v>
      </c>
      <c r="AR1818" t="str">
        <f>VLOOKUP(M1818,spp!A:K,10,FALSE)</f>
        <v>Herbívoro</v>
      </c>
      <c r="AS1818" t="str">
        <f>VLOOKUP(M1818,spp!A:L,12,FALSE)</f>
        <v>LC</v>
      </c>
    </row>
    <row r="1819" spans="1:45" x14ac:dyDescent="0.3">
      <c r="A1819">
        <v>51</v>
      </c>
      <c r="B1819" s="2" t="s">
        <v>1176</v>
      </c>
      <c r="C1819" s="2" t="s">
        <v>1177</v>
      </c>
      <c r="D1819" s="2" t="s">
        <v>1188</v>
      </c>
      <c r="E1819" t="s">
        <v>988</v>
      </c>
      <c r="F1819" s="2">
        <v>3</v>
      </c>
      <c r="G1819" s="1" t="s">
        <v>1185</v>
      </c>
      <c r="H1819" s="61">
        <v>2013</v>
      </c>
      <c r="I1819" s="5" t="s">
        <v>986</v>
      </c>
      <c r="K1819">
        <v>7.4</v>
      </c>
      <c r="L1819" t="str">
        <f t="shared" si="205"/>
        <v>Profundo</v>
      </c>
      <c r="M1819" s="2" t="s">
        <v>1034</v>
      </c>
      <c r="N1819" t="str">
        <f>VLOOKUP(M1819,spp!A:B,2,FALSE)</f>
        <v>Acanthurus nigricans</v>
      </c>
      <c r="O1819">
        <f t="shared" si="204"/>
        <v>6</v>
      </c>
      <c r="R1819">
        <v>6</v>
      </c>
      <c r="AJ1819">
        <f>VLOOKUP(M1819,spp!A:C,3,FALSE)</f>
        <v>6</v>
      </c>
      <c r="AK1819">
        <f>VLOOKUP(M1819,spp!A:D,4,FALSE)</f>
        <v>2.669</v>
      </c>
      <c r="AL1819">
        <f t="shared" si="206"/>
        <v>30475.814783341601</v>
      </c>
      <c r="AM1819">
        <f t="shared" si="207"/>
        <v>761.89536958354006</v>
      </c>
      <c r="AN1819">
        <f t="shared" si="208"/>
        <v>7618.9536958354001</v>
      </c>
      <c r="AO1819">
        <f t="shared" si="209"/>
        <v>7.6189536958354003</v>
      </c>
      <c r="AP1819">
        <f t="shared" si="210"/>
        <v>0.12</v>
      </c>
      <c r="AQ1819">
        <f>VLOOKUP(M1819,spp!A:H,8,FALSE)</f>
        <v>2</v>
      </c>
      <c r="AR1819" t="str">
        <f>VLOOKUP(M1819,spp!A:K,10,FALSE)</f>
        <v>Herbívoro</v>
      </c>
      <c r="AS1819" t="str">
        <f>VLOOKUP(M1819,spp!A:L,12,FALSE)</f>
        <v>LC</v>
      </c>
    </row>
    <row r="1820" spans="1:45" x14ac:dyDescent="0.3">
      <c r="A1820">
        <v>51</v>
      </c>
      <c r="B1820" s="2" t="s">
        <v>1176</v>
      </c>
      <c r="C1820" s="2" t="s">
        <v>1177</v>
      </c>
      <c r="D1820" s="2" t="s">
        <v>1188</v>
      </c>
      <c r="E1820" t="s">
        <v>988</v>
      </c>
      <c r="F1820" s="2">
        <v>3</v>
      </c>
      <c r="G1820" s="1" t="s">
        <v>1185</v>
      </c>
      <c r="H1820" s="61">
        <v>2013</v>
      </c>
      <c r="I1820" s="5" t="s">
        <v>986</v>
      </c>
      <c r="K1820">
        <v>7.4</v>
      </c>
      <c r="L1820" t="str">
        <f t="shared" si="205"/>
        <v>Profundo</v>
      </c>
      <c r="M1820" s="2" t="s">
        <v>1022</v>
      </c>
      <c r="N1820" t="str">
        <f>VLOOKUP(M1820,spp!A:B,2,FALSE)</f>
        <v>Epinephelus labriformis</v>
      </c>
      <c r="O1820">
        <f t="shared" si="204"/>
        <v>1</v>
      </c>
      <c r="R1820">
        <v>1</v>
      </c>
      <c r="AJ1820">
        <f>VLOOKUP(M1820,spp!A:C,3,FALSE)</f>
        <v>3</v>
      </c>
      <c r="AK1820">
        <f>VLOOKUP(M1820,spp!A:D,4,FALSE)</f>
        <v>2.9</v>
      </c>
      <c r="AL1820">
        <f t="shared" si="206"/>
        <v>4551.5602131781307</v>
      </c>
      <c r="AM1820">
        <f t="shared" si="207"/>
        <v>113.78900532945326</v>
      </c>
      <c r="AN1820">
        <f t="shared" si="208"/>
        <v>1137.8900532945327</v>
      </c>
      <c r="AO1820">
        <f t="shared" si="209"/>
        <v>1.1378900532945326</v>
      </c>
      <c r="AP1820">
        <f t="shared" si="210"/>
        <v>0.02</v>
      </c>
      <c r="AQ1820">
        <f>VLOOKUP(M1820,spp!A:H,8,FALSE)</f>
        <v>4</v>
      </c>
      <c r="AR1820" t="str">
        <f>VLOOKUP(M1820,spp!A:K,10,FALSE)</f>
        <v>Depredador Tope</v>
      </c>
      <c r="AS1820" t="str">
        <f>VLOOKUP(M1820,spp!A:L,12,FALSE)</f>
        <v>LC</v>
      </c>
    </row>
    <row r="1821" spans="1:45" x14ac:dyDescent="0.3">
      <c r="A1821">
        <v>51</v>
      </c>
      <c r="B1821" s="2" t="s">
        <v>1176</v>
      </c>
      <c r="C1821" s="2" t="s">
        <v>1177</v>
      </c>
      <c r="D1821" s="2" t="s">
        <v>1188</v>
      </c>
      <c r="E1821" t="s">
        <v>988</v>
      </c>
      <c r="F1821" s="2">
        <v>3</v>
      </c>
      <c r="G1821" s="1" t="s">
        <v>1185</v>
      </c>
      <c r="H1821" s="61">
        <v>2013</v>
      </c>
      <c r="I1821" s="5" t="s">
        <v>986</v>
      </c>
      <c r="K1821">
        <v>7.4</v>
      </c>
      <c r="L1821" t="str">
        <f t="shared" si="205"/>
        <v>Profundo</v>
      </c>
      <c r="M1821" s="2" t="s">
        <v>1031</v>
      </c>
      <c r="N1821" t="str">
        <f>VLOOKUP(M1821,spp!A:B,2,FALSE)</f>
        <v>Ophioblennius steindachneri</v>
      </c>
      <c r="O1821">
        <f t="shared" si="204"/>
        <v>2</v>
      </c>
      <c r="Q1821">
        <v>2</v>
      </c>
      <c r="AJ1821">
        <f>VLOOKUP(M1821,spp!A:C,3,FALSE)</f>
        <v>3</v>
      </c>
      <c r="AK1821">
        <f>VLOOKUP(M1821,spp!A:D,4,FALSE)</f>
        <v>2.379</v>
      </c>
      <c r="AL1821">
        <f t="shared" si="206"/>
        <v>724.30585519013448</v>
      </c>
      <c r="AM1821">
        <f t="shared" si="207"/>
        <v>18.107646379753362</v>
      </c>
      <c r="AN1821">
        <f t="shared" si="208"/>
        <v>181.07646379753362</v>
      </c>
      <c r="AO1821">
        <f t="shared" si="209"/>
        <v>0.18107646379753362</v>
      </c>
      <c r="AP1821">
        <f t="shared" si="210"/>
        <v>0.04</v>
      </c>
      <c r="AQ1821">
        <f>VLOOKUP(M1821,spp!A:H,8,FALSE)</f>
        <v>2.7</v>
      </c>
      <c r="AR1821" t="str">
        <f>VLOOKUP(M1821,spp!A:K,10,FALSE)</f>
        <v>Herbívoro</v>
      </c>
      <c r="AS1821" t="str">
        <f>VLOOKUP(M1821,spp!A:L,12,FALSE)</f>
        <v>LC</v>
      </c>
    </row>
    <row r="1822" spans="1:45" x14ac:dyDescent="0.3">
      <c r="A1822">
        <v>51</v>
      </c>
      <c r="B1822" s="2" t="s">
        <v>1176</v>
      </c>
      <c r="C1822" s="2" t="s">
        <v>1177</v>
      </c>
      <c r="D1822" s="2" t="s">
        <v>1188</v>
      </c>
      <c r="E1822" t="s">
        <v>988</v>
      </c>
      <c r="F1822" s="2">
        <v>3</v>
      </c>
      <c r="G1822" s="1" t="s">
        <v>1185</v>
      </c>
      <c r="H1822" s="61">
        <v>2013</v>
      </c>
      <c r="I1822" s="5" t="s">
        <v>986</v>
      </c>
      <c r="K1822">
        <v>7.4</v>
      </c>
      <c r="L1822" t="str">
        <f t="shared" si="205"/>
        <v>Profundo</v>
      </c>
      <c r="M1822" s="2" t="s">
        <v>1028</v>
      </c>
      <c r="N1822" t="str">
        <f>VLOOKUP(M1822,spp!A:B,2,FALSE)</f>
        <v>Thalassoma lucasanum</v>
      </c>
      <c r="O1822">
        <f t="shared" si="204"/>
        <v>15</v>
      </c>
      <c r="Q1822">
        <v>15</v>
      </c>
      <c r="AJ1822">
        <f>VLOOKUP(M1822,spp!A:C,3,FALSE)</f>
        <v>1.261E-2</v>
      </c>
      <c r="AK1822">
        <f>VLOOKUP(M1822,spp!A:D,4,FALSE)</f>
        <v>2</v>
      </c>
      <c r="AL1822">
        <f t="shared" si="206"/>
        <v>10.639687500000001</v>
      </c>
      <c r="AM1822">
        <f t="shared" si="207"/>
        <v>0.26599218750000003</v>
      </c>
      <c r="AN1822">
        <f t="shared" si="208"/>
        <v>2.6599218750000002</v>
      </c>
      <c r="AO1822">
        <f t="shared" si="209"/>
        <v>2.6599218750000004E-3</v>
      </c>
      <c r="AP1822">
        <f t="shared" si="210"/>
        <v>0.3</v>
      </c>
      <c r="AQ1822">
        <f>VLOOKUP(M1822,spp!A:H,8,FALSE)</f>
        <v>3.5</v>
      </c>
      <c r="AR1822" t="str">
        <f>VLOOKUP(M1822,spp!A:K,10,FALSE)</f>
        <v>Depredador</v>
      </c>
      <c r="AS1822" t="str">
        <f>VLOOKUP(M1822,spp!A:L,12,FALSE)</f>
        <v>LC</v>
      </c>
    </row>
    <row r="1823" spans="1:45" x14ac:dyDescent="0.3">
      <c r="A1823">
        <v>51</v>
      </c>
      <c r="B1823" s="2" t="s">
        <v>1176</v>
      </c>
      <c r="C1823" s="2" t="s">
        <v>1177</v>
      </c>
      <c r="D1823" s="2" t="s">
        <v>1188</v>
      </c>
      <c r="E1823" t="s">
        <v>988</v>
      </c>
      <c r="F1823" s="2">
        <v>3</v>
      </c>
      <c r="G1823" s="1" t="s">
        <v>1185</v>
      </c>
      <c r="H1823" s="61">
        <v>2013</v>
      </c>
      <c r="I1823" s="5" t="s">
        <v>986</v>
      </c>
      <c r="K1823">
        <v>7.4</v>
      </c>
      <c r="L1823" t="str">
        <f t="shared" si="205"/>
        <v>Profundo</v>
      </c>
      <c r="M1823" s="2" t="s">
        <v>1200</v>
      </c>
      <c r="N1823" t="str">
        <f>VLOOKUP(M1823,spp!A:B,2,FALSE)</f>
        <v>Thalassoma grammaticum</v>
      </c>
      <c r="O1823">
        <f t="shared" si="204"/>
        <v>3</v>
      </c>
      <c r="S1823">
        <v>3</v>
      </c>
      <c r="AJ1823">
        <f>VLOOKUP(M1823,spp!A:C,3,FALSE)</f>
        <v>1</v>
      </c>
      <c r="AK1823">
        <f>VLOOKUP(M1823,spp!A:D,4,FALSE)</f>
        <v>2.9718</v>
      </c>
      <c r="AL1823">
        <f t="shared" si="206"/>
        <v>14831.385653613728</v>
      </c>
      <c r="AM1823">
        <f t="shared" si="207"/>
        <v>370.78464134034323</v>
      </c>
      <c r="AN1823">
        <f t="shared" si="208"/>
        <v>3707.8464134034321</v>
      </c>
      <c r="AO1823">
        <f t="shared" si="209"/>
        <v>3.7078464134034319</v>
      </c>
      <c r="AP1823">
        <f t="shared" si="210"/>
        <v>0.06</v>
      </c>
      <c r="AQ1823">
        <f>VLOOKUP(M1823,spp!A:H,8,FALSE)</f>
        <v>3.5</v>
      </c>
      <c r="AR1823" t="str">
        <f>VLOOKUP(M1823,spp!A:K,10,FALSE)</f>
        <v>Depredador</v>
      </c>
      <c r="AS1823" t="str">
        <f>VLOOKUP(M1823,spp!A:L,12,FALSE)</f>
        <v>LC</v>
      </c>
    </row>
    <row r="1824" spans="1:45" x14ac:dyDescent="0.3">
      <c r="A1824">
        <v>51</v>
      </c>
      <c r="B1824" s="2" t="s">
        <v>1176</v>
      </c>
      <c r="C1824" s="2" t="s">
        <v>1177</v>
      </c>
      <c r="D1824" s="2" t="s">
        <v>1188</v>
      </c>
      <c r="E1824" t="s">
        <v>988</v>
      </c>
      <c r="F1824" s="2">
        <v>3</v>
      </c>
      <c r="G1824" s="1" t="s">
        <v>1185</v>
      </c>
      <c r="H1824" s="61">
        <v>2013</v>
      </c>
      <c r="I1824" s="5" t="s">
        <v>986</v>
      </c>
      <c r="K1824">
        <v>7.4</v>
      </c>
      <c r="L1824" t="str">
        <f t="shared" si="205"/>
        <v>Profundo</v>
      </c>
      <c r="M1824" s="2" t="s">
        <v>1078</v>
      </c>
      <c r="N1824" t="str">
        <f>VLOOKUP(M1824,spp!A:B,2,FALSE)</f>
        <v>Lutjanus viridis</v>
      </c>
      <c r="O1824">
        <f t="shared" si="204"/>
        <v>11</v>
      </c>
      <c r="S1824">
        <v>10</v>
      </c>
      <c r="T1824">
        <v>1</v>
      </c>
      <c r="AJ1824">
        <f>VLOOKUP(M1824,spp!A:C,3,FALSE)</f>
        <v>1.67E-2</v>
      </c>
      <c r="AK1824">
        <f>VLOOKUP(M1824,spp!A:D,4,FALSE)</f>
        <v>2</v>
      </c>
      <c r="AL1824">
        <f t="shared" si="206"/>
        <v>61.581249999999997</v>
      </c>
      <c r="AM1824">
        <f t="shared" si="207"/>
        <v>1.53953125</v>
      </c>
      <c r="AN1824">
        <f t="shared" si="208"/>
        <v>15.395312499999999</v>
      </c>
      <c r="AO1824">
        <f t="shared" si="209"/>
        <v>1.5395312499999999E-2</v>
      </c>
      <c r="AP1824">
        <f t="shared" si="210"/>
        <v>0.22</v>
      </c>
      <c r="AQ1824">
        <f>VLOOKUP(M1824,spp!A:H,8,FALSE)</f>
        <v>4.2</v>
      </c>
      <c r="AR1824" t="str">
        <f>VLOOKUP(M1824,spp!A:K,10,FALSE)</f>
        <v>Depredador Tope</v>
      </c>
      <c r="AS1824" t="str">
        <f>VLOOKUP(M1824,spp!A:L,12,FALSE)</f>
        <v>LC</v>
      </c>
    </row>
    <row r="1825" spans="1:45" x14ac:dyDescent="0.3">
      <c r="A1825">
        <v>51</v>
      </c>
      <c r="B1825" s="2" t="s">
        <v>1176</v>
      </c>
      <c r="C1825" s="2" t="s">
        <v>1177</v>
      </c>
      <c r="D1825" s="2" t="s">
        <v>1188</v>
      </c>
      <c r="E1825" t="s">
        <v>988</v>
      </c>
      <c r="F1825" s="2">
        <v>3</v>
      </c>
      <c r="G1825" s="1" t="s">
        <v>1185</v>
      </c>
      <c r="H1825" s="61">
        <v>2013</v>
      </c>
      <c r="I1825" s="5" t="s">
        <v>986</v>
      </c>
      <c r="K1825">
        <v>7.4</v>
      </c>
      <c r="L1825" t="str">
        <f t="shared" si="205"/>
        <v>Profundo</v>
      </c>
      <c r="M1825" s="2" t="s">
        <v>1062</v>
      </c>
      <c r="N1825" t="str">
        <f>VLOOKUP(M1825,spp!A:B,2,FALSE)</f>
        <v>Paranthias colonus</v>
      </c>
      <c r="O1825">
        <f t="shared" si="204"/>
        <v>20</v>
      </c>
      <c r="R1825">
        <v>20</v>
      </c>
      <c r="AJ1825">
        <f>VLOOKUP(M1825,spp!A:C,3,FALSE)</f>
        <v>1.485E-2</v>
      </c>
      <c r="AK1825">
        <f>VLOOKUP(M1825,spp!A:D,4,FALSE)</f>
        <v>2</v>
      </c>
      <c r="AL1825">
        <f t="shared" si="206"/>
        <v>46.40625</v>
      </c>
      <c r="AM1825">
        <f t="shared" si="207"/>
        <v>1.16015625</v>
      </c>
      <c r="AN1825">
        <f t="shared" si="208"/>
        <v>11.6015625</v>
      </c>
      <c r="AO1825">
        <f t="shared" si="209"/>
        <v>1.1601562500000001E-2</v>
      </c>
      <c r="AP1825">
        <f t="shared" si="210"/>
        <v>0.4</v>
      </c>
      <c r="AQ1825">
        <f>VLOOKUP(M1825,spp!A:H,8,FALSE)</f>
        <v>3.8</v>
      </c>
      <c r="AR1825" t="str">
        <f>VLOOKUP(M1825,spp!A:K,10,FALSE)</f>
        <v>Planctívoro</v>
      </c>
      <c r="AS1825" t="str">
        <f>VLOOKUP(M1825,spp!A:L,12,FALSE)</f>
        <v>LC</v>
      </c>
    </row>
    <row r="1826" spans="1:45" x14ac:dyDescent="0.3">
      <c r="A1826">
        <v>51</v>
      </c>
      <c r="B1826" s="2" t="s">
        <v>1176</v>
      </c>
      <c r="C1826" s="2" t="s">
        <v>1177</v>
      </c>
      <c r="D1826" s="2" t="s">
        <v>1188</v>
      </c>
      <c r="E1826" t="s">
        <v>988</v>
      </c>
      <c r="F1826" s="2">
        <v>3</v>
      </c>
      <c r="G1826" s="1" t="s">
        <v>1185</v>
      </c>
      <c r="H1826" s="61">
        <v>2013</v>
      </c>
      <c r="I1826" s="5" t="s">
        <v>986</v>
      </c>
      <c r="K1826">
        <v>7.4</v>
      </c>
      <c r="L1826" t="str">
        <f t="shared" si="205"/>
        <v>Profundo</v>
      </c>
      <c r="M1826" s="2" t="s">
        <v>1037</v>
      </c>
      <c r="N1826" t="str">
        <f>VLOOKUP(M1826,spp!A:B,2,FALSE)</f>
        <v>Prionurus laticlavius</v>
      </c>
      <c r="O1826">
        <f t="shared" si="204"/>
        <v>10</v>
      </c>
      <c r="T1826">
        <v>10</v>
      </c>
      <c r="AJ1826" t="str">
        <f>VLOOKUP(M1826,spp!A:C,3,FALSE)</f>
        <v>0.19800000000000001</v>
      </c>
      <c r="AK1826">
        <f>VLOOKUP(M1826,spp!A:D,4,FALSE)</f>
        <v>2.504</v>
      </c>
      <c r="AL1826">
        <f t="shared" si="206"/>
        <v>6267.6822624524257</v>
      </c>
      <c r="AM1826">
        <f t="shared" si="207"/>
        <v>156.69205656131064</v>
      </c>
      <c r="AN1826">
        <f t="shared" si="208"/>
        <v>1566.9205656131064</v>
      </c>
      <c r="AO1826">
        <f t="shared" si="209"/>
        <v>1.5669205656131064</v>
      </c>
      <c r="AP1826">
        <f t="shared" si="210"/>
        <v>0.2</v>
      </c>
      <c r="AQ1826">
        <f>VLOOKUP(M1826,spp!A:H,8,FALSE)</f>
        <v>2.7</v>
      </c>
      <c r="AR1826" t="str">
        <f>VLOOKUP(M1826,spp!A:K,10,FALSE)</f>
        <v>Herbívoro</v>
      </c>
      <c r="AS1826" t="str">
        <f>VLOOKUP(M1826,spp!A:L,12,FALSE)</f>
        <v>LC</v>
      </c>
    </row>
    <row r="1827" spans="1:45" x14ac:dyDescent="0.3">
      <c r="A1827">
        <v>51</v>
      </c>
      <c r="B1827" s="2" t="s">
        <v>1176</v>
      </c>
      <c r="C1827" s="2" t="s">
        <v>1177</v>
      </c>
      <c r="D1827" s="2" t="s">
        <v>1188</v>
      </c>
      <c r="E1827" t="s">
        <v>988</v>
      </c>
      <c r="F1827" s="2">
        <v>3</v>
      </c>
      <c r="G1827" s="1" t="s">
        <v>1185</v>
      </c>
      <c r="H1827" s="61">
        <v>2013</v>
      </c>
      <c r="I1827" s="5" t="s">
        <v>986</v>
      </c>
      <c r="K1827">
        <v>7.4</v>
      </c>
      <c r="L1827" t="str">
        <f t="shared" si="205"/>
        <v>Profundo</v>
      </c>
      <c r="M1827" s="2" t="s">
        <v>1033</v>
      </c>
      <c r="N1827" t="str">
        <f>VLOOKUP(M1827,spp!A:B,2,FALSE)</f>
        <v>Cephalopholis panamensis</v>
      </c>
      <c r="O1827">
        <f t="shared" si="204"/>
        <v>1</v>
      </c>
      <c r="S1827">
        <v>1</v>
      </c>
      <c r="AJ1827">
        <f>VLOOKUP(M1827,spp!A:C,3,FALSE)</f>
        <v>2</v>
      </c>
      <c r="AK1827">
        <f>VLOOKUP(M1827,spp!A:D,4,FALSE)</f>
        <v>3</v>
      </c>
      <c r="AL1827">
        <f t="shared" si="206"/>
        <v>10718.75</v>
      </c>
      <c r="AM1827">
        <f t="shared" si="207"/>
        <v>267.96875</v>
      </c>
      <c r="AN1827">
        <f t="shared" si="208"/>
        <v>2679.6875</v>
      </c>
      <c r="AO1827">
        <f t="shared" si="209"/>
        <v>2.6796875</v>
      </c>
      <c r="AP1827">
        <f t="shared" si="210"/>
        <v>0.02</v>
      </c>
      <c r="AQ1827">
        <f>VLOOKUP(M1827,spp!A:H,8,FALSE)</f>
        <v>4</v>
      </c>
      <c r="AR1827" t="str">
        <f>VLOOKUP(M1827,spp!A:K,10,FALSE)</f>
        <v>Depredador Tope</v>
      </c>
      <c r="AS1827" t="str">
        <f>VLOOKUP(M1827,spp!A:L,12,FALSE)</f>
        <v>LC</v>
      </c>
    </row>
    <row r="1828" spans="1:45" x14ac:dyDescent="0.3">
      <c r="A1828">
        <v>51</v>
      </c>
      <c r="B1828" s="2" t="s">
        <v>1176</v>
      </c>
      <c r="C1828" s="2" t="s">
        <v>1177</v>
      </c>
      <c r="D1828" s="2" t="s">
        <v>1188</v>
      </c>
      <c r="E1828" t="s">
        <v>988</v>
      </c>
      <c r="F1828" s="2">
        <v>3</v>
      </c>
      <c r="G1828" s="1" t="s">
        <v>1185</v>
      </c>
      <c r="H1828" s="61">
        <v>2013</v>
      </c>
      <c r="I1828" s="5" t="s">
        <v>986</v>
      </c>
      <c r="K1828">
        <v>7.4</v>
      </c>
      <c r="L1828" t="str">
        <f t="shared" si="205"/>
        <v>Profundo</v>
      </c>
      <c r="M1828" s="2" t="s">
        <v>1041</v>
      </c>
      <c r="N1828" t="str">
        <f>VLOOKUP(M1828,spp!A:B,2,FALSE)</f>
        <v>Chromis atrilobata</v>
      </c>
      <c r="O1828">
        <f t="shared" si="204"/>
        <v>15</v>
      </c>
      <c r="Q1828">
        <v>15</v>
      </c>
      <c r="AJ1828">
        <f>VLOOKUP(M1828,spp!A:C,3,FALSE)</f>
        <v>5</v>
      </c>
      <c r="AK1828">
        <f>VLOOKUP(M1828,spp!A:D,4,FALSE)</f>
        <v>3.41655</v>
      </c>
      <c r="AL1828">
        <f t="shared" si="206"/>
        <v>73240.588088912889</v>
      </c>
      <c r="AM1828">
        <f t="shared" si="207"/>
        <v>1831.0147022228223</v>
      </c>
      <c r="AN1828">
        <f t="shared" si="208"/>
        <v>18310.147022228222</v>
      </c>
      <c r="AO1828">
        <f t="shared" si="209"/>
        <v>18.310147022228222</v>
      </c>
      <c r="AP1828">
        <f t="shared" si="210"/>
        <v>0.3</v>
      </c>
      <c r="AQ1828">
        <f>VLOOKUP(M1828,spp!A:H,8,FALSE)</f>
        <v>3.4</v>
      </c>
      <c r="AR1828" t="str">
        <f>VLOOKUP(M1828,spp!A:K,10,FALSE)</f>
        <v>Planctívoro</v>
      </c>
      <c r="AS1828" t="str">
        <f>VLOOKUP(M1828,spp!A:L,12,FALSE)</f>
        <v>LC</v>
      </c>
    </row>
    <row r="1829" spans="1:45" x14ac:dyDescent="0.3">
      <c r="A1829">
        <v>51</v>
      </c>
      <c r="B1829" s="2" t="s">
        <v>1176</v>
      </c>
      <c r="C1829" s="2" t="s">
        <v>1177</v>
      </c>
      <c r="D1829" s="2" t="s">
        <v>1188</v>
      </c>
      <c r="E1829" t="s">
        <v>988</v>
      </c>
      <c r="F1829" s="2">
        <v>3</v>
      </c>
      <c r="G1829" s="1" t="s">
        <v>1185</v>
      </c>
      <c r="H1829" s="61">
        <v>2013</v>
      </c>
      <c r="I1829" s="5" t="s">
        <v>986</v>
      </c>
      <c r="K1829">
        <v>7.4</v>
      </c>
      <c r="L1829" t="str">
        <f t="shared" si="205"/>
        <v>Profundo</v>
      </c>
      <c r="M1829" s="2" t="s">
        <v>1026</v>
      </c>
      <c r="N1829" t="str">
        <f>VLOOKUP(M1829,spp!A:B,2,FALSE)</f>
        <v>Microspathodon dorsalis</v>
      </c>
      <c r="O1829">
        <f t="shared" si="204"/>
        <v>2</v>
      </c>
      <c r="R1829">
        <v>1</v>
      </c>
      <c r="T1829">
        <v>1</v>
      </c>
      <c r="AJ1829">
        <f>VLOOKUP(M1829,spp!A:C,3,FALSE)</f>
        <v>2</v>
      </c>
      <c r="AK1829">
        <f>VLOOKUP(M1829,spp!A:D,4,FALSE)</f>
        <v>3</v>
      </c>
      <c r="AL1829">
        <f t="shared" si="206"/>
        <v>35156.25</v>
      </c>
      <c r="AM1829">
        <f t="shared" si="207"/>
        <v>878.90625</v>
      </c>
      <c r="AN1829">
        <f t="shared" si="208"/>
        <v>8789.0625</v>
      </c>
      <c r="AO1829">
        <f t="shared" si="209"/>
        <v>8.7890625</v>
      </c>
      <c r="AP1829">
        <f t="shared" si="210"/>
        <v>0.04</v>
      </c>
      <c r="AQ1829">
        <f>VLOOKUP(M1829,spp!A:H,8,FALSE)</f>
        <v>2.1</v>
      </c>
      <c r="AR1829" t="str">
        <f>VLOOKUP(M1829,spp!A:K,10,FALSE)</f>
        <v>Herbívoro</v>
      </c>
      <c r="AS1829" t="str">
        <f>VLOOKUP(M1829,spp!A:L,12,FALSE)</f>
        <v>LC</v>
      </c>
    </row>
    <row r="1830" spans="1:45" x14ac:dyDescent="0.3">
      <c r="A1830">
        <v>51</v>
      </c>
      <c r="B1830" s="2" t="s">
        <v>1176</v>
      </c>
      <c r="C1830" s="2" t="s">
        <v>1177</v>
      </c>
      <c r="D1830" s="2" t="s">
        <v>1188</v>
      </c>
      <c r="E1830" t="s">
        <v>988</v>
      </c>
      <c r="F1830" s="2">
        <v>3</v>
      </c>
      <c r="G1830" s="1" t="s">
        <v>1185</v>
      </c>
      <c r="H1830" s="61">
        <v>2013</v>
      </c>
      <c r="I1830" s="5" t="s">
        <v>986</v>
      </c>
      <c r="K1830">
        <v>7.4</v>
      </c>
      <c r="L1830" t="str">
        <f t="shared" si="205"/>
        <v>Profundo</v>
      </c>
      <c r="M1830" s="2" t="s">
        <v>1066</v>
      </c>
      <c r="N1830" t="str">
        <f>VLOOKUP(M1830,spp!A:B,2,FALSE)</f>
        <v>Caranx melampygus</v>
      </c>
      <c r="O1830">
        <f t="shared" si="204"/>
        <v>2</v>
      </c>
      <c r="T1830">
        <v>2</v>
      </c>
      <c r="AJ1830">
        <f>VLOOKUP(M1830,spp!A:C,3,FALSE)</f>
        <v>2</v>
      </c>
      <c r="AK1830">
        <f>VLOOKUP(M1830,spp!A:D,4,FALSE)</f>
        <v>2</v>
      </c>
      <c r="AL1830">
        <f t="shared" si="206"/>
        <v>2500</v>
      </c>
      <c r="AM1830">
        <f t="shared" si="207"/>
        <v>62.5</v>
      </c>
      <c r="AN1830">
        <f t="shared" si="208"/>
        <v>625</v>
      </c>
      <c r="AO1830">
        <f t="shared" si="209"/>
        <v>0.625</v>
      </c>
      <c r="AP1830">
        <f t="shared" si="210"/>
        <v>0.04</v>
      </c>
      <c r="AQ1830">
        <f>VLOOKUP(M1830,spp!A:H,8,FALSE)</f>
        <v>4.5</v>
      </c>
      <c r="AR1830" t="str">
        <f>VLOOKUP(M1830,spp!A:K,10,FALSE)</f>
        <v>Depredador Tope</v>
      </c>
      <c r="AS1830" t="str">
        <f>VLOOKUP(M1830,spp!A:L,12,FALSE)</f>
        <v>NE</v>
      </c>
    </row>
    <row r="1831" spans="1:45" x14ac:dyDescent="0.3">
      <c r="A1831">
        <v>51</v>
      </c>
      <c r="B1831" s="2" t="s">
        <v>1176</v>
      </c>
      <c r="C1831" s="2" t="s">
        <v>1177</v>
      </c>
      <c r="D1831" s="2" t="s">
        <v>1188</v>
      </c>
      <c r="E1831" t="s">
        <v>988</v>
      </c>
      <c r="F1831" s="2">
        <v>3</v>
      </c>
      <c r="G1831" s="1" t="s">
        <v>1185</v>
      </c>
      <c r="H1831" s="61">
        <v>2013</v>
      </c>
      <c r="I1831" s="5" t="s">
        <v>986</v>
      </c>
      <c r="K1831">
        <v>7.4</v>
      </c>
      <c r="L1831" t="str">
        <f t="shared" si="205"/>
        <v>Profundo</v>
      </c>
      <c r="M1831" s="2" t="s">
        <v>1141</v>
      </c>
      <c r="N1831" t="str">
        <f>VLOOKUP(M1831,spp!A:B,2,FALSE)</f>
        <v>Halichoeres discolor</v>
      </c>
      <c r="O1831">
        <f t="shared" si="204"/>
        <v>2</v>
      </c>
      <c r="R1831">
        <v>2</v>
      </c>
      <c r="AJ1831">
        <f>VLOOKUP(M1831,spp!A:C,3,FALSE)</f>
        <v>0.01</v>
      </c>
      <c r="AK1831">
        <f>VLOOKUP(M1831,spp!A:D,4,FALSE)</f>
        <v>3.04</v>
      </c>
      <c r="AL1831">
        <f t="shared" si="206"/>
        <v>43.215190840642265</v>
      </c>
      <c r="AM1831">
        <f t="shared" si="207"/>
        <v>1.0803797710160565</v>
      </c>
      <c r="AN1831">
        <f t="shared" si="208"/>
        <v>10.803797710160566</v>
      </c>
      <c r="AO1831">
        <f t="shared" si="209"/>
        <v>1.0803797710160566E-2</v>
      </c>
      <c r="AP1831">
        <f t="shared" si="210"/>
        <v>0.04</v>
      </c>
      <c r="AQ1831">
        <f>VLOOKUP(M1831,spp!A:H,8,FALSE)</f>
        <v>3.4</v>
      </c>
      <c r="AR1831" t="str">
        <f>VLOOKUP(M1831,spp!A:K,10,FALSE)</f>
        <v>Depredador</v>
      </c>
      <c r="AS1831" t="str">
        <f>VLOOKUP(M1831,spp!A:L,12,FALSE)</f>
        <v>VU</v>
      </c>
    </row>
    <row r="1832" spans="1:45" x14ac:dyDescent="0.3">
      <c r="A1832">
        <v>51</v>
      </c>
      <c r="B1832" s="2" t="s">
        <v>1176</v>
      </c>
      <c r="C1832" s="2" t="s">
        <v>1177</v>
      </c>
      <c r="D1832" s="2" t="s">
        <v>1188</v>
      </c>
      <c r="E1832" t="s">
        <v>988</v>
      </c>
      <c r="F1832" s="2">
        <v>3</v>
      </c>
      <c r="G1832" s="1" t="s">
        <v>1185</v>
      </c>
      <c r="H1832" s="61">
        <v>2013</v>
      </c>
      <c r="I1832" s="5" t="s">
        <v>986</v>
      </c>
      <c r="K1832">
        <v>7.4</v>
      </c>
      <c r="L1832" t="str">
        <f t="shared" si="205"/>
        <v>Profundo</v>
      </c>
      <c r="M1832" s="2" t="s">
        <v>1042</v>
      </c>
      <c r="N1832" t="str">
        <f>VLOOKUP(M1832,spp!A:B,2,FALSE)</f>
        <v>Bodianus diplotaenia</v>
      </c>
      <c r="O1832">
        <f t="shared" si="204"/>
        <v>1</v>
      </c>
      <c r="S1832">
        <v>1</v>
      </c>
      <c r="AJ1832">
        <f>VLOOKUP(M1832,spp!A:C,3,FALSE)</f>
        <v>2.01E-2</v>
      </c>
      <c r="AK1832">
        <f>VLOOKUP(M1832,spp!A:D,4,FALSE)</f>
        <v>2</v>
      </c>
      <c r="AL1832">
        <f t="shared" si="206"/>
        <v>6.1556249999999997</v>
      </c>
      <c r="AM1832">
        <f t="shared" si="207"/>
        <v>0.153890625</v>
      </c>
      <c r="AN1832">
        <f t="shared" si="208"/>
        <v>1.5389062500000001</v>
      </c>
      <c r="AO1832">
        <f t="shared" si="209"/>
        <v>1.5389062500000001E-3</v>
      </c>
      <c r="AP1832">
        <f t="shared" si="210"/>
        <v>0.02</v>
      </c>
      <c r="AQ1832">
        <f>VLOOKUP(M1832,spp!A:H,8,FALSE)</f>
        <v>3.4</v>
      </c>
      <c r="AR1832" t="str">
        <f>VLOOKUP(M1832,spp!A:K,10,FALSE)</f>
        <v>Depredador</v>
      </c>
      <c r="AS1832" t="str">
        <f>VLOOKUP(M1832,spp!A:L,12,FALSE)</f>
        <v>LC</v>
      </c>
    </row>
    <row r="1833" spans="1:45" x14ac:dyDescent="0.3">
      <c r="A1833">
        <v>51</v>
      </c>
      <c r="B1833" s="2" t="s">
        <v>1176</v>
      </c>
      <c r="C1833" s="2" t="s">
        <v>1177</v>
      </c>
      <c r="D1833" s="2" t="s">
        <v>1188</v>
      </c>
      <c r="E1833" t="s">
        <v>988</v>
      </c>
      <c r="F1833" s="2">
        <v>3</v>
      </c>
      <c r="G1833" s="1" t="s">
        <v>1185</v>
      </c>
      <c r="H1833" s="61">
        <v>2013</v>
      </c>
      <c r="I1833" s="5" t="s">
        <v>986</v>
      </c>
      <c r="K1833">
        <v>7.4</v>
      </c>
      <c r="L1833" t="str">
        <f t="shared" si="205"/>
        <v>Profundo</v>
      </c>
      <c r="M1833" s="2" t="s">
        <v>1020</v>
      </c>
      <c r="N1833" t="str">
        <f>VLOOKUP(M1833,spp!A:B,2,FALSE)</f>
        <v>Plagiotremus azaleus</v>
      </c>
      <c r="O1833">
        <f t="shared" si="204"/>
        <v>10</v>
      </c>
      <c r="P1833">
        <v>10</v>
      </c>
      <c r="AJ1833">
        <f>VLOOKUP(M1833,spp!A:C,3,FALSE)</f>
        <v>4</v>
      </c>
      <c r="AK1833">
        <f>VLOOKUP(M1833,spp!A:D,4,FALSE)</f>
        <v>3</v>
      </c>
      <c r="AL1833">
        <f t="shared" si="206"/>
        <v>625</v>
      </c>
      <c r="AM1833">
        <f t="shared" si="207"/>
        <v>15.625</v>
      </c>
      <c r="AN1833">
        <f t="shared" si="208"/>
        <v>156.25</v>
      </c>
      <c r="AO1833">
        <f t="shared" si="209"/>
        <v>0.15625</v>
      </c>
      <c r="AP1833">
        <f t="shared" si="210"/>
        <v>0.2</v>
      </c>
      <c r="AQ1833">
        <f>VLOOKUP(M1833,spp!A:H,8,FALSE)</f>
        <v>4</v>
      </c>
      <c r="AR1833" t="str">
        <f>VLOOKUP(M1833,spp!A:K,10,FALSE)</f>
        <v>Depredador Tope</v>
      </c>
      <c r="AS1833" t="str">
        <f>VLOOKUP(M1833,spp!A:L,12,FALSE)</f>
        <v>LC</v>
      </c>
    </row>
    <row r="1834" spans="1:45" x14ac:dyDescent="0.3">
      <c r="A1834">
        <v>51</v>
      </c>
      <c r="B1834" s="2" t="s">
        <v>1176</v>
      </c>
      <c r="C1834" s="2" t="s">
        <v>1177</v>
      </c>
      <c r="D1834" s="2" t="s">
        <v>1188</v>
      </c>
      <c r="E1834" t="s">
        <v>988</v>
      </c>
      <c r="F1834" s="2">
        <v>3</v>
      </c>
      <c r="G1834" s="1" t="s">
        <v>1185</v>
      </c>
      <c r="H1834" s="61">
        <v>2013</v>
      </c>
      <c r="I1834" s="5" t="s">
        <v>986</v>
      </c>
      <c r="K1834">
        <v>7.4</v>
      </c>
      <c r="L1834" t="str">
        <f t="shared" si="205"/>
        <v>Profundo</v>
      </c>
      <c r="M1834" s="2" t="s">
        <v>1046</v>
      </c>
      <c r="N1834" t="str">
        <f>VLOOKUP(M1834,spp!A:B,2,FALSE)</f>
        <v>Arothron meleagris</v>
      </c>
      <c r="O1834">
        <f t="shared" si="204"/>
        <v>2</v>
      </c>
      <c r="R1834">
        <v>1</v>
      </c>
      <c r="S1834">
        <v>1</v>
      </c>
      <c r="AJ1834">
        <f>VLOOKUP(M1834,spp!A:C,3,FALSE)</f>
        <v>3</v>
      </c>
      <c r="AK1834">
        <f>VLOOKUP(M1834,spp!A:D,4,FALSE)</f>
        <v>2</v>
      </c>
      <c r="AL1834">
        <f t="shared" si="206"/>
        <v>1387.5</v>
      </c>
      <c r="AM1834">
        <f t="shared" si="207"/>
        <v>34.6875</v>
      </c>
      <c r="AN1834">
        <f t="shared" si="208"/>
        <v>346.875</v>
      </c>
      <c r="AO1834">
        <f t="shared" si="209"/>
        <v>0.34687499999999999</v>
      </c>
      <c r="AP1834">
        <f t="shared" si="210"/>
        <v>0.04</v>
      </c>
      <c r="AQ1834">
        <f>VLOOKUP(M1834,spp!A:H,8,FALSE)</f>
        <v>3.4</v>
      </c>
      <c r="AR1834" t="str">
        <f>VLOOKUP(M1834,spp!A:K,10,FALSE)</f>
        <v>Depredador</v>
      </c>
      <c r="AS1834" t="str">
        <f>VLOOKUP(M1834,spp!A:L,12,FALSE)</f>
        <v>NE</v>
      </c>
    </row>
    <row r="1835" spans="1:45" x14ac:dyDescent="0.3">
      <c r="A1835">
        <v>51</v>
      </c>
      <c r="B1835" s="2" t="s">
        <v>1176</v>
      </c>
      <c r="C1835" s="2" t="s">
        <v>1177</v>
      </c>
      <c r="D1835" s="2" t="s">
        <v>1188</v>
      </c>
      <c r="E1835" t="s">
        <v>988</v>
      </c>
      <c r="F1835" s="2">
        <v>3</v>
      </c>
      <c r="G1835" s="1" t="s">
        <v>1185</v>
      </c>
      <c r="H1835" s="61">
        <v>2013</v>
      </c>
      <c r="I1835" s="5" t="s">
        <v>986</v>
      </c>
      <c r="K1835">
        <v>7.4</v>
      </c>
      <c r="L1835" t="str">
        <f t="shared" si="205"/>
        <v>Profundo</v>
      </c>
      <c r="M1835" s="2" t="s">
        <v>1195</v>
      </c>
      <c r="N1835" t="str">
        <f>VLOOKUP(M1835,spp!A:B,2,FALSE)</f>
        <v>Melichthys niger</v>
      </c>
      <c r="O1835">
        <f t="shared" si="204"/>
        <v>15</v>
      </c>
      <c r="R1835">
        <v>15</v>
      </c>
      <c r="AJ1835">
        <f>VLOOKUP(M1835,spp!A:C,3,FALSE)</f>
        <v>5</v>
      </c>
      <c r="AK1835">
        <f>VLOOKUP(M1835,spp!A:D,4,FALSE)</f>
        <v>3</v>
      </c>
      <c r="AL1835">
        <f t="shared" si="206"/>
        <v>146484.375</v>
      </c>
      <c r="AM1835">
        <f t="shared" si="207"/>
        <v>3662.109375</v>
      </c>
      <c r="AN1835">
        <f t="shared" si="208"/>
        <v>36621.09375</v>
      </c>
      <c r="AO1835">
        <f t="shared" si="209"/>
        <v>36.62109375</v>
      </c>
      <c r="AP1835">
        <f t="shared" si="210"/>
        <v>0.3</v>
      </c>
      <c r="AQ1835">
        <f>VLOOKUP(M1835,spp!A:H,8,FALSE)</f>
        <v>2.4</v>
      </c>
      <c r="AR1835" t="str">
        <f>VLOOKUP(M1835,spp!A:K,10,FALSE)</f>
        <v>Herbívoro</v>
      </c>
      <c r="AS1835" t="str">
        <f>VLOOKUP(M1835,spp!A:L,12,FALSE)</f>
        <v>NE</v>
      </c>
    </row>
    <row r="1836" spans="1:45" x14ac:dyDescent="0.3">
      <c r="A1836">
        <v>51</v>
      </c>
      <c r="B1836" s="2" t="s">
        <v>1176</v>
      </c>
      <c r="C1836" s="2" t="s">
        <v>1177</v>
      </c>
      <c r="D1836" s="2" t="s">
        <v>1188</v>
      </c>
      <c r="E1836" t="s">
        <v>988</v>
      </c>
      <c r="F1836" s="2">
        <v>3</v>
      </c>
      <c r="G1836" s="1" t="s">
        <v>1185</v>
      </c>
      <c r="H1836" s="61">
        <v>2013</v>
      </c>
      <c r="I1836" s="5" t="s">
        <v>986</v>
      </c>
      <c r="K1836">
        <v>7.4</v>
      </c>
      <c r="L1836" t="str">
        <f t="shared" si="205"/>
        <v>Profundo</v>
      </c>
      <c r="M1836" s="2" t="s">
        <v>1081</v>
      </c>
      <c r="N1836" t="str">
        <f>VLOOKUP(M1836,spp!A:B,2,FALSE)</f>
        <v>Triaenodon obesus</v>
      </c>
      <c r="O1836">
        <f t="shared" si="204"/>
        <v>1</v>
      </c>
      <c r="AA1836">
        <v>1</v>
      </c>
      <c r="AJ1836">
        <f>VLOOKUP(M1836,spp!A:C,3,FALSE)</f>
        <v>1.5E-3</v>
      </c>
      <c r="AK1836">
        <f>VLOOKUP(M1836,spp!A:D,4,FALSE)</f>
        <v>3</v>
      </c>
      <c r="AL1836">
        <f t="shared" si="206"/>
        <v>1286.0625</v>
      </c>
      <c r="AM1836">
        <f t="shared" si="207"/>
        <v>32.151562499999997</v>
      </c>
      <c r="AN1836">
        <f t="shared" si="208"/>
        <v>321.515625</v>
      </c>
      <c r="AO1836">
        <f t="shared" si="209"/>
        <v>0.32151562500000003</v>
      </c>
      <c r="AP1836">
        <f t="shared" si="210"/>
        <v>0.02</v>
      </c>
      <c r="AQ1836">
        <f>VLOOKUP(M1836,spp!A:H,8,FALSE)</f>
        <v>4.2</v>
      </c>
      <c r="AR1836" t="str">
        <f>VLOOKUP(M1836,spp!A:K,10,FALSE)</f>
        <v>Depredador Tope</v>
      </c>
      <c r="AS1836" t="str">
        <f>VLOOKUP(M1836,spp!A:L,12,FALSE)</f>
        <v>NT</v>
      </c>
    </row>
    <row r="1837" spans="1:45" x14ac:dyDescent="0.3">
      <c r="A1837">
        <v>51</v>
      </c>
      <c r="B1837" s="2" t="s">
        <v>1176</v>
      </c>
      <c r="C1837" s="2" t="s">
        <v>1177</v>
      </c>
      <c r="D1837" s="2" t="s">
        <v>1188</v>
      </c>
      <c r="E1837" t="s">
        <v>988</v>
      </c>
      <c r="F1837" s="2">
        <v>3</v>
      </c>
      <c r="G1837" s="1" t="s">
        <v>1185</v>
      </c>
      <c r="H1837" s="61">
        <v>2013</v>
      </c>
      <c r="I1837" s="5" t="s">
        <v>986</v>
      </c>
      <c r="K1837">
        <v>7.4</v>
      </c>
      <c r="L1837" t="str">
        <f t="shared" si="205"/>
        <v>Profundo</v>
      </c>
      <c r="M1837" s="2" t="s">
        <v>1056</v>
      </c>
      <c r="N1837" t="str">
        <f>VLOOKUP(M1837,spp!A:B,2,FALSE)</f>
        <v>Canthigaster punctatissima</v>
      </c>
      <c r="O1837">
        <f t="shared" si="204"/>
        <v>2</v>
      </c>
      <c r="P1837">
        <v>2</v>
      </c>
      <c r="AJ1837">
        <f>VLOOKUP(M1837,spp!A:C,3,FALSE)</f>
        <v>1</v>
      </c>
      <c r="AK1837">
        <f>VLOOKUP(M1837,spp!A:D,4,FALSE)</f>
        <v>2</v>
      </c>
      <c r="AL1837">
        <f t="shared" si="206"/>
        <v>12.5</v>
      </c>
      <c r="AM1837">
        <f t="shared" si="207"/>
        <v>0.3125</v>
      </c>
      <c r="AN1837">
        <f t="shared" si="208"/>
        <v>3.125</v>
      </c>
      <c r="AO1837">
        <f t="shared" si="209"/>
        <v>3.1250000000000002E-3</v>
      </c>
      <c r="AP1837">
        <f t="shared" si="210"/>
        <v>0.04</v>
      </c>
      <c r="AQ1837">
        <f>VLOOKUP(M1837,spp!A:H,8,FALSE)</f>
        <v>3</v>
      </c>
      <c r="AR1837" t="str">
        <f>VLOOKUP(M1837,spp!A:K,10,FALSE)</f>
        <v>Depredador</v>
      </c>
      <c r="AS1837" t="str">
        <f>VLOOKUP(M1837,spp!A:L,12,FALSE)</f>
        <v>LC</v>
      </c>
    </row>
    <row r="1838" spans="1:45" x14ac:dyDescent="0.3">
      <c r="A1838">
        <v>51</v>
      </c>
      <c r="B1838" s="2" t="s">
        <v>1176</v>
      </c>
      <c r="C1838" s="2" t="s">
        <v>1177</v>
      </c>
      <c r="D1838" s="2" t="s">
        <v>1188</v>
      </c>
      <c r="E1838" t="s">
        <v>988</v>
      </c>
      <c r="F1838" s="2">
        <v>3</v>
      </c>
      <c r="G1838" s="1" t="s">
        <v>1185</v>
      </c>
      <c r="H1838" s="61">
        <v>2013</v>
      </c>
      <c r="I1838" s="5" t="s">
        <v>986</v>
      </c>
      <c r="K1838">
        <v>7.4</v>
      </c>
      <c r="L1838" t="str">
        <f t="shared" si="205"/>
        <v>Profundo</v>
      </c>
      <c r="M1838" s="2" t="s">
        <v>1029</v>
      </c>
      <c r="N1838" t="str">
        <f>VLOOKUP(M1838,spp!A:B,2,FALSE)</f>
        <v>Cirrhitus rivulatus</v>
      </c>
      <c r="O1838">
        <f t="shared" si="204"/>
        <v>1</v>
      </c>
      <c r="S1838">
        <v>1</v>
      </c>
      <c r="AJ1838">
        <f>VLOOKUP(M1838,spp!A:C,3,FALSE)</f>
        <v>2.76E-2</v>
      </c>
      <c r="AK1838">
        <f>VLOOKUP(M1838,spp!A:D,4,FALSE)</f>
        <v>3</v>
      </c>
      <c r="AL1838">
        <f t="shared" si="206"/>
        <v>147.91874999999999</v>
      </c>
      <c r="AM1838">
        <f t="shared" si="207"/>
        <v>3.6979687499999998</v>
      </c>
      <c r="AN1838">
        <f t="shared" si="208"/>
        <v>36.979687499999997</v>
      </c>
      <c r="AO1838">
        <f t="shared" si="209"/>
        <v>3.6979687499999997E-2</v>
      </c>
      <c r="AP1838">
        <f t="shared" si="210"/>
        <v>0.02</v>
      </c>
      <c r="AQ1838">
        <f>VLOOKUP(M1838,spp!A:H,8,FALSE)</f>
        <v>4</v>
      </c>
      <c r="AR1838" t="str">
        <f>VLOOKUP(M1838,spp!A:K,10,FALSE)</f>
        <v>Depredador Tope</v>
      </c>
      <c r="AS1838" t="str">
        <f>VLOOKUP(M1838,spp!A:L,12,FALSE)</f>
        <v>LC</v>
      </c>
    </row>
    <row r="1839" spans="1:45" x14ac:dyDescent="0.3">
      <c r="A1839">
        <v>51</v>
      </c>
      <c r="B1839" s="2" t="s">
        <v>1176</v>
      </c>
      <c r="C1839" s="2" t="s">
        <v>1177</v>
      </c>
      <c r="D1839" s="2" t="s">
        <v>1188</v>
      </c>
      <c r="E1839" t="s">
        <v>988</v>
      </c>
      <c r="F1839" s="2">
        <v>3</v>
      </c>
      <c r="G1839" s="1" t="s">
        <v>1185</v>
      </c>
      <c r="H1839" s="61">
        <v>2013</v>
      </c>
      <c r="I1839" s="5" t="s">
        <v>986</v>
      </c>
      <c r="K1839">
        <v>7.4</v>
      </c>
      <c r="L1839" t="str">
        <f t="shared" si="205"/>
        <v>Profundo</v>
      </c>
      <c r="M1839" s="2" t="s">
        <v>1040</v>
      </c>
      <c r="N1839" t="str">
        <f>VLOOKUP(M1839,spp!A:B,2,FALSE)</f>
        <v>Sufflamen verres</v>
      </c>
      <c r="O1839">
        <f t="shared" si="204"/>
        <v>1</v>
      </c>
      <c r="R1839">
        <v>1</v>
      </c>
      <c r="AJ1839">
        <f>VLOOKUP(M1839,spp!A:C,3,FALSE)</f>
        <v>2</v>
      </c>
      <c r="AK1839">
        <f>VLOOKUP(M1839,spp!A:D,4,FALSE)</f>
        <v>3</v>
      </c>
      <c r="AL1839">
        <f t="shared" si="206"/>
        <v>3906.25</v>
      </c>
      <c r="AM1839">
        <f t="shared" si="207"/>
        <v>97.65625</v>
      </c>
      <c r="AN1839">
        <f t="shared" si="208"/>
        <v>976.5625</v>
      </c>
      <c r="AO1839">
        <f t="shared" si="209"/>
        <v>0.9765625</v>
      </c>
      <c r="AP1839">
        <f t="shared" si="210"/>
        <v>0.02</v>
      </c>
      <c r="AQ1839">
        <f>VLOOKUP(M1839,spp!A:H,8,FALSE)</f>
        <v>3.3</v>
      </c>
      <c r="AR1839" t="str">
        <f>VLOOKUP(M1839,spp!A:K,10,FALSE)</f>
        <v>Depredador</v>
      </c>
      <c r="AS1839" t="str">
        <f>VLOOKUP(M1839,spp!A:L,12,FALSE)</f>
        <v>LC</v>
      </c>
    </row>
    <row r="1840" spans="1:45" x14ac:dyDescent="0.3">
      <c r="A1840">
        <v>52</v>
      </c>
      <c r="B1840" s="2" t="s">
        <v>1176</v>
      </c>
      <c r="C1840" s="2" t="s">
        <v>1177</v>
      </c>
      <c r="D1840" s="2" t="s">
        <v>1381</v>
      </c>
      <c r="E1840" s="2" t="s">
        <v>1179</v>
      </c>
      <c r="F1840" s="2">
        <v>1</v>
      </c>
      <c r="G1840" s="1">
        <v>41472</v>
      </c>
      <c r="H1840" s="61">
        <v>2013</v>
      </c>
      <c r="I1840" s="5" t="s">
        <v>986</v>
      </c>
      <c r="K1840">
        <v>14</v>
      </c>
      <c r="L1840" t="str">
        <f t="shared" si="205"/>
        <v>Profundo</v>
      </c>
      <c r="M1840" s="2" t="s">
        <v>1195</v>
      </c>
      <c r="N1840" t="str">
        <f>VLOOKUP(M1840,spp!A:B,2,FALSE)</f>
        <v>Melichthys niger</v>
      </c>
      <c r="O1840">
        <f t="shared" si="204"/>
        <v>50</v>
      </c>
      <c r="T1840">
        <v>50</v>
      </c>
      <c r="AJ1840">
        <f>VLOOKUP(M1840,spp!A:C,3,FALSE)</f>
        <v>5</v>
      </c>
      <c r="AK1840">
        <f>VLOOKUP(M1840,spp!A:D,4,FALSE)</f>
        <v>3</v>
      </c>
      <c r="AL1840">
        <f t="shared" si="206"/>
        <v>3906250</v>
      </c>
      <c r="AM1840">
        <f t="shared" si="207"/>
        <v>97656.25</v>
      </c>
      <c r="AN1840">
        <f t="shared" si="208"/>
        <v>976562.5</v>
      </c>
      <c r="AO1840">
        <f t="shared" si="209"/>
        <v>976.5625</v>
      </c>
      <c r="AP1840">
        <f t="shared" si="210"/>
        <v>1</v>
      </c>
      <c r="AQ1840">
        <f>VLOOKUP(M1840,spp!A:H,8,FALSE)</f>
        <v>2.4</v>
      </c>
      <c r="AR1840" t="str">
        <f>VLOOKUP(M1840,spp!A:K,10,FALSE)</f>
        <v>Herbívoro</v>
      </c>
      <c r="AS1840" t="str">
        <f>VLOOKUP(M1840,spp!A:L,12,FALSE)</f>
        <v>NE</v>
      </c>
    </row>
    <row r="1841" spans="1:45" x14ac:dyDescent="0.3">
      <c r="A1841">
        <v>52</v>
      </c>
      <c r="B1841" s="2" t="s">
        <v>1176</v>
      </c>
      <c r="C1841" s="2" t="s">
        <v>1177</v>
      </c>
      <c r="D1841" s="2" t="s">
        <v>1381</v>
      </c>
      <c r="E1841" s="2" t="s">
        <v>1179</v>
      </c>
      <c r="F1841" s="2">
        <v>1</v>
      </c>
      <c r="G1841" s="1">
        <v>41472</v>
      </c>
      <c r="H1841" s="61">
        <v>2013</v>
      </c>
      <c r="I1841" s="5" t="s">
        <v>986</v>
      </c>
      <c r="K1841">
        <v>14</v>
      </c>
      <c r="L1841" t="str">
        <f t="shared" si="205"/>
        <v>Profundo</v>
      </c>
      <c r="M1841" s="2" t="s">
        <v>1028</v>
      </c>
      <c r="N1841" t="str">
        <f>VLOOKUP(M1841,spp!A:B,2,FALSE)</f>
        <v>Thalassoma lucasanum</v>
      </c>
      <c r="O1841">
        <f t="shared" si="204"/>
        <v>200</v>
      </c>
      <c r="P1841">
        <v>200</v>
      </c>
      <c r="AJ1841">
        <f>VLOOKUP(M1841,spp!A:C,3,FALSE)</f>
        <v>1.261E-2</v>
      </c>
      <c r="AK1841">
        <f>VLOOKUP(M1841,spp!A:D,4,FALSE)</f>
        <v>2</v>
      </c>
      <c r="AL1841">
        <f t="shared" si="206"/>
        <v>15.762499999999999</v>
      </c>
      <c r="AM1841">
        <f t="shared" si="207"/>
        <v>0.39406249999999998</v>
      </c>
      <c r="AN1841">
        <f t="shared" si="208"/>
        <v>3.9406249999999998</v>
      </c>
      <c r="AO1841">
        <f t="shared" si="209"/>
        <v>3.9406249999999997E-3</v>
      </c>
      <c r="AP1841">
        <f t="shared" si="210"/>
        <v>4</v>
      </c>
      <c r="AQ1841">
        <f>VLOOKUP(M1841,spp!A:H,8,FALSE)</f>
        <v>3.5</v>
      </c>
      <c r="AR1841" t="str">
        <f>VLOOKUP(M1841,spp!A:K,10,FALSE)</f>
        <v>Depredador</v>
      </c>
      <c r="AS1841" t="str">
        <f>VLOOKUP(M1841,spp!A:L,12,FALSE)</f>
        <v>LC</v>
      </c>
    </row>
    <row r="1842" spans="1:45" x14ac:dyDescent="0.3">
      <c r="A1842">
        <v>52</v>
      </c>
      <c r="B1842" s="2" t="s">
        <v>1176</v>
      </c>
      <c r="C1842" s="2" t="s">
        <v>1177</v>
      </c>
      <c r="D1842" s="2" t="s">
        <v>1381</v>
      </c>
      <c r="E1842" s="2" t="s">
        <v>1179</v>
      </c>
      <c r="F1842" s="2">
        <v>1</v>
      </c>
      <c r="G1842" s="1">
        <v>41472</v>
      </c>
      <c r="H1842" s="61">
        <v>2013</v>
      </c>
      <c r="I1842" s="5" t="s">
        <v>986</v>
      </c>
      <c r="K1842">
        <v>14</v>
      </c>
      <c r="L1842" t="str">
        <f t="shared" si="205"/>
        <v>Profundo</v>
      </c>
      <c r="M1842" s="2" t="s">
        <v>1141</v>
      </c>
      <c r="N1842" t="str">
        <f>VLOOKUP(M1842,spp!A:B,2,FALSE)</f>
        <v>Halichoeres discolor</v>
      </c>
      <c r="O1842">
        <f t="shared" si="204"/>
        <v>31</v>
      </c>
      <c r="Q1842">
        <v>30</v>
      </c>
      <c r="R1842">
        <v>1</v>
      </c>
      <c r="AJ1842">
        <f>VLOOKUP(M1842,spp!A:C,3,FALSE)</f>
        <v>0.01</v>
      </c>
      <c r="AK1842">
        <f>VLOOKUP(M1842,spp!A:D,4,FALSE)</f>
        <v>3.04</v>
      </c>
      <c r="AL1842">
        <f t="shared" si="206"/>
        <v>158.79286955103265</v>
      </c>
      <c r="AM1842">
        <f t="shared" si="207"/>
        <v>3.9698217387758161</v>
      </c>
      <c r="AN1842">
        <f t="shared" si="208"/>
        <v>39.698217387758163</v>
      </c>
      <c r="AO1842">
        <f t="shared" si="209"/>
        <v>3.969821738775816E-2</v>
      </c>
      <c r="AP1842">
        <f t="shared" si="210"/>
        <v>0.62</v>
      </c>
      <c r="AQ1842">
        <f>VLOOKUP(M1842,spp!A:H,8,FALSE)</f>
        <v>3.4</v>
      </c>
      <c r="AR1842" t="str">
        <f>VLOOKUP(M1842,spp!A:K,10,FALSE)</f>
        <v>Depredador</v>
      </c>
      <c r="AS1842" t="str">
        <f>VLOOKUP(M1842,spp!A:L,12,FALSE)</f>
        <v>VU</v>
      </c>
    </row>
    <row r="1843" spans="1:45" x14ac:dyDescent="0.3">
      <c r="A1843">
        <v>52</v>
      </c>
      <c r="B1843" s="2" t="s">
        <v>1176</v>
      </c>
      <c r="C1843" s="2" t="s">
        <v>1177</v>
      </c>
      <c r="D1843" s="2" t="s">
        <v>1381</v>
      </c>
      <c r="E1843" s="2" t="s">
        <v>1179</v>
      </c>
      <c r="F1843" s="2">
        <v>1</v>
      </c>
      <c r="G1843" s="1">
        <v>41472</v>
      </c>
      <c r="H1843" s="61">
        <v>2013</v>
      </c>
      <c r="I1843" s="5" t="s">
        <v>986</v>
      </c>
      <c r="K1843">
        <v>14</v>
      </c>
      <c r="L1843" t="str">
        <f t="shared" si="205"/>
        <v>Profundo</v>
      </c>
      <c r="M1843" s="2" t="s">
        <v>1064</v>
      </c>
      <c r="N1843" t="str">
        <f>VLOOKUP(M1843,spp!A:B,2,FALSE)</f>
        <v>Zanclus cornutus</v>
      </c>
      <c r="O1843">
        <f t="shared" si="204"/>
        <v>2</v>
      </c>
      <c r="T1843">
        <v>2</v>
      </c>
      <c r="AJ1843">
        <f>VLOOKUP(M1843,spp!A:C,3,FALSE)</f>
        <v>1.47E-2</v>
      </c>
      <c r="AK1843">
        <f>VLOOKUP(M1843,spp!A:D,4,FALSE)</f>
        <v>3</v>
      </c>
      <c r="AL1843">
        <f t="shared" si="206"/>
        <v>459.375</v>
      </c>
      <c r="AM1843">
        <f t="shared" si="207"/>
        <v>11.484375</v>
      </c>
      <c r="AN1843">
        <f t="shared" si="208"/>
        <v>114.84375</v>
      </c>
      <c r="AO1843">
        <f t="shared" si="209"/>
        <v>0.11484374999999999</v>
      </c>
      <c r="AP1843">
        <f t="shared" si="210"/>
        <v>0.04</v>
      </c>
      <c r="AQ1843">
        <f>VLOOKUP(M1843,spp!A:H,8,FALSE)</f>
        <v>2.9</v>
      </c>
      <c r="AR1843" t="str">
        <f>VLOOKUP(M1843,spp!A:K,10,FALSE)</f>
        <v>Herbívoro</v>
      </c>
      <c r="AS1843" t="str">
        <f>VLOOKUP(M1843,spp!A:L,12,FALSE)</f>
        <v>NE</v>
      </c>
    </row>
    <row r="1844" spans="1:45" x14ac:dyDescent="0.3">
      <c r="A1844">
        <v>52</v>
      </c>
      <c r="B1844" s="2" t="s">
        <v>1176</v>
      </c>
      <c r="C1844" s="2" t="s">
        <v>1177</v>
      </c>
      <c r="D1844" s="2" t="s">
        <v>1381</v>
      </c>
      <c r="E1844" s="2" t="s">
        <v>1179</v>
      </c>
      <c r="F1844" s="2">
        <v>1</v>
      </c>
      <c r="G1844" s="1">
        <v>41472</v>
      </c>
      <c r="H1844" s="61">
        <v>2013</v>
      </c>
      <c r="I1844" s="5" t="s">
        <v>986</v>
      </c>
      <c r="K1844">
        <v>14</v>
      </c>
      <c r="L1844" t="str">
        <f t="shared" si="205"/>
        <v>Profundo</v>
      </c>
      <c r="M1844" s="2" t="s">
        <v>1146</v>
      </c>
      <c r="N1844" t="str">
        <f>VLOOKUP(M1844,spp!A:B,2,FALSE)</f>
        <v>Canthidermis maculata</v>
      </c>
      <c r="O1844">
        <f t="shared" si="204"/>
        <v>20</v>
      </c>
      <c r="T1844">
        <v>20</v>
      </c>
      <c r="AJ1844">
        <f>VLOOKUP(M1844,spp!A:C,3,FALSE)</f>
        <v>2.29E-2</v>
      </c>
      <c r="AK1844">
        <f>VLOOKUP(M1844,spp!A:D,4,FALSE)</f>
        <v>2.96</v>
      </c>
      <c r="AL1844">
        <f t="shared" si="206"/>
        <v>6291.6985107144938</v>
      </c>
      <c r="AM1844">
        <f t="shared" si="207"/>
        <v>157.29246276786233</v>
      </c>
      <c r="AN1844">
        <f t="shared" si="208"/>
        <v>1572.9246276786234</v>
      </c>
      <c r="AO1844">
        <f t="shared" si="209"/>
        <v>1.5729246276786235</v>
      </c>
      <c r="AP1844">
        <f t="shared" si="210"/>
        <v>0.4</v>
      </c>
      <c r="AQ1844">
        <f>VLOOKUP(M1844,spp!A:H,8,FALSE)</f>
        <v>3.5</v>
      </c>
      <c r="AR1844" t="str">
        <f>VLOOKUP(M1844,spp!A:K,10,FALSE)</f>
        <v>Depredador</v>
      </c>
      <c r="AS1844" t="str">
        <f>VLOOKUP(M1844,spp!A:L,12,FALSE)</f>
        <v>NE</v>
      </c>
    </row>
    <row r="1845" spans="1:45" x14ac:dyDescent="0.3">
      <c r="A1845">
        <v>52</v>
      </c>
      <c r="B1845" s="2" t="s">
        <v>1176</v>
      </c>
      <c r="C1845" s="2" t="s">
        <v>1177</v>
      </c>
      <c r="D1845" s="2" t="s">
        <v>1381</v>
      </c>
      <c r="E1845" s="2" t="s">
        <v>1179</v>
      </c>
      <c r="F1845" s="2">
        <v>1</v>
      </c>
      <c r="G1845" s="1">
        <v>41472</v>
      </c>
      <c r="H1845" s="61">
        <v>2013</v>
      </c>
      <c r="I1845" s="5" t="s">
        <v>986</v>
      </c>
      <c r="K1845">
        <v>14</v>
      </c>
      <c r="L1845" t="str">
        <f t="shared" si="205"/>
        <v>Profundo</v>
      </c>
      <c r="M1845" s="2" t="s">
        <v>1040</v>
      </c>
      <c r="N1845" t="str">
        <f>VLOOKUP(M1845,spp!A:B,2,FALSE)</f>
        <v>Sufflamen verres</v>
      </c>
      <c r="O1845">
        <f t="shared" si="204"/>
        <v>3</v>
      </c>
      <c r="T1845">
        <v>3</v>
      </c>
      <c r="AJ1845">
        <f>VLOOKUP(M1845,spp!A:C,3,FALSE)</f>
        <v>2</v>
      </c>
      <c r="AK1845">
        <f>VLOOKUP(M1845,spp!A:D,4,FALSE)</f>
        <v>3</v>
      </c>
      <c r="AL1845">
        <f t="shared" si="206"/>
        <v>93750</v>
      </c>
      <c r="AM1845">
        <f t="shared" si="207"/>
        <v>2343.75</v>
      </c>
      <c r="AN1845">
        <f t="shared" si="208"/>
        <v>23437.5</v>
      </c>
      <c r="AO1845">
        <f t="shared" si="209"/>
        <v>23.4375</v>
      </c>
      <c r="AP1845">
        <f t="shared" si="210"/>
        <v>0.06</v>
      </c>
      <c r="AQ1845">
        <f>VLOOKUP(M1845,spp!A:H,8,FALSE)</f>
        <v>3.3</v>
      </c>
      <c r="AR1845" t="str">
        <f>VLOOKUP(M1845,spp!A:K,10,FALSE)</f>
        <v>Depredador</v>
      </c>
      <c r="AS1845" t="str">
        <f>VLOOKUP(M1845,spp!A:L,12,FALSE)</f>
        <v>LC</v>
      </c>
    </row>
    <row r="1846" spans="1:45" x14ac:dyDescent="0.3">
      <c r="A1846">
        <v>52</v>
      </c>
      <c r="B1846" s="2" t="s">
        <v>1176</v>
      </c>
      <c r="C1846" s="2" t="s">
        <v>1177</v>
      </c>
      <c r="D1846" s="2" t="s">
        <v>1381</v>
      </c>
      <c r="E1846" s="2" t="s">
        <v>1179</v>
      </c>
      <c r="F1846" s="2">
        <v>1</v>
      </c>
      <c r="G1846" s="1">
        <v>41472</v>
      </c>
      <c r="H1846" s="61">
        <v>2013</v>
      </c>
      <c r="I1846" s="5" t="s">
        <v>986</v>
      </c>
      <c r="K1846">
        <v>14</v>
      </c>
      <c r="L1846" t="str">
        <f t="shared" si="205"/>
        <v>Profundo</v>
      </c>
      <c r="M1846" s="2" t="s">
        <v>1080</v>
      </c>
      <c r="N1846" t="str">
        <f>VLOOKUP(M1846,spp!A:B,2,FALSE)</f>
        <v>Aulostomus chinensis</v>
      </c>
      <c r="O1846">
        <f t="shared" si="204"/>
        <v>3</v>
      </c>
      <c r="U1846">
        <v>3</v>
      </c>
      <c r="AJ1846">
        <f>VLOOKUP(M1846,spp!A:C,3,FALSE)</f>
        <v>2</v>
      </c>
      <c r="AK1846">
        <f>VLOOKUP(M1846,spp!A:D,4,FALSE)</f>
        <v>3</v>
      </c>
      <c r="AL1846">
        <f t="shared" si="206"/>
        <v>257250</v>
      </c>
      <c r="AM1846">
        <f t="shared" si="207"/>
        <v>6431.25</v>
      </c>
      <c r="AN1846">
        <f t="shared" si="208"/>
        <v>64312.5</v>
      </c>
      <c r="AO1846">
        <f t="shared" si="209"/>
        <v>64.3125</v>
      </c>
      <c r="AP1846">
        <f t="shared" si="210"/>
        <v>0.06</v>
      </c>
      <c r="AQ1846">
        <f>VLOOKUP(M1846,spp!A:H,8,FALSE)</f>
        <v>3.9</v>
      </c>
      <c r="AR1846" t="str">
        <f>VLOOKUP(M1846,spp!A:K,10,FALSE)</f>
        <v>Depredador</v>
      </c>
      <c r="AS1846" t="str">
        <f>VLOOKUP(M1846,spp!A:L,12,FALSE)</f>
        <v>NE</v>
      </c>
    </row>
    <row r="1847" spans="1:45" x14ac:dyDescent="0.3">
      <c r="A1847">
        <v>52</v>
      </c>
      <c r="B1847" s="2" t="s">
        <v>1176</v>
      </c>
      <c r="C1847" s="2" t="s">
        <v>1177</v>
      </c>
      <c r="D1847" s="2" t="s">
        <v>1381</v>
      </c>
      <c r="E1847" s="2" t="s">
        <v>1179</v>
      </c>
      <c r="F1847" s="2">
        <v>1</v>
      </c>
      <c r="G1847" s="1">
        <v>41472</v>
      </c>
      <c r="H1847" s="61">
        <v>2013</v>
      </c>
      <c r="I1847" s="5" t="s">
        <v>986</v>
      </c>
      <c r="K1847">
        <v>14</v>
      </c>
      <c r="L1847" t="str">
        <f t="shared" si="205"/>
        <v>Profundo</v>
      </c>
      <c r="M1847" s="2" t="s">
        <v>1062</v>
      </c>
      <c r="N1847" t="str">
        <f>VLOOKUP(M1847,spp!A:B,2,FALSE)</f>
        <v>Paranthias colonus</v>
      </c>
      <c r="O1847">
        <f t="shared" si="204"/>
        <v>50</v>
      </c>
      <c r="S1847">
        <v>50</v>
      </c>
      <c r="AJ1847">
        <f>VLOOKUP(M1847,spp!A:C,3,FALSE)</f>
        <v>1.485E-2</v>
      </c>
      <c r="AK1847">
        <f>VLOOKUP(M1847,spp!A:D,4,FALSE)</f>
        <v>2</v>
      </c>
      <c r="AL1847">
        <f t="shared" si="206"/>
        <v>227.390625</v>
      </c>
      <c r="AM1847">
        <f t="shared" si="207"/>
        <v>5.6847656249999998</v>
      </c>
      <c r="AN1847">
        <f t="shared" si="208"/>
        <v>56.84765625</v>
      </c>
      <c r="AO1847">
        <f t="shared" si="209"/>
        <v>5.6847656250000003E-2</v>
      </c>
      <c r="AP1847">
        <f t="shared" si="210"/>
        <v>1</v>
      </c>
      <c r="AQ1847">
        <f>VLOOKUP(M1847,spp!A:H,8,FALSE)</f>
        <v>3.8</v>
      </c>
      <c r="AR1847" t="str">
        <f>VLOOKUP(M1847,spp!A:K,10,FALSE)</f>
        <v>Planctívoro</v>
      </c>
      <c r="AS1847" t="str">
        <f>VLOOKUP(M1847,spp!A:L,12,FALSE)</f>
        <v>LC</v>
      </c>
    </row>
    <row r="1848" spans="1:45" x14ac:dyDescent="0.3">
      <c r="A1848">
        <v>52</v>
      </c>
      <c r="B1848" s="2" t="s">
        <v>1176</v>
      </c>
      <c r="C1848" s="2" t="s">
        <v>1177</v>
      </c>
      <c r="D1848" s="2" t="s">
        <v>1381</v>
      </c>
      <c r="E1848" s="2" t="s">
        <v>1179</v>
      </c>
      <c r="F1848" s="2">
        <v>1</v>
      </c>
      <c r="G1848" s="1">
        <v>41472</v>
      </c>
      <c r="H1848" s="61">
        <v>2013</v>
      </c>
      <c r="I1848" s="5" t="s">
        <v>986</v>
      </c>
      <c r="K1848">
        <v>14</v>
      </c>
      <c r="L1848" t="str">
        <f t="shared" si="205"/>
        <v>Profundo</v>
      </c>
      <c r="M1848" s="2" t="s">
        <v>1038</v>
      </c>
      <c r="N1848" t="str">
        <f>VLOOKUP(M1848,spp!A:B,2,FALSE)</f>
        <v>Holacanthus passer</v>
      </c>
      <c r="O1848">
        <f t="shared" si="204"/>
        <v>2</v>
      </c>
      <c r="Q1848">
        <v>2</v>
      </c>
      <c r="AJ1848">
        <f>VLOOKUP(M1848,spp!A:C,3,FALSE)</f>
        <v>2</v>
      </c>
      <c r="AK1848">
        <f>VLOOKUP(M1848,spp!A:D,4,FALSE)</f>
        <v>3</v>
      </c>
      <c r="AL1848">
        <f t="shared" si="206"/>
        <v>1687.5</v>
      </c>
      <c r="AM1848">
        <f t="shared" si="207"/>
        <v>42.1875</v>
      </c>
      <c r="AN1848">
        <f t="shared" si="208"/>
        <v>421.875</v>
      </c>
      <c r="AO1848">
        <f t="shared" si="209"/>
        <v>0.421875</v>
      </c>
      <c r="AP1848">
        <f t="shared" si="210"/>
        <v>0.04</v>
      </c>
      <c r="AQ1848">
        <f>VLOOKUP(M1848,spp!A:H,8,FALSE)</f>
        <v>2.6</v>
      </c>
      <c r="AR1848" t="str">
        <f>VLOOKUP(M1848,spp!A:K,10,FALSE)</f>
        <v>Herbívoro</v>
      </c>
      <c r="AS1848" t="str">
        <f>VLOOKUP(M1848,spp!A:L,12,FALSE)</f>
        <v>LC</v>
      </c>
    </row>
    <row r="1849" spans="1:45" x14ac:dyDescent="0.3">
      <c r="A1849">
        <v>52</v>
      </c>
      <c r="B1849" s="2" t="s">
        <v>1176</v>
      </c>
      <c r="C1849" s="2" t="s">
        <v>1177</v>
      </c>
      <c r="D1849" s="2" t="s">
        <v>1381</v>
      </c>
      <c r="E1849" s="2" t="s">
        <v>1179</v>
      </c>
      <c r="F1849" s="2">
        <v>1</v>
      </c>
      <c r="G1849" s="1">
        <v>41472</v>
      </c>
      <c r="H1849" s="61">
        <v>2013</v>
      </c>
      <c r="I1849" s="5" t="s">
        <v>986</v>
      </c>
      <c r="K1849">
        <v>14</v>
      </c>
      <c r="L1849" t="str">
        <f t="shared" si="205"/>
        <v>Profundo</v>
      </c>
      <c r="M1849" s="2" t="s">
        <v>1194</v>
      </c>
      <c r="N1849" t="str">
        <f>VLOOKUP(M1849,spp!A:B,2,FALSE)</f>
        <v>Stegastes arcifrons</v>
      </c>
      <c r="O1849">
        <f t="shared" si="204"/>
        <v>55</v>
      </c>
      <c r="P1849">
        <v>30</v>
      </c>
      <c r="Q1849">
        <v>25</v>
      </c>
      <c r="AJ1849">
        <f>VLOOKUP(M1849,spp!A:C,3,FALSE)</f>
        <v>3.49E-2</v>
      </c>
      <c r="AK1849">
        <f>VLOOKUP(M1849,spp!A:D,4,FALSE)</f>
        <v>2</v>
      </c>
      <c r="AL1849">
        <f t="shared" si="206"/>
        <v>55.621875000000003</v>
      </c>
      <c r="AM1849">
        <f t="shared" si="207"/>
        <v>1.3905468750000001</v>
      </c>
      <c r="AN1849">
        <f t="shared" si="208"/>
        <v>13.905468750000001</v>
      </c>
      <c r="AO1849">
        <f t="shared" si="209"/>
        <v>1.390546875E-2</v>
      </c>
      <c r="AP1849">
        <f t="shared" si="210"/>
        <v>1.1000000000000001</v>
      </c>
      <c r="AQ1849">
        <f>VLOOKUP(M1849,spp!A:H,8,FALSE)</f>
        <v>2.97</v>
      </c>
      <c r="AR1849" t="str">
        <f>VLOOKUP(M1849,spp!A:K,10,FALSE)</f>
        <v>Herbívoro</v>
      </c>
      <c r="AS1849" t="str">
        <f>VLOOKUP(M1849,spp!A:L,12,FALSE)</f>
        <v>LC</v>
      </c>
    </row>
    <row r="1850" spans="1:45" x14ac:dyDescent="0.3">
      <c r="A1850">
        <v>52</v>
      </c>
      <c r="B1850" s="2" t="s">
        <v>1176</v>
      </c>
      <c r="C1850" s="2" t="s">
        <v>1177</v>
      </c>
      <c r="D1850" s="2" t="s">
        <v>1381</v>
      </c>
      <c r="E1850" s="2" t="s">
        <v>1179</v>
      </c>
      <c r="F1850" s="2">
        <v>1</v>
      </c>
      <c r="G1850" s="1">
        <v>41472</v>
      </c>
      <c r="H1850" s="61">
        <v>2013</v>
      </c>
      <c r="I1850" s="5" t="s">
        <v>986</v>
      </c>
      <c r="K1850">
        <v>14</v>
      </c>
      <c r="L1850" t="str">
        <f t="shared" si="205"/>
        <v>Profundo</v>
      </c>
      <c r="M1850" s="2" t="s">
        <v>1197</v>
      </c>
      <c r="N1850" t="str">
        <f>VLOOKUP(M1850,spp!A:B,2,FALSE)</f>
        <v>Rypticus bicolor</v>
      </c>
      <c r="O1850">
        <f t="shared" si="204"/>
        <v>1</v>
      </c>
      <c r="R1850">
        <v>1</v>
      </c>
      <c r="AJ1850">
        <f>VLOOKUP(M1850,spp!A:C,3,FALSE)</f>
        <v>1.52E-2</v>
      </c>
      <c r="AK1850">
        <f>VLOOKUP(M1850,spp!A:D,4,FALSE)</f>
        <v>3.0063</v>
      </c>
      <c r="AL1850">
        <f t="shared" si="206"/>
        <v>30.163668557182842</v>
      </c>
      <c r="AM1850">
        <f t="shared" si="207"/>
        <v>0.75409171392957108</v>
      </c>
      <c r="AN1850">
        <f t="shared" si="208"/>
        <v>7.5409171392957113</v>
      </c>
      <c r="AO1850">
        <f t="shared" si="209"/>
        <v>7.5409171392957115E-3</v>
      </c>
      <c r="AP1850">
        <f t="shared" si="210"/>
        <v>0.02</v>
      </c>
      <c r="AQ1850">
        <f>VLOOKUP(M1850,spp!A:H,8,FALSE)</f>
        <v>4</v>
      </c>
      <c r="AR1850" t="str">
        <f>VLOOKUP(M1850,spp!A:K,10,FALSE)</f>
        <v>Depredador Tope</v>
      </c>
      <c r="AS1850" t="str">
        <f>VLOOKUP(M1850,spp!A:L,12,FALSE)</f>
        <v>LC</v>
      </c>
    </row>
    <row r="1851" spans="1:45" x14ac:dyDescent="0.3">
      <c r="A1851">
        <v>52</v>
      </c>
      <c r="B1851" s="2" t="s">
        <v>1176</v>
      </c>
      <c r="C1851" s="2" t="s">
        <v>1177</v>
      </c>
      <c r="D1851" s="2" t="s">
        <v>1381</v>
      </c>
      <c r="E1851" s="2" t="s">
        <v>1179</v>
      </c>
      <c r="F1851" s="2">
        <v>1</v>
      </c>
      <c r="G1851" s="1">
        <v>41472</v>
      </c>
      <c r="H1851" s="61">
        <v>2013</v>
      </c>
      <c r="I1851" s="5" t="s">
        <v>986</v>
      </c>
      <c r="K1851">
        <v>14</v>
      </c>
      <c r="L1851" t="str">
        <f t="shared" si="205"/>
        <v>Profundo</v>
      </c>
      <c r="M1851" s="2" t="s">
        <v>1046</v>
      </c>
      <c r="N1851" t="str">
        <f>VLOOKUP(M1851,spp!A:B,2,FALSE)</f>
        <v>Arothron meleagris</v>
      </c>
      <c r="O1851">
        <f t="shared" si="204"/>
        <v>1</v>
      </c>
      <c r="S1851">
        <v>1</v>
      </c>
      <c r="AJ1851">
        <f>VLOOKUP(M1851,spp!A:C,3,FALSE)</f>
        <v>3</v>
      </c>
      <c r="AK1851">
        <f>VLOOKUP(M1851,spp!A:D,4,FALSE)</f>
        <v>2</v>
      </c>
      <c r="AL1851">
        <f t="shared" si="206"/>
        <v>918.75</v>
      </c>
      <c r="AM1851">
        <f t="shared" si="207"/>
        <v>22.96875</v>
      </c>
      <c r="AN1851">
        <f t="shared" si="208"/>
        <v>229.6875</v>
      </c>
      <c r="AO1851">
        <f t="shared" si="209"/>
        <v>0.22968749999999999</v>
      </c>
      <c r="AP1851">
        <f t="shared" si="210"/>
        <v>0.02</v>
      </c>
      <c r="AQ1851">
        <f>VLOOKUP(M1851,spp!A:H,8,FALSE)</f>
        <v>3.4</v>
      </c>
      <c r="AR1851" t="str">
        <f>VLOOKUP(M1851,spp!A:K,10,FALSE)</f>
        <v>Depredador</v>
      </c>
      <c r="AS1851" t="str">
        <f>VLOOKUP(M1851,spp!A:L,12,FALSE)</f>
        <v>NE</v>
      </c>
    </row>
    <row r="1852" spans="1:45" x14ac:dyDescent="0.3">
      <c r="A1852">
        <v>52</v>
      </c>
      <c r="B1852" s="2" t="s">
        <v>1176</v>
      </c>
      <c r="C1852" s="2" t="s">
        <v>1177</v>
      </c>
      <c r="D1852" s="2" t="s">
        <v>1381</v>
      </c>
      <c r="E1852" s="2" t="s">
        <v>1179</v>
      </c>
      <c r="F1852" s="2">
        <v>1</v>
      </c>
      <c r="G1852" s="1">
        <v>41472</v>
      </c>
      <c r="H1852" s="61">
        <v>2013</v>
      </c>
      <c r="I1852" s="5" t="s">
        <v>986</v>
      </c>
      <c r="K1852">
        <v>14</v>
      </c>
      <c r="L1852" t="str">
        <f t="shared" si="205"/>
        <v>Profundo</v>
      </c>
      <c r="M1852" s="2" t="s">
        <v>1214</v>
      </c>
      <c r="N1852" t="str">
        <f>VLOOKUP(M1852,spp!A:B,2,FALSE)</f>
        <v>Diodon hystrix</v>
      </c>
      <c r="O1852">
        <f t="shared" si="204"/>
        <v>1</v>
      </c>
      <c r="T1852">
        <v>1</v>
      </c>
      <c r="AJ1852" t="str">
        <f>VLOOKUP(M1852,spp!A:C,3,FALSE)</f>
        <v>0.28499999999999998</v>
      </c>
      <c r="AK1852">
        <f>VLOOKUP(M1852,spp!A:D,4,FALSE)</f>
        <v>2</v>
      </c>
      <c r="AL1852">
        <f t="shared" si="206"/>
        <v>178.12499999999935</v>
      </c>
      <c r="AM1852">
        <f t="shared" si="207"/>
        <v>4.453124999999984</v>
      </c>
      <c r="AN1852">
        <f t="shared" si="208"/>
        <v>44.531249999999844</v>
      </c>
      <c r="AO1852">
        <f t="shared" si="209"/>
        <v>4.4531249999999842E-2</v>
      </c>
      <c r="AP1852">
        <f t="shared" si="210"/>
        <v>0.02</v>
      </c>
      <c r="AQ1852">
        <f>VLOOKUP(M1852,spp!A:H,8,FALSE)</f>
        <v>3.3</v>
      </c>
      <c r="AR1852" t="str">
        <f>VLOOKUP(M1852,spp!A:K,10,FALSE)</f>
        <v>Depredador</v>
      </c>
      <c r="AS1852" t="str">
        <f>VLOOKUP(M1852,spp!A:L,12,FALSE)</f>
        <v>NE</v>
      </c>
    </row>
    <row r="1853" spans="1:45" x14ac:dyDescent="0.3">
      <c r="A1853">
        <v>52</v>
      </c>
      <c r="B1853" s="2" t="s">
        <v>1176</v>
      </c>
      <c r="C1853" s="2" t="s">
        <v>1177</v>
      </c>
      <c r="D1853" s="2" t="s">
        <v>1381</v>
      </c>
      <c r="E1853" s="2" t="s">
        <v>1179</v>
      </c>
      <c r="F1853" s="2">
        <v>1</v>
      </c>
      <c r="G1853" s="1">
        <v>41472</v>
      </c>
      <c r="H1853" s="61">
        <v>2013</v>
      </c>
      <c r="I1853" s="5" t="s">
        <v>986</v>
      </c>
      <c r="K1853">
        <v>14</v>
      </c>
      <c r="L1853" t="str">
        <f t="shared" si="205"/>
        <v>Profundo</v>
      </c>
      <c r="M1853" s="2" t="s">
        <v>1208</v>
      </c>
      <c r="N1853" t="str">
        <f>VLOOKUP(M1853,spp!A:B,2,FALSE)</f>
        <v>Aluterus scriptus</v>
      </c>
      <c r="O1853">
        <f t="shared" si="204"/>
        <v>1</v>
      </c>
      <c r="U1853">
        <v>1</v>
      </c>
      <c r="AJ1853" t="str">
        <f>VLOOKUP(M1853,spp!A:C,3,FALSE)</f>
        <v>0.82299999999999995</v>
      </c>
      <c r="AK1853">
        <f>VLOOKUP(M1853,spp!A:D,4,FALSE)</f>
        <v>1</v>
      </c>
      <c r="AL1853">
        <f t="shared" si="206"/>
        <v>28.804999999999964</v>
      </c>
      <c r="AM1853">
        <f t="shared" si="207"/>
        <v>0.72012499999999913</v>
      </c>
      <c r="AN1853">
        <f t="shared" si="208"/>
        <v>7.201249999999991</v>
      </c>
      <c r="AO1853">
        <f t="shared" si="209"/>
        <v>7.2012499999999906E-3</v>
      </c>
      <c r="AP1853">
        <f t="shared" si="210"/>
        <v>0.02</v>
      </c>
      <c r="AQ1853">
        <f>VLOOKUP(M1853,spp!A:H,8,FALSE)</f>
        <v>2.8</v>
      </c>
      <c r="AR1853" t="str">
        <f>VLOOKUP(M1853,spp!A:K,10,FALSE)</f>
        <v>Herbívoro</v>
      </c>
      <c r="AS1853" t="str">
        <f>VLOOKUP(M1853,spp!A:L,12,FALSE)</f>
        <v>NE</v>
      </c>
    </row>
    <row r="1854" spans="1:45" x14ac:dyDescent="0.3">
      <c r="A1854">
        <v>52</v>
      </c>
      <c r="B1854" s="2" t="s">
        <v>1176</v>
      </c>
      <c r="C1854" s="2" t="s">
        <v>1177</v>
      </c>
      <c r="D1854" s="2" t="s">
        <v>1381</v>
      </c>
      <c r="E1854" s="2" t="s">
        <v>1179</v>
      </c>
      <c r="F1854" s="2">
        <v>1</v>
      </c>
      <c r="G1854" s="1">
        <v>41472</v>
      </c>
      <c r="H1854" s="61">
        <v>2013</v>
      </c>
      <c r="I1854" s="5" t="s">
        <v>986</v>
      </c>
      <c r="K1854">
        <v>14</v>
      </c>
      <c r="L1854" t="str">
        <f t="shared" si="205"/>
        <v>Profundo</v>
      </c>
      <c r="M1854" s="2" t="s">
        <v>1081</v>
      </c>
      <c r="N1854" t="str">
        <f>VLOOKUP(M1854,spp!A:B,2,FALSE)</f>
        <v>Triaenodon obesus</v>
      </c>
      <c r="O1854">
        <f t="shared" ref="O1854:O1917" si="211">+SUM(P1854:AF1854)</f>
        <v>2</v>
      </c>
      <c r="AA1854">
        <v>2</v>
      </c>
      <c r="AJ1854">
        <f>VLOOKUP(M1854,spp!A:C,3,FALSE)</f>
        <v>1.5E-3</v>
      </c>
      <c r="AK1854">
        <f>VLOOKUP(M1854,spp!A:D,4,FALSE)</f>
        <v>3</v>
      </c>
      <c r="AL1854">
        <f t="shared" si="206"/>
        <v>2572.125</v>
      </c>
      <c r="AM1854">
        <f t="shared" si="207"/>
        <v>64.303124999999994</v>
      </c>
      <c r="AN1854">
        <f t="shared" si="208"/>
        <v>643.03125</v>
      </c>
      <c r="AO1854">
        <f t="shared" si="209"/>
        <v>0.64303125000000005</v>
      </c>
      <c r="AP1854">
        <f t="shared" si="210"/>
        <v>0.04</v>
      </c>
      <c r="AQ1854">
        <f>VLOOKUP(M1854,spp!A:H,8,FALSE)</f>
        <v>4.2</v>
      </c>
      <c r="AR1854" t="str">
        <f>VLOOKUP(M1854,spp!A:K,10,FALSE)</f>
        <v>Depredador Tope</v>
      </c>
      <c r="AS1854" t="str">
        <f>VLOOKUP(M1854,spp!A:L,12,FALSE)</f>
        <v>NT</v>
      </c>
    </row>
    <row r="1855" spans="1:45" x14ac:dyDescent="0.3">
      <c r="A1855">
        <v>52</v>
      </c>
      <c r="B1855" s="2" t="s">
        <v>1176</v>
      </c>
      <c r="C1855" s="2" t="s">
        <v>1177</v>
      </c>
      <c r="D1855" s="2" t="s">
        <v>1381</v>
      </c>
      <c r="E1855" s="2" t="s">
        <v>1179</v>
      </c>
      <c r="F1855" s="2">
        <v>1</v>
      </c>
      <c r="G1855" s="1">
        <v>41472</v>
      </c>
      <c r="H1855" s="61">
        <v>2013</v>
      </c>
      <c r="I1855" s="5" t="s">
        <v>986</v>
      </c>
      <c r="K1855">
        <v>14</v>
      </c>
      <c r="L1855" t="str">
        <f t="shared" si="205"/>
        <v>Profundo</v>
      </c>
      <c r="M1855" s="2" t="s">
        <v>1066</v>
      </c>
      <c r="N1855" t="str">
        <f>VLOOKUP(M1855,spp!A:B,2,FALSE)</f>
        <v>Caranx melampygus</v>
      </c>
      <c r="O1855">
        <f t="shared" si="211"/>
        <v>2</v>
      </c>
      <c r="U1855">
        <v>2</v>
      </c>
      <c r="AJ1855">
        <f>VLOOKUP(M1855,spp!A:C,3,FALSE)</f>
        <v>2</v>
      </c>
      <c r="AK1855">
        <f>VLOOKUP(M1855,spp!A:D,4,FALSE)</f>
        <v>2</v>
      </c>
      <c r="AL1855">
        <f t="shared" si="206"/>
        <v>4900</v>
      </c>
      <c r="AM1855">
        <f t="shared" si="207"/>
        <v>122.5</v>
      </c>
      <c r="AN1855">
        <f t="shared" si="208"/>
        <v>1225</v>
      </c>
      <c r="AO1855">
        <f t="shared" si="209"/>
        <v>1.2250000000000001</v>
      </c>
      <c r="AP1855">
        <f t="shared" si="210"/>
        <v>0.04</v>
      </c>
      <c r="AQ1855">
        <f>VLOOKUP(M1855,spp!A:H,8,FALSE)</f>
        <v>4.5</v>
      </c>
      <c r="AR1855" t="str">
        <f>VLOOKUP(M1855,spp!A:K,10,FALSE)</f>
        <v>Depredador Tope</v>
      </c>
      <c r="AS1855" t="str">
        <f>VLOOKUP(M1855,spp!A:L,12,FALSE)</f>
        <v>NE</v>
      </c>
    </row>
    <row r="1856" spans="1:45" x14ac:dyDescent="0.3">
      <c r="A1856">
        <v>52</v>
      </c>
      <c r="B1856" s="2" t="s">
        <v>1176</v>
      </c>
      <c r="C1856" s="2" t="s">
        <v>1177</v>
      </c>
      <c r="D1856" s="2" t="s">
        <v>1381</v>
      </c>
      <c r="E1856" s="2" t="s">
        <v>1179</v>
      </c>
      <c r="F1856" s="2">
        <v>2</v>
      </c>
      <c r="G1856" s="1">
        <v>41472</v>
      </c>
      <c r="H1856" s="61">
        <v>2013</v>
      </c>
      <c r="I1856" s="5" t="s">
        <v>986</v>
      </c>
      <c r="K1856">
        <v>13</v>
      </c>
      <c r="L1856" t="str">
        <f t="shared" si="205"/>
        <v>Profundo</v>
      </c>
      <c r="M1856" s="2" t="s">
        <v>1195</v>
      </c>
      <c r="N1856" t="str">
        <f>VLOOKUP(M1856,spp!A:B,2,FALSE)</f>
        <v>Melichthys niger</v>
      </c>
      <c r="O1856">
        <f t="shared" si="211"/>
        <v>5</v>
      </c>
      <c r="T1856">
        <v>5</v>
      </c>
      <c r="AJ1856">
        <f>VLOOKUP(M1856,spp!A:C,3,FALSE)</f>
        <v>5</v>
      </c>
      <c r="AK1856">
        <f>VLOOKUP(M1856,spp!A:D,4,FALSE)</f>
        <v>3</v>
      </c>
      <c r="AL1856">
        <f t="shared" si="206"/>
        <v>390625</v>
      </c>
      <c r="AM1856">
        <f t="shared" si="207"/>
        <v>9765.625</v>
      </c>
      <c r="AN1856">
        <f t="shared" si="208"/>
        <v>97656.25</v>
      </c>
      <c r="AO1856">
        <f t="shared" si="209"/>
        <v>97.65625</v>
      </c>
      <c r="AP1856">
        <f t="shared" si="210"/>
        <v>0.1</v>
      </c>
      <c r="AQ1856">
        <f>VLOOKUP(M1856,spp!A:H,8,FALSE)</f>
        <v>2.4</v>
      </c>
      <c r="AR1856" t="str">
        <f>VLOOKUP(M1856,spp!A:K,10,FALSE)</f>
        <v>Herbívoro</v>
      </c>
      <c r="AS1856" t="str">
        <f>VLOOKUP(M1856,spp!A:L,12,FALSE)</f>
        <v>NE</v>
      </c>
    </row>
    <row r="1857" spans="1:45" x14ac:dyDescent="0.3">
      <c r="A1857">
        <v>52</v>
      </c>
      <c r="B1857" s="2" t="s">
        <v>1176</v>
      </c>
      <c r="C1857" s="2" t="s">
        <v>1177</v>
      </c>
      <c r="D1857" s="2" t="s">
        <v>1381</v>
      </c>
      <c r="E1857" s="2" t="s">
        <v>1179</v>
      </c>
      <c r="F1857" s="2">
        <v>2</v>
      </c>
      <c r="G1857" s="1">
        <v>41472</v>
      </c>
      <c r="H1857" s="61">
        <v>2013</v>
      </c>
      <c r="I1857" s="5" t="s">
        <v>986</v>
      </c>
      <c r="K1857">
        <v>13</v>
      </c>
      <c r="L1857" t="str">
        <f t="shared" si="205"/>
        <v>Profundo</v>
      </c>
      <c r="M1857" s="2" t="s">
        <v>1028</v>
      </c>
      <c r="N1857" t="str">
        <f>VLOOKUP(M1857,spp!A:B,2,FALSE)</f>
        <v>Thalassoma lucasanum</v>
      </c>
      <c r="O1857">
        <f t="shared" si="211"/>
        <v>250</v>
      </c>
      <c r="P1857">
        <v>200</v>
      </c>
      <c r="Q1857">
        <v>50</v>
      </c>
      <c r="AJ1857">
        <f>VLOOKUP(M1857,spp!A:C,3,FALSE)</f>
        <v>1.261E-2</v>
      </c>
      <c r="AK1857">
        <f>VLOOKUP(M1857,spp!A:D,4,FALSE)</f>
        <v>2</v>
      </c>
      <c r="AL1857">
        <f t="shared" si="206"/>
        <v>51.228125000000006</v>
      </c>
      <c r="AM1857">
        <f t="shared" si="207"/>
        <v>1.2807031250000001</v>
      </c>
      <c r="AN1857">
        <f t="shared" si="208"/>
        <v>12.807031250000001</v>
      </c>
      <c r="AO1857">
        <f t="shared" si="209"/>
        <v>1.2807031250000002E-2</v>
      </c>
      <c r="AP1857">
        <f t="shared" si="210"/>
        <v>5</v>
      </c>
      <c r="AQ1857">
        <f>VLOOKUP(M1857,spp!A:H,8,FALSE)</f>
        <v>3.5</v>
      </c>
      <c r="AR1857" t="str">
        <f>VLOOKUP(M1857,spp!A:K,10,FALSE)</f>
        <v>Depredador</v>
      </c>
      <c r="AS1857" t="str">
        <f>VLOOKUP(M1857,spp!A:L,12,FALSE)</f>
        <v>LC</v>
      </c>
    </row>
    <row r="1858" spans="1:45" x14ac:dyDescent="0.3">
      <c r="A1858">
        <v>52</v>
      </c>
      <c r="B1858" s="2" t="s">
        <v>1176</v>
      </c>
      <c r="C1858" s="2" t="s">
        <v>1177</v>
      </c>
      <c r="D1858" s="2" t="s">
        <v>1381</v>
      </c>
      <c r="E1858" s="2" t="s">
        <v>1179</v>
      </c>
      <c r="F1858" s="2">
        <v>2</v>
      </c>
      <c r="G1858" s="1">
        <v>41472</v>
      </c>
      <c r="H1858" s="61">
        <v>2013</v>
      </c>
      <c r="I1858" s="5" t="s">
        <v>986</v>
      </c>
      <c r="K1858">
        <v>13</v>
      </c>
      <c r="L1858" t="str">
        <f t="shared" si="205"/>
        <v>Profundo</v>
      </c>
      <c r="M1858" s="2" t="s">
        <v>1141</v>
      </c>
      <c r="N1858" t="str">
        <f>VLOOKUP(M1858,spp!A:B,2,FALSE)</f>
        <v>Halichoeres discolor</v>
      </c>
      <c r="O1858">
        <f t="shared" si="211"/>
        <v>28</v>
      </c>
      <c r="P1858">
        <v>25</v>
      </c>
      <c r="R1858">
        <v>3</v>
      </c>
      <c r="AJ1858">
        <f>VLOOKUP(M1858,spp!A:C,3,FALSE)</f>
        <v>0.01</v>
      </c>
      <c r="AK1858">
        <f>VLOOKUP(M1858,spp!A:D,4,FALSE)</f>
        <v>3.04</v>
      </c>
      <c r="AL1858">
        <f t="shared" si="206"/>
        <v>68.874862752874137</v>
      </c>
      <c r="AM1858">
        <f t="shared" si="207"/>
        <v>1.7218715688218533</v>
      </c>
      <c r="AN1858">
        <f t="shared" si="208"/>
        <v>17.218715688218534</v>
      </c>
      <c r="AO1858">
        <f t="shared" si="209"/>
        <v>1.7218715688218533E-2</v>
      </c>
      <c r="AP1858">
        <f t="shared" si="210"/>
        <v>0.56000000000000005</v>
      </c>
      <c r="AQ1858">
        <f>VLOOKUP(M1858,spp!A:H,8,FALSE)</f>
        <v>3.4</v>
      </c>
      <c r="AR1858" t="str">
        <f>VLOOKUP(M1858,spp!A:K,10,FALSE)</f>
        <v>Depredador</v>
      </c>
      <c r="AS1858" t="str">
        <f>VLOOKUP(M1858,spp!A:L,12,FALSE)</f>
        <v>VU</v>
      </c>
    </row>
    <row r="1859" spans="1:45" x14ac:dyDescent="0.3">
      <c r="A1859">
        <v>52</v>
      </c>
      <c r="B1859" s="2" t="s">
        <v>1176</v>
      </c>
      <c r="C1859" s="2" t="s">
        <v>1177</v>
      </c>
      <c r="D1859" s="2" t="s">
        <v>1381</v>
      </c>
      <c r="E1859" s="2" t="s">
        <v>1179</v>
      </c>
      <c r="F1859" s="2">
        <v>2</v>
      </c>
      <c r="G1859" s="1">
        <v>41472</v>
      </c>
      <c r="H1859" s="61">
        <v>2013</v>
      </c>
      <c r="I1859" s="5" t="s">
        <v>986</v>
      </c>
      <c r="K1859">
        <v>13</v>
      </c>
      <c r="L1859" t="str">
        <f t="shared" si="205"/>
        <v>Profundo</v>
      </c>
      <c r="M1859" s="2" t="s">
        <v>1080</v>
      </c>
      <c r="N1859" t="str">
        <f>VLOOKUP(M1859,spp!A:B,2,FALSE)</f>
        <v>Aulostomus chinensis</v>
      </c>
      <c r="O1859">
        <f t="shared" si="211"/>
        <v>1</v>
      </c>
      <c r="V1859">
        <v>1</v>
      </c>
      <c r="AJ1859">
        <f>VLOOKUP(M1859,spp!A:C,3,FALSE)</f>
        <v>2</v>
      </c>
      <c r="AK1859">
        <f>VLOOKUP(M1859,spp!A:D,4,FALSE)</f>
        <v>3</v>
      </c>
      <c r="AL1859">
        <f t="shared" si="206"/>
        <v>182250</v>
      </c>
      <c r="AM1859">
        <f t="shared" si="207"/>
        <v>4556.25</v>
      </c>
      <c r="AN1859">
        <f t="shared" si="208"/>
        <v>45562.5</v>
      </c>
      <c r="AO1859">
        <f t="shared" si="209"/>
        <v>45.5625</v>
      </c>
      <c r="AP1859">
        <f t="shared" si="210"/>
        <v>0.02</v>
      </c>
      <c r="AQ1859">
        <f>VLOOKUP(M1859,spp!A:H,8,FALSE)</f>
        <v>3.9</v>
      </c>
      <c r="AR1859" t="str">
        <f>VLOOKUP(M1859,spp!A:K,10,FALSE)</f>
        <v>Depredador</v>
      </c>
      <c r="AS1859" t="str">
        <f>VLOOKUP(M1859,spp!A:L,12,FALSE)</f>
        <v>NE</v>
      </c>
    </row>
    <row r="1860" spans="1:45" x14ac:dyDescent="0.3">
      <c r="A1860">
        <v>52</v>
      </c>
      <c r="B1860" s="2" t="s">
        <v>1176</v>
      </c>
      <c r="C1860" s="2" t="s">
        <v>1177</v>
      </c>
      <c r="D1860" s="2" t="s">
        <v>1381</v>
      </c>
      <c r="E1860" s="2" t="s">
        <v>1179</v>
      </c>
      <c r="F1860" s="2">
        <v>2</v>
      </c>
      <c r="G1860" s="1">
        <v>41472</v>
      </c>
      <c r="H1860" s="61">
        <v>2013</v>
      </c>
      <c r="I1860" s="5" t="s">
        <v>986</v>
      </c>
      <c r="K1860">
        <v>13</v>
      </c>
      <c r="L1860" t="str">
        <f t="shared" ref="L1860:L1923" si="212">IF(K1860&gt;6,"Profundo","Somero")</f>
        <v>Profundo</v>
      </c>
      <c r="M1860" s="2" t="s">
        <v>1062</v>
      </c>
      <c r="N1860" t="str">
        <f>VLOOKUP(M1860,spp!A:B,2,FALSE)</f>
        <v>Paranthias colonus</v>
      </c>
      <c r="O1860">
        <f t="shared" si="211"/>
        <v>150</v>
      </c>
      <c r="S1860">
        <v>150</v>
      </c>
      <c r="AJ1860">
        <f>VLOOKUP(M1860,spp!A:C,3,FALSE)</f>
        <v>1.485E-2</v>
      </c>
      <c r="AK1860">
        <f>VLOOKUP(M1860,spp!A:D,4,FALSE)</f>
        <v>2</v>
      </c>
      <c r="AL1860">
        <f t="shared" ref="AL1860:AL1923" si="213">((AJ1860*$P$2^AK1860)*P1860)+((AJ1860*$Q$2^AK1860)*Q1860)+((AJ1860*$R$2^AK1860)*R1860)+((AJ1860*$S$2^AK1860)*S1860)+((AJ1860*$T$2^AK1860)*T1860)+((AJ1860*$U$2^AK1860)*U1860)+((AJ1860*$V$2^AK1860)*V1860)+((AJ1860*$W$2^AK1860)*W1860)+((AJ1860*$X$2^AK1860)*X1860)+((AJ1860*$Y$2^AK1860)*Y1860)+((AJ1860*$Z$2^AK1860)*Z1860)+((AJ1860*$AA$2^AK1860)*AA1860)+((AJ1860*$AB$2^AK1860)*AB1860)+ ((AJ1860*$AC$2^AK1860)*AC1860)+((AJ1860*$AD$2^AK1860)*AD1860)+((AJ1860*$AE$2^AK1860)*AE1860)+((AJ1860*$AF$2^AK1860)*AF1860)+((AJ1860*$AG$2^AK1860)*AG1860)+((AJ1860*$AH$2^AK1860)*AH1860)</f>
        <v>682.171875</v>
      </c>
      <c r="AM1860">
        <f t="shared" ref="AM1860:AM1923" si="214">AL1860/40</f>
        <v>17.054296874999999</v>
      </c>
      <c r="AN1860">
        <f t="shared" ref="AN1860:AN1923" si="215">AM1860*10</f>
        <v>170.54296875</v>
      </c>
      <c r="AO1860">
        <f t="shared" ref="AO1860:AO1923" si="216">AN1860/1000</f>
        <v>0.17054296875</v>
      </c>
      <c r="AP1860">
        <f t="shared" ref="AP1860:AP1923" si="217">O1860/$C$1</f>
        <v>3</v>
      </c>
      <c r="AQ1860">
        <f>VLOOKUP(M1860,spp!A:H,8,FALSE)</f>
        <v>3.8</v>
      </c>
      <c r="AR1860" t="str">
        <f>VLOOKUP(M1860,spp!A:K,10,FALSE)</f>
        <v>Planctívoro</v>
      </c>
      <c r="AS1860" t="str">
        <f>VLOOKUP(M1860,spp!A:L,12,FALSE)</f>
        <v>LC</v>
      </c>
    </row>
    <row r="1861" spans="1:45" x14ac:dyDescent="0.3">
      <c r="A1861">
        <v>52</v>
      </c>
      <c r="B1861" s="2" t="s">
        <v>1176</v>
      </c>
      <c r="C1861" s="2" t="s">
        <v>1177</v>
      </c>
      <c r="D1861" s="2" t="s">
        <v>1381</v>
      </c>
      <c r="E1861" s="2" t="s">
        <v>1179</v>
      </c>
      <c r="F1861" s="2">
        <v>2</v>
      </c>
      <c r="G1861" s="1">
        <v>41472</v>
      </c>
      <c r="H1861" s="61">
        <v>2013</v>
      </c>
      <c r="I1861" s="5" t="s">
        <v>986</v>
      </c>
      <c r="K1861">
        <v>13</v>
      </c>
      <c r="L1861" t="str">
        <f t="shared" si="212"/>
        <v>Profundo</v>
      </c>
      <c r="M1861" s="2" t="s">
        <v>1038</v>
      </c>
      <c r="N1861" t="str">
        <f>VLOOKUP(M1861,spp!A:B,2,FALSE)</f>
        <v>Holacanthus passer</v>
      </c>
      <c r="O1861">
        <f t="shared" si="211"/>
        <v>3</v>
      </c>
      <c r="Q1861">
        <v>1</v>
      </c>
      <c r="R1861">
        <v>2</v>
      </c>
      <c r="AJ1861">
        <f>VLOOKUP(M1861,spp!A:C,3,FALSE)</f>
        <v>2</v>
      </c>
      <c r="AK1861">
        <f>VLOOKUP(M1861,spp!A:D,4,FALSE)</f>
        <v>3</v>
      </c>
      <c r="AL1861">
        <f t="shared" si="213"/>
        <v>8656.25</v>
      </c>
      <c r="AM1861">
        <f t="shared" si="214"/>
        <v>216.40625</v>
      </c>
      <c r="AN1861">
        <f t="shared" si="215"/>
        <v>2164.0625</v>
      </c>
      <c r="AO1861">
        <f t="shared" si="216"/>
        <v>2.1640625</v>
      </c>
      <c r="AP1861">
        <f t="shared" si="217"/>
        <v>0.06</v>
      </c>
      <c r="AQ1861">
        <f>VLOOKUP(M1861,spp!A:H,8,FALSE)</f>
        <v>2.6</v>
      </c>
      <c r="AR1861" t="str">
        <f>VLOOKUP(M1861,spp!A:K,10,FALSE)</f>
        <v>Herbívoro</v>
      </c>
      <c r="AS1861" t="str">
        <f>VLOOKUP(M1861,spp!A:L,12,FALSE)</f>
        <v>LC</v>
      </c>
    </row>
    <row r="1862" spans="1:45" x14ac:dyDescent="0.3">
      <c r="A1862">
        <v>52</v>
      </c>
      <c r="B1862" s="2" t="s">
        <v>1176</v>
      </c>
      <c r="C1862" s="2" t="s">
        <v>1177</v>
      </c>
      <c r="D1862" s="2" t="s">
        <v>1381</v>
      </c>
      <c r="E1862" s="2" t="s">
        <v>1179</v>
      </c>
      <c r="F1862" s="2">
        <v>2</v>
      </c>
      <c r="G1862" s="1">
        <v>41472</v>
      </c>
      <c r="H1862" s="61">
        <v>2013</v>
      </c>
      <c r="I1862" s="5" t="s">
        <v>986</v>
      </c>
      <c r="K1862">
        <v>13</v>
      </c>
      <c r="L1862" t="str">
        <f t="shared" si="212"/>
        <v>Profundo</v>
      </c>
      <c r="M1862" s="2" t="s">
        <v>1194</v>
      </c>
      <c r="N1862" t="str">
        <f>VLOOKUP(M1862,spp!A:B,2,FALSE)</f>
        <v>Stegastes arcifrons</v>
      </c>
      <c r="O1862">
        <f t="shared" si="211"/>
        <v>35</v>
      </c>
      <c r="P1862">
        <v>20</v>
      </c>
      <c r="Q1862">
        <v>15</v>
      </c>
      <c r="AJ1862">
        <f>VLOOKUP(M1862,spp!A:C,3,FALSE)</f>
        <v>3.49E-2</v>
      </c>
      <c r="AK1862">
        <f>VLOOKUP(M1862,spp!A:D,4,FALSE)</f>
        <v>2</v>
      </c>
      <c r="AL1862">
        <f t="shared" si="213"/>
        <v>33.809375000000003</v>
      </c>
      <c r="AM1862">
        <f t="shared" si="214"/>
        <v>0.84523437500000009</v>
      </c>
      <c r="AN1862">
        <f t="shared" si="215"/>
        <v>8.4523437500000007</v>
      </c>
      <c r="AO1862">
        <f t="shared" si="216"/>
        <v>8.4523437500000007E-3</v>
      </c>
      <c r="AP1862">
        <f t="shared" si="217"/>
        <v>0.7</v>
      </c>
      <c r="AQ1862">
        <f>VLOOKUP(M1862,spp!A:H,8,FALSE)</f>
        <v>2.97</v>
      </c>
      <c r="AR1862" t="str">
        <f>VLOOKUP(M1862,spp!A:K,10,FALSE)</f>
        <v>Herbívoro</v>
      </c>
      <c r="AS1862" t="str">
        <f>VLOOKUP(M1862,spp!A:L,12,FALSE)</f>
        <v>LC</v>
      </c>
    </row>
    <row r="1863" spans="1:45" x14ac:dyDescent="0.3">
      <c r="A1863">
        <v>52</v>
      </c>
      <c r="B1863" s="2" t="s">
        <v>1176</v>
      </c>
      <c r="C1863" s="2" t="s">
        <v>1177</v>
      </c>
      <c r="D1863" s="2" t="s">
        <v>1381</v>
      </c>
      <c r="E1863" s="2" t="s">
        <v>1179</v>
      </c>
      <c r="F1863" s="2">
        <v>2</v>
      </c>
      <c r="G1863" s="1">
        <v>41472</v>
      </c>
      <c r="H1863" s="61">
        <v>2013</v>
      </c>
      <c r="I1863" s="5" t="s">
        <v>986</v>
      </c>
      <c r="K1863">
        <v>13</v>
      </c>
      <c r="L1863" t="str">
        <f t="shared" si="212"/>
        <v>Profundo</v>
      </c>
      <c r="M1863" s="2" t="s">
        <v>1197</v>
      </c>
      <c r="N1863" t="str">
        <f>VLOOKUP(M1863,spp!A:B,2,FALSE)</f>
        <v>Rypticus bicolor</v>
      </c>
      <c r="O1863">
        <f t="shared" si="211"/>
        <v>1</v>
      </c>
      <c r="S1863">
        <v>1</v>
      </c>
      <c r="AJ1863">
        <f>VLOOKUP(M1863,spp!A:C,3,FALSE)</f>
        <v>1.52E-2</v>
      </c>
      <c r="AK1863">
        <f>VLOOKUP(M1863,spp!A:D,4,FALSE)</f>
        <v>3.0063</v>
      </c>
      <c r="AL1863">
        <f t="shared" si="213"/>
        <v>82.944744501933641</v>
      </c>
      <c r="AM1863">
        <f t="shared" si="214"/>
        <v>2.0736186125483411</v>
      </c>
      <c r="AN1863">
        <f t="shared" si="215"/>
        <v>20.73618612548341</v>
      </c>
      <c r="AO1863">
        <f t="shared" si="216"/>
        <v>2.0736186125483412E-2</v>
      </c>
      <c r="AP1863">
        <f t="shared" si="217"/>
        <v>0.02</v>
      </c>
      <c r="AQ1863">
        <f>VLOOKUP(M1863,spp!A:H,8,FALSE)</f>
        <v>4</v>
      </c>
      <c r="AR1863" t="str">
        <f>VLOOKUP(M1863,spp!A:K,10,FALSE)</f>
        <v>Depredador Tope</v>
      </c>
      <c r="AS1863" t="str">
        <f>VLOOKUP(M1863,spp!A:L,12,FALSE)</f>
        <v>LC</v>
      </c>
    </row>
    <row r="1864" spans="1:45" x14ac:dyDescent="0.3">
      <c r="A1864">
        <v>52</v>
      </c>
      <c r="B1864" s="2" t="s">
        <v>1176</v>
      </c>
      <c r="C1864" s="2" t="s">
        <v>1177</v>
      </c>
      <c r="D1864" s="2" t="s">
        <v>1381</v>
      </c>
      <c r="E1864" s="2" t="s">
        <v>1179</v>
      </c>
      <c r="F1864" s="2">
        <v>2</v>
      </c>
      <c r="G1864" s="1">
        <v>41472</v>
      </c>
      <c r="H1864" s="61">
        <v>2013</v>
      </c>
      <c r="I1864" s="5" t="s">
        <v>986</v>
      </c>
      <c r="K1864">
        <v>13</v>
      </c>
      <c r="L1864" t="str">
        <f t="shared" si="212"/>
        <v>Profundo</v>
      </c>
      <c r="M1864" s="2" t="s">
        <v>1046</v>
      </c>
      <c r="N1864" t="str">
        <f>VLOOKUP(M1864,spp!A:B,2,FALSE)</f>
        <v>Arothron meleagris</v>
      </c>
      <c r="O1864">
        <f t="shared" si="211"/>
        <v>2</v>
      </c>
      <c r="Q1864">
        <v>1</v>
      </c>
      <c r="S1864">
        <v>1</v>
      </c>
      <c r="AJ1864">
        <f>VLOOKUP(M1864,spp!A:C,3,FALSE)</f>
        <v>3</v>
      </c>
      <c r="AK1864">
        <f>VLOOKUP(M1864,spp!A:D,4,FALSE)</f>
        <v>2</v>
      </c>
      <c r="AL1864">
        <f t="shared" si="213"/>
        <v>1087.5</v>
      </c>
      <c r="AM1864">
        <f t="shared" si="214"/>
        <v>27.1875</v>
      </c>
      <c r="AN1864">
        <f t="shared" si="215"/>
        <v>271.875</v>
      </c>
      <c r="AO1864">
        <f t="shared" si="216"/>
        <v>0.27187499999999998</v>
      </c>
      <c r="AP1864">
        <f t="shared" si="217"/>
        <v>0.04</v>
      </c>
      <c r="AQ1864">
        <f>VLOOKUP(M1864,spp!A:H,8,FALSE)</f>
        <v>3.4</v>
      </c>
      <c r="AR1864" t="str">
        <f>VLOOKUP(M1864,spp!A:K,10,FALSE)</f>
        <v>Depredador</v>
      </c>
      <c r="AS1864" t="str">
        <f>VLOOKUP(M1864,spp!A:L,12,FALSE)</f>
        <v>NE</v>
      </c>
    </row>
    <row r="1865" spans="1:45" x14ac:dyDescent="0.3">
      <c r="A1865">
        <v>52</v>
      </c>
      <c r="B1865" s="2" t="s">
        <v>1176</v>
      </c>
      <c r="C1865" s="2" t="s">
        <v>1177</v>
      </c>
      <c r="D1865" s="2" t="s">
        <v>1381</v>
      </c>
      <c r="E1865" s="2" t="s">
        <v>1179</v>
      </c>
      <c r="F1865" s="2">
        <v>2</v>
      </c>
      <c r="G1865" s="1">
        <v>41472</v>
      </c>
      <c r="H1865" s="61">
        <v>2013</v>
      </c>
      <c r="I1865" s="5" t="s">
        <v>986</v>
      </c>
      <c r="K1865">
        <v>13</v>
      </c>
      <c r="L1865" t="str">
        <f t="shared" si="212"/>
        <v>Profundo</v>
      </c>
      <c r="M1865" s="2" t="s">
        <v>1081</v>
      </c>
      <c r="N1865" t="str">
        <f>VLOOKUP(M1865,spp!A:B,2,FALSE)</f>
        <v>Triaenodon obesus</v>
      </c>
      <c r="O1865">
        <f t="shared" si="211"/>
        <v>2</v>
      </c>
      <c r="AA1865">
        <v>2</v>
      </c>
      <c r="AJ1865">
        <f>VLOOKUP(M1865,spp!A:C,3,FALSE)</f>
        <v>1.5E-3</v>
      </c>
      <c r="AK1865">
        <f>VLOOKUP(M1865,spp!A:D,4,FALSE)</f>
        <v>3</v>
      </c>
      <c r="AL1865">
        <f t="shared" si="213"/>
        <v>2572.125</v>
      </c>
      <c r="AM1865">
        <f t="shared" si="214"/>
        <v>64.303124999999994</v>
      </c>
      <c r="AN1865">
        <f t="shared" si="215"/>
        <v>643.03125</v>
      </c>
      <c r="AO1865">
        <f t="shared" si="216"/>
        <v>0.64303125000000005</v>
      </c>
      <c r="AP1865">
        <f t="shared" si="217"/>
        <v>0.04</v>
      </c>
      <c r="AQ1865">
        <f>VLOOKUP(M1865,spp!A:H,8,FALSE)</f>
        <v>4.2</v>
      </c>
      <c r="AR1865" t="str">
        <f>VLOOKUP(M1865,spp!A:K,10,FALSE)</f>
        <v>Depredador Tope</v>
      </c>
      <c r="AS1865" t="str">
        <f>VLOOKUP(M1865,spp!A:L,12,FALSE)</f>
        <v>NT</v>
      </c>
    </row>
    <row r="1866" spans="1:45" x14ac:dyDescent="0.3">
      <c r="A1866">
        <v>52</v>
      </c>
      <c r="B1866" s="2" t="s">
        <v>1176</v>
      </c>
      <c r="C1866" s="2" t="s">
        <v>1177</v>
      </c>
      <c r="D1866" s="2" t="s">
        <v>1381</v>
      </c>
      <c r="E1866" s="2" t="s">
        <v>1179</v>
      </c>
      <c r="F1866" s="2">
        <v>2</v>
      </c>
      <c r="G1866" s="1">
        <v>41472</v>
      </c>
      <c r="H1866" s="61">
        <v>2013</v>
      </c>
      <c r="I1866" s="5" t="s">
        <v>986</v>
      </c>
      <c r="K1866">
        <v>13</v>
      </c>
      <c r="L1866" t="str">
        <f t="shared" si="212"/>
        <v>Profundo</v>
      </c>
      <c r="M1866" s="2" t="s">
        <v>1066</v>
      </c>
      <c r="N1866" t="str">
        <f>VLOOKUP(M1866,spp!A:B,2,FALSE)</f>
        <v>Caranx melampygus</v>
      </c>
      <c r="O1866">
        <f t="shared" si="211"/>
        <v>2</v>
      </c>
      <c r="U1866">
        <v>2</v>
      </c>
      <c r="AJ1866">
        <f>VLOOKUP(M1866,spp!A:C,3,FALSE)</f>
        <v>2</v>
      </c>
      <c r="AK1866">
        <f>VLOOKUP(M1866,spp!A:D,4,FALSE)</f>
        <v>2</v>
      </c>
      <c r="AL1866">
        <f t="shared" si="213"/>
        <v>4900</v>
      </c>
      <c r="AM1866">
        <f t="shared" si="214"/>
        <v>122.5</v>
      </c>
      <c r="AN1866">
        <f t="shared" si="215"/>
        <v>1225</v>
      </c>
      <c r="AO1866">
        <f t="shared" si="216"/>
        <v>1.2250000000000001</v>
      </c>
      <c r="AP1866">
        <f t="shared" si="217"/>
        <v>0.04</v>
      </c>
      <c r="AQ1866">
        <f>VLOOKUP(M1866,spp!A:H,8,FALSE)</f>
        <v>4.5</v>
      </c>
      <c r="AR1866" t="str">
        <f>VLOOKUP(M1866,spp!A:K,10,FALSE)</f>
        <v>Depredador Tope</v>
      </c>
      <c r="AS1866" t="str">
        <f>VLOOKUP(M1866,spp!A:L,12,FALSE)</f>
        <v>NE</v>
      </c>
    </row>
    <row r="1867" spans="1:45" x14ac:dyDescent="0.3">
      <c r="A1867">
        <v>52</v>
      </c>
      <c r="B1867" s="2" t="s">
        <v>1176</v>
      </c>
      <c r="C1867" s="2" t="s">
        <v>1177</v>
      </c>
      <c r="D1867" s="2" t="s">
        <v>1381</v>
      </c>
      <c r="E1867" s="2" t="s">
        <v>1179</v>
      </c>
      <c r="F1867" s="2">
        <v>2</v>
      </c>
      <c r="G1867" s="1">
        <v>41472</v>
      </c>
      <c r="H1867" s="61">
        <v>2013</v>
      </c>
      <c r="I1867" s="5" t="s">
        <v>986</v>
      </c>
      <c r="K1867">
        <v>13</v>
      </c>
      <c r="L1867" t="str">
        <f t="shared" si="212"/>
        <v>Profundo</v>
      </c>
      <c r="M1867" s="2" t="s">
        <v>1021</v>
      </c>
      <c r="N1867" t="str">
        <f>VLOOKUP(M1867,spp!A:B,2,FALSE)</f>
        <v>Johnrandallia nigrirostris</v>
      </c>
      <c r="O1867">
        <f t="shared" si="211"/>
        <v>2</v>
      </c>
      <c r="Q1867">
        <v>2</v>
      </c>
      <c r="AJ1867">
        <f>VLOOKUP(M1867,spp!A:C,3,FALSE)</f>
        <v>2</v>
      </c>
      <c r="AK1867">
        <f>VLOOKUP(M1867,spp!A:D,4,FALSE)</f>
        <v>3</v>
      </c>
      <c r="AL1867">
        <f t="shared" si="213"/>
        <v>1687.5</v>
      </c>
      <c r="AM1867">
        <f t="shared" si="214"/>
        <v>42.1875</v>
      </c>
      <c r="AN1867">
        <f t="shared" si="215"/>
        <v>421.875</v>
      </c>
      <c r="AO1867">
        <f t="shared" si="216"/>
        <v>0.421875</v>
      </c>
      <c r="AP1867">
        <f t="shared" si="217"/>
        <v>0.04</v>
      </c>
      <c r="AQ1867">
        <f>VLOOKUP(M1867,spp!A:H,8,FALSE)</f>
        <v>3</v>
      </c>
      <c r="AR1867" t="str">
        <f>VLOOKUP(M1867,spp!A:K,10,FALSE)</f>
        <v>Depredador</v>
      </c>
      <c r="AS1867" t="str">
        <f>VLOOKUP(M1867,spp!A:L,12,FALSE)</f>
        <v>LC</v>
      </c>
    </row>
    <row r="1868" spans="1:45" x14ac:dyDescent="0.3">
      <c r="A1868">
        <v>52</v>
      </c>
      <c r="B1868" s="2" t="s">
        <v>1176</v>
      </c>
      <c r="C1868" s="2" t="s">
        <v>1177</v>
      </c>
      <c r="D1868" s="2" t="s">
        <v>1381</v>
      </c>
      <c r="E1868" s="2" t="s">
        <v>1179</v>
      </c>
      <c r="F1868" s="2">
        <v>2</v>
      </c>
      <c r="G1868" s="1">
        <v>41472</v>
      </c>
      <c r="H1868" s="61">
        <v>2013</v>
      </c>
      <c r="I1868" s="5" t="s">
        <v>986</v>
      </c>
      <c r="K1868">
        <v>13</v>
      </c>
      <c r="L1868" t="str">
        <f t="shared" si="212"/>
        <v>Profundo</v>
      </c>
      <c r="M1868" s="2" t="s">
        <v>1202</v>
      </c>
      <c r="N1868" t="str">
        <f>VLOOKUP(M1868,spp!A:B,2,FALSE)</f>
        <v>Ostracion meleagris</v>
      </c>
      <c r="O1868">
        <f t="shared" si="211"/>
        <v>2</v>
      </c>
      <c r="R1868">
        <v>2</v>
      </c>
      <c r="AJ1868" t="str">
        <f>VLOOKUP(M1868,spp!A:C,3,FALSE)</f>
        <v>0.10100000000000001</v>
      </c>
      <c r="AK1868">
        <f>VLOOKUP(M1868,spp!A:D,4,FALSE)</f>
        <v>2</v>
      </c>
      <c r="AL1868">
        <f t="shared" si="213"/>
        <v>31.562500000000004</v>
      </c>
      <c r="AM1868">
        <f t="shared" si="214"/>
        <v>0.78906250000000011</v>
      </c>
      <c r="AN1868">
        <f t="shared" si="215"/>
        <v>7.8906250000000009</v>
      </c>
      <c r="AO1868">
        <f t="shared" si="216"/>
        <v>7.8906250000000001E-3</v>
      </c>
      <c r="AP1868">
        <f t="shared" si="217"/>
        <v>0.04</v>
      </c>
      <c r="AQ1868">
        <f>VLOOKUP(M1868,spp!A:H,8,FALSE)</f>
        <v>2.9</v>
      </c>
      <c r="AR1868" t="str">
        <f>VLOOKUP(M1868,spp!A:K,10,FALSE)</f>
        <v>Herbívoro</v>
      </c>
      <c r="AS1868" t="str">
        <f>VLOOKUP(M1868,spp!A:L,12,FALSE)</f>
        <v>NE</v>
      </c>
    </row>
    <row r="1869" spans="1:45" x14ac:dyDescent="0.3">
      <c r="A1869">
        <v>52</v>
      </c>
      <c r="B1869" s="2" t="s">
        <v>1176</v>
      </c>
      <c r="C1869" s="2" t="s">
        <v>1177</v>
      </c>
      <c r="D1869" s="2" t="s">
        <v>1381</v>
      </c>
      <c r="E1869" s="2" t="s">
        <v>1179</v>
      </c>
      <c r="F1869" s="2">
        <v>2</v>
      </c>
      <c r="G1869" s="1">
        <v>41472</v>
      </c>
      <c r="H1869" s="61">
        <v>2013</v>
      </c>
      <c r="I1869" s="5" t="s">
        <v>986</v>
      </c>
      <c r="K1869">
        <v>13</v>
      </c>
      <c r="L1869" t="str">
        <f t="shared" si="212"/>
        <v>Profundo</v>
      </c>
      <c r="M1869" s="2" t="s">
        <v>1064</v>
      </c>
      <c r="N1869" t="str">
        <f>VLOOKUP(M1869,spp!A:B,2,FALSE)</f>
        <v>Zanclus cornutus</v>
      </c>
      <c r="O1869">
        <f t="shared" si="211"/>
        <v>2</v>
      </c>
      <c r="T1869">
        <v>2</v>
      </c>
      <c r="AJ1869">
        <f>VLOOKUP(M1869,spp!A:C,3,FALSE)</f>
        <v>1.47E-2</v>
      </c>
      <c r="AK1869">
        <f>VLOOKUP(M1869,spp!A:D,4,FALSE)</f>
        <v>3</v>
      </c>
      <c r="AL1869">
        <f t="shared" si="213"/>
        <v>459.375</v>
      </c>
      <c r="AM1869">
        <f t="shared" si="214"/>
        <v>11.484375</v>
      </c>
      <c r="AN1869">
        <f t="shared" si="215"/>
        <v>114.84375</v>
      </c>
      <c r="AO1869">
        <f t="shared" si="216"/>
        <v>0.11484374999999999</v>
      </c>
      <c r="AP1869">
        <f t="shared" si="217"/>
        <v>0.04</v>
      </c>
      <c r="AQ1869">
        <f>VLOOKUP(M1869,spp!A:H,8,FALSE)</f>
        <v>2.9</v>
      </c>
      <c r="AR1869" t="str">
        <f>VLOOKUP(M1869,spp!A:K,10,FALSE)</f>
        <v>Herbívoro</v>
      </c>
      <c r="AS1869" t="str">
        <f>VLOOKUP(M1869,spp!A:L,12,FALSE)</f>
        <v>NE</v>
      </c>
    </row>
    <row r="1870" spans="1:45" x14ac:dyDescent="0.3">
      <c r="A1870">
        <v>52</v>
      </c>
      <c r="B1870" s="2" t="s">
        <v>1176</v>
      </c>
      <c r="C1870" s="2" t="s">
        <v>1177</v>
      </c>
      <c r="D1870" s="2" t="s">
        <v>1381</v>
      </c>
      <c r="E1870" s="2" t="s">
        <v>1179</v>
      </c>
      <c r="F1870" s="2">
        <v>2</v>
      </c>
      <c r="G1870" s="1">
        <v>41472</v>
      </c>
      <c r="H1870" s="61">
        <v>2013</v>
      </c>
      <c r="I1870" s="5" t="s">
        <v>986</v>
      </c>
      <c r="K1870">
        <v>13</v>
      </c>
      <c r="L1870" t="str">
        <f t="shared" si="212"/>
        <v>Profundo</v>
      </c>
      <c r="M1870" s="2" t="s">
        <v>1047</v>
      </c>
      <c r="N1870" t="str">
        <f>VLOOKUP(M1870,spp!A:B,2,FALSE)</f>
        <v>Scarus rubroviolaceus</v>
      </c>
      <c r="O1870">
        <f t="shared" si="211"/>
        <v>1</v>
      </c>
      <c r="U1870">
        <v>1</v>
      </c>
      <c r="AJ1870">
        <f>VLOOKUP(M1870,spp!A:C,3,FALSE)</f>
        <v>1</v>
      </c>
      <c r="AK1870">
        <f>VLOOKUP(M1870,spp!A:D,4,FALSE)</f>
        <v>3.109</v>
      </c>
      <c r="AL1870">
        <f t="shared" si="213"/>
        <v>63169.516074034844</v>
      </c>
      <c r="AM1870">
        <f t="shared" si="214"/>
        <v>1579.2379018508711</v>
      </c>
      <c r="AN1870">
        <f t="shared" si="215"/>
        <v>15792.379018508711</v>
      </c>
      <c r="AO1870">
        <f t="shared" si="216"/>
        <v>15.792379018508711</v>
      </c>
      <c r="AP1870">
        <f t="shared" si="217"/>
        <v>0.02</v>
      </c>
      <c r="AQ1870">
        <f>VLOOKUP(M1870,spp!A:H,8,FALSE)</f>
        <v>2</v>
      </c>
      <c r="AR1870" t="str">
        <f>VLOOKUP(M1870,spp!A:K,10,FALSE)</f>
        <v>Herbívoro</v>
      </c>
      <c r="AS1870" t="str">
        <f>VLOOKUP(M1870,spp!A:L,12,FALSE)</f>
        <v>LC</v>
      </c>
    </row>
    <row r="1871" spans="1:45" x14ac:dyDescent="0.3">
      <c r="A1871">
        <v>52</v>
      </c>
      <c r="B1871" s="2" t="s">
        <v>1176</v>
      </c>
      <c r="C1871" s="2" t="s">
        <v>1177</v>
      </c>
      <c r="D1871" s="2" t="s">
        <v>1381</v>
      </c>
      <c r="E1871" s="2" t="s">
        <v>1179</v>
      </c>
      <c r="F1871" s="2">
        <v>2</v>
      </c>
      <c r="G1871" s="1">
        <v>41472</v>
      </c>
      <c r="H1871" s="61">
        <v>2013</v>
      </c>
      <c r="I1871" s="5" t="s">
        <v>986</v>
      </c>
      <c r="K1871">
        <v>13</v>
      </c>
      <c r="L1871" t="str">
        <f t="shared" si="212"/>
        <v>Profundo</v>
      </c>
      <c r="M1871" s="2" t="s">
        <v>1040</v>
      </c>
      <c r="N1871" t="str">
        <f>VLOOKUP(M1871,spp!A:B,2,FALSE)</f>
        <v>Sufflamen verres</v>
      </c>
      <c r="O1871">
        <f t="shared" si="211"/>
        <v>2</v>
      </c>
      <c r="S1871">
        <v>2</v>
      </c>
      <c r="AJ1871">
        <f>VLOOKUP(M1871,spp!A:C,3,FALSE)</f>
        <v>2</v>
      </c>
      <c r="AK1871">
        <f>VLOOKUP(M1871,spp!A:D,4,FALSE)</f>
        <v>3</v>
      </c>
      <c r="AL1871">
        <f t="shared" si="213"/>
        <v>21437.5</v>
      </c>
      <c r="AM1871">
        <f t="shared" si="214"/>
        <v>535.9375</v>
      </c>
      <c r="AN1871">
        <f t="shared" si="215"/>
        <v>5359.375</v>
      </c>
      <c r="AO1871">
        <f t="shared" si="216"/>
        <v>5.359375</v>
      </c>
      <c r="AP1871">
        <f t="shared" si="217"/>
        <v>0.04</v>
      </c>
      <c r="AQ1871">
        <f>VLOOKUP(M1871,spp!A:H,8,FALSE)</f>
        <v>3.3</v>
      </c>
      <c r="AR1871" t="str">
        <f>VLOOKUP(M1871,spp!A:K,10,FALSE)</f>
        <v>Depredador</v>
      </c>
      <c r="AS1871" t="str">
        <f>VLOOKUP(M1871,spp!A:L,12,FALSE)</f>
        <v>LC</v>
      </c>
    </row>
    <row r="1872" spans="1:45" x14ac:dyDescent="0.3">
      <c r="A1872">
        <v>52</v>
      </c>
      <c r="B1872" s="2" t="s">
        <v>1176</v>
      </c>
      <c r="C1872" s="2" t="s">
        <v>1177</v>
      </c>
      <c r="D1872" s="2" t="s">
        <v>1381</v>
      </c>
      <c r="E1872" s="2" t="s">
        <v>1179</v>
      </c>
      <c r="F1872" s="2">
        <v>2</v>
      </c>
      <c r="G1872" s="1">
        <v>41472</v>
      </c>
      <c r="H1872" s="61">
        <v>2013</v>
      </c>
      <c r="I1872" s="5" t="s">
        <v>986</v>
      </c>
      <c r="K1872">
        <v>13</v>
      </c>
      <c r="L1872" t="str">
        <f t="shared" si="212"/>
        <v>Profundo</v>
      </c>
      <c r="M1872" s="2" t="s">
        <v>1042</v>
      </c>
      <c r="N1872" t="str">
        <f>VLOOKUP(M1872,spp!A:B,2,FALSE)</f>
        <v>Bodianus diplotaenia</v>
      </c>
      <c r="O1872">
        <f t="shared" si="211"/>
        <v>2</v>
      </c>
      <c r="T1872">
        <v>2</v>
      </c>
      <c r="AJ1872">
        <f>VLOOKUP(M1872,spp!A:C,3,FALSE)</f>
        <v>2.01E-2</v>
      </c>
      <c r="AK1872">
        <f>VLOOKUP(M1872,spp!A:D,4,FALSE)</f>
        <v>2</v>
      </c>
      <c r="AL1872">
        <f t="shared" si="213"/>
        <v>25.125</v>
      </c>
      <c r="AM1872">
        <f t="shared" si="214"/>
        <v>0.62812500000000004</v>
      </c>
      <c r="AN1872">
        <f t="shared" si="215"/>
        <v>6.28125</v>
      </c>
      <c r="AO1872">
        <f t="shared" si="216"/>
        <v>6.2812500000000004E-3</v>
      </c>
      <c r="AP1872">
        <f t="shared" si="217"/>
        <v>0.04</v>
      </c>
      <c r="AQ1872">
        <f>VLOOKUP(M1872,spp!A:H,8,FALSE)</f>
        <v>3.4</v>
      </c>
      <c r="AR1872" t="str">
        <f>VLOOKUP(M1872,spp!A:K,10,FALSE)</f>
        <v>Depredador</v>
      </c>
      <c r="AS1872" t="str">
        <f>VLOOKUP(M1872,spp!A:L,12,FALSE)</f>
        <v>LC</v>
      </c>
    </row>
    <row r="1873" spans="1:45" x14ac:dyDescent="0.3">
      <c r="A1873">
        <v>52</v>
      </c>
      <c r="B1873" s="2" t="s">
        <v>1176</v>
      </c>
      <c r="C1873" s="2" t="s">
        <v>1177</v>
      </c>
      <c r="D1873" s="2" t="s">
        <v>1381</v>
      </c>
      <c r="E1873" s="2" t="s">
        <v>1179</v>
      </c>
      <c r="F1873" s="2">
        <v>2</v>
      </c>
      <c r="G1873" s="1">
        <v>41472</v>
      </c>
      <c r="H1873" s="61">
        <v>2013</v>
      </c>
      <c r="I1873" s="5" t="s">
        <v>986</v>
      </c>
      <c r="K1873">
        <v>13</v>
      </c>
      <c r="L1873" t="str">
        <f t="shared" si="212"/>
        <v>Profundo</v>
      </c>
      <c r="M1873" s="2" t="s">
        <v>1198</v>
      </c>
      <c r="N1873" t="str">
        <f>VLOOKUP(M1873,spp!A:B,2,FALSE)</f>
        <v>Dermatolepis dermatolepis</v>
      </c>
      <c r="O1873">
        <f t="shared" si="211"/>
        <v>2</v>
      </c>
      <c r="Q1873">
        <v>2</v>
      </c>
      <c r="AJ1873">
        <f>VLOOKUP(M1873,spp!A:C,3,FALSE)</f>
        <v>1</v>
      </c>
      <c r="AK1873">
        <f>VLOOKUP(M1873,spp!A:D,4,FALSE)</f>
        <v>3</v>
      </c>
      <c r="AL1873">
        <f t="shared" si="213"/>
        <v>843.75</v>
      </c>
      <c r="AM1873">
        <f t="shared" si="214"/>
        <v>21.09375</v>
      </c>
      <c r="AN1873">
        <f t="shared" si="215"/>
        <v>210.9375</v>
      </c>
      <c r="AO1873">
        <f t="shared" si="216"/>
        <v>0.2109375</v>
      </c>
      <c r="AP1873">
        <f t="shared" si="217"/>
        <v>0.04</v>
      </c>
      <c r="AQ1873">
        <f>VLOOKUP(M1873,spp!A:H,8,FALSE)</f>
        <v>4.5</v>
      </c>
      <c r="AR1873" t="str">
        <f>VLOOKUP(M1873,spp!A:K,10,FALSE)</f>
        <v>Depredador Tope</v>
      </c>
      <c r="AS1873" t="str">
        <f>VLOOKUP(M1873,spp!A:L,12,FALSE)</f>
        <v>LC</v>
      </c>
    </row>
    <row r="1874" spans="1:45" x14ac:dyDescent="0.3">
      <c r="A1874">
        <v>52</v>
      </c>
      <c r="B1874" s="2" t="s">
        <v>1176</v>
      </c>
      <c r="C1874" s="2" t="s">
        <v>1177</v>
      </c>
      <c r="D1874" s="2" t="s">
        <v>1381</v>
      </c>
      <c r="E1874" s="2" t="s">
        <v>1179</v>
      </c>
      <c r="F1874" s="2">
        <v>2</v>
      </c>
      <c r="G1874" s="1">
        <v>41472</v>
      </c>
      <c r="H1874" s="61">
        <v>2013</v>
      </c>
      <c r="I1874" s="5" t="s">
        <v>986</v>
      </c>
      <c r="K1874">
        <v>13</v>
      </c>
      <c r="L1874" t="str">
        <f t="shared" si="212"/>
        <v>Profundo</v>
      </c>
      <c r="M1874" s="2" t="s">
        <v>1077</v>
      </c>
      <c r="N1874" t="str">
        <f>VLOOKUP(M1874,spp!A:B,2,FALSE)</f>
        <v>Fistularia commersonii</v>
      </c>
      <c r="O1874">
        <f t="shared" si="211"/>
        <v>1</v>
      </c>
      <c r="V1874">
        <v>1</v>
      </c>
      <c r="AJ1874">
        <f>VLOOKUP(M1874,spp!A:C,3,FALSE)</f>
        <v>5</v>
      </c>
      <c r="AK1874">
        <f>VLOOKUP(M1874,spp!A:D,4,FALSE)</f>
        <v>3</v>
      </c>
      <c r="AL1874">
        <f t="shared" si="213"/>
        <v>455625</v>
      </c>
      <c r="AM1874">
        <f t="shared" si="214"/>
        <v>11390.625</v>
      </c>
      <c r="AN1874">
        <f t="shared" si="215"/>
        <v>113906.25</v>
      </c>
      <c r="AO1874">
        <f t="shared" si="216"/>
        <v>113.90625</v>
      </c>
      <c r="AP1874">
        <f t="shared" si="217"/>
        <v>0.02</v>
      </c>
      <c r="AQ1874">
        <f>VLOOKUP(M1874,spp!A:H,8,FALSE)</f>
        <v>4.3</v>
      </c>
      <c r="AR1874" t="str">
        <f>VLOOKUP(M1874,spp!A:K,10,FALSE)</f>
        <v>Depredador Tope</v>
      </c>
      <c r="AS1874" t="str">
        <f>VLOOKUP(M1874,spp!A:L,12,FALSE)</f>
        <v>NE</v>
      </c>
    </row>
    <row r="1875" spans="1:45" x14ac:dyDescent="0.3">
      <c r="A1875">
        <v>52</v>
      </c>
      <c r="B1875" s="2" t="s">
        <v>1176</v>
      </c>
      <c r="C1875" s="2" t="s">
        <v>1177</v>
      </c>
      <c r="D1875" s="2" t="s">
        <v>1381</v>
      </c>
      <c r="E1875" s="2" t="s">
        <v>1179</v>
      </c>
      <c r="F1875" s="2">
        <v>2</v>
      </c>
      <c r="G1875" s="1">
        <v>41472</v>
      </c>
      <c r="H1875" s="61">
        <v>2013</v>
      </c>
      <c r="I1875" s="5" t="s">
        <v>986</v>
      </c>
      <c r="K1875">
        <v>13</v>
      </c>
      <c r="L1875" t="str">
        <f t="shared" si="212"/>
        <v>Profundo</v>
      </c>
      <c r="M1875" s="2" t="s">
        <v>1213</v>
      </c>
      <c r="N1875" t="str">
        <f>VLOOKUP(M1875,spp!A:B,2,FALSE)</f>
        <v>Novaculichthys taeniourus</v>
      </c>
      <c r="O1875">
        <f t="shared" si="211"/>
        <v>2</v>
      </c>
      <c r="S1875">
        <v>2</v>
      </c>
      <c r="AJ1875">
        <f>VLOOKUP(M1875,spp!A:C,3,FALSE)</f>
        <v>1</v>
      </c>
      <c r="AK1875">
        <f>VLOOKUP(M1875,spp!A:D,4,FALSE)</f>
        <v>2.91</v>
      </c>
      <c r="AL1875">
        <f t="shared" si="213"/>
        <v>8284.5842211136169</v>
      </c>
      <c r="AM1875">
        <f t="shared" si="214"/>
        <v>207.11460552784041</v>
      </c>
      <c r="AN1875">
        <f t="shared" si="215"/>
        <v>2071.1460552784042</v>
      </c>
      <c r="AO1875">
        <f t="shared" si="216"/>
        <v>2.0711460552784042</v>
      </c>
      <c r="AP1875">
        <f t="shared" si="217"/>
        <v>0.04</v>
      </c>
      <c r="AQ1875">
        <f>VLOOKUP(M1875,spp!A:H,8,FALSE)</f>
        <v>3.3</v>
      </c>
      <c r="AR1875" t="str">
        <f>VLOOKUP(M1875,spp!A:K,10,FALSE)</f>
        <v>Depredador</v>
      </c>
      <c r="AS1875" t="str">
        <f>VLOOKUP(M1875,spp!A:L,12,FALSE)</f>
        <v>LC</v>
      </c>
    </row>
    <row r="1876" spans="1:45" x14ac:dyDescent="0.3">
      <c r="A1876">
        <v>52</v>
      </c>
      <c r="B1876" s="2" t="s">
        <v>1176</v>
      </c>
      <c r="C1876" s="2" t="s">
        <v>1177</v>
      </c>
      <c r="D1876" s="2" t="s">
        <v>1381</v>
      </c>
      <c r="E1876" s="2" t="s">
        <v>1179</v>
      </c>
      <c r="F1876" s="2">
        <v>3</v>
      </c>
      <c r="G1876" s="1">
        <v>41472</v>
      </c>
      <c r="H1876" s="61">
        <v>2013</v>
      </c>
      <c r="I1876" s="5" t="s">
        <v>986</v>
      </c>
      <c r="K1876">
        <v>14</v>
      </c>
      <c r="L1876" t="str">
        <f t="shared" si="212"/>
        <v>Profundo</v>
      </c>
      <c r="M1876" s="2" t="s">
        <v>1195</v>
      </c>
      <c r="N1876" t="str">
        <f>VLOOKUP(M1876,spp!A:B,2,FALSE)</f>
        <v>Melichthys niger</v>
      </c>
      <c r="O1876">
        <f t="shared" si="211"/>
        <v>10</v>
      </c>
      <c r="U1876">
        <v>10</v>
      </c>
      <c r="AJ1876">
        <f>VLOOKUP(M1876,spp!A:C,3,FALSE)</f>
        <v>5</v>
      </c>
      <c r="AK1876">
        <f>VLOOKUP(M1876,spp!A:D,4,FALSE)</f>
        <v>3</v>
      </c>
      <c r="AL1876">
        <f t="shared" si="213"/>
        <v>2143750</v>
      </c>
      <c r="AM1876">
        <f t="shared" si="214"/>
        <v>53593.75</v>
      </c>
      <c r="AN1876">
        <f t="shared" si="215"/>
        <v>535937.5</v>
      </c>
      <c r="AO1876">
        <f t="shared" si="216"/>
        <v>535.9375</v>
      </c>
      <c r="AP1876">
        <f t="shared" si="217"/>
        <v>0.2</v>
      </c>
      <c r="AQ1876">
        <f>VLOOKUP(M1876,spp!A:H,8,FALSE)</f>
        <v>2.4</v>
      </c>
      <c r="AR1876" t="str">
        <f>VLOOKUP(M1876,spp!A:K,10,FALSE)</f>
        <v>Herbívoro</v>
      </c>
      <c r="AS1876" t="str">
        <f>VLOOKUP(M1876,spp!A:L,12,FALSE)</f>
        <v>NE</v>
      </c>
    </row>
    <row r="1877" spans="1:45" x14ac:dyDescent="0.3">
      <c r="A1877">
        <v>52</v>
      </c>
      <c r="B1877" s="2" t="s">
        <v>1176</v>
      </c>
      <c r="C1877" s="2" t="s">
        <v>1177</v>
      </c>
      <c r="D1877" s="2" t="s">
        <v>1381</v>
      </c>
      <c r="E1877" s="2" t="s">
        <v>1179</v>
      </c>
      <c r="F1877" s="2">
        <v>3</v>
      </c>
      <c r="G1877" s="1">
        <v>41472</v>
      </c>
      <c r="H1877" s="61">
        <v>2013</v>
      </c>
      <c r="I1877" s="5" t="s">
        <v>986</v>
      </c>
      <c r="K1877">
        <v>14</v>
      </c>
      <c r="L1877" t="str">
        <f t="shared" si="212"/>
        <v>Profundo</v>
      </c>
      <c r="M1877" s="2" t="s">
        <v>1028</v>
      </c>
      <c r="N1877" t="str">
        <f>VLOOKUP(M1877,spp!A:B,2,FALSE)</f>
        <v>Thalassoma lucasanum</v>
      </c>
      <c r="O1877">
        <f t="shared" si="211"/>
        <v>512</v>
      </c>
      <c r="P1877">
        <v>500</v>
      </c>
      <c r="Q1877">
        <v>12</v>
      </c>
      <c r="AJ1877">
        <f>VLOOKUP(M1877,spp!A:C,3,FALSE)</f>
        <v>1.261E-2</v>
      </c>
      <c r="AK1877">
        <f>VLOOKUP(M1877,spp!A:D,4,FALSE)</f>
        <v>2</v>
      </c>
      <c r="AL1877">
        <f t="shared" si="213"/>
        <v>47.917999999999999</v>
      </c>
      <c r="AM1877">
        <f t="shared" si="214"/>
        <v>1.1979500000000001</v>
      </c>
      <c r="AN1877">
        <f t="shared" si="215"/>
        <v>11.979500000000002</v>
      </c>
      <c r="AO1877">
        <f t="shared" si="216"/>
        <v>1.1979500000000002E-2</v>
      </c>
      <c r="AP1877">
        <f t="shared" si="217"/>
        <v>10.24</v>
      </c>
      <c r="AQ1877">
        <f>VLOOKUP(M1877,spp!A:H,8,FALSE)</f>
        <v>3.5</v>
      </c>
      <c r="AR1877" t="str">
        <f>VLOOKUP(M1877,spp!A:K,10,FALSE)</f>
        <v>Depredador</v>
      </c>
      <c r="AS1877" t="str">
        <f>VLOOKUP(M1877,spp!A:L,12,FALSE)</f>
        <v>LC</v>
      </c>
    </row>
    <row r="1878" spans="1:45" x14ac:dyDescent="0.3">
      <c r="A1878">
        <v>52</v>
      </c>
      <c r="B1878" s="2" t="s">
        <v>1176</v>
      </c>
      <c r="C1878" s="2" t="s">
        <v>1177</v>
      </c>
      <c r="D1878" s="2" t="s">
        <v>1381</v>
      </c>
      <c r="E1878" s="2" t="s">
        <v>1179</v>
      </c>
      <c r="F1878" s="2">
        <v>3</v>
      </c>
      <c r="G1878" s="1">
        <v>41472</v>
      </c>
      <c r="H1878" s="61">
        <v>2013</v>
      </c>
      <c r="I1878" s="5" t="s">
        <v>986</v>
      </c>
      <c r="K1878">
        <v>14</v>
      </c>
      <c r="L1878" t="str">
        <f t="shared" si="212"/>
        <v>Profundo</v>
      </c>
      <c r="M1878" s="2" t="s">
        <v>1141</v>
      </c>
      <c r="N1878" t="str">
        <f>VLOOKUP(M1878,spp!A:B,2,FALSE)</f>
        <v>Halichoeres discolor</v>
      </c>
      <c r="O1878">
        <f t="shared" si="211"/>
        <v>36</v>
      </c>
      <c r="P1878">
        <v>30</v>
      </c>
      <c r="R1878">
        <v>6</v>
      </c>
      <c r="AJ1878">
        <f>VLOOKUP(M1878,spp!A:C,3,FALSE)</f>
        <v>0.01</v>
      </c>
      <c r="AK1878">
        <f>VLOOKUP(M1878,spp!A:D,4,FALSE)</f>
        <v>3.04</v>
      </c>
      <c r="AL1878">
        <f t="shared" si="213"/>
        <v>134.50806431221969</v>
      </c>
      <c r="AM1878">
        <f t="shared" si="214"/>
        <v>3.3627016078054921</v>
      </c>
      <c r="AN1878">
        <f t="shared" si="215"/>
        <v>33.627016078054922</v>
      </c>
      <c r="AO1878">
        <f t="shared" si="216"/>
        <v>3.3627016078054919E-2</v>
      </c>
      <c r="AP1878">
        <f t="shared" si="217"/>
        <v>0.72</v>
      </c>
      <c r="AQ1878">
        <f>VLOOKUP(M1878,spp!A:H,8,FALSE)</f>
        <v>3.4</v>
      </c>
      <c r="AR1878" t="str">
        <f>VLOOKUP(M1878,spp!A:K,10,FALSE)</f>
        <v>Depredador</v>
      </c>
      <c r="AS1878" t="str">
        <f>VLOOKUP(M1878,spp!A:L,12,FALSE)</f>
        <v>VU</v>
      </c>
    </row>
    <row r="1879" spans="1:45" x14ac:dyDescent="0.3">
      <c r="A1879">
        <v>52</v>
      </c>
      <c r="B1879" s="2" t="s">
        <v>1176</v>
      </c>
      <c r="C1879" s="2" t="s">
        <v>1177</v>
      </c>
      <c r="D1879" s="2" t="s">
        <v>1381</v>
      </c>
      <c r="E1879" s="2" t="s">
        <v>1179</v>
      </c>
      <c r="F1879" s="2">
        <v>3</v>
      </c>
      <c r="G1879" s="1">
        <v>41472</v>
      </c>
      <c r="H1879" s="61">
        <v>2013</v>
      </c>
      <c r="I1879" s="5" t="s">
        <v>986</v>
      </c>
      <c r="K1879">
        <v>14</v>
      </c>
      <c r="L1879" t="str">
        <f t="shared" si="212"/>
        <v>Profundo</v>
      </c>
      <c r="M1879" s="2" t="s">
        <v>1064</v>
      </c>
      <c r="N1879" t="str">
        <f>VLOOKUP(M1879,spp!A:B,2,FALSE)</f>
        <v>Zanclus cornutus</v>
      </c>
      <c r="O1879">
        <f t="shared" si="211"/>
        <v>3</v>
      </c>
      <c r="T1879">
        <v>3</v>
      </c>
      <c r="AJ1879">
        <f>VLOOKUP(M1879,spp!A:C,3,FALSE)</f>
        <v>1.47E-2</v>
      </c>
      <c r="AK1879">
        <f>VLOOKUP(M1879,spp!A:D,4,FALSE)</f>
        <v>3</v>
      </c>
      <c r="AL1879">
        <f t="shared" si="213"/>
        <v>689.0625</v>
      </c>
      <c r="AM1879">
        <f t="shared" si="214"/>
        <v>17.2265625</v>
      </c>
      <c r="AN1879">
        <f t="shared" si="215"/>
        <v>172.265625</v>
      </c>
      <c r="AO1879">
        <f t="shared" si="216"/>
        <v>0.17226562500000001</v>
      </c>
      <c r="AP1879">
        <f t="shared" si="217"/>
        <v>0.06</v>
      </c>
      <c r="AQ1879">
        <f>VLOOKUP(M1879,spp!A:H,8,FALSE)</f>
        <v>2.9</v>
      </c>
      <c r="AR1879" t="str">
        <f>VLOOKUP(M1879,spp!A:K,10,FALSE)</f>
        <v>Herbívoro</v>
      </c>
      <c r="AS1879" t="str">
        <f>VLOOKUP(M1879,spp!A:L,12,FALSE)</f>
        <v>NE</v>
      </c>
    </row>
    <row r="1880" spans="1:45" x14ac:dyDescent="0.3">
      <c r="A1880">
        <v>52</v>
      </c>
      <c r="B1880" s="2" t="s">
        <v>1176</v>
      </c>
      <c r="C1880" s="2" t="s">
        <v>1177</v>
      </c>
      <c r="D1880" s="2" t="s">
        <v>1381</v>
      </c>
      <c r="E1880" s="2" t="s">
        <v>1179</v>
      </c>
      <c r="F1880" s="2">
        <v>3</v>
      </c>
      <c r="G1880" s="1">
        <v>41472</v>
      </c>
      <c r="H1880" s="61">
        <v>2013</v>
      </c>
      <c r="I1880" s="5" t="s">
        <v>986</v>
      </c>
      <c r="K1880">
        <v>14</v>
      </c>
      <c r="L1880" t="str">
        <f t="shared" si="212"/>
        <v>Profundo</v>
      </c>
      <c r="M1880" s="2" t="s">
        <v>1040</v>
      </c>
      <c r="N1880" t="str">
        <f>VLOOKUP(M1880,spp!A:B,2,FALSE)</f>
        <v>Sufflamen verres</v>
      </c>
      <c r="O1880">
        <f t="shared" si="211"/>
        <v>5</v>
      </c>
      <c r="T1880">
        <v>3</v>
      </c>
      <c r="U1880">
        <v>2</v>
      </c>
      <c r="AJ1880">
        <f>VLOOKUP(M1880,spp!A:C,3,FALSE)</f>
        <v>2</v>
      </c>
      <c r="AK1880">
        <f>VLOOKUP(M1880,spp!A:D,4,FALSE)</f>
        <v>3</v>
      </c>
      <c r="AL1880">
        <f t="shared" si="213"/>
        <v>265250</v>
      </c>
      <c r="AM1880">
        <f t="shared" si="214"/>
        <v>6631.25</v>
      </c>
      <c r="AN1880">
        <f t="shared" si="215"/>
        <v>66312.5</v>
      </c>
      <c r="AO1880">
        <f t="shared" si="216"/>
        <v>66.3125</v>
      </c>
      <c r="AP1880">
        <f t="shared" si="217"/>
        <v>0.1</v>
      </c>
      <c r="AQ1880">
        <f>VLOOKUP(M1880,spp!A:H,8,FALSE)</f>
        <v>3.3</v>
      </c>
      <c r="AR1880" t="str">
        <f>VLOOKUP(M1880,spp!A:K,10,FALSE)</f>
        <v>Depredador</v>
      </c>
      <c r="AS1880" t="str">
        <f>VLOOKUP(M1880,spp!A:L,12,FALSE)</f>
        <v>LC</v>
      </c>
    </row>
    <row r="1881" spans="1:45" x14ac:dyDescent="0.3">
      <c r="A1881">
        <v>52</v>
      </c>
      <c r="B1881" s="2" t="s">
        <v>1176</v>
      </c>
      <c r="C1881" s="2" t="s">
        <v>1177</v>
      </c>
      <c r="D1881" s="2" t="s">
        <v>1381</v>
      </c>
      <c r="E1881" s="2" t="s">
        <v>1179</v>
      </c>
      <c r="F1881" s="2">
        <v>3</v>
      </c>
      <c r="G1881" s="1">
        <v>41472</v>
      </c>
      <c r="H1881" s="61">
        <v>2013</v>
      </c>
      <c r="I1881" s="5" t="s">
        <v>986</v>
      </c>
      <c r="K1881">
        <v>14</v>
      </c>
      <c r="L1881" t="str">
        <f t="shared" si="212"/>
        <v>Profundo</v>
      </c>
      <c r="M1881" s="2" t="s">
        <v>1062</v>
      </c>
      <c r="N1881" t="str">
        <f>VLOOKUP(M1881,spp!A:B,2,FALSE)</f>
        <v>Paranthias colonus</v>
      </c>
      <c r="O1881">
        <f t="shared" si="211"/>
        <v>300</v>
      </c>
      <c r="S1881">
        <v>300</v>
      </c>
      <c r="AJ1881">
        <f>VLOOKUP(M1881,spp!A:C,3,FALSE)</f>
        <v>1.485E-2</v>
      </c>
      <c r="AK1881">
        <f>VLOOKUP(M1881,spp!A:D,4,FALSE)</f>
        <v>2</v>
      </c>
      <c r="AL1881">
        <f t="shared" si="213"/>
        <v>1364.34375</v>
      </c>
      <c r="AM1881">
        <f t="shared" si="214"/>
        <v>34.108593749999997</v>
      </c>
      <c r="AN1881">
        <f t="shared" si="215"/>
        <v>341.0859375</v>
      </c>
      <c r="AO1881">
        <f t="shared" si="216"/>
        <v>0.34108593749999999</v>
      </c>
      <c r="AP1881">
        <f t="shared" si="217"/>
        <v>6</v>
      </c>
      <c r="AQ1881">
        <f>VLOOKUP(M1881,spp!A:H,8,FALSE)</f>
        <v>3.8</v>
      </c>
      <c r="AR1881" t="str">
        <f>VLOOKUP(M1881,spp!A:K,10,FALSE)</f>
        <v>Planctívoro</v>
      </c>
      <c r="AS1881" t="str">
        <f>VLOOKUP(M1881,spp!A:L,12,FALSE)</f>
        <v>LC</v>
      </c>
    </row>
    <row r="1882" spans="1:45" x14ac:dyDescent="0.3">
      <c r="A1882">
        <v>52</v>
      </c>
      <c r="B1882" s="2" t="s">
        <v>1176</v>
      </c>
      <c r="C1882" s="2" t="s">
        <v>1177</v>
      </c>
      <c r="D1882" s="2" t="s">
        <v>1381</v>
      </c>
      <c r="E1882" s="2" t="s">
        <v>1179</v>
      </c>
      <c r="F1882" s="2">
        <v>3</v>
      </c>
      <c r="G1882" s="1">
        <v>41472</v>
      </c>
      <c r="H1882" s="61">
        <v>2013</v>
      </c>
      <c r="I1882" s="5" t="s">
        <v>986</v>
      </c>
      <c r="K1882">
        <v>14</v>
      </c>
      <c r="L1882" t="str">
        <f t="shared" si="212"/>
        <v>Profundo</v>
      </c>
      <c r="M1882" s="2" t="s">
        <v>1038</v>
      </c>
      <c r="N1882" t="str">
        <f>VLOOKUP(M1882,spp!A:B,2,FALSE)</f>
        <v>Holacanthus passer</v>
      </c>
      <c r="O1882">
        <f t="shared" si="211"/>
        <v>6</v>
      </c>
      <c r="R1882">
        <v>3</v>
      </c>
      <c r="S1882">
        <v>3</v>
      </c>
      <c r="AJ1882">
        <f>VLOOKUP(M1882,spp!A:C,3,FALSE)</f>
        <v>2</v>
      </c>
      <c r="AK1882">
        <f>VLOOKUP(M1882,spp!A:D,4,FALSE)</f>
        <v>3</v>
      </c>
      <c r="AL1882">
        <f t="shared" si="213"/>
        <v>43875</v>
      </c>
      <c r="AM1882">
        <f t="shared" si="214"/>
        <v>1096.875</v>
      </c>
      <c r="AN1882">
        <f t="shared" si="215"/>
        <v>10968.75</v>
      </c>
      <c r="AO1882">
        <f t="shared" si="216"/>
        <v>10.96875</v>
      </c>
      <c r="AP1882">
        <f t="shared" si="217"/>
        <v>0.12</v>
      </c>
      <c r="AQ1882">
        <f>VLOOKUP(M1882,spp!A:H,8,FALSE)</f>
        <v>2.6</v>
      </c>
      <c r="AR1882" t="str">
        <f>VLOOKUP(M1882,spp!A:K,10,FALSE)</f>
        <v>Herbívoro</v>
      </c>
      <c r="AS1882" t="str">
        <f>VLOOKUP(M1882,spp!A:L,12,FALSE)</f>
        <v>LC</v>
      </c>
    </row>
    <row r="1883" spans="1:45" x14ac:dyDescent="0.3">
      <c r="A1883">
        <v>52</v>
      </c>
      <c r="B1883" s="2" t="s">
        <v>1176</v>
      </c>
      <c r="C1883" s="2" t="s">
        <v>1177</v>
      </c>
      <c r="D1883" s="2" t="s">
        <v>1381</v>
      </c>
      <c r="E1883" s="2" t="s">
        <v>1179</v>
      </c>
      <c r="F1883" s="2">
        <v>3</v>
      </c>
      <c r="G1883" s="1">
        <v>41472</v>
      </c>
      <c r="H1883" s="61">
        <v>2013</v>
      </c>
      <c r="I1883" s="5" t="s">
        <v>986</v>
      </c>
      <c r="K1883">
        <v>14</v>
      </c>
      <c r="L1883" t="str">
        <f t="shared" si="212"/>
        <v>Profundo</v>
      </c>
      <c r="M1883" s="2" t="s">
        <v>1194</v>
      </c>
      <c r="N1883" t="str">
        <f>VLOOKUP(M1883,spp!A:B,2,FALSE)</f>
        <v>Stegastes arcifrons</v>
      </c>
      <c r="O1883">
        <f t="shared" si="211"/>
        <v>65</v>
      </c>
      <c r="P1883">
        <v>35</v>
      </c>
      <c r="Q1883">
        <v>30</v>
      </c>
      <c r="AJ1883">
        <f>VLOOKUP(M1883,spp!A:C,3,FALSE)</f>
        <v>3.49E-2</v>
      </c>
      <c r="AK1883">
        <f>VLOOKUP(M1883,spp!A:D,4,FALSE)</f>
        <v>2</v>
      </c>
      <c r="AL1883">
        <f t="shared" si="213"/>
        <v>66.528125000000003</v>
      </c>
      <c r="AM1883">
        <f t="shared" si="214"/>
        <v>1.6632031250000001</v>
      </c>
      <c r="AN1883">
        <f t="shared" si="215"/>
        <v>16.632031250000001</v>
      </c>
      <c r="AO1883">
        <f t="shared" si="216"/>
        <v>1.6632031250000002E-2</v>
      </c>
      <c r="AP1883">
        <f t="shared" si="217"/>
        <v>1.3</v>
      </c>
      <c r="AQ1883">
        <f>VLOOKUP(M1883,spp!A:H,8,FALSE)</f>
        <v>2.97</v>
      </c>
      <c r="AR1883" t="str">
        <f>VLOOKUP(M1883,spp!A:K,10,FALSE)</f>
        <v>Herbívoro</v>
      </c>
      <c r="AS1883" t="str">
        <f>VLOOKUP(M1883,spp!A:L,12,FALSE)</f>
        <v>LC</v>
      </c>
    </row>
    <row r="1884" spans="1:45" x14ac:dyDescent="0.3">
      <c r="A1884">
        <v>52</v>
      </c>
      <c r="B1884" s="2" t="s">
        <v>1176</v>
      </c>
      <c r="C1884" s="2" t="s">
        <v>1177</v>
      </c>
      <c r="D1884" s="2" t="s">
        <v>1381</v>
      </c>
      <c r="E1884" s="2" t="s">
        <v>1179</v>
      </c>
      <c r="F1884" s="2">
        <v>3</v>
      </c>
      <c r="G1884" s="1">
        <v>41472</v>
      </c>
      <c r="H1884" s="61">
        <v>2013</v>
      </c>
      <c r="I1884" s="5" t="s">
        <v>986</v>
      </c>
      <c r="K1884">
        <v>14</v>
      </c>
      <c r="L1884" t="str">
        <f t="shared" si="212"/>
        <v>Profundo</v>
      </c>
      <c r="M1884" s="2" t="s">
        <v>1066</v>
      </c>
      <c r="N1884" t="str">
        <f>VLOOKUP(M1884,spp!A:B,2,FALSE)</f>
        <v>Caranx melampygus</v>
      </c>
      <c r="O1884">
        <f t="shared" si="211"/>
        <v>8</v>
      </c>
      <c r="U1884">
        <v>3</v>
      </c>
      <c r="V1884">
        <v>5</v>
      </c>
      <c r="AJ1884">
        <f>VLOOKUP(M1884,spp!A:C,3,FALSE)</f>
        <v>2</v>
      </c>
      <c r="AK1884">
        <f>VLOOKUP(M1884,spp!A:D,4,FALSE)</f>
        <v>2</v>
      </c>
      <c r="AL1884">
        <f t="shared" si="213"/>
        <v>27600</v>
      </c>
      <c r="AM1884">
        <f t="shared" si="214"/>
        <v>690</v>
      </c>
      <c r="AN1884">
        <f t="shared" si="215"/>
        <v>6900</v>
      </c>
      <c r="AO1884">
        <f t="shared" si="216"/>
        <v>6.9</v>
      </c>
      <c r="AP1884">
        <f t="shared" si="217"/>
        <v>0.16</v>
      </c>
      <c r="AQ1884">
        <f>VLOOKUP(M1884,spp!A:H,8,FALSE)</f>
        <v>4.5</v>
      </c>
      <c r="AR1884" t="str">
        <f>VLOOKUP(M1884,spp!A:K,10,FALSE)</f>
        <v>Depredador Tope</v>
      </c>
      <c r="AS1884" t="str">
        <f>VLOOKUP(M1884,spp!A:L,12,FALSE)</f>
        <v>NE</v>
      </c>
    </row>
    <row r="1885" spans="1:45" x14ac:dyDescent="0.3">
      <c r="A1885">
        <v>52</v>
      </c>
      <c r="B1885" s="2" t="s">
        <v>1176</v>
      </c>
      <c r="C1885" s="2" t="s">
        <v>1177</v>
      </c>
      <c r="D1885" s="2" t="s">
        <v>1381</v>
      </c>
      <c r="E1885" s="2" t="s">
        <v>1179</v>
      </c>
      <c r="F1885" s="2">
        <v>3</v>
      </c>
      <c r="G1885" s="1">
        <v>41472</v>
      </c>
      <c r="H1885" s="61">
        <v>2013</v>
      </c>
      <c r="I1885" s="5" t="s">
        <v>986</v>
      </c>
      <c r="K1885">
        <v>14</v>
      </c>
      <c r="L1885" t="str">
        <f t="shared" si="212"/>
        <v>Profundo</v>
      </c>
      <c r="M1885" s="2" t="s">
        <v>1021</v>
      </c>
      <c r="N1885" t="str">
        <f>VLOOKUP(M1885,spp!A:B,2,FALSE)</f>
        <v>Johnrandallia nigrirostris</v>
      </c>
      <c r="O1885">
        <f t="shared" si="211"/>
        <v>14</v>
      </c>
      <c r="Q1885">
        <v>14</v>
      </c>
      <c r="AJ1885">
        <f>VLOOKUP(M1885,spp!A:C,3,FALSE)</f>
        <v>2</v>
      </c>
      <c r="AK1885">
        <f>VLOOKUP(M1885,spp!A:D,4,FALSE)</f>
        <v>3</v>
      </c>
      <c r="AL1885">
        <f t="shared" si="213"/>
        <v>11812.5</v>
      </c>
      <c r="AM1885">
        <f t="shared" si="214"/>
        <v>295.3125</v>
      </c>
      <c r="AN1885">
        <f t="shared" si="215"/>
        <v>2953.125</v>
      </c>
      <c r="AO1885">
        <f t="shared" si="216"/>
        <v>2.953125</v>
      </c>
      <c r="AP1885">
        <f t="shared" si="217"/>
        <v>0.28000000000000003</v>
      </c>
      <c r="AQ1885">
        <f>VLOOKUP(M1885,spp!A:H,8,FALSE)</f>
        <v>3</v>
      </c>
      <c r="AR1885" t="str">
        <f>VLOOKUP(M1885,spp!A:K,10,FALSE)</f>
        <v>Depredador</v>
      </c>
      <c r="AS1885" t="str">
        <f>VLOOKUP(M1885,spp!A:L,12,FALSE)</f>
        <v>LC</v>
      </c>
    </row>
    <row r="1886" spans="1:45" x14ac:dyDescent="0.3">
      <c r="A1886">
        <v>52</v>
      </c>
      <c r="B1886" s="2" t="s">
        <v>1176</v>
      </c>
      <c r="C1886" s="2" t="s">
        <v>1177</v>
      </c>
      <c r="D1886" s="2" t="s">
        <v>1381</v>
      </c>
      <c r="E1886" s="2" t="s">
        <v>1179</v>
      </c>
      <c r="F1886" s="2">
        <v>3</v>
      </c>
      <c r="G1886" s="1">
        <v>41472</v>
      </c>
      <c r="H1886" s="61">
        <v>2013</v>
      </c>
      <c r="I1886" s="5" t="s">
        <v>986</v>
      </c>
      <c r="K1886">
        <v>14</v>
      </c>
      <c r="L1886" t="str">
        <f t="shared" si="212"/>
        <v>Profundo</v>
      </c>
      <c r="M1886" s="2" t="s">
        <v>1047</v>
      </c>
      <c r="N1886" t="str">
        <f>VLOOKUP(M1886,spp!A:B,2,FALSE)</f>
        <v>Scarus rubroviolaceus</v>
      </c>
      <c r="O1886">
        <f t="shared" si="211"/>
        <v>2</v>
      </c>
      <c r="U1886">
        <v>2</v>
      </c>
      <c r="AJ1886">
        <f>VLOOKUP(M1886,spp!A:C,3,FALSE)</f>
        <v>1</v>
      </c>
      <c r="AK1886">
        <f>VLOOKUP(M1886,spp!A:D,4,FALSE)</f>
        <v>3.109</v>
      </c>
      <c r="AL1886">
        <f t="shared" si="213"/>
        <v>126339.03214806969</v>
      </c>
      <c r="AM1886">
        <f t="shared" si="214"/>
        <v>3158.4758037017423</v>
      </c>
      <c r="AN1886">
        <f t="shared" si="215"/>
        <v>31584.758037017422</v>
      </c>
      <c r="AO1886">
        <f t="shared" si="216"/>
        <v>31.584758037017423</v>
      </c>
      <c r="AP1886">
        <f t="shared" si="217"/>
        <v>0.04</v>
      </c>
      <c r="AQ1886">
        <f>VLOOKUP(M1886,spp!A:H,8,FALSE)</f>
        <v>2</v>
      </c>
      <c r="AR1886" t="str">
        <f>VLOOKUP(M1886,spp!A:K,10,FALSE)</f>
        <v>Herbívoro</v>
      </c>
      <c r="AS1886" t="str">
        <f>VLOOKUP(M1886,spp!A:L,12,FALSE)</f>
        <v>LC</v>
      </c>
    </row>
    <row r="1887" spans="1:45" x14ac:dyDescent="0.3">
      <c r="A1887">
        <v>52</v>
      </c>
      <c r="B1887" s="2" t="s">
        <v>1176</v>
      </c>
      <c r="C1887" s="2" t="s">
        <v>1177</v>
      </c>
      <c r="D1887" s="2" t="s">
        <v>1381</v>
      </c>
      <c r="E1887" s="2" t="s">
        <v>1179</v>
      </c>
      <c r="F1887" s="2">
        <v>3</v>
      </c>
      <c r="G1887" s="1">
        <v>41472</v>
      </c>
      <c r="H1887" s="61">
        <v>2013</v>
      </c>
      <c r="I1887" s="5" t="s">
        <v>986</v>
      </c>
      <c r="K1887">
        <v>14</v>
      </c>
      <c r="L1887" t="str">
        <f t="shared" si="212"/>
        <v>Profundo</v>
      </c>
      <c r="M1887" s="2" t="s">
        <v>1042</v>
      </c>
      <c r="N1887" t="str">
        <f>VLOOKUP(M1887,spp!A:B,2,FALSE)</f>
        <v>Bodianus diplotaenia</v>
      </c>
      <c r="O1887">
        <f t="shared" si="211"/>
        <v>3</v>
      </c>
      <c r="U1887">
        <v>3</v>
      </c>
      <c r="AJ1887">
        <f>VLOOKUP(M1887,spp!A:C,3,FALSE)</f>
        <v>2.01E-2</v>
      </c>
      <c r="AK1887">
        <f>VLOOKUP(M1887,spp!A:D,4,FALSE)</f>
        <v>2</v>
      </c>
      <c r="AL1887">
        <f t="shared" si="213"/>
        <v>73.867499999999993</v>
      </c>
      <c r="AM1887">
        <f t="shared" si="214"/>
        <v>1.8466874999999998</v>
      </c>
      <c r="AN1887">
        <f t="shared" si="215"/>
        <v>18.466874999999998</v>
      </c>
      <c r="AO1887">
        <f t="shared" si="216"/>
        <v>1.8466874999999997E-2</v>
      </c>
      <c r="AP1887">
        <f t="shared" si="217"/>
        <v>0.06</v>
      </c>
      <c r="AQ1887">
        <f>VLOOKUP(M1887,spp!A:H,8,FALSE)</f>
        <v>3.4</v>
      </c>
      <c r="AR1887" t="str">
        <f>VLOOKUP(M1887,spp!A:K,10,FALSE)</f>
        <v>Depredador</v>
      </c>
      <c r="AS1887" t="str">
        <f>VLOOKUP(M1887,spp!A:L,12,FALSE)</f>
        <v>LC</v>
      </c>
    </row>
    <row r="1888" spans="1:45" x14ac:dyDescent="0.3">
      <c r="A1888">
        <v>52</v>
      </c>
      <c r="B1888" s="2" t="s">
        <v>1176</v>
      </c>
      <c r="C1888" s="2" t="s">
        <v>1177</v>
      </c>
      <c r="D1888" s="2" t="s">
        <v>1381</v>
      </c>
      <c r="E1888" s="2" t="s">
        <v>1179</v>
      </c>
      <c r="F1888" s="2">
        <v>3</v>
      </c>
      <c r="G1888" s="1">
        <v>41472</v>
      </c>
      <c r="H1888" s="61">
        <v>2013</v>
      </c>
      <c r="I1888" s="5" t="s">
        <v>986</v>
      </c>
      <c r="K1888">
        <v>14</v>
      </c>
      <c r="L1888" t="str">
        <f t="shared" si="212"/>
        <v>Profundo</v>
      </c>
      <c r="M1888" s="2" t="s">
        <v>1198</v>
      </c>
      <c r="N1888" t="str">
        <f>VLOOKUP(M1888,spp!A:B,2,FALSE)</f>
        <v>Dermatolepis dermatolepis</v>
      </c>
      <c r="O1888">
        <f t="shared" si="211"/>
        <v>3</v>
      </c>
      <c r="T1888">
        <v>3</v>
      </c>
      <c r="AJ1888">
        <f>VLOOKUP(M1888,spp!A:C,3,FALSE)</f>
        <v>1</v>
      </c>
      <c r="AK1888">
        <f>VLOOKUP(M1888,spp!A:D,4,FALSE)</f>
        <v>3</v>
      </c>
      <c r="AL1888">
        <f t="shared" si="213"/>
        <v>46875</v>
      </c>
      <c r="AM1888">
        <f t="shared" si="214"/>
        <v>1171.875</v>
      </c>
      <c r="AN1888">
        <f t="shared" si="215"/>
        <v>11718.75</v>
      </c>
      <c r="AO1888">
        <f t="shared" si="216"/>
        <v>11.71875</v>
      </c>
      <c r="AP1888">
        <f t="shared" si="217"/>
        <v>0.06</v>
      </c>
      <c r="AQ1888">
        <f>VLOOKUP(M1888,spp!A:H,8,FALSE)</f>
        <v>4.5</v>
      </c>
      <c r="AR1888" t="str">
        <f>VLOOKUP(M1888,spp!A:K,10,FALSE)</f>
        <v>Depredador Tope</v>
      </c>
      <c r="AS1888" t="str">
        <f>VLOOKUP(M1888,spp!A:L,12,FALSE)</f>
        <v>LC</v>
      </c>
    </row>
    <row r="1889" spans="1:45" x14ac:dyDescent="0.3">
      <c r="A1889">
        <v>52</v>
      </c>
      <c r="B1889" s="2" t="s">
        <v>1176</v>
      </c>
      <c r="C1889" s="2" t="s">
        <v>1177</v>
      </c>
      <c r="D1889" s="2" t="s">
        <v>1381</v>
      </c>
      <c r="E1889" s="2" t="s">
        <v>1179</v>
      </c>
      <c r="F1889" s="2">
        <v>3</v>
      </c>
      <c r="G1889" s="1">
        <v>41472</v>
      </c>
      <c r="H1889" s="61">
        <v>2013</v>
      </c>
      <c r="I1889" s="5" t="s">
        <v>986</v>
      </c>
      <c r="K1889">
        <v>14</v>
      </c>
      <c r="L1889" t="str">
        <f t="shared" si="212"/>
        <v>Profundo</v>
      </c>
      <c r="M1889" s="2" t="s">
        <v>1150</v>
      </c>
      <c r="N1889" t="str">
        <f>VLOOKUP(M1889,spp!A:B,2,FALSE)</f>
        <v>Shyrna lewinii</v>
      </c>
      <c r="O1889">
        <f t="shared" si="211"/>
        <v>1</v>
      </c>
      <c r="AF1889">
        <v>1</v>
      </c>
      <c r="AJ1889">
        <f>VLOOKUP(M1889,spp!A:C,3,FALSE)</f>
        <v>3.47E-3</v>
      </c>
      <c r="AK1889">
        <f>VLOOKUP(M1889,spp!A:D,4,FALSE)</f>
        <v>3.15</v>
      </c>
      <c r="AL1889">
        <f t="shared" si="213"/>
        <v>89064.45338251577</v>
      </c>
      <c r="AM1889">
        <f t="shared" si="214"/>
        <v>2226.6113345628942</v>
      </c>
      <c r="AN1889">
        <f t="shared" si="215"/>
        <v>22266.113345628943</v>
      </c>
      <c r="AO1889">
        <f t="shared" si="216"/>
        <v>22.266113345628941</v>
      </c>
      <c r="AP1889">
        <f t="shared" si="217"/>
        <v>0.02</v>
      </c>
      <c r="AQ1889">
        <f>VLOOKUP(M1889,spp!A:H,8,FALSE)</f>
        <v>4</v>
      </c>
      <c r="AR1889" t="str">
        <f>VLOOKUP(M1889,spp!A:K,10,FALSE)</f>
        <v>Depredador Tope</v>
      </c>
      <c r="AS1889" t="str">
        <f>VLOOKUP(M1889,spp!A:L,12,FALSE)</f>
        <v>EN</v>
      </c>
    </row>
    <row r="1890" spans="1:45" x14ac:dyDescent="0.3">
      <c r="A1890">
        <v>52</v>
      </c>
      <c r="B1890" s="2" t="s">
        <v>1176</v>
      </c>
      <c r="C1890" s="2" t="s">
        <v>1177</v>
      </c>
      <c r="D1890" s="2" t="s">
        <v>1381</v>
      </c>
      <c r="E1890" s="2" t="s">
        <v>1179</v>
      </c>
      <c r="F1890" s="2">
        <v>3</v>
      </c>
      <c r="G1890" s="1">
        <v>41472</v>
      </c>
      <c r="H1890" s="61">
        <v>2013</v>
      </c>
      <c r="I1890" s="5" t="s">
        <v>986</v>
      </c>
      <c r="K1890">
        <v>14</v>
      </c>
      <c r="L1890" t="str">
        <f t="shared" si="212"/>
        <v>Profundo</v>
      </c>
      <c r="M1890" s="2" t="s">
        <v>1032</v>
      </c>
      <c r="N1890" t="str">
        <f>VLOOKUP(M1890,spp!A:B,2,FALSE)</f>
        <v>Lutjanus argentiventris</v>
      </c>
      <c r="O1890">
        <f t="shared" si="211"/>
        <v>4</v>
      </c>
      <c r="V1890">
        <v>4</v>
      </c>
      <c r="AJ1890">
        <f>VLOOKUP(M1890,spp!A:C,3,FALSE)</f>
        <v>1</v>
      </c>
      <c r="AK1890">
        <f>VLOOKUP(M1890,spp!A:D,4,FALSE)</f>
        <v>3</v>
      </c>
      <c r="AL1890">
        <f t="shared" si="213"/>
        <v>364500</v>
      </c>
      <c r="AM1890">
        <f t="shared" si="214"/>
        <v>9112.5</v>
      </c>
      <c r="AN1890">
        <f t="shared" si="215"/>
        <v>91125</v>
      </c>
      <c r="AO1890">
        <f t="shared" si="216"/>
        <v>91.125</v>
      </c>
      <c r="AP1890">
        <f t="shared" si="217"/>
        <v>0.08</v>
      </c>
      <c r="AQ1890">
        <f>VLOOKUP(M1890,spp!A:H,8,FALSE)</f>
        <v>4</v>
      </c>
      <c r="AR1890" t="str">
        <f>VLOOKUP(M1890,spp!A:K,10,FALSE)</f>
        <v>Depredador Tope</v>
      </c>
      <c r="AS1890" t="str">
        <f>VLOOKUP(M1890,spp!A:L,12,FALSE)</f>
        <v>LC</v>
      </c>
    </row>
    <row r="1891" spans="1:45" x14ac:dyDescent="0.3">
      <c r="A1891">
        <v>52</v>
      </c>
      <c r="B1891" s="2" t="s">
        <v>1176</v>
      </c>
      <c r="C1891" s="2" t="s">
        <v>1177</v>
      </c>
      <c r="D1891" s="2" t="s">
        <v>1381</v>
      </c>
      <c r="E1891" s="2" t="s">
        <v>1179</v>
      </c>
      <c r="F1891" s="2">
        <v>3</v>
      </c>
      <c r="G1891" s="1">
        <v>41472</v>
      </c>
      <c r="H1891" s="61">
        <v>2013</v>
      </c>
      <c r="I1891" s="5" t="s">
        <v>986</v>
      </c>
      <c r="K1891">
        <v>14</v>
      </c>
      <c r="L1891" t="str">
        <f t="shared" si="212"/>
        <v>Profundo</v>
      </c>
      <c r="M1891" s="2" t="s">
        <v>1068</v>
      </c>
      <c r="N1891" t="str">
        <f>VLOOKUP(M1891,spp!A:B,2,FALSE)</f>
        <v>Myripristis berndti</v>
      </c>
      <c r="O1891">
        <f t="shared" si="211"/>
        <v>40</v>
      </c>
      <c r="T1891">
        <v>40</v>
      </c>
      <c r="AJ1891">
        <f>VLOOKUP(M1891,spp!A:C,3,FALSE)</f>
        <v>2.4E-2</v>
      </c>
      <c r="AK1891">
        <f>VLOOKUP(M1891,spp!A:D,4,FALSE)</f>
        <v>3.02</v>
      </c>
      <c r="AL1891">
        <f t="shared" si="213"/>
        <v>15997.424133125498</v>
      </c>
      <c r="AM1891">
        <f t="shared" si="214"/>
        <v>399.93560332813746</v>
      </c>
      <c r="AN1891">
        <f t="shared" si="215"/>
        <v>3999.3560332813745</v>
      </c>
      <c r="AO1891">
        <f t="shared" si="216"/>
        <v>3.9993560332813747</v>
      </c>
      <c r="AP1891">
        <f t="shared" si="217"/>
        <v>0.8</v>
      </c>
      <c r="AQ1891">
        <f>VLOOKUP(M1891,spp!A:H,8,FALSE)</f>
        <v>3.7</v>
      </c>
      <c r="AR1891" t="str">
        <f>VLOOKUP(M1891,spp!A:K,10,FALSE)</f>
        <v>Planctívoro</v>
      </c>
      <c r="AS1891" t="str">
        <f>VLOOKUP(M1891,spp!A:L,12,FALSE)</f>
        <v>NE</v>
      </c>
    </row>
    <row r="1892" spans="1:45" x14ac:dyDescent="0.3">
      <c r="A1892">
        <v>52</v>
      </c>
      <c r="B1892" s="2" t="s">
        <v>1176</v>
      </c>
      <c r="C1892" s="2" t="s">
        <v>1177</v>
      </c>
      <c r="D1892" s="2" t="s">
        <v>1381</v>
      </c>
      <c r="E1892" s="2" t="s">
        <v>1179</v>
      </c>
      <c r="F1892" s="2">
        <v>3</v>
      </c>
      <c r="G1892" s="1">
        <v>41472</v>
      </c>
      <c r="H1892" s="61">
        <v>2013</v>
      </c>
      <c r="I1892" s="5" t="s">
        <v>986</v>
      </c>
      <c r="K1892">
        <v>14</v>
      </c>
      <c r="L1892" t="str">
        <f t="shared" si="212"/>
        <v>Profundo</v>
      </c>
      <c r="M1892" s="2" t="s">
        <v>1202</v>
      </c>
      <c r="N1892" t="str">
        <f>VLOOKUP(M1892,spp!A:B,2,FALSE)</f>
        <v>Ostracion meleagris</v>
      </c>
      <c r="O1892">
        <f t="shared" si="211"/>
        <v>2</v>
      </c>
      <c r="R1892">
        <v>2</v>
      </c>
      <c r="AJ1892" t="str">
        <f>VLOOKUP(M1892,spp!A:C,3,FALSE)</f>
        <v>0.10100000000000001</v>
      </c>
      <c r="AK1892">
        <f>VLOOKUP(M1892,spp!A:D,4,FALSE)</f>
        <v>2</v>
      </c>
      <c r="AL1892">
        <f t="shared" si="213"/>
        <v>31.562500000000004</v>
      </c>
      <c r="AM1892">
        <f t="shared" si="214"/>
        <v>0.78906250000000011</v>
      </c>
      <c r="AN1892">
        <f t="shared" si="215"/>
        <v>7.8906250000000009</v>
      </c>
      <c r="AO1892">
        <f t="shared" si="216"/>
        <v>7.8906250000000001E-3</v>
      </c>
      <c r="AP1892">
        <f t="shared" si="217"/>
        <v>0.04</v>
      </c>
      <c r="AQ1892">
        <f>VLOOKUP(M1892,spp!A:H,8,FALSE)</f>
        <v>2.9</v>
      </c>
      <c r="AR1892" t="str">
        <f>VLOOKUP(M1892,spp!A:K,10,FALSE)</f>
        <v>Herbívoro</v>
      </c>
      <c r="AS1892" t="str">
        <f>VLOOKUP(M1892,spp!A:L,12,FALSE)</f>
        <v>NE</v>
      </c>
    </row>
    <row r="1893" spans="1:45" x14ac:dyDescent="0.3">
      <c r="A1893">
        <v>52</v>
      </c>
      <c r="B1893" s="2" t="s">
        <v>1176</v>
      </c>
      <c r="C1893" s="2" t="s">
        <v>1177</v>
      </c>
      <c r="D1893" s="2" t="s">
        <v>1381</v>
      </c>
      <c r="E1893" s="2" t="s">
        <v>1179</v>
      </c>
      <c r="F1893" s="2">
        <v>3</v>
      </c>
      <c r="G1893" s="1">
        <v>41472</v>
      </c>
      <c r="H1893" s="61">
        <v>2013</v>
      </c>
      <c r="I1893" s="5" t="s">
        <v>986</v>
      </c>
      <c r="K1893">
        <v>14</v>
      </c>
      <c r="L1893" t="str">
        <f t="shared" si="212"/>
        <v>Profundo</v>
      </c>
      <c r="M1893" s="2" t="s">
        <v>1079</v>
      </c>
      <c r="N1893" t="str">
        <f>VLOOKUP(M1893,spp!A:B,2,FALSE)</f>
        <v>Cirrhitichthys oxycephalus</v>
      </c>
      <c r="O1893">
        <f t="shared" si="211"/>
        <v>4</v>
      </c>
      <c r="P1893">
        <v>4</v>
      </c>
      <c r="AJ1893">
        <f>VLOOKUP(M1893,spp!A:C,3,FALSE)</f>
        <v>3.32E-2</v>
      </c>
      <c r="AK1893">
        <f>VLOOKUP(M1893,spp!A:D,4,FALSE)</f>
        <v>3</v>
      </c>
      <c r="AL1893">
        <f t="shared" si="213"/>
        <v>2.0750000000000002</v>
      </c>
      <c r="AM1893">
        <f t="shared" si="214"/>
        <v>5.1875000000000004E-2</v>
      </c>
      <c r="AN1893">
        <f t="shared" si="215"/>
        <v>0.51875000000000004</v>
      </c>
      <c r="AO1893">
        <f t="shared" si="216"/>
        <v>5.1875000000000001E-4</v>
      </c>
      <c r="AP1893">
        <f t="shared" si="217"/>
        <v>0.08</v>
      </c>
      <c r="AQ1893">
        <f>VLOOKUP(M1893,spp!A:H,8,FALSE)</f>
        <v>3.9</v>
      </c>
      <c r="AR1893" t="str">
        <f>VLOOKUP(M1893,spp!A:K,10,FALSE)</f>
        <v>Depredador</v>
      </c>
      <c r="AS1893" t="str">
        <f>VLOOKUP(M1893,spp!A:L,12,FALSE)</f>
        <v>NE</v>
      </c>
    </row>
    <row r="1894" spans="1:45" x14ac:dyDescent="0.3">
      <c r="A1894">
        <v>52</v>
      </c>
      <c r="B1894" s="2" t="s">
        <v>1176</v>
      </c>
      <c r="C1894" s="2" t="s">
        <v>1177</v>
      </c>
      <c r="D1894" s="2" t="s">
        <v>1381</v>
      </c>
      <c r="E1894" s="2" t="s">
        <v>1179</v>
      </c>
      <c r="F1894" s="2">
        <v>3</v>
      </c>
      <c r="G1894" s="1">
        <v>41472</v>
      </c>
      <c r="H1894" s="61">
        <v>2013</v>
      </c>
      <c r="I1894" s="5" t="s">
        <v>986</v>
      </c>
      <c r="K1894">
        <v>14</v>
      </c>
      <c r="L1894" t="str">
        <f t="shared" si="212"/>
        <v>Profundo</v>
      </c>
      <c r="M1894" s="2" t="s">
        <v>1078</v>
      </c>
      <c r="N1894" t="str">
        <f>VLOOKUP(M1894,spp!A:B,2,FALSE)</f>
        <v>Lutjanus viridis</v>
      </c>
      <c r="O1894">
        <f t="shared" si="211"/>
        <v>66</v>
      </c>
      <c r="T1894">
        <v>66</v>
      </c>
      <c r="AJ1894">
        <f>VLOOKUP(M1894,spp!A:C,3,FALSE)</f>
        <v>1.67E-2</v>
      </c>
      <c r="AK1894">
        <f>VLOOKUP(M1894,spp!A:D,4,FALSE)</f>
        <v>2</v>
      </c>
      <c r="AL1894">
        <f t="shared" si="213"/>
        <v>688.875</v>
      </c>
      <c r="AM1894">
        <f t="shared" si="214"/>
        <v>17.221875000000001</v>
      </c>
      <c r="AN1894">
        <f t="shared" si="215"/>
        <v>172.21875</v>
      </c>
      <c r="AO1894">
        <f t="shared" si="216"/>
        <v>0.17221875</v>
      </c>
      <c r="AP1894">
        <f t="shared" si="217"/>
        <v>1.32</v>
      </c>
      <c r="AQ1894">
        <f>VLOOKUP(M1894,spp!A:H,8,FALSE)</f>
        <v>4.2</v>
      </c>
      <c r="AR1894" t="str">
        <f>VLOOKUP(M1894,spp!A:K,10,FALSE)</f>
        <v>Depredador Tope</v>
      </c>
      <c r="AS1894" t="str">
        <f>VLOOKUP(M1894,spp!A:L,12,FALSE)</f>
        <v>LC</v>
      </c>
    </row>
    <row r="1895" spans="1:45" x14ac:dyDescent="0.3">
      <c r="A1895">
        <v>52</v>
      </c>
      <c r="B1895" s="2" t="s">
        <v>1176</v>
      </c>
      <c r="C1895" s="2" t="s">
        <v>1177</v>
      </c>
      <c r="D1895" s="2" t="s">
        <v>1381</v>
      </c>
      <c r="E1895" s="2" t="s">
        <v>1179</v>
      </c>
      <c r="F1895" s="2">
        <v>3</v>
      </c>
      <c r="G1895" s="1">
        <v>41472</v>
      </c>
      <c r="H1895" s="61">
        <v>2013</v>
      </c>
      <c r="I1895" s="5" t="s">
        <v>986</v>
      </c>
      <c r="K1895">
        <v>14</v>
      </c>
      <c r="L1895" t="str">
        <f t="shared" si="212"/>
        <v>Profundo</v>
      </c>
      <c r="M1895" s="2" t="s">
        <v>1049</v>
      </c>
      <c r="N1895" t="str">
        <f>VLOOKUP(M1895,spp!A:B,2,FALSE)</f>
        <v>Mulloidichthys dentatus</v>
      </c>
      <c r="O1895">
        <f t="shared" si="211"/>
        <v>50</v>
      </c>
      <c r="T1895">
        <v>50</v>
      </c>
      <c r="AJ1895">
        <f>VLOOKUP(M1895,spp!A:C,3,FALSE)</f>
        <v>1.26E-2</v>
      </c>
      <c r="AK1895">
        <f>VLOOKUP(M1895,spp!A:D,4,FALSE)</f>
        <v>3</v>
      </c>
      <c r="AL1895">
        <f t="shared" si="213"/>
        <v>9843.75</v>
      </c>
      <c r="AM1895">
        <f t="shared" si="214"/>
        <v>246.09375</v>
      </c>
      <c r="AN1895">
        <f t="shared" si="215"/>
        <v>2460.9375</v>
      </c>
      <c r="AO1895">
        <f t="shared" si="216"/>
        <v>2.4609375</v>
      </c>
      <c r="AP1895">
        <f t="shared" si="217"/>
        <v>1</v>
      </c>
      <c r="AQ1895">
        <f>VLOOKUP(M1895,spp!A:H,8,FALSE)</f>
        <v>3.7</v>
      </c>
      <c r="AR1895" t="str">
        <f>VLOOKUP(M1895,spp!A:K,10,FALSE)</f>
        <v>Depredador</v>
      </c>
      <c r="AS1895" t="str">
        <f>VLOOKUP(M1895,spp!A:L,12,FALSE)</f>
        <v>LC</v>
      </c>
    </row>
    <row r="1896" spans="1:45" x14ac:dyDescent="0.3">
      <c r="A1896">
        <v>53</v>
      </c>
      <c r="B1896" s="2" t="s">
        <v>1176</v>
      </c>
      <c r="C1896" s="2" t="s">
        <v>1177</v>
      </c>
      <c r="D1896" s="2" t="s">
        <v>1382</v>
      </c>
      <c r="E1896" s="2" t="s">
        <v>1179</v>
      </c>
      <c r="F1896" s="2">
        <v>1</v>
      </c>
      <c r="G1896" s="1">
        <v>41472</v>
      </c>
      <c r="H1896" s="61">
        <v>2013</v>
      </c>
      <c r="I1896" s="5" t="s">
        <v>986</v>
      </c>
      <c r="K1896">
        <v>11</v>
      </c>
      <c r="L1896" t="str">
        <f t="shared" si="212"/>
        <v>Profundo</v>
      </c>
      <c r="M1896" s="2" t="s">
        <v>1078</v>
      </c>
      <c r="N1896" t="str">
        <f>VLOOKUP(M1896,spp!A:B,2,FALSE)</f>
        <v>Lutjanus viridis</v>
      </c>
      <c r="O1896">
        <f t="shared" si="211"/>
        <v>50</v>
      </c>
      <c r="T1896">
        <v>50</v>
      </c>
      <c r="AJ1896">
        <f>VLOOKUP(M1896,spp!A:C,3,FALSE)</f>
        <v>1.67E-2</v>
      </c>
      <c r="AK1896">
        <f>VLOOKUP(M1896,spp!A:D,4,FALSE)</f>
        <v>2</v>
      </c>
      <c r="AL1896">
        <f t="shared" si="213"/>
        <v>521.875</v>
      </c>
      <c r="AM1896">
        <f t="shared" si="214"/>
        <v>13.046875</v>
      </c>
      <c r="AN1896">
        <f t="shared" si="215"/>
        <v>130.46875</v>
      </c>
      <c r="AO1896">
        <f t="shared" si="216"/>
        <v>0.13046874999999999</v>
      </c>
      <c r="AP1896">
        <f t="shared" si="217"/>
        <v>1</v>
      </c>
      <c r="AQ1896">
        <f>VLOOKUP(M1896,spp!A:H,8,FALSE)</f>
        <v>4.2</v>
      </c>
      <c r="AR1896" t="str">
        <f>VLOOKUP(M1896,spp!A:K,10,FALSE)</f>
        <v>Depredador Tope</v>
      </c>
      <c r="AS1896" t="str">
        <f>VLOOKUP(M1896,spp!A:L,12,FALSE)</f>
        <v>LC</v>
      </c>
    </row>
    <row r="1897" spans="1:45" x14ac:dyDescent="0.3">
      <c r="A1897">
        <v>53</v>
      </c>
      <c r="B1897" s="2" t="s">
        <v>1176</v>
      </c>
      <c r="C1897" s="2" t="s">
        <v>1177</v>
      </c>
      <c r="D1897" s="2" t="s">
        <v>1382</v>
      </c>
      <c r="E1897" s="2" t="s">
        <v>1179</v>
      </c>
      <c r="F1897" s="2">
        <v>1</v>
      </c>
      <c r="G1897" s="1">
        <v>41472</v>
      </c>
      <c r="H1897" s="61">
        <v>2013</v>
      </c>
      <c r="I1897" s="5" t="s">
        <v>986</v>
      </c>
      <c r="K1897">
        <v>11</v>
      </c>
      <c r="L1897" t="str">
        <f t="shared" si="212"/>
        <v>Profundo</v>
      </c>
      <c r="M1897" s="2" t="s">
        <v>1064</v>
      </c>
      <c r="N1897" t="str">
        <f>VLOOKUP(M1897,spp!A:B,2,FALSE)</f>
        <v>Zanclus cornutus</v>
      </c>
      <c r="O1897">
        <f t="shared" si="211"/>
        <v>3</v>
      </c>
      <c r="T1897">
        <v>3</v>
      </c>
      <c r="AJ1897">
        <f>VLOOKUP(M1897,spp!A:C,3,FALSE)</f>
        <v>1.47E-2</v>
      </c>
      <c r="AK1897">
        <f>VLOOKUP(M1897,spp!A:D,4,FALSE)</f>
        <v>3</v>
      </c>
      <c r="AL1897">
        <f t="shared" si="213"/>
        <v>689.0625</v>
      </c>
      <c r="AM1897">
        <f t="shared" si="214"/>
        <v>17.2265625</v>
      </c>
      <c r="AN1897">
        <f t="shared" si="215"/>
        <v>172.265625</v>
      </c>
      <c r="AO1897">
        <f t="shared" si="216"/>
        <v>0.17226562500000001</v>
      </c>
      <c r="AP1897">
        <f t="shared" si="217"/>
        <v>0.06</v>
      </c>
      <c r="AQ1897">
        <f>VLOOKUP(M1897,spp!A:H,8,FALSE)</f>
        <v>2.9</v>
      </c>
      <c r="AR1897" t="str">
        <f>VLOOKUP(M1897,spp!A:K,10,FALSE)</f>
        <v>Herbívoro</v>
      </c>
      <c r="AS1897" t="str">
        <f>VLOOKUP(M1897,spp!A:L,12,FALSE)</f>
        <v>NE</v>
      </c>
    </row>
    <row r="1898" spans="1:45" x14ac:dyDescent="0.3">
      <c r="A1898">
        <v>53</v>
      </c>
      <c r="B1898" s="2" t="s">
        <v>1176</v>
      </c>
      <c r="C1898" s="2" t="s">
        <v>1177</v>
      </c>
      <c r="D1898" s="2" t="s">
        <v>1382</v>
      </c>
      <c r="E1898" s="2" t="s">
        <v>1179</v>
      </c>
      <c r="F1898" s="2">
        <v>1</v>
      </c>
      <c r="G1898" s="1">
        <v>41472</v>
      </c>
      <c r="H1898" s="61">
        <v>2013</v>
      </c>
      <c r="I1898" s="5" t="s">
        <v>986</v>
      </c>
      <c r="K1898">
        <v>11</v>
      </c>
      <c r="L1898" t="str">
        <f t="shared" si="212"/>
        <v>Profundo</v>
      </c>
      <c r="M1898" s="2" t="s">
        <v>1028</v>
      </c>
      <c r="N1898" t="str">
        <f>VLOOKUP(M1898,spp!A:B,2,FALSE)</f>
        <v>Thalassoma lucasanum</v>
      </c>
      <c r="O1898">
        <f t="shared" si="211"/>
        <v>167</v>
      </c>
      <c r="P1898">
        <v>150</v>
      </c>
      <c r="Q1898">
        <v>15</v>
      </c>
      <c r="S1898">
        <v>2</v>
      </c>
      <c r="AJ1898">
        <f>VLOOKUP(M1898,spp!A:C,3,FALSE)</f>
        <v>1.261E-2</v>
      </c>
      <c r="AK1898">
        <f>VLOOKUP(M1898,spp!A:D,4,FALSE)</f>
        <v>2</v>
      </c>
      <c r="AL1898">
        <f t="shared" si="213"/>
        <v>30.185187499999998</v>
      </c>
      <c r="AM1898">
        <f t="shared" si="214"/>
        <v>0.75462968749999992</v>
      </c>
      <c r="AN1898">
        <f t="shared" si="215"/>
        <v>7.5462968749999995</v>
      </c>
      <c r="AO1898">
        <f t="shared" si="216"/>
        <v>7.5462968749999996E-3</v>
      </c>
      <c r="AP1898">
        <f t="shared" si="217"/>
        <v>3.34</v>
      </c>
      <c r="AQ1898">
        <f>VLOOKUP(M1898,spp!A:H,8,FALSE)</f>
        <v>3.5</v>
      </c>
      <c r="AR1898" t="str">
        <f>VLOOKUP(M1898,spp!A:K,10,FALSE)</f>
        <v>Depredador</v>
      </c>
      <c r="AS1898" t="str">
        <f>VLOOKUP(M1898,spp!A:L,12,FALSE)</f>
        <v>LC</v>
      </c>
    </row>
    <row r="1899" spans="1:45" x14ac:dyDescent="0.3">
      <c r="A1899">
        <v>53</v>
      </c>
      <c r="B1899" s="2" t="s">
        <v>1176</v>
      </c>
      <c r="C1899" s="2" t="s">
        <v>1177</v>
      </c>
      <c r="D1899" s="2" t="s">
        <v>1382</v>
      </c>
      <c r="E1899" s="2" t="s">
        <v>1179</v>
      </c>
      <c r="F1899" s="2">
        <v>1</v>
      </c>
      <c r="G1899" s="1">
        <v>41472</v>
      </c>
      <c r="H1899" s="61">
        <v>2013</v>
      </c>
      <c r="I1899" s="5" t="s">
        <v>986</v>
      </c>
      <c r="K1899">
        <v>11</v>
      </c>
      <c r="L1899" t="str">
        <f t="shared" si="212"/>
        <v>Profundo</v>
      </c>
      <c r="M1899" s="2" t="s">
        <v>1145</v>
      </c>
      <c r="N1899" t="str">
        <f>VLOOKUP(M1899,spp!A:B,2,FALSE)</f>
        <v>Ctenochaetus marginatus</v>
      </c>
      <c r="O1899">
        <f t="shared" si="211"/>
        <v>1</v>
      </c>
      <c r="T1899">
        <v>1</v>
      </c>
      <c r="AJ1899">
        <f>VLOOKUP(M1899,spp!A:C,3,FALSE)</f>
        <v>0.297619048</v>
      </c>
      <c r="AK1899">
        <f>VLOOKUP(M1899,spp!A:D,4,FALSE)</f>
        <v>3</v>
      </c>
      <c r="AL1899">
        <f t="shared" si="213"/>
        <v>4650.2976250000002</v>
      </c>
      <c r="AM1899">
        <f t="shared" si="214"/>
        <v>116.257440625</v>
      </c>
      <c r="AN1899">
        <f t="shared" si="215"/>
        <v>1162.57440625</v>
      </c>
      <c r="AO1899">
        <f t="shared" si="216"/>
        <v>1.1625744062500001</v>
      </c>
      <c r="AP1899">
        <f t="shared" si="217"/>
        <v>0.02</v>
      </c>
      <c r="AQ1899">
        <f>VLOOKUP(M1899,spp!A:H,8,FALSE)</f>
        <v>2</v>
      </c>
      <c r="AR1899" t="str">
        <f>VLOOKUP(M1899,spp!A:K,10,FALSE)</f>
        <v>Herbívoro</v>
      </c>
      <c r="AS1899" t="str">
        <f>VLOOKUP(M1899,spp!A:L,12,FALSE)</f>
        <v>LC</v>
      </c>
    </row>
    <row r="1900" spans="1:45" x14ac:dyDescent="0.3">
      <c r="A1900">
        <v>53</v>
      </c>
      <c r="B1900" s="2" t="s">
        <v>1176</v>
      </c>
      <c r="C1900" s="2" t="s">
        <v>1177</v>
      </c>
      <c r="D1900" s="2" t="s">
        <v>1382</v>
      </c>
      <c r="E1900" s="2" t="s">
        <v>1179</v>
      </c>
      <c r="F1900" s="2">
        <v>1</v>
      </c>
      <c r="G1900" s="1">
        <v>41472</v>
      </c>
      <c r="H1900" s="61">
        <v>2013</v>
      </c>
      <c r="I1900" s="5" t="s">
        <v>986</v>
      </c>
      <c r="K1900">
        <v>11</v>
      </c>
      <c r="L1900" t="str">
        <f t="shared" si="212"/>
        <v>Profundo</v>
      </c>
      <c r="M1900" s="2" t="s">
        <v>1068</v>
      </c>
      <c r="N1900" t="str">
        <f>VLOOKUP(M1900,spp!A:B,2,FALSE)</f>
        <v>Myripristis berndti</v>
      </c>
      <c r="O1900">
        <f t="shared" si="211"/>
        <v>10</v>
      </c>
      <c r="T1900">
        <v>10</v>
      </c>
      <c r="AJ1900">
        <f>VLOOKUP(M1900,spp!A:C,3,FALSE)</f>
        <v>2.4E-2</v>
      </c>
      <c r="AK1900">
        <f>VLOOKUP(M1900,spp!A:D,4,FALSE)</f>
        <v>3.02</v>
      </c>
      <c r="AL1900">
        <f t="shared" si="213"/>
        <v>3999.3560332813745</v>
      </c>
      <c r="AM1900">
        <f t="shared" si="214"/>
        <v>99.983900832034365</v>
      </c>
      <c r="AN1900">
        <f t="shared" si="215"/>
        <v>999.83900832034362</v>
      </c>
      <c r="AO1900">
        <f t="shared" si="216"/>
        <v>0.99983900832034367</v>
      </c>
      <c r="AP1900">
        <f t="shared" si="217"/>
        <v>0.2</v>
      </c>
      <c r="AQ1900">
        <f>VLOOKUP(M1900,spp!A:H,8,FALSE)</f>
        <v>3.7</v>
      </c>
      <c r="AR1900" t="str">
        <f>VLOOKUP(M1900,spp!A:K,10,FALSE)</f>
        <v>Planctívoro</v>
      </c>
      <c r="AS1900" t="str">
        <f>VLOOKUP(M1900,spp!A:L,12,FALSE)</f>
        <v>NE</v>
      </c>
    </row>
    <row r="1901" spans="1:45" x14ac:dyDescent="0.3">
      <c r="A1901">
        <v>53</v>
      </c>
      <c r="B1901" s="2" t="s">
        <v>1176</v>
      </c>
      <c r="C1901" s="2" t="s">
        <v>1177</v>
      </c>
      <c r="D1901" s="2" t="s">
        <v>1382</v>
      </c>
      <c r="E1901" s="2" t="s">
        <v>1179</v>
      </c>
      <c r="F1901" s="2">
        <v>1</v>
      </c>
      <c r="G1901" s="1">
        <v>41472</v>
      </c>
      <c r="H1901" s="61">
        <v>2013</v>
      </c>
      <c r="I1901" s="5" t="s">
        <v>986</v>
      </c>
      <c r="K1901">
        <v>11</v>
      </c>
      <c r="L1901" t="str">
        <f t="shared" si="212"/>
        <v>Profundo</v>
      </c>
      <c r="M1901" s="2" t="s">
        <v>1076</v>
      </c>
      <c r="N1901" t="str">
        <f>VLOOKUP(M1901,spp!A:B,2,FALSE)</f>
        <v>Acanthurus triostegus</v>
      </c>
      <c r="O1901">
        <f t="shared" si="211"/>
        <v>25</v>
      </c>
      <c r="S1901">
        <v>25</v>
      </c>
      <c r="AJ1901">
        <f>VLOOKUP(M1901,spp!A:C,3,FALSE)</f>
        <v>8</v>
      </c>
      <c r="AK1901">
        <f>VLOOKUP(M1901,spp!A:D,4,FALSE)</f>
        <v>2.57</v>
      </c>
      <c r="AL1901">
        <f t="shared" si="213"/>
        <v>313067.3526431041</v>
      </c>
      <c r="AM1901">
        <f t="shared" si="214"/>
        <v>7826.6838160776024</v>
      </c>
      <c r="AN1901">
        <f t="shared" si="215"/>
        <v>78266.838160776024</v>
      </c>
      <c r="AO1901">
        <f t="shared" si="216"/>
        <v>78.266838160776018</v>
      </c>
      <c r="AP1901">
        <f t="shared" si="217"/>
        <v>0.5</v>
      </c>
      <c r="AQ1901">
        <f>VLOOKUP(M1901,spp!A:H,8,FALSE)</f>
        <v>2.8</v>
      </c>
      <c r="AR1901" t="str">
        <f>VLOOKUP(M1901,spp!A:K,10,FALSE)</f>
        <v>Herbívoro</v>
      </c>
      <c r="AS1901" t="str">
        <f>VLOOKUP(M1901,spp!A:L,12,FALSE)</f>
        <v>LC</v>
      </c>
    </row>
    <row r="1902" spans="1:45" x14ac:dyDescent="0.3">
      <c r="A1902">
        <v>53</v>
      </c>
      <c r="B1902" s="2" t="s">
        <v>1176</v>
      </c>
      <c r="C1902" s="2" t="s">
        <v>1177</v>
      </c>
      <c r="D1902" s="2" t="s">
        <v>1382</v>
      </c>
      <c r="E1902" s="2" t="s">
        <v>1179</v>
      </c>
      <c r="F1902" s="2">
        <v>1</v>
      </c>
      <c r="G1902" s="1">
        <v>41472</v>
      </c>
      <c r="H1902" s="61">
        <v>2013</v>
      </c>
      <c r="I1902" s="5" t="s">
        <v>986</v>
      </c>
      <c r="K1902">
        <v>11</v>
      </c>
      <c r="L1902" t="str">
        <f t="shared" si="212"/>
        <v>Profundo</v>
      </c>
      <c r="M1902" s="2" t="s">
        <v>1141</v>
      </c>
      <c r="N1902" t="str">
        <f>VLOOKUP(M1902,spp!A:B,2,FALSE)</f>
        <v>Halichoeres discolor</v>
      </c>
      <c r="O1902">
        <f t="shared" si="211"/>
        <v>10</v>
      </c>
      <c r="P1902">
        <v>10</v>
      </c>
      <c r="AJ1902">
        <f>VLOOKUP(M1902,spp!A:C,3,FALSE)</f>
        <v>0.01</v>
      </c>
      <c r="AK1902">
        <f>VLOOKUP(M1902,spp!A:D,4,FALSE)</f>
        <v>3.04</v>
      </c>
      <c r="AL1902">
        <f t="shared" si="213"/>
        <v>1.6208305967642944</v>
      </c>
      <c r="AM1902">
        <f t="shared" si="214"/>
        <v>4.052076491910736E-2</v>
      </c>
      <c r="AN1902">
        <f t="shared" si="215"/>
        <v>0.4052076491910736</v>
      </c>
      <c r="AO1902">
        <f t="shared" si="216"/>
        <v>4.052076491910736E-4</v>
      </c>
      <c r="AP1902">
        <f t="shared" si="217"/>
        <v>0.2</v>
      </c>
      <c r="AQ1902">
        <f>VLOOKUP(M1902,spp!A:H,8,FALSE)</f>
        <v>3.4</v>
      </c>
      <c r="AR1902" t="str">
        <f>VLOOKUP(M1902,spp!A:K,10,FALSE)</f>
        <v>Depredador</v>
      </c>
      <c r="AS1902" t="str">
        <f>VLOOKUP(M1902,spp!A:L,12,FALSE)</f>
        <v>VU</v>
      </c>
    </row>
    <row r="1903" spans="1:45" x14ac:dyDescent="0.3">
      <c r="A1903">
        <v>53</v>
      </c>
      <c r="B1903" s="2" t="s">
        <v>1176</v>
      </c>
      <c r="C1903" s="2" t="s">
        <v>1177</v>
      </c>
      <c r="D1903" s="2" t="s">
        <v>1382</v>
      </c>
      <c r="E1903" s="2" t="s">
        <v>1179</v>
      </c>
      <c r="F1903" s="2">
        <v>1</v>
      </c>
      <c r="G1903" s="1">
        <v>41472</v>
      </c>
      <c r="H1903" s="61">
        <v>2013</v>
      </c>
      <c r="I1903" s="5" t="s">
        <v>986</v>
      </c>
      <c r="K1903">
        <v>11</v>
      </c>
      <c r="L1903" t="str">
        <f t="shared" si="212"/>
        <v>Profundo</v>
      </c>
      <c r="M1903" s="2" t="s">
        <v>1194</v>
      </c>
      <c r="N1903" t="str">
        <f>VLOOKUP(M1903,spp!A:B,2,FALSE)</f>
        <v>Stegastes arcifrons</v>
      </c>
      <c r="O1903">
        <f t="shared" si="211"/>
        <v>45</v>
      </c>
      <c r="P1903">
        <v>20</v>
      </c>
      <c r="Q1903">
        <v>25</v>
      </c>
      <c r="AJ1903">
        <f>VLOOKUP(M1903,spp!A:C,3,FALSE)</f>
        <v>3.49E-2</v>
      </c>
      <c r="AK1903">
        <f>VLOOKUP(M1903,spp!A:D,4,FALSE)</f>
        <v>2</v>
      </c>
      <c r="AL1903">
        <f t="shared" si="213"/>
        <v>53.440624999999997</v>
      </c>
      <c r="AM1903">
        <f t="shared" si="214"/>
        <v>1.3360156249999999</v>
      </c>
      <c r="AN1903">
        <f t="shared" si="215"/>
        <v>13.360156249999999</v>
      </c>
      <c r="AO1903">
        <f t="shared" si="216"/>
        <v>1.336015625E-2</v>
      </c>
      <c r="AP1903">
        <f t="shared" si="217"/>
        <v>0.9</v>
      </c>
      <c r="AQ1903">
        <f>VLOOKUP(M1903,spp!A:H,8,FALSE)</f>
        <v>2.97</v>
      </c>
      <c r="AR1903" t="str">
        <f>VLOOKUP(M1903,spp!A:K,10,FALSE)</f>
        <v>Herbívoro</v>
      </c>
      <c r="AS1903" t="str">
        <f>VLOOKUP(M1903,spp!A:L,12,FALSE)</f>
        <v>LC</v>
      </c>
    </row>
    <row r="1904" spans="1:45" x14ac:dyDescent="0.3">
      <c r="A1904">
        <v>53</v>
      </c>
      <c r="B1904" s="2" t="s">
        <v>1176</v>
      </c>
      <c r="C1904" s="2" t="s">
        <v>1177</v>
      </c>
      <c r="D1904" s="2" t="s">
        <v>1382</v>
      </c>
      <c r="E1904" s="2" t="s">
        <v>1179</v>
      </c>
      <c r="F1904" s="2">
        <v>1</v>
      </c>
      <c r="G1904" s="1">
        <v>41472</v>
      </c>
      <c r="H1904" s="61">
        <v>2013</v>
      </c>
      <c r="I1904" s="5" t="s">
        <v>986</v>
      </c>
      <c r="K1904">
        <v>11</v>
      </c>
      <c r="L1904" t="str">
        <f t="shared" si="212"/>
        <v>Profundo</v>
      </c>
      <c r="M1904" s="2" t="s">
        <v>1062</v>
      </c>
      <c r="N1904" t="str">
        <f>VLOOKUP(M1904,spp!A:B,2,FALSE)</f>
        <v>Paranthias colonus</v>
      </c>
      <c r="O1904">
        <f t="shared" si="211"/>
        <v>30</v>
      </c>
      <c r="Q1904">
        <v>20</v>
      </c>
      <c r="S1904">
        <v>10</v>
      </c>
      <c r="AJ1904">
        <f>VLOOKUP(M1904,spp!A:C,3,FALSE)</f>
        <v>1.485E-2</v>
      </c>
      <c r="AK1904">
        <f>VLOOKUP(M1904,spp!A:D,4,FALSE)</f>
        <v>2</v>
      </c>
      <c r="AL1904">
        <f t="shared" si="213"/>
        <v>62.184375000000003</v>
      </c>
      <c r="AM1904">
        <f t="shared" si="214"/>
        <v>1.5546093750000001</v>
      </c>
      <c r="AN1904">
        <f t="shared" si="215"/>
        <v>15.546093750000001</v>
      </c>
      <c r="AO1904">
        <f t="shared" si="216"/>
        <v>1.554609375E-2</v>
      </c>
      <c r="AP1904">
        <f t="shared" si="217"/>
        <v>0.6</v>
      </c>
      <c r="AQ1904">
        <f>VLOOKUP(M1904,spp!A:H,8,FALSE)</f>
        <v>3.8</v>
      </c>
      <c r="AR1904" t="str">
        <f>VLOOKUP(M1904,spp!A:K,10,FALSE)</f>
        <v>Planctívoro</v>
      </c>
      <c r="AS1904" t="str">
        <f>VLOOKUP(M1904,spp!A:L,12,FALSE)</f>
        <v>LC</v>
      </c>
    </row>
    <row r="1905" spans="1:45" x14ac:dyDescent="0.3">
      <c r="A1905">
        <v>53</v>
      </c>
      <c r="B1905" s="2" t="s">
        <v>1176</v>
      </c>
      <c r="C1905" s="2" t="s">
        <v>1177</v>
      </c>
      <c r="D1905" s="2" t="s">
        <v>1382</v>
      </c>
      <c r="E1905" s="2" t="s">
        <v>1179</v>
      </c>
      <c r="F1905" s="2">
        <v>1</v>
      </c>
      <c r="G1905" s="1">
        <v>41472</v>
      </c>
      <c r="H1905" s="61">
        <v>2013</v>
      </c>
      <c r="I1905" s="5" t="s">
        <v>986</v>
      </c>
      <c r="K1905">
        <v>11</v>
      </c>
      <c r="L1905" t="str">
        <f t="shared" si="212"/>
        <v>Profundo</v>
      </c>
      <c r="M1905" s="2" t="s">
        <v>1034</v>
      </c>
      <c r="N1905" t="str">
        <f>VLOOKUP(M1905,spp!A:B,2,FALSE)</f>
        <v>Acanthurus nigricans</v>
      </c>
      <c r="O1905">
        <f t="shared" si="211"/>
        <v>2</v>
      </c>
      <c r="S1905">
        <v>2</v>
      </c>
      <c r="AJ1905">
        <f>VLOOKUP(M1905,spp!A:C,3,FALSE)</f>
        <v>6</v>
      </c>
      <c r="AK1905">
        <f>VLOOKUP(M1905,spp!A:D,4,FALSE)</f>
        <v>2.669</v>
      </c>
      <c r="AL1905">
        <f t="shared" si="213"/>
        <v>24937.321132845005</v>
      </c>
      <c r="AM1905">
        <f t="shared" si="214"/>
        <v>623.43302832112511</v>
      </c>
      <c r="AN1905">
        <f t="shared" si="215"/>
        <v>6234.3302832112513</v>
      </c>
      <c r="AO1905">
        <f t="shared" si="216"/>
        <v>6.2343302832112517</v>
      </c>
      <c r="AP1905">
        <f t="shared" si="217"/>
        <v>0.04</v>
      </c>
      <c r="AQ1905">
        <f>VLOOKUP(M1905,spp!A:H,8,FALSE)</f>
        <v>2</v>
      </c>
      <c r="AR1905" t="str">
        <f>VLOOKUP(M1905,spp!A:K,10,FALSE)</f>
        <v>Herbívoro</v>
      </c>
      <c r="AS1905" t="str">
        <f>VLOOKUP(M1905,spp!A:L,12,FALSE)</f>
        <v>LC</v>
      </c>
    </row>
    <row r="1906" spans="1:45" x14ac:dyDescent="0.3">
      <c r="A1906">
        <v>53</v>
      </c>
      <c r="B1906" s="2" t="s">
        <v>1176</v>
      </c>
      <c r="C1906" s="2" t="s">
        <v>1177</v>
      </c>
      <c r="D1906" s="2" t="s">
        <v>1382</v>
      </c>
      <c r="E1906" s="2" t="s">
        <v>1179</v>
      </c>
      <c r="F1906" s="2">
        <v>1</v>
      </c>
      <c r="G1906" s="1">
        <v>41472</v>
      </c>
      <c r="H1906" s="61">
        <v>2013</v>
      </c>
      <c r="I1906" s="5" t="s">
        <v>986</v>
      </c>
      <c r="K1906">
        <v>11</v>
      </c>
      <c r="L1906" t="str">
        <f t="shared" si="212"/>
        <v>Profundo</v>
      </c>
      <c r="M1906" s="2" t="s">
        <v>1056</v>
      </c>
      <c r="N1906" t="str">
        <f>VLOOKUP(M1906,spp!A:B,2,FALSE)</f>
        <v>Canthigaster punctatissima</v>
      </c>
      <c r="O1906">
        <f t="shared" si="211"/>
        <v>3</v>
      </c>
      <c r="P1906">
        <v>3</v>
      </c>
      <c r="AJ1906">
        <f>VLOOKUP(M1906,spp!A:C,3,FALSE)</f>
        <v>1</v>
      </c>
      <c r="AK1906">
        <f>VLOOKUP(M1906,spp!A:D,4,FALSE)</f>
        <v>2</v>
      </c>
      <c r="AL1906">
        <f t="shared" si="213"/>
        <v>18.75</v>
      </c>
      <c r="AM1906">
        <f t="shared" si="214"/>
        <v>0.46875</v>
      </c>
      <c r="AN1906">
        <f t="shared" si="215"/>
        <v>4.6875</v>
      </c>
      <c r="AO1906">
        <f t="shared" si="216"/>
        <v>4.6874999999999998E-3</v>
      </c>
      <c r="AP1906">
        <f t="shared" si="217"/>
        <v>0.06</v>
      </c>
      <c r="AQ1906">
        <f>VLOOKUP(M1906,spp!A:H,8,FALSE)</f>
        <v>3</v>
      </c>
      <c r="AR1906" t="str">
        <f>VLOOKUP(M1906,spp!A:K,10,FALSE)</f>
        <v>Depredador</v>
      </c>
      <c r="AS1906" t="str">
        <f>VLOOKUP(M1906,spp!A:L,12,FALSE)</f>
        <v>LC</v>
      </c>
    </row>
    <row r="1907" spans="1:45" x14ac:dyDescent="0.3">
      <c r="A1907">
        <v>53</v>
      </c>
      <c r="B1907" s="2" t="s">
        <v>1176</v>
      </c>
      <c r="C1907" s="2" t="s">
        <v>1177</v>
      </c>
      <c r="D1907" s="2" t="s">
        <v>1382</v>
      </c>
      <c r="E1907" s="2" t="s">
        <v>1179</v>
      </c>
      <c r="F1907" s="2">
        <v>1</v>
      </c>
      <c r="G1907" s="1">
        <v>41472</v>
      </c>
      <c r="H1907" s="61">
        <v>2013</v>
      </c>
      <c r="I1907" s="5" t="s">
        <v>986</v>
      </c>
      <c r="K1907">
        <v>11</v>
      </c>
      <c r="L1907" t="str">
        <f t="shared" si="212"/>
        <v>Profundo</v>
      </c>
      <c r="M1907" s="2" t="s">
        <v>1021</v>
      </c>
      <c r="N1907" t="str">
        <f>VLOOKUP(M1907,spp!A:B,2,FALSE)</f>
        <v>Johnrandallia nigrirostris</v>
      </c>
      <c r="O1907">
        <f t="shared" si="211"/>
        <v>3</v>
      </c>
      <c r="Q1907">
        <v>3</v>
      </c>
      <c r="AJ1907">
        <f>VLOOKUP(M1907,spp!A:C,3,FALSE)</f>
        <v>2</v>
      </c>
      <c r="AK1907">
        <f>VLOOKUP(M1907,spp!A:D,4,FALSE)</f>
        <v>3</v>
      </c>
      <c r="AL1907">
        <f t="shared" si="213"/>
        <v>2531.25</v>
      </c>
      <c r="AM1907">
        <f t="shared" si="214"/>
        <v>63.28125</v>
      </c>
      <c r="AN1907">
        <f t="shared" si="215"/>
        <v>632.8125</v>
      </c>
      <c r="AO1907">
        <f t="shared" si="216"/>
        <v>0.6328125</v>
      </c>
      <c r="AP1907">
        <f t="shared" si="217"/>
        <v>0.06</v>
      </c>
      <c r="AQ1907">
        <f>VLOOKUP(M1907,spp!A:H,8,FALSE)</f>
        <v>3</v>
      </c>
      <c r="AR1907" t="str">
        <f>VLOOKUP(M1907,spp!A:K,10,FALSE)</f>
        <v>Depredador</v>
      </c>
      <c r="AS1907" t="str">
        <f>VLOOKUP(M1907,spp!A:L,12,FALSE)</f>
        <v>LC</v>
      </c>
    </row>
    <row r="1908" spans="1:45" x14ac:dyDescent="0.3">
      <c r="A1908">
        <v>53</v>
      </c>
      <c r="B1908" s="2" t="s">
        <v>1176</v>
      </c>
      <c r="C1908" s="2" t="s">
        <v>1177</v>
      </c>
      <c r="D1908" s="2" t="s">
        <v>1382</v>
      </c>
      <c r="E1908" s="2" t="s">
        <v>1179</v>
      </c>
      <c r="F1908" s="2">
        <v>1</v>
      </c>
      <c r="G1908" s="1">
        <v>41472</v>
      </c>
      <c r="H1908" s="61">
        <v>2013</v>
      </c>
      <c r="I1908" s="5" t="s">
        <v>986</v>
      </c>
      <c r="K1908">
        <v>11</v>
      </c>
      <c r="L1908" t="str">
        <f t="shared" si="212"/>
        <v>Profundo</v>
      </c>
      <c r="M1908" s="2" t="s">
        <v>1202</v>
      </c>
      <c r="N1908" t="str">
        <f>VLOOKUP(M1908,spp!A:B,2,FALSE)</f>
        <v>Ostracion meleagris</v>
      </c>
      <c r="O1908">
        <f t="shared" si="211"/>
        <v>1</v>
      </c>
      <c r="R1908">
        <v>1</v>
      </c>
      <c r="AJ1908" t="str">
        <f>VLOOKUP(M1908,spp!A:C,3,FALSE)</f>
        <v>0.10100000000000001</v>
      </c>
      <c r="AK1908">
        <f>VLOOKUP(M1908,spp!A:D,4,FALSE)</f>
        <v>2</v>
      </c>
      <c r="AL1908">
        <f t="shared" si="213"/>
        <v>15.781250000000002</v>
      </c>
      <c r="AM1908">
        <f t="shared" si="214"/>
        <v>0.39453125000000006</v>
      </c>
      <c r="AN1908">
        <f t="shared" si="215"/>
        <v>3.9453125000000004</v>
      </c>
      <c r="AO1908">
        <f t="shared" si="216"/>
        <v>3.9453125E-3</v>
      </c>
      <c r="AP1908">
        <f t="shared" si="217"/>
        <v>0.02</v>
      </c>
      <c r="AQ1908">
        <f>VLOOKUP(M1908,spp!A:H,8,FALSE)</f>
        <v>2.9</v>
      </c>
      <c r="AR1908" t="str">
        <f>VLOOKUP(M1908,spp!A:K,10,FALSE)</f>
        <v>Herbívoro</v>
      </c>
      <c r="AS1908" t="str">
        <f>VLOOKUP(M1908,spp!A:L,12,FALSE)</f>
        <v>NE</v>
      </c>
    </row>
    <row r="1909" spans="1:45" x14ac:dyDescent="0.3">
      <c r="A1909">
        <v>53</v>
      </c>
      <c r="B1909" s="2" t="s">
        <v>1176</v>
      </c>
      <c r="C1909" s="2" t="s">
        <v>1177</v>
      </c>
      <c r="D1909" s="2" t="s">
        <v>1382</v>
      </c>
      <c r="E1909" s="2" t="s">
        <v>1179</v>
      </c>
      <c r="F1909" s="2">
        <v>1</v>
      </c>
      <c r="G1909" s="1">
        <v>41472</v>
      </c>
      <c r="H1909" s="61">
        <v>2013</v>
      </c>
      <c r="I1909" s="5" t="s">
        <v>986</v>
      </c>
      <c r="K1909">
        <v>11</v>
      </c>
      <c r="L1909" t="str">
        <f t="shared" si="212"/>
        <v>Profundo</v>
      </c>
      <c r="M1909" s="2" t="s">
        <v>1040</v>
      </c>
      <c r="N1909" t="str">
        <f>VLOOKUP(M1909,spp!A:B,2,FALSE)</f>
        <v>Sufflamen verres</v>
      </c>
      <c r="O1909">
        <f t="shared" si="211"/>
        <v>2</v>
      </c>
      <c r="R1909">
        <v>2</v>
      </c>
      <c r="AJ1909">
        <f>VLOOKUP(M1909,spp!A:C,3,FALSE)</f>
        <v>2</v>
      </c>
      <c r="AK1909">
        <f>VLOOKUP(M1909,spp!A:D,4,FALSE)</f>
        <v>3</v>
      </c>
      <c r="AL1909">
        <f t="shared" si="213"/>
        <v>7812.5</v>
      </c>
      <c r="AM1909">
        <f t="shared" si="214"/>
        <v>195.3125</v>
      </c>
      <c r="AN1909">
        <f t="shared" si="215"/>
        <v>1953.125</v>
      </c>
      <c r="AO1909">
        <f t="shared" si="216"/>
        <v>1.953125</v>
      </c>
      <c r="AP1909">
        <f t="shared" si="217"/>
        <v>0.04</v>
      </c>
      <c r="AQ1909">
        <f>VLOOKUP(M1909,spp!A:H,8,FALSE)</f>
        <v>3.3</v>
      </c>
      <c r="AR1909" t="str">
        <f>VLOOKUP(M1909,spp!A:K,10,FALSE)</f>
        <v>Depredador</v>
      </c>
      <c r="AS1909" t="str">
        <f>VLOOKUP(M1909,spp!A:L,12,FALSE)</f>
        <v>LC</v>
      </c>
    </row>
    <row r="1910" spans="1:45" x14ac:dyDescent="0.3">
      <c r="A1910">
        <v>53</v>
      </c>
      <c r="B1910" s="2" t="s">
        <v>1176</v>
      </c>
      <c r="C1910" s="2" t="s">
        <v>1177</v>
      </c>
      <c r="D1910" s="2" t="s">
        <v>1382</v>
      </c>
      <c r="E1910" s="2" t="s">
        <v>1179</v>
      </c>
      <c r="F1910" s="2">
        <v>1</v>
      </c>
      <c r="G1910" s="1">
        <v>41472</v>
      </c>
      <c r="H1910" s="61">
        <v>2013</v>
      </c>
      <c r="I1910" s="5" t="s">
        <v>986</v>
      </c>
      <c r="K1910">
        <v>11</v>
      </c>
      <c r="L1910" t="str">
        <f t="shared" si="212"/>
        <v>Profundo</v>
      </c>
      <c r="M1910" s="2" t="s">
        <v>1033</v>
      </c>
      <c r="N1910" t="str">
        <f>VLOOKUP(M1910,spp!A:B,2,FALSE)</f>
        <v>Cephalopholis panamensis</v>
      </c>
      <c r="O1910">
        <f t="shared" si="211"/>
        <v>1</v>
      </c>
      <c r="T1910">
        <v>1</v>
      </c>
      <c r="AJ1910">
        <f>VLOOKUP(M1910,spp!A:C,3,FALSE)</f>
        <v>2</v>
      </c>
      <c r="AK1910">
        <f>VLOOKUP(M1910,spp!A:D,4,FALSE)</f>
        <v>3</v>
      </c>
      <c r="AL1910">
        <f t="shared" si="213"/>
        <v>31250</v>
      </c>
      <c r="AM1910">
        <f t="shared" si="214"/>
        <v>781.25</v>
      </c>
      <c r="AN1910">
        <f t="shared" si="215"/>
        <v>7812.5</v>
      </c>
      <c r="AO1910">
        <f t="shared" si="216"/>
        <v>7.8125</v>
      </c>
      <c r="AP1910">
        <f t="shared" si="217"/>
        <v>0.02</v>
      </c>
      <c r="AQ1910">
        <f>VLOOKUP(M1910,spp!A:H,8,FALSE)</f>
        <v>4</v>
      </c>
      <c r="AR1910" t="str">
        <f>VLOOKUP(M1910,spp!A:K,10,FALSE)</f>
        <v>Depredador Tope</v>
      </c>
      <c r="AS1910" t="str">
        <f>VLOOKUP(M1910,spp!A:L,12,FALSE)</f>
        <v>LC</v>
      </c>
    </row>
    <row r="1911" spans="1:45" x14ac:dyDescent="0.3">
      <c r="A1911">
        <v>53</v>
      </c>
      <c r="B1911" s="2" t="s">
        <v>1176</v>
      </c>
      <c r="C1911" s="2" t="s">
        <v>1177</v>
      </c>
      <c r="D1911" s="2" t="s">
        <v>1382</v>
      </c>
      <c r="E1911" s="2" t="s">
        <v>1179</v>
      </c>
      <c r="F1911" s="2">
        <v>1</v>
      </c>
      <c r="G1911" s="1">
        <v>41472</v>
      </c>
      <c r="H1911" s="61">
        <v>2013</v>
      </c>
      <c r="I1911" s="5" t="s">
        <v>986</v>
      </c>
      <c r="K1911">
        <v>11</v>
      </c>
      <c r="L1911" t="str">
        <f t="shared" si="212"/>
        <v>Profundo</v>
      </c>
      <c r="M1911" s="2" t="s">
        <v>1080</v>
      </c>
      <c r="N1911" t="str">
        <f>VLOOKUP(M1911,spp!A:B,2,FALSE)</f>
        <v>Aulostomus chinensis</v>
      </c>
      <c r="O1911">
        <f t="shared" si="211"/>
        <v>1</v>
      </c>
      <c r="V1911">
        <v>1</v>
      </c>
      <c r="AJ1911">
        <f>VLOOKUP(M1911,spp!A:C,3,FALSE)</f>
        <v>2</v>
      </c>
      <c r="AK1911">
        <f>VLOOKUP(M1911,spp!A:D,4,FALSE)</f>
        <v>3</v>
      </c>
      <c r="AL1911">
        <f t="shared" si="213"/>
        <v>182250</v>
      </c>
      <c r="AM1911">
        <f t="shared" si="214"/>
        <v>4556.25</v>
      </c>
      <c r="AN1911">
        <f t="shared" si="215"/>
        <v>45562.5</v>
      </c>
      <c r="AO1911">
        <f t="shared" si="216"/>
        <v>45.5625</v>
      </c>
      <c r="AP1911">
        <f t="shared" si="217"/>
        <v>0.02</v>
      </c>
      <c r="AQ1911">
        <f>VLOOKUP(M1911,spp!A:H,8,FALSE)</f>
        <v>3.9</v>
      </c>
      <c r="AR1911" t="str">
        <f>VLOOKUP(M1911,spp!A:K,10,FALSE)</f>
        <v>Depredador</v>
      </c>
      <c r="AS1911" t="str">
        <f>VLOOKUP(M1911,spp!A:L,12,FALSE)</f>
        <v>NE</v>
      </c>
    </row>
    <row r="1912" spans="1:45" x14ac:dyDescent="0.3">
      <c r="A1912">
        <v>53</v>
      </c>
      <c r="B1912" s="2" t="s">
        <v>1176</v>
      </c>
      <c r="C1912" s="2" t="s">
        <v>1177</v>
      </c>
      <c r="D1912" s="2" t="s">
        <v>1382</v>
      </c>
      <c r="E1912" s="2" t="s">
        <v>1179</v>
      </c>
      <c r="F1912" s="2">
        <v>1</v>
      </c>
      <c r="G1912" s="1">
        <v>41472</v>
      </c>
      <c r="H1912" s="61">
        <v>2013</v>
      </c>
      <c r="I1912" s="5" t="s">
        <v>986</v>
      </c>
      <c r="K1912">
        <v>11</v>
      </c>
      <c r="L1912" t="str">
        <f t="shared" si="212"/>
        <v>Profundo</v>
      </c>
      <c r="M1912" s="2" t="s">
        <v>1042</v>
      </c>
      <c r="N1912" t="str">
        <f>VLOOKUP(M1912,spp!A:B,2,FALSE)</f>
        <v>Bodianus diplotaenia</v>
      </c>
      <c r="O1912">
        <f t="shared" si="211"/>
        <v>20</v>
      </c>
      <c r="P1912">
        <v>20</v>
      </c>
      <c r="AJ1912">
        <f>VLOOKUP(M1912,spp!A:C,3,FALSE)</f>
        <v>2.01E-2</v>
      </c>
      <c r="AK1912">
        <f>VLOOKUP(M1912,spp!A:D,4,FALSE)</f>
        <v>2</v>
      </c>
      <c r="AL1912">
        <f t="shared" si="213"/>
        <v>2.5124999999999997</v>
      </c>
      <c r="AM1912">
        <f t="shared" si="214"/>
        <v>6.2812499999999993E-2</v>
      </c>
      <c r="AN1912">
        <f t="shared" si="215"/>
        <v>0.62812499999999993</v>
      </c>
      <c r="AO1912">
        <f t="shared" si="216"/>
        <v>6.2812499999999989E-4</v>
      </c>
      <c r="AP1912">
        <f t="shared" si="217"/>
        <v>0.4</v>
      </c>
      <c r="AQ1912">
        <f>VLOOKUP(M1912,spp!A:H,8,FALSE)</f>
        <v>3.4</v>
      </c>
      <c r="AR1912" t="str">
        <f>VLOOKUP(M1912,spp!A:K,10,FALSE)</f>
        <v>Depredador</v>
      </c>
      <c r="AS1912" t="str">
        <f>VLOOKUP(M1912,spp!A:L,12,FALSE)</f>
        <v>LC</v>
      </c>
    </row>
    <row r="1913" spans="1:45" x14ac:dyDescent="0.3">
      <c r="A1913">
        <v>53</v>
      </c>
      <c r="B1913" s="2" t="s">
        <v>1176</v>
      </c>
      <c r="C1913" s="2" t="s">
        <v>1177</v>
      </c>
      <c r="D1913" s="2" t="s">
        <v>1382</v>
      </c>
      <c r="E1913" s="2" t="s">
        <v>1179</v>
      </c>
      <c r="F1913" s="2">
        <v>1</v>
      </c>
      <c r="G1913" s="1">
        <v>41472</v>
      </c>
      <c r="H1913" s="61">
        <v>2013</v>
      </c>
      <c r="I1913" s="5" t="s">
        <v>986</v>
      </c>
      <c r="K1913">
        <v>11</v>
      </c>
      <c r="L1913" t="str">
        <f t="shared" si="212"/>
        <v>Profundo</v>
      </c>
      <c r="M1913" s="2" t="s">
        <v>1047</v>
      </c>
      <c r="N1913" t="str">
        <f>VLOOKUP(M1913,spp!A:B,2,FALSE)</f>
        <v>Scarus rubroviolaceus</v>
      </c>
      <c r="O1913">
        <f t="shared" si="211"/>
        <v>2</v>
      </c>
      <c r="U1913">
        <v>2</v>
      </c>
      <c r="AJ1913">
        <f>VLOOKUP(M1913,spp!A:C,3,FALSE)</f>
        <v>1</v>
      </c>
      <c r="AK1913">
        <f>VLOOKUP(M1913,spp!A:D,4,FALSE)</f>
        <v>3.109</v>
      </c>
      <c r="AL1913">
        <f t="shared" si="213"/>
        <v>126339.03214806969</v>
      </c>
      <c r="AM1913">
        <f t="shared" si="214"/>
        <v>3158.4758037017423</v>
      </c>
      <c r="AN1913">
        <f t="shared" si="215"/>
        <v>31584.758037017422</v>
      </c>
      <c r="AO1913">
        <f t="shared" si="216"/>
        <v>31.584758037017423</v>
      </c>
      <c r="AP1913">
        <f t="shared" si="217"/>
        <v>0.04</v>
      </c>
      <c r="AQ1913">
        <f>VLOOKUP(M1913,spp!A:H,8,FALSE)</f>
        <v>2</v>
      </c>
      <c r="AR1913" t="str">
        <f>VLOOKUP(M1913,spp!A:K,10,FALSE)</f>
        <v>Herbívoro</v>
      </c>
      <c r="AS1913" t="str">
        <f>VLOOKUP(M1913,spp!A:L,12,FALSE)</f>
        <v>LC</v>
      </c>
    </row>
    <row r="1914" spans="1:45" x14ac:dyDescent="0.3">
      <c r="A1914">
        <v>53</v>
      </c>
      <c r="B1914" s="2" t="s">
        <v>1176</v>
      </c>
      <c r="C1914" s="2" t="s">
        <v>1177</v>
      </c>
      <c r="D1914" s="2" t="s">
        <v>1382</v>
      </c>
      <c r="E1914" s="2" t="s">
        <v>1179</v>
      </c>
      <c r="F1914" s="2">
        <v>1</v>
      </c>
      <c r="G1914" s="1">
        <v>41472</v>
      </c>
      <c r="H1914" s="61">
        <v>2013</v>
      </c>
      <c r="I1914" s="5" t="s">
        <v>986</v>
      </c>
      <c r="K1914">
        <v>11</v>
      </c>
      <c r="L1914" t="str">
        <f t="shared" si="212"/>
        <v>Profundo</v>
      </c>
      <c r="M1914" s="2" t="s">
        <v>1038</v>
      </c>
      <c r="N1914" t="str">
        <f>VLOOKUP(M1914,spp!A:B,2,FALSE)</f>
        <v>Holacanthus passer</v>
      </c>
      <c r="O1914">
        <f t="shared" si="211"/>
        <v>3</v>
      </c>
      <c r="R1914">
        <v>3</v>
      </c>
      <c r="AJ1914">
        <f>VLOOKUP(M1914,spp!A:C,3,FALSE)</f>
        <v>2</v>
      </c>
      <c r="AK1914">
        <f>VLOOKUP(M1914,spp!A:D,4,FALSE)</f>
        <v>3</v>
      </c>
      <c r="AL1914">
        <f t="shared" si="213"/>
        <v>11718.75</v>
      </c>
      <c r="AM1914">
        <f t="shared" si="214"/>
        <v>292.96875</v>
      </c>
      <c r="AN1914">
        <f t="shared" si="215"/>
        <v>2929.6875</v>
      </c>
      <c r="AO1914">
        <f t="shared" si="216"/>
        <v>2.9296875</v>
      </c>
      <c r="AP1914">
        <f t="shared" si="217"/>
        <v>0.06</v>
      </c>
      <c r="AQ1914">
        <f>VLOOKUP(M1914,spp!A:H,8,FALSE)</f>
        <v>2.6</v>
      </c>
      <c r="AR1914" t="str">
        <f>VLOOKUP(M1914,spp!A:K,10,FALSE)</f>
        <v>Herbívoro</v>
      </c>
      <c r="AS1914" t="str">
        <f>VLOOKUP(M1914,spp!A:L,12,FALSE)</f>
        <v>LC</v>
      </c>
    </row>
    <row r="1915" spans="1:45" x14ac:dyDescent="0.3">
      <c r="A1915">
        <v>53</v>
      </c>
      <c r="B1915" s="2" t="s">
        <v>1176</v>
      </c>
      <c r="C1915" s="2" t="s">
        <v>1177</v>
      </c>
      <c r="D1915" s="2" t="s">
        <v>1382</v>
      </c>
      <c r="E1915" s="2" t="s">
        <v>1179</v>
      </c>
      <c r="F1915" s="2">
        <v>1</v>
      </c>
      <c r="G1915" s="1">
        <v>41472</v>
      </c>
      <c r="H1915" s="61">
        <v>2013</v>
      </c>
      <c r="I1915" s="5" t="s">
        <v>986</v>
      </c>
      <c r="K1915">
        <v>11</v>
      </c>
      <c r="L1915" t="str">
        <f t="shared" si="212"/>
        <v>Profundo</v>
      </c>
      <c r="M1915" s="2" t="s">
        <v>1046</v>
      </c>
      <c r="N1915" t="str">
        <f>VLOOKUP(M1915,spp!A:B,2,FALSE)</f>
        <v>Arothron meleagris</v>
      </c>
      <c r="O1915">
        <f t="shared" si="211"/>
        <v>1</v>
      </c>
      <c r="R1915">
        <v>1</v>
      </c>
      <c r="AJ1915">
        <f>VLOOKUP(M1915,spp!A:C,3,FALSE)</f>
        <v>3</v>
      </c>
      <c r="AK1915">
        <f>VLOOKUP(M1915,spp!A:D,4,FALSE)</f>
        <v>2</v>
      </c>
      <c r="AL1915">
        <f t="shared" si="213"/>
        <v>468.75</v>
      </c>
      <c r="AM1915">
        <f t="shared" si="214"/>
        <v>11.71875</v>
      </c>
      <c r="AN1915">
        <f t="shared" si="215"/>
        <v>117.1875</v>
      </c>
      <c r="AO1915">
        <f t="shared" si="216"/>
        <v>0.1171875</v>
      </c>
      <c r="AP1915">
        <f t="shared" si="217"/>
        <v>0.02</v>
      </c>
      <c r="AQ1915">
        <f>VLOOKUP(M1915,spp!A:H,8,FALSE)</f>
        <v>3.4</v>
      </c>
      <c r="AR1915" t="str">
        <f>VLOOKUP(M1915,spp!A:K,10,FALSE)</f>
        <v>Depredador</v>
      </c>
      <c r="AS1915" t="str">
        <f>VLOOKUP(M1915,spp!A:L,12,FALSE)</f>
        <v>NE</v>
      </c>
    </row>
    <row r="1916" spans="1:45" x14ac:dyDescent="0.3">
      <c r="A1916">
        <v>53</v>
      </c>
      <c r="B1916" s="2" t="s">
        <v>1176</v>
      </c>
      <c r="C1916" s="2" t="s">
        <v>1177</v>
      </c>
      <c r="D1916" s="2" t="s">
        <v>1382</v>
      </c>
      <c r="E1916" s="2" t="s">
        <v>1179</v>
      </c>
      <c r="F1916" s="2">
        <v>2</v>
      </c>
      <c r="G1916" s="1">
        <v>41472</v>
      </c>
      <c r="H1916" s="61">
        <v>2013</v>
      </c>
      <c r="I1916" s="5" t="s">
        <v>986</v>
      </c>
      <c r="K1916">
        <v>11</v>
      </c>
      <c r="L1916" t="str">
        <f t="shared" si="212"/>
        <v>Profundo</v>
      </c>
      <c r="M1916" s="2" t="s">
        <v>1078</v>
      </c>
      <c r="N1916" t="str">
        <f>VLOOKUP(M1916,spp!A:B,2,FALSE)</f>
        <v>Lutjanus viridis</v>
      </c>
      <c r="O1916">
        <f t="shared" si="211"/>
        <v>30</v>
      </c>
      <c r="T1916">
        <v>30</v>
      </c>
      <c r="AJ1916">
        <f>VLOOKUP(M1916,spp!A:C,3,FALSE)</f>
        <v>1.67E-2</v>
      </c>
      <c r="AK1916">
        <f>VLOOKUP(M1916,spp!A:D,4,FALSE)</f>
        <v>2</v>
      </c>
      <c r="AL1916">
        <f t="shared" si="213"/>
        <v>313.125</v>
      </c>
      <c r="AM1916">
        <f t="shared" si="214"/>
        <v>7.828125</v>
      </c>
      <c r="AN1916">
        <f t="shared" si="215"/>
        <v>78.28125</v>
      </c>
      <c r="AO1916">
        <f t="shared" si="216"/>
        <v>7.8281249999999997E-2</v>
      </c>
      <c r="AP1916">
        <f t="shared" si="217"/>
        <v>0.6</v>
      </c>
      <c r="AQ1916">
        <f>VLOOKUP(M1916,spp!A:H,8,FALSE)</f>
        <v>4.2</v>
      </c>
      <c r="AR1916" t="str">
        <f>VLOOKUP(M1916,spp!A:K,10,FALSE)</f>
        <v>Depredador Tope</v>
      </c>
      <c r="AS1916" t="str">
        <f>VLOOKUP(M1916,spp!A:L,12,FALSE)</f>
        <v>LC</v>
      </c>
    </row>
    <row r="1917" spans="1:45" x14ac:dyDescent="0.3">
      <c r="A1917">
        <v>53</v>
      </c>
      <c r="B1917" s="2" t="s">
        <v>1176</v>
      </c>
      <c r="C1917" s="2" t="s">
        <v>1177</v>
      </c>
      <c r="D1917" s="2" t="s">
        <v>1382</v>
      </c>
      <c r="E1917" s="2" t="s">
        <v>1179</v>
      </c>
      <c r="F1917" s="2">
        <v>2</v>
      </c>
      <c r="G1917" s="1">
        <v>41472</v>
      </c>
      <c r="H1917" s="61">
        <v>2013</v>
      </c>
      <c r="I1917" s="5" t="s">
        <v>986</v>
      </c>
      <c r="K1917">
        <v>11</v>
      </c>
      <c r="L1917" t="str">
        <f t="shared" si="212"/>
        <v>Profundo</v>
      </c>
      <c r="M1917" s="2" t="s">
        <v>1064</v>
      </c>
      <c r="N1917" t="str">
        <f>VLOOKUP(M1917,spp!A:B,2,FALSE)</f>
        <v>Zanclus cornutus</v>
      </c>
      <c r="O1917">
        <f t="shared" si="211"/>
        <v>2</v>
      </c>
      <c r="T1917">
        <v>2</v>
      </c>
      <c r="AJ1917">
        <f>VLOOKUP(M1917,spp!A:C,3,FALSE)</f>
        <v>1.47E-2</v>
      </c>
      <c r="AK1917">
        <f>VLOOKUP(M1917,spp!A:D,4,FALSE)</f>
        <v>3</v>
      </c>
      <c r="AL1917">
        <f t="shared" si="213"/>
        <v>459.375</v>
      </c>
      <c r="AM1917">
        <f t="shared" si="214"/>
        <v>11.484375</v>
      </c>
      <c r="AN1917">
        <f t="shared" si="215"/>
        <v>114.84375</v>
      </c>
      <c r="AO1917">
        <f t="shared" si="216"/>
        <v>0.11484374999999999</v>
      </c>
      <c r="AP1917">
        <f t="shared" si="217"/>
        <v>0.04</v>
      </c>
      <c r="AQ1917">
        <f>VLOOKUP(M1917,spp!A:H,8,FALSE)</f>
        <v>2.9</v>
      </c>
      <c r="AR1917" t="str">
        <f>VLOOKUP(M1917,spp!A:K,10,FALSE)</f>
        <v>Herbívoro</v>
      </c>
      <c r="AS1917" t="str">
        <f>VLOOKUP(M1917,spp!A:L,12,FALSE)</f>
        <v>NE</v>
      </c>
    </row>
    <row r="1918" spans="1:45" x14ac:dyDescent="0.3">
      <c r="A1918">
        <v>53</v>
      </c>
      <c r="B1918" s="2" t="s">
        <v>1176</v>
      </c>
      <c r="C1918" s="2" t="s">
        <v>1177</v>
      </c>
      <c r="D1918" s="2" t="s">
        <v>1382</v>
      </c>
      <c r="E1918" s="2" t="s">
        <v>1179</v>
      </c>
      <c r="F1918" s="2">
        <v>2</v>
      </c>
      <c r="G1918" s="1">
        <v>41472</v>
      </c>
      <c r="H1918" s="61">
        <v>2013</v>
      </c>
      <c r="I1918" s="5" t="s">
        <v>986</v>
      </c>
      <c r="K1918">
        <v>11</v>
      </c>
      <c r="L1918" t="str">
        <f t="shared" si="212"/>
        <v>Profundo</v>
      </c>
      <c r="M1918" s="2" t="s">
        <v>1028</v>
      </c>
      <c r="N1918" t="str">
        <f>VLOOKUP(M1918,spp!A:B,2,FALSE)</f>
        <v>Thalassoma lucasanum</v>
      </c>
      <c r="O1918">
        <f t="shared" ref="O1918:O1981" si="218">+SUM(P1918:AF1918)</f>
        <v>250</v>
      </c>
      <c r="P1918">
        <v>250</v>
      </c>
      <c r="AJ1918">
        <f>VLOOKUP(M1918,spp!A:C,3,FALSE)</f>
        <v>1.261E-2</v>
      </c>
      <c r="AK1918">
        <f>VLOOKUP(M1918,spp!A:D,4,FALSE)</f>
        <v>2</v>
      </c>
      <c r="AL1918">
        <f t="shared" si="213"/>
        <v>19.703125</v>
      </c>
      <c r="AM1918">
        <f t="shared" si="214"/>
        <v>0.49257812499999998</v>
      </c>
      <c r="AN1918">
        <f t="shared" si="215"/>
        <v>4.92578125</v>
      </c>
      <c r="AO1918">
        <f t="shared" si="216"/>
        <v>4.9257812499999996E-3</v>
      </c>
      <c r="AP1918">
        <f t="shared" si="217"/>
        <v>5</v>
      </c>
      <c r="AQ1918">
        <f>VLOOKUP(M1918,spp!A:H,8,FALSE)</f>
        <v>3.5</v>
      </c>
      <c r="AR1918" t="str">
        <f>VLOOKUP(M1918,spp!A:K,10,FALSE)</f>
        <v>Depredador</v>
      </c>
      <c r="AS1918" t="str">
        <f>VLOOKUP(M1918,spp!A:L,12,FALSE)</f>
        <v>LC</v>
      </c>
    </row>
    <row r="1919" spans="1:45" x14ac:dyDescent="0.3">
      <c r="A1919">
        <v>53</v>
      </c>
      <c r="B1919" s="2" t="s">
        <v>1176</v>
      </c>
      <c r="C1919" s="2" t="s">
        <v>1177</v>
      </c>
      <c r="D1919" s="2" t="s">
        <v>1382</v>
      </c>
      <c r="E1919" s="2" t="s">
        <v>1179</v>
      </c>
      <c r="F1919" s="2">
        <v>2</v>
      </c>
      <c r="G1919" s="1">
        <v>41472</v>
      </c>
      <c r="H1919" s="61">
        <v>2013</v>
      </c>
      <c r="I1919" s="5" t="s">
        <v>986</v>
      </c>
      <c r="K1919">
        <v>11</v>
      </c>
      <c r="L1919" t="str">
        <f t="shared" si="212"/>
        <v>Profundo</v>
      </c>
      <c r="M1919" s="2" t="s">
        <v>1068</v>
      </c>
      <c r="N1919" t="str">
        <f>VLOOKUP(M1919,spp!A:B,2,FALSE)</f>
        <v>Myripristis berndti</v>
      </c>
      <c r="O1919">
        <f t="shared" si="218"/>
        <v>15</v>
      </c>
      <c r="T1919">
        <v>15</v>
      </c>
      <c r="AJ1919">
        <f>VLOOKUP(M1919,spp!A:C,3,FALSE)</f>
        <v>2.4E-2</v>
      </c>
      <c r="AK1919">
        <f>VLOOKUP(M1919,spp!A:D,4,FALSE)</f>
        <v>3.02</v>
      </c>
      <c r="AL1919">
        <f t="shared" si="213"/>
        <v>5999.034049922062</v>
      </c>
      <c r="AM1919">
        <f t="shared" si="214"/>
        <v>149.97585124805155</v>
      </c>
      <c r="AN1919">
        <f t="shared" si="215"/>
        <v>1499.7585124805155</v>
      </c>
      <c r="AO1919">
        <f t="shared" si="216"/>
        <v>1.4997585124805155</v>
      </c>
      <c r="AP1919">
        <f t="shared" si="217"/>
        <v>0.3</v>
      </c>
      <c r="AQ1919">
        <f>VLOOKUP(M1919,spp!A:H,8,FALSE)</f>
        <v>3.7</v>
      </c>
      <c r="AR1919" t="str">
        <f>VLOOKUP(M1919,spp!A:K,10,FALSE)</f>
        <v>Planctívoro</v>
      </c>
      <c r="AS1919" t="str">
        <f>VLOOKUP(M1919,spp!A:L,12,FALSE)</f>
        <v>NE</v>
      </c>
    </row>
    <row r="1920" spans="1:45" x14ac:dyDescent="0.3">
      <c r="A1920">
        <v>53</v>
      </c>
      <c r="B1920" s="2" t="s">
        <v>1176</v>
      </c>
      <c r="C1920" s="2" t="s">
        <v>1177</v>
      </c>
      <c r="D1920" s="2" t="s">
        <v>1382</v>
      </c>
      <c r="E1920" s="2" t="s">
        <v>1179</v>
      </c>
      <c r="F1920" s="2">
        <v>2</v>
      </c>
      <c r="G1920" s="1">
        <v>41472</v>
      </c>
      <c r="H1920" s="61">
        <v>2013</v>
      </c>
      <c r="I1920" s="5" t="s">
        <v>986</v>
      </c>
      <c r="K1920">
        <v>11</v>
      </c>
      <c r="L1920" t="str">
        <f t="shared" si="212"/>
        <v>Profundo</v>
      </c>
      <c r="M1920" s="2" t="s">
        <v>1141</v>
      </c>
      <c r="N1920" t="str">
        <f>VLOOKUP(M1920,spp!A:B,2,FALSE)</f>
        <v>Halichoeres discolor</v>
      </c>
      <c r="O1920">
        <f t="shared" si="218"/>
        <v>25</v>
      </c>
      <c r="P1920">
        <v>25</v>
      </c>
      <c r="AJ1920">
        <f>VLOOKUP(M1920,spp!A:C,3,FALSE)</f>
        <v>0.01</v>
      </c>
      <c r="AK1920">
        <f>VLOOKUP(M1920,spp!A:D,4,FALSE)</f>
        <v>3.04</v>
      </c>
      <c r="AL1920">
        <f t="shared" si="213"/>
        <v>4.0520764919107357</v>
      </c>
      <c r="AM1920">
        <f t="shared" si="214"/>
        <v>0.10130191229776839</v>
      </c>
      <c r="AN1920">
        <f t="shared" si="215"/>
        <v>1.0130191229776839</v>
      </c>
      <c r="AO1920">
        <f t="shared" si="216"/>
        <v>1.013019122977684E-3</v>
      </c>
      <c r="AP1920">
        <f t="shared" si="217"/>
        <v>0.5</v>
      </c>
      <c r="AQ1920">
        <f>VLOOKUP(M1920,spp!A:H,8,FALSE)</f>
        <v>3.4</v>
      </c>
      <c r="AR1920" t="str">
        <f>VLOOKUP(M1920,spp!A:K,10,FALSE)</f>
        <v>Depredador</v>
      </c>
      <c r="AS1920" t="str">
        <f>VLOOKUP(M1920,spp!A:L,12,FALSE)</f>
        <v>VU</v>
      </c>
    </row>
    <row r="1921" spans="1:45" x14ac:dyDescent="0.3">
      <c r="A1921">
        <v>53</v>
      </c>
      <c r="B1921" s="2" t="s">
        <v>1176</v>
      </c>
      <c r="C1921" s="2" t="s">
        <v>1177</v>
      </c>
      <c r="D1921" s="2" t="s">
        <v>1382</v>
      </c>
      <c r="E1921" s="2" t="s">
        <v>1179</v>
      </c>
      <c r="F1921" s="2">
        <v>2</v>
      </c>
      <c r="G1921" s="1">
        <v>41472</v>
      </c>
      <c r="H1921" s="61">
        <v>2013</v>
      </c>
      <c r="I1921" s="5" t="s">
        <v>986</v>
      </c>
      <c r="K1921">
        <v>11</v>
      </c>
      <c r="L1921" t="str">
        <f t="shared" si="212"/>
        <v>Profundo</v>
      </c>
      <c r="M1921" s="2" t="s">
        <v>1194</v>
      </c>
      <c r="N1921" t="str">
        <f>VLOOKUP(M1921,spp!A:B,2,FALSE)</f>
        <v>Stegastes arcifrons</v>
      </c>
      <c r="O1921">
        <f t="shared" si="218"/>
        <v>60</v>
      </c>
      <c r="P1921">
        <v>35</v>
      </c>
      <c r="Q1921">
        <v>25</v>
      </c>
      <c r="AJ1921">
        <f>VLOOKUP(M1921,spp!A:C,3,FALSE)</f>
        <v>3.49E-2</v>
      </c>
      <c r="AK1921">
        <f>VLOOKUP(M1921,spp!A:D,4,FALSE)</f>
        <v>2</v>
      </c>
      <c r="AL1921">
        <f t="shared" si="213"/>
        <v>56.712499999999999</v>
      </c>
      <c r="AM1921">
        <f t="shared" si="214"/>
        <v>1.4178124999999999</v>
      </c>
      <c r="AN1921">
        <f t="shared" si="215"/>
        <v>14.178125</v>
      </c>
      <c r="AO1921">
        <f t="shared" si="216"/>
        <v>1.4178125E-2</v>
      </c>
      <c r="AP1921">
        <f t="shared" si="217"/>
        <v>1.2</v>
      </c>
      <c r="AQ1921">
        <f>VLOOKUP(M1921,spp!A:H,8,FALSE)</f>
        <v>2.97</v>
      </c>
      <c r="AR1921" t="str">
        <f>VLOOKUP(M1921,spp!A:K,10,FALSE)</f>
        <v>Herbívoro</v>
      </c>
      <c r="AS1921" t="str">
        <f>VLOOKUP(M1921,spp!A:L,12,FALSE)</f>
        <v>LC</v>
      </c>
    </row>
    <row r="1922" spans="1:45" x14ac:dyDescent="0.3">
      <c r="A1922">
        <v>53</v>
      </c>
      <c r="B1922" s="2" t="s">
        <v>1176</v>
      </c>
      <c r="C1922" s="2" t="s">
        <v>1177</v>
      </c>
      <c r="D1922" s="2" t="s">
        <v>1382</v>
      </c>
      <c r="E1922" s="2" t="s">
        <v>1179</v>
      </c>
      <c r="F1922" s="2">
        <v>2</v>
      </c>
      <c r="G1922" s="1">
        <v>41472</v>
      </c>
      <c r="H1922" s="61">
        <v>2013</v>
      </c>
      <c r="I1922" s="5" t="s">
        <v>986</v>
      </c>
      <c r="K1922">
        <v>11</v>
      </c>
      <c r="L1922" t="str">
        <f t="shared" si="212"/>
        <v>Profundo</v>
      </c>
      <c r="M1922" s="2" t="s">
        <v>1062</v>
      </c>
      <c r="N1922" t="str">
        <f>VLOOKUP(M1922,spp!A:B,2,FALSE)</f>
        <v>Paranthias colonus</v>
      </c>
      <c r="O1922">
        <f t="shared" si="218"/>
        <v>20</v>
      </c>
      <c r="R1922">
        <v>20</v>
      </c>
      <c r="AJ1922">
        <f>VLOOKUP(M1922,spp!A:C,3,FALSE)</f>
        <v>1.485E-2</v>
      </c>
      <c r="AK1922">
        <f>VLOOKUP(M1922,spp!A:D,4,FALSE)</f>
        <v>2</v>
      </c>
      <c r="AL1922">
        <f t="shared" si="213"/>
        <v>46.40625</v>
      </c>
      <c r="AM1922">
        <f t="shared" si="214"/>
        <v>1.16015625</v>
      </c>
      <c r="AN1922">
        <f t="shared" si="215"/>
        <v>11.6015625</v>
      </c>
      <c r="AO1922">
        <f t="shared" si="216"/>
        <v>1.1601562500000001E-2</v>
      </c>
      <c r="AP1922">
        <f t="shared" si="217"/>
        <v>0.4</v>
      </c>
      <c r="AQ1922">
        <f>VLOOKUP(M1922,spp!A:H,8,FALSE)</f>
        <v>3.8</v>
      </c>
      <c r="AR1922" t="str">
        <f>VLOOKUP(M1922,spp!A:K,10,FALSE)</f>
        <v>Planctívoro</v>
      </c>
      <c r="AS1922" t="str">
        <f>VLOOKUP(M1922,spp!A:L,12,FALSE)</f>
        <v>LC</v>
      </c>
    </row>
    <row r="1923" spans="1:45" x14ac:dyDescent="0.3">
      <c r="A1923">
        <v>53</v>
      </c>
      <c r="B1923" s="2" t="s">
        <v>1176</v>
      </c>
      <c r="C1923" s="2" t="s">
        <v>1177</v>
      </c>
      <c r="D1923" s="2" t="s">
        <v>1382</v>
      </c>
      <c r="E1923" s="2" t="s">
        <v>1179</v>
      </c>
      <c r="F1923" s="2">
        <v>2</v>
      </c>
      <c r="G1923" s="1">
        <v>41472</v>
      </c>
      <c r="H1923" s="61">
        <v>2013</v>
      </c>
      <c r="I1923" s="5" t="s">
        <v>986</v>
      </c>
      <c r="K1923">
        <v>11</v>
      </c>
      <c r="L1923" t="str">
        <f t="shared" si="212"/>
        <v>Profundo</v>
      </c>
      <c r="M1923" s="2" t="s">
        <v>1056</v>
      </c>
      <c r="N1923" t="str">
        <f>VLOOKUP(M1923,spp!A:B,2,FALSE)</f>
        <v>Canthigaster punctatissima</v>
      </c>
      <c r="O1923">
        <f t="shared" si="218"/>
        <v>4</v>
      </c>
      <c r="P1923">
        <v>4</v>
      </c>
      <c r="AJ1923">
        <f>VLOOKUP(M1923,spp!A:C,3,FALSE)</f>
        <v>1</v>
      </c>
      <c r="AK1923">
        <f>VLOOKUP(M1923,spp!A:D,4,FALSE)</f>
        <v>2</v>
      </c>
      <c r="AL1923">
        <f t="shared" si="213"/>
        <v>25</v>
      </c>
      <c r="AM1923">
        <f t="shared" si="214"/>
        <v>0.625</v>
      </c>
      <c r="AN1923">
        <f t="shared" si="215"/>
        <v>6.25</v>
      </c>
      <c r="AO1923">
        <f t="shared" si="216"/>
        <v>6.2500000000000003E-3</v>
      </c>
      <c r="AP1923">
        <f t="shared" si="217"/>
        <v>0.08</v>
      </c>
      <c r="AQ1923">
        <f>VLOOKUP(M1923,spp!A:H,8,FALSE)</f>
        <v>3</v>
      </c>
      <c r="AR1923" t="str">
        <f>VLOOKUP(M1923,spp!A:K,10,FALSE)</f>
        <v>Depredador</v>
      </c>
      <c r="AS1923" t="str">
        <f>VLOOKUP(M1923,spp!A:L,12,FALSE)</f>
        <v>LC</v>
      </c>
    </row>
    <row r="1924" spans="1:45" x14ac:dyDescent="0.3">
      <c r="A1924">
        <v>53</v>
      </c>
      <c r="B1924" s="2" t="s">
        <v>1176</v>
      </c>
      <c r="C1924" s="2" t="s">
        <v>1177</v>
      </c>
      <c r="D1924" s="2" t="s">
        <v>1382</v>
      </c>
      <c r="E1924" s="2" t="s">
        <v>1179</v>
      </c>
      <c r="F1924" s="2">
        <v>2</v>
      </c>
      <c r="G1924" s="1">
        <v>41472</v>
      </c>
      <c r="H1924" s="61">
        <v>2013</v>
      </c>
      <c r="I1924" s="5" t="s">
        <v>986</v>
      </c>
      <c r="K1924">
        <v>11</v>
      </c>
      <c r="L1924" t="str">
        <f t="shared" ref="L1924:L1987" si="219">IF(K1924&gt;6,"Profundo","Somero")</f>
        <v>Profundo</v>
      </c>
      <c r="M1924" s="2" t="s">
        <v>1021</v>
      </c>
      <c r="N1924" t="str">
        <f>VLOOKUP(M1924,spp!A:B,2,FALSE)</f>
        <v>Johnrandallia nigrirostris</v>
      </c>
      <c r="O1924">
        <f t="shared" si="218"/>
        <v>5</v>
      </c>
      <c r="Q1924">
        <v>5</v>
      </c>
      <c r="AJ1924">
        <f>VLOOKUP(M1924,spp!A:C,3,FALSE)</f>
        <v>2</v>
      </c>
      <c r="AK1924">
        <f>VLOOKUP(M1924,spp!A:D,4,FALSE)</f>
        <v>3</v>
      </c>
      <c r="AL1924">
        <f t="shared" ref="AL1924:AL1987" si="220">((AJ1924*$P$2^AK1924)*P1924)+((AJ1924*$Q$2^AK1924)*Q1924)+((AJ1924*$R$2^AK1924)*R1924)+((AJ1924*$S$2^AK1924)*S1924)+((AJ1924*$T$2^AK1924)*T1924)+((AJ1924*$U$2^AK1924)*U1924)+((AJ1924*$V$2^AK1924)*V1924)+((AJ1924*$W$2^AK1924)*W1924)+((AJ1924*$X$2^AK1924)*X1924)+((AJ1924*$Y$2^AK1924)*Y1924)+((AJ1924*$Z$2^AK1924)*Z1924)+((AJ1924*$AA$2^AK1924)*AA1924)+((AJ1924*$AB$2^AK1924)*AB1924)+ ((AJ1924*$AC$2^AK1924)*AC1924)+((AJ1924*$AD$2^AK1924)*AD1924)+((AJ1924*$AE$2^AK1924)*AE1924)+((AJ1924*$AF$2^AK1924)*AF1924)+((AJ1924*$AG$2^AK1924)*AG1924)+((AJ1924*$AH$2^AK1924)*AH1924)</f>
        <v>4218.75</v>
      </c>
      <c r="AM1924">
        <f t="shared" ref="AM1924:AM1987" si="221">AL1924/40</f>
        <v>105.46875</v>
      </c>
      <c r="AN1924">
        <f t="shared" ref="AN1924:AN1987" si="222">AM1924*10</f>
        <v>1054.6875</v>
      </c>
      <c r="AO1924">
        <f t="shared" ref="AO1924:AO1987" si="223">AN1924/1000</f>
        <v>1.0546875</v>
      </c>
      <c r="AP1924">
        <f t="shared" ref="AP1924:AP1987" si="224">O1924/$C$1</f>
        <v>0.1</v>
      </c>
      <c r="AQ1924">
        <f>VLOOKUP(M1924,spp!A:H,8,FALSE)</f>
        <v>3</v>
      </c>
      <c r="AR1924" t="str">
        <f>VLOOKUP(M1924,spp!A:K,10,FALSE)</f>
        <v>Depredador</v>
      </c>
      <c r="AS1924" t="str">
        <f>VLOOKUP(M1924,spp!A:L,12,FALSE)</f>
        <v>LC</v>
      </c>
    </row>
    <row r="1925" spans="1:45" x14ac:dyDescent="0.3">
      <c r="A1925">
        <v>53</v>
      </c>
      <c r="B1925" s="2" t="s">
        <v>1176</v>
      </c>
      <c r="C1925" s="2" t="s">
        <v>1177</v>
      </c>
      <c r="D1925" s="2" t="s">
        <v>1382</v>
      </c>
      <c r="E1925" s="2" t="s">
        <v>1179</v>
      </c>
      <c r="F1925" s="2">
        <v>2</v>
      </c>
      <c r="G1925" s="1">
        <v>41472</v>
      </c>
      <c r="H1925" s="61">
        <v>2013</v>
      </c>
      <c r="I1925" s="5" t="s">
        <v>986</v>
      </c>
      <c r="K1925">
        <v>11</v>
      </c>
      <c r="L1925" t="str">
        <f t="shared" si="219"/>
        <v>Profundo</v>
      </c>
      <c r="M1925" s="2" t="s">
        <v>1040</v>
      </c>
      <c r="N1925" t="str">
        <f>VLOOKUP(M1925,spp!A:B,2,FALSE)</f>
        <v>Sufflamen verres</v>
      </c>
      <c r="O1925">
        <f t="shared" si="218"/>
        <v>3</v>
      </c>
      <c r="R1925">
        <v>3</v>
      </c>
      <c r="AJ1925">
        <f>VLOOKUP(M1925,spp!A:C,3,FALSE)</f>
        <v>2</v>
      </c>
      <c r="AK1925">
        <f>VLOOKUP(M1925,spp!A:D,4,FALSE)</f>
        <v>3</v>
      </c>
      <c r="AL1925">
        <f t="shared" si="220"/>
        <v>11718.75</v>
      </c>
      <c r="AM1925">
        <f t="shared" si="221"/>
        <v>292.96875</v>
      </c>
      <c r="AN1925">
        <f t="shared" si="222"/>
        <v>2929.6875</v>
      </c>
      <c r="AO1925">
        <f t="shared" si="223"/>
        <v>2.9296875</v>
      </c>
      <c r="AP1925">
        <f t="shared" si="224"/>
        <v>0.06</v>
      </c>
      <c r="AQ1925">
        <f>VLOOKUP(M1925,spp!A:H,8,FALSE)</f>
        <v>3.3</v>
      </c>
      <c r="AR1925" t="str">
        <f>VLOOKUP(M1925,spp!A:K,10,FALSE)</f>
        <v>Depredador</v>
      </c>
      <c r="AS1925" t="str">
        <f>VLOOKUP(M1925,spp!A:L,12,FALSE)</f>
        <v>LC</v>
      </c>
    </row>
    <row r="1926" spans="1:45" x14ac:dyDescent="0.3">
      <c r="A1926">
        <v>53</v>
      </c>
      <c r="B1926" s="2" t="s">
        <v>1176</v>
      </c>
      <c r="C1926" s="2" t="s">
        <v>1177</v>
      </c>
      <c r="D1926" s="2" t="s">
        <v>1382</v>
      </c>
      <c r="E1926" s="2" t="s">
        <v>1179</v>
      </c>
      <c r="F1926" s="2">
        <v>2</v>
      </c>
      <c r="G1926" s="1">
        <v>41472</v>
      </c>
      <c r="H1926" s="61">
        <v>2013</v>
      </c>
      <c r="I1926" s="5" t="s">
        <v>986</v>
      </c>
      <c r="K1926">
        <v>11</v>
      </c>
      <c r="L1926" t="str">
        <f t="shared" si="219"/>
        <v>Profundo</v>
      </c>
      <c r="M1926" s="2" t="s">
        <v>1033</v>
      </c>
      <c r="N1926" t="str">
        <f>VLOOKUP(M1926,spp!A:B,2,FALSE)</f>
        <v>Cephalopholis panamensis</v>
      </c>
      <c r="O1926">
        <f t="shared" si="218"/>
        <v>1</v>
      </c>
      <c r="T1926">
        <v>1</v>
      </c>
      <c r="AJ1926">
        <f>VLOOKUP(M1926,spp!A:C,3,FALSE)</f>
        <v>2</v>
      </c>
      <c r="AK1926">
        <f>VLOOKUP(M1926,spp!A:D,4,FALSE)</f>
        <v>3</v>
      </c>
      <c r="AL1926">
        <f t="shared" si="220"/>
        <v>31250</v>
      </c>
      <c r="AM1926">
        <f t="shared" si="221"/>
        <v>781.25</v>
      </c>
      <c r="AN1926">
        <f t="shared" si="222"/>
        <v>7812.5</v>
      </c>
      <c r="AO1926">
        <f t="shared" si="223"/>
        <v>7.8125</v>
      </c>
      <c r="AP1926">
        <f t="shared" si="224"/>
        <v>0.02</v>
      </c>
      <c r="AQ1926">
        <f>VLOOKUP(M1926,spp!A:H,8,FALSE)</f>
        <v>4</v>
      </c>
      <c r="AR1926" t="str">
        <f>VLOOKUP(M1926,spp!A:K,10,FALSE)</f>
        <v>Depredador Tope</v>
      </c>
      <c r="AS1926" t="str">
        <f>VLOOKUP(M1926,spp!A:L,12,FALSE)</f>
        <v>LC</v>
      </c>
    </row>
    <row r="1927" spans="1:45" x14ac:dyDescent="0.3">
      <c r="A1927">
        <v>53</v>
      </c>
      <c r="B1927" s="2" t="s">
        <v>1176</v>
      </c>
      <c r="C1927" s="2" t="s">
        <v>1177</v>
      </c>
      <c r="D1927" s="2" t="s">
        <v>1382</v>
      </c>
      <c r="E1927" s="2" t="s">
        <v>1179</v>
      </c>
      <c r="F1927" s="2">
        <v>2</v>
      </c>
      <c r="G1927" s="1">
        <v>41472</v>
      </c>
      <c r="H1927" s="61">
        <v>2013</v>
      </c>
      <c r="I1927" s="5" t="s">
        <v>986</v>
      </c>
      <c r="K1927">
        <v>11</v>
      </c>
      <c r="L1927" t="str">
        <f t="shared" si="219"/>
        <v>Profundo</v>
      </c>
      <c r="M1927" s="2" t="s">
        <v>1080</v>
      </c>
      <c r="N1927" t="str">
        <f>VLOOKUP(M1927,spp!A:B,2,FALSE)</f>
        <v>Aulostomus chinensis</v>
      </c>
      <c r="O1927">
        <f t="shared" si="218"/>
        <v>4</v>
      </c>
      <c r="U1927">
        <v>1</v>
      </c>
      <c r="V1927">
        <v>3</v>
      </c>
      <c r="AJ1927">
        <f>VLOOKUP(M1927,spp!A:C,3,FALSE)</f>
        <v>2</v>
      </c>
      <c r="AK1927">
        <f>VLOOKUP(M1927,spp!A:D,4,FALSE)</f>
        <v>3</v>
      </c>
      <c r="AL1927">
        <f t="shared" si="220"/>
        <v>632500</v>
      </c>
      <c r="AM1927">
        <f t="shared" si="221"/>
        <v>15812.5</v>
      </c>
      <c r="AN1927">
        <f t="shared" si="222"/>
        <v>158125</v>
      </c>
      <c r="AO1927">
        <f t="shared" si="223"/>
        <v>158.125</v>
      </c>
      <c r="AP1927">
        <f t="shared" si="224"/>
        <v>0.08</v>
      </c>
      <c r="AQ1927">
        <f>VLOOKUP(M1927,spp!A:H,8,FALSE)</f>
        <v>3.9</v>
      </c>
      <c r="AR1927" t="str">
        <f>VLOOKUP(M1927,spp!A:K,10,FALSE)</f>
        <v>Depredador</v>
      </c>
      <c r="AS1927" t="str">
        <f>VLOOKUP(M1927,spp!A:L,12,FALSE)</f>
        <v>NE</v>
      </c>
    </row>
    <row r="1928" spans="1:45" x14ac:dyDescent="0.3">
      <c r="A1928">
        <v>53</v>
      </c>
      <c r="B1928" s="2" t="s">
        <v>1176</v>
      </c>
      <c r="C1928" s="2" t="s">
        <v>1177</v>
      </c>
      <c r="D1928" s="2" t="s">
        <v>1382</v>
      </c>
      <c r="E1928" s="2" t="s">
        <v>1179</v>
      </c>
      <c r="F1928" s="2">
        <v>2</v>
      </c>
      <c r="G1928" s="1">
        <v>41472</v>
      </c>
      <c r="H1928" s="61">
        <v>2013</v>
      </c>
      <c r="I1928" s="5" t="s">
        <v>986</v>
      </c>
      <c r="K1928">
        <v>11</v>
      </c>
      <c r="L1928" t="str">
        <f t="shared" si="219"/>
        <v>Profundo</v>
      </c>
      <c r="M1928" s="2" t="s">
        <v>1042</v>
      </c>
      <c r="N1928" t="str">
        <f>VLOOKUP(M1928,spp!A:B,2,FALSE)</f>
        <v>Bodianus diplotaenia</v>
      </c>
      <c r="O1928">
        <f t="shared" si="218"/>
        <v>16</v>
      </c>
      <c r="P1928">
        <v>15</v>
      </c>
      <c r="S1928">
        <v>1</v>
      </c>
      <c r="AJ1928">
        <f>VLOOKUP(M1928,spp!A:C,3,FALSE)</f>
        <v>2.01E-2</v>
      </c>
      <c r="AK1928">
        <f>VLOOKUP(M1928,spp!A:D,4,FALSE)</f>
        <v>2</v>
      </c>
      <c r="AL1928">
        <f t="shared" si="220"/>
        <v>8.0399999999999991</v>
      </c>
      <c r="AM1928">
        <f t="shared" si="221"/>
        <v>0.20099999999999998</v>
      </c>
      <c r="AN1928">
        <f t="shared" si="222"/>
        <v>2.0099999999999998</v>
      </c>
      <c r="AO1928">
        <f t="shared" si="223"/>
        <v>2.0099999999999996E-3</v>
      </c>
      <c r="AP1928">
        <f t="shared" si="224"/>
        <v>0.32</v>
      </c>
      <c r="AQ1928">
        <f>VLOOKUP(M1928,spp!A:H,8,FALSE)</f>
        <v>3.4</v>
      </c>
      <c r="AR1928" t="str">
        <f>VLOOKUP(M1928,spp!A:K,10,FALSE)</f>
        <v>Depredador</v>
      </c>
      <c r="AS1928" t="str">
        <f>VLOOKUP(M1928,spp!A:L,12,FALSE)</f>
        <v>LC</v>
      </c>
    </row>
    <row r="1929" spans="1:45" x14ac:dyDescent="0.3">
      <c r="A1929">
        <v>53</v>
      </c>
      <c r="B1929" s="2" t="s">
        <v>1176</v>
      </c>
      <c r="C1929" s="2" t="s">
        <v>1177</v>
      </c>
      <c r="D1929" s="2" t="s">
        <v>1382</v>
      </c>
      <c r="E1929" s="2" t="s">
        <v>1179</v>
      </c>
      <c r="F1929" s="2">
        <v>2</v>
      </c>
      <c r="G1929" s="1">
        <v>41472</v>
      </c>
      <c r="H1929" s="61">
        <v>2013</v>
      </c>
      <c r="I1929" s="5" t="s">
        <v>986</v>
      </c>
      <c r="K1929">
        <v>11</v>
      </c>
      <c r="L1929" t="str">
        <f t="shared" si="219"/>
        <v>Profundo</v>
      </c>
      <c r="M1929" s="2" t="s">
        <v>1038</v>
      </c>
      <c r="N1929" t="str">
        <f>VLOOKUP(M1929,spp!A:B,2,FALSE)</f>
        <v>Holacanthus passer</v>
      </c>
      <c r="O1929">
        <f t="shared" si="218"/>
        <v>3</v>
      </c>
      <c r="T1929">
        <v>3</v>
      </c>
      <c r="AJ1929">
        <f>VLOOKUP(M1929,spp!A:C,3,FALSE)</f>
        <v>2</v>
      </c>
      <c r="AK1929">
        <f>VLOOKUP(M1929,spp!A:D,4,FALSE)</f>
        <v>3</v>
      </c>
      <c r="AL1929">
        <f t="shared" si="220"/>
        <v>93750</v>
      </c>
      <c r="AM1929">
        <f t="shared" si="221"/>
        <v>2343.75</v>
      </c>
      <c r="AN1929">
        <f t="shared" si="222"/>
        <v>23437.5</v>
      </c>
      <c r="AO1929">
        <f t="shared" si="223"/>
        <v>23.4375</v>
      </c>
      <c r="AP1929">
        <f t="shared" si="224"/>
        <v>0.06</v>
      </c>
      <c r="AQ1929">
        <f>VLOOKUP(M1929,spp!A:H,8,FALSE)</f>
        <v>2.6</v>
      </c>
      <c r="AR1929" t="str">
        <f>VLOOKUP(M1929,spp!A:K,10,FALSE)</f>
        <v>Herbívoro</v>
      </c>
      <c r="AS1929" t="str">
        <f>VLOOKUP(M1929,spp!A:L,12,FALSE)</f>
        <v>LC</v>
      </c>
    </row>
    <row r="1930" spans="1:45" x14ac:dyDescent="0.3">
      <c r="A1930">
        <v>53</v>
      </c>
      <c r="B1930" s="2" t="s">
        <v>1176</v>
      </c>
      <c r="C1930" s="2" t="s">
        <v>1177</v>
      </c>
      <c r="D1930" s="2" t="s">
        <v>1382</v>
      </c>
      <c r="E1930" s="2" t="s">
        <v>1179</v>
      </c>
      <c r="F1930" s="2">
        <v>2</v>
      </c>
      <c r="G1930" s="1">
        <v>41472</v>
      </c>
      <c r="H1930" s="61">
        <v>2013</v>
      </c>
      <c r="I1930" s="5" t="s">
        <v>986</v>
      </c>
      <c r="K1930">
        <v>11</v>
      </c>
      <c r="L1930" t="str">
        <f t="shared" si="219"/>
        <v>Profundo</v>
      </c>
      <c r="M1930" s="2" t="s">
        <v>1046</v>
      </c>
      <c r="N1930" t="str">
        <f>VLOOKUP(M1930,spp!A:B,2,FALSE)</f>
        <v>Arothron meleagris</v>
      </c>
      <c r="O1930">
        <f t="shared" si="218"/>
        <v>2</v>
      </c>
      <c r="R1930">
        <v>2</v>
      </c>
      <c r="AJ1930">
        <f>VLOOKUP(M1930,spp!A:C,3,FALSE)</f>
        <v>3</v>
      </c>
      <c r="AK1930">
        <f>VLOOKUP(M1930,spp!A:D,4,FALSE)</f>
        <v>2</v>
      </c>
      <c r="AL1930">
        <f t="shared" si="220"/>
        <v>937.5</v>
      </c>
      <c r="AM1930">
        <f t="shared" si="221"/>
        <v>23.4375</v>
      </c>
      <c r="AN1930">
        <f t="shared" si="222"/>
        <v>234.375</v>
      </c>
      <c r="AO1930">
        <f t="shared" si="223"/>
        <v>0.234375</v>
      </c>
      <c r="AP1930">
        <f t="shared" si="224"/>
        <v>0.04</v>
      </c>
      <c r="AQ1930">
        <f>VLOOKUP(M1930,spp!A:H,8,FALSE)</f>
        <v>3.4</v>
      </c>
      <c r="AR1930" t="str">
        <f>VLOOKUP(M1930,spp!A:K,10,FALSE)</f>
        <v>Depredador</v>
      </c>
      <c r="AS1930" t="str">
        <f>VLOOKUP(M1930,spp!A:L,12,FALSE)</f>
        <v>NE</v>
      </c>
    </row>
    <row r="1931" spans="1:45" x14ac:dyDescent="0.3">
      <c r="A1931">
        <v>53</v>
      </c>
      <c r="B1931" s="2" t="s">
        <v>1176</v>
      </c>
      <c r="C1931" s="2" t="s">
        <v>1177</v>
      </c>
      <c r="D1931" s="2" t="s">
        <v>1382</v>
      </c>
      <c r="E1931" s="2" t="s">
        <v>1179</v>
      </c>
      <c r="F1931" s="2">
        <v>2</v>
      </c>
      <c r="G1931" s="1">
        <v>41472</v>
      </c>
      <c r="H1931" s="61">
        <v>2013</v>
      </c>
      <c r="I1931" s="5" t="s">
        <v>986</v>
      </c>
      <c r="K1931">
        <v>11</v>
      </c>
      <c r="L1931" t="str">
        <f t="shared" si="219"/>
        <v>Profundo</v>
      </c>
      <c r="M1931" s="2" t="s">
        <v>1079</v>
      </c>
      <c r="N1931" t="str">
        <f>VLOOKUP(M1931,spp!A:B,2,FALSE)</f>
        <v>Cirrhitichthys oxycephalus</v>
      </c>
      <c r="O1931">
        <f t="shared" si="218"/>
        <v>3</v>
      </c>
      <c r="P1931">
        <v>3</v>
      </c>
      <c r="AJ1931">
        <f>VLOOKUP(M1931,spp!A:C,3,FALSE)</f>
        <v>3.32E-2</v>
      </c>
      <c r="AK1931">
        <f>VLOOKUP(M1931,spp!A:D,4,FALSE)</f>
        <v>3</v>
      </c>
      <c r="AL1931">
        <f t="shared" si="220"/>
        <v>1.5562500000000001</v>
      </c>
      <c r="AM1931">
        <f t="shared" si="221"/>
        <v>3.8906250000000003E-2</v>
      </c>
      <c r="AN1931">
        <f t="shared" si="222"/>
        <v>0.38906250000000003</v>
      </c>
      <c r="AO1931">
        <f t="shared" si="223"/>
        <v>3.8906250000000003E-4</v>
      </c>
      <c r="AP1931">
        <f t="shared" si="224"/>
        <v>0.06</v>
      </c>
      <c r="AQ1931">
        <f>VLOOKUP(M1931,spp!A:H,8,FALSE)</f>
        <v>3.9</v>
      </c>
      <c r="AR1931" t="str">
        <f>VLOOKUP(M1931,spp!A:K,10,FALSE)</f>
        <v>Depredador</v>
      </c>
      <c r="AS1931" t="str">
        <f>VLOOKUP(M1931,spp!A:L,12,FALSE)</f>
        <v>NE</v>
      </c>
    </row>
    <row r="1932" spans="1:45" x14ac:dyDescent="0.3">
      <c r="A1932">
        <v>53</v>
      </c>
      <c r="B1932" s="2" t="s">
        <v>1176</v>
      </c>
      <c r="C1932" s="2" t="s">
        <v>1177</v>
      </c>
      <c r="D1932" s="2" t="s">
        <v>1382</v>
      </c>
      <c r="E1932" s="2" t="s">
        <v>1179</v>
      </c>
      <c r="F1932" s="2">
        <v>2</v>
      </c>
      <c r="G1932" s="1">
        <v>41472</v>
      </c>
      <c r="H1932" s="61">
        <v>2013</v>
      </c>
      <c r="I1932" s="5" t="s">
        <v>986</v>
      </c>
      <c r="K1932">
        <v>11</v>
      </c>
      <c r="L1932" t="str">
        <f t="shared" si="219"/>
        <v>Profundo</v>
      </c>
      <c r="M1932" s="2" t="s">
        <v>1196</v>
      </c>
      <c r="N1932" t="str">
        <f>VLOOKUP(M1932,spp!A:B,2,FALSE)</f>
        <v>Melichthys vidua</v>
      </c>
      <c r="O1932">
        <f t="shared" si="218"/>
        <v>2</v>
      </c>
      <c r="T1932">
        <v>2</v>
      </c>
      <c r="AJ1932">
        <f>VLOOKUP(M1932,spp!A:C,3,FALSE)</f>
        <v>2.69E-2</v>
      </c>
      <c r="AK1932">
        <f>VLOOKUP(M1932,spp!A:D,4,FALSE)</f>
        <v>3.07</v>
      </c>
      <c r="AL1932">
        <f t="shared" si="220"/>
        <v>1053.0720891595688</v>
      </c>
      <c r="AM1932">
        <f t="shared" si="221"/>
        <v>26.326802228989219</v>
      </c>
      <c r="AN1932">
        <f t="shared" si="222"/>
        <v>263.2680222898922</v>
      </c>
      <c r="AO1932">
        <f t="shared" si="223"/>
        <v>0.26326802228989221</v>
      </c>
      <c r="AP1932">
        <f t="shared" si="224"/>
        <v>0.04</v>
      </c>
      <c r="AQ1932">
        <f>VLOOKUP(M1932,spp!A:H,8,FALSE)</f>
        <v>3.4</v>
      </c>
      <c r="AR1932" t="str">
        <f>VLOOKUP(M1932,spp!A:K,10,FALSE)</f>
        <v>Depredador</v>
      </c>
      <c r="AS1932" t="str">
        <f>VLOOKUP(M1932,spp!A:L,12,FALSE)</f>
        <v>NE</v>
      </c>
    </row>
    <row r="1933" spans="1:45" x14ac:dyDescent="0.3">
      <c r="A1933">
        <v>53</v>
      </c>
      <c r="B1933" s="2" t="s">
        <v>1176</v>
      </c>
      <c r="C1933" s="2" t="s">
        <v>1177</v>
      </c>
      <c r="D1933" s="2" t="s">
        <v>1382</v>
      </c>
      <c r="E1933" s="2" t="s">
        <v>1179</v>
      </c>
      <c r="F1933" s="2">
        <v>2</v>
      </c>
      <c r="G1933" s="1">
        <v>41472</v>
      </c>
      <c r="H1933" s="61">
        <v>2013</v>
      </c>
      <c r="I1933" s="5" t="s">
        <v>986</v>
      </c>
      <c r="K1933">
        <v>11</v>
      </c>
      <c r="L1933" t="str">
        <f t="shared" si="219"/>
        <v>Profundo</v>
      </c>
      <c r="M1933" s="2" t="s">
        <v>1066</v>
      </c>
      <c r="N1933" t="str">
        <f>VLOOKUP(M1933,spp!A:B,2,FALSE)</f>
        <v>Caranx melampygus</v>
      </c>
      <c r="O1933">
        <f t="shared" si="218"/>
        <v>3</v>
      </c>
      <c r="U1933">
        <v>3</v>
      </c>
      <c r="AJ1933">
        <f>VLOOKUP(M1933,spp!A:C,3,FALSE)</f>
        <v>2</v>
      </c>
      <c r="AK1933">
        <f>VLOOKUP(M1933,spp!A:D,4,FALSE)</f>
        <v>2</v>
      </c>
      <c r="AL1933">
        <f t="shared" si="220"/>
        <v>7350</v>
      </c>
      <c r="AM1933">
        <f t="shared" si="221"/>
        <v>183.75</v>
      </c>
      <c r="AN1933">
        <f t="shared" si="222"/>
        <v>1837.5</v>
      </c>
      <c r="AO1933">
        <f t="shared" si="223"/>
        <v>1.8374999999999999</v>
      </c>
      <c r="AP1933">
        <f t="shared" si="224"/>
        <v>0.06</v>
      </c>
      <c r="AQ1933">
        <f>VLOOKUP(M1933,spp!A:H,8,FALSE)</f>
        <v>4.5</v>
      </c>
      <c r="AR1933" t="str">
        <f>VLOOKUP(M1933,spp!A:K,10,FALSE)</f>
        <v>Depredador Tope</v>
      </c>
      <c r="AS1933" t="str">
        <f>VLOOKUP(M1933,spp!A:L,12,FALSE)</f>
        <v>NE</v>
      </c>
    </row>
    <row r="1934" spans="1:45" x14ac:dyDescent="0.3">
      <c r="A1934">
        <v>53</v>
      </c>
      <c r="B1934" s="2" t="s">
        <v>1176</v>
      </c>
      <c r="C1934" s="2" t="s">
        <v>1177</v>
      </c>
      <c r="D1934" s="2" t="s">
        <v>1382</v>
      </c>
      <c r="E1934" s="2" t="s">
        <v>1179</v>
      </c>
      <c r="F1934" s="2">
        <v>2</v>
      </c>
      <c r="G1934" s="1">
        <v>41472</v>
      </c>
      <c r="H1934" s="61">
        <v>2013</v>
      </c>
      <c r="I1934" s="5" t="s">
        <v>986</v>
      </c>
      <c r="K1934">
        <v>11</v>
      </c>
      <c r="L1934" t="str">
        <f t="shared" si="219"/>
        <v>Profundo</v>
      </c>
      <c r="M1934" s="2" t="s">
        <v>1041</v>
      </c>
      <c r="N1934" t="str">
        <f>VLOOKUP(M1934,spp!A:B,2,FALSE)</f>
        <v>Chromis atrilobata</v>
      </c>
      <c r="O1934">
        <f t="shared" si="218"/>
        <v>80</v>
      </c>
      <c r="P1934">
        <v>80</v>
      </c>
      <c r="AJ1934">
        <f>VLOOKUP(M1934,spp!A:C,3,FALSE)</f>
        <v>5</v>
      </c>
      <c r="AK1934">
        <f>VLOOKUP(M1934,spp!A:D,4,FALSE)</f>
        <v>3.41655</v>
      </c>
      <c r="AL1934">
        <f t="shared" si="220"/>
        <v>9154.6538558475604</v>
      </c>
      <c r="AM1934">
        <f t="shared" si="221"/>
        <v>228.86634639618902</v>
      </c>
      <c r="AN1934">
        <f t="shared" si="222"/>
        <v>2288.6634639618901</v>
      </c>
      <c r="AO1934">
        <f t="shared" si="223"/>
        <v>2.2886634639618899</v>
      </c>
      <c r="AP1934">
        <f t="shared" si="224"/>
        <v>1.6</v>
      </c>
      <c r="AQ1934">
        <f>VLOOKUP(M1934,spp!A:H,8,FALSE)</f>
        <v>3.4</v>
      </c>
      <c r="AR1934" t="str">
        <f>VLOOKUP(M1934,spp!A:K,10,FALSE)</f>
        <v>Planctívoro</v>
      </c>
      <c r="AS1934" t="str">
        <f>VLOOKUP(M1934,spp!A:L,12,FALSE)</f>
        <v>LC</v>
      </c>
    </row>
    <row r="1935" spans="1:45" x14ac:dyDescent="0.3">
      <c r="A1935">
        <v>53</v>
      </c>
      <c r="B1935" s="2" t="s">
        <v>1176</v>
      </c>
      <c r="C1935" s="2" t="s">
        <v>1177</v>
      </c>
      <c r="D1935" s="2" t="s">
        <v>1382</v>
      </c>
      <c r="E1935" s="2" t="s">
        <v>1179</v>
      </c>
      <c r="F1935" s="2">
        <v>2</v>
      </c>
      <c r="G1935" s="1">
        <v>41472</v>
      </c>
      <c r="H1935" s="61">
        <v>2013</v>
      </c>
      <c r="I1935" s="5" t="s">
        <v>986</v>
      </c>
      <c r="K1935">
        <v>11</v>
      </c>
      <c r="L1935" t="str">
        <f t="shared" si="219"/>
        <v>Profundo</v>
      </c>
      <c r="M1935" s="2" t="s">
        <v>1032</v>
      </c>
      <c r="N1935" t="str">
        <f>VLOOKUP(M1935,spp!A:B,2,FALSE)</f>
        <v>Lutjanus argentiventris</v>
      </c>
      <c r="O1935">
        <f t="shared" si="218"/>
        <v>3</v>
      </c>
      <c r="T1935">
        <v>1</v>
      </c>
      <c r="U1935">
        <v>2</v>
      </c>
      <c r="AJ1935">
        <f>VLOOKUP(M1935,spp!A:C,3,FALSE)</f>
        <v>1</v>
      </c>
      <c r="AK1935">
        <f>VLOOKUP(M1935,spp!A:D,4,FALSE)</f>
        <v>3</v>
      </c>
      <c r="AL1935">
        <f t="shared" si="220"/>
        <v>101375</v>
      </c>
      <c r="AM1935">
        <f t="shared" si="221"/>
        <v>2534.375</v>
      </c>
      <c r="AN1935">
        <f t="shared" si="222"/>
        <v>25343.75</v>
      </c>
      <c r="AO1935">
        <f t="shared" si="223"/>
        <v>25.34375</v>
      </c>
      <c r="AP1935">
        <f t="shared" si="224"/>
        <v>0.06</v>
      </c>
      <c r="AQ1935">
        <f>VLOOKUP(M1935,spp!A:H,8,FALSE)</f>
        <v>4</v>
      </c>
      <c r="AR1935" t="str">
        <f>VLOOKUP(M1935,spp!A:K,10,FALSE)</f>
        <v>Depredador Tope</v>
      </c>
      <c r="AS1935" t="str">
        <f>VLOOKUP(M1935,spp!A:L,12,FALSE)</f>
        <v>LC</v>
      </c>
    </row>
    <row r="1936" spans="1:45" x14ac:dyDescent="0.3">
      <c r="A1936">
        <v>53</v>
      </c>
      <c r="B1936" s="2" t="s">
        <v>1176</v>
      </c>
      <c r="C1936" s="2" t="s">
        <v>1177</v>
      </c>
      <c r="D1936" s="2" t="s">
        <v>1382</v>
      </c>
      <c r="E1936" s="2" t="s">
        <v>1179</v>
      </c>
      <c r="F1936" s="2">
        <v>2</v>
      </c>
      <c r="G1936" s="1">
        <v>41472</v>
      </c>
      <c r="H1936" s="61">
        <v>2013</v>
      </c>
      <c r="I1936" s="5" t="s">
        <v>986</v>
      </c>
      <c r="K1936">
        <v>11</v>
      </c>
      <c r="L1936" t="str">
        <f t="shared" si="219"/>
        <v>Profundo</v>
      </c>
      <c r="M1936" s="2" t="s">
        <v>1022</v>
      </c>
      <c r="N1936" t="str">
        <f>VLOOKUP(M1936,spp!A:B,2,FALSE)</f>
        <v>Epinephelus labriformis</v>
      </c>
      <c r="O1936">
        <f t="shared" si="218"/>
        <v>2</v>
      </c>
      <c r="U1936">
        <v>2</v>
      </c>
      <c r="AJ1936">
        <f>VLOOKUP(M1936,spp!A:C,3,FALSE)</f>
        <v>3</v>
      </c>
      <c r="AK1936">
        <f>VLOOKUP(M1936,spp!A:D,4,FALSE)</f>
        <v>2.9</v>
      </c>
      <c r="AL1936">
        <f t="shared" si="220"/>
        <v>180280.42739801313</v>
      </c>
      <c r="AM1936">
        <f t="shared" si="221"/>
        <v>4507.0106849503281</v>
      </c>
      <c r="AN1936">
        <f t="shared" si="222"/>
        <v>45070.106849503281</v>
      </c>
      <c r="AO1936">
        <f t="shared" si="223"/>
        <v>45.070106849503283</v>
      </c>
      <c r="AP1936">
        <f t="shared" si="224"/>
        <v>0.04</v>
      </c>
      <c r="AQ1936">
        <f>VLOOKUP(M1936,spp!A:H,8,FALSE)</f>
        <v>4</v>
      </c>
      <c r="AR1936" t="str">
        <f>VLOOKUP(M1936,spp!A:K,10,FALSE)</f>
        <v>Depredador Tope</v>
      </c>
      <c r="AS1936" t="str">
        <f>VLOOKUP(M1936,spp!A:L,12,FALSE)</f>
        <v>LC</v>
      </c>
    </row>
    <row r="1937" spans="1:45" x14ac:dyDescent="0.3">
      <c r="A1937">
        <v>53</v>
      </c>
      <c r="B1937" s="2" t="s">
        <v>1176</v>
      </c>
      <c r="C1937" s="2" t="s">
        <v>1177</v>
      </c>
      <c r="D1937" s="2" t="s">
        <v>1382</v>
      </c>
      <c r="E1937" s="2" t="s">
        <v>1179</v>
      </c>
      <c r="F1937" s="2">
        <v>2</v>
      </c>
      <c r="G1937" s="1">
        <v>41472</v>
      </c>
      <c r="H1937" s="61">
        <v>2013</v>
      </c>
      <c r="I1937" s="5" t="s">
        <v>986</v>
      </c>
      <c r="K1937">
        <v>11</v>
      </c>
      <c r="L1937" t="str">
        <f t="shared" si="219"/>
        <v>Profundo</v>
      </c>
      <c r="M1937" s="2" t="s">
        <v>1195</v>
      </c>
      <c r="N1937" t="str">
        <f>VLOOKUP(M1937,spp!A:B,2,FALSE)</f>
        <v>Melichthys niger</v>
      </c>
      <c r="O1937">
        <f t="shared" si="218"/>
        <v>15</v>
      </c>
      <c r="T1937">
        <v>15</v>
      </c>
      <c r="AJ1937">
        <f>VLOOKUP(M1937,spp!A:C,3,FALSE)</f>
        <v>5</v>
      </c>
      <c r="AK1937">
        <f>VLOOKUP(M1937,spp!A:D,4,FALSE)</f>
        <v>3</v>
      </c>
      <c r="AL1937">
        <f t="shared" si="220"/>
        <v>1171875</v>
      </c>
      <c r="AM1937">
        <f t="shared" si="221"/>
        <v>29296.875</v>
      </c>
      <c r="AN1937">
        <f t="shared" si="222"/>
        <v>292968.75</v>
      </c>
      <c r="AO1937">
        <f t="shared" si="223"/>
        <v>292.96875</v>
      </c>
      <c r="AP1937">
        <f t="shared" si="224"/>
        <v>0.3</v>
      </c>
      <c r="AQ1937">
        <f>VLOOKUP(M1937,spp!A:H,8,FALSE)</f>
        <v>2.4</v>
      </c>
      <c r="AR1937" t="str">
        <f>VLOOKUP(M1937,spp!A:K,10,FALSE)</f>
        <v>Herbívoro</v>
      </c>
      <c r="AS1937" t="str">
        <f>VLOOKUP(M1937,spp!A:L,12,FALSE)</f>
        <v>NE</v>
      </c>
    </row>
    <row r="1938" spans="1:45" x14ac:dyDescent="0.3">
      <c r="A1938">
        <v>53</v>
      </c>
      <c r="B1938" s="2" t="s">
        <v>1176</v>
      </c>
      <c r="C1938" s="2" t="s">
        <v>1177</v>
      </c>
      <c r="D1938" s="2" t="s">
        <v>1382</v>
      </c>
      <c r="E1938" s="2" t="s">
        <v>1179</v>
      </c>
      <c r="F1938" s="2">
        <v>2</v>
      </c>
      <c r="G1938" s="1">
        <v>41472</v>
      </c>
      <c r="H1938" s="61">
        <v>2013</v>
      </c>
      <c r="I1938" s="5" t="s">
        <v>986</v>
      </c>
      <c r="K1938">
        <v>11</v>
      </c>
      <c r="L1938" t="str">
        <f t="shared" si="219"/>
        <v>Profundo</v>
      </c>
      <c r="M1938" s="2" t="s">
        <v>1201</v>
      </c>
      <c r="N1938" t="str">
        <f>VLOOKUP(M1938,spp!A:B,2,FALSE)</f>
        <v>Halichoeres adustus</v>
      </c>
      <c r="O1938">
        <f t="shared" si="218"/>
        <v>1</v>
      </c>
      <c r="S1938">
        <v>1</v>
      </c>
      <c r="AJ1938">
        <f>VLOOKUP(M1938,spp!A:C,3,FALSE)</f>
        <v>1.26E-2</v>
      </c>
      <c r="AK1938">
        <f>VLOOKUP(M1938,spp!A:D,4,FALSE)</f>
        <v>3</v>
      </c>
      <c r="AL1938">
        <f t="shared" si="220"/>
        <v>67.528125000000003</v>
      </c>
      <c r="AM1938">
        <f t="shared" si="221"/>
        <v>1.688203125</v>
      </c>
      <c r="AN1938">
        <f t="shared" si="222"/>
        <v>16.882031250000001</v>
      </c>
      <c r="AO1938">
        <f t="shared" si="223"/>
        <v>1.6882031250000002E-2</v>
      </c>
      <c r="AP1938">
        <f t="shared" si="224"/>
        <v>0.02</v>
      </c>
      <c r="AQ1938">
        <f>VLOOKUP(M1938,spp!A:H,8,FALSE)</f>
        <v>3.4</v>
      </c>
      <c r="AR1938" t="str">
        <f>VLOOKUP(M1938,spp!A:K,10,FALSE)</f>
        <v>Depredador</v>
      </c>
      <c r="AS1938" t="str">
        <f>VLOOKUP(M1938,spp!A:L,12,FALSE)</f>
        <v>VU</v>
      </c>
    </row>
    <row r="1939" spans="1:45" x14ac:dyDescent="0.3">
      <c r="A1939">
        <v>53</v>
      </c>
      <c r="B1939" s="2" t="s">
        <v>1176</v>
      </c>
      <c r="C1939" s="2" t="s">
        <v>1177</v>
      </c>
      <c r="D1939" s="2" t="s">
        <v>1382</v>
      </c>
      <c r="E1939" s="2" t="s">
        <v>1179</v>
      </c>
      <c r="F1939" s="2">
        <v>2</v>
      </c>
      <c r="G1939" s="1">
        <v>41472</v>
      </c>
      <c r="H1939" s="61">
        <v>2013</v>
      </c>
      <c r="I1939" s="5" t="s">
        <v>986</v>
      </c>
      <c r="K1939">
        <v>11</v>
      </c>
      <c r="L1939" t="str">
        <f t="shared" si="219"/>
        <v>Profundo</v>
      </c>
      <c r="M1939" s="2" t="s">
        <v>1081</v>
      </c>
      <c r="N1939" t="str">
        <f>VLOOKUP(M1939,spp!A:B,2,FALSE)</f>
        <v>Triaenodon obesus</v>
      </c>
      <c r="O1939">
        <f t="shared" si="218"/>
        <v>1</v>
      </c>
      <c r="AC1939">
        <v>1</v>
      </c>
      <c r="AJ1939">
        <f>VLOOKUP(M1939,spp!A:C,3,FALSE)</f>
        <v>1.5E-3</v>
      </c>
      <c r="AK1939">
        <f>VLOOKUP(M1939,spp!A:D,4,FALSE)</f>
        <v>3</v>
      </c>
      <c r="AL1939">
        <f t="shared" si="220"/>
        <v>3899.4140625</v>
      </c>
      <c r="AM1939">
        <f t="shared" si="221"/>
        <v>97.4853515625</v>
      </c>
      <c r="AN1939">
        <f t="shared" si="222"/>
        <v>974.853515625</v>
      </c>
      <c r="AO1939">
        <f t="shared" si="223"/>
        <v>0.974853515625</v>
      </c>
      <c r="AP1939">
        <f t="shared" si="224"/>
        <v>0.02</v>
      </c>
      <c r="AQ1939">
        <f>VLOOKUP(M1939,spp!A:H,8,FALSE)</f>
        <v>4.2</v>
      </c>
      <c r="AR1939" t="str">
        <f>VLOOKUP(M1939,spp!A:K,10,FALSE)</f>
        <v>Depredador Tope</v>
      </c>
      <c r="AS1939" t="str">
        <f>VLOOKUP(M1939,spp!A:L,12,FALSE)</f>
        <v>NT</v>
      </c>
    </row>
    <row r="1940" spans="1:45" x14ac:dyDescent="0.3">
      <c r="A1940">
        <v>53</v>
      </c>
      <c r="B1940" s="2" t="s">
        <v>1176</v>
      </c>
      <c r="C1940" s="2" t="s">
        <v>1177</v>
      </c>
      <c r="D1940" s="2" t="s">
        <v>1382</v>
      </c>
      <c r="E1940" s="2" t="s">
        <v>1179</v>
      </c>
      <c r="F1940" s="2">
        <v>2</v>
      </c>
      <c r="G1940" s="1">
        <v>41472</v>
      </c>
      <c r="H1940" s="61">
        <v>2013</v>
      </c>
      <c r="I1940" s="5" t="s">
        <v>986</v>
      </c>
      <c r="K1940">
        <v>11</v>
      </c>
      <c r="L1940" t="str">
        <f t="shared" si="219"/>
        <v>Profundo</v>
      </c>
      <c r="M1940" s="2" t="s">
        <v>1047</v>
      </c>
      <c r="N1940" t="str">
        <f>VLOOKUP(M1940,spp!A:B,2,FALSE)</f>
        <v>Scarus rubroviolaceus</v>
      </c>
      <c r="O1940">
        <f t="shared" si="218"/>
        <v>2</v>
      </c>
      <c r="U1940">
        <v>2</v>
      </c>
      <c r="AJ1940">
        <f>VLOOKUP(M1940,spp!A:C,3,FALSE)</f>
        <v>1</v>
      </c>
      <c r="AK1940">
        <f>VLOOKUP(M1940,spp!A:D,4,FALSE)</f>
        <v>3.109</v>
      </c>
      <c r="AL1940">
        <f t="shared" si="220"/>
        <v>126339.03214806969</v>
      </c>
      <c r="AM1940">
        <f t="shared" si="221"/>
        <v>3158.4758037017423</v>
      </c>
      <c r="AN1940">
        <f t="shared" si="222"/>
        <v>31584.758037017422</v>
      </c>
      <c r="AO1940">
        <f t="shared" si="223"/>
        <v>31.584758037017423</v>
      </c>
      <c r="AP1940">
        <f t="shared" si="224"/>
        <v>0.04</v>
      </c>
      <c r="AQ1940">
        <f>VLOOKUP(M1940,spp!A:H,8,FALSE)</f>
        <v>2</v>
      </c>
      <c r="AR1940" t="str">
        <f>VLOOKUP(M1940,spp!A:K,10,FALSE)</f>
        <v>Herbívoro</v>
      </c>
      <c r="AS1940" t="str">
        <f>VLOOKUP(M1940,spp!A:L,12,FALSE)</f>
        <v>LC</v>
      </c>
    </row>
    <row r="1941" spans="1:45" x14ac:dyDescent="0.3">
      <c r="A1941">
        <v>53</v>
      </c>
      <c r="B1941" s="2" t="s">
        <v>1176</v>
      </c>
      <c r="C1941" s="2" t="s">
        <v>1177</v>
      </c>
      <c r="D1941" s="2" t="s">
        <v>1382</v>
      </c>
      <c r="E1941" s="2" t="s">
        <v>1179</v>
      </c>
      <c r="F1941" s="2">
        <v>2</v>
      </c>
      <c r="G1941" s="1">
        <v>41472</v>
      </c>
      <c r="H1941" s="61">
        <v>2013</v>
      </c>
      <c r="I1941" s="5" t="s">
        <v>986</v>
      </c>
      <c r="K1941">
        <v>11</v>
      </c>
      <c r="L1941" t="str">
        <f t="shared" si="219"/>
        <v>Profundo</v>
      </c>
      <c r="M1941" s="2" t="s">
        <v>1200</v>
      </c>
      <c r="N1941" t="str">
        <f>VLOOKUP(M1941,spp!A:B,2,FALSE)</f>
        <v>Thalassoma grammaticum</v>
      </c>
      <c r="O1941">
        <f t="shared" si="218"/>
        <v>2</v>
      </c>
      <c r="S1941">
        <v>2</v>
      </c>
      <c r="AJ1941">
        <f>VLOOKUP(M1941,spp!A:C,3,FALSE)</f>
        <v>1</v>
      </c>
      <c r="AK1941">
        <f>VLOOKUP(M1941,spp!A:D,4,FALSE)</f>
        <v>2.9718</v>
      </c>
      <c r="AL1941">
        <f t="shared" si="220"/>
        <v>9887.5904357424861</v>
      </c>
      <c r="AM1941">
        <f t="shared" si="221"/>
        <v>247.18976089356215</v>
      </c>
      <c r="AN1941">
        <f t="shared" si="222"/>
        <v>2471.8976089356215</v>
      </c>
      <c r="AO1941">
        <f t="shared" si="223"/>
        <v>2.4718976089356217</v>
      </c>
      <c r="AP1941">
        <f t="shared" si="224"/>
        <v>0.04</v>
      </c>
      <c r="AQ1941">
        <f>VLOOKUP(M1941,spp!A:H,8,FALSE)</f>
        <v>3.5</v>
      </c>
      <c r="AR1941" t="str">
        <f>VLOOKUP(M1941,spp!A:K,10,FALSE)</f>
        <v>Depredador</v>
      </c>
      <c r="AS1941" t="str">
        <f>VLOOKUP(M1941,spp!A:L,12,FALSE)</f>
        <v>LC</v>
      </c>
    </row>
    <row r="1942" spans="1:45" x14ac:dyDescent="0.3">
      <c r="A1942">
        <v>53</v>
      </c>
      <c r="B1942" s="2" t="s">
        <v>1176</v>
      </c>
      <c r="C1942" s="2" t="s">
        <v>1177</v>
      </c>
      <c r="D1942" s="2" t="s">
        <v>1382</v>
      </c>
      <c r="E1942" s="2" t="s">
        <v>1179</v>
      </c>
      <c r="F1942" s="2">
        <v>3</v>
      </c>
      <c r="G1942" s="1">
        <v>41472</v>
      </c>
      <c r="H1942" s="61">
        <v>2013</v>
      </c>
      <c r="I1942" s="5" t="s">
        <v>986</v>
      </c>
      <c r="K1942">
        <v>11</v>
      </c>
      <c r="L1942" t="str">
        <f t="shared" si="219"/>
        <v>Profundo</v>
      </c>
      <c r="M1942" s="2" t="s">
        <v>1078</v>
      </c>
      <c r="N1942" t="str">
        <f>VLOOKUP(M1942,spp!A:B,2,FALSE)</f>
        <v>Lutjanus viridis</v>
      </c>
      <c r="O1942">
        <f t="shared" si="218"/>
        <v>60</v>
      </c>
      <c r="T1942">
        <v>60</v>
      </c>
      <c r="AJ1942">
        <f>VLOOKUP(M1942,spp!A:C,3,FALSE)</f>
        <v>1.67E-2</v>
      </c>
      <c r="AK1942">
        <f>VLOOKUP(M1942,spp!A:D,4,FALSE)</f>
        <v>2</v>
      </c>
      <c r="AL1942">
        <f t="shared" si="220"/>
        <v>626.25</v>
      </c>
      <c r="AM1942">
        <f t="shared" si="221"/>
        <v>15.65625</v>
      </c>
      <c r="AN1942">
        <f t="shared" si="222"/>
        <v>156.5625</v>
      </c>
      <c r="AO1942">
        <f t="shared" si="223"/>
        <v>0.15656249999999999</v>
      </c>
      <c r="AP1942">
        <f t="shared" si="224"/>
        <v>1.2</v>
      </c>
      <c r="AQ1942">
        <f>VLOOKUP(M1942,spp!A:H,8,FALSE)</f>
        <v>4.2</v>
      </c>
      <c r="AR1942" t="str">
        <f>VLOOKUP(M1942,spp!A:K,10,FALSE)</f>
        <v>Depredador Tope</v>
      </c>
      <c r="AS1942" t="str">
        <f>VLOOKUP(M1942,spp!A:L,12,FALSE)</f>
        <v>LC</v>
      </c>
    </row>
    <row r="1943" spans="1:45" x14ac:dyDescent="0.3">
      <c r="A1943">
        <v>53</v>
      </c>
      <c r="B1943" s="2" t="s">
        <v>1176</v>
      </c>
      <c r="C1943" s="2" t="s">
        <v>1177</v>
      </c>
      <c r="D1943" s="2" t="s">
        <v>1382</v>
      </c>
      <c r="E1943" s="2" t="s">
        <v>1179</v>
      </c>
      <c r="F1943" s="2">
        <v>3</v>
      </c>
      <c r="G1943" s="1">
        <v>41472</v>
      </c>
      <c r="H1943" s="61">
        <v>2013</v>
      </c>
      <c r="I1943" s="5" t="s">
        <v>986</v>
      </c>
      <c r="K1943">
        <v>11</v>
      </c>
      <c r="L1943" t="str">
        <f t="shared" si="219"/>
        <v>Profundo</v>
      </c>
      <c r="M1943" s="2" t="s">
        <v>1064</v>
      </c>
      <c r="N1943" t="str">
        <f>VLOOKUP(M1943,spp!A:B,2,FALSE)</f>
        <v>Zanclus cornutus</v>
      </c>
      <c r="O1943">
        <f t="shared" si="218"/>
        <v>3</v>
      </c>
      <c r="T1943">
        <v>3</v>
      </c>
      <c r="AJ1943">
        <f>VLOOKUP(M1943,spp!A:C,3,FALSE)</f>
        <v>1.47E-2</v>
      </c>
      <c r="AK1943">
        <f>VLOOKUP(M1943,spp!A:D,4,FALSE)</f>
        <v>3</v>
      </c>
      <c r="AL1943">
        <f t="shared" si="220"/>
        <v>689.0625</v>
      </c>
      <c r="AM1943">
        <f t="shared" si="221"/>
        <v>17.2265625</v>
      </c>
      <c r="AN1943">
        <f t="shared" si="222"/>
        <v>172.265625</v>
      </c>
      <c r="AO1943">
        <f t="shared" si="223"/>
        <v>0.17226562500000001</v>
      </c>
      <c r="AP1943">
        <f t="shared" si="224"/>
        <v>0.06</v>
      </c>
      <c r="AQ1943">
        <f>VLOOKUP(M1943,spp!A:H,8,FALSE)</f>
        <v>2.9</v>
      </c>
      <c r="AR1943" t="str">
        <f>VLOOKUP(M1943,spp!A:K,10,FALSE)</f>
        <v>Herbívoro</v>
      </c>
      <c r="AS1943" t="str">
        <f>VLOOKUP(M1943,spp!A:L,12,FALSE)</f>
        <v>NE</v>
      </c>
    </row>
    <row r="1944" spans="1:45" x14ac:dyDescent="0.3">
      <c r="A1944">
        <v>53</v>
      </c>
      <c r="B1944" s="2" t="s">
        <v>1176</v>
      </c>
      <c r="C1944" s="2" t="s">
        <v>1177</v>
      </c>
      <c r="D1944" s="2" t="s">
        <v>1382</v>
      </c>
      <c r="E1944" s="2" t="s">
        <v>1179</v>
      </c>
      <c r="F1944" s="2">
        <v>3</v>
      </c>
      <c r="G1944" s="1">
        <v>41472</v>
      </c>
      <c r="H1944" s="61">
        <v>2013</v>
      </c>
      <c r="I1944" s="5" t="s">
        <v>986</v>
      </c>
      <c r="K1944">
        <v>11</v>
      </c>
      <c r="L1944" t="str">
        <f t="shared" si="219"/>
        <v>Profundo</v>
      </c>
      <c r="M1944" s="2" t="s">
        <v>1028</v>
      </c>
      <c r="N1944" t="str">
        <f>VLOOKUP(M1944,spp!A:B,2,FALSE)</f>
        <v>Thalassoma lucasanum</v>
      </c>
      <c r="O1944">
        <f t="shared" si="218"/>
        <v>200</v>
      </c>
      <c r="P1944">
        <v>200</v>
      </c>
      <c r="AJ1944">
        <f>VLOOKUP(M1944,spp!A:C,3,FALSE)</f>
        <v>1.261E-2</v>
      </c>
      <c r="AK1944">
        <f>VLOOKUP(M1944,spp!A:D,4,FALSE)</f>
        <v>2</v>
      </c>
      <c r="AL1944">
        <f t="shared" si="220"/>
        <v>15.762499999999999</v>
      </c>
      <c r="AM1944">
        <f t="shared" si="221"/>
        <v>0.39406249999999998</v>
      </c>
      <c r="AN1944">
        <f t="shared" si="222"/>
        <v>3.9406249999999998</v>
      </c>
      <c r="AO1944">
        <f t="shared" si="223"/>
        <v>3.9406249999999997E-3</v>
      </c>
      <c r="AP1944">
        <f t="shared" si="224"/>
        <v>4</v>
      </c>
      <c r="AQ1944">
        <f>VLOOKUP(M1944,spp!A:H,8,FALSE)</f>
        <v>3.5</v>
      </c>
      <c r="AR1944" t="str">
        <f>VLOOKUP(M1944,spp!A:K,10,FALSE)</f>
        <v>Depredador</v>
      </c>
      <c r="AS1944" t="str">
        <f>VLOOKUP(M1944,spp!A:L,12,FALSE)</f>
        <v>LC</v>
      </c>
    </row>
    <row r="1945" spans="1:45" x14ac:dyDescent="0.3">
      <c r="A1945">
        <v>53</v>
      </c>
      <c r="B1945" s="2" t="s">
        <v>1176</v>
      </c>
      <c r="C1945" s="2" t="s">
        <v>1177</v>
      </c>
      <c r="D1945" s="2" t="s">
        <v>1382</v>
      </c>
      <c r="E1945" s="2" t="s">
        <v>1179</v>
      </c>
      <c r="F1945" s="2">
        <v>3</v>
      </c>
      <c r="G1945" s="1">
        <v>41472</v>
      </c>
      <c r="H1945" s="61">
        <v>2013</v>
      </c>
      <c r="I1945" s="5" t="s">
        <v>986</v>
      </c>
      <c r="K1945">
        <v>11</v>
      </c>
      <c r="L1945" t="str">
        <f t="shared" si="219"/>
        <v>Profundo</v>
      </c>
      <c r="M1945" s="2" t="s">
        <v>1145</v>
      </c>
      <c r="N1945" t="str">
        <f>VLOOKUP(M1945,spp!A:B,2,FALSE)</f>
        <v>Ctenochaetus marginatus</v>
      </c>
      <c r="O1945">
        <f t="shared" si="218"/>
        <v>4</v>
      </c>
      <c r="T1945">
        <v>4</v>
      </c>
      <c r="AJ1945">
        <f>VLOOKUP(M1945,spp!A:C,3,FALSE)</f>
        <v>0.297619048</v>
      </c>
      <c r="AK1945">
        <f>VLOOKUP(M1945,spp!A:D,4,FALSE)</f>
        <v>3</v>
      </c>
      <c r="AL1945">
        <f t="shared" si="220"/>
        <v>18601.190500000001</v>
      </c>
      <c r="AM1945">
        <f t="shared" si="221"/>
        <v>465.0297625</v>
      </c>
      <c r="AN1945">
        <f t="shared" si="222"/>
        <v>4650.2976250000002</v>
      </c>
      <c r="AO1945">
        <f t="shared" si="223"/>
        <v>4.6502976250000003</v>
      </c>
      <c r="AP1945">
        <f t="shared" si="224"/>
        <v>0.08</v>
      </c>
      <c r="AQ1945">
        <f>VLOOKUP(M1945,spp!A:H,8,FALSE)</f>
        <v>2</v>
      </c>
      <c r="AR1945" t="str">
        <f>VLOOKUP(M1945,spp!A:K,10,FALSE)</f>
        <v>Herbívoro</v>
      </c>
      <c r="AS1945" t="str">
        <f>VLOOKUP(M1945,spp!A:L,12,FALSE)</f>
        <v>LC</v>
      </c>
    </row>
    <row r="1946" spans="1:45" x14ac:dyDescent="0.3">
      <c r="A1946">
        <v>53</v>
      </c>
      <c r="B1946" s="2" t="s">
        <v>1176</v>
      </c>
      <c r="C1946" s="2" t="s">
        <v>1177</v>
      </c>
      <c r="D1946" s="2" t="s">
        <v>1382</v>
      </c>
      <c r="E1946" s="2" t="s">
        <v>1179</v>
      </c>
      <c r="F1946" s="2">
        <v>3</v>
      </c>
      <c r="G1946" s="1">
        <v>41472</v>
      </c>
      <c r="H1946" s="61">
        <v>2013</v>
      </c>
      <c r="I1946" s="5" t="s">
        <v>986</v>
      </c>
      <c r="K1946">
        <v>11</v>
      </c>
      <c r="L1946" t="str">
        <f t="shared" si="219"/>
        <v>Profundo</v>
      </c>
      <c r="M1946" s="2" t="s">
        <v>1068</v>
      </c>
      <c r="N1946" t="str">
        <f>VLOOKUP(M1946,spp!A:B,2,FALSE)</f>
        <v>Myripristis berndti</v>
      </c>
      <c r="O1946">
        <f t="shared" si="218"/>
        <v>20</v>
      </c>
      <c r="T1946">
        <v>20</v>
      </c>
      <c r="AJ1946">
        <f>VLOOKUP(M1946,spp!A:C,3,FALSE)</f>
        <v>2.4E-2</v>
      </c>
      <c r="AK1946">
        <f>VLOOKUP(M1946,spp!A:D,4,FALSE)</f>
        <v>3.02</v>
      </c>
      <c r="AL1946">
        <f t="shared" si="220"/>
        <v>7998.712066562749</v>
      </c>
      <c r="AM1946">
        <f t="shared" si="221"/>
        <v>199.96780166406873</v>
      </c>
      <c r="AN1946">
        <f t="shared" si="222"/>
        <v>1999.6780166406872</v>
      </c>
      <c r="AO1946">
        <f t="shared" si="223"/>
        <v>1.9996780166406873</v>
      </c>
      <c r="AP1946">
        <f t="shared" si="224"/>
        <v>0.4</v>
      </c>
      <c r="AQ1946">
        <f>VLOOKUP(M1946,spp!A:H,8,FALSE)</f>
        <v>3.7</v>
      </c>
      <c r="AR1946" t="str">
        <f>VLOOKUP(M1946,spp!A:K,10,FALSE)</f>
        <v>Planctívoro</v>
      </c>
      <c r="AS1946" t="str">
        <f>VLOOKUP(M1946,spp!A:L,12,FALSE)</f>
        <v>NE</v>
      </c>
    </row>
    <row r="1947" spans="1:45" x14ac:dyDescent="0.3">
      <c r="A1947">
        <v>53</v>
      </c>
      <c r="B1947" s="2" t="s">
        <v>1176</v>
      </c>
      <c r="C1947" s="2" t="s">
        <v>1177</v>
      </c>
      <c r="D1947" s="2" t="s">
        <v>1382</v>
      </c>
      <c r="E1947" s="2" t="s">
        <v>1179</v>
      </c>
      <c r="F1947" s="2">
        <v>3</v>
      </c>
      <c r="G1947" s="1">
        <v>41472</v>
      </c>
      <c r="H1947" s="61">
        <v>2013</v>
      </c>
      <c r="I1947" s="5" t="s">
        <v>986</v>
      </c>
      <c r="K1947">
        <v>11</v>
      </c>
      <c r="L1947" t="str">
        <f t="shared" si="219"/>
        <v>Profundo</v>
      </c>
      <c r="M1947" s="2" t="s">
        <v>1141</v>
      </c>
      <c r="N1947" t="str">
        <f>VLOOKUP(M1947,spp!A:B,2,FALSE)</f>
        <v>Halichoeres discolor</v>
      </c>
      <c r="O1947">
        <f t="shared" si="218"/>
        <v>28</v>
      </c>
      <c r="P1947">
        <v>25</v>
      </c>
      <c r="R1947">
        <v>3</v>
      </c>
      <c r="AJ1947">
        <f>VLOOKUP(M1947,spp!A:C,3,FALSE)</f>
        <v>0.01</v>
      </c>
      <c r="AK1947">
        <f>VLOOKUP(M1947,spp!A:D,4,FALSE)</f>
        <v>3.04</v>
      </c>
      <c r="AL1947">
        <f t="shared" si="220"/>
        <v>68.874862752874137</v>
      </c>
      <c r="AM1947">
        <f t="shared" si="221"/>
        <v>1.7218715688218533</v>
      </c>
      <c r="AN1947">
        <f t="shared" si="222"/>
        <v>17.218715688218534</v>
      </c>
      <c r="AO1947">
        <f t="shared" si="223"/>
        <v>1.7218715688218533E-2</v>
      </c>
      <c r="AP1947">
        <f t="shared" si="224"/>
        <v>0.56000000000000005</v>
      </c>
      <c r="AQ1947">
        <f>VLOOKUP(M1947,spp!A:H,8,FALSE)</f>
        <v>3.4</v>
      </c>
      <c r="AR1947" t="str">
        <f>VLOOKUP(M1947,spp!A:K,10,FALSE)</f>
        <v>Depredador</v>
      </c>
      <c r="AS1947" t="str">
        <f>VLOOKUP(M1947,spp!A:L,12,FALSE)</f>
        <v>VU</v>
      </c>
    </row>
    <row r="1948" spans="1:45" x14ac:dyDescent="0.3">
      <c r="A1948">
        <v>53</v>
      </c>
      <c r="B1948" s="2" t="s">
        <v>1176</v>
      </c>
      <c r="C1948" s="2" t="s">
        <v>1177</v>
      </c>
      <c r="D1948" s="2" t="s">
        <v>1382</v>
      </c>
      <c r="E1948" s="2" t="s">
        <v>1179</v>
      </c>
      <c r="F1948" s="2">
        <v>3</v>
      </c>
      <c r="G1948" s="1">
        <v>41472</v>
      </c>
      <c r="H1948" s="61">
        <v>2013</v>
      </c>
      <c r="I1948" s="5" t="s">
        <v>986</v>
      </c>
      <c r="K1948">
        <v>11</v>
      </c>
      <c r="L1948" t="str">
        <f t="shared" si="219"/>
        <v>Profundo</v>
      </c>
      <c r="M1948" s="2" t="s">
        <v>1194</v>
      </c>
      <c r="N1948" t="str">
        <f>VLOOKUP(M1948,spp!A:B,2,FALSE)</f>
        <v>Stegastes arcifrons</v>
      </c>
      <c r="O1948">
        <f t="shared" si="218"/>
        <v>55</v>
      </c>
      <c r="P1948">
        <v>35</v>
      </c>
      <c r="Q1948">
        <v>20</v>
      </c>
      <c r="AJ1948">
        <f>VLOOKUP(M1948,spp!A:C,3,FALSE)</f>
        <v>3.49E-2</v>
      </c>
      <c r="AK1948">
        <f>VLOOKUP(M1948,spp!A:D,4,FALSE)</f>
        <v>2</v>
      </c>
      <c r="AL1948">
        <f t="shared" si="220"/>
        <v>46.896875000000001</v>
      </c>
      <c r="AM1948">
        <f t="shared" si="221"/>
        <v>1.1724218749999999</v>
      </c>
      <c r="AN1948">
        <f t="shared" si="222"/>
        <v>11.724218749999999</v>
      </c>
      <c r="AO1948">
        <f t="shared" si="223"/>
        <v>1.1724218749999999E-2</v>
      </c>
      <c r="AP1948">
        <f t="shared" si="224"/>
        <v>1.1000000000000001</v>
      </c>
      <c r="AQ1948">
        <f>VLOOKUP(M1948,spp!A:H,8,FALSE)</f>
        <v>2.97</v>
      </c>
      <c r="AR1948" t="str">
        <f>VLOOKUP(M1948,spp!A:K,10,FALSE)</f>
        <v>Herbívoro</v>
      </c>
      <c r="AS1948" t="str">
        <f>VLOOKUP(M1948,spp!A:L,12,FALSE)</f>
        <v>LC</v>
      </c>
    </row>
    <row r="1949" spans="1:45" x14ac:dyDescent="0.3">
      <c r="A1949">
        <v>53</v>
      </c>
      <c r="B1949" s="2" t="s">
        <v>1176</v>
      </c>
      <c r="C1949" s="2" t="s">
        <v>1177</v>
      </c>
      <c r="D1949" s="2" t="s">
        <v>1382</v>
      </c>
      <c r="E1949" s="2" t="s">
        <v>1179</v>
      </c>
      <c r="F1949" s="2">
        <v>3</v>
      </c>
      <c r="G1949" s="1">
        <v>41472</v>
      </c>
      <c r="H1949" s="61">
        <v>2013</v>
      </c>
      <c r="I1949" s="5" t="s">
        <v>986</v>
      </c>
      <c r="K1949">
        <v>11</v>
      </c>
      <c r="L1949" t="str">
        <f t="shared" si="219"/>
        <v>Profundo</v>
      </c>
      <c r="M1949" s="2" t="s">
        <v>1062</v>
      </c>
      <c r="N1949" t="str">
        <f>VLOOKUP(M1949,spp!A:B,2,FALSE)</f>
        <v>Paranthias colonus</v>
      </c>
      <c r="O1949">
        <f t="shared" si="218"/>
        <v>150</v>
      </c>
      <c r="S1949">
        <v>150</v>
      </c>
      <c r="AJ1949">
        <f>VLOOKUP(M1949,spp!A:C,3,FALSE)</f>
        <v>1.485E-2</v>
      </c>
      <c r="AK1949">
        <f>VLOOKUP(M1949,spp!A:D,4,FALSE)</f>
        <v>2</v>
      </c>
      <c r="AL1949">
        <f t="shared" si="220"/>
        <v>682.171875</v>
      </c>
      <c r="AM1949">
        <f t="shared" si="221"/>
        <v>17.054296874999999</v>
      </c>
      <c r="AN1949">
        <f t="shared" si="222"/>
        <v>170.54296875</v>
      </c>
      <c r="AO1949">
        <f t="shared" si="223"/>
        <v>0.17054296875</v>
      </c>
      <c r="AP1949">
        <f t="shared" si="224"/>
        <v>3</v>
      </c>
      <c r="AQ1949">
        <f>VLOOKUP(M1949,spp!A:H,8,FALSE)</f>
        <v>3.8</v>
      </c>
      <c r="AR1949" t="str">
        <f>VLOOKUP(M1949,spp!A:K,10,FALSE)</f>
        <v>Planctívoro</v>
      </c>
      <c r="AS1949" t="str">
        <f>VLOOKUP(M1949,spp!A:L,12,FALSE)</f>
        <v>LC</v>
      </c>
    </row>
    <row r="1950" spans="1:45" x14ac:dyDescent="0.3">
      <c r="A1950">
        <v>53</v>
      </c>
      <c r="B1950" s="2" t="s">
        <v>1176</v>
      </c>
      <c r="C1950" s="2" t="s">
        <v>1177</v>
      </c>
      <c r="D1950" s="2" t="s">
        <v>1382</v>
      </c>
      <c r="E1950" s="2" t="s">
        <v>1179</v>
      </c>
      <c r="F1950" s="2">
        <v>3</v>
      </c>
      <c r="G1950" s="1">
        <v>41472</v>
      </c>
      <c r="H1950" s="61">
        <v>2013</v>
      </c>
      <c r="I1950" s="5" t="s">
        <v>986</v>
      </c>
      <c r="K1950">
        <v>11</v>
      </c>
      <c r="L1950" t="str">
        <f t="shared" si="219"/>
        <v>Profundo</v>
      </c>
      <c r="M1950" s="2" t="s">
        <v>1056</v>
      </c>
      <c r="N1950" t="str">
        <f>VLOOKUP(M1950,spp!A:B,2,FALSE)</f>
        <v>Canthigaster punctatissima</v>
      </c>
      <c r="O1950">
        <f t="shared" si="218"/>
        <v>2</v>
      </c>
      <c r="P1950">
        <v>2</v>
      </c>
      <c r="AJ1950">
        <f>VLOOKUP(M1950,spp!A:C,3,FALSE)</f>
        <v>1</v>
      </c>
      <c r="AK1950">
        <f>VLOOKUP(M1950,spp!A:D,4,FALSE)</f>
        <v>2</v>
      </c>
      <c r="AL1950">
        <f t="shared" si="220"/>
        <v>12.5</v>
      </c>
      <c r="AM1950">
        <f t="shared" si="221"/>
        <v>0.3125</v>
      </c>
      <c r="AN1950">
        <f t="shared" si="222"/>
        <v>3.125</v>
      </c>
      <c r="AO1950">
        <f t="shared" si="223"/>
        <v>3.1250000000000002E-3</v>
      </c>
      <c r="AP1950">
        <f t="shared" si="224"/>
        <v>0.04</v>
      </c>
      <c r="AQ1950">
        <f>VLOOKUP(M1950,spp!A:H,8,FALSE)</f>
        <v>3</v>
      </c>
      <c r="AR1950" t="str">
        <f>VLOOKUP(M1950,spp!A:K,10,FALSE)</f>
        <v>Depredador</v>
      </c>
      <c r="AS1950" t="str">
        <f>VLOOKUP(M1950,spp!A:L,12,FALSE)</f>
        <v>LC</v>
      </c>
    </row>
    <row r="1951" spans="1:45" x14ac:dyDescent="0.3">
      <c r="A1951">
        <v>53</v>
      </c>
      <c r="B1951" s="2" t="s">
        <v>1176</v>
      </c>
      <c r="C1951" s="2" t="s">
        <v>1177</v>
      </c>
      <c r="D1951" s="2" t="s">
        <v>1382</v>
      </c>
      <c r="E1951" s="2" t="s">
        <v>1179</v>
      </c>
      <c r="F1951" s="2">
        <v>3</v>
      </c>
      <c r="G1951" s="1">
        <v>41472</v>
      </c>
      <c r="H1951" s="61">
        <v>2013</v>
      </c>
      <c r="I1951" s="5" t="s">
        <v>986</v>
      </c>
      <c r="K1951">
        <v>11</v>
      </c>
      <c r="L1951" t="str">
        <f t="shared" si="219"/>
        <v>Profundo</v>
      </c>
      <c r="M1951" s="2" t="s">
        <v>1021</v>
      </c>
      <c r="N1951" t="str">
        <f>VLOOKUP(M1951,spp!A:B,2,FALSE)</f>
        <v>Johnrandallia nigrirostris</v>
      </c>
      <c r="O1951">
        <f t="shared" si="218"/>
        <v>6</v>
      </c>
      <c r="Q1951">
        <v>6</v>
      </c>
      <c r="AJ1951">
        <f>VLOOKUP(M1951,spp!A:C,3,FALSE)</f>
        <v>2</v>
      </c>
      <c r="AK1951">
        <f>VLOOKUP(M1951,spp!A:D,4,FALSE)</f>
        <v>3</v>
      </c>
      <c r="AL1951">
        <f t="shared" si="220"/>
        <v>5062.5</v>
      </c>
      <c r="AM1951">
        <f t="shared" si="221"/>
        <v>126.5625</v>
      </c>
      <c r="AN1951">
        <f t="shared" si="222"/>
        <v>1265.625</v>
      </c>
      <c r="AO1951">
        <f t="shared" si="223"/>
        <v>1.265625</v>
      </c>
      <c r="AP1951">
        <f t="shared" si="224"/>
        <v>0.12</v>
      </c>
      <c r="AQ1951">
        <f>VLOOKUP(M1951,spp!A:H,8,FALSE)</f>
        <v>3</v>
      </c>
      <c r="AR1951" t="str">
        <f>VLOOKUP(M1951,spp!A:K,10,FALSE)</f>
        <v>Depredador</v>
      </c>
      <c r="AS1951" t="str">
        <f>VLOOKUP(M1951,spp!A:L,12,FALSE)</f>
        <v>LC</v>
      </c>
    </row>
    <row r="1952" spans="1:45" x14ac:dyDescent="0.3">
      <c r="A1952">
        <v>53</v>
      </c>
      <c r="B1952" s="2" t="s">
        <v>1176</v>
      </c>
      <c r="C1952" s="2" t="s">
        <v>1177</v>
      </c>
      <c r="D1952" s="2" t="s">
        <v>1382</v>
      </c>
      <c r="E1952" s="2" t="s">
        <v>1179</v>
      </c>
      <c r="F1952" s="2">
        <v>3</v>
      </c>
      <c r="G1952" s="1">
        <v>41472</v>
      </c>
      <c r="H1952" s="61">
        <v>2013</v>
      </c>
      <c r="I1952" s="5" t="s">
        <v>986</v>
      </c>
      <c r="K1952">
        <v>11</v>
      </c>
      <c r="L1952" t="str">
        <f t="shared" si="219"/>
        <v>Profundo</v>
      </c>
      <c r="M1952" s="2" t="s">
        <v>1040</v>
      </c>
      <c r="N1952" t="str">
        <f>VLOOKUP(M1952,spp!A:B,2,FALSE)</f>
        <v>Sufflamen verres</v>
      </c>
      <c r="O1952">
        <f t="shared" si="218"/>
        <v>3</v>
      </c>
      <c r="T1952">
        <v>3</v>
      </c>
      <c r="AJ1952">
        <f>VLOOKUP(M1952,spp!A:C,3,FALSE)</f>
        <v>2</v>
      </c>
      <c r="AK1952">
        <f>VLOOKUP(M1952,spp!A:D,4,FALSE)</f>
        <v>3</v>
      </c>
      <c r="AL1952">
        <f t="shared" si="220"/>
        <v>93750</v>
      </c>
      <c r="AM1952">
        <f t="shared" si="221"/>
        <v>2343.75</v>
      </c>
      <c r="AN1952">
        <f t="shared" si="222"/>
        <v>23437.5</v>
      </c>
      <c r="AO1952">
        <f t="shared" si="223"/>
        <v>23.4375</v>
      </c>
      <c r="AP1952">
        <f t="shared" si="224"/>
        <v>0.06</v>
      </c>
      <c r="AQ1952">
        <f>VLOOKUP(M1952,spp!A:H,8,FALSE)</f>
        <v>3.3</v>
      </c>
      <c r="AR1952" t="str">
        <f>VLOOKUP(M1952,spp!A:K,10,FALSE)</f>
        <v>Depredador</v>
      </c>
      <c r="AS1952" t="str">
        <f>VLOOKUP(M1952,spp!A:L,12,FALSE)</f>
        <v>LC</v>
      </c>
    </row>
    <row r="1953" spans="1:45" x14ac:dyDescent="0.3">
      <c r="A1953">
        <v>53</v>
      </c>
      <c r="B1953" s="2" t="s">
        <v>1176</v>
      </c>
      <c r="C1953" s="2" t="s">
        <v>1177</v>
      </c>
      <c r="D1953" s="2" t="s">
        <v>1382</v>
      </c>
      <c r="E1953" s="2" t="s">
        <v>1179</v>
      </c>
      <c r="F1953" s="2">
        <v>3</v>
      </c>
      <c r="G1953" s="1">
        <v>41472</v>
      </c>
      <c r="H1953" s="61">
        <v>2013</v>
      </c>
      <c r="I1953" s="5" t="s">
        <v>986</v>
      </c>
      <c r="K1953">
        <v>11</v>
      </c>
      <c r="L1953" t="str">
        <f t="shared" si="219"/>
        <v>Profundo</v>
      </c>
      <c r="M1953" s="2" t="s">
        <v>1080</v>
      </c>
      <c r="N1953" t="str">
        <f>VLOOKUP(M1953,spp!A:B,2,FALSE)</f>
        <v>Aulostomus chinensis</v>
      </c>
      <c r="O1953">
        <f t="shared" si="218"/>
        <v>2</v>
      </c>
      <c r="V1953">
        <v>2</v>
      </c>
      <c r="AJ1953">
        <f>VLOOKUP(M1953,spp!A:C,3,FALSE)</f>
        <v>2</v>
      </c>
      <c r="AK1953">
        <f>VLOOKUP(M1953,spp!A:D,4,FALSE)</f>
        <v>3</v>
      </c>
      <c r="AL1953">
        <f t="shared" si="220"/>
        <v>364500</v>
      </c>
      <c r="AM1953">
        <f t="shared" si="221"/>
        <v>9112.5</v>
      </c>
      <c r="AN1953">
        <f t="shared" si="222"/>
        <v>91125</v>
      </c>
      <c r="AO1953">
        <f t="shared" si="223"/>
        <v>91.125</v>
      </c>
      <c r="AP1953">
        <f t="shared" si="224"/>
        <v>0.04</v>
      </c>
      <c r="AQ1953">
        <f>VLOOKUP(M1953,spp!A:H,8,FALSE)</f>
        <v>3.9</v>
      </c>
      <c r="AR1953" t="str">
        <f>VLOOKUP(M1953,spp!A:K,10,FALSE)</f>
        <v>Depredador</v>
      </c>
      <c r="AS1953" t="str">
        <f>VLOOKUP(M1953,spp!A:L,12,FALSE)</f>
        <v>NE</v>
      </c>
    </row>
    <row r="1954" spans="1:45" x14ac:dyDescent="0.3">
      <c r="A1954">
        <v>53</v>
      </c>
      <c r="B1954" s="2" t="s">
        <v>1176</v>
      </c>
      <c r="C1954" s="2" t="s">
        <v>1177</v>
      </c>
      <c r="D1954" s="2" t="s">
        <v>1382</v>
      </c>
      <c r="E1954" s="2" t="s">
        <v>1179</v>
      </c>
      <c r="F1954" s="2">
        <v>3</v>
      </c>
      <c r="G1954" s="1">
        <v>41472</v>
      </c>
      <c r="H1954" s="61">
        <v>2013</v>
      </c>
      <c r="I1954" s="5" t="s">
        <v>986</v>
      </c>
      <c r="K1954">
        <v>11</v>
      </c>
      <c r="L1954" t="str">
        <f t="shared" si="219"/>
        <v>Profundo</v>
      </c>
      <c r="M1954" s="2" t="s">
        <v>1042</v>
      </c>
      <c r="N1954" t="str">
        <f>VLOOKUP(M1954,spp!A:B,2,FALSE)</f>
        <v>Bodianus diplotaenia</v>
      </c>
      <c r="O1954">
        <f t="shared" si="218"/>
        <v>50</v>
      </c>
      <c r="P1954">
        <v>50</v>
      </c>
      <c r="AJ1954">
        <f>VLOOKUP(M1954,spp!A:C,3,FALSE)</f>
        <v>2.01E-2</v>
      </c>
      <c r="AK1954">
        <f>VLOOKUP(M1954,spp!A:D,4,FALSE)</f>
        <v>2</v>
      </c>
      <c r="AL1954">
        <f t="shared" si="220"/>
        <v>6.2812499999999991</v>
      </c>
      <c r="AM1954">
        <f t="shared" si="221"/>
        <v>0.15703124999999998</v>
      </c>
      <c r="AN1954">
        <f t="shared" si="222"/>
        <v>1.5703124999999998</v>
      </c>
      <c r="AO1954">
        <f t="shared" si="223"/>
        <v>1.5703124999999999E-3</v>
      </c>
      <c r="AP1954">
        <f t="shared" si="224"/>
        <v>1</v>
      </c>
      <c r="AQ1954">
        <f>VLOOKUP(M1954,spp!A:H,8,FALSE)</f>
        <v>3.4</v>
      </c>
      <c r="AR1954" t="str">
        <f>VLOOKUP(M1954,spp!A:K,10,FALSE)</f>
        <v>Depredador</v>
      </c>
      <c r="AS1954" t="str">
        <f>VLOOKUP(M1954,spp!A:L,12,FALSE)</f>
        <v>LC</v>
      </c>
    </row>
    <row r="1955" spans="1:45" x14ac:dyDescent="0.3">
      <c r="A1955">
        <v>53</v>
      </c>
      <c r="B1955" s="2" t="s">
        <v>1176</v>
      </c>
      <c r="C1955" s="2" t="s">
        <v>1177</v>
      </c>
      <c r="D1955" s="2" t="s">
        <v>1382</v>
      </c>
      <c r="E1955" s="2" t="s">
        <v>1179</v>
      </c>
      <c r="F1955" s="2">
        <v>3</v>
      </c>
      <c r="G1955" s="1">
        <v>41472</v>
      </c>
      <c r="H1955" s="61">
        <v>2013</v>
      </c>
      <c r="I1955" s="5" t="s">
        <v>986</v>
      </c>
      <c r="K1955">
        <v>11</v>
      </c>
      <c r="L1955" t="str">
        <f t="shared" si="219"/>
        <v>Profundo</v>
      </c>
      <c r="M1955" s="2" t="s">
        <v>1038</v>
      </c>
      <c r="N1955" t="str">
        <f>VLOOKUP(M1955,spp!A:B,2,FALSE)</f>
        <v>Holacanthus passer</v>
      </c>
      <c r="O1955">
        <f t="shared" si="218"/>
        <v>1</v>
      </c>
      <c r="T1955">
        <v>1</v>
      </c>
      <c r="AJ1955">
        <f>VLOOKUP(M1955,spp!A:C,3,FALSE)</f>
        <v>2</v>
      </c>
      <c r="AK1955">
        <f>VLOOKUP(M1955,spp!A:D,4,FALSE)</f>
        <v>3</v>
      </c>
      <c r="AL1955">
        <f t="shared" si="220"/>
        <v>31250</v>
      </c>
      <c r="AM1955">
        <f t="shared" si="221"/>
        <v>781.25</v>
      </c>
      <c r="AN1955">
        <f t="shared" si="222"/>
        <v>7812.5</v>
      </c>
      <c r="AO1955">
        <f t="shared" si="223"/>
        <v>7.8125</v>
      </c>
      <c r="AP1955">
        <f t="shared" si="224"/>
        <v>0.02</v>
      </c>
      <c r="AQ1955">
        <f>VLOOKUP(M1955,spp!A:H,8,FALSE)</f>
        <v>2.6</v>
      </c>
      <c r="AR1955" t="str">
        <f>VLOOKUP(M1955,spp!A:K,10,FALSE)</f>
        <v>Herbívoro</v>
      </c>
      <c r="AS1955" t="str">
        <f>VLOOKUP(M1955,spp!A:L,12,FALSE)</f>
        <v>LC</v>
      </c>
    </row>
    <row r="1956" spans="1:45" x14ac:dyDescent="0.3">
      <c r="A1956">
        <v>53</v>
      </c>
      <c r="B1956" s="2" t="s">
        <v>1176</v>
      </c>
      <c r="C1956" s="2" t="s">
        <v>1177</v>
      </c>
      <c r="D1956" s="2" t="s">
        <v>1382</v>
      </c>
      <c r="E1956" s="2" t="s">
        <v>1179</v>
      </c>
      <c r="F1956" s="2">
        <v>3</v>
      </c>
      <c r="G1956" s="1">
        <v>41472</v>
      </c>
      <c r="H1956" s="61">
        <v>2013</v>
      </c>
      <c r="I1956" s="5" t="s">
        <v>986</v>
      </c>
      <c r="K1956">
        <v>11</v>
      </c>
      <c r="L1956" t="str">
        <f t="shared" si="219"/>
        <v>Profundo</v>
      </c>
      <c r="M1956" s="2" t="s">
        <v>1196</v>
      </c>
      <c r="N1956" t="str">
        <f>VLOOKUP(M1956,spp!A:B,2,FALSE)</f>
        <v>Melichthys vidua</v>
      </c>
      <c r="O1956">
        <f t="shared" si="218"/>
        <v>4</v>
      </c>
      <c r="T1956">
        <v>4</v>
      </c>
      <c r="AJ1956">
        <f>VLOOKUP(M1956,spp!A:C,3,FALSE)</f>
        <v>2.69E-2</v>
      </c>
      <c r="AK1956">
        <f>VLOOKUP(M1956,spp!A:D,4,FALSE)</f>
        <v>3.07</v>
      </c>
      <c r="AL1956">
        <f t="shared" si="220"/>
        <v>2106.1441783191376</v>
      </c>
      <c r="AM1956">
        <f t="shared" si="221"/>
        <v>52.653604457978439</v>
      </c>
      <c r="AN1956">
        <f t="shared" si="222"/>
        <v>526.5360445797844</v>
      </c>
      <c r="AO1956">
        <f t="shared" si="223"/>
        <v>0.52653604457978442</v>
      </c>
      <c r="AP1956">
        <f t="shared" si="224"/>
        <v>0.08</v>
      </c>
      <c r="AQ1956">
        <f>VLOOKUP(M1956,spp!A:H,8,FALSE)</f>
        <v>3.4</v>
      </c>
      <c r="AR1956" t="str">
        <f>VLOOKUP(M1956,spp!A:K,10,FALSE)</f>
        <v>Depredador</v>
      </c>
      <c r="AS1956" t="str">
        <f>VLOOKUP(M1956,spp!A:L,12,FALSE)</f>
        <v>NE</v>
      </c>
    </row>
    <row r="1957" spans="1:45" x14ac:dyDescent="0.3">
      <c r="A1957">
        <v>53</v>
      </c>
      <c r="B1957" s="2" t="s">
        <v>1176</v>
      </c>
      <c r="C1957" s="2" t="s">
        <v>1177</v>
      </c>
      <c r="D1957" s="2" t="s">
        <v>1382</v>
      </c>
      <c r="E1957" s="2" t="s">
        <v>1179</v>
      </c>
      <c r="F1957" s="2">
        <v>3</v>
      </c>
      <c r="G1957" s="1">
        <v>41472</v>
      </c>
      <c r="H1957" s="61">
        <v>2013</v>
      </c>
      <c r="I1957" s="5" t="s">
        <v>986</v>
      </c>
      <c r="K1957">
        <v>11</v>
      </c>
      <c r="L1957" t="str">
        <f t="shared" si="219"/>
        <v>Profundo</v>
      </c>
      <c r="M1957" s="2" t="s">
        <v>1195</v>
      </c>
      <c r="N1957" t="str">
        <f>VLOOKUP(M1957,spp!A:B,2,FALSE)</f>
        <v>Melichthys niger</v>
      </c>
      <c r="O1957">
        <f t="shared" si="218"/>
        <v>10</v>
      </c>
      <c r="T1957">
        <v>10</v>
      </c>
      <c r="AJ1957">
        <f>VLOOKUP(M1957,spp!A:C,3,FALSE)</f>
        <v>5</v>
      </c>
      <c r="AK1957">
        <f>VLOOKUP(M1957,spp!A:D,4,FALSE)</f>
        <v>3</v>
      </c>
      <c r="AL1957">
        <f t="shared" si="220"/>
        <v>781250</v>
      </c>
      <c r="AM1957">
        <f t="shared" si="221"/>
        <v>19531.25</v>
      </c>
      <c r="AN1957">
        <f t="shared" si="222"/>
        <v>195312.5</v>
      </c>
      <c r="AO1957">
        <f t="shared" si="223"/>
        <v>195.3125</v>
      </c>
      <c r="AP1957">
        <f t="shared" si="224"/>
        <v>0.2</v>
      </c>
      <c r="AQ1957">
        <f>VLOOKUP(M1957,spp!A:H,8,FALSE)</f>
        <v>2.4</v>
      </c>
      <c r="AR1957" t="str">
        <f>VLOOKUP(M1957,spp!A:K,10,FALSE)</f>
        <v>Herbívoro</v>
      </c>
      <c r="AS1957" t="str">
        <f>VLOOKUP(M1957,spp!A:L,12,FALSE)</f>
        <v>NE</v>
      </c>
    </row>
    <row r="1958" spans="1:45" x14ac:dyDescent="0.3">
      <c r="A1958">
        <v>53</v>
      </c>
      <c r="B1958" s="2" t="s">
        <v>1176</v>
      </c>
      <c r="C1958" s="2" t="s">
        <v>1177</v>
      </c>
      <c r="D1958" s="2" t="s">
        <v>1382</v>
      </c>
      <c r="E1958" s="2" t="s">
        <v>1179</v>
      </c>
      <c r="F1958" s="2">
        <v>3</v>
      </c>
      <c r="G1958" s="1">
        <v>41472</v>
      </c>
      <c r="H1958" s="61">
        <v>2013</v>
      </c>
      <c r="I1958" s="5" t="s">
        <v>986</v>
      </c>
      <c r="K1958">
        <v>11</v>
      </c>
      <c r="L1958" t="str">
        <f t="shared" si="219"/>
        <v>Profundo</v>
      </c>
      <c r="M1958" s="2" t="s">
        <v>1081</v>
      </c>
      <c r="N1958" t="str">
        <f>VLOOKUP(M1958,spp!A:B,2,FALSE)</f>
        <v>Triaenodon obesus</v>
      </c>
      <c r="O1958">
        <f t="shared" si="218"/>
        <v>1</v>
      </c>
      <c r="AC1958">
        <v>1</v>
      </c>
      <c r="AJ1958">
        <f>VLOOKUP(M1958,spp!A:C,3,FALSE)</f>
        <v>1.5E-3</v>
      </c>
      <c r="AK1958">
        <f>VLOOKUP(M1958,spp!A:D,4,FALSE)</f>
        <v>3</v>
      </c>
      <c r="AL1958">
        <f t="shared" si="220"/>
        <v>3899.4140625</v>
      </c>
      <c r="AM1958">
        <f t="shared" si="221"/>
        <v>97.4853515625</v>
      </c>
      <c r="AN1958">
        <f t="shared" si="222"/>
        <v>974.853515625</v>
      </c>
      <c r="AO1958">
        <f t="shared" si="223"/>
        <v>0.974853515625</v>
      </c>
      <c r="AP1958">
        <f t="shared" si="224"/>
        <v>0.02</v>
      </c>
      <c r="AQ1958">
        <f>VLOOKUP(M1958,spp!A:H,8,FALSE)</f>
        <v>4.2</v>
      </c>
      <c r="AR1958" t="str">
        <f>VLOOKUP(M1958,spp!A:K,10,FALSE)</f>
        <v>Depredador Tope</v>
      </c>
      <c r="AS1958" t="str">
        <f>VLOOKUP(M1958,spp!A:L,12,FALSE)</f>
        <v>NT</v>
      </c>
    </row>
    <row r="1959" spans="1:45" x14ac:dyDescent="0.3">
      <c r="A1959">
        <v>53</v>
      </c>
      <c r="B1959" s="2" t="s">
        <v>1176</v>
      </c>
      <c r="C1959" s="2" t="s">
        <v>1177</v>
      </c>
      <c r="D1959" s="2" t="s">
        <v>1382</v>
      </c>
      <c r="E1959" s="2" t="s">
        <v>1179</v>
      </c>
      <c r="F1959" s="2">
        <v>3</v>
      </c>
      <c r="G1959" s="1">
        <v>41472</v>
      </c>
      <c r="H1959" s="61">
        <v>2013</v>
      </c>
      <c r="I1959" s="5" t="s">
        <v>986</v>
      </c>
      <c r="K1959">
        <v>11</v>
      </c>
      <c r="L1959" t="str">
        <f t="shared" si="219"/>
        <v>Profundo</v>
      </c>
      <c r="M1959" s="2" t="s">
        <v>1047</v>
      </c>
      <c r="N1959" t="str">
        <f>VLOOKUP(M1959,spp!A:B,2,FALSE)</f>
        <v>Scarus rubroviolaceus</v>
      </c>
      <c r="O1959">
        <f t="shared" si="218"/>
        <v>5</v>
      </c>
      <c r="S1959">
        <v>4</v>
      </c>
      <c r="V1959">
        <v>1</v>
      </c>
      <c r="AJ1959">
        <f>VLOOKUP(M1959,spp!A:C,3,FALSE)</f>
        <v>1</v>
      </c>
      <c r="AK1959">
        <f>VLOOKUP(M1959,spp!A:D,4,FALSE)</f>
        <v>3.109</v>
      </c>
      <c r="AL1959">
        <f t="shared" si="220"/>
        <v>167273.20396493035</v>
      </c>
      <c r="AM1959">
        <f t="shared" si="221"/>
        <v>4181.8300991232591</v>
      </c>
      <c r="AN1959">
        <f t="shared" si="222"/>
        <v>41818.300991232594</v>
      </c>
      <c r="AO1959">
        <f t="shared" si="223"/>
        <v>41.818300991232597</v>
      </c>
      <c r="AP1959">
        <f t="shared" si="224"/>
        <v>0.1</v>
      </c>
      <c r="AQ1959">
        <f>VLOOKUP(M1959,spp!A:H,8,FALSE)</f>
        <v>2</v>
      </c>
      <c r="AR1959" t="str">
        <f>VLOOKUP(M1959,spp!A:K,10,FALSE)</f>
        <v>Herbívoro</v>
      </c>
      <c r="AS1959" t="str">
        <f>VLOOKUP(M1959,spp!A:L,12,FALSE)</f>
        <v>LC</v>
      </c>
    </row>
    <row r="1960" spans="1:45" x14ac:dyDescent="0.3">
      <c r="A1960">
        <v>53</v>
      </c>
      <c r="B1960" s="2" t="s">
        <v>1176</v>
      </c>
      <c r="C1960" s="2" t="s">
        <v>1177</v>
      </c>
      <c r="D1960" s="2" t="s">
        <v>1382</v>
      </c>
      <c r="E1960" s="2" t="s">
        <v>1179</v>
      </c>
      <c r="F1960" s="2">
        <v>3</v>
      </c>
      <c r="G1960" s="1">
        <v>41472</v>
      </c>
      <c r="H1960" s="61">
        <v>2013</v>
      </c>
      <c r="I1960" s="5" t="s">
        <v>986</v>
      </c>
      <c r="K1960">
        <v>11</v>
      </c>
      <c r="L1960" t="str">
        <f t="shared" si="219"/>
        <v>Profundo</v>
      </c>
      <c r="M1960" s="2" t="s">
        <v>1200</v>
      </c>
      <c r="N1960" t="str">
        <f>VLOOKUP(M1960,spp!A:B,2,FALSE)</f>
        <v>Thalassoma grammaticum</v>
      </c>
      <c r="O1960">
        <f t="shared" si="218"/>
        <v>2</v>
      </c>
      <c r="S1960">
        <v>2</v>
      </c>
      <c r="AJ1960">
        <f>VLOOKUP(M1960,spp!A:C,3,FALSE)</f>
        <v>1</v>
      </c>
      <c r="AK1960">
        <f>VLOOKUP(M1960,spp!A:D,4,FALSE)</f>
        <v>2.9718</v>
      </c>
      <c r="AL1960">
        <f t="shared" si="220"/>
        <v>9887.5904357424861</v>
      </c>
      <c r="AM1960">
        <f t="shared" si="221"/>
        <v>247.18976089356215</v>
      </c>
      <c r="AN1960">
        <f t="shared" si="222"/>
        <v>2471.8976089356215</v>
      </c>
      <c r="AO1960">
        <f t="shared" si="223"/>
        <v>2.4718976089356217</v>
      </c>
      <c r="AP1960">
        <f t="shared" si="224"/>
        <v>0.04</v>
      </c>
      <c r="AQ1960">
        <f>VLOOKUP(M1960,spp!A:H,8,FALSE)</f>
        <v>3.5</v>
      </c>
      <c r="AR1960" t="str">
        <f>VLOOKUP(M1960,spp!A:K,10,FALSE)</f>
        <v>Depredador</v>
      </c>
      <c r="AS1960" t="str">
        <f>VLOOKUP(M1960,spp!A:L,12,FALSE)</f>
        <v>LC</v>
      </c>
    </row>
    <row r="1961" spans="1:45" x14ac:dyDescent="0.3">
      <c r="A1961">
        <v>53</v>
      </c>
      <c r="B1961" s="2" t="s">
        <v>1176</v>
      </c>
      <c r="C1961" s="2" t="s">
        <v>1177</v>
      </c>
      <c r="D1961" s="2" t="s">
        <v>1382</v>
      </c>
      <c r="E1961" s="2" t="s">
        <v>1179</v>
      </c>
      <c r="F1961" s="2">
        <v>3</v>
      </c>
      <c r="G1961" s="1">
        <v>41472</v>
      </c>
      <c r="H1961" s="61">
        <v>2013</v>
      </c>
      <c r="I1961" s="5" t="s">
        <v>986</v>
      </c>
      <c r="K1961">
        <v>11</v>
      </c>
      <c r="L1961" t="str">
        <f t="shared" si="219"/>
        <v>Profundo</v>
      </c>
      <c r="M1961" s="2" t="s">
        <v>1157</v>
      </c>
      <c r="N1961" t="str">
        <f>VLOOKUP(M1961,spp!A:B,2,FALSE)</f>
        <v>Mycteroperca olfax</v>
      </c>
      <c r="O1961">
        <f t="shared" si="218"/>
        <v>1</v>
      </c>
      <c r="U1961">
        <v>1</v>
      </c>
      <c r="AJ1961">
        <f>VLOOKUP(M1961,spp!A:C,3,FALSE)</f>
        <v>1</v>
      </c>
      <c r="AK1961">
        <f>VLOOKUP(M1961,spp!A:D,4,FALSE)</f>
        <v>3.06</v>
      </c>
      <c r="AL1961">
        <f t="shared" si="220"/>
        <v>53069.893453360703</v>
      </c>
      <c r="AM1961">
        <f t="shared" si="221"/>
        <v>1326.7473363340175</v>
      </c>
      <c r="AN1961">
        <f t="shared" si="222"/>
        <v>13267.473363340176</v>
      </c>
      <c r="AO1961">
        <f t="shared" si="223"/>
        <v>13.267473363340176</v>
      </c>
      <c r="AP1961">
        <f t="shared" si="224"/>
        <v>0.02</v>
      </c>
      <c r="AQ1961">
        <f>VLOOKUP(M1961,spp!A:H,8,FALSE)</f>
        <v>4.5</v>
      </c>
      <c r="AR1961" t="str">
        <f>VLOOKUP(M1961,spp!A:K,10,FALSE)</f>
        <v>Depredador Tope</v>
      </c>
      <c r="AS1961" t="str">
        <f>VLOOKUP(M1961,spp!A:L,12,FALSE)</f>
        <v>VU</v>
      </c>
    </row>
    <row r="1962" spans="1:45" x14ac:dyDescent="0.3">
      <c r="A1962">
        <v>54</v>
      </c>
      <c r="B1962" s="2" t="s">
        <v>1176</v>
      </c>
      <c r="C1962" s="2" t="s">
        <v>1177</v>
      </c>
      <c r="D1962" s="2" t="s">
        <v>1189</v>
      </c>
      <c r="E1962" s="2" t="s">
        <v>1179</v>
      </c>
      <c r="F1962" s="2">
        <v>1</v>
      </c>
      <c r="G1962" s="1">
        <v>41473</v>
      </c>
      <c r="H1962" s="61">
        <v>2013</v>
      </c>
      <c r="I1962" s="5" t="s">
        <v>986</v>
      </c>
      <c r="K1962">
        <v>15</v>
      </c>
      <c r="L1962" t="str">
        <f t="shared" si="219"/>
        <v>Profundo</v>
      </c>
      <c r="M1962" s="2" t="s">
        <v>1062</v>
      </c>
      <c r="N1962" t="str">
        <f>VLOOKUP(M1962,spp!A:B,2,FALSE)</f>
        <v>Paranthias colonus</v>
      </c>
      <c r="O1962">
        <f t="shared" si="218"/>
        <v>300</v>
      </c>
      <c r="S1962">
        <v>300</v>
      </c>
      <c r="AJ1962">
        <f>VLOOKUP(M1962,spp!A:C,3,FALSE)</f>
        <v>1.485E-2</v>
      </c>
      <c r="AK1962">
        <f>VLOOKUP(M1962,spp!A:D,4,FALSE)</f>
        <v>2</v>
      </c>
      <c r="AL1962">
        <f t="shared" si="220"/>
        <v>1364.34375</v>
      </c>
      <c r="AM1962">
        <f t="shared" si="221"/>
        <v>34.108593749999997</v>
      </c>
      <c r="AN1962">
        <f t="shared" si="222"/>
        <v>341.0859375</v>
      </c>
      <c r="AO1962">
        <f t="shared" si="223"/>
        <v>0.34108593749999999</v>
      </c>
      <c r="AP1962">
        <f t="shared" si="224"/>
        <v>6</v>
      </c>
      <c r="AQ1962">
        <f>VLOOKUP(M1962,spp!A:H,8,FALSE)</f>
        <v>3.8</v>
      </c>
      <c r="AR1962" t="str">
        <f>VLOOKUP(M1962,spp!A:K,10,FALSE)</f>
        <v>Planctívoro</v>
      </c>
      <c r="AS1962" t="str">
        <f>VLOOKUP(M1962,spp!A:L,12,FALSE)</f>
        <v>LC</v>
      </c>
    </row>
    <row r="1963" spans="1:45" x14ac:dyDescent="0.3">
      <c r="A1963">
        <v>54</v>
      </c>
      <c r="B1963" s="2" t="s">
        <v>1176</v>
      </c>
      <c r="C1963" s="2" t="s">
        <v>1177</v>
      </c>
      <c r="D1963" s="2" t="s">
        <v>1189</v>
      </c>
      <c r="E1963" s="2" t="s">
        <v>1179</v>
      </c>
      <c r="F1963" s="2">
        <v>1</v>
      </c>
      <c r="G1963" s="1">
        <v>41473</v>
      </c>
      <c r="H1963" s="61">
        <v>2013</v>
      </c>
      <c r="I1963" s="5" t="s">
        <v>986</v>
      </c>
      <c r="K1963">
        <v>15</v>
      </c>
      <c r="L1963" t="str">
        <f t="shared" si="219"/>
        <v>Profundo</v>
      </c>
      <c r="M1963" s="2" t="s">
        <v>1204</v>
      </c>
      <c r="N1963" t="str">
        <f>VLOOKUP(M1963,spp!A:B,2,FALSE)</f>
        <v>Caranx sexfasciatus</v>
      </c>
      <c r="O1963">
        <f t="shared" si="218"/>
        <v>400</v>
      </c>
      <c r="V1963">
        <v>400</v>
      </c>
      <c r="AJ1963">
        <f>VLOOKUP(M1963,spp!A:C,3,FALSE)</f>
        <v>2</v>
      </c>
      <c r="AK1963">
        <f>VLOOKUP(M1963,spp!A:D,4,FALSE)</f>
        <v>3</v>
      </c>
      <c r="AL1963">
        <f t="shared" si="220"/>
        <v>72900000</v>
      </c>
      <c r="AM1963">
        <f t="shared" si="221"/>
        <v>1822500</v>
      </c>
      <c r="AN1963">
        <f t="shared" si="222"/>
        <v>18225000</v>
      </c>
      <c r="AO1963">
        <f t="shared" si="223"/>
        <v>18225</v>
      </c>
      <c r="AP1963">
        <f t="shared" si="224"/>
        <v>8</v>
      </c>
      <c r="AQ1963">
        <f>VLOOKUP(M1963,spp!A:H,8,FALSE)</f>
        <v>4.5</v>
      </c>
      <c r="AR1963" t="str">
        <f>VLOOKUP(M1963,spp!A:K,10,FALSE)</f>
        <v>Depredador Tope</v>
      </c>
      <c r="AS1963" t="str">
        <f>VLOOKUP(M1963,spp!A:L,12,FALSE)</f>
        <v>LC</v>
      </c>
    </row>
    <row r="1964" spans="1:45" x14ac:dyDescent="0.3">
      <c r="A1964">
        <v>54</v>
      </c>
      <c r="B1964" s="2" t="s">
        <v>1176</v>
      </c>
      <c r="C1964" s="2" t="s">
        <v>1177</v>
      </c>
      <c r="D1964" s="2" t="s">
        <v>1189</v>
      </c>
      <c r="E1964" s="2" t="s">
        <v>1179</v>
      </c>
      <c r="F1964" s="2">
        <v>1</v>
      </c>
      <c r="G1964" s="1">
        <v>41473</v>
      </c>
      <c r="H1964" s="61">
        <v>2013</v>
      </c>
      <c r="I1964" s="5" t="s">
        <v>986</v>
      </c>
      <c r="K1964">
        <v>15</v>
      </c>
      <c r="L1964" t="str">
        <f t="shared" si="219"/>
        <v>Profundo</v>
      </c>
      <c r="M1964" s="2" t="s">
        <v>1066</v>
      </c>
      <c r="N1964" t="str">
        <f>VLOOKUP(M1964,spp!A:B,2,FALSE)</f>
        <v>Caranx melampygus</v>
      </c>
      <c r="O1964">
        <f t="shared" si="218"/>
        <v>3</v>
      </c>
      <c r="V1964">
        <v>3</v>
      </c>
      <c r="AJ1964">
        <f>VLOOKUP(M1964,spp!A:C,3,FALSE)</f>
        <v>2</v>
      </c>
      <c r="AK1964">
        <f>VLOOKUP(M1964,spp!A:D,4,FALSE)</f>
        <v>2</v>
      </c>
      <c r="AL1964">
        <f t="shared" si="220"/>
        <v>12150</v>
      </c>
      <c r="AM1964">
        <f t="shared" si="221"/>
        <v>303.75</v>
      </c>
      <c r="AN1964">
        <f t="shared" si="222"/>
        <v>3037.5</v>
      </c>
      <c r="AO1964">
        <f t="shared" si="223"/>
        <v>3.0375000000000001</v>
      </c>
      <c r="AP1964">
        <f t="shared" si="224"/>
        <v>0.06</v>
      </c>
      <c r="AQ1964">
        <f>VLOOKUP(M1964,spp!A:H,8,FALSE)</f>
        <v>4.5</v>
      </c>
      <c r="AR1964" t="str">
        <f>VLOOKUP(M1964,spp!A:K,10,FALSE)</f>
        <v>Depredador Tope</v>
      </c>
      <c r="AS1964" t="str">
        <f>VLOOKUP(M1964,spp!A:L,12,FALSE)</f>
        <v>NE</v>
      </c>
    </row>
    <row r="1965" spans="1:45" x14ac:dyDescent="0.3">
      <c r="A1965">
        <v>54</v>
      </c>
      <c r="B1965" s="2" t="s">
        <v>1176</v>
      </c>
      <c r="C1965" s="2" t="s">
        <v>1177</v>
      </c>
      <c r="D1965" s="2" t="s">
        <v>1189</v>
      </c>
      <c r="E1965" s="2" t="s">
        <v>1179</v>
      </c>
      <c r="F1965" s="2">
        <v>1</v>
      </c>
      <c r="G1965" s="1">
        <v>41473</v>
      </c>
      <c r="H1965" s="61">
        <v>2013</v>
      </c>
      <c r="I1965" s="5" t="s">
        <v>986</v>
      </c>
      <c r="K1965">
        <v>15</v>
      </c>
      <c r="L1965" t="str">
        <f t="shared" si="219"/>
        <v>Profundo</v>
      </c>
      <c r="M1965" s="2" t="s">
        <v>1194</v>
      </c>
      <c r="N1965" t="str">
        <f>VLOOKUP(M1965,spp!A:B,2,FALSE)</f>
        <v>Stegastes arcifrons</v>
      </c>
      <c r="O1965">
        <f t="shared" si="218"/>
        <v>60</v>
      </c>
      <c r="P1965">
        <v>35</v>
      </c>
      <c r="Q1965">
        <v>25</v>
      </c>
      <c r="AJ1965">
        <f>VLOOKUP(M1965,spp!A:C,3,FALSE)</f>
        <v>3.49E-2</v>
      </c>
      <c r="AK1965">
        <f>VLOOKUP(M1965,spp!A:D,4,FALSE)</f>
        <v>2</v>
      </c>
      <c r="AL1965">
        <f t="shared" si="220"/>
        <v>56.712499999999999</v>
      </c>
      <c r="AM1965">
        <f t="shared" si="221"/>
        <v>1.4178124999999999</v>
      </c>
      <c r="AN1965">
        <f t="shared" si="222"/>
        <v>14.178125</v>
      </c>
      <c r="AO1965">
        <f t="shared" si="223"/>
        <v>1.4178125E-2</v>
      </c>
      <c r="AP1965">
        <f t="shared" si="224"/>
        <v>1.2</v>
      </c>
      <c r="AQ1965">
        <f>VLOOKUP(M1965,spp!A:H,8,FALSE)</f>
        <v>2.97</v>
      </c>
      <c r="AR1965" t="str">
        <f>VLOOKUP(M1965,spp!A:K,10,FALSE)</f>
        <v>Herbívoro</v>
      </c>
      <c r="AS1965" t="str">
        <f>VLOOKUP(M1965,spp!A:L,12,FALSE)</f>
        <v>LC</v>
      </c>
    </row>
    <row r="1966" spans="1:45" x14ac:dyDescent="0.3">
      <c r="A1966">
        <v>54</v>
      </c>
      <c r="B1966" s="2" t="s">
        <v>1176</v>
      </c>
      <c r="C1966" s="2" t="s">
        <v>1177</v>
      </c>
      <c r="D1966" s="2" t="s">
        <v>1189</v>
      </c>
      <c r="E1966" s="2" t="s">
        <v>1179</v>
      </c>
      <c r="F1966" s="2">
        <v>1</v>
      </c>
      <c r="G1966" s="1">
        <v>41473</v>
      </c>
      <c r="H1966" s="61">
        <v>2013</v>
      </c>
      <c r="I1966" s="5" t="s">
        <v>986</v>
      </c>
      <c r="K1966">
        <v>15</v>
      </c>
      <c r="L1966" t="str">
        <f t="shared" si="219"/>
        <v>Profundo</v>
      </c>
      <c r="M1966" s="2" t="s">
        <v>1064</v>
      </c>
      <c r="N1966" t="str">
        <f>VLOOKUP(M1966,spp!A:B,2,FALSE)</f>
        <v>Zanclus cornutus</v>
      </c>
      <c r="O1966">
        <f t="shared" si="218"/>
        <v>3</v>
      </c>
      <c r="T1966">
        <v>3</v>
      </c>
      <c r="AJ1966">
        <f>VLOOKUP(M1966,spp!A:C,3,FALSE)</f>
        <v>1.47E-2</v>
      </c>
      <c r="AK1966">
        <f>VLOOKUP(M1966,spp!A:D,4,FALSE)</f>
        <v>3</v>
      </c>
      <c r="AL1966">
        <f t="shared" si="220"/>
        <v>689.0625</v>
      </c>
      <c r="AM1966">
        <f t="shared" si="221"/>
        <v>17.2265625</v>
      </c>
      <c r="AN1966">
        <f t="shared" si="222"/>
        <v>172.265625</v>
      </c>
      <c r="AO1966">
        <f t="shared" si="223"/>
        <v>0.17226562500000001</v>
      </c>
      <c r="AP1966">
        <f t="shared" si="224"/>
        <v>0.06</v>
      </c>
      <c r="AQ1966">
        <f>VLOOKUP(M1966,spp!A:H,8,FALSE)</f>
        <v>2.9</v>
      </c>
      <c r="AR1966" t="str">
        <f>VLOOKUP(M1966,spp!A:K,10,FALSE)</f>
        <v>Herbívoro</v>
      </c>
      <c r="AS1966" t="str">
        <f>VLOOKUP(M1966,spp!A:L,12,FALSE)</f>
        <v>NE</v>
      </c>
    </row>
    <row r="1967" spans="1:45" x14ac:dyDescent="0.3">
      <c r="A1967">
        <v>54</v>
      </c>
      <c r="B1967" s="2" t="s">
        <v>1176</v>
      </c>
      <c r="C1967" s="2" t="s">
        <v>1177</v>
      </c>
      <c r="D1967" s="2" t="s">
        <v>1189</v>
      </c>
      <c r="E1967" s="2" t="s">
        <v>1179</v>
      </c>
      <c r="F1967" s="2">
        <v>1</v>
      </c>
      <c r="G1967" s="1">
        <v>41473</v>
      </c>
      <c r="H1967" s="61">
        <v>2013</v>
      </c>
      <c r="I1967" s="5" t="s">
        <v>986</v>
      </c>
      <c r="K1967">
        <v>15</v>
      </c>
      <c r="L1967" t="str">
        <f t="shared" si="219"/>
        <v>Profundo</v>
      </c>
      <c r="M1967" s="2" t="s">
        <v>1037</v>
      </c>
      <c r="N1967" t="str">
        <f>VLOOKUP(M1967,spp!A:B,2,FALSE)</f>
        <v>Prionurus laticlavius</v>
      </c>
      <c r="O1967">
        <f t="shared" si="218"/>
        <v>2</v>
      </c>
      <c r="U1967">
        <v>2</v>
      </c>
      <c r="AJ1967" t="str">
        <f>VLOOKUP(M1967,spp!A:C,3,FALSE)</f>
        <v>0.19800000000000001</v>
      </c>
      <c r="AK1967">
        <f>VLOOKUP(M1967,spp!A:D,4,FALSE)</f>
        <v>2.504</v>
      </c>
      <c r="AL1967">
        <f t="shared" si="220"/>
        <v>2910.9957339215971</v>
      </c>
      <c r="AM1967">
        <f t="shared" si="221"/>
        <v>72.774893348039924</v>
      </c>
      <c r="AN1967">
        <f t="shared" si="222"/>
        <v>727.74893348039927</v>
      </c>
      <c r="AO1967">
        <f t="shared" si="223"/>
        <v>0.72774893348039926</v>
      </c>
      <c r="AP1967">
        <f t="shared" si="224"/>
        <v>0.04</v>
      </c>
      <c r="AQ1967">
        <f>VLOOKUP(M1967,spp!A:H,8,FALSE)</f>
        <v>2.7</v>
      </c>
      <c r="AR1967" t="str">
        <f>VLOOKUP(M1967,spp!A:K,10,FALSE)</f>
        <v>Herbívoro</v>
      </c>
      <c r="AS1967" t="str">
        <f>VLOOKUP(M1967,spp!A:L,12,FALSE)</f>
        <v>LC</v>
      </c>
    </row>
    <row r="1968" spans="1:45" x14ac:dyDescent="0.3">
      <c r="A1968">
        <v>54</v>
      </c>
      <c r="B1968" s="2" t="s">
        <v>1176</v>
      </c>
      <c r="C1968" s="2" t="s">
        <v>1177</v>
      </c>
      <c r="D1968" s="2" t="s">
        <v>1189</v>
      </c>
      <c r="E1968" s="2" t="s">
        <v>1179</v>
      </c>
      <c r="F1968" s="2">
        <v>1</v>
      </c>
      <c r="G1968" s="1">
        <v>41473</v>
      </c>
      <c r="H1968" s="61">
        <v>2013</v>
      </c>
      <c r="I1968" s="5" t="s">
        <v>986</v>
      </c>
      <c r="K1968">
        <v>15</v>
      </c>
      <c r="L1968" t="str">
        <f t="shared" si="219"/>
        <v>Profundo</v>
      </c>
      <c r="M1968" s="2" t="s">
        <v>1021</v>
      </c>
      <c r="N1968" t="str">
        <f>VLOOKUP(M1968,spp!A:B,2,FALSE)</f>
        <v>Johnrandallia nigrirostris</v>
      </c>
      <c r="O1968">
        <f t="shared" si="218"/>
        <v>2</v>
      </c>
      <c r="Q1968">
        <v>2</v>
      </c>
      <c r="AJ1968">
        <f>VLOOKUP(M1968,spp!A:C,3,FALSE)</f>
        <v>2</v>
      </c>
      <c r="AK1968">
        <f>VLOOKUP(M1968,spp!A:D,4,FALSE)</f>
        <v>3</v>
      </c>
      <c r="AL1968">
        <f t="shared" si="220"/>
        <v>1687.5</v>
      </c>
      <c r="AM1968">
        <f t="shared" si="221"/>
        <v>42.1875</v>
      </c>
      <c r="AN1968">
        <f t="shared" si="222"/>
        <v>421.875</v>
      </c>
      <c r="AO1968">
        <f t="shared" si="223"/>
        <v>0.421875</v>
      </c>
      <c r="AP1968">
        <f t="shared" si="224"/>
        <v>0.04</v>
      </c>
      <c r="AQ1968">
        <f>VLOOKUP(M1968,spp!A:H,8,FALSE)</f>
        <v>3</v>
      </c>
      <c r="AR1968" t="str">
        <f>VLOOKUP(M1968,spp!A:K,10,FALSE)</f>
        <v>Depredador</v>
      </c>
      <c r="AS1968" t="str">
        <f>VLOOKUP(M1968,spp!A:L,12,FALSE)</f>
        <v>LC</v>
      </c>
    </row>
    <row r="1969" spans="1:45" x14ac:dyDescent="0.3">
      <c r="A1969">
        <v>54</v>
      </c>
      <c r="B1969" s="2" t="s">
        <v>1176</v>
      </c>
      <c r="C1969" s="2" t="s">
        <v>1177</v>
      </c>
      <c r="D1969" s="2" t="s">
        <v>1189</v>
      </c>
      <c r="E1969" s="2" t="s">
        <v>1179</v>
      </c>
      <c r="F1969" s="2">
        <v>1</v>
      </c>
      <c r="G1969" s="1">
        <v>41473</v>
      </c>
      <c r="H1969" s="61">
        <v>2013</v>
      </c>
      <c r="I1969" s="5" t="s">
        <v>986</v>
      </c>
      <c r="K1969">
        <v>15</v>
      </c>
      <c r="L1969" t="str">
        <f t="shared" si="219"/>
        <v>Profundo</v>
      </c>
      <c r="M1969" s="2" t="s">
        <v>1042</v>
      </c>
      <c r="N1969" t="str">
        <f>VLOOKUP(M1969,spp!A:B,2,FALSE)</f>
        <v>Bodianus diplotaenia</v>
      </c>
      <c r="O1969">
        <f t="shared" si="218"/>
        <v>2</v>
      </c>
      <c r="T1969">
        <v>2</v>
      </c>
      <c r="AJ1969">
        <f>VLOOKUP(M1969,spp!A:C,3,FALSE)</f>
        <v>2.01E-2</v>
      </c>
      <c r="AK1969">
        <f>VLOOKUP(M1969,spp!A:D,4,FALSE)</f>
        <v>2</v>
      </c>
      <c r="AL1969">
        <f t="shared" si="220"/>
        <v>25.125</v>
      </c>
      <c r="AM1969">
        <f t="shared" si="221"/>
        <v>0.62812500000000004</v>
      </c>
      <c r="AN1969">
        <f t="shared" si="222"/>
        <v>6.28125</v>
      </c>
      <c r="AO1969">
        <f t="shared" si="223"/>
        <v>6.2812500000000004E-3</v>
      </c>
      <c r="AP1969">
        <f t="shared" si="224"/>
        <v>0.04</v>
      </c>
      <c r="AQ1969">
        <f>VLOOKUP(M1969,spp!A:H,8,FALSE)</f>
        <v>3.4</v>
      </c>
      <c r="AR1969" t="str">
        <f>VLOOKUP(M1969,spp!A:K,10,FALSE)</f>
        <v>Depredador</v>
      </c>
      <c r="AS1969" t="str">
        <f>VLOOKUP(M1969,spp!A:L,12,FALSE)</f>
        <v>LC</v>
      </c>
    </row>
    <row r="1970" spans="1:45" x14ac:dyDescent="0.3">
      <c r="A1970">
        <v>54</v>
      </c>
      <c r="B1970" s="2" t="s">
        <v>1176</v>
      </c>
      <c r="C1970" s="2" t="s">
        <v>1177</v>
      </c>
      <c r="D1970" s="2" t="s">
        <v>1189</v>
      </c>
      <c r="E1970" s="2" t="s">
        <v>1179</v>
      </c>
      <c r="F1970" s="2">
        <v>1</v>
      </c>
      <c r="G1970" s="1">
        <v>41473</v>
      </c>
      <c r="H1970" s="61">
        <v>2013</v>
      </c>
      <c r="I1970" s="5" t="s">
        <v>986</v>
      </c>
      <c r="K1970">
        <v>15</v>
      </c>
      <c r="L1970" t="str">
        <f t="shared" si="219"/>
        <v>Profundo</v>
      </c>
      <c r="M1970" s="2" t="s">
        <v>1196</v>
      </c>
      <c r="N1970" t="str">
        <f>VLOOKUP(M1970,spp!A:B,2,FALSE)</f>
        <v>Melichthys vidua</v>
      </c>
      <c r="O1970">
        <f t="shared" si="218"/>
        <v>2</v>
      </c>
      <c r="T1970">
        <v>2</v>
      </c>
      <c r="AJ1970">
        <f>VLOOKUP(M1970,spp!A:C,3,FALSE)</f>
        <v>2.69E-2</v>
      </c>
      <c r="AK1970">
        <f>VLOOKUP(M1970,spp!A:D,4,FALSE)</f>
        <v>3.07</v>
      </c>
      <c r="AL1970">
        <f t="shared" si="220"/>
        <v>1053.0720891595688</v>
      </c>
      <c r="AM1970">
        <f t="shared" si="221"/>
        <v>26.326802228989219</v>
      </c>
      <c r="AN1970">
        <f t="shared" si="222"/>
        <v>263.2680222898922</v>
      </c>
      <c r="AO1970">
        <f t="shared" si="223"/>
        <v>0.26326802228989221</v>
      </c>
      <c r="AP1970">
        <f t="shared" si="224"/>
        <v>0.04</v>
      </c>
      <c r="AQ1970">
        <f>VLOOKUP(M1970,spp!A:H,8,FALSE)</f>
        <v>3.4</v>
      </c>
      <c r="AR1970" t="str">
        <f>VLOOKUP(M1970,spp!A:K,10,FALSE)</f>
        <v>Depredador</v>
      </c>
      <c r="AS1970" t="str">
        <f>VLOOKUP(M1970,spp!A:L,12,FALSE)</f>
        <v>NE</v>
      </c>
    </row>
    <row r="1971" spans="1:45" x14ac:dyDescent="0.3">
      <c r="A1971">
        <v>54</v>
      </c>
      <c r="B1971" s="2" t="s">
        <v>1176</v>
      </c>
      <c r="C1971" s="2" t="s">
        <v>1177</v>
      </c>
      <c r="D1971" s="2" t="s">
        <v>1189</v>
      </c>
      <c r="E1971" s="2" t="s">
        <v>1179</v>
      </c>
      <c r="F1971" s="2">
        <v>1</v>
      </c>
      <c r="G1971" s="1">
        <v>41473</v>
      </c>
      <c r="H1971" s="61">
        <v>2013</v>
      </c>
      <c r="I1971" s="5" t="s">
        <v>986</v>
      </c>
      <c r="K1971">
        <v>15</v>
      </c>
      <c r="L1971" t="str">
        <f t="shared" si="219"/>
        <v>Profundo</v>
      </c>
      <c r="M1971" s="2" t="s">
        <v>1080</v>
      </c>
      <c r="N1971" t="str">
        <f>VLOOKUP(M1971,spp!A:B,2,FALSE)</f>
        <v>Aulostomus chinensis</v>
      </c>
      <c r="O1971">
        <f t="shared" si="218"/>
        <v>3</v>
      </c>
      <c r="V1971">
        <v>3</v>
      </c>
      <c r="AJ1971">
        <f>VLOOKUP(M1971,spp!A:C,3,FALSE)</f>
        <v>2</v>
      </c>
      <c r="AK1971">
        <f>VLOOKUP(M1971,spp!A:D,4,FALSE)</f>
        <v>3</v>
      </c>
      <c r="AL1971">
        <f t="shared" si="220"/>
        <v>546750</v>
      </c>
      <c r="AM1971">
        <f t="shared" si="221"/>
        <v>13668.75</v>
      </c>
      <c r="AN1971">
        <f t="shared" si="222"/>
        <v>136687.5</v>
      </c>
      <c r="AO1971">
        <f t="shared" si="223"/>
        <v>136.6875</v>
      </c>
      <c r="AP1971">
        <f t="shared" si="224"/>
        <v>0.06</v>
      </c>
      <c r="AQ1971">
        <f>VLOOKUP(M1971,spp!A:H,8,FALSE)</f>
        <v>3.9</v>
      </c>
      <c r="AR1971" t="str">
        <f>VLOOKUP(M1971,spp!A:K,10,FALSE)</f>
        <v>Depredador</v>
      </c>
      <c r="AS1971" t="str">
        <f>VLOOKUP(M1971,spp!A:L,12,FALSE)</f>
        <v>NE</v>
      </c>
    </row>
    <row r="1972" spans="1:45" x14ac:dyDescent="0.3">
      <c r="A1972">
        <v>54</v>
      </c>
      <c r="B1972" s="2" t="s">
        <v>1176</v>
      </c>
      <c r="C1972" s="2" t="s">
        <v>1177</v>
      </c>
      <c r="D1972" s="2" t="s">
        <v>1189</v>
      </c>
      <c r="E1972" s="2" t="s">
        <v>1179</v>
      </c>
      <c r="F1972" s="2">
        <v>1</v>
      </c>
      <c r="G1972" s="1">
        <v>41473</v>
      </c>
      <c r="H1972" s="61">
        <v>2013</v>
      </c>
      <c r="I1972" s="5" t="s">
        <v>986</v>
      </c>
      <c r="K1972">
        <v>15</v>
      </c>
      <c r="L1972" t="str">
        <f t="shared" si="219"/>
        <v>Profundo</v>
      </c>
      <c r="M1972" s="2" t="s">
        <v>1078</v>
      </c>
      <c r="N1972" t="str">
        <f>VLOOKUP(M1972,spp!A:B,2,FALSE)</f>
        <v>Lutjanus viridis</v>
      </c>
      <c r="O1972">
        <f t="shared" si="218"/>
        <v>150</v>
      </c>
      <c r="T1972">
        <v>150</v>
      </c>
      <c r="AJ1972">
        <f>VLOOKUP(M1972,spp!A:C,3,FALSE)</f>
        <v>1.67E-2</v>
      </c>
      <c r="AK1972">
        <f>VLOOKUP(M1972,spp!A:D,4,FALSE)</f>
        <v>2</v>
      </c>
      <c r="AL1972">
        <f t="shared" si="220"/>
        <v>1565.625</v>
      </c>
      <c r="AM1972">
        <f t="shared" si="221"/>
        <v>39.140625</v>
      </c>
      <c r="AN1972">
        <f t="shared" si="222"/>
        <v>391.40625</v>
      </c>
      <c r="AO1972">
        <f t="shared" si="223"/>
        <v>0.39140625000000001</v>
      </c>
      <c r="AP1972">
        <f t="shared" si="224"/>
        <v>3</v>
      </c>
      <c r="AQ1972">
        <f>VLOOKUP(M1972,spp!A:H,8,FALSE)</f>
        <v>4.2</v>
      </c>
      <c r="AR1972" t="str">
        <f>VLOOKUP(M1972,spp!A:K,10,FALSE)</f>
        <v>Depredador Tope</v>
      </c>
      <c r="AS1972" t="str">
        <f>VLOOKUP(M1972,spp!A:L,12,FALSE)</f>
        <v>LC</v>
      </c>
    </row>
    <row r="1973" spans="1:45" x14ac:dyDescent="0.3">
      <c r="A1973">
        <v>54</v>
      </c>
      <c r="B1973" s="2" t="s">
        <v>1176</v>
      </c>
      <c r="C1973" s="2" t="s">
        <v>1177</v>
      </c>
      <c r="D1973" s="2" t="s">
        <v>1189</v>
      </c>
      <c r="E1973" s="2" t="s">
        <v>1179</v>
      </c>
      <c r="F1973" s="2">
        <v>1</v>
      </c>
      <c r="G1973" s="1">
        <v>41473</v>
      </c>
      <c r="H1973" s="61">
        <v>2013</v>
      </c>
      <c r="I1973" s="5" t="s">
        <v>986</v>
      </c>
      <c r="K1973">
        <v>15</v>
      </c>
      <c r="L1973" t="str">
        <f t="shared" si="219"/>
        <v>Profundo</v>
      </c>
      <c r="M1973" s="2" t="s">
        <v>1038</v>
      </c>
      <c r="N1973" t="str">
        <f>VLOOKUP(M1973,spp!A:B,2,FALSE)</f>
        <v>Holacanthus passer</v>
      </c>
      <c r="O1973">
        <f t="shared" si="218"/>
        <v>3</v>
      </c>
      <c r="R1973">
        <v>3</v>
      </c>
      <c r="AJ1973">
        <f>VLOOKUP(M1973,spp!A:C,3,FALSE)</f>
        <v>2</v>
      </c>
      <c r="AK1973">
        <f>VLOOKUP(M1973,spp!A:D,4,FALSE)</f>
        <v>3</v>
      </c>
      <c r="AL1973">
        <f t="shared" si="220"/>
        <v>11718.75</v>
      </c>
      <c r="AM1973">
        <f t="shared" si="221"/>
        <v>292.96875</v>
      </c>
      <c r="AN1973">
        <f t="shared" si="222"/>
        <v>2929.6875</v>
      </c>
      <c r="AO1973">
        <f t="shared" si="223"/>
        <v>2.9296875</v>
      </c>
      <c r="AP1973">
        <f t="shared" si="224"/>
        <v>0.06</v>
      </c>
      <c r="AQ1973">
        <f>VLOOKUP(M1973,spp!A:H,8,FALSE)</f>
        <v>2.6</v>
      </c>
      <c r="AR1973" t="str">
        <f>VLOOKUP(M1973,spp!A:K,10,FALSE)</f>
        <v>Herbívoro</v>
      </c>
      <c r="AS1973" t="str">
        <f>VLOOKUP(M1973,spp!A:L,12,FALSE)</f>
        <v>LC</v>
      </c>
    </row>
    <row r="1974" spans="1:45" x14ac:dyDescent="0.3">
      <c r="A1974">
        <v>54</v>
      </c>
      <c r="B1974" s="2" t="s">
        <v>1176</v>
      </c>
      <c r="C1974" s="2" t="s">
        <v>1177</v>
      </c>
      <c r="D1974" s="2" t="s">
        <v>1189</v>
      </c>
      <c r="E1974" s="2" t="s">
        <v>1179</v>
      </c>
      <c r="F1974" s="2">
        <v>1</v>
      </c>
      <c r="G1974" s="1">
        <v>41473</v>
      </c>
      <c r="H1974" s="61">
        <v>2013</v>
      </c>
      <c r="I1974" s="5" t="s">
        <v>986</v>
      </c>
      <c r="K1974">
        <v>15</v>
      </c>
      <c r="L1974" t="str">
        <f t="shared" si="219"/>
        <v>Profundo</v>
      </c>
      <c r="M1974" s="2" t="s">
        <v>1081</v>
      </c>
      <c r="N1974" t="str">
        <f>VLOOKUP(M1974,spp!A:B,2,FALSE)</f>
        <v>Triaenodon obesus</v>
      </c>
      <c r="O1974">
        <f t="shared" si="218"/>
        <v>3</v>
      </c>
      <c r="AC1974">
        <v>3</v>
      </c>
      <c r="AJ1974">
        <f>VLOOKUP(M1974,spp!A:C,3,FALSE)</f>
        <v>1.5E-3</v>
      </c>
      <c r="AK1974">
        <f>VLOOKUP(M1974,spp!A:D,4,FALSE)</f>
        <v>3</v>
      </c>
      <c r="AL1974">
        <f t="shared" si="220"/>
        <v>11698.2421875</v>
      </c>
      <c r="AM1974">
        <f t="shared" si="221"/>
        <v>292.4560546875</v>
      </c>
      <c r="AN1974">
        <f t="shared" si="222"/>
        <v>2924.560546875</v>
      </c>
      <c r="AO1974">
        <f t="shared" si="223"/>
        <v>2.924560546875</v>
      </c>
      <c r="AP1974">
        <f t="shared" si="224"/>
        <v>0.06</v>
      </c>
      <c r="AQ1974">
        <f>VLOOKUP(M1974,spp!A:H,8,FALSE)</f>
        <v>4.2</v>
      </c>
      <c r="AR1974" t="str">
        <f>VLOOKUP(M1974,spp!A:K,10,FALSE)</f>
        <v>Depredador Tope</v>
      </c>
      <c r="AS1974" t="str">
        <f>VLOOKUP(M1974,spp!A:L,12,FALSE)</f>
        <v>NT</v>
      </c>
    </row>
    <row r="1975" spans="1:45" x14ac:dyDescent="0.3">
      <c r="A1975">
        <v>54</v>
      </c>
      <c r="B1975" s="2" t="s">
        <v>1176</v>
      </c>
      <c r="C1975" s="2" t="s">
        <v>1177</v>
      </c>
      <c r="D1975" s="2" t="s">
        <v>1189</v>
      </c>
      <c r="E1975" s="2" t="s">
        <v>1179</v>
      </c>
      <c r="F1975" s="2">
        <v>1</v>
      </c>
      <c r="G1975" s="1">
        <v>41473</v>
      </c>
      <c r="H1975" s="61">
        <v>2013</v>
      </c>
      <c r="I1975" s="5" t="s">
        <v>986</v>
      </c>
      <c r="K1975">
        <v>15</v>
      </c>
      <c r="L1975" t="str">
        <f t="shared" si="219"/>
        <v>Profundo</v>
      </c>
      <c r="M1975" s="2" t="s">
        <v>1061</v>
      </c>
      <c r="N1975" t="str">
        <f>VLOOKUP(M1975,spp!A:B,2,FALSE)</f>
        <v>Elagatis bipinnulata</v>
      </c>
      <c r="O1975">
        <f t="shared" si="218"/>
        <v>3</v>
      </c>
      <c r="U1975">
        <v>3</v>
      </c>
      <c r="AJ1975">
        <f>VLOOKUP(M1975,spp!A:C,3,FALSE)</f>
        <v>1.35E-2</v>
      </c>
      <c r="AK1975">
        <f>VLOOKUP(M1975,spp!A:D,4,FALSE)</f>
        <v>2.92</v>
      </c>
      <c r="AL1975">
        <f t="shared" si="220"/>
        <v>1306.5731003525339</v>
      </c>
      <c r="AM1975">
        <f t="shared" si="221"/>
        <v>32.664327508813344</v>
      </c>
      <c r="AN1975">
        <f t="shared" si="222"/>
        <v>326.64327508813346</v>
      </c>
      <c r="AO1975">
        <f t="shared" si="223"/>
        <v>0.32664327508813346</v>
      </c>
      <c r="AP1975">
        <f t="shared" si="224"/>
        <v>0.06</v>
      </c>
      <c r="AQ1975">
        <f>VLOOKUP(M1975,spp!A:H,8,FALSE)</f>
        <v>3.6</v>
      </c>
      <c r="AR1975" t="str">
        <f>VLOOKUP(M1975,spp!A:K,10,FALSE)</f>
        <v>Depredador</v>
      </c>
      <c r="AS1975" t="str">
        <f>VLOOKUP(M1975,spp!A:L,12,FALSE)</f>
        <v>NE</v>
      </c>
    </row>
    <row r="1976" spans="1:45" x14ac:dyDescent="0.3">
      <c r="A1976">
        <v>54</v>
      </c>
      <c r="B1976" s="2" t="s">
        <v>1176</v>
      </c>
      <c r="C1976" s="2" t="s">
        <v>1177</v>
      </c>
      <c r="D1976" s="2" t="s">
        <v>1189</v>
      </c>
      <c r="E1976" s="2" t="s">
        <v>1179</v>
      </c>
      <c r="F1976" s="2">
        <v>2</v>
      </c>
      <c r="G1976" s="1">
        <v>41473</v>
      </c>
      <c r="H1976" s="61">
        <v>2013</v>
      </c>
      <c r="I1976" s="5" t="s">
        <v>986</v>
      </c>
      <c r="K1976">
        <v>15</v>
      </c>
      <c r="L1976" t="str">
        <f t="shared" si="219"/>
        <v>Profundo</v>
      </c>
      <c r="M1976" s="2" t="s">
        <v>1062</v>
      </c>
      <c r="N1976" t="str">
        <f>VLOOKUP(M1976,spp!A:B,2,FALSE)</f>
        <v>Paranthias colonus</v>
      </c>
      <c r="O1976">
        <f t="shared" si="218"/>
        <v>300</v>
      </c>
      <c r="S1976">
        <v>300</v>
      </c>
      <c r="AJ1976">
        <f>VLOOKUP(M1976,spp!A:C,3,FALSE)</f>
        <v>1.485E-2</v>
      </c>
      <c r="AK1976">
        <f>VLOOKUP(M1976,spp!A:D,4,FALSE)</f>
        <v>2</v>
      </c>
      <c r="AL1976">
        <f t="shared" si="220"/>
        <v>1364.34375</v>
      </c>
      <c r="AM1976">
        <f t="shared" si="221"/>
        <v>34.108593749999997</v>
      </c>
      <c r="AN1976">
        <f t="shared" si="222"/>
        <v>341.0859375</v>
      </c>
      <c r="AO1976">
        <f t="shared" si="223"/>
        <v>0.34108593749999999</v>
      </c>
      <c r="AP1976">
        <f t="shared" si="224"/>
        <v>6</v>
      </c>
      <c r="AQ1976">
        <f>VLOOKUP(M1976,spp!A:H,8,FALSE)</f>
        <v>3.8</v>
      </c>
      <c r="AR1976" t="str">
        <f>VLOOKUP(M1976,spp!A:K,10,FALSE)</f>
        <v>Planctívoro</v>
      </c>
      <c r="AS1976" t="str">
        <f>VLOOKUP(M1976,spp!A:L,12,FALSE)</f>
        <v>LC</v>
      </c>
    </row>
    <row r="1977" spans="1:45" x14ac:dyDescent="0.3">
      <c r="A1977">
        <v>54</v>
      </c>
      <c r="B1977" s="2" t="s">
        <v>1176</v>
      </c>
      <c r="C1977" s="2" t="s">
        <v>1177</v>
      </c>
      <c r="D1977" s="2" t="s">
        <v>1189</v>
      </c>
      <c r="E1977" s="2" t="s">
        <v>1179</v>
      </c>
      <c r="F1977" s="2">
        <v>2</v>
      </c>
      <c r="G1977" s="1">
        <v>41473</v>
      </c>
      <c r="H1977" s="61">
        <v>2013</v>
      </c>
      <c r="I1977" s="5" t="s">
        <v>986</v>
      </c>
      <c r="K1977">
        <v>15</v>
      </c>
      <c r="L1977" t="str">
        <f t="shared" si="219"/>
        <v>Profundo</v>
      </c>
      <c r="M1977" s="2" t="s">
        <v>1204</v>
      </c>
      <c r="N1977" t="str">
        <f>VLOOKUP(M1977,spp!A:B,2,FALSE)</f>
        <v>Caranx sexfasciatus</v>
      </c>
      <c r="O1977">
        <f t="shared" si="218"/>
        <v>400</v>
      </c>
      <c r="V1977">
        <v>400</v>
      </c>
      <c r="AJ1977">
        <f>VLOOKUP(M1977,spp!A:C,3,FALSE)</f>
        <v>2</v>
      </c>
      <c r="AK1977">
        <f>VLOOKUP(M1977,spp!A:D,4,FALSE)</f>
        <v>3</v>
      </c>
      <c r="AL1977">
        <f t="shared" si="220"/>
        <v>72900000</v>
      </c>
      <c r="AM1977">
        <f t="shared" si="221"/>
        <v>1822500</v>
      </c>
      <c r="AN1977">
        <f t="shared" si="222"/>
        <v>18225000</v>
      </c>
      <c r="AO1977">
        <f t="shared" si="223"/>
        <v>18225</v>
      </c>
      <c r="AP1977">
        <f t="shared" si="224"/>
        <v>8</v>
      </c>
      <c r="AQ1977">
        <f>VLOOKUP(M1977,spp!A:H,8,FALSE)</f>
        <v>4.5</v>
      </c>
      <c r="AR1977" t="str">
        <f>VLOOKUP(M1977,spp!A:K,10,FALSE)</f>
        <v>Depredador Tope</v>
      </c>
      <c r="AS1977" t="str">
        <f>VLOOKUP(M1977,spp!A:L,12,FALSE)</f>
        <v>LC</v>
      </c>
    </row>
    <row r="1978" spans="1:45" x14ac:dyDescent="0.3">
      <c r="A1978">
        <v>54</v>
      </c>
      <c r="B1978" s="2" t="s">
        <v>1176</v>
      </c>
      <c r="C1978" s="2" t="s">
        <v>1177</v>
      </c>
      <c r="D1978" s="2" t="s">
        <v>1189</v>
      </c>
      <c r="E1978" s="2" t="s">
        <v>1179</v>
      </c>
      <c r="F1978" s="2">
        <v>2</v>
      </c>
      <c r="G1978" s="1">
        <v>41473</v>
      </c>
      <c r="H1978" s="61">
        <v>2013</v>
      </c>
      <c r="I1978" s="5" t="s">
        <v>986</v>
      </c>
      <c r="K1978">
        <v>15</v>
      </c>
      <c r="L1978" t="str">
        <f t="shared" si="219"/>
        <v>Profundo</v>
      </c>
      <c r="M1978" s="2" t="s">
        <v>1066</v>
      </c>
      <c r="N1978" t="str">
        <f>VLOOKUP(M1978,spp!A:B,2,FALSE)</f>
        <v>Caranx melampygus</v>
      </c>
      <c r="O1978">
        <f t="shared" si="218"/>
        <v>5</v>
      </c>
      <c r="V1978">
        <v>5</v>
      </c>
      <c r="AJ1978">
        <f>VLOOKUP(M1978,spp!A:C,3,FALSE)</f>
        <v>2</v>
      </c>
      <c r="AK1978">
        <f>VLOOKUP(M1978,spp!A:D,4,FALSE)</f>
        <v>2</v>
      </c>
      <c r="AL1978">
        <f t="shared" si="220"/>
        <v>20250</v>
      </c>
      <c r="AM1978">
        <f t="shared" si="221"/>
        <v>506.25</v>
      </c>
      <c r="AN1978">
        <f t="shared" si="222"/>
        <v>5062.5</v>
      </c>
      <c r="AO1978">
        <f t="shared" si="223"/>
        <v>5.0625</v>
      </c>
      <c r="AP1978">
        <f t="shared" si="224"/>
        <v>0.1</v>
      </c>
      <c r="AQ1978">
        <f>VLOOKUP(M1978,spp!A:H,8,FALSE)</f>
        <v>4.5</v>
      </c>
      <c r="AR1978" t="str">
        <f>VLOOKUP(M1978,spp!A:K,10,FALSE)</f>
        <v>Depredador Tope</v>
      </c>
      <c r="AS1978" t="str">
        <f>VLOOKUP(M1978,spp!A:L,12,FALSE)</f>
        <v>NE</v>
      </c>
    </row>
    <row r="1979" spans="1:45" x14ac:dyDescent="0.3">
      <c r="A1979">
        <v>54</v>
      </c>
      <c r="B1979" s="2" t="s">
        <v>1176</v>
      </c>
      <c r="C1979" s="2" t="s">
        <v>1177</v>
      </c>
      <c r="D1979" s="2" t="s">
        <v>1189</v>
      </c>
      <c r="E1979" s="2" t="s">
        <v>1179</v>
      </c>
      <c r="F1979" s="2">
        <v>2</v>
      </c>
      <c r="G1979" s="1">
        <v>41473</v>
      </c>
      <c r="H1979" s="61">
        <v>2013</v>
      </c>
      <c r="I1979" s="5" t="s">
        <v>986</v>
      </c>
      <c r="K1979">
        <v>15</v>
      </c>
      <c r="L1979" t="str">
        <f t="shared" si="219"/>
        <v>Profundo</v>
      </c>
      <c r="M1979" s="2" t="s">
        <v>1194</v>
      </c>
      <c r="N1979" t="str">
        <f>VLOOKUP(M1979,spp!A:B,2,FALSE)</f>
        <v>Stegastes arcifrons</v>
      </c>
      <c r="O1979">
        <f t="shared" si="218"/>
        <v>45</v>
      </c>
      <c r="P1979">
        <v>25</v>
      </c>
      <c r="Q1979">
        <v>20</v>
      </c>
      <c r="AJ1979">
        <f>VLOOKUP(M1979,spp!A:C,3,FALSE)</f>
        <v>3.49E-2</v>
      </c>
      <c r="AK1979">
        <f>VLOOKUP(M1979,spp!A:D,4,FALSE)</f>
        <v>2</v>
      </c>
      <c r="AL1979">
        <f t="shared" si="220"/>
        <v>44.715625000000003</v>
      </c>
      <c r="AM1979">
        <f t="shared" si="221"/>
        <v>1.117890625</v>
      </c>
      <c r="AN1979">
        <f t="shared" si="222"/>
        <v>11.178906250000001</v>
      </c>
      <c r="AO1979">
        <f t="shared" si="223"/>
        <v>1.117890625E-2</v>
      </c>
      <c r="AP1979">
        <f t="shared" si="224"/>
        <v>0.9</v>
      </c>
      <c r="AQ1979">
        <f>VLOOKUP(M1979,spp!A:H,8,FALSE)</f>
        <v>2.97</v>
      </c>
      <c r="AR1979" t="str">
        <f>VLOOKUP(M1979,spp!A:K,10,FALSE)</f>
        <v>Herbívoro</v>
      </c>
      <c r="AS1979" t="str">
        <f>VLOOKUP(M1979,spp!A:L,12,FALSE)</f>
        <v>LC</v>
      </c>
    </row>
    <row r="1980" spans="1:45" x14ac:dyDescent="0.3">
      <c r="A1980">
        <v>54</v>
      </c>
      <c r="B1980" s="2" t="s">
        <v>1176</v>
      </c>
      <c r="C1980" s="2" t="s">
        <v>1177</v>
      </c>
      <c r="D1980" s="2" t="s">
        <v>1189</v>
      </c>
      <c r="E1980" s="2" t="s">
        <v>1179</v>
      </c>
      <c r="F1980" s="2">
        <v>2</v>
      </c>
      <c r="G1980" s="1">
        <v>41473</v>
      </c>
      <c r="H1980" s="61">
        <v>2013</v>
      </c>
      <c r="I1980" s="5" t="s">
        <v>986</v>
      </c>
      <c r="K1980">
        <v>15</v>
      </c>
      <c r="L1980" t="str">
        <f t="shared" si="219"/>
        <v>Profundo</v>
      </c>
      <c r="M1980" s="2" t="s">
        <v>1064</v>
      </c>
      <c r="N1980" t="str">
        <f>VLOOKUP(M1980,spp!A:B,2,FALSE)</f>
        <v>Zanclus cornutus</v>
      </c>
      <c r="O1980">
        <f t="shared" si="218"/>
        <v>2</v>
      </c>
      <c r="T1980">
        <v>2</v>
      </c>
      <c r="AJ1980">
        <f>VLOOKUP(M1980,spp!A:C,3,FALSE)</f>
        <v>1.47E-2</v>
      </c>
      <c r="AK1980">
        <f>VLOOKUP(M1980,spp!A:D,4,FALSE)</f>
        <v>3</v>
      </c>
      <c r="AL1980">
        <f t="shared" si="220"/>
        <v>459.375</v>
      </c>
      <c r="AM1980">
        <f t="shared" si="221"/>
        <v>11.484375</v>
      </c>
      <c r="AN1980">
        <f t="shared" si="222"/>
        <v>114.84375</v>
      </c>
      <c r="AO1980">
        <f t="shared" si="223"/>
        <v>0.11484374999999999</v>
      </c>
      <c r="AP1980">
        <f t="shared" si="224"/>
        <v>0.04</v>
      </c>
      <c r="AQ1980">
        <f>VLOOKUP(M1980,spp!A:H,8,FALSE)</f>
        <v>2.9</v>
      </c>
      <c r="AR1980" t="str">
        <f>VLOOKUP(M1980,spp!A:K,10,FALSE)</f>
        <v>Herbívoro</v>
      </c>
      <c r="AS1980" t="str">
        <f>VLOOKUP(M1980,spp!A:L,12,FALSE)</f>
        <v>NE</v>
      </c>
    </row>
    <row r="1981" spans="1:45" x14ac:dyDescent="0.3">
      <c r="A1981">
        <v>54</v>
      </c>
      <c r="B1981" s="2" t="s">
        <v>1176</v>
      </c>
      <c r="C1981" s="2" t="s">
        <v>1177</v>
      </c>
      <c r="D1981" s="2" t="s">
        <v>1189</v>
      </c>
      <c r="E1981" s="2" t="s">
        <v>1179</v>
      </c>
      <c r="F1981" s="2">
        <v>2</v>
      </c>
      <c r="G1981" s="1">
        <v>41473</v>
      </c>
      <c r="H1981" s="61">
        <v>2013</v>
      </c>
      <c r="I1981" s="5" t="s">
        <v>986</v>
      </c>
      <c r="K1981">
        <v>15</v>
      </c>
      <c r="L1981" t="str">
        <f t="shared" si="219"/>
        <v>Profundo</v>
      </c>
      <c r="M1981" s="2" t="s">
        <v>1021</v>
      </c>
      <c r="N1981" t="str">
        <f>VLOOKUP(M1981,spp!A:B,2,FALSE)</f>
        <v>Johnrandallia nigrirostris</v>
      </c>
      <c r="O1981">
        <f t="shared" si="218"/>
        <v>4</v>
      </c>
      <c r="Q1981">
        <v>3</v>
      </c>
      <c r="R1981">
        <v>1</v>
      </c>
      <c r="AJ1981">
        <f>VLOOKUP(M1981,spp!A:C,3,FALSE)</f>
        <v>2</v>
      </c>
      <c r="AK1981">
        <f>VLOOKUP(M1981,spp!A:D,4,FALSE)</f>
        <v>3</v>
      </c>
      <c r="AL1981">
        <f t="shared" si="220"/>
        <v>6437.5</v>
      </c>
      <c r="AM1981">
        <f t="shared" si="221"/>
        <v>160.9375</v>
      </c>
      <c r="AN1981">
        <f t="shared" si="222"/>
        <v>1609.375</v>
      </c>
      <c r="AO1981">
        <f t="shared" si="223"/>
        <v>1.609375</v>
      </c>
      <c r="AP1981">
        <f t="shared" si="224"/>
        <v>0.08</v>
      </c>
      <c r="AQ1981">
        <f>VLOOKUP(M1981,spp!A:H,8,FALSE)</f>
        <v>3</v>
      </c>
      <c r="AR1981" t="str">
        <f>VLOOKUP(M1981,spp!A:K,10,FALSE)</f>
        <v>Depredador</v>
      </c>
      <c r="AS1981" t="str">
        <f>VLOOKUP(M1981,spp!A:L,12,FALSE)</f>
        <v>LC</v>
      </c>
    </row>
    <row r="1982" spans="1:45" x14ac:dyDescent="0.3">
      <c r="A1982">
        <v>54</v>
      </c>
      <c r="B1982" s="2" t="s">
        <v>1176</v>
      </c>
      <c r="C1982" s="2" t="s">
        <v>1177</v>
      </c>
      <c r="D1982" s="2" t="s">
        <v>1189</v>
      </c>
      <c r="E1982" s="2" t="s">
        <v>1179</v>
      </c>
      <c r="F1982" s="2">
        <v>2</v>
      </c>
      <c r="G1982" s="1">
        <v>41473</v>
      </c>
      <c r="H1982" s="61">
        <v>2013</v>
      </c>
      <c r="I1982" s="5" t="s">
        <v>986</v>
      </c>
      <c r="K1982">
        <v>15</v>
      </c>
      <c r="L1982" t="str">
        <f t="shared" si="219"/>
        <v>Profundo</v>
      </c>
      <c r="M1982" s="2" t="s">
        <v>1042</v>
      </c>
      <c r="N1982" t="str">
        <f>VLOOKUP(M1982,spp!A:B,2,FALSE)</f>
        <v>Bodianus diplotaenia</v>
      </c>
      <c r="O1982">
        <f t="shared" ref="O1982:O2045" si="225">+SUM(P1982:AF1982)</f>
        <v>3</v>
      </c>
      <c r="S1982">
        <v>3</v>
      </c>
      <c r="AJ1982">
        <f>VLOOKUP(M1982,spp!A:C,3,FALSE)</f>
        <v>2.01E-2</v>
      </c>
      <c r="AK1982">
        <f>VLOOKUP(M1982,spp!A:D,4,FALSE)</f>
        <v>2</v>
      </c>
      <c r="AL1982">
        <f t="shared" si="220"/>
        <v>18.466874999999998</v>
      </c>
      <c r="AM1982">
        <f t="shared" si="221"/>
        <v>0.46167187499999995</v>
      </c>
      <c r="AN1982">
        <f t="shared" si="222"/>
        <v>4.6167187499999995</v>
      </c>
      <c r="AO1982">
        <f t="shared" si="223"/>
        <v>4.6167187499999993E-3</v>
      </c>
      <c r="AP1982">
        <f t="shared" si="224"/>
        <v>0.06</v>
      </c>
      <c r="AQ1982">
        <f>VLOOKUP(M1982,spp!A:H,8,FALSE)</f>
        <v>3.4</v>
      </c>
      <c r="AR1982" t="str">
        <f>VLOOKUP(M1982,spp!A:K,10,FALSE)</f>
        <v>Depredador</v>
      </c>
      <c r="AS1982" t="str">
        <f>VLOOKUP(M1982,spp!A:L,12,FALSE)</f>
        <v>LC</v>
      </c>
    </row>
    <row r="1983" spans="1:45" x14ac:dyDescent="0.3">
      <c r="A1983">
        <v>54</v>
      </c>
      <c r="B1983" s="2" t="s">
        <v>1176</v>
      </c>
      <c r="C1983" s="2" t="s">
        <v>1177</v>
      </c>
      <c r="D1983" s="2" t="s">
        <v>1189</v>
      </c>
      <c r="E1983" s="2" t="s">
        <v>1179</v>
      </c>
      <c r="F1983" s="2">
        <v>2</v>
      </c>
      <c r="G1983" s="1">
        <v>41473</v>
      </c>
      <c r="H1983" s="61">
        <v>2013</v>
      </c>
      <c r="I1983" s="5" t="s">
        <v>986</v>
      </c>
      <c r="K1983">
        <v>15</v>
      </c>
      <c r="L1983" t="str">
        <f t="shared" si="219"/>
        <v>Profundo</v>
      </c>
      <c r="M1983" s="2" t="s">
        <v>1078</v>
      </c>
      <c r="N1983" t="str">
        <f>VLOOKUP(M1983,spp!A:B,2,FALSE)</f>
        <v>Lutjanus viridis</v>
      </c>
      <c r="O1983">
        <f t="shared" si="225"/>
        <v>170</v>
      </c>
      <c r="T1983">
        <v>170</v>
      </c>
      <c r="AJ1983">
        <f>VLOOKUP(M1983,spp!A:C,3,FALSE)</f>
        <v>1.67E-2</v>
      </c>
      <c r="AK1983">
        <f>VLOOKUP(M1983,spp!A:D,4,FALSE)</f>
        <v>2</v>
      </c>
      <c r="AL1983">
        <f t="shared" si="220"/>
        <v>1774.375</v>
      </c>
      <c r="AM1983">
        <f t="shared" si="221"/>
        <v>44.359375</v>
      </c>
      <c r="AN1983">
        <f t="shared" si="222"/>
        <v>443.59375</v>
      </c>
      <c r="AO1983">
        <f t="shared" si="223"/>
        <v>0.44359375000000001</v>
      </c>
      <c r="AP1983">
        <f t="shared" si="224"/>
        <v>3.4</v>
      </c>
      <c r="AQ1983">
        <f>VLOOKUP(M1983,spp!A:H,8,FALSE)</f>
        <v>4.2</v>
      </c>
      <c r="AR1983" t="str">
        <f>VLOOKUP(M1983,spp!A:K,10,FALSE)</f>
        <v>Depredador Tope</v>
      </c>
      <c r="AS1983" t="str">
        <f>VLOOKUP(M1983,spp!A:L,12,FALSE)</f>
        <v>LC</v>
      </c>
    </row>
    <row r="1984" spans="1:45" x14ac:dyDescent="0.3">
      <c r="A1984">
        <v>54</v>
      </c>
      <c r="B1984" s="2" t="s">
        <v>1176</v>
      </c>
      <c r="C1984" s="2" t="s">
        <v>1177</v>
      </c>
      <c r="D1984" s="2" t="s">
        <v>1189</v>
      </c>
      <c r="E1984" s="2" t="s">
        <v>1179</v>
      </c>
      <c r="F1984" s="2">
        <v>2</v>
      </c>
      <c r="G1984" s="1">
        <v>41473</v>
      </c>
      <c r="H1984" s="61">
        <v>2013</v>
      </c>
      <c r="I1984" s="5" t="s">
        <v>986</v>
      </c>
      <c r="K1984">
        <v>15</v>
      </c>
      <c r="L1984" t="str">
        <f t="shared" si="219"/>
        <v>Profundo</v>
      </c>
      <c r="M1984" s="2" t="s">
        <v>1038</v>
      </c>
      <c r="N1984" t="str">
        <f>VLOOKUP(M1984,spp!A:B,2,FALSE)</f>
        <v>Holacanthus passer</v>
      </c>
      <c r="O1984">
        <f t="shared" si="225"/>
        <v>4</v>
      </c>
      <c r="R1984">
        <v>2</v>
      </c>
      <c r="S1984">
        <v>2</v>
      </c>
      <c r="AJ1984">
        <f>VLOOKUP(M1984,spp!A:C,3,FALSE)</f>
        <v>2</v>
      </c>
      <c r="AK1984">
        <f>VLOOKUP(M1984,spp!A:D,4,FALSE)</f>
        <v>3</v>
      </c>
      <c r="AL1984">
        <f t="shared" si="220"/>
        <v>29250</v>
      </c>
      <c r="AM1984">
        <f t="shared" si="221"/>
        <v>731.25</v>
      </c>
      <c r="AN1984">
        <f t="shared" si="222"/>
        <v>7312.5</v>
      </c>
      <c r="AO1984">
        <f t="shared" si="223"/>
        <v>7.3125</v>
      </c>
      <c r="AP1984">
        <f t="shared" si="224"/>
        <v>0.08</v>
      </c>
      <c r="AQ1984">
        <f>VLOOKUP(M1984,spp!A:H,8,FALSE)</f>
        <v>2.6</v>
      </c>
      <c r="AR1984" t="str">
        <f>VLOOKUP(M1984,spp!A:K,10,FALSE)</f>
        <v>Herbívoro</v>
      </c>
      <c r="AS1984" t="str">
        <f>VLOOKUP(M1984,spp!A:L,12,FALSE)</f>
        <v>LC</v>
      </c>
    </row>
    <row r="1985" spans="1:45" x14ac:dyDescent="0.3">
      <c r="A1985">
        <v>54</v>
      </c>
      <c r="B1985" s="2" t="s">
        <v>1176</v>
      </c>
      <c r="C1985" s="2" t="s">
        <v>1177</v>
      </c>
      <c r="D1985" s="2" t="s">
        <v>1189</v>
      </c>
      <c r="E1985" s="2" t="s">
        <v>1179</v>
      </c>
      <c r="F1985" s="2">
        <v>2</v>
      </c>
      <c r="G1985" s="1">
        <v>41473</v>
      </c>
      <c r="H1985" s="61">
        <v>2013</v>
      </c>
      <c r="I1985" s="5" t="s">
        <v>986</v>
      </c>
      <c r="K1985">
        <v>15</v>
      </c>
      <c r="L1985" t="str">
        <f t="shared" si="219"/>
        <v>Profundo</v>
      </c>
      <c r="M1985" s="2" t="s">
        <v>1081</v>
      </c>
      <c r="N1985" t="str">
        <f>VLOOKUP(M1985,spp!A:B,2,FALSE)</f>
        <v>Triaenodon obesus</v>
      </c>
      <c r="O1985">
        <f t="shared" si="225"/>
        <v>0</v>
      </c>
      <c r="AJ1985">
        <f>VLOOKUP(M1985,spp!A:C,3,FALSE)</f>
        <v>1.5E-3</v>
      </c>
      <c r="AK1985">
        <f>VLOOKUP(M1985,spp!A:D,4,FALSE)</f>
        <v>3</v>
      </c>
      <c r="AL1985">
        <f t="shared" si="220"/>
        <v>0</v>
      </c>
      <c r="AM1985">
        <f t="shared" si="221"/>
        <v>0</v>
      </c>
      <c r="AN1985">
        <f t="shared" si="222"/>
        <v>0</v>
      </c>
      <c r="AO1985">
        <f t="shared" si="223"/>
        <v>0</v>
      </c>
      <c r="AP1985">
        <f t="shared" si="224"/>
        <v>0</v>
      </c>
      <c r="AQ1985">
        <f>VLOOKUP(M1985,spp!A:H,8,FALSE)</f>
        <v>4.2</v>
      </c>
      <c r="AR1985" t="str">
        <f>VLOOKUP(M1985,spp!A:K,10,FALSE)</f>
        <v>Depredador Tope</v>
      </c>
      <c r="AS1985" t="str">
        <f>VLOOKUP(M1985,spp!A:L,12,FALSE)</f>
        <v>NT</v>
      </c>
    </row>
    <row r="1986" spans="1:45" x14ac:dyDescent="0.3">
      <c r="A1986">
        <v>54</v>
      </c>
      <c r="B1986" s="2" t="s">
        <v>1176</v>
      </c>
      <c r="C1986" s="2" t="s">
        <v>1177</v>
      </c>
      <c r="D1986" s="2" t="s">
        <v>1189</v>
      </c>
      <c r="E1986" s="2" t="s">
        <v>1179</v>
      </c>
      <c r="F1986" s="2">
        <v>2</v>
      </c>
      <c r="G1986" s="1">
        <v>41473</v>
      </c>
      <c r="H1986" s="61">
        <v>2013</v>
      </c>
      <c r="I1986" s="5" t="s">
        <v>986</v>
      </c>
      <c r="K1986">
        <v>15</v>
      </c>
      <c r="L1986" t="str">
        <f t="shared" si="219"/>
        <v>Profundo</v>
      </c>
      <c r="M1986" s="2" t="s">
        <v>1031</v>
      </c>
      <c r="N1986" t="str">
        <f>VLOOKUP(M1986,spp!A:B,2,FALSE)</f>
        <v>Ophioblennius steindachneri</v>
      </c>
      <c r="O1986">
        <f t="shared" si="225"/>
        <v>3</v>
      </c>
      <c r="R1986">
        <v>1</v>
      </c>
      <c r="AC1986">
        <v>2</v>
      </c>
      <c r="AJ1986">
        <f>VLOOKUP(M1986,spp!A:C,3,FALSE)</f>
        <v>3</v>
      </c>
      <c r="AK1986">
        <f>VLOOKUP(M1986,spp!A:D,4,FALSE)</f>
        <v>2.379</v>
      </c>
      <c r="AL1986">
        <f t="shared" si="220"/>
        <v>734338.00546163332</v>
      </c>
      <c r="AM1986">
        <f t="shared" si="221"/>
        <v>18358.450136540832</v>
      </c>
      <c r="AN1986">
        <f t="shared" si="222"/>
        <v>183584.50136540833</v>
      </c>
      <c r="AO1986">
        <f t="shared" si="223"/>
        <v>183.58450136540833</v>
      </c>
      <c r="AP1986">
        <f t="shared" si="224"/>
        <v>0.06</v>
      </c>
      <c r="AQ1986">
        <f>VLOOKUP(M1986,spp!A:H,8,FALSE)</f>
        <v>2.7</v>
      </c>
      <c r="AR1986" t="str">
        <f>VLOOKUP(M1986,spp!A:K,10,FALSE)</f>
        <v>Herbívoro</v>
      </c>
      <c r="AS1986" t="str">
        <f>VLOOKUP(M1986,spp!A:L,12,FALSE)</f>
        <v>LC</v>
      </c>
    </row>
    <row r="1987" spans="1:45" x14ac:dyDescent="0.3">
      <c r="A1987">
        <v>54</v>
      </c>
      <c r="B1987" s="2" t="s">
        <v>1176</v>
      </c>
      <c r="C1987" s="2" t="s">
        <v>1177</v>
      </c>
      <c r="D1987" s="2" t="s">
        <v>1189</v>
      </c>
      <c r="E1987" s="2" t="s">
        <v>1179</v>
      </c>
      <c r="F1987" s="2">
        <v>2</v>
      </c>
      <c r="G1987" s="1">
        <v>41473</v>
      </c>
      <c r="H1987" s="61">
        <v>2013</v>
      </c>
      <c r="I1987" s="5" t="s">
        <v>986</v>
      </c>
      <c r="K1987">
        <v>15</v>
      </c>
      <c r="L1987" t="str">
        <f t="shared" si="219"/>
        <v>Profundo</v>
      </c>
      <c r="M1987" s="2" t="s">
        <v>1029</v>
      </c>
      <c r="N1987" t="str">
        <f>VLOOKUP(M1987,spp!A:B,2,FALSE)</f>
        <v>Cirrhitus rivulatus</v>
      </c>
      <c r="O1987">
        <f t="shared" si="225"/>
        <v>2</v>
      </c>
      <c r="S1987">
        <v>2</v>
      </c>
      <c r="AJ1987">
        <f>VLOOKUP(M1987,spp!A:C,3,FALSE)</f>
        <v>2.76E-2</v>
      </c>
      <c r="AK1987">
        <f>VLOOKUP(M1987,spp!A:D,4,FALSE)</f>
        <v>3</v>
      </c>
      <c r="AL1987">
        <f t="shared" si="220"/>
        <v>295.83749999999998</v>
      </c>
      <c r="AM1987">
        <f t="shared" si="221"/>
        <v>7.3959374999999996</v>
      </c>
      <c r="AN1987">
        <f t="shared" si="222"/>
        <v>73.959374999999994</v>
      </c>
      <c r="AO1987">
        <f t="shared" si="223"/>
        <v>7.3959374999999994E-2</v>
      </c>
      <c r="AP1987">
        <f t="shared" si="224"/>
        <v>0.04</v>
      </c>
      <c r="AQ1987">
        <f>VLOOKUP(M1987,spp!A:H,8,FALSE)</f>
        <v>4</v>
      </c>
      <c r="AR1987" t="str">
        <f>VLOOKUP(M1987,spp!A:K,10,FALSE)</f>
        <v>Depredador Tope</v>
      </c>
      <c r="AS1987" t="str">
        <f>VLOOKUP(M1987,spp!A:L,12,FALSE)</f>
        <v>LC</v>
      </c>
    </row>
    <row r="1988" spans="1:45" x14ac:dyDescent="0.3">
      <c r="A1988">
        <v>54</v>
      </c>
      <c r="B1988" s="2" t="s">
        <v>1176</v>
      </c>
      <c r="C1988" s="2" t="s">
        <v>1177</v>
      </c>
      <c r="D1988" s="2" t="s">
        <v>1189</v>
      </c>
      <c r="E1988" s="2" t="s">
        <v>1179</v>
      </c>
      <c r="F1988" s="2">
        <v>2</v>
      </c>
      <c r="G1988" s="1">
        <v>41473</v>
      </c>
      <c r="H1988" s="61">
        <v>2013</v>
      </c>
      <c r="I1988" s="5" t="s">
        <v>986</v>
      </c>
      <c r="K1988">
        <v>15</v>
      </c>
      <c r="L1988" t="str">
        <f t="shared" ref="L1988:L2051" si="226">IF(K1988&gt;6,"Profundo","Somero")</f>
        <v>Profundo</v>
      </c>
      <c r="M1988" s="2" t="s">
        <v>1034</v>
      </c>
      <c r="N1988" t="str">
        <f>VLOOKUP(M1988,spp!A:B,2,FALSE)</f>
        <v>Acanthurus nigricans</v>
      </c>
      <c r="O1988">
        <f t="shared" si="225"/>
        <v>1</v>
      </c>
      <c r="S1988">
        <v>1</v>
      </c>
      <c r="AJ1988">
        <f>VLOOKUP(M1988,spp!A:C,3,FALSE)</f>
        <v>6</v>
      </c>
      <c r="AK1988">
        <f>VLOOKUP(M1988,spp!A:D,4,FALSE)</f>
        <v>2.669</v>
      </c>
      <c r="AL1988">
        <f t="shared" ref="AL1988:AL2051" si="227">((AJ1988*$P$2^AK1988)*P1988)+((AJ1988*$Q$2^AK1988)*Q1988)+((AJ1988*$R$2^AK1988)*R1988)+((AJ1988*$S$2^AK1988)*S1988)+((AJ1988*$T$2^AK1988)*T1988)+((AJ1988*$U$2^AK1988)*U1988)+((AJ1988*$V$2^AK1988)*V1988)+((AJ1988*$W$2^AK1988)*W1988)+((AJ1988*$X$2^AK1988)*X1988)+((AJ1988*$Y$2^AK1988)*Y1988)+((AJ1988*$Z$2^AK1988)*Z1988)+((AJ1988*$AA$2^AK1988)*AA1988)+((AJ1988*$AB$2^AK1988)*AB1988)+ ((AJ1988*$AC$2^AK1988)*AC1988)+((AJ1988*$AD$2^AK1988)*AD1988)+((AJ1988*$AE$2^AK1988)*AE1988)+((AJ1988*$AF$2^AK1988)*AF1988)+((AJ1988*$AG$2^AK1988)*AG1988)+((AJ1988*$AH$2^AK1988)*AH1988)</f>
        <v>12468.660566422503</v>
      </c>
      <c r="AM1988">
        <f t="shared" ref="AM1988:AM2051" si="228">AL1988/40</f>
        <v>311.71651416056255</v>
      </c>
      <c r="AN1988">
        <f t="shared" ref="AN1988:AN2051" si="229">AM1988*10</f>
        <v>3117.1651416056256</v>
      </c>
      <c r="AO1988">
        <f t="shared" ref="AO1988:AO2051" si="230">AN1988/1000</f>
        <v>3.1171651416056259</v>
      </c>
      <c r="AP1988">
        <f t="shared" ref="AP1988:AP2051" si="231">O1988/$C$1</f>
        <v>0.02</v>
      </c>
      <c r="AQ1988">
        <f>VLOOKUP(M1988,spp!A:H,8,FALSE)</f>
        <v>2</v>
      </c>
      <c r="AR1988" t="str">
        <f>VLOOKUP(M1988,spp!A:K,10,FALSE)</f>
        <v>Herbívoro</v>
      </c>
      <c r="AS1988" t="str">
        <f>VLOOKUP(M1988,spp!A:L,12,FALSE)</f>
        <v>LC</v>
      </c>
    </row>
    <row r="1989" spans="1:45" x14ac:dyDescent="0.3">
      <c r="A1989">
        <v>54</v>
      </c>
      <c r="B1989" s="2" t="s">
        <v>1176</v>
      </c>
      <c r="C1989" s="2" t="s">
        <v>1177</v>
      </c>
      <c r="D1989" s="2" t="s">
        <v>1189</v>
      </c>
      <c r="E1989" s="2" t="s">
        <v>1179</v>
      </c>
      <c r="F1989" s="2">
        <v>2</v>
      </c>
      <c r="G1989" s="1">
        <v>41473</v>
      </c>
      <c r="H1989" s="61">
        <v>2013</v>
      </c>
      <c r="I1989" s="5" t="s">
        <v>986</v>
      </c>
      <c r="K1989">
        <v>15</v>
      </c>
      <c r="L1989" t="str">
        <f t="shared" si="226"/>
        <v>Profundo</v>
      </c>
      <c r="M1989" s="2" t="s">
        <v>1068</v>
      </c>
      <c r="N1989" t="str">
        <f>VLOOKUP(M1989,spp!A:B,2,FALSE)</f>
        <v>Myripristis berndti</v>
      </c>
      <c r="O1989">
        <f t="shared" si="225"/>
        <v>15</v>
      </c>
      <c r="T1989">
        <v>15</v>
      </c>
      <c r="AJ1989">
        <f>VLOOKUP(M1989,spp!A:C,3,FALSE)</f>
        <v>2.4E-2</v>
      </c>
      <c r="AK1989">
        <f>VLOOKUP(M1989,spp!A:D,4,FALSE)</f>
        <v>3.02</v>
      </c>
      <c r="AL1989">
        <f t="shared" si="227"/>
        <v>5999.034049922062</v>
      </c>
      <c r="AM1989">
        <f t="shared" si="228"/>
        <v>149.97585124805155</v>
      </c>
      <c r="AN1989">
        <f t="shared" si="229"/>
        <v>1499.7585124805155</v>
      </c>
      <c r="AO1989">
        <f t="shared" si="230"/>
        <v>1.4997585124805155</v>
      </c>
      <c r="AP1989">
        <f t="shared" si="231"/>
        <v>0.3</v>
      </c>
      <c r="AQ1989">
        <f>VLOOKUP(M1989,spp!A:H,8,FALSE)</f>
        <v>3.7</v>
      </c>
      <c r="AR1989" t="str">
        <f>VLOOKUP(M1989,spp!A:K,10,FALSE)</f>
        <v>Planctívoro</v>
      </c>
      <c r="AS1989" t="str">
        <f>VLOOKUP(M1989,spp!A:L,12,FALSE)</f>
        <v>NE</v>
      </c>
    </row>
    <row r="1990" spans="1:45" x14ac:dyDescent="0.3">
      <c r="A1990">
        <v>54</v>
      </c>
      <c r="B1990" s="2" t="s">
        <v>1176</v>
      </c>
      <c r="C1990" s="2" t="s">
        <v>1177</v>
      </c>
      <c r="D1990" s="2" t="s">
        <v>1189</v>
      </c>
      <c r="E1990" s="2" t="s">
        <v>1179</v>
      </c>
      <c r="F1990" s="2">
        <v>2</v>
      </c>
      <c r="G1990" s="1">
        <v>41473</v>
      </c>
      <c r="H1990" s="61">
        <v>2013</v>
      </c>
      <c r="I1990" s="5" t="s">
        <v>986</v>
      </c>
      <c r="K1990">
        <v>15</v>
      </c>
      <c r="L1990" t="str">
        <f t="shared" si="226"/>
        <v>Profundo</v>
      </c>
      <c r="M1990" s="2" t="s">
        <v>1026</v>
      </c>
      <c r="N1990" t="str">
        <f>VLOOKUP(M1990,spp!A:B,2,FALSE)</f>
        <v>Microspathodon dorsalis</v>
      </c>
      <c r="O1990">
        <f t="shared" si="225"/>
        <v>2</v>
      </c>
      <c r="T1990">
        <v>2</v>
      </c>
      <c r="AJ1990">
        <f>VLOOKUP(M1990,spp!A:C,3,FALSE)</f>
        <v>2</v>
      </c>
      <c r="AK1990">
        <f>VLOOKUP(M1990,spp!A:D,4,FALSE)</f>
        <v>3</v>
      </c>
      <c r="AL1990">
        <f t="shared" si="227"/>
        <v>62500</v>
      </c>
      <c r="AM1990">
        <f t="shared" si="228"/>
        <v>1562.5</v>
      </c>
      <c r="AN1990">
        <f t="shared" si="229"/>
        <v>15625</v>
      </c>
      <c r="AO1990">
        <f t="shared" si="230"/>
        <v>15.625</v>
      </c>
      <c r="AP1990">
        <f t="shared" si="231"/>
        <v>0.04</v>
      </c>
      <c r="AQ1990">
        <f>VLOOKUP(M1990,spp!A:H,8,FALSE)</f>
        <v>2.1</v>
      </c>
      <c r="AR1990" t="str">
        <f>VLOOKUP(M1990,spp!A:K,10,FALSE)</f>
        <v>Herbívoro</v>
      </c>
      <c r="AS1990" t="str">
        <f>VLOOKUP(M1990,spp!A:L,12,FALSE)</f>
        <v>LC</v>
      </c>
    </row>
    <row r="1991" spans="1:45" x14ac:dyDescent="0.3">
      <c r="A1991">
        <v>54</v>
      </c>
      <c r="B1991" s="2" t="s">
        <v>1176</v>
      </c>
      <c r="C1991" s="2" t="s">
        <v>1177</v>
      </c>
      <c r="D1991" s="2" t="s">
        <v>1189</v>
      </c>
      <c r="E1991" s="2" t="s">
        <v>1179</v>
      </c>
      <c r="F1991" s="2">
        <v>2</v>
      </c>
      <c r="G1991" s="1">
        <v>41473</v>
      </c>
      <c r="H1991" s="61">
        <v>2013</v>
      </c>
      <c r="I1991" s="5" t="s">
        <v>986</v>
      </c>
      <c r="K1991">
        <v>15</v>
      </c>
      <c r="L1991" t="str">
        <f t="shared" si="226"/>
        <v>Profundo</v>
      </c>
      <c r="M1991" s="2" t="s">
        <v>1046</v>
      </c>
      <c r="N1991" t="str">
        <f>VLOOKUP(M1991,spp!A:B,2,FALSE)</f>
        <v>Arothron meleagris</v>
      </c>
      <c r="O1991">
        <f t="shared" si="225"/>
        <v>3</v>
      </c>
      <c r="S1991">
        <v>3</v>
      </c>
      <c r="AJ1991">
        <f>VLOOKUP(M1991,spp!A:C,3,FALSE)</f>
        <v>3</v>
      </c>
      <c r="AK1991">
        <f>VLOOKUP(M1991,spp!A:D,4,FALSE)</f>
        <v>2</v>
      </c>
      <c r="AL1991">
        <f t="shared" si="227"/>
        <v>2756.25</v>
      </c>
      <c r="AM1991">
        <f t="shared" si="228"/>
        <v>68.90625</v>
      </c>
      <c r="AN1991">
        <f t="shared" si="229"/>
        <v>689.0625</v>
      </c>
      <c r="AO1991">
        <f t="shared" si="230"/>
        <v>0.68906250000000002</v>
      </c>
      <c r="AP1991">
        <f t="shared" si="231"/>
        <v>0.06</v>
      </c>
      <c r="AQ1991">
        <f>VLOOKUP(M1991,spp!A:H,8,FALSE)</f>
        <v>3.4</v>
      </c>
      <c r="AR1991" t="str">
        <f>VLOOKUP(M1991,spp!A:K,10,FALSE)</f>
        <v>Depredador</v>
      </c>
      <c r="AS1991" t="str">
        <f>VLOOKUP(M1991,spp!A:L,12,FALSE)</f>
        <v>NE</v>
      </c>
    </row>
    <row r="1992" spans="1:45" x14ac:dyDescent="0.3">
      <c r="A1992">
        <v>54</v>
      </c>
      <c r="B1992" s="2" t="s">
        <v>1176</v>
      </c>
      <c r="C1992" s="2" t="s">
        <v>1177</v>
      </c>
      <c r="D1992" s="2" t="s">
        <v>1189</v>
      </c>
      <c r="E1992" s="2" t="s">
        <v>1179</v>
      </c>
      <c r="F1992" s="2">
        <v>2</v>
      </c>
      <c r="G1992" s="1">
        <v>41473</v>
      </c>
      <c r="H1992" s="61">
        <v>2013</v>
      </c>
      <c r="I1992" s="5" t="s">
        <v>986</v>
      </c>
      <c r="K1992">
        <v>15</v>
      </c>
      <c r="L1992" t="str">
        <f t="shared" si="226"/>
        <v>Profundo</v>
      </c>
      <c r="M1992" s="2" t="s">
        <v>1198</v>
      </c>
      <c r="N1992" t="str">
        <f>VLOOKUP(M1992,spp!A:B,2,FALSE)</f>
        <v>Dermatolepis dermatolepis</v>
      </c>
      <c r="O1992">
        <f t="shared" si="225"/>
        <v>4</v>
      </c>
      <c r="Q1992">
        <v>1</v>
      </c>
      <c r="T1992">
        <v>3</v>
      </c>
      <c r="AJ1992">
        <f>VLOOKUP(M1992,spp!A:C,3,FALSE)</f>
        <v>1</v>
      </c>
      <c r="AK1992">
        <f>VLOOKUP(M1992,spp!A:D,4,FALSE)</f>
        <v>3</v>
      </c>
      <c r="AL1992">
        <f t="shared" si="227"/>
        <v>47296.875</v>
      </c>
      <c r="AM1992">
        <f t="shared" si="228"/>
        <v>1182.421875</v>
      </c>
      <c r="AN1992">
        <f t="shared" si="229"/>
        <v>11824.21875</v>
      </c>
      <c r="AO1992">
        <f t="shared" si="230"/>
        <v>11.82421875</v>
      </c>
      <c r="AP1992">
        <f t="shared" si="231"/>
        <v>0.08</v>
      </c>
      <c r="AQ1992">
        <f>VLOOKUP(M1992,spp!A:H,8,FALSE)</f>
        <v>4.5</v>
      </c>
      <c r="AR1992" t="str">
        <f>VLOOKUP(M1992,spp!A:K,10,FALSE)</f>
        <v>Depredador Tope</v>
      </c>
      <c r="AS1992" t="str">
        <f>VLOOKUP(M1992,spp!A:L,12,FALSE)</f>
        <v>LC</v>
      </c>
    </row>
    <row r="1993" spans="1:45" x14ac:dyDescent="0.3">
      <c r="A1993">
        <v>54</v>
      </c>
      <c r="B1993" s="2" t="s">
        <v>1176</v>
      </c>
      <c r="C1993" s="2" t="s">
        <v>1177</v>
      </c>
      <c r="D1993" s="2" t="s">
        <v>1189</v>
      </c>
      <c r="E1993" s="2" t="s">
        <v>1179</v>
      </c>
      <c r="F1993" s="2">
        <v>2</v>
      </c>
      <c r="G1993" s="1">
        <v>41473</v>
      </c>
      <c r="H1993" s="61">
        <v>2013</v>
      </c>
      <c r="I1993" s="5" t="s">
        <v>986</v>
      </c>
      <c r="K1993">
        <v>15</v>
      </c>
      <c r="L1993" t="str">
        <f t="shared" si="226"/>
        <v>Profundo</v>
      </c>
      <c r="M1993" s="2" t="s">
        <v>1146</v>
      </c>
      <c r="N1993" t="str">
        <f>VLOOKUP(M1993,spp!A:B,2,FALSE)</f>
        <v>Canthidermis maculata</v>
      </c>
      <c r="O1993">
        <f t="shared" si="225"/>
        <v>5</v>
      </c>
      <c r="T1993">
        <v>5</v>
      </c>
      <c r="AJ1993">
        <f>VLOOKUP(M1993,spp!A:C,3,FALSE)</f>
        <v>2.29E-2</v>
      </c>
      <c r="AK1993">
        <f>VLOOKUP(M1993,spp!A:D,4,FALSE)</f>
        <v>2.96</v>
      </c>
      <c r="AL1993">
        <f t="shared" si="227"/>
        <v>1572.9246276786234</v>
      </c>
      <c r="AM1993">
        <f t="shared" si="228"/>
        <v>39.323115691965583</v>
      </c>
      <c r="AN1993">
        <f t="shared" si="229"/>
        <v>393.23115691965586</v>
      </c>
      <c r="AO1993">
        <f t="shared" si="230"/>
        <v>0.39323115691965588</v>
      </c>
      <c r="AP1993">
        <f t="shared" si="231"/>
        <v>0.1</v>
      </c>
      <c r="AQ1993">
        <f>VLOOKUP(M1993,spp!A:H,8,FALSE)</f>
        <v>3.5</v>
      </c>
      <c r="AR1993" t="str">
        <f>VLOOKUP(M1993,spp!A:K,10,FALSE)</f>
        <v>Depredador</v>
      </c>
      <c r="AS1993" t="str">
        <f>VLOOKUP(M1993,spp!A:L,12,FALSE)</f>
        <v>NE</v>
      </c>
    </row>
    <row r="1994" spans="1:45" x14ac:dyDescent="0.3">
      <c r="A1994">
        <v>54</v>
      </c>
      <c r="B1994" s="2" t="s">
        <v>1176</v>
      </c>
      <c r="C1994" s="2" t="s">
        <v>1177</v>
      </c>
      <c r="D1994" s="2" t="s">
        <v>1189</v>
      </c>
      <c r="E1994" s="2" t="s">
        <v>1179</v>
      </c>
      <c r="F1994" s="2">
        <v>2</v>
      </c>
      <c r="G1994" s="1">
        <v>41473</v>
      </c>
      <c r="H1994" s="61">
        <v>2013</v>
      </c>
      <c r="I1994" s="5" t="s">
        <v>986</v>
      </c>
      <c r="K1994">
        <v>15</v>
      </c>
      <c r="L1994" t="str">
        <f t="shared" si="226"/>
        <v>Profundo</v>
      </c>
      <c r="M1994" s="2" t="s">
        <v>1195</v>
      </c>
      <c r="N1994" t="str">
        <f>VLOOKUP(M1994,spp!A:B,2,FALSE)</f>
        <v>Melichthys niger</v>
      </c>
      <c r="O1994">
        <f t="shared" si="225"/>
        <v>3</v>
      </c>
      <c r="T1994">
        <v>3</v>
      </c>
      <c r="AJ1994">
        <f>VLOOKUP(M1994,spp!A:C,3,FALSE)</f>
        <v>5</v>
      </c>
      <c r="AK1994">
        <f>VLOOKUP(M1994,spp!A:D,4,FALSE)</f>
        <v>3</v>
      </c>
      <c r="AL1994">
        <f t="shared" si="227"/>
        <v>234375</v>
      </c>
      <c r="AM1994">
        <f t="shared" si="228"/>
        <v>5859.375</v>
      </c>
      <c r="AN1994">
        <f t="shared" si="229"/>
        <v>58593.75</v>
      </c>
      <c r="AO1994">
        <f t="shared" si="230"/>
        <v>58.59375</v>
      </c>
      <c r="AP1994">
        <f t="shared" si="231"/>
        <v>0.06</v>
      </c>
      <c r="AQ1994">
        <f>VLOOKUP(M1994,spp!A:H,8,FALSE)</f>
        <v>2.4</v>
      </c>
      <c r="AR1994" t="str">
        <f>VLOOKUP(M1994,spp!A:K,10,FALSE)</f>
        <v>Herbívoro</v>
      </c>
      <c r="AS1994" t="str">
        <f>VLOOKUP(M1994,spp!A:L,12,FALSE)</f>
        <v>NE</v>
      </c>
    </row>
    <row r="1995" spans="1:45" x14ac:dyDescent="0.3">
      <c r="A1995">
        <v>54</v>
      </c>
      <c r="B1995" s="2" t="s">
        <v>1176</v>
      </c>
      <c r="C1995" s="2" t="s">
        <v>1177</v>
      </c>
      <c r="D1995" s="2" t="s">
        <v>1189</v>
      </c>
      <c r="E1995" s="2" t="s">
        <v>1179</v>
      </c>
      <c r="F1995" s="2">
        <v>3</v>
      </c>
      <c r="G1995" s="1">
        <v>41473</v>
      </c>
      <c r="H1995" s="61">
        <v>2013</v>
      </c>
      <c r="I1995" s="5" t="s">
        <v>986</v>
      </c>
      <c r="K1995">
        <v>15</v>
      </c>
      <c r="L1995" t="str">
        <f t="shared" si="226"/>
        <v>Profundo</v>
      </c>
      <c r="M1995" s="2" t="s">
        <v>1062</v>
      </c>
      <c r="N1995" t="str">
        <f>VLOOKUP(M1995,spp!A:B,2,FALSE)</f>
        <v>Paranthias colonus</v>
      </c>
      <c r="O1995">
        <f t="shared" si="225"/>
        <v>250</v>
      </c>
      <c r="S1995">
        <v>250</v>
      </c>
      <c r="AJ1995">
        <f>VLOOKUP(M1995,spp!A:C,3,FALSE)</f>
        <v>1.485E-2</v>
      </c>
      <c r="AK1995">
        <f>VLOOKUP(M1995,spp!A:D,4,FALSE)</f>
        <v>2</v>
      </c>
      <c r="AL1995">
        <f t="shared" si="227"/>
        <v>1136.953125</v>
      </c>
      <c r="AM1995">
        <f t="shared" si="228"/>
        <v>28.423828125</v>
      </c>
      <c r="AN1995">
        <f t="shared" si="229"/>
        <v>284.23828125</v>
      </c>
      <c r="AO1995">
        <f t="shared" si="230"/>
        <v>0.28423828125</v>
      </c>
      <c r="AP1995">
        <f t="shared" si="231"/>
        <v>5</v>
      </c>
      <c r="AQ1995">
        <f>VLOOKUP(M1995,spp!A:H,8,FALSE)</f>
        <v>3.8</v>
      </c>
      <c r="AR1995" t="str">
        <f>VLOOKUP(M1995,spp!A:K,10,FALSE)</f>
        <v>Planctívoro</v>
      </c>
      <c r="AS1995" t="str">
        <f>VLOOKUP(M1995,spp!A:L,12,FALSE)</f>
        <v>LC</v>
      </c>
    </row>
    <row r="1996" spans="1:45" x14ac:dyDescent="0.3">
      <c r="A1996">
        <v>54</v>
      </c>
      <c r="B1996" s="2" t="s">
        <v>1176</v>
      </c>
      <c r="C1996" s="2" t="s">
        <v>1177</v>
      </c>
      <c r="D1996" s="2" t="s">
        <v>1189</v>
      </c>
      <c r="E1996" s="2" t="s">
        <v>1179</v>
      </c>
      <c r="F1996" s="2">
        <v>3</v>
      </c>
      <c r="G1996" s="1">
        <v>41473</v>
      </c>
      <c r="H1996" s="61">
        <v>2013</v>
      </c>
      <c r="I1996" s="5" t="s">
        <v>986</v>
      </c>
      <c r="K1996">
        <v>15</v>
      </c>
      <c r="L1996" t="str">
        <f t="shared" si="226"/>
        <v>Profundo</v>
      </c>
      <c r="M1996" s="2" t="s">
        <v>1204</v>
      </c>
      <c r="N1996" t="str">
        <f>VLOOKUP(M1996,spp!A:B,2,FALSE)</f>
        <v>Caranx sexfasciatus</v>
      </c>
      <c r="O1996">
        <f t="shared" si="225"/>
        <v>300</v>
      </c>
      <c r="V1996">
        <v>300</v>
      </c>
      <c r="AJ1996">
        <f>VLOOKUP(M1996,spp!A:C,3,FALSE)</f>
        <v>2</v>
      </c>
      <c r="AK1996">
        <f>VLOOKUP(M1996,spp!A:D,4,FALSE)</f>
        <v>3</v>
      </c>
      <c r="AL1996">
        <f t="shared" si="227"/>
        <v>54675000</v>
      </c>
      <c r="AM1996">
        <f t="shared" si="228"/>
        <v>1366875</v>
      </c>
      <c r="AN1996">
        <f t="shared" si="229"/>
        <v>13668750</v>
      </c>
      <c r="AO1996">
        <f t="shared" si="230"/>
        <v>13668.75</v>
      </c>
      <c r="AP1996">
        <f t="shared" si="231"/>
        <v>6</v>
      </c>
      <c r="AQ1996">
        <f>VLOOKUP(M1996,spp!A:H,8,FALSE)</f>
        <v>4.5</v>
      </c>
      <c r="AR1996" t="str">
        <f>VLOOKUP(M1996,spp!A:K,10,FALSE)</f>
        <v>Depredador Tope</v>
      </c>
      <c r="AS1996" t="str">
        <f>VLOOKUP(M1996,spp!A:L,12,FALSE)</f>
        <v>LC</v>
      </c>
    </row>
    <row r="1997" spans="1:45" x14ac:dyDescent="0.3">
      <c r="A1997">
        <v>54</v>
      </c>
      <c r="B1997" s="2" t="s">
        <v>1176</v>
      </c>
      <c r="C1997" s="2" t="s">
        <v>1177</v>
      </c>
      <c r="D1997" s="2" t="s">
        <v>1189</v>
      </c>
      <c r="E1997" s="2" t="s">
        <v>1179</v>
      </c>
      <c r="F1997" s="2">
        <v>3</v>
      </c>
      <c r="G1997" s="1">
        <v>41473</v>
      </c>
      <c r="H1997" s="61">
        <v>2013</v>
      </c>
      <c r="I1997" s="5" t="s">
        <v>986</v>
      </c>
      <c r="K1997">
        <v>15</v>
      </c>
      <c r="L1997" t="str">
        <f t="shared" si="226"/>
        <v>Profundo</v>
      </c>
      <c r="M1997" s="2" t="s">
        <v>1066</v>
      </c>
      <c r="N1997" t="str">
        <f>VLOOKUP(M1997,spp!A:B,2,FALSE)</f>
        <v>Caranx melampygus</v>
      </c>
      <c r="O1997">
        <f t="shared" si="225"/>
        <v>4</v>
      </c>
      <c r="V1997">
        <v>4</v>
      </c>
      <c r="AJ1997">
        <f>VLOOKUP(M1997,spp!A:C,3,FALSE)</f>
        <v>2</v>
      </c>
      <c r="AK1997">
        <f>VLOOKUP(M1997,spp!A:D,4,FALSE)</f>
        <v>2</v>
      </c>
      <c r="AL1997">
        <f t="shared" si="227"/>
        <v>16200</v>
      </c>
      <c r="AM1997">
        <f t="shared" si="228"/>
        <v>405</v>
      </c>
      <c r="AN1997">
        <f t="shared" si="229"/>
        <v>4050</v>
      </c>
      <c r="AO1997">
        <f t="shared" si="230"/>
        <v>4.05</v>
      </c>
      <c r="AP1997">
        <f t="shared" si="231"/>
        <v>0.08</v>
      </c>
      <c r="AQ1997">
        <f>VLOOKUP(M1997,spp!A:H,8,FALSE)</f>
        <v>4.5</v>
      </c>
      <c r="AR1997" t="str">
        <f>VLOOKUP(M1997,spp!A:K,10,FALSE)</f>
        <v>Depredador Tope</v>
      </c>
      <c r="AS1997" t="str">
        <f>VLOOKUP(M1997,spp!A:L,12,FALSE)</f>
        <v>NE</v>
      </c>
    </row>
    <row r="1998" spans="1:45" x14ac:dyDescent="0.3">
      <c r="A1998">
        <v>54</v>
      </c>
      <c r="B1998" s="2" t="s">
        <v>1176</v>
      </c>
      <c r="C1998" s="2" t="s">
        <v>1177</v>
      </c>
      <c r="D1998" s="2" t="s">
        <v>1189</v>
      </c>
      <c r="E1998" s="2" t="s">
        <v>1179</v>
      </c>
      <c r="F1998" s="2">
        <v>3</v>
      </c>
      <c r="G1998" s="1">
        <v>41473</v>
      </c>
      <c r="H1998" s="61">
        <v>2013</v>
      </c>
      <c r="I1998" s="5" t="s">
        <v>986</v>
      </c>
      <c r="K1998">
        <v>15</v>
      </c>
      <c r="L1998" t="str">
        <f t="shared" si="226"/>
        <v>Profundo</v>
      </c>
      <c r="M1998" s="2" t="s">
        <v>1194</v>
      </c>
      <c r="N1998" t="str">
        <f>VLOOKUP(M1998,spp!A:B,2,FALSE)</f>
        <v>Stegastes arcifrons</v>
      </c>
      <c r="O1998">
        <f t="shared" si="225"/>
        <v>45</v>
      </c>
      <c r="P1998">
        <v>30</v>
      </c>
      <c r="Q1998">
        <v>15</v>
      </c>
      <c r="AJ1998">
        <f>VLOOKUP(M1998,spp!A:C,3,FALSE)</f>
        <v>3.49E-2</v>
      </c>
      <c r="AK1998">
        <f>VLOOKUP(M1998,spp!A:D,4,FALSE)</f>
        <v>2</v>
      </c>
      <c r="AL1998">
        <f t="shared" si="227"/>
        <v>35.990625000000001</v>
      </c>
      <c r="AM1998">
        <f t="shared" si="228"/>
        <v>0.89976562500000001</v>
      </c>
      <c r="AN1998">
        <f t="shared" si="229"/>
        <v>8.9976562500000004</v>
      </c>
      <c r="AO1998">
        <f t="shared" si="230"/>
        <v>8.9976562499999996E-3</v>
      </c>
      <c r="AP1998">
        <f t="shared" si="231"/>
        <v>0.9</v>
      </c>
      <c r="AQ1998">
        <f>VLOOKUP(M1998,spp!A:H,8,FALSE)</f>
        <v>2.97</v>
      </c>
      <c r="AR1998" t="str">
        <f>VLOOKUP(M1998,spp!A:K,10,FALSE)</f>
        <v>Herbívoro</v>
      </c>
      <c r="AS1998" t="str">
        <f>VLOOKUP(M1998,spp!A:L,12,FALSE)</f>
        <v>LC</v>
      </c>
    </row>
    <row r="1999" spans="1:45" x14ac:dyDescent="0.3">
      <c r="A1999">
        <v>54</v>
      </c>
      <c r="B1999" s="2" t="s">
        <v>1176</v>
      </c>
      <c r="C1999" s="2" t="s">
        <v>1177</v>
      </c>
      <c r="D1999" s="2" t="s">
        <v>1189</v>
      </c>
      <c r="E1999" s="2" t="s">
        <v>1179</v>
      </c>
      <c r="F1999" s="2">
        <v>3</v>
      </c>
      <c r="G1999" s="1">
        <v>41473</v>
      </c>
      <c r="H1999" s="61">
        <v>2013</v>
      </c>
      <c r="I1999" s="5" t="s">
        <v>986</v>
      </c>
      <c r="K1999">
        <v>15</v>
      </c>
      <c r="L1999" t="str">
        <f t="shared" si="226"/>
        <v>Profundo</v>
      </c>
      <c r="M1999" s="2" t="s">
        <v>1064</v>
      </c>
      <c r="N1999" t="str">
        <f>VLOOKUP(M1999,spp!A:B,2,FALSE)</f>
        <v>Zanclus cornutus</v>
      </c>
      <c r="O1999">
        <f t="shared" si="225"/>
        <v>2</v>
      </c>
      <c r="T1999">
        <v>2</v>
      </c>
      <c r="AJ1999">
        <f>VLOOKUP(M1999,spp!A:C,3,FALSE)</f>
        <v>1.47E-2</v>
      </c>
      <c r="AK1999">
        <f>VLOOKUP(M1999,spp!A:D,4,FALSE)</f>
        <v>3</v>
      </c>
      <c r="AL1999">
        <f t="shared" si="227"/>
        <v>459.375</v>
      </c>
      <c r="AM1999">
        <f t="shared" si="228"/>
        <v>11.484375</v>
      </c>
      <c r="AN1999">
        <f t="shared" si="229"/>
        <v>114.84375</v>
      </c>
      <c r="AO1999">
        <f t="shared" si="230"/>
        <v>0.11484374999999999</v>
      </c>
      <c r="AP1999">
        <f t="shared" si="231"/>
        <v>0.04</v>
      </c>
      <c r="AQ1999">
        <f>VLOOKUP(M1999,spp!A:H,8,FALSE)</f>
        <v>2.9</v>
      </c>
      <c r="AR1999" t="str">
        <f>VLOOKUP(M1999,spp!A:K,10,FALSE)</f>
        <v>Herbívoro</v>
      </c>
      <c r="AS1999" t="str">
        <f>VLOOKUP(M1999,spp!A:L,12,FALSE)</f>
        <v>NE</v>
      </c>
    </row>
    <row r="2000" spans="1:45" x14ac:dyDescent="0.3">
      <c r="A2000">
        <v>54</v>
      </c>
      <c r="B2000" s="2" t="s">
        <v>1176</v>
      </c>
      <c r="C2000" s="2" t="s">
        <v>1177</v>
      </c>
      <c r="D2000" s="2" t="s">
        <v>1189</v>
      </c>
      <c r="E2000" s="2" t="s">
        <v>1179</v>
      </c>
      <c r="F2000" s="2">
        <v>3</v>
      </c>
      <c r="G2000" s="1">
        <v>41473</v>
      </c>
      <c r="H2000" s="61">
        <v>2013</v>
      </c>
      <c r="I2000" s="5" t="s">
        <v>986</v>
      </c>
      <c r="K2000">
        <v>15</v>
      </c>
      <c r="L2000" t="str">
        <f t="shared" si="226"/>
        <v>Profundo</v>
      </c>
      <c r="M2000" s="2" t="s">
        <v>1021</v>
      </c>
      <c r="N2000" t="str">
        <f>VLOOKUP(M2000,spp!A:B,2,FALSE)</f>
        <v>Johnrandallia nigrirostris</v>
      </c>
      <c r="O2000">
        <f t="shared" si="225"/>
        <v>20</v>
      </c>
      <c r="Q2000">
        <v>20</v>
      </c>
      <c r="AJ2000">
        <f>VLOOKUP(M2000,spp!A:C,3,FALSE)</f>
        <v>2</v>
      </c>
      <c r="AK2000">
        <f>VLOOKUP(M2000,spp!A:D,4,FALSE)</f>
        <v>3</v>
      </c>
      <c r="AL2000">
        <f t="shared" si="227"/>
        <v>16875</v>
      </c>
      <c r="AM2000">
        <f t="shared" si="228"/>
        <v>421.875</v>
      </c>
      <c r="AN2000">
        <f t="shared" si="229"/>
        <v>4218.75</v>
      </c>
      <c r="AO2000">
        <f t="shared" si="230"/>
        <v>4.21875</v>
      </c>
      <c r="AP2000">
        <f t="shared" si="231"/>
        <v>0.4</v>
      </c>
      <c r="AQ2000">
        <f>VLOOKUP(M2000,spp!A:H,8,FALSE)</f>
        <v>3</v>
      </c>
      <c r="AR2000" t="str">
        <f>VLOOKUP(M2000,spp!A:K,10,FALSE)</f>
        <v>Depredador</v>
      </c>
      <c r="AS2000" t="str">
        <f>VLOOKUP(M2000,spp!A:L,12,FALSE)</f>
        <v>LC</v>
      </c>
    </row>
    <row r="2001" spans="1:45" x14ac:dyDescent="0.3">
      <c r="A2001">
        <v>54</v>
      </c>
      <c r="B2001" s="2" t="s">
        <v>1176</v>
      </c>
      <c r="C2001" s="2" t="s">
        <v>1177</v>
      </c>
      <c r="D2001" s="2" t="s">
        <v>1189</v>
      </c>
      <c r="E2001" s="2" t="s">
        <v>1179</v>
      </c>
      <c r="F2001" s="2">
        <v>3</v>
      </c>
      <c r="G2001" s="1">
        <v>41473</v>
      </c>
      <c r="H2001" s="61">
        <v>2013</v>
      </c>
      <c r="I2001" s="5" t="s">
        <v>986</v>
      </c>
      <c r="K2001">
        <v>15</v>
      </c>
      <c r="L2001" t="str">
        <f t="shared" si="226"/>
        <v>Profundo</v>
      </c>
      <c r="M2001" s="2" t="s">
        <v>1080</v>
      </c>
      <c r="N2001" t="str">
        <f>VLOOKUP(M2001,spp!A:B,2,FALSE)</f>
        <v>Aulostomus chinensis</v>
      </c>
      <c r="O2001">
        <f t="shared" si="225"/>
        <v>3</v>
      </c>
      <c r="V2001">
        <v>3</v>
      </c>
      <c r="AJ2001">
        <f>VLOOKUP(M2001,spp!A:C,3,FALSE)</f>
        <v>2</v>
      </c>
      <c r="AK2001">
        <f>VLOOKUP(M2001,spp!A:D,4,FALSE)</f>
        <v>3</v>
      </c>
      <c r="AL2001">
        <f t="shared" si="227"/>
        <v>546750</v>
      </c>
      <c r="AM2001">
        <f t="shared" si="228"/>
        <v>13668.75</v>
      </c>
      <c r="AN2001">
        <f t="shared" si="229"/>
        <v>136687.5</v>
      </c>
      <c r="AO2001">
        <f t="shared" si="230"/>
        <v>136.6875</v>
      </c>
      <c r="AP2001">
        <f t="shared" si="231"/>
        <v>0.06</v>
      </c>
      <c r="AQ2001">
        <f>VLOOKUP(M2001,spp!A:H,8,FALSE)</f>
        <v>3.9</v>
      </c>
      <c r="AR2001" t="str">
        <f>VLOOKUP(M2001,spp!A:K,10,FALSE)</f>
        <v>Depredador</v>
      </c>
      <c r="AS2001" t="str">
        <f>VLOOKUP(M2001,spp!A:L,12,FALSE)</f>
        <v>NE</v>
      </c>
    </row>
    <row r="2002" spans="1:45" x14ac:dyDescent="0.3">
      <c r="A2002">
        <v>54</v>
      </c>
      <c r="B2002" s="2" t="s">
        <v>1176</v>
      </c>
      <c r="C2002" s="2" t="s">
        <v>1177</v>
      </c>
      <c r="D2002" s="2" t="s">
        <v>1189</v>
      </c>
      <c r="E2002" s="2" t="s">
        <v>1179</v>
      </c>
      <c r="F2002" s="2">
        <v>3</v>
      </c>
      <c r="G2002" s="1">
        <v>41473</v>
      </c>
      <c r="H2002" s="61">
        <v>2013</v>
      </c>
      <c r="I2002" s="5" t="s">
        <v>986</v>
      </c>
      <c r="K2002">
        <v>15</v>
      </c>
      <c r="L2002" t="str">
        <f t="shared" si="226"/>
        <v>Profundo</v>
      </c>
      <c r="M2002" s="2" t="s">
        <v>1078</v>
      </c>
      <c r="N2002" t="str">
        <f>VLOOKUP(M2002,spp!A:B,2,FALSE)</f>
        <v>Lutjanus viridis</v>
      </c>
      <c r="O2002">
        <f t="shared" si="225"/>
        <v>200</v>
      </c>
      <c r="T2002">
        <v>200</v>
      </c>
      <c r="AJ2002">
        <f>VLOOKUP(M2002,spp!A:C,3,FALSE)</f>
        <v>1.67E-2</v>
      </c>
      <c r="AK2002">
        <f>VLOOKUP(M2002,spp!A:D,4,FALSE)</f>
        <v>2</v>
      </c>
      <c r="AL2002">
        <f t="shared" si="227"/>
        <v>2087.5</v>
      </c>
      <c r="AM2002">
        <f t="shared" si="228"/>
        <v>52.1875</v>
      </c>
      <c r="AN2002">
        <f t="shared" si="229"/>
        <v>521.875</v>
      </c>
      <c r="AO2002">
        <f t="shared" si="230"/>
        <v>0.52187499999999998</v>
      </c>
      <c r="AP2002">
        <f t="shared" si="231"/>
        <v>4</v>
      </c>
      <c r="AQ2002">
        <f>VLOOKUP(M2002,spp!A:H,8,FALSE)</f>
        <v>4.2</v>
      </c>
      <c r="AR2002" t="str">
        <f>VLOOKUP(M2002,spp!A:K,10,FALSE)</f>
        <v>Depredador Tope</v>
      </c>
      <c r="AS2002" t="str">
        <f>VLOOKUP(M2002,spp!A:L,12,FALSE)</f>
        <v>LC</v>
      </c>
    </row>
    <row r="2003" spans="1:45" x14ac:dyDescent="0.3">
      <c r="A2003">
        <v>54</v>
      </c>
      <c r="B2003" s="2" t="s">
        <v>1176</v>
      </c>
      <c r="C2003" s="2" t="s">
        <v>1177</v>
      </c>
      <c r="D2003" s="2" t="s">
        <v>1189</v>
      </c>
      <c r="E2003" s="2" t="s">
        <v>1179</v>
      </c>
      <c r="F2003" s="2">
        <v>3</v>
      </c>
      <c r="G2003" s="1">
        <v>41473</v>
      </c>
      <c r="H2003" s="61">
        <v>2013</v>
      </c>
      <c r="I2003" s="5" t="s">
        <v>986</v>
      </c>
      <c r="K2003">
        <v>15</v>
      </c>
      <c r="L2003" t="str">
        <f t="shared" si="226"/>
        <v>Profundo</v>
      </c>
      <c r="M2003" s="2" t="s">
        <v>1038</v>
      </c>
      <c r="N2003" t="str">
        <f>VLOOKUP(M2003,spp!A:B,2,FALSE)</f>
        <v>Holacanthus passer</v>
      </c>
      <c r="O2003">
        <f t="shared" si="225"/>
        <v>3</v>
      </c>
      <c r="R2003">
        <v>1</v>
      </c>
      <c r="T2003">
        <v>2</v>
      </c>
      <c r="AJ2003">
        <f>VLOOKUP(M2003,spp!A:C,3,FALSE)</f>
        <v>2</v>
      </c>
      <c r="AK2003">
        <f>VLOOKUP(M2003,spp!A:D,4,FALSE)</f>
        <v>3</v>
      </c>
      <c r="AL2003">
        <f t="shared" si="227"/>
        <v>66406.25</v>
      </c>
      <c r="AM2003">
        <f t="shared" si="228"/>
        <v>1660.15625</v>
      </c>
      <c r="AN2003">
        <f t="shared" si="229"/>
        <v>16601.5625</v>
      </c>
      <c r="AO2003">
        <f t="shared" si="230"/>
        <v>16.6015625</v>
      </c>
      <c r="AP2003">
        <f t="shared" si="231"/>
        <v>0.06</v>
      </c>
      <c r="AQ2003">
        <f>VLOOKUP(M2003,spp!A:H,8,FALSE)</f>
        <v>2.6</v>
      </c>
      <c r="AR2003" t="str">
        <f>VLOOKUP(M2003,spp!A:K,10,FALSE)</f>
        <v>Herbívoro</v>
      </c>
      <c r="AS2003" t="str">
        <f>VLOOKUP(M2003,spp!A:L,12,FALSE)</f>
        <v>LC</v>
      </c>
    </row>
    <row r="2004" spans="1:45" x14ac:dyDescent="0.3">
      <c r="A2004">
        <v>54</v>
      </c>
      <c r="B2004" s="2" t="s">
        <v>1176</v>
      </c>
      <c r="C2004" s="2" t="s">
        <v>1177</v>
      </c>
      <c r="D2004" s="2" t="s">
        <v>1189</v>
      </c>
      <c r="E2004" s="2" t="s">
        <v>1179</v>
      </c>
      <c r="F2004" s="2">
        <v>3</v>
      </c>
      <c r="G2004" s="1">
        <v>41473</v>
      </c>
      <c r="H2004" s="61">
        <v>2013</v>
      </c>
      <c r="I2004" s="5" t="s">
        <v>986</v>
      </c>
      <c r="K2004">
        <v>15</v>
      </c>
      <c r="L2004" t="str">
        <f t="shared" si="226"/>
        <v>Profundo</v>
      </c>
      <c r="M2004" s="2" t="s">
        <v>1081</v>
      </c>
      <c r="N2004" t="str">
        <f>VLOOKUP(M2004,spp!A:B,2,FALSE)</f>
        <v>Triaenodon obesus</v>
      </c>
      <c r="O2004">
        <f t="shared" si="225"/>
        <v>3</v>
      </c>
      <c r="AC2004">
        <v>3</v>
      </c>
      <c r="AJ2004">
        <f>VLOOKUP(M2004,spp!A:C,3,FALSE)</f>
        <v>1.5E-3</v>
      </c>
      <c r="AK2004">
        <f>VLOOKUP(M2004,spp!A:D,4,FALSE)</f>
        <v>3</v>
      </c>
      <c r="AL2004">
        <f t="shared" si="227"/>
        <v>11698.2421875</v>
      </c>
      <c r="AM2004">
        <f t="shared" si="228"/>
        <v>292.4560546875</v>
      </c>
      <c r="AN2004">
        <f t="shared" si="229"/>
        <v>2924.560546875</v>
      </c>
      <c r="AO2004">
        <f t="shared" si="230"/>
        <v>2.924560546875</v>
      </c>
      <c r="AP2004">
        <f t="shared" si="231"/>
        <v>0.06</v>
      </c>
      <c r="AQ2004">
        <f>VLOOKUP(M2004,spp!A:H,8,FALSE)</f>
        <v>4.2</v>
      </c>
      <c r="AR2004" t="str">
        <f>VLOOKUP(M2004,spp!A:K,10,FALSE)</f>
        <v>Depredador Tope</v>
      </c>
      <c r="AS2004" t="str">
        <f>VLOOKUP(M2004,spp!A:L,12,FALSE)</f>
        <v>NT</v>
      </c>
    </row>
    <row r="2005" spans="1:45" x14ac:dyDescent="0.3">
      <c r="A2005">
        <v>54</v>
      </c>
      <c r="B2005" s="2" t="s">
        <v>1176</v>
      </c>
      <c r="C2005" s="2" t="s">
        <v>1177</v>
      </c>
      <c r="D2005" s="2" t="s">
        <v>1189</v>
      </c>
      <c r="E2005" s="2" t="s">
        <v>1179</v>
      </c>
      <c r="F2005" s="2">
        <v>3</v>
      </c>
      <c r="G2005" s="1">
        <v>41473</v>
      </c>
      <c r="H2005" s="61">
        <v>2013</v>
      </c>
      <c r="I2005" s="5" t="s">
        <v>986</v>
      </c>
      <c r="K2005">
        <v>15</v>
      </c>
      <c r="L2005" t="str">
        <f t="shared" si="226"/>
        <v>Profundo</v>
      </c>
      <c r="M2005" s="2" t="s">
        <v>1034</v>
      </c>
      <c r="N2005" t="str">
        <f>VLOOKUP(M2005,spp!A:B,2,FALSE)</f>
        <v>Acanthurus nigricans</v>
      </c>
      <c r="O2005">
        <f t="shared" si="225"/>
        <v>3</v>
      </c>
      <c r="S2005">
        <v>3</v>
      </c>
      <c r="AJ2005">
        <f>VLOOKUP(M2005,spp!A:C,3,FALSE)</f>
        <v>6</v>
      </c>
      <c r="AK2005">
        <f>VLOOKUP(M2005,spp!A:D,4,FALSE)</f>
        <v>2.669</v>
      </c>
      <c r="AL2005">
        <f t="shared" si="227"/>
        <v>37405.981699267504</v>
      </c>
      <c r="AM2005">
        <f t="shared" si="228"/>
        <v>935.1495424816876</v>
      </c>
      <c r="AN2005">
        <f t="shared" si="229"/>
        <v>9351.495424816876</v>
      </c>
      <c r="AO2005">
        <f t="shared" si="230"/>
        <v>9.3514954248168767</v>
      </c>
      <c r="AP2005">
        <f t="shared" si="231"/>
        <v>0.06</v>
      </c>
      <c r="AQ2005">
        <f>VLOOKUP(M2005,spp!A:H,8,FALSE)</f>
        <v>2</v>
      </c>
      <c r="AR2005" t="str">
        <f>VLOOKUP(M2005,spp!A:K,10,FALSE)</f>
        <v>Herbívoro</v>
      </c>
      <c r="AS2005" t="str">
        <f>VLOOKUP(M2005,spp!A:L,12,FALSE)</f>
        <v>LC</v>
      </c>
    </row>
    <row r="2006" spans="1:45" x14ac:dyDescent="0.3">
      <c r="A2006">
        <v>54</v>
      </c>
      <c r="B2006" s="2" t="s">
        <v>1176</v>
      </c>
      <c r="C2006" s="2" t="s">
        <v>1177</v>
      </c>
      <c r="D2006" s="2" t="s">
        <v>1189</v>
      </c>
      <c r="E2006" s="2" t="s">
        <v>1179</v>
      </c>
      <c r="F2006" s="2">
        <v>3</v>
      </c>
      <c r="G2006" s="1">
        <v>41473</v>
      </c>
      <c r="H2006" s="61">
        <v>2013</v>
      </c>
      <c r="I2006" s="5" t="s">
        <v>986</v>
      </c>
      <c r="K2006">
        <v>15</v>
      </c>
      <c r="L2006" t="str">
        <f t="shared" si="226"/>
        <v>Profundo</v>
      </c>
      <c r="M2006" s="2" t="s">
        <v>1068</v>
      </c>
      <c r="N2006" t="str">
        <f>VLOOKUP(M2006,spp!A:B,2,FALSE)</f>
        <v>Myripristis berndti</v>
      </c>
      <c r="O2006">
        <f t="shared" si="225"/>
        <v>25</v>
      </c>
      <c r="T2006">
        <v>25</v>
      </c>
      <c r="AJ2006">
        <f>VLOOKUP(M2006,spp!A:C,3,FALSE)</f>
        <v>2.4E-2</v>
      </c>
      <c r="AK2006">
        <f>VLOOKUP(M2006,spp!A:D,4,FALSE)</f>
        <v>3.02</v>
      </c>
      <c r="AL2006">
        <f t="shared" si="227"/>
        <v>9998.390083203436</v>
      </c>
      <c r="AM2006">
        <f t="shared" si="228"/>
        <v>249.95975208008591</v>
      </c>
      <c r="AN2006">
        <f t="shared" si="229"/>
        <v>2499.597520800859</v>
      </c>
      <c r="AO2006">
        <f t="shared" si="230"/>
        <v>2.499597520800859</v>
      </c>
      <c r="AP2006">
        <f t="shared" si="231"/>
        <v>0.5</v>
      </c>
      <c r="AQ2006">
        <f>VLOOKUP(M2006,spp!A:H,8,FALSE)</f>
        <v>3.7</v>
      </c>
      <c r="AR2006" t="str">
        <f>VLOOKUP(M2006,spp!A:K,10,FALSE)</f>
        <v>Planctívoro</v>
      </c>
      <c r="AS2006" t="str">
        <f>VLOOKUP(M2006,spp!A:L,12,FALSE)</f>
        <v>NE</v>
      </c>
    </row>
    <row r="2007" spans="1:45" x14ac:dyDescent="0.3">
      <c r="A2007">
        <v>54</v>
      </c>
      <c r="B2007" s="2" t="s">
        <v>1176</v>
      </c>
      <c r="C2007" s="2" t="s">
        <v>1177</v>
      </c>
      <c r="D2007" s="2" t="s">
        <v>1189</v>
      </c>
      <c r="E2007" s="2" t="s">
        <v>1179</v>
      </c>
      <c r="F2007" s="2">
        <v>3</v>
      </c>
      <c r="G2007" s="1">
        <v>41473</v>
      </c>
      <c r="H2007" s="61">
        <v>2013</v>
      </c>
      <c r="I2007" s="5" t="s">
        <v>986</v>
      </c>
      <c r="K2007">
        <v>15</v>
      </c>
      <c r="L2007" t="str">
        <f t="shared" si="226"/>
        <v>Profundo</v>
      </c>
      <c r="M2007" s="2" t="s">
        <v>1046</v>
      </c>
      <c r="N2007" t="str">
        <f>VLOOKUP(M2007,spp!A:B,2,FALSE)</f>
        <v>Arothron meleagris</v>
      </c>
      <c r="O2007">
        <f t="shared" si="225"/>
        <v>3</v>
      </c>
      <c r="R2007">
        <v>3</v>
      </c>
      <c r="AJ2007">
        <f>VLOOKUP(M2007,spp!A:C,3,FALSE)</f>
        <v>3</v>
      </c>
      <c r="AK2007">
        <f>VLOOKUP(M2007,spp!A:D,4,FALSE)</f>
        <v>2</v>
      </c>
      <c r="AL2007">
        <f t="shared" si="227"/>
        <v>1406.25</v>
      </c>
      <c r="AM2007">
        <f t="shared" si="228"/>
        <v>35.15625</v>
      </c>
      <c r="AN2007">
        <f t="shared" si="229"/>
        <v>351.5625</v>
      </c>
      <c r="AO2007">
        <f t="shared" si="230"/>
        <v>0.3515625</v>
      </c>
      <c r="AP2007">
        <f t="shared" si="231"/>
        <v>0.06</v>
      </c>
      <c r="AQ2007">
        <f>VLOOKUP(M2007,spp!A:H,8,FALSE)</f>
        <v>3.4</v>
      </c>
      <c r="AR2007" t="str">
        <f>VLOOKUP(M2007,spp!A:K,10,FALSE)</f>
        <v>Depredador</v>
      </c>
      <c r="AS2007" t="str">
        <f>VLOOKUP(M2007,spp!A:L,12,FALSE)</f>
        <v>NE</v>
      </c>
    </row>
    <row r="2008" spans="1:45" x14ac:dyDescent="0.3">
      <c r="A2008">
        <v>54</v>
      </c>
      <c r="B2008" s="2" t="s">
        <v>1176</v>
      </c>
      <c r="C2008" s="2" t="s">
        <v>1177</v>
      </c>
      <c r="D2008" s="2" t="s">
        <v>1189</v>
      </c>
      <c r="E2008" s="2" t="s">
        <v>1179</v>
      </c>
      <c r="F2008" s="2">
        <v>3</v>
      </c>
      <c r="G2008" s="1">
        <v>41473</v>
      </c>
      <c r="H2008" s="61">
        <v>2013</v>
      </c>
      <c r="I2008" s="5" t="s">
        <v>986</v>
      </c>
      <c r="K2008">
        <v>15</v>
      </c>
      <c r="L2008" t="str">
        <f t="shared" si="226"/>
        <v>Profundo</v>
      </c>
      <c r="M2008" s="2" t="s">
        <v>1198</v>
      </c>
      <c r="N2008" t="str">
        <f>VLOOKUP(M2008,spp!A:B,2,FALSE)</f>
        <v>Dermatolepis dermatolepis</v>
      </c>
      <c r="O2008">
        <f t="shared" si="225"/>
        <v>5</v>
      </c>
      <c r="T2008">
        <v>5</v>
      </c>
      <c r="AJ2008">
        <f>VLOOKUP(M2008,spp!A:C,3,FALSE)</f>
        <v>1</v>
      </c>
      <c r="AK2008">
        <f>VLOOKUP(M2008,spp!A:D,4,FALSE)</f>
        <v>3</v>
      </c>
      <c r="AL2008">
        <f t="shared" si="227"/>
        <v>78125</v>
      </c>
      <c r="AM2008">
        <f t="shared" si="228"/>
        <v>1953.125</v>
      </c>
      <c r="AN2008">
        <f t="shared" si="229"/>
        <v>19531.25</v>
      </c>
      <c r="AO2008">
        <f t="shared" si="230"/>
        <v>19.53125</v>
      </c>
      <c r="AP2008">
        <f t="shared" si="231"/>
        <v>0.1</v>
      </c>
      <c r="AQ2008">
        <f>VLOOKUP(M2008,spp!A:H,8,FALSE)</f>
        <v>4.5</v>
      </c>
      <c r="AR2008" t="str">
        <f>VLOOKUP(M2008,spp!A:K,10,FALSE)</f>
        <v>Depredador Tope</v>
      </c>
      <c r="AS2008" t="str">
        <f>VLOOKUP(M2008,spp!A:L,12,FALSE)</f>
        <v>LC</v>
      </c>
    </row>
    <row r="2009" spans="1:45" x14ac:dyDescent="0.3">
      <c r="A2009">
        <v>54</v>
      </c>
      <c r="B2009" s="2" t="s">
        <v>1176</v>
      </c>
      <c r="C2009" s="2" t="s">
        <v>1177</v>
      </c>
      <c r="D2009" s="2" t="s">
        <v>1189</v>
      </c>
      <c r="E2009" s="2" t="s">
        <v>1179</v>
      </c>
      <c r="F2009" s="2">
        <v>3</v>
      </c>
      <c r="G2009" s="1">
        <v>41473</v>
      </c>
      <c r="H2009" s="61">
        <v>2013</v>
      </c>
      <c r="I2009" s="5" t="s">
        <v>986</v>
      </c>
      <c r="K2009">
        <v>15</v>
      </c>
      <c r="L2009" t="str">
        <f t="shared" si="226"/>
        <v>Profundo</v>
      </c>
      <c r="M2009" s="2" t="s">
        <v>1150</v>
      </c>
      <c r="N2009" t="str">
        <f>VLOOKUP(M2009,spp!A:B,2,FALSE)</f>
        <v>Shyrna lewinii</v>
      </c>
      <c r="O2009">
        <f t="shared" si="225"/>
        <v>2</v>
      </c>
      <c r="AF2009">
        <v>2</v>
      </c>
      <c r="AJ2009">
        <f>VLOOKUP(M2009,spp!A:C,3,FALSE)</f>
        <v>3.47E-3</v>
      </c>
      <c r="AK2009">
        <f>VLOOKUP(M2009,spp!A:D,4,FALSE)</f>
        <v>3.15</v>
      </c>
      <c r="AL2009">
        <f t="shared" si="227"/>
        <v>178128.90676503154</v>
      </c>
      <c r="AM2009">
        <f t="shared" si="228"/>
        <v>4453.2226691257883</v>
      </c>
      <c r="AN2009">
        <f t="shared" si="229"/>
        <v>44532.226691257885</v>
      </c>
      <c r="AO2009">
        <f t="shared" si="230"/>
        <v>44.532226691257883</v>
      </c>
      <c r="AP2009">
        <f t="shared" si="231"/>
        <v>0.04</v>
      </c>
      <c r="AQ2009">
        <f>VLOOKUP(M2009,spp!A:H,8,FALSE)</f>
        <v>4</v>
      </c>
      <c r="AR2009" t="str">
        <f>VLOOKUP(M2009,spp!A:K,10,FALSE)</f>
        <v>Depredador Tope</v>
      </c>
      <c r="AS2009" t="str">
        <f>VLOOKUP(M2009,spp!A:L,12,FALSE)</f>
        <v>EN</v>
      </c>
    </row>
    <row r="2010" spans="1:45" x14ac:dyDescent="0.3">
      <c r="A2010">
        <v>54</v>
      </c>
      <c r="B2010" s="2" t="s">
        <v>1176</v>
      </c>
      <c r="C2010" s="2" t="s">
        <v>1177</v>
      </c>
      <c r="D2010" s="2" t="s">
        <v>1189</v>
      </c>
      <c r="E2010" s="2" t="s">
        <v>1179</v>
      </c>
      <c r="F2010" s="2">
        <v>3</v>
      </c>
      <c r="G2010" s="1">
        <v>41473</v>
      </c>
      <c r="H2010" s="61">
        <v>2013</v>
      </c>
      <c r="I2010" s="5" t="s">
        <v>986</v>
      </c>
      <c r="K2010">
        <v>15</v>
      </c>
      <c r="L2010" t="str">
        <f t="shared" si="226"/>
        <v>Profundo</v>
      </c>
      <c r="M2010" s="2" t="s">
        <v>1161</v>
      </c>
      <c r="N2010" t="str">
        <f>VLOOKUP(M2010,spp!A:B,2,FALSE)</f>
        <v>Lutjanus aratus</v>
      </c>
      <c r="O2010">
        <f t="shared" si="225"/>
        <v>30</v>
      </c>
      <c r="W2010">
        <v>30</v>
      </c>
      <c r="AJ2010">
        <f>VLOOKUP(M2010,spp!A:C,3,FALSE)</f>
        <v>1.26E-2</v>
      </c>
      <c r="AK2010">
        <f>VLOOKUP(M2010,spp!A:D,4,FALSE)</f>
        <v>3</v>
      </c>
      <c r="AL2010">
        <f t="shared" si="227"/>
        <v>62889.749999999993</v>
      </c>
      <c r="AM2010">
        <f t="shared" si="228"/>
        <v>1572.2437499999999</v>
      </c>
      <c r="AN2010">
        <f t="shared" si="229"/>
        <v>15722.437499999998</v>
      </c>
      <c r="AO2010">
        <f t="shared" si="230"/>
        <v>15.722437499999998</v>
      </c>
      <c r="AP2010">
        <f t="shared" si="231"/>
        <v>0.6</v>
      </c>
      <c r="AQ2010">
        <f>VLOOKUP(M2010,spp!A:H,8,FALSE)</f>
        <v>4</v>
      </c>
      <c r="AR2010" t="str">
        <f>VLOOKUP(M2010,spp!A:K,10,FALSE)</f>
        <v>Depredador Tope</v>
      </c>
      <c r="AS2010" t="str">
        <f>VLOOKUP(M2010,spp!A:L,12,FALSE)</f>
        <v>LC</v>
      </c>
    </row>
    <row r="2011" spans="1:45" x14ac:dyDescent="0.3">
      <c r="A2011">
        <v>54</v>
      </c>
      <c r="B2011" s="2" t="s">
        <v>1176</v>
      </c>
      <c r="C2011" s="2" t="s">
        <v>1177</v>
      </c>
      <c r="D2011" s="2" t="s">
        <v>1189</v>
      </c>
      <c r="E2011" s="2" t="s">
        <v>1179</v>
      </c>
      <c r="F2011" s="2">
        <v>3</v>
      </c>
      <c r="G2011" s="1">
        <v>41473</v>
      </c>
      <c r="H2011" s="61">
        <v>2013</v>
      </c>
      <c r="I2011" s="5" t="s">
        <v>986</v>
      </c>
      <c r="K2011">
        <v>15</v>
      </c>
      <c r="L2011" t="str">
        <f t="shared" si="226"/>
        <v>Profundo</v>
      </c>
      <c r="M2011" s="2" t="s">
        <v>1203</v>
      </c>
      <c r="N2011" t="str">
        <f>VLOOKUP(M2011,spp!A:B,2,FALSE)</f>
        <v>Caranx lugubris</v>
      </c>
      <c r="O2011">
        <f t="shared" si="225"/>
        <v>1</v>
      </c>
      <c r="V2011">
        <v>1</v>
      </c>
      <c r="AJ2011">
        <f>VLOOKUP(M2011,spp!A:C,3,FALSE)</f>
        <v>1</v>
      </c>
      <c r="AK2011">
        <f>VLOOKUP(M2011,spp!A:D,4,FALSE)</f>
        <v>2.9</v>
      </c>
      <c r="AL2011">
        <f t="shared" si="227"/>
        <v>62275.366190752415</v>
      </c>
      <c r="AM2011">
        <f t="shared" si="228"/>
        <v>1556.8841547688103</v>
      </c>
      <c r="AN2011">
        <f t="shared" si="229"/>
        <v>15568.841547688102</v>
      </c>
      <c r="AO2011">
        <f t="shared" si="230"/>
        <v>15.568841547688102</v>
      </c>
      <c r="AP2011">
        <f t="shared" si="231"/>
        <v>0.02</v>
      </c>
      <c r="AQ2011">
        <f>VLOOKUP(M2011,spp!A:H,8,FALSE)</f>
        <v>4.5</v>
      </c>
      <c r="AR2011" t="str">
        <f>VLOOKUP(M2011,spp!A:K,10,FALSE)</f>
        <v>Depredador Tope</v>
      </c>
      <c r="AS2011" t="str">
        <f>VLOOKUP(M2011,spp!A:L,12,FALSE)</f>
        <v>NE</v>
      </c>
    </row>
    <row r="2012" spans="1:45" x14ac:dyDescent="0.3">
      <c r="A2012">
        <v>54</v>
      </c>
      <c r="B2012" s="2" t="s">
        <v>1176</v>
      </c>
      <c r="C2012" s="2" t="s">
        <v>1177</v>
      </c>
      <c r="D2012" s="2" t="s">
        <v>1189</v>
      </c>
      <c r="E2012" s="2" t="s">
        <v>1179</v>
      </c>
      <c r="F2012" s="2">
        <v>3</v>
      </c>
      <c r="G2012" s="1">
        <v>41473</v>
      </c>
      <c r="H2012" s="61">
        <v>2013</v>
      </c>
      <c r="I2012" s="5" t="s">
        <v>986</v>
      </c>
      <c r="K2012">
        <v>15</v>
      </c>
      <c r="L2012" t="str">
        <f t="shared" si="226"/>
        <v>Profundo</v>
      </c>
      <c r="M2012" s="2" t="s">
        <v>1032</v>
      </c>
      <c r="N2012" t="str">
        <f>VLOOKUP(M2012,spp!A:B,2,FALSE)</f>
        <v>Lutjanus argentiventris</v>
      </c>
      <c r="O2012">
        <f t="shared" si="225"/>
        <v>3</v>
      </c>
      <c r="V2012">
        <v>3</v>
      </c>
      <c r="AJ2012">
        <f>VLOOKUP(M2012,spp!A:C,3,FALSE)</f>
        <v>1</v>
      </c>
      <c r="AK2012">
        <f>VLOOKUP(M2012,spp!A:D,4,FALSE)</f>
        <v>3</v>
      </c>
      <c r="AL2012">
        <f t="shared" si="227"/>
        <v>273375</v>
      </c>
      <c r="AM2012">
        <f t="shared" si="228"/>
        <v>6834.375</v>
      </c>
      <c r="AN2012">
        <f t="shared" si="229"/>
        <v>68343.75</v>
      </c>
      <c r="AO2012">
        <f t="shared" si="230"/>
        <v>68.34375</v>
      </c>
      <c r="AP2012">
        <f t="shared" si="231"/>
        <v>0.06</v>
      </c>
      <c r="AQ2012">
        <f>VLOOKUP(M2012,spp!A:H,8,FALSE)</f>
        <v>4</v>
      </c>
      <c r="AR2012" t="str">
        <f>VLOOKUP(M2012,spp!A:K,10,FALSE)</f>
        <v>Depredador Tope</v>
      </c>
      <c r="AS2012" t="str">
        <f>VLOOKUP(M2012,spp!A:L,12,FALSE)</f>
        <v>LC</v>
      </c>
    </row>
    <row r="2013" spans="1:45" x14ac:dyDescent="0.3">
      <c r="A2013">
        <v>54</v>
      </c>
      <c r="B2013" s="2" t="s">
        <v>1176</v>
      </c>
      <c r="C2013" s="2" t="s">
        <v>1177</v>
      </c>
      <c r="D2013" s="2" t="s">
        <v>1189</v>
      </c>
      <c r="E2013" s="2" t="s">
        <v>1179</v>
      </c>
      <c r="F2013" s="2">
        <v>3</v>
      </c>
      <c r="G2013" s="1">
        <v>41473</v>
      </c>
      <c r="H2013" s="61">
        <v>2013</v>
      </c>
      <c r="I2013" s="5" t="s">
        <v>986</v>
      </c>
      <c r="K2013">
        <v>15</v>
      </c>
      <c r="L2013" t="str">
        <f t="shared" si="226"/>
        <v>Profundo</v>
      </c>
      <c r="M2013" s="2" t="s">
        <v>1202</v>
      </c>
      <c r="N2013" t="str">
        <f>VLOOKUP(M2013,spp!A:B,2,FALSE)</f>
        <v>Ostracion meleagris</v>
      </c>
      <c r="O2013">
        <f t="shared" si="225"/>
        <v>2</v>
      </c>
      <c r="R2013">
        <v>2</v>
      </c>
      <c r="AJ2013" t="str">
        <f>VLOOKUP(M2013,spp!A:C,3,FALSE)</f>
        <v>0.10100000000000001</v>
      </c>
      <c r="AK2013">
        <f>VLOOKUP(M2013,spp!A:D,4,FALSE)</f>
        <v>2</v>
      </c>
      <c r="AL2013">
        <f t="shared" si="227"/>
        <v>31.562500000000004</v>
      </c>
      <c r="AM2013">
        <f t="shared" si="228"/>
        <v>0.78906250000000011</v>
      </c>
      <c r="AN2013">
        <f t="shared" si="229"/>
        <v>7.8906250000000009</v>
      </c>
      <c r="AO2013">
        <f t="shared" si="230"/>
        <v>7.8906250000000001E-3</v>
      </c>
      <c r="AP2013">
        <f t="shared" si="231"/>
        <v>0.04</v>
      </c>
      <c r="AQ2013">
        <f>VLOOKUP(M2013,spp!A:H,8,FALSE)</f>
        <v>2.9</v>
      </c>
      <c r="AR2013" t="str">
        <f>VLOOKUP(M2013,spp!A:K,10,FALSE)</f>
        <v>Herbívoro</v>
      </c>
      <c r="AS2013" t="str">
        <f>VLOOKUP(M2013,spp!A:L,12,FALSE)</f>
        <v>NE</v>
      </c>
    </row>
    <row r="2014" spans="1:45" x14ac:dyDescent="0.3">
      <c r="A2014">
        <v>55</v>
      </c>
      <c r="B2014" s="2" t="s">
        <v>1176</v>
      </c>
      <c r="C2014" s="2" t="s">
        <v>1177</v>
      </c>
      <c r="D2014" s="2" t="s">
        <v>1190</v>
      </c>
      <c r="E2014" s="2" t="s">
        <v>1179</v>
      </c>
      <c r="F2014" s="2">
        <v>1</v>
      </c>
      <c r="G2014" s="1">
        <v>41473</v>
      </c>
      <c r="H2014" s="61">
        <v>2013</v>
      </c>
      <c r="I2014" s="5" t="s">
        <v>986</v>
      </c>
      <c r="K2014">
        <v>13</v>
      </c>
      <c r="L2014" t="str">
        <f t="shared" si="226"/>
        <v>Profundo</v>
      </c>
      <c r="M2014" s="2" t="s">
        <v>1194</v>
      </c>
      <c r="N2014" t="str">
        <f>VLOOKUP(M2014,spp!A:B,2,FALSE)</f>
        <v>Stegastes arcifrons</v>
      </c>
      <c r="O2014">
        <f t="shared" si="225"/>
        <v>55</v>
      </c>
      <c r="P2014">
        <v>35</v>
      </c>
      <c r="Q2014">
        <v>20</v>
      </c>
      <c r="AJ2014">
        <f>VLOOKUP(M2014,spp!A:C,3,FALSE)</f>
        <v>3.49E-2</v>
      </c>
      <c r="AK2014">
        <f>VLOOKUP(M2014,spp!A:D,4,FALSE)</f>
        <v>2</v>
      </c>
      <c r="AL2014">
        <f t="shared" si="227"/>
        <v>46.896875000000001</v>
      </c>
      <c r="AM2014">
        <f t="shared" si="228"/>
        <v>1.1724218749999999</v>
      </c>
      <c r="AN2014">
        <f t="shared" si="229"/>
        <v>11.724218749999999</v>
      </c>
      <c r="AO2014">
        <f t="shared" si="230"/>
        <v>1.1724218749999999E-2</v>
      </c>
      <c r="AP2014">
        <f t="shared" si="231"/>
        <v>1.1000000000000001</v>
      </c>
      <c r="AQ2014">
        <f>VLOOKUP(M2014,spp!A:H,8,FALSE)</f>
        <v>2.97</v>
      </c>
      <c r="AR2014" t="str">
        <f>VLOOKUP(M2014,spp!A:K,10,FALSE)</f>
        <v>Herbívoro</v>
      </c>
      <c r="AS2014" t="str">
        <f>VLOOKUP(M2014,spp!A:L,12,FALSE)</f>
        <v>LC</v>
      </c>
    </row>
    <row r="2015" spans="1:45" x14ac:dyDescent="0.3">
      <c r="A2015">
        <v>55</v>
      </c>
      <c r="B2015" s="2" t="s">
        <v>1176</v>
      </c>
      <c r="C2015" s="2" t="s">
        <v>1177</v>
      </c>
      <c r="D2015" s="2" t="s">
        <v>1190</v>
      </c>
      <c r="E2015" s="2" t="s">
        <v>1179</v>
      </c>
      <c r="F2015" s="2">
        <v>1</v>
      </c>
      <c r="G2015" s="1">
        <v>41473</v>
      </c>
      <c r="H2015" s="61">
        <v>2013</v>
      </c>
      <c r="I2015" s="5" t="s">
        <v>986</v>
      </c>
      <c r="K2015">
        <v>13</v>
      </c>
      <c r="L2015" t="str">
        <f t="shared" si="226"/>
        <v>Profundo</v>
      </c>
      <c r="M2015" s="2" t="s">
        <v>1078</v>
      </c>
      <c r="N2015" t="str">
        <f>VLOOKUP(M2015,spp!A:B,2,FALSE)</f>
        <v>Lutjanus viridis</v>
      </c>
      <c r="O2015">
        <f t="shared" si="225"/>
        <v>20</v>
      </c>
      <c r="T2015">
        <v>20</v>
      </c>
      <c r="AJ2015">
        <f>VLOOKUP(M2015,spp!A:C,3,FALSE)</f>
        <v>1.67E-2</v>
      </c>
      <c r="AK2015">
        <f>VLOOKUP(M2015,spp!A:D,4,FALSE)</f>
        <v>2</v>
      </c>
      <c r="AL2015">
        <f t="shared" si="227"/>
        <v>208.75</v>
      </c>
      <c r="AM2015">
        <f t="shared" si="228"/>
        <v>5.21875</v>
      </c>
      <c r="AN2015">
        <f t="shared" si="229"/>
        <v>52.1875</v>
      </c>
      <c r="AO2015">
        <f t="shared" si="230"/>
        <v>5.2187499999999998E-2</v>
      </c>
      <c r="AP2015">
        <f t="shared" si="231"/>
        <v>0.4</v>
      </c>
      <c r="AQ2015">
        <f>VLOOKUP(M2015,spp!A:H,8,FALSE)</f>
        <v>4.2</v>
      </c>
      <c r="AR2015" t="str">
        <f>VLOOKUP(M2015,spp!A:K,10,FALSE)</f>
        <v>Depredador Tope</v>
      </c>
      <c r="AS2015" t="str">
        <f>VLOOKUP(M2015,spp!A:L,12,FALSE)</f>
        <v>LC</v>
      </c>
    </row>
    <row r="2016" spans="1:45" x14ac:dyDescent="0.3">
      <c r="A2016">
        <v>55</v>
      </c>
      <c r="B2016" s="2" t="s">
        <v>1176</v>
      </c>
      <c r="C2016" s="2" t="s">
        <v>1177</v>
      </c>
      <c r="D2016" s="2" t="s">
        <v>1190</v>
      </c>
      <c r="E2016" s="2" t="s">
        <v>1179</v>
      </c>
      <c r="F2016" s="2">
        <v>1</v>
      </c>
      <c r="G2016" s="1">
        <v>41473</v>
      </c>
      <c r="H2016" s="61">
        <v>2013</v>
      </c>
      <c r="I2016" s="5" t="s">
        <v>986</v>
      </c>
      <c r="K2016">
        <v>13</v>
      </c>
      <c r="L2016" t="str">
        <f t="shared" si="226"/>
        <v>Profundo</v>
      </c>
      <c r="M2016" s="2" t="s">
        <v>1068</v>
      </c>
      <c r="N2016" t="str">
        <f>VLOOKUP(M2016,spp!A:B,2,FALSE)</f>
        <v>Myripristis berndti</v>
      </c>
      <c r="O2016">
        <f t="shared" si="225"/>
        <v>35</v>
      </c>
      <c r="T2016">
        <v>35</v>
      </c>
      <c r="AJ2016">
        <f>VLOOKUP(M2016,spp!A:C,3,FALSE)</f>
        <v>2.4E-2</v>
      </c>
      <c r="AK2016">
        <f>VLOOKUP(M2016,spp!A:D,4,FALSE)</f>
        <v>3.02</v>
      </c>
      <c r="AL2016">
        <f t="shared" si="227"/>
        <v>13997.746116484812</v>
      </c>
      <c r="AM2016">
        <f t="shared" si="228"/>
        <v>349.94365291212029</v>
      </c>
      <c r="AN2016">
        <f t="shared" si="229"/>
        <v>3499.436529121203</v>
      </c>
      <c r="AO2016">
        <f t="shared" si="230"/>
        <v>3.4994365291212031</v>
      </c>
      <c r="AP2016">
        <f t="shared" si="231"/>
        <v>0.7</v>
      </c>
      <c r="AQ2016">
        <f>VLOOKUP(M2016,spp!A:H,8,FALSE)</f>
        <v>3.7</v>
      </c>
      <c r="AR2016" t="str">
        <f>VLOOKUP(M2016,spp!A:K,10,FALSE)</f>
        <v>Planctívoro</v>
      </c>
      <c r="AS2016" t="str">
        <f>VLOOKUP(M2016,spp!A:L,12,FALSE)</f>
        <v>NE</v>
      </c>
    </row>
    <row r="2017" spans="1:45" x14ac:dyDescent="0.3">
      <c r="A2017">
        <v>55</v>
      </c>
      <c r="B2017" s="2" t="s">
        <v>1176</v>
      </c>
      <c r="C2017" s="2" t="s">
        <v>1177</v>
      </c>
      <c r="D2017" s="2" t="s">
        <v>1190</v>
      </c>
      <c r="E2017" s="2" t="s">
        <v>1179</v>
      </c>
      <c r="F2017" s="2">
        <v>1</v>
      </c>
      <c r="G2017" s="1">
        <v>41473</v>
      </c>
      <c r="H2017" s="61">
        <v>2013</v>
      </c>
      <c r="I2017" s="5" t="s">
        <v>986</v>
      </c>
      <c r="K2017">
        <v>13</v>
      </c>
      <c r="L2017" t="str">
        <f t="shared" si="226"/>
        <v>Profundo</v>
      </c>
      <c r="M2017" s="2" t="s">
        <v>1034</v>
      </c>
      <c r="N2017" t="str">
        <f>VLOOKUP(M2017,spp!A:B,2,FALSE)</f>
        <v>Acanthurus nigricans</v>
      </c>
      <c r="O2017">
        <f t="shared" si="225"/>
        <v>10</v>
      </c>
      <c r="S2017">
        <v>10</v>
      </c>
      <c r="AJ2017">
        <f>VLOOKUP(M2017,spp!A:C,3,FALSE)</f>
        <v>6</v>
      </c>
      <c r="AK2017">
        <f>VLOOKUP(M2017,spp!A:D,4,FALSE)</f>
        <v>2.669</v>
      </c>
      <c r="AL2017">
        <f t="shared" si="227"/>
        <v>124686.60566422503</v>
      </c>
      <c r="AM2017">
        <f t="shared" si="228"/>
        <v>3117.1651416056256</v>
      </c>
      <c r="AN2017">
        <f t="shared" si="229"/>
        <v>31171.651416056258</v>
      </c>
      <c r="AO2017">
        <f t="shared" si="230"/>
        <v>31.171651416056257</v>
      </c>
      <c r="AP2017">
        <f t="shared" si="231"/>
        <v>0.2</v>
      </c>
      <c r="AQ2017">
        <f>VLOOKUP(M2017,spp!A:H,8,FALSE)</f>
        <v>2</v>
      </c>
      <c r="AR2017" t="str">
        <f>VLOOKUP(M2017,spp!A:K,10,FALSE)</f>
        <v>Herbívoro</v>
      </c>
      <c r="AS2017" t="str">
        <f>VLOOKUP(M2017,spp!A:L,12,FALSE)</f>
        <v>LC</v>
      </c>
    </row>
    <row r="2018" spans="1:45" x14ac:dyDescent="0.3">
      <c r="A2018">
        <v>55</v>
      </c>
      <c r="B2018" s="2" t="s">
        <v>1176</v>
      </c>
      <c r="C2018" s="2" t="s">
        <v>1177</v>
      </c>
      <c r="D2018" s="2" t="s">
        <v>1190</v>
      </c>
      <c r="E2018" s="2" t="s">
        <v>1179</v>
      </c>
      <c r="F2018" s="2">
        <v>1</v>
      </c>
      <c r="G2018" s="1">
        <v>41473</v>
      </c>
      <c r="H2018" s="61">
        <v>2013</v>
      </c>
      <c r="I2018" s="5" t="s">
        <v>986</v>
      </c>
      <c r="K2018">
        <v>13</v>
      </c>
      <c r="L2018" t="str">
        <f t="shared" si="226"/>
        <v>Profundo</v>
      </c>
      <c r="M2018" s="2" t="s">
        <v>1062</v>
      </c>
      <c r="N2018" t="str">
        <f>VLOOKUP(M2018,spp!A:B,2,FALSE)</f>
        <v>Paranthias colonus</v>
      </c>
      <c r="O2018">
        <f t="shared" si="225"/>
        <v>40</v>
      </c>
      <c r="R2018">
        <v>30</v>
      </c>
      <c r="T2018">
        <v>10</v>
      </c>
      <c r="AJ2018">
        <f>VLOOKUP(M2018,spp!A:C,3,FALSE)</f>
        <v>1.485E-2</v>
      </c>
      <c r="AK2018">
        <f>VLOOKUP(M2018,spp!A:D,4,FALSE)</f>
        <v>2</v>
      </c>
      <c r="AL2018">
        <f t="shared" si="227"/>
        <v>162.421875</v>
      </c>
      <c r="AM2018">
        <f t="shared" si="228"/>
        <v>4.060546875</v>
      </c>
      <c r="AN2018">
        <f t="shared" si="229"/>
        <v>40.60546875</v>
      </c>
      <c r="AO2018">
        <f t="shared" si="230"/>
        <v>4.0605468749999998E-2</v>
      </c>
      <c r="AP2018">
        <f t="shared" si="231"/>
        <v>0.8</v>
      </c>
      <c r="AQ2018">
        <f>VLOOKUP(M2018,spp!A:H,8,FALSE)</f>
        <v>3.8</v>
      </c>
      <c r="AR2018" t="str">
        <f>VLOOKUP(M2018,spp!A:K,10,FALSE)</f>
        <v>Planctívoro</v>
      </c>
      <c r="AS2018" t="str">
        <f>VLOOKUP(M2018,spp!A:L,12,FALSE)</f>
        <v>LC</v>
      </c>
    </row>
    <row r="2019" spans="1:45" x14ac:dyDescent="0.3">
      <c r="A2019">
        <v>55</v>
      </c>
      <c r="B2019" s="2" t="s">
        <v>1176</v>
      </c>
      <c r="C2019" s="2" t="s">
        <v>1177</v>
      </c>
      <c r="D2019" s="2" t="s">
        <v>1190</v>
      </c>
      <c r="E2019" s="2" t="s">
        <v>1179</v>
      </c>
      <c r="F2019" s="2">
        <v>1</v>
      </c>
      <c r="G2019" s="1">
        <v>41473</v>
      </c>
      <c r="H2019" s="61">
        <v>2013</v>
      </c>
      <c r="I2019" s="5" t="s">
        <v>986</v>
      </c>
      <c r="K2019">
        <v>13</v>
      </c>
      <c r="L2019" t="str">
        <f t="shared" si="226"/>
        <v>Profundo</v>
      </c>
      <c r="M2019" s="2" t="s">
        <v>1037</v>
      </c>
      <c r="N2019" t="str">
        <f>VLOOKUP(M2019,spp!A:B,2,FALSE)</f>
        <v>Prionurus laticlavius</v>
      </c>
      <c r="O2019">
        <f t="shared" si="225"/>
        <v>20</v>
      </c>
      <c r="T2019">
        <v>20</v>
      </c>
      <c r="AJ2019" t="str">
        <f>VLOOKUP(M2019,spp!A:C,3,FALSE)</f>
        <v>0.19800000000000001</v>
      </c>
      <c r="AK2019">
        <f>VLOOKUP(M2019,spp!A:D,4,FALSE)</f>
        <v>2.504</v>
      </c>
      <c r="AL2019">
        <f t="shared" si="227"/>
        <v>12535.364524904851</v>
      </c>
      <c r="AM2019">
        <f t="shared" si="228"/>
        <v>313.38411312262127</v>
      </c>
      <c r="AN2019">
        <f t="shared" si="229"/>
        <v>3133.8411312262128</v>
      </c>
      <c r="AO2019">
        <f t="shared" si="230"/>
        <v>3.1338411312262129</v>
      </c>
      <c r="AP2019">
        <f t="shared" si="231"/>
        <v>0.4</v>
      </c>
      <c r="AQ2019">
        <f>VLOOKUP(M2019,spp!A:H,8,FALSE)</f>
        <v>2.7</v>
      </c>
      <c r="AR2019" t="str">
        <f>VLOOKUP(M2019,spp!A:K,10,FALSE)</f>
        <v>Herbívoro</v>
      </c>
      <c r="AS2019" t="str">
        <f>VLOOKUP(M2019,spp!A:L,12,FALSE)</f>
        <v>LC</v>
      </c>
    </row>
    <row r="2020" spans="1:45" x14ac:dyDescent="0.3">
      <c r="A2020">
        <v>55</v>
      </c>
      <c r="B2020" s="2" t="s">
        <v>1176</v>
      </c>
      <c r="C2020" s="2" t="s">
        <v>1177</v>
      </c>
      <c r="D2020" s="2" t="s">
        <v>1190</v>
      </c>
      <c r="E2020" s="2" t="s">
        <v>1179</v>
      </c>
      <c r="F2020" s="2">
        <v>1</v>
      </c>
      <c r="G2020" s="1">
        <v>41473</v>
      </c>
      <c r="H2020" s="61">
        <v>2013</v>
      </c>
      <c r="I2020" s="5" t="s">
        <v>986</v>
      </c>
      <c r="K2020">
        <v>13</v>
      </c>
      <c r="L2020" t="str">
        <f t="shared" si="226"/>
        <v>Profundo</v>
      </c>
      <c r="M2020" s="2" t="s">
        <v>1200</v>
      </c>
      <c r="N2020" t="str">
        <f>VLOOKUP(M2020,spp!A:B,2,FALSE)</f>
        <v>Thalassoma grammaticum</v>
      </c>
      <c r="O2020">
        <f t="shared" si="225"/>
        <v>4</v>
      </c>
      <c r="R2020">
        <v>4</v>
      </c>
      <c r="AJ2020">
        <f>VLOOKUP(M2020,spp!A:C,3,FALSE)</f>
        <v>1</v>
      </c>
      <c r="AK2020">
        <f>VLOOKUP(M2020,spp!A:D,4,FALSE)</f>
        <v>2.9718</v>
      </c>
      <c r="AL2020">
        <f t="shared" si="227"/>
        <v>7275.4048958300327</v>
      </c>
      <c r="AM2020">
        <f t="shared" si="228"/>
        <v>181.88512239575081</v>
      </c>
      <c r="AN2020">
        <f t="shared" si="229"/>
        <v>1818.8512239575082</v>
      </c>
      <c r="AO2020">
        <f t="shared" si="230"/>
        <v>1.8188512239575081</v>
      </c>
      <c r="AP2020">
        <f t="shared" si="231"/>
        <v>0.08</v>
      </c>
      <c r="AQ2020">
        <f>VLOOKUP(M2020,spp!A:H,8,FALSE)</f>
        <v>3.5</v>
      </c>
      <c r="AR2020" t="str">
        <f>VLOOKUP(M2020,spp!A:K,10,FALSE)</f>
        <v>Depredador</v>
      </c>
      <c r="AS2020" t="str">
        <f>VLOOKUP(M2020,spp!A:L,12,FALSE)</f>
        <v>LC</v>
      </c>
    </row>
    <row r="2021" spans="1:45" x14ac:dyDescent="0.3">
      <c r="A2021">
        <v>55</v>
      </c>
      <c r="B2021" s="2" t="s">
        <v>1176</v>
      </c>
      <c r="C2021" s="2" t="s">
        <v>1177</v>
      </c>
      <c r="D2021" s="2" t="s">
        <v>1190</v>
      </c>
      <c r="E2021" s="2" t="s">
        <v>1179</v>
      </c>
      <c r="F2021" s="2">
        <v>1</v>
      </c>
      <c r="G2021" s="1">
        <v>41473</v>
      </c>
      <c r="H2021" s="61">
        <v>2013</v>
      </c>
      <c r="I2021" s="5" t="s">
        <v>986</v>
      </c>
      <c r="K2021">
        <v>13</v>
      </c>
      <c r="L2021" t="str">
        <f t="shared" si="226"/>
        <v>Profundo</v>
      </c>
      <c r="M2021" s="2" t="s">
        <v>1040</v>
      </c>
      <c r="N2021" t="str">
        <f>VLOOKUP(M2021,spp!A:B,2,FALSE)</f>
        <v>Sufflamen verres</v>
      </c>
      <c r="O2021">
        <f t="shared" si="225"/>
        <v>2</v>
      </c>
      <c r="R2021">
        <v>2</v>
      </c>
      <c r="AJ2021">
        <f>VLOOKUP(M2021,spp!A:C,3,FALSE)</f>
        <v>2</v>
      </c>
      <c r="AK2021">
        <f>VLOOKUP(M2021,spp!A:D,4,FALSE)</f>
        <v>3</v>
      </c>
      <c r="AL2021">
        <f t="shared" si="227"/>
        <v>7812.5</v>
      </c>
      <c r="AM2021">
        <f t="shared" si="228"/>
        <v>195.3125</v>
      </c>
      <c r="AN2021">
        <f t="shared" si="229"/>
        <v>1953.125</v>
      </c>
      <c r="AO2021">
        <f t="shared" si="230"/>
        <v>1.953125</v>
      </c>
      <c r="AP2021">
        <f t="shared" si="231"/>
        <v>0.04</v>
      </c>
      <c r="AQ2021">
        <f>VLOOKUP(M2021,spp!A:H,8,FALSE)</f>
        <v>3.3</v>
      </c>
      <c r="AR2021" t="str">
        <f>VLOOKUP(M2021,spp!A:K,10,FALSE)</f>
        <v>Depredador</v>
      </c>
      <c r="AS2021" t="str">
        <f>VLOOKUP(M2021,spp!A:L,12,FALSE)</f>
        <v>LC</v>
      </c>
    </row>
    <row r="2022" spans="1:45" x14ac:dyDescent="0.3">
      <c r="A2022">
        <v>55</v>
      </c>
      <c r="B2022" s="2" t="s">
        <v>1176</v>
      </c>
      <c r="C2022" s="2" t="s">
        <v>1177</v>
      </c>
      <c r="D2022" s="2" t="s">
        <v>1190</v>
      </c>
      <c r="E2022" s="2" t="s">
        <v>1179</v>
      </c>
      <c r="F2022" s="2">
        <v>1</v>
      </c>
      <c r="G2022" s="1">
        <v>41473</v>
      </c>
      <c r="H2022" s="61">
        <v>2013</v>
      </c>
      <c r="I2022" s="5" t="s">
        <v>986</v>
      </c>
      <c r="K2022">
        <v>13</v>
      </c>
      <c r="L2022" t="str">
        <f t="shared" si="226"/>
        <v>Profundo</v>
      </c>
      <c r="M2022" s="2" t="s">
        <v>1047</v>
      </c>
      <c r="N2022" t="str">
        <f>VLOOKUP(M2022,spp!A:B,2,FALSE)</f>
        <v>Scarus rubroviolaceus</v>
      </c>
      <c r="O2022">
        <f t="shared" si="225"/>
        <v>1</v>
      </c>
      <c r="U2022">
        <v>1</v>
      </c>
      <c r="AJ2022">
        <f>VLOOKUP(M2022,spp!A:C,3,FALSE)</f>
        <v>1</v>
      </c>
      <c r="AK2022">
        <f>VLOOKUP(M2022,spp!A:D,4,FALSE)</f>
        <v>3.109</v>
      </c>
      <c r="AL2022">
        <f t="shared" si="227"/>
        <v>63169.516074034844</v>
      </c>
      <c r="AM2022">
        <f t="shared" si="228"/>
        <v>1579.2379018508711</v>
      </c>
      <c r="AN2022">
        <f t="shared" si="229"/>
        <v>15792.379018508711</v>
      </c>
      <c r="AO2022">
        <f t="shared" si="230"/>
        <v>15.792379018508711</v>
      </c>
      <c r="AP2022">
        <f t="shared" si="231"/>
        <v>0.02</v>
      </c>
      <c r="AQ2022">
        <f>VLOOKUP(M2022,spp!A:H,8,FALSE)</f>
        <v>2</v>
      </c>
      <c r="AR2022" t="str">
        <f>VLOOKUP(M2022,spp!A:K,10,FALSE)</f>
        <v>Herbívoro</v>
      </c>
      <c r="AS2022" t="str">
        <f>VLOOKUP(M2022,spp!A:L,12,FALSE)</f>
        <v>LC</v>
      </c>
    </row>
    <row r="2023" spans="1:45" x14ac:dyDescent="0.3">
      <c r="A2023">
        <v>55</v>
      </c>
      <c r="B2023" s="2" t="s">
        <v>1176</v>
      </c>
      <c r="C2023" s="2" t="s">
        <v>1177</v>
      </c>
      <c r="D2023" s="2" t="s">
        <v>1190</v>
      </c>
      <c r="E2023" s="2" t="s">
        <v>1179</v>
      </c>
      <c r="F2023" s="2">
        <v>1</v>
      </c>
      <c r="G2023" s="1">
        <v>41473</v>
      </c>
      <c r="H2023" s="61">
        <v>2013</v>
      </c>
      <c r="I2023" s="5" t="s">
        <v>986</v>
      </c>
      <c r="K2023">
        <v>13</v>
      </c>
      <c r="L2023" t="str">
        <f t="shared" si="226"/>
        <v>Profundo</v>
      </c>
      <c r="M2023" s="2" t="s">
        <v>1145</v>
      </c>
      <c r="N2023" t="str">
        <f>VLOOKUP(M2023,spp!A:B,2,FALSE)</f>
        <v>Ctenochaetus marginatus</v>
      </c>
      <c r="O2023">
        <f t="shared" si="225"/>
        <v>10</v>
      </c>
      <c r="T2023">
        <v>10</v>
      </c>
      <c r="AJ2023">
        <f>VLOOKUP(M2023,spp!A:C,3,FALSE)</f>
        <v>0.297619048</v>
      </c>
      <c r="AK2023">
        <f>VLOOKUP(M2023,spp!A:D,4,FALSE)</f>
        <v>3</v>
      </c>
      <c r="AL2023">
        <f t="shared" si="227"/>
        <v>46502.97625</v>
      </c>
      <c r="AM2023">
        <f t="shared" si="228"/>
        <v>1162.57440625</v>
      </c>
      <c r="AN2023">
        <f t="shared" si="229"/>
        <v>11625.7440625</v>
      </c>
      <c r="AO2023">
        <f t="shared" si="230"/>
        <v>11.625744062500001</v>
      </c>
      <c r="AP2023">
        <f t="shared" si="231"/>
        <v>0.2</v>
      </c>
      <c r="AQ2023">
        <f>VLOOKUP(M2023,spp!A:H,8,FALSE)</f>
        <v>2</v>
      </c>
      <c r="AR2023" t="str">
        <f>VLOOKUP(M2023,spp!A:K,10,FALSE)</f>
        <v>Herbívoro</v>
      </c>
      <c r="AS2023" t="str">
        <f>VLOOKUP(M2023,spp!A:L,12,FALSE)</f>
        <v>LC</v>
      </c>
    </row>
    <row r="2024" spans="1:45" x14ac:dyDescent="0.3">
      <c r="A2024">
        <v>55</v>
      </c>
      <c r="B2024" s="2" t="s">
        <v>1176</v>
      </c>
      <c r="C2024" s="2" t="s">
        <v>1177</v>
      </c>
      <c r="D2024" s="2" t="s">
        <v>1190</v>
      </c>
      <c r="E2024" s="2" t="s">
        <v>1179</v>
      </c>
      <c r="F2024" s="2">
        <v>1</v>
      </c>
      <c r="G2024" s="1">
        <v>41473</v>
      </c>
      <c r="H2024" s="61">
        <v>2013</v>
      </c>
      <c r="I2024" s="5" t="s">
        <v>986</v>
      </c>
      <c r="K2024">
        <v>13</v>
      </c>
      <c r="L2024" t="str">
        <f t="shared" si="226"/>
        <v>Profundo</v>
      </c>
      <c r="M2024" s="2" t="s">
        <v>1042</v>
      </c>
      <c r="N2024" t="str">
        <f>VLOOKUP(M2024,spp!A:B,2,FALSE)</f>
        <v>Bodianus diplotaenia</v>
      </c>
      <c r="O2024">
        <f t="shared" si="225"/>
        <v>5</v>
      </c>
      <c r="S2024">
        <v>3</v>
      </c>
      <c r="T2024">
        <v>2</v>
      </c>
      <c r="AJ2024">
        <f>VLOOKUP(M2024,spp!A:C,3,FALSE)</f>
        <v>2.01E-2</v>
      </c>
      <c r="AK2024">
        <f>VLOOKUP(M2024,spp!A:D,4,FALSE)</f>
        <v>2</v>
      </c>
      <c r="AL2024">
        <f t="shared" si="227"/>
        <v>43.591875000000002</v>
      </c>
      <c r="AM2024">
        <f t="shared" si="228"/>
        <v>1.089796875</v>
      </c>
      <c r="AN2024">
        <f t="shared" si="229"/>
        <v>10.89796875</v>
      </c>
      <c r="AO2024">
        <f t="shared" si="230"/>
        <v>1.0897968750000001E-2</v>
      </c>
      <c r="AP2024">
        <f t="shared" si="231"/>
        <v>0.1</v>
      </c>
      <c r="AQ2024">
        <f>VLOOKUP(M2024,spp!A:H,8,FALSE)</f>
        <v>3.4</v>
      </c>
      <c r="AR2024" t="str">
        <f>VLOOKUP(M2024,spp!A:K,10,FALSE)</f>
        <v>Depredador</v>
      </c>
      <c r="AS2024" t="str">
        <f>VLOOKUP(M2024,spp!A:L,12,FALSE)</f>
        <v>LC</v>
      </c>
    </row>
    <row r="2025" spans="1:45" x14ac:dyDescent="0.3">
      <c r="A2025">
        <v>55</v>
      </c>
      <c r="B2025" s="2" t="s">
        <v>1176</v>
      </c>
      <c r="C2025" s="2" t="s">
        <v>1177</v>
      </c>
      <c r="D2025" s="2" t="s">
        <v>1190</v>
      </c>
      <c r="E2025" s="2" t="s">
        <v>1179</v>
      </c>
      <c r="F2025" s="2">
        <v>1</v>
      </c>
      <c r="G2025" s="1">
        <v>41473</v>
      </c>
      <c r="H2025" s="61">
        <v>2013</v>
      </c>
      <c r="I2025" s="5" t="s">
        <v>986</v>
      </c>
      <c r="K2025">
        <v>13</v>
      </c>
      <c r="L2025" t="str">
        <f t="shared" si="226"/>
        <v>Profundo</v>
      </c>
      <c r="M2025" s="2" t="s">
        <v>1030</v>
      </c>
      <c r="N2025" t="str">
        <f>VLOOKUP(M2025,spp!A:B,2,FALSE)</f>
        <v>Kyphosus analogus</v>
      </c>
      <c r="O2025">
        <f t="shared" si="225"/>
        <v>1</v>
      </c>
      <c r="S2025">
        <v>1</v>
      </c>
      <c r="AJ2025">
        <f>VLOOKUP(M2025,spp!A:C,3,FALSE)</f>
        <v>2.18E-2</v>
      </c>
      <c r="AK2025">
        <f>VLOOKUP(M2025,spp!A:D,4,FALSE)</f>
        <v>3</v>
      </c>
      <c r="AL2025">
        <f t="shared" si="227"/>
        <v>116.83437499999999</v>
      </c>
      <c r="AM2025">
        <f t="shared" si="228"/>
        <v>2.920859375</v>
      </c>
      <c r="AN2025">
        <f t="shared" si="229"/>
        <v>29.208593749999999</v>
      </c>
      <c r="AO2025">
        <f t="shared" si="230"/>
        <v>2.9208593749999998E-2</v>
      </c>
      <c r="AP2025">
        <f t="shared" si="231"/>
        <v>0.02</v>
      </c>
      <c r="AQ2025">
        <f>VLOOKUP(M2025,spp!A:H,8,FALSE)</f>
        <v>2</v>
      </c>
      <c r="AR2025" t="str">
        <f>VLOOKUP(M2025,spp!A:K,10,FALSE)</f>
        <v>Herbívoro</v>
      </c>
      <c r="AS2025" t="str">
        <f>VLOOKUP(M2025,spp!A:L,12,FALSE)</f>
        <v>LC</v>
      </c>
    </row>
    <row r="2026" spans="1:45" x14ac:dyDescent="0.3">
      <c r="A2026">
        <v>55</v>
      </c>
      <c r="B2026" s="2" t="s">
        <v>1176</v>
      </c>
      <c r="C2026" s="2" t="s">
        <v>1177</v>
      </c>
      <c r="D2026" s="2" t="s">
        <v>1190</v>
      </c>
      <c r="E2026" s="2" t="s">
        <v>1179</v>
      </c>
      <c r="F2026" s="2">
        <v>1</v>
      </c>
      <c r="G2026" s="1">
        <v>41473</v>
      </c>
      <c r="H2026" s="61">
        <v>2013</v>
      </c>
      <c r="I2026" s="5" t="s">
        <v>986</v>
      </c>
      <c r="K2026">
        <v>13</v>
      </c>
      <c r="L2026" t="str">
        <f t="shared" si="226"/>
        <v>Profundo</v>
      </c>
      <c r="M2026" s="2" t="s">
        <v>1046</v>
      </c>
      <c r="N2026" t="str">
        <f>VLOOKUP(M2026,spp!A:B,2,FALSE)</f>
        <v>Arothron meleagris</v>
      </c>
      <c r="O2026">
        <f t="shared" si="225"/>
        <v>4</v>
      </c>
      <c r="R2026">
        <v>4</v>
      </c>
      <c r="AJ2026">
        <f>VLOOKUP(M2026,spp!A:C,3,FALSE)</f>
        <v>3</v>
      </c>
      <c r="AK2026">
        <f>VLOOKUP(M2026,spp!A:D,4,FALSE)</f>
        <v>2</v>
      </c>
      <c r="AL2026">
        <f t="shared" si="227"/>
        <v>1875</v>
      </c>
      <c r="AM2026">
        <f t="shared" si="228"/>
        <v>46.875</v>
      </c>
      <c r="AN2026">
        <f t="shared" si="229"/>
        <v>468.75</v>
      </c>
      <c r="AO2026">
        <f t="shared" si="230"/>
        <v>0.46875</v>
      </c>
      <c r="AP2026">
        <f t="shared" si="231"/>
        <v>0.08</v>
      </c>
      <c r="AQ2026">
        <f>VLOOKUP(M2026,spp!A:H,8,FALSE)</f>
        <v>3.4</v>
      </c>
      <c r="AR2026" t="str">
        <f>VLOOKUP(M2026,spp!A:K,10,FALSE)</f>
        <v>Depredador</v>
      </c>
      <c r="AS2026" t="str">
        <f>VLOOKUP(M2026,spp!A:L,12,FALSE)</f>
        <v>NE</v>
      </c>
    </row>
    <row r="2027" spans="1:45" x14ac:dyDescent="0.3">
      <c r="A2027">
        <v>55</v>
      </c>
      <c r="B2027" s="2" t="s">
        <v>1176</v>
      </c>
      <c r="C2027" s="2" t="s">
        <v>1177</v>
      </c>
      <c r="D2027" s="2" t="s">
        <v>1190</v>
      </c>
      <c r="E2027" s="2" t="s">
        <v>1179</v>
      </c>
      <c r="F2027" s="2">
        <v>1</v>
      </c>
      <c r="G2027" s="1">
        <v>41473</v>
      </c>
      <c r="H2027" s="61">
        <v>2013</v>
      </c>
      <c r="I2027" s="5" t="s">
        <v>986</v>
      </c>
      <c r="K2027">
        <v>13</v>
      </c>
      <c r="L2027" t="str">
        <f t="shared" si="226"/>
        <v>Profundo</v>
      </c>
      <c r="M2027" s="2" t="s">
        <v>1195</v>
      </c>
      <c r="N2027" t="str">
        <f>VLOOKUP(M2027,spp!A:B,2,FALSE)</f>
        <v>Melichthys niger</v>
      </c>
      <c r="O2027">
        <f t="shared" si="225"/>
        <v>8</v>
      </c>
      <c r="T2027">
        <v>8</v>
      </c>
      <c r="AJ2027">
        <f>VLOOKUP(M2027,spp!A:C,3,FALSE)</f>
        <v>5</v>
      </c>
      <c r="AK2027">
        <f>VLOOKUP(M2027,spp!A:D,4,FALSE)</f>
        <v>3</v>
      </c>
      <c r="AL2027">
        <f t="shared" si="227"/>
        <v>625000</v>
      </c>
      <c r="AM2027">
        <f t="shared" si="228"/>
        <v>15625</v>
      </c>
      <c r="AN2027">
        <f t="shared" si="229"/>
        <v>156250</v>
      </c>
      <c r="AO2027">
        <f t="shared" si="230"/>
        <v>156.25</v>
      </c>
      <c r="AP2027">
        <f t="shared" si="231"/>
        <v>0.16</v>
      </c>
      <c r="AQ2027">
        <f>VLOOKUP(M2027,spp!A:H,8,FALSE)</f>
        <v>2.4</v>
      </c>
      <c r="AR2027" t="str">
        <f>VLOOKUP(M2027,spp!A:K,10,FALSE)</f>
        <v>Herbívoro</v>
      </c>
      <c r="AS2027" t="str">
        <f>VLOOKUP(M2027,spp!A:L,12,FALSE)</f>
        <v>NE</v>
      </c>
    </row>
    <row r="2028" spans="1:45" x14ac:dyDescent="0.3">
      <c r="A2028">
        <v>55</v>
      </c>
      <c r="B2028" s="2" t="s">
        <v>1176</v>
      </c>
      <c r="C2028" s="2" t="s">
        <v>1177</v>
      </c>
      <c r="D2028" s="2" t="s">
        <v>1190</v>
      </c>
      <c r="E2028" s="2" t="s">
        <v>1179</v>
      </c>
      <c r="F2028" s="2">
        <v>1</v>
      </c>
      <c r="G2028" s="1">
        <v>41473</v>
      </c>
      <c r="H2028" s="61">
        <v>2013</v>
      </c>
      <c r="I2028" s="5" t="s">
        <v>986</v>
      </c>
      <c r="K2028">
        <v>13</v>
      </c>
      <c r="L2028" t="str">
        <f t="shared" si="226"/>
        <v>Profundo</v>
      </c>
      <c r="M2028" s="2" t="s">
        <v>1066</v>
      </c>
      <c r="N2028" t="str">
        <f>VLOOKUP(M2028,spp!A:B,2,FALSE)</f>
        <v>Caranx melampygus</v>
      </c>
      <c r="O2028">
        <f t="shared" si="225"/>
        <v>2</v>
      </c>
      <c r="U2028">
        <v>2</v>
      </c>
      <c r="AJ2028">
        <f>VLOOKUP(M2028,spp!A:C,3,FALSE)</f>
        <v>2</v>
      </c>
      <c r="AK2028">
        <f>VLOOKUP(M2028,spp!A:D,4,FALSE)</f>
        <v>2</v>
      </c>
      <c r="AL2028">
        <f t="shared" si="227"/>
        <v>4900</v>
      </c>
      <c r="AM2028">
        <f t="shared" si="228"/>
        <v>122.5</v>
      </c>
      <c r="AN2028">
        <f t="shared" si="229"/>
        <v>1225</v>
      </c>
      <c r="AO2028">
        <f t="shared" si="230"/>
        <v>1.2250000000000001</v>
      </c>
      <c r="AP2028">
        <f t="shared" si="231"/>
        <v>0.04</v>
      </c>
      <c r="AQ2028">
        <f>VLOOKUP(M2028,spp!A:H,8,FALSE)</f>
        <v>4.5</v>
      </c>
      <c r="AR2028" t="str">
        <f>VLOOKUP(M2028,spp!A:K,10,FALSE)</f>
        <v>Depredador Tope</v>
      </c>
      <c r="AS2028" t="str">
        <f>VLOOKUP(M2028,spp!A:L,12,FALSE)</f>
        <v>NE</v>
      </c>
    </row>
    <row r="2029" spans="1:45" x14ac:dyDescent="0.3">
      <c r="A2029">
        <v>55</v>
      </c>
      <c r="B2029" s="2" t="s">
        <v>1176</v>
      </c>
      <c r="C2029" s="2" t="s">
        <v>1177</v>
      </c>
      <c r="D2029" s="2" t="s">
        <v>1190</v>
      </c>
      <c r="E2029" s="2" t="s">
        <v>1179</v>
      </c>
      <c r="F2029" s="2">
        <v>1</v>
      </c>
      <c r="G2029" s="1">
        <v>41473</v>
      </c>
      <c r="H2029" s="61">
        <v>2013</v>
      </c>
      <c r="I2029" s="5" t="s">
        <v>986</v>
      </c>
      <c r="K2029">
        <v>13</v>
      </c>
      <c r="L2029" t="str">
        <f t="shared" si="226"/>
        <v>Profundo</v>
      </c>
      <c r="M2029" s="2" t="s">
        <v>1028</v>
      </c>
      <c r="N2029" t="str">
        <f>VLOOKUP(M2029,spp!A:B,2,FALSE)</f>
        <v>Thalassoma lucasanum</v>
      </c>
      <c r="O2029">
        <f t="shared" si="225"/>
        <v>50</v>
      </c>
      <c r="P2029">
        <v>50</v>
      </c>
      <c r="AJ2029">
        <f>VLOOKUP(M2029,spp!A:C,3,FALSE)</f>
        <v>1.261E-2</v>
      </c>
      <c r="AK2029">
        <f>VLOOKUP(M2029,spp!A:D,4,FALSE)</f>
        <v>2</v>
      </c>
      <c r="AL2029">
        <f t="shared" si="227"/>
        <v>3.9406249999999998</v>
      </c>
      <c r="AM2029">
        <f t="shared" si="228"/>
        <v>9.8515624999999996E-2</v>
      </c>
      <c r="AN2029">
        <f t="shared" si="229"/>
        <v>0.98515624999999996</v>
      </c>
      <c r="AO2029">
        <f t="shared" si="230"/>
        <v>9.8515624999999992E-4</v>
      </c>
      <c r="AP2029">
        <f t="shared" si="231"/>
        <v>1</v>
      </c>
      <c r="AQ2029">
        <f>VLOOKUP(M2029,spp!A:H,8,FALSE)</f>
        <v>3.5</v>
      </c>
      <c r="AR2029" t="str">
        <f>VLOOKUP(M2029,spp!A:K,10,FALSE)</f>
        <v>Depredador</v>
      </c>
      <c r="AS2029" t="str">
        <f>VLOOKUP(M2029,spp!A:L,12,FALSE)</f>
        <v>LC</v>
      </c>
    </row>
    <row r="2030" spans="1:45" x14ac:dyDescent="0.3">
      <c r="A2030">
        <v>55</v>
      </c>
      <c r="B2030" s="2" t="s">
        <v>1176</v>
      </c>
      <c r="C2030" s="2" t="s">
        <v>1177</v>
      </c>
      <c r="D2030" s="2" t="s">
        <v>1190</v>
      </c>
      <c r="E2030" s="2" t="s">
        <v>1179</v>
      </c>
      <c r="F2030" s="2">
        <v>1</v>
      </c>
      <c r="G2030" s="1">
        <v>41473</v>
      </c>
      <c r="H2030" s="61">
        <v>2013</v>
      </c>
      <c r="I2030" s="5" t="s">
        <v>986</v>
      </c>
      <c r="K2030">
        <v>13</v>
      </c>
      <c r="L2030" t="str">
        <f t="shared" si="226"/>
        <v>Profundo</v>
      </c>
      <c r="M2030" s="2" t="s">
        <v>1080</v>
      </c>
      <c r="N2030" t="str">
        <f>VLOOKUP(M2030,spp!A:B,2,FALSE)</f>
        <v>Aulostomus chinensis</v>
      </c>
      <c r="O2030">
        <f t="shared" si="225"/>
        <v>1</v>
      </c>
      <c r="U2030">
        <v>1</v>
      </c>
      <c r="AJ2030">
        <f>VLOOKUP(M2030,spp!A:C,3,FALSE)</f>
        <v>2</v>
      </c>
      <c r="AK2030">
        <f>VLOOKUP(M2030,spp!A:D,4,FALSE)</f>
        <v>3</v>
      </c>
      <c r="AL2030">
        <f t="shared" si="227"/>
        <v>85750</v>
      </c>
      <c r="AM2030">
        <f t="shared" si="228"/>
        <v>2143.75</v>
      </c>
      <c r="AN2030">
        <f t="shared" si="229"/>
        <v>21437.5</v>
      </c>
      <c r="AO2030">
        <f t="shared" si="230"/>
        <v>21.4375</v>
      </c>
      <c r="AP2030">
        <f t="shared" si="231"/>
        <v>0.02</v>
      </c>
      <c r="AQ2030">
        <f>VLOOKUP(M2030,spp!A:H,8,FALSE)</f>
        <v>3.9</v>
      </c>
      <c r="AR2030" t="str">
        <f>VLOOKUP(M2030,spp!A:K,10,FALSE)</f>
        <v>Depredador</v>
      </c>
      <c r="AS2030" t="str">
        <f>VLOOKUP(M2030,spp!A:L,12,FALSE)</f>
        <v>NE</v>
      </c>
    </row>
    <row r="2031" spans="1:45" x14ac:dyDescent="0.3">
      <c r="A2031">
        <v>55</v>
      </c>
      <c r="B2031" s="2" t="s">
        <v>1176</v>
      </c>
      <c r="C2031" s="2" t="s">
        <v>1177</v>
      </c>
      <c r="D2031" s="2" t="s">
        <v>1190</v>
      </c>
      <c r="E2031" s="2" t="s">
        <v>1179</v>
      </c>
      <c r="F2031" s="2">
        <v>1</v>
      </c>
      <c r="G2031" s="1">
        <v>41473</v>
      </c>
      <c r="H2031" s="61">
        <v>2013</v>
      </c>
      <c r="I2031" s="5" t="s">
        <v>986</v>
      </c>
      <c r="K2031">
        <v>13</v>
      </c>
      <c r="L2031" t="str">
        <f t="shared" si="226"/>
        <v>Profundo</v>
      </c>
      <c r="M2031" s="2" t="s">
        <v>1031</v>
      </c>
      <c r="N2031" t="str">
        <f>VLOOKUP(M2031,spp!A:B,2,FALSE)</f>
        <v>Ophioblennius steindachneri</v>
      </c>
      <c r="O2031">
        <f t="shared" si="225"/>
        <v>2</v>
      </c>
      <c r="Q2031">
        <v>2</v>
      </c>
      <c r="AJ2031">
        <f>VLOOKUP(M2031,spp!A:C,3,FALSE)</f>
        <v>3</v>
      </c>
      <c r="AK2031">
        <f>VLOOKUP(M2031,spp!A:D,4,FALSE)</f>
        <v>2.379</v>
      </c>
      <c r="AL2031">
        <f t="shared" si="227"/>
        <v>724.30585519013448</v>
      </c>
      <c r="AM2031">
        <f t="shared" si="228"/>
        <v>18.107646379753362</v>
      </c>
      <c r="AN2031">
        <f t="shared" si="229"/>
        <v>181.07646379753362</v>
      </c>
      <c r="AO2031">
        <f t="shared" si="230"/>
        <v>0.18107646379753362</v>
      </c>
      <c r="AP2031">
        <f t="shared" si="231"/>
        <v>0.04</v>
      </c>
      <c r="AQ2031">
        <f>VLOOKUP(M2031,spp!A:H,8,FALSE)</f>
        <v>2.7</v>
      </c>
      <c r="AR2031" t="str">
        <f>VLOOKUP(M2031,spp!A:K,10,FALSE)</f>
        <v>Herbívoro</v>
      </c>
      <c r="AS2031" t="str">
        <f>VLOOKUP(M2031,spp!A:L,12,FALSE)</f>
        <v>LC</v>
      </c>
    </row>
    <row r="2032" spans="1:45" x14ac:dyDescent="0.3">
      <c r="A2032">
        <v>55</v>
      </c>
      <c r="B2032" s="2" t="s">
        <v>1176</v>
      </c>
      <c r="C2032" s="2" t="s">
        <v>1177</v>
      </c>
      <c r="D2032" s="2" t="s">
        <v>1190</v>
      </c>
      <c r="E2032" s="2" t="s">
        <v>1179</v>
      </c>
      <c r="F2032" s="2">
        <v>2</v>
      </c>
      <c r="G2032" s="1">
        <v>41473</v>
      </c>
      <c r="H2032" s="61">
        <v>2013</v>
      </c>
      <c r="I2032" s="5" t="s">
        <v>986</v>
      </c>
      <c r="K2032">
        <v>13</v>
      </c>
      <c r="L2032" t="str">
        <f t="shared" si="226"/>
        <v>Profundo</v>
      </c>
      <c r="M2032" s="2" t="s">
        <v>1194</v>
      </c>
      <c r="N2032" t="str">
        <f>VLOOKUP(M2032,spp!A:B,2,FALSE)</f>
        <v>Stegastes arcifrons</v>
      </c>
      <c r="O2032">
        <f t="shared" si="225"/>
        <v>65</v>
      </c>
      <c r="P2032">
        <v>30</v>
      </c>
      <c r="Q2032">
        <v>35</v>
      </c>
      <c r="AJ2032">
        <f>VLOOKUP(M2032,spp!A:C,3,FALSE)</f>
        <v>3.49E-2</v>
      </c>
      <c r="AK2032">
        <f>VLOOKUP(M2032,spp!A:D,4,FALSE)</f>
        <v>2</v>
      </c>
      <c r="AL2032">
        <f t="shared" si="227"/>
        <v>75.253124999999997</v>
      </c>
      <c r="AM2032">
        <f t="shared" si="228"/>
        <v>1.881328125</v>
      </c>
      <c r="AN2032">
        <f t="shared" si="229"/>
        <v>18.813281249999999</v>
      </c>
      <c r="AO2032">
        <f t="shared" si="230"/>
        <v>1.8813281250000001E-2</v>
      </c>
      <c r="AP2032">
        <f t="shared" si="231"/>
        <v>1.3</v>
      </c>
      <c r="AQ2032">
        <f>VLOOKUP(M2032,spp!A:H,8,FALSE)</f>
        <v>2.97</v>
      </c>
      <c r="AR2032" t="str">
        <f>VLOOKUP(M2032,spp!A:K,10,FALSE)</f>
        <v>Herbívoro</v>
      </c>
      <c r="AS2032" t="str">
        <f>VLOOKUP(M2032,spp!A:L,12,FALSE)</f>
        <v>LC</v>
      </c>
    </row>
    <row r="2033" spans="1:45" x14ac:dyDescent="0.3">
      <c r="A2033">
        <v>55</v>
      </c>
      <c r="B2033" s="2" t="s">
        <v>1176</v>
      </c>
      <c r="C2033" s="2" t="s">
        <v>1177</v>
      </c>
      <c r="D2033" s="2" t="s">
        <v>1190</v>
      </c>
      <c r="E2033" s="2" t="s">
        <v>1179</v>
      </c>
      <c r="F2033" s="2">
        <v>2</v>
      </c>
      <c r="G2033" s="1">
        <v>41473</v>
      </c>
      <c r="H2033" s="61">
        <v>2013</v>
      </c>
      <c r="I2033" s="5" t="s">
        <v>986</v>
      </c>
      <c r="K2033">
        <v>13</v>
      </c>
      <c r="L2033" t="str">
        <f t="shared" si="226"/>
        <v>Profundo</v>
      </c>
      <c r="M2033" s="2" t="s">
        <v>1078</v>
      </c>
      <c r="N2033" t="str">
        <f>VLOOKUP(M2033,spp!A:B,2,FALSE)</f>
        <v>Lutjanus viridis</v>
      </c>
      <c r="O2033">
        <f t="shared" si="225"/>
        <v>25</v>
      </c>
      <c r="T2033">
        <v>25</v>
      </c>
      <c r="AJ2033">
        <f>VLOOKUP(M2033,spp!A:C,3,FALSE)</f>
        <v>1.67E-2</v>
      </c>
      <c r="AK2033">
        <f>VLOOKUP(M2033,spp!A:D,4,FALSE)</f>
        <v>2</v>
      </c>
      <c r="AL2033">
        <f t="shared" si="227"/>
        <v>260.9375</v>
      </c>
      <c r="AM2033">
        <f t="shared" si="228"/>
        <v>6.5234375</v>
      </c>
      <c r="AN2033">
        <f t="shared" si="229"/>
        <v>65.234375</v>
      </c>
      <c r="AO2033">
        <f t="shared" si="230"/>
        <v>6.5234374999999997E-2</v>
      </c>
      <c r="AP2033">
        <f t="shared" si="231"/>
        <v>0.5</v>
      </c>
      <c r="AQ2033">
        <f>VLOOKUP(M2033,spp!A:H,8,FALSE)</f>
        <v>4.2</v>
      </c>
      <c r="AR2033" t="str">
        <f>VLOOKUP(M2033,spp!A:K,10,FALSE)</f>
        <v>Depredador Tope</v>
      </c>
      <c r="AS2033" t="str">
        <f>VLOOKUP(M2033,spp!A:L,12,FALSE)</f>
        <v>LC</v>
      </c>
    </row>
    <row r="2034" spans="1:45" x14ac:dyDescent="0.3">
      <c r="A2034">
        <v>55</v>
      </c>
      <c r="B2034" s="2" t="s">
        <v>1176</v>
      </c>
      <c r="C2034" s="2" t="s">
        <v>1177</v>
      </c>
      <c r="D2034" s="2" t="s">
        <v>1190</v>
      </c>
      <c r="E2034" s="2" t="s">
        <v>1179</v>
      </c>
      <c r="F2034" s="2">
        <v>2</v>
      </c>
      <c r="G2034" s="1">
        <v>41473</v>
      </c>
      <c r="H2034" s="61">
        <v>2013</v>
      </c>
      <c r="I2034" s="5" t="s">
        <v>986</v>
      </c>
      <c r="K2034">
        <v>13</v>
      </c>
      <c r="L2034" t="str">
        <f t="shared" si="226"/>
        <v>Profundo</v>
      </c>
      <c r="M2034" s="2" t="s">
        <v>1068</v>
      </c>
      <c r="N2034" t="str">
        <f>VLOOKUP(M2034,spp!A:B,2,FALSE)</f>
        <v>Myripristis berndti</v>
      </c>
      <c r="O2034">
        <f t="shared" si="225"/>
        <v>30</v>
      </c>
      <c r="R2034">
        <v>5</v>
      </c>
      <c r="T2034">
        <v>25</v>
      </c>
      <c r="AJ2034">
        <f>VLOOKUP(M2034,spp!A:C,3,FALSE)</f>
        <v>2.4E-2</v>
      </c>
      <c r="AK2034">
        <f>VLOOKUP(M2034,spp!A:D,4,FALSE)</f>
        <v>3.02</v>
      </c>
      <c r="AL2034">
        <f t="shared" si="227"/>
        <v>10244.908565511869</v>
      </c>
      <c r="AM2034">
        <f t="shared" si="228"/>
        <v>256.12271413779672</v>
      </c>
      <c r="AN2034">
        <f t="shared" si="229"/>
        <v>2561.2271413779672</v>
      </c>
      <c r="AO2034">
        <f t="shared" si="230"/>
        <v>2.5612271413779673</v>
      </c>
      <c r="AP2034">
        <f t="shared" si="231"/>
        <v>0.6</v>
      </c>
      <c r="AQ2034">
        <f>VLOOKUP(M2034,spp!A:H,8,FALSE)</f>
        <v>3.7</v>
      </c>
      <c r="AR2034" t="str">
        <f>VLOOKUP(M2034,spp!A:K,10,FALSE)</f>
        <v>Planctívoro</v>
      </c>
      <c r="AS2034" t="str">
        <f>VLOOKUP(M2034,spp!A:L,12,FALSE)</f>
        <v>NE</v>
      </c>
    </row>
    <row r="2035" spans="1:45" x14ac:dyDescent="0.3">
      <c r="A2035">
        <v>55</v>
      </c>
      <c r="B2035" s="2" t="s">
        <v>1176</v>
      </c>
      <c r="C2035" s="2" t="s">
        <v>1177</v>
      </c>
      <c r="D2035" s="2" t="s">
        <v>1190</v>
      </c>
      <c r="E2035" s="2" t="s">
        <v>1179</v>
      </c>
      <c r="F2035" s="2">
        <v>2</v>
      </c>
      <c r="G2035" s="1">
        <v>41473</v>
      </c>
      <c r="H2035" s="61">
        <v>2013</v>
      </c>
      <c r="I2035" s="5" t="s">
        <v>986</v>
      </c>
      <c r="K2035">
        <v>13</v>
      </c>
      <c r="L2035" t="str">
        <f t="shared" si="226"/>
        <v>Profundo</v>
      </c>
      <c r="M2035" s="2" t="s">
        <v>1034</v>
      </c>
      <c r="N2035" t="str">
        <f>VLOOKUP(M2035,spp!A:B,2,FALSE)</f>
        <v>Acanthurus nigricans</v>
      </c>
      <c r="O2035">
        <f t="shared" si="225"/>
        <v>7</v>
      </c>
      <c r="S2035">
        <v>7</v>
      </c>
      <c r="AJ2035">
        <f>VLOOKUP(M2035,spp!A:C,3,FALSE)</f>
        <v>6</v>
      </c>
      <c r="AK2035">
        <f>VLOOKUP(M2035,spp!A:D,4,FALSE)</f>
        <v>2.669</v>
      </c>
      <c r="AL2035">
        <f t="shared" si="227"/>
        <v>87280.623964957515</v>
      </c>
      <c r="AM2035">
        <f t="shared" si="228"/>
        <v>2182.015599123938</v>
      </c>
      <c r="AN2035">
        <f t="shared" si="229"/>
        <v>21820.155991239379</v>
      </c>
      <c r="AO2035">
        <f t="shared" si="230"/>
        <v>21.820155991239378</v>
      </c>
      <c r="AP2035">
        <f t="shared" si="231"/>
        <v>0.14000000000000001</v>
      </c>
      <c r="AQ2035">
        <f>VLOOKUP(M2035,spp!A:H,8,FALSE)</f>
        <v>2</v>
      </c>
      <c r="AR2035" t="str">
        <f>VLOOKUP(M2035,spp!A:K,10,FALSE)</f>
        <v>Herbívoro</v>
      </c>
      <c r="AS2035" t="str">
        <f>VLOOKUP(M2035,spp!A:L,12,FALSE)</f>
        <v>LC</v>
      </c>
    </row>
    <row r="2036" spans="1:45" x14ac:dyDescent="0.3">
      <c r="A2036">
        <v>55</v>
      </c>
      <c r="B2036" s="2" t="s">
        <v>1176</v>
      </c>
      <c r="C2036" s="2" t="s">
        <v>1177</v>
      </c>
      <c r="D2036" s="2" t="s">
        <v>1190</v>
      </c>
      <c r="E2036" s="2" t="s">
        <v>1179</v>
      </c>
      <c r="F2036" s="2">
        <v>2</v>
      </c>
      <c r="G2036" s="1">
        <v>41473</v>
      </c>
      <c r="H2036" s="61">
        <v>2013</v>
      </c>
      <c r="I2036" s="5" t="s">
        <v>986</v>
      </c>
      <c r="K2036">
        <v>13</v>
      </c>
      <c r="L2036" t="str">
        <f t="shared" si="226"/>
        <v>Profundo</v>
      </c>
      <c r="M2036" s="2" t="s">
        <v>1062</v>
      </c>
      <c r="N2036" t="str">
        <f>VLOOKUP(M2036,spp!A:B,2,FALSE)</f>
        <v>Paranthias colonus</v>
      </c>
      <c r="O2036">
        <f t="shared" si="225"/>
        <v>70</v>
      </c>
      <c r="R2036">
        <v>70</v>
      </c>
      <c r="AJ2036">
        <f>VLOOKUP(M2036,spp!A:C,3,FALSE)</f>
        <v>1.485E-2</v>
      </c>
      <c r="AK2036">
        <f>VLOOKUP(M2036,spp!A:D,4,FALSE)</f>
        <v>2</v>
      </c>
      <c r="AL2036">
        <f t="shared" si="227"/>
        <v>162.421875</v>
      </c>
      <c r="AM2036">
        <f t="shared" si="228"/>
        <v>4.060546875</v>
      </c>
      <c r="AN2036">
        <f t="shared" si="229"/>
        <v>40.60546875</v>
      </c>
      <c r="AO2036">
        <f t="shared" si="230"/>
        <v>4.0605468749999998E-2</v>
      </c>
      <c r="AP2036">
        <f t="shared" si="231"/>
        <v>1.4</v>
      </c>
      <c r="AQ2036">
        <f>VLOOKUP(M2036,spp!A:H,8,FALSE)</f>
        <v>3.8</v>
      </c>
      <c r="AR2036" t="str">
        <f>VLOOKUP(M2036,spp!A:K,10,FALSE)</f>
        <v>Planctívoro</v>
      </c>
      <c r="AS2036" t="str">
        <f>VLOOKUP(M2036,spp!A:L,12,FALSE)</f>
        <v>LC</v>
      </c>
    </row>
    <row r="2037" spans="1:45" x14ac:dyDescent="0.3">
      <c r="A2037">
        <v>55</v>
      </c>
      <c r="B2037" s="2" t="s">
        <v>1176</v>
      </c>
      <c r="C2037" s="2" t="s">
        <v>1177</v>
      </c>
      <c r="D2037" s="2" t="s">
        <v>1190</v>
      </c>
      <c r="E2037" s="2" t="s">
        <v>1179</v>
      </c>
      <c r="F2037" s="2">
        <v>2</v>
      </c>
      <c r="G2037" s="1">
        <v>41473</v>
      </c>
      <c r="H2037" s="61">
        <v>2013</v>
      </c>
      <c r="I2037" s="5" t="s">
        <v>986</v>
      </c>
      <c r="K2037">
        <v>13</v>
      </c>
      <c r="L2037" t="str">
        <f t="shared" si="226"/>
        <v>Profundo</v>
      </c>
      <c r="M2037" s="2" t="s">
        <v>1037</v>
      </c>
      <c r="N2037" t="str">
        <f>VLOOKUP(M2037,spp!A:B,2,FALSE)</f>
        <v>Prionurus laticlavius</v>
      </c>
      <c r="O2037">
        <f t="shared" si="225"/>
        <v>12</v>
      </c>
      <c r="T2037">
        <v>12</v>
      </c>
      <c r="AJ2037" t="str">
        <f>VLOOKUP(M2037,spp!A:C,3,FALSE)</f>
        <v>0.19800000000000001</v>
      </c>
      <c r="AK2037">
        <f>VLOOKUP(M2037,spp!A:D,4,FALSE)</f>
        <v>2.504</v>
      </c>
      <c r="AL2037">
        <f t="shared" si="227"/>
        <v>7521.2187149429101</v>
      </c>
      <c r="AM2037">
        <f t="shared" si="228"/>
        <v>188.03046787357275</v>
      </c>
      <c r="AN2037">
        <f t="shared" si="229"/>
        <v>1880.3046787357275</v>
      </c>
      <c r="AO2037">
        <f t="shared" si="230"/>
        <v>1.8803046787357276</v>
      </c>
      <c r="AP2037">
        <f t="shared" si="231"/>
        <v>0.24</v>
      </c>
      <c r="AQ2037">
        <f>VLOOKUP(M2037,spp!A:H,8,FALSE)</f>
        <v>2.7</v>
      </c>
      <c r="AR2037" t="str">
        <f>VLOOKUP(M2037,spp!A:K,10,FALSE)</f>
        <v>Herbívoro</v>
      </c>
      <c r="AS2037" t="str">
        <f>VLOOKUP(M2037,spp!A:L,12,FALSE)</f>
        <v>LC</v>
      </c>
    </row>
    <row r="2038" spans="1:45" x14ac:dyDescent="0.3">
      <c r="A2038">
        <v>55</v>
      </c>
      <c r="B2038" s="2" t="s">
        <v>1176</v>
      </c>
      <c r="C2038" s="2" t="s">
        <v>1177</v>
      </c>
      <c r="D2038" s="2" t="s">
        <v>1190</v>
      </c>
      <c r="E2038" s="2" t="s">
        <v>1179</v>
      </c>
      <c r="F2038" s="2">
        <v>2</v>
      </c>
      <c r="G2038" s="1">
        <v>41473</v>
      </c>
      <c r="H2038" s="61">
        <v>2013</v>
      </c>
      <c r="I2038" s="5" t="s">
        <v>986</v>
      </c>
      <c r="K2038">
        <v>13</v>
      </c>
      <c r="L2038" t="str">
        <f t="shared" si="226"/>
        <v>Profundo</v>
      </c>
      <c r="M2038" s="2" t="s">
        <v>1200</v>
      </c>
      <c r="N2038" t="str">
        <f>VLOOKUP(M2038,spp!A:B,2,FALSE)</f>
        <v>Thalassoma grammaticum</v>
      </c>
      <c r="O2038">
        <f t="shared" si="225"/>
        <v>1</v>
      </c>
      <c r="S2038">
        <v>1</v>
      </c>
      <c r="AJ2038">
        <f>VLOOKUP(M2038,spp!A:C,3,FALSE)</f>
        <v>1</v>
      </c>
      <c r="AK2038">
        <f>VLOOKUP(M2038,spp!A:D,4,FALSE)</f>
        <v>2.9718</v>
      </c>
      <c r="AL2038">
        <f t="shared" si="227"/>
        <v>4943.795217871243</v>
      </c>
      <c r="AM2038">
        <f t="shared" si="228"/>
        <v>123.59488044678108</v>
      </c>
      <c r="AN2038">
        <f t="shared" si="229"/>
        <v>1235.9488044678108</v>
      </c>
      <c r="AO2038">
        <f t="shared" si="230"/>
        <v>1.2359488044678109</v>
      </c>
      <c r="AP2038">
        <f t="shared" si="231"/>
        <v>0.02</v>
      </c>
      <c r="AQ2038">
        <f>VLOOKUP(M2038,spp!A:H,8,FALSE)</f>
        <v>3.5</v>
      </c>
      <c r="AR2038" t="str">
        <f>VLOOKUP(M2038,spp!A:K,10,FALSE)</f>
        <v>Depredador</v>
      </c>
      <c r="AS2038" t="str">
        <f>VLOOKUP(M2038,spp!A:L,12,FALSE)</f>
        <v>LC</v>
      </c>
    </row>
    <row r="2039" spans="1:45" x14ac:dyDescent="0.3">
      <c r="A2039">
        <v>55</v>
      </c>
      <c r="B2039" s="2" t="s">
        <v>1176</v>
      </c>
      <c r="C2039" s="2" t="s">
        <v>1177</v>
      </c>
      <c r="D2039" s="2" t="s">
        <v>1190</v>
      </c>
      <c r="E2039" s="2" t="s">
        <v>1179</v>
      </c>
      <c r="F2039" s="2">
        <v>2</v>
      </c>
      <c r="G2039" s="1">
        <v>41473</v>
      </c>
      <c r="H2039" s="61">
        <v>2013</v>
      </c>
      <c r="I2039" s="5" t="s">
        <v>986</v>
      </c>
      <c r="K2039">
        <v>13</v>
      </c>
      <c r="L2039" t="str">
        <f t="shared" si="226"/>
        <v>Profundo</v>
      </c>
      <c r="M2039" s="2" t="s">
        <v>1040</v>
      </c>
      <c r="N2039" t="str">
        <f>VLOOKUP(M2039,spp!A:B,2,FALSE)</f>
        <v>Sufflamen verres</v>
      </c>
      <c r="O2039">
        <f t="shared" si="225"/>
        <v>5</v>
      </c>
      <c r="Q2039">
        <v>2</v>
      </c>
      <c r="R2039">
        <v>2</v>
      </c>
      <c r="T2039">
        <v>1</v>
      </c>
      <c r="AJ2039">
        <f>VLOOKUP(M2039,spp!A:C,3,FALSE)</f>
        <v>2</v>
      </c>
      <c r="AK2039">
        <f>VLOOKUP(M2039,spp!A:D,4,FALSE)</f>
        <v>3</v>
      </c>
      <c r="AL2039">
        <f t="shared" si="227"/>
        <v>40750</v>
      </c>
      <c r="AM2039">
        <f t="shared" si="228"/>
        <v>1018.75</v>
      </c>
      <c r="AN2039">
        <f t="shared" si="229"/>
        <v>10187.5</v>
      </c>
      <c r="AO2039">
        <f t="shared" si="230"/>
        <v>10.1875</v>
      </c>
      <c r="AP2039">
        <f t="shared" si="231"/>
        <v>0.1</v>
      </c>
      <c r="AQ2039">
        <f>VLOOKUP(M2039,spp!A:H,8,FALSE)</f>
        <v>3.3</v>
      </c>
      <c r="AR2039" t="str">
        <f>VLOOKUP(M2039,spp!A:K,10,FALSE)</f>
        <v>Depredador</v>
      </c>
      <c r="AS2039" t="str">
        <f>VLOOKUP(M2039,spp!A:L,12,FALSE)</f>
        <v>LC</v>
      </c>
    </row>
    <row r="2040" spans="1:45" x14ac:dyDescent="0.3">
      <c r="A2040">
        <v>55</v>
      </c>
      <c r="B2040" s="2" t="s">
        <v>1176</v>
      </c>
      <c r="C2040" s="2" t="s">
        <v>1177</v>
      </c>
      <c r="D2040" s="2" t="s">
        <v>1190</v>
      </c>
      <c r="E2040" s="2" t="s">
        <v>1179</v>
      </c>
      <c r="F2040" s="2">
        <v>2</v>
      </c>
      <c r="G2040" s="1">
        <v>41473</v>
      </c>
      <c r="H2040" s="61">
        <v>2013</v>
      </c>
      <c r="I2040" s="5" t="s">
        <v>986</v>
      </c>
      <c r="K2040">
        <v>13</v>
      </c>
      <c r="L2040" t="str">
        <f t="shared" si="226"/>
        <v>Profundo</v>
      </c>
      <c r="M2040" s="2" t="s">
        <v>1047</v>
      </c>
      <c r="N2040" t="str">
        <f>VLOOKUP(M2040,spp!A:B,2,FALSE)</f>
        <v>Scarus rubroviolaceus</v>
      </c>
      <c r="O2040">
        <f t="shared" si="225"/>
        <v>2</v>
      </c>
      <c r="T2040">
        <v>2</v>
      </c>
      <c r="AJ2040">
        <f>VLOOKUP(M2040,spp!A:C,3,FALSE)</f>
        <v>1</v>
      </c>
      <c r="AK2040">
        <f>VLOOKUP(M2040,spp!A:D,4,FALSE)</f>
        <v>3.109</v>
      </c>
      <c r="AL2040">
        <f t="shared" si="227"/>
        <v>44383.902220407967</v>
      </c>
      <c r="AM2040">
        <f t="shared" si="228"/>
        <v>1109.5975555101991</v>
      </c>
      <c r="AN2040">
        <f t="shared" si="229"/>
        <v>11095.975555101992</v>
      </c>
      <c r="AO2040">
        <f t="shared" si="230"/>
        <v>11.095975555101992</v>
      </c>
      <c r="AP2040">
        <f t="shared" si="231"/>
        <v>0.04</v>
      </c>
      <c r="AQ2040">
        <f>VLOOKUP(M2040,spp!A:H,8,FALSE)</f>
        <v>2</v>
      </c>
      <c r="AR2040" t="str">
        <f>VLOOKUP(M2040,spp!A:K,10,FALSE)</f>
        <v>Herbívoro</v>
      </c>
      <c r="AS2040" t="str">
        <f>VLOOKUP(M2040,spp!A:L,12,FALSE)</f>
        <v>LC</v>
      </c>
    </row>
    <row r="2041" spans="1:45" x14ac:dyDescent="0.3">
      <c r="A2041">
        <v>55</v>
      </c>
      <c r="B2041" s="2" t="s">
        <v>1176</v>
      </c>
      <c r="C2041" s="2" t="s">
        <v>1177</v>
      </c>
      <c r="D2041" s="2" t="s">
        <v>1190</v>
      </c>
      <c r="E2041" s="2" t="s">
        <v>1179</v>
      </c>
      <c r="F2041" s="2">
        <v>2</v>
      </c>
      <c r="G2041" s="1">
        <v>41473</v>
      </c>
      <c r="H2041" s="61">
        <v>2013</v>
      </c>
      <c r="I2041" s="5" t="s">
        <v>986</v>
      </c>
      <c r="K2041">
        <v>13</v>
      </c>
      <c r="L2041" t="str">
        <f t="shared" si="226"/>
        <v>Profundo</v>
      </c>
      <c r="M2041" s="2" t="s">
        <v>1145</v>
      </c>
      <c r="N2041" t="str">
        <f>VLOOKUP(M2041,spp!A:B,2,FALSE)</f>
        <v>Ctenochaetus marginatus</v>
      </c>
      <c r="O2041">
        <f t="shared" si="225"/>
        <v>3</v>
      </c>
      <c r="T2041">
        <v>3</v>
      </c>
      <c r="AJ2041">
        <f>VLOOKUP(M2041,spp!A:C,3,FALSE)</f>
        <v>0.297619048</v>
      </c>
      <c r="AK2041">
        <f>VLOOKUP(M2041,spp!A:D,4,FALSE)</f>
        <v>3</v>
      </c>
      <c r="AL2041">
        <f t="shared" si="227"/>
        <v>13950.892875000001</v>
      </c>
      <c r="AM2041">
        <f t="shared" si="228"/>
        <v>348.77232187500005</v>
      </c>
      <c r="AN2041">
        <f t="shared" si="229"/>
        <v>3487.7232187500003</v>
      </c>
      <c r="AO2041">
        <f t="shared" si="230"/>
        <v>3.4877232187500002</v>
      </c>
      <c r="AP2041">
        <f t="shared" si="231"/>
        <v>0.06</v>
      </c>
      <c r="AQ2041">
        <f>VLOOKUP(M2041,spp!A:H,8,FALSE)</f>
        <v>2</v>
      </c>
      <c r="AR2041" t="str">
        <f>VLOOKUP(M2041,spp!A:K,10,FALSE)</f>
        <v>Herbívoro</v>
      </c>
      <c r="AS2041" t="str">
        <f>VLOOKUP(M2041,spp!A:L,12,FALSE)</f>
        <v>LC</v>
      </c>
    </row>
    <row r="2042" spans="1:45" x14ac:dyDescent="0.3">
      <c r="A2042">
        <v>55</v>
      </c>
      <c r="B2042" s="2" t="s">
        <v>1176</v>
      </c>
      <c r="C2042" s="2" t="s">
        <v>1177</v>
      </c>
      <c r="D2042" s="2" t="s">
        <v>1190</v>
      </c>
      <c r="E2042" s="2" t="s">
        <v>1179</v>
      </c>
      <c r="F2042" s="2">
        <v>2</v>
      </c>
      <c r="G2042" s="1">
        <v>41473</v>
      </c>
      <c r="H2042" s="61">
        <v>2013</v>
      </c>
      <c r="I2042" s="5" t="s">
        <v>986</v>
      </c>
      <c r="K2042">
        <v>13</v>
      </c>
      <c r="L2042" t="str">
        <f t="shared" si="226"/>
        <v>Profundo</v>
      </c>
      <c r="M2042" s="2" t="s">
        <v>1042</v>
      </c>
      <c r="N2042" t="str">
        <f>VLOOKUP(M2042,spp!A:B,2,FALSE)</f>
        <v>Bodianus diplotaenia</v>
      </c>
      <c r="O2042">
        <f t="shared" si="225"/>
        <v>53</v>
      </c>
      <c r="P2042">
        <v>50</v>
      </c>
      <c r="R2042">
        <v>3</v>
      </c>
      <c r="AJ2042">
        <f>VLOOKUP(M2042,spp!A:C,3,FALSE)</f>
        <v>2.01E-2</v>
      </c>
      <c r="AK2042">
        <f>VLOOKUP(M2042,spp!A:D,4,FALSE)</f>
        <v>2</v>
      </c>
      <c r="AL2042">
        <f t="shared" si="227"/>
        <v>15.703125</v>
      </c>
      <c r="AM2042">
        <f t="shared" si="228"/>
        <v>0.392578125</v>
      </c>
      <c r="AN2042">
        <f t="shared" si="229"/>
        <v>3.92578125</v>
      </c>
      <c r="AO2042">
        <f t="shared" si="230"/>
        <v>3.9257812499999996E-3</v>
      </c>
      <c r="AP2042">
        <f t="shared" si="231"/>
        <v>1.06</v>
      </c>
      <c r="AQ2042">
        <f>VLOOKUP(M2042,spp!A:H,8,FALSE)</f>
        <v>3.4</v>
      </c>
      <c r="AR2042" t="str">
        <f>VLOOKUP(M2042,spp!A:K,10,FALSE)</f>
        <v>Depredador</v>
      </c>
      <c r="AS2042" t="str">
        <f>VLOOKUP(M2042,spp!A:L,12,FALSE)</f>
        <v>LC</v>
      </c>
    </row>
    <row r="2043" spans="1:45" x14ac:dyDescent="0.3">
      <c r="A2043">
        <v>55</v>
      </c>
      <c r="B2043" s="2" t="s">
        <v>1176</v>
      </c>
      <c r="C2043" s="2" t="s">
        <v>1177</v>
      </c>
      <c r="D2043" s="2" t="s">
        <v>1190</v>
      </c>
      <c r="E2043" s="2" t="s">
        <v>1179</v>
      </c>
      <c r="F2043" s="2">
        <v>2</v>
      </c>
      <c r="G2043" s="1">
        <v>41473</v>
      </c>
      <c r="H2043" s="61">
        <v>2013</v>
      </c>
      <c r="I2043" s="5" t="s">
        <v>986</v>
      </c>
      <c r="K2043">
        <v>13</v>
      </c>
      <c r="L2043" t="str">
        <f t="shared" si="226"/>
        <v>Profundo</v>
      </c>
      <c r="M2043" s="2" t="s">
        <v>1030</v>
      </c>
      <c r="N2043" t="str">
        <f>VLOOKUP(M2043,spp!A:B,2,FALSE)</f>
        <v>Kyphosus analogus</v>
      </c>
      <c r="O2043">
        <f t="shared" si="225"/>
        <v>3</v>
      </c>
      <c r="S2043">
        <v>3</v>
      </c>
      <c r="AJ2043">
        <f>VLOOKUP(M2043,spp!A:C,3,FALSE)</f>
        <v>2.18E-2</v>
      </c>
      <c r="AK2043">
        <f>VLOOKUP(M2043,spp!A:D,4,FALSE)</f>
        <v>3</v>
      </c>
      <c r="AL2043">
        <f t="shared" si="227"/>
        <v>350.50312499999995</v>
      </c>
      <c r="AM2043">
        <f t="shared" si="228"/>
        <v>8.7625781249999992</v>
      </c>
      <c r="AN2043">
        <f t="shared" si="229"/>
        <v>87.625781249999989</v>
      </c>
      <c r="AO2043">
        <f t="shared" si="230"/>
        <v>8.7625781249999993E-2</v>
      </c>
      <c r="AP2043">
        <f t="shared" si="231"/>
        <v>0.06</v>
      </c>
      <c r="AQ2043">
        <f>VLOOKUP(M2043,spp!A:H,8,FALSE)</f>
        <v>2</v>
      </c>
      <c r="AR2043" t="str">
        <f>VLOOKUP(M2043,spp!A:K,10,FALSE)</f>
        <v>Herbívoro</v>
      </c>
      <c r="AS2043" t="str">
        <f>VLOOKUP(M2043,spp!A:L,12,FALSE)</f>
        <v>LC</v>
      </c>
    </row>
    <row r="2044" spans="1:45" x14ac:dyDescent="0.3">
      <c r="A2044">
        <v>55</v>
      </c>
      <c r="B2044" s="2" t="s">
        <v>1176</v>
      </c>
      <c r="C2044" s="2" t="s">
        <v>1177</v>
      </c>
      <c r="D2044" s="2" t="s">
        <v>1190</v>
      </c>
      <c r="E2044" s="2" t="s">
        <v>1179</v>
      </c>
      <c r="F2044" s="2">
        <v>2</v>
      </c>
      <c r="G2044" s="1">
        <v>41473</v>
      </c>
      <c r="H2044" s="61">
        <v>2013</v>
      </c>
      <c r="I2044" s="5" t="s">
        <v>986</v>
      </c>
      <c r="K2044">
        <v>13</v>
      </c>
      <c r="L2044" t="str">
        <f t="shared" si="226"/>
        <v>Profundo</v>
      </c>
      <c r="M2044" s="2" t="s">
        <v>1046</v>
      </c>
      <c r="N2044" t="str">
        <f>VLOOKUP(M2044,spp!A:B,2,FALSE)</f>
        <v>Arothron meleagris</v>
      </c>
      <c r="O2044">
        <f t="shared" si="225"/>
        <v>6</v>
      </c>
      <c r="R2044">
        <v>6</v>
      </c>
      <c r="AJ2044">
        <f>VLOOKUP(M2044,spp!A:C,3,FALSE)</f>
        <v>3</v>
      </c>
      <c r="AK2044">
        <f>VLOOKUP(M2044,spp!A:D,4,FALSE)</f>
        <v>2</v>
      </c>
      <c r="AL2044">
        <f t="shared" si="227"/>
        <v>2812.5</v>
      </c>
      <c r="AM2044">
        <f t="shared" si="228"/>
        <v>70.3125</v>
      </c>
      <c r="AN2044">
        <f t="shared" si="229"/>
        <v>703.125</v>
      </c>
      <c r="AO2044">
        <f t="shared" si="230"/>
        <v>0.703125</v>
      </c>
      <c r="AP2044">
        <f t="shared" si="231"/>
        <v>0.12</v>
      </c>
      <c r="AQ2044">
        <f>VLOOKUP(M2044,spp!A:H,8,FALSE)</f>
        <v>3.4</v>
      </c>
      <c r="AR2044" t="str">
        <f>VLOOKUP(M2044,spp!A:K,10,FALSE)</f>
        <v>Depredador</v>
      </c>
      <c r="AS2044" t="str">
        <f>VLOOKUP(M2044,spp!A:L,12,FALSE)</f>
        <v>NE</v>
      </c>
    </row>
    <row r="2045" spans="1:45" x14ac:dyDescent="0.3">
      <c r="A2045">
        <v>55</v>
      </c>
      <c r="B2045" s="2" t="s">
        <v>1176</v>
      </c>
      <c r="C2045" s="2" t="s">
        <v>1177</v>
      </c>
      <c r="D2045" s="2" t="s">
        <v>1190</v>
      </c>
      <c r="E2045" s="2" t="s">
        <v>1179</v>
      </c>
      <c r="F2045" s="2">
        <v>2</v>
      </c>
      <c r="G2045" s="1">
        <v>41473</v>
      </c>
      <c r="H2045" s="61">
        <v>2013</v>
      </c>
      <c r="I2045" s="5" t="s">
        <v>986</v>
      </c>
      <c r="K2045">
        <v>13</v>
      </c>
      <c r="L2045" t="str">
        <f t="shared" si="226"/>
        <v>Profundo</v>
      </c>
      <c r="M2045" s="2" t="s">
        <v>1195</v>
      </c>
      <c r="N2045" t="str">
        <f>VLOOKUP(M2045,spp!A:B,2,FALSE)</f>
        <v>Melichthys niger</v>
      </c>
      <c r="O2045">
        <f t="shared" si="225"/>
        <v>23</v>
      </c>
      <c r="T2045">
        <v>23</v>
      </c>
      <c r="AJ2045">
        <f>VLOOKUP(M2045,spp!A:C,3,FALSE)</f>
        <v>5</v>
      </c>
      <c r="AK2045">
        <f>VLOOKUP(M2045,spp!A:D,4,FALSE)</f>
        <v>3</v>
      </c>
      <c r="AL2045">
        <f t="shared" si="227"/>
        <v>1796875</v>
      </c>
      <c r="AM2045">
        <f t="shared" si="228"/>
        <v>44921.875</v>
      </c>
      <c r="AN2045">
        <f t="shared" si="229"/>
        <v>449218.75</v>
      </c>
      <c r="AO2045">
        <f t="shared" si="230"/>
        <v>449.21875</v>
      </c>
      <c r="AP2045">
        <f t="shared" si="231"/>
        <v>0.46</v>
      </c>
      <c r="AQ2045">
        <f>VLOOKUP(M2045,spp!A:H,8,FALSE)</f>
        <v>2.4</v>
      </c>
      <c r="AR2045" t="str">
        <f>VLOOKUP(M2045,spp!A:K,10,FALSE)</f>
        <v>Herbívoro</v>
      </c>
      <c r="AS2045" t="str">
        <f>VLOOKUP(M2045,spp!A:L,12,FALSE)</f>
        <v>NE</v>
      </c>
    </row>
    <row r="2046" spans="1:45" x14ac:dyDescent="0.3">
      <c r="A2046">
        <v>55</v>
      </c>
      <c r="B2046" s="2" t="s">
        <v>1176</v>
      </c>
      <c r="C2046" s="2" t="s">
        <v>1177</v>
      </c>
      <c r="D2046" s="2" t="s">
        <v>1190</v>
      </c>
      <c r="E2046" s="2" t="s">
        <v>1179</v>
      </c>
      <c r="F2046" s="2">
        <v>2</v>
      </c>
      <c r="G2046" s="1">
        <v>41473</v>
      </c>
      <c r="H2046" s="61">
        <v>2013</v>
      </c>
      <c r="I2046" s="5" t="s">
        <v>986</v>
      </c>
      <c r="K2046">
        <v>13</v>
      </c>
      <c r="L2046" t="str">
        <f t="shared" si="226"/>
        <v>Profundo</v>
      </c>
      <c r="M2046" s="2" t="s">
        <v>1028</v>
      </c>
      <c r="N2046" t="str">
        <f>VLOOKUP(M2046,spp!A:B,2,FALSE)</f>
        <v>Thalassoma lucasanum</v>
      </c>
      <c r="O2046">
        <f t="shared" ref="O2046:O2109" si="232">+SUM(P2046:AF2046)</f>
        <v>25</v>
      </c>
      <c r="P2046">
        <v>25</v>
      </c>
      <c r="AJ2046">
        <f>VLOOKUP(M2046,spp!A:C,3,FALSE)</f>
        <v>1.261E-2</v>
      </c>
      <c r="AK2046">
        <f>VLOOKUP(M2046,spp!A:D,4,FALSE)</f>
        <v>2</v>
      </c>
      <c r="AL2046">
        <f t="shared" si="227"/>
        <v>1.9703124999999999</v>
      </c>
      <c r="AM2046">
        <f t="shared" si="228"/>
        <v>4.9257812499999998E-2</v>
      </c>
      <c r="AN2046">
        <f t="shared" si="229"/>
        <v>0.49257812499999998</v>
      </c>
      <c r="AO2046">
        <f t="shared" si="230"/>
        <v>4.9257812499999996E-4</v>
      </c>
      <c r="AP2046">
        <f t="shared" si="231"/>
        <v>0.5</v>
      </c>
      <c r="AQ2046">
        <f>VLOOKUP(M2046,spp!A:H,8,FALSE)</f>
        <v>3.5</v>
      </c>
      <c r="AR2046" t="str">
        <f>VLOOKUP(M2046,spp!A:K,10,FALSE)</f>
        <v>Depredador</v>
      </c>
      <c r="AS2046" t="str">
        <f>VLOOKUP(M2046,spp!A:L,12,FALSE)</f>
        <v>LC</v>
      </c>
    </row>
    <row r="2047" spans="1:45" x14ac:dyDescent="0.3">
      <c r="A2047">
        <v>55</v>
      </c>
      <c r="B2047" s="2" t="s">
        <v>1176</v>
      </c>
      <c r="C2047" s="2" t="s">
        <v>1177</v>
      </c>
      <c r="D2047" s="2" t="s">
        <v>1190</v>
      </c>
      <c r="E2047" s="2" t="s">
        <v>1179</v>
      </c>
      <c r="F2047" s="2">
        <v>2</v>
      </c>
      <c r="G2047" s="1">
        <v>41473</v>
      </c>
      <c r="H2047" s="61">
        <v>2013</v>
      </c>
      <c r="I2047" s="5" t="s">
        <v>986</v>
      </c>
      <c r="K2047">
        <v>13</v>
      </c>
      <c r="L2047" t="str">
        <f t="shared" si="226"/>
        <v>Profundo</v>
      </c>
      <c r="M2047" s="2" t="s">
        <v>1080</v>
      </c>
      <c r="N2047" t="str">
        <f>VLOOKUP(M2047,spp!A:B,2,FALSE)</f>
        <v>Aulostomus chinensis</v>
      </c>
      <c r="O2047">
        <f t="shared" si="232"/>
        <v>4</v>
      </c>
      <c r="U2047">
        <v>4</v>
      </c>
      <c r="AJ2047">
        <f>VLOOKUP(M2047,spp!A:C,3,FALSE)</f>
        <v>2</v>
      </c>
      <c r="AK2047">
        <f>VLOOKUP(M2047,spp!A:D,4,FALSE)</f>
        <v>3</v>
      </c>
      <c r="AL2047">
        <f t="shared" si="227"/>
        <v>343000</v>
      </c>
      <c r="AM2047">
        <f t="shared" si="228"/>
        <v>8575</v>
      </c>
      <c r="AN2047">
        <f t="shared" si="229"/>
        <v>85750</v>
      </c>
      <c r="AO2047">
        <f t="shared" si="230"/>
        <v>85.75</v>
      </c>
      <c r="AP2047">
        <f t="shared" si="231"/>
        <v>0.08</v>
      </c>
      <c r="AQ2047">
        <f>VLOOKUP(M2047,spp!A:H,8,FALSE)</f>
        <v>3.9</v>
      </c>
      <c r="AR2047" t="str">
        <f>VLOOKUP(M2047,spp!A:K,10,FALSE)</f>
        <v>Depredador</v>
      </c>
      <c r="AS2047" t="str">
        <f>VLOOKUP(M2047,spp!A:L,12,FALSE)</f>
        <v>NE</v>
      </c>
    </row>
    <row r="2048" spans="1:45" x14ac:dyDescent="0.3">
      <c r="A2048">
        <v>55</v>
      </c>
      <c r="B2048" s="2" t="s">
        <v>1176</v>
      </c>
      <c r="C2048" s="2" t="s">
        <v>1177</v>
      </c>
      <c r="D2048" s="2" t="s">
        <v>1190</v>
      </c>
      <c r="E2048" s="2" t="s">
        <v>1179</v>
      </c>
      <c r="F2048" s="2">
        <v>2</v>
      </c>
      <c r="G2048" s="1">
        <v>41473</v>
      </c>
      <c r="H2048" s="61">
        <v>2013</v>
      </c>
      <c r="I2048" s="5" t="s">
        <v>986</v>
      </c>
      <c r="K2048">
        <v>13</v>
      </c>
      <c r="L2048" t="str">
        <f t="shared" si="226"/>
        <v>Profundo</v>
      </c>
      <c r="M2048" s="2" t="s">
        <v>1064</v>
      </c>
      <c r="N2048" t="str">
        <f>VLOOKUP(M2048,spp!A:B,2,FALSE)</f>
        <v>Zanclus cornutus</v>
      </c>
      <c r="O2048">
        <f t="shared" si="232"/>
        <v>3</v>
      </c>
      <c r="T2048">
        <v>3</v>
      </c>
      <c r="AJ2048">
        <f>VLOOKUP(M2048,spp!A:C,3,FALSE)</f>
        <v>1.47E-2</v>
      </c>
      <c r="AK2048">
        <f>VLOOKUP(M2048,spp!A:D,4,FALSE)</f>
        <v>3</v>
      </c>
      <c r="AL2048">
        <f t="shared" si="227"/>
        <v>689.0625</v>
      </c>
      <c r="AM2048">
        <f t="shared" si="228"/>
        <v>17.2265625</v>
      </c>
      <c r="AN2048">
        <f t="shared" si="229"/>
        <v>172.265625</v>
      </c>
      <c r="AO2048">
        <f t="shared" si="230"/>
        <v>0.17226562500000001</v>
      </c>
      <c r="AP2048">
        <f t="shared" si="231"/>
        <v>0.06</v>
      </c>
      <c r="AQ2048">
        <f>VLOOKUP(M2048,spp!A:H,8,FALSE)</f>
        <v>2.9</v>
      </c>
      <c r="AR2048" t="str">
        <f>VLOOKUP(M2048,spp!A:K,10,FALSE)</f>
        <v>Herbívoro</v>
      </c>
      <c r="AS2048" t="str">
        <f>VLOOKUP(M2048,spp!A:L,12,FALSE)</f>
        <v>NE</v>
      </c>
    </row>
    <row r="2049" spans="1:45" x14ac:dyDescent="0.3">
      <c r="A2049">
        <v>55</v>
      </c>
      <c r="B2049" s="2" t="s">
        <v>1176</v>
      </c>
      <c r="C2049" s="2" t="s">
        <v>1177</v>
      </c>
      <c r="D2049" s="2" t="s">
        <v>1190</v>
      </c>
      <c r="E2049" s="2" t="s">
        <v>1179</v>
      </c>
      <c r="F2049" s="2">
        <v>2</v>
      </c>
      <c r="G2049" s="1">
        <v>41473</v>
      </c>
      <c r="H2049" s="61">
        <v>2013</v>
      </c>
      <c r="I2049" s="5" t="s">
        <v>986</v>
      </c>
      <c r="K2049">
        <v>13</v>
      </c>
      <c r="L2049" t="str">
        <f t="shared" si="226"/>
        <v>Profundo</v>
      </c>
      <c r="M2049" s="2" t="s">
        <v>1033</v>
      </c>
      <c r="N2049" t="str">
        <f>VLOOKUP(M2049,spp!A:B,2,FALSE)</f>
        <v>Cephalopholis panamensis</v>
      </c>
      <c r="O2049">
        <f t="shared" si="232"/>
        <v>1</v>
      </c>
      <c r="U2049">
        <v>1</v>
      </c>
      <c r="AJ2049">
        <f>VLOOKUP(M2049,spp!A:C,3,FALSE)</f>
        <v>2</v>
      </c>
      <c r="AK2049">
        <f>VLOOKUP(M2049,spp!A:D,4,FALSE)</f>
        <v>3</v>
      </c>
      <c r="AL2049">
        <f t="shared" si="227"/>
        <v>85750</v>
      </c>
      <c r="AM2049">
        <f t="shared" si="228"/>
        <v>2143.75</v>
      </c>
      <c r="AN2049">
        <f t="shared" si="229"/>
        <v>21437.5</v>
      </c>
      <c r="AO2049">
        <f t="shared" si="230"/>
        <v>21.4375</v>
      </c>
      <c r="AP2049">
        <f t="shared" si="231"/>
        <v>0.02</v>
      </c>
      <c r="AQ2049">
        <f>VLOOKUP(M2049,spp!A:H,8,FALSE)</f>
        <v>4</v>
      </c>
      <c r="AR2049" t="str">
        <f>VLOOKUP(M2049,spp!A:K,10,FALSE)</f>
        <v>Depredador Tope</v>
      </c>
      <c r="AS2049" t="str">
        <f>VLOOKUP(M2049,spp!A:L,12,FALSE)</f>
        <v>LC</v>
      </c>
    </row>
    <row r="2050" spans="1:45" x14ac:dyDescent="0.3">
      <c r="A2050">
        <v>55</v>
      </c>
      <c r="B2050" s="2" t="s">
        <v>1176</v>
      </c>
      <c r="C2050" s="2" t="s">
        <v>1177</v>
      </c>
      <c r="D2050" s="2" t="s">
        <v>1190</v>
      </c>
      <c r="E2050" s="2" t="s">
        <v>1179</v>
      </c>
      <c r="F2050" s="2">
        <v>2</v>
      </c>
      <c r="G2050" s="1">
        <v>41473</v>
      </c>
      <c r="H2050" s="61">
        <v>2013</v>
      </c>
      <c r="I2050" s="5" t="s">
        <v>986</v>
      </c>
      <c r="K2050">
        <v>13</v>
      </c>
      <c r="L2050" t="str">
        <f t="shared" si="226"/>
        <v>Profundo</v>
      </c>
      <c r="M2050" s="2" t="s">
        <v>1022</v>
      </c>
      <c r="N2050" t="str">
        <f>VLOOKUP(M2050,spp!A:B,2,FALSE)</f>
        <v>Epinephelus labriformis</v>
      </c>
      <c r="O2050">
        <f t="shared" si="232"/>
        <v>1</v>
      </c>
      <c r="U2050">
        <v>1</v>
      </c>
      <c r="AJ2050">
        <f>VLOOKUP(M2050,spp!A:C,3,FALSE)</f>
        <v>3</v>
      </c>
      <c r="AK2050">
        <f>VLOOKUP(M2050,spp!A:D,4,FALSE)</f>
        <v>2.9</v>
      </c>
      <c r="AL2050">
        <f t="shared" si="227"/>
        <v>90140.213699006563</v>
      </c>
      <c r="AM2050">
        <f t="shared" si="228"/>
        <v>2253.5053424751641</v>
      </c>
      <c r="AN2050">
        <f t="shared" si="229"/>
        <v>22535.053424751641</v>
      </c>
      <c r="AO2050">
        <f t="shared" si="230"/>
        <v>22.535053424751641</v>
      </c>
      <c r="AP2050">
        <f t="shared" si="231"/>
        <v>0.02</v>
      </c>
      <c r="AQ2050">
        <f>VLOOKUP(M2050,spp!A:H,8,FALSE)</f>
        <v>4</v>
      </c>
      <c r="AR2050" t="str">
        <f>VLOOKUP(M2050,spp!A:K,10,FALSE)</f>
        <v>Depredador Tope</v>
      </c>
      <c r="AS2050" t="str">
        <f>VLOOKUP(M2050,spp!A:L,12,FALSE)</f>
        <v>LC</v>
      </c>
    </row>
    <row r="2051" spans="1:45" x14ac:dyDescent="0.3">
      <c r="A2051">
        <v>55</v>
      </c>
      <c r="B2051" s="2" t="s">
        <v>1176</v>
      </c>
      <c r="C2051" s="2" t="s">
        <v>1177</v>
      </c>
      <c r="D2051" s="2" t="s">
        <v>1190</v>
      </c>
      <c r="E2051" s="2" t="s">
        <v>1179</v>
      </c>
      <c r="F2051" s="2">
        <v>2</v>
      </c>
      <c r="G2051" s="1">
        <v>41473</v>
      </c>
      <c r="H2051" s="61">
        <v>2013</v>
      </c>
      <c r="I2051" s="5" t="s">
        <v>986</v>
      </c>
      <c r="K2051">
        <v>13</v>
      </c>
      <c r="L2051" t="str">
        <f t="shared" si="226"/>
        <v>Profundo</v>
      </c>
      <c r="M2051" s="2" t="s">
        <v>1021</v>
      </c>
      <c r="N2051" t="str">
        <f>VLOOKUP(M2051,spp!A:B,2,FALSE)</f>
        <v>Johnrandallia nigrirostris</v>
      </c>
      <c r="O2051">
        <f t="shared" si="232"/>
        <v>2</v>
      </c>
      <c r="Q2051">
        <v>2</v>
      </c>
      <c r="AJ2051">
        <f>VLOOKUP(M2051,spp!A:C,3,FALSE)</f>
        <v>2</v>
      </c>
      <c r="AK2051">
        <f>VLOOKUP(M2051,spp!A:D,4,FALSE)</f>
        <v>3</v>
      </c>
      <c r="AL2051">
        <f t="shared" si="227"/>
        <v>1687.5</v>
      </c>
      <c r="AM2051">
        <f t="shared" si="228"/>
        <v>42.1875</v>
      </c>
      <c r="AN2051">
        <f t="shared" si="229"/>
        <v>421.875</v>
      </c>
      <c r="AO2051">
        <f t="shared" si="230"/>
        <v>0.421875</v>
      </c>
      <c r="AP2051">
        <f t="shared" si="231"/>
        <v>0.04</v>
      </c>
      <c r="AQ2051">
        <f>VLOOKUP(M2051,spp!A:H,8,FALSE)</f>
        <v>3</v>
      </c>
      <c r="AR2051" t="str">
        <f>VLOOKUP(M2051,spp!A:K,10,FALSE)</f>
        <v>Depredador</v>
      </c>
      <c r="AS2051" t="str">
        <f>VLOOKUP(M2051,spp!A:L,12,FALSE)</f>
        <v>LC</v>
      </c>
    </row>
    <row r="2052" spans="1:45" x14ac:dyDescent="0.3">
      <c r="A2052">
        <v>55</v>
      </c>
      <c r="B2052" s="2" t="s">
        <v>1176</v>
      </c>
      <c r="C2052" s="2" t="s">
        <v>1177</v>
      </c>
      <c r="D2052" s="2" t="s">
        <v>1190</v>
      </c>
      <c r="E2052" s="2" t="s">
        <v>1179</v>
      </c>
      <c r="F2052" s="2">
        <v>3</v>
      </c>
      <c r="G2052" s="1">
        <v>41473</v>
      </c>
      <c r="H2052" s="61">
        <v>2013</v>
      </c>
      <c r="I2052" s="5" t="s">
        <v>986</v>
      </c>
      <c r="K2052">
        <v>13</v>
      </c>
      <c r="L2052" t="str">
        <f t="shared" ref="L2052:L2115" si="233">IF(K2052&gt;6,"Profundo","Somero")</f>
        <v>Profundo</v>
      </c>
      <c r="M2052" s="2" t="s">
        <v>1194</v>
      </c>
      <c r="N2052" t="str">
        <f>VLOOKUP(M2052,spp!A:B,2,FALSE)</f>
        <v>Stegastes arcifrons</v>
      </c>
      <c r="O2052">
        <f t="shared" si="232"/>
        <v>70</v>
      </c>
      <c r="P2052">
        <v>40</v>
      </c>
      <c r="S2052">
        <v>30</v>
      </c>
      <c r="AJ2052">
        <f>VLOOKUP(M2052,spp!A:C,3,FALSE)</f>
        <v>3.49E-2</v>
      </c>
      <c r="AK2052">
        <f>VLOOKUP(M2052,spp!A:D,4,FALSE)</f>
        <v>2</v>
      </c>
      <c r="AL2052">
        <f t="shared" ref="AL2052:AL2115" si="234">((AJ2052*$P$2^AK2052)*P2052)+((AJ2052*$Q$2^AK2052)*Q2052)+((AJ2052*$R$2^AK2052)*R2052)+((AJ2052*$S$2^AK2052)*S2052)+((AJ2052*$T$2^AK2052)*T2052)+((AJ2052*$U$2^AK2052)*U2052)+((AJ2052*$V$2^AK2052)*V2052)+((AJ2052*$W$2^AK2052)*W2052)+((AJ2052*$X$2^AK2052)*X2052)+((AJ2052*$Y$2^AK2052)*Y2052)+((AJ2052*$Z$2^AK2052)*Z2052)+((AJ2052*$AA$2^AK2052)*AA2052)+((AJ2052*$AB$2^AK2052)*AB2052)+ ((AJ2052*$AC$2^AK2052)*AC2052)+((AJ2052*$AD$2^AK2052)*AD2052)+((AJ2052*$AE$2^AK2052)*AE2052)+((AJ2052*$AF$2^AK2052)*AF2052)+((AJ2052*$AG$2^AK2052)*AG2052)+((AJ2052*$AH$2^AK2052)*AH2052)</f>
        <v>329.36874999999998</v>
      </c>
      <c r="AM2052">
        <f t="shared" ref="AM2052:AM2115" si="235">AL2052/40</f>
        <v>8.2342187500000001</v>
      </c>
      <c r="AN2052">
        <f t="shared" ref="AN2052:AN2115" si="236">AM2052*10</f>
        <v>82.342187499999994</v>
      </c>
      <c r="AO2052">
        <f t="shared" ref="AO2052:AO2115" si="237">AN2052/1000</f>
        <v>8.2342187499999997E-2</v>
      </c>
      <c r="AP2052">
        <f t="shared" ref="AP2052:AP2115" si="238">O2052/$C$1</f>
        <v>1.4</v>
      </c>
      <c r="AQ2052">
        <f>VLOOKUP(M2052,spp!A:H,8,FALSE)</f>
        <v>2.97</v>
      </c>
      <c r="AR2052" t="str">
        <f>VLOOKUP(M2052,spp!A:K,10,FALSE)</f>
        <v>Herbívoro</v>
      </c>
      <c r="AS2052" t="str">
        <f>VLOOKUP(M2052,spp!A:L,12,FALSE)</f>
        <v>LC</v>
      </c>
    </row>
    <row r="2053" spans="1:45" x14ac:dyDescent="0.3">
      <c r="A2053">
        <v>55</v>
      </c>
      <c r="B2053" s="2" t="s">
        <v>1176</v>
      </c>
      <c r="C2053" s="2" t="s">
        <v>1177</v>
      </c>
      <c r="D2053" s="2" t="s">
        <v>1190</v>
      </c>
      <c r="E2053" s="2" t="s">
        <v>1179</v>
      </c>
      <c r="F2053" s="2">
        <v>3</v>
      </c>
      <c r="G2053" s="1">
        <v>41473</v>
      </c>
      <c r="H2053" s="61">
        <v>2013</v>
      </c>
      <c r="I2053" s="5" t="s">
        <v>986</v>
      </c>
      <c r="K2053">
        <v>13</v>
      </c>
      <c r="L2053" t="str">
        <f t="shared" si="233"/>
        <v>Profundo</v>
      </c>
      <c r="M2053" s="2" t="s">
        <v>1078</v>
      </c>
      <c r="N2053" t="str">
        <f>VLOOKUP(M2053,spp!A:B,2,FALSE)</f>
        <v>Lutjanus viridis</v>
      </c>
      <c r="O2053">
        <f t="shared" si="232"/>
        <v>35</v>
      </c>
      <c r="T2053">
        <v>35</v>
      </c>
      <c r="AJ2053">
        <f>VLOOKUP(M2053,spp!A:C,3,FALSE)</f>
        <v>1.67E-2</v>
      </c>
      <c r="AK2053">
        <f>VLOOKUP(M2053,spp!A:D,4,FALSE)</f>
        <v>2</v>
      </c>
      <c r="AL2053">
        <f t="shared" si="234"/>
        <v>365.3125</v>
      </c>
      <c r="AM2053">
        <f t="shared" si="235"/>
        <v>9.1328125</v>
      </c>
      <c r="AN2053">
        <f t="shared" si="236"/>
        <v>91.328125</v>
      </c>
      <c r="AO2053">
        <f t="shared" si="237"/>
        <v>9.1328124999999996E-2</v>
      </c>
      <c r="AP2053">
        <f t="shared" si="238"/>
        <v>0.7</v>
      </c>
      <c r="AQ2053">
        <f>VLOOKUP(M2053,spp!A:H,8,FALSE)</f>
        <v>4.2</v>
      </c>
      <c r="AR2053" t="str">
        <f>VLOOKUP(M2053,spp!A:K,10,FALSE)</f>
        <v>Depredador Tope</v>
      </c>
      <c r="AS2053" t="str">
        <f>VLOOKUP(M2053,spp!A:L,12,FALSE)</f>
        <v>LC</v>
      </c>
    </row>
    <row r="2054" spans="1:45" x14ac:dyDescent="0.3">
      <c r="A2054">
        <v>55</v>
      </c>
      <c r="B2054" s="2" t="s">
        <v>1176</v>
      </c>
      <c r="C2054" s="2" t="s">
        <v>1177</v>
      </c>
      <c r="D2054" s="2" t="s">
        <v>1190</v>
      </c>
      <c r="E2054" s="2" t="s">
        <v>1179</v>
      </c>
      <c r="F2054" s="2">
        <v>3</v>
      </c>
      <c r="G2054" s="1">
        <v>41473</v>
      </c>
      <c r="H2054" s="61">
        <v>2013</v>
      </c>
      <c r="I2054" s="5" t="s">
        <v>986</v>
      </c>
      <c r="K2054">
        <v>13</v>
      </c>
      <c r="L2054" t="str">
        <f t="shared" si="233"/>
        <v>Profundo</v>
      </c>
      <c r="M2054" s="2" t="s">
        <v>1068</v>
      </c>
      <c r="N2054" t="str">
        <f>VLOOKUP(M2054,spp!A:B,2,FALSE)</f>
        <v>Myripristis berndti</v>
      </c>
      <c r="O2054">
        <f t="shared" si="232"/>
        <v>10</v>
      </c>
      <c r="T2054">
        <v>10</v>
      </c>
      <c r="AJ2054">
        <f>VLOOKUP(M2054,spp!A:C,3,FALSE)</f>
        <v>2.4E-2</v>
      </c>
      <c r="AK2054">
        <f>VLOOKUP(M2054,spp!A:D,4,FALSE)</f>
        <v>3.02</v>
      </c>
      <c r="AL2054">
        <f t="shared" si="234"/>
        <v>3999.3560332813745</v>
      </c>
      <c r="AM2054">
        <f t="shared" si="235"/>
        <v>99.983900832034365</v>
      </c>
      <c r="AN2054">
        <f t="shared" si="236"/>
        <v>999.83900832034362</v>
      </c>
      <c r="AO2054">
        <f t="shared" si="237"/>
        <v>0.99983900832034367</v>
      </c>
      <c r="AP2054">
        <f t="shared" si="238"/>
        <v>0.2</v>
      </c>
      <c r="AQ2054">
        <f>VLOOKUP(M2054,spp!A:H,8,FALSE)</f>
        <v>3.7</v>
      </c>
      <c r="AR2054" t="str">
        <f>VLOOKUP(M2054,spp!A:K,10,FALSE)</f>
        <v>Planctívoro</v>
      </c>
      <c r="AS2054" t="str">
        <f>VLOOKUP(M2054,spp!A:L,12,FALSE)</f>
        <v>NE</v>
      </c>
    </row>
    <row r="2055" spans="1:45" x14ac:dyDescent="0.3">
      <c r="A2055">
        <v>55</v>
      </c>
      <c r="B2055" s="2" t="s">
        <v>1176</v>
      </c>
      <c r="C2055" s="2" t="s">
        <v>1177</v>
      </c>
      <c r="D2055" s="2" t="s">
        <v>1190</v>
      </c>
      <c r="E2055" s="2" t="s">
        <v>1179</v>
      </c>
      <c r="F2055" s="2">
        <v>3</v>
      </c>
      <c r="G2055" s="1">
        <v>41473</v>
      </c>
      <c r="H2055" s="61">
        <v>2013</v>
      </c>
      <c r="I2055" s="5" t="s">
        <v>986</v>
      </c>
      <c r="K2055">
        <v>13</v>
      </c>
      <c r="L2055" t="str">
        <f t="shared" si="233"/>
        <v>Profundo</v>
      </c>
      <c r="M2055" s="2" t="s">
        <v>1034</v>
      </c>
      <c r="N2055" t="str">
        <f>VLOOKUP(M2055,spp!A:B,2,FALSE)</f>
        <v>Acanthurus nigricans</v>
      </c>
      <c r="O2055">
        <f t="shared" si="232"/>
        <v>5</v>
      </c>
      <c r="R2055">
        <v>2</v>
      </c>
      <c r="S2055">
        <v>3</v>
      </c>
      <c r="AJ2055">
        <f>VLOOKUP(M2055,spp!A:C,3,FALSE)</f>
        <v>6</v>
      </c>
      <c r="AK2055">
        <f>VLOOKUP(M2055,spp!A:D,4,FALSE)</f>
        <v>2.669</v>
      </c>
      <c r="AL2055">
        <f t="shared" si="234"/>
        <v>47564.58662704804</v>
      </c>
      <c r="AM2055">
        <f t="shared" si="235"/>
        <v>1189.114665676201</v>
      </c>
      <c r="AN2055">
        <f t="shared" si="236"/>
        <v>11891.14665676201</v>
      </c>
      <c r="AO2055">
        <f t="shared" si="237"/>
        <v>11.891146656762009</v>
      </c>
      <c r="AP2055">
        <f t="shared" si="238"/>
        <v>0.1</v>
      </c>
      <c r="AQ2055">
        <f>VLOOKUP(M2055,spp!A:H,8,FALSE)</f>
        <v>2</v>
      </c>
      <c r="AR2055" t="str">
        <f>VLOOKUP(M2055,spp!A:K,10,FALSE)</f>
        <v>Herbívoro</v>
      </c>
      <c r="AS2055" t="str">
        <f>VLOOKUP(M2055,spp!A:L,12,FALSE)</f>
        <v>LC</v>
      </c>
    </row>
    <row r="2056" spans="1:45" x14ac:dyDescent="0.3">
      <c r="A2056">
        <v>55</v>
      </c>
      <c r="B2056" s="2" t="s">
        <v>1176</v>
      </c>
      <c r="C2056" s="2" t="s">
        <v>1177</v>
      </c>
      <c r="D2056" s="2" t="s">
        <v>1190</v>
      </c>
      <c r="E2056" s="2" t="s">
        <v>1179</v>
      </c>
      <c r="F2056" s="2">
        <v>3</v>
      </c>
      <c r="G2056" s="1">
        <v>41473</v>
      </c>
      <c r="H2056" s="61">
        <v>2013</v>
      </c>
      <c r="I2056" s="5" t="s">
        <v>986</v>
      </c>
      <c r="K2056">
        <v>13</v>
      </c>
      <c r="L2056" t="str">
        <f t="shared" si="233"/>
        <v>Profundo</v>
      </c>
      <c r="M2056" s="2" t="s">
        <v>1062</v>
      </c>
      <c r="N2056" t="str">
        <f>VLOOKUP(M2056,spp!A:B,2,FALSE)</f>
        <v>Paranthias colonus</v>
      </c>
      <c r="O2056">
        <f t="shared" si="232"/>
        <v>100</v>
      </c>
      <c r="R2056">
        <v>100</v>
      </c>
      <c r="AJ2056">
        <f>VLOOKUP(M2056,spp!A:C,3,FALSE)</f>
        <v>1.485E-2</v>
      </c>
      <c r="AK2056">
        <f>VLOOKUP(M2056,spp!A:D,4,FALSE)</f>
        <v>2</v>
      </c>
      <c r="AL2056">
        <f t="shared" si="234"/>
        <v>232.03125</v>
      </c>
      <c r="AM2056">
        <f t="shared" si="235"/>
        <v>5.80078125</v>
      </c>
      <c r="AN2056">
        <f t="shared" si="236"/>
        <v>58.0078125</v>
      </c>
      <c r="AO2056">
        <f t="shared" si="237"/>
        <v>5.8007812499999999E-2</v>
      </c>
      <c r="AP2056">
        <f t="shared" si="238"/>
        <v>2</v>
      </c>
      <c r="AQ2056">
        <f>VLOOKUP(M2056,spp!A:H,8,FALSE)</f>
        <v>3.8</v>
      </c>
      <c r="AR2056" t="str">
        <f>VLOOKUP(M2056,spp!A:K,10,FALSE)</f>
        <v>Planctívoro</v>
      </c>
      <c r="AS2056" t="str">
        <f>VLOOKUP(M2056,spp!A:L,12,FALSE)</f>
        <v>LC</v>
      </c>
    </row>
    <row r="2057" spans="1:45" x14ac:dyDescent="0.3">
      <c r="A2057">
        <v>55</v>
      </c>
      <c r="B2057" s="2" t="s">
        <v>1176</v>
      </c>
      <c r="C2057" s="2" t="s">
        <v>1177</v>
      </c>
      <c r="D2057" s="2" t="s">
        <v>1190</v>
      </c>
      <c r="E2057" s="2" t="s">
        <v>1179</v>
      </c>
      <c r="F2057" s="2">
        <v>3</v>
      </c>
      <c r="G2057" s="1">
        <v>41473</v>
      </c>
      <c r="H2057" s="61">
        <v>2013</v>
      </c>
      <c r="I2057" s="5" t="s">
        <v>986</v>
      </c>
      <c r="K2057">
        <v>13</v>
      </c>
      <c r="L2057" t="str">
        <f t="shared" si="233"/>
        <v>Profundo</v>
      </c>
      <c r="M2057" s="2" t="s">
        <v>1037</v>
      </c>
      <c r="N2057" t="str">
        <f>VLOOKUP(M2057,spp!A:B,2,FALSE)</f>
        <v>Prionurus laticlavius</v>
      </c>
      <c r="O2057">
        <f t="shared" si="232"/>
        <v>2</v>
      </c>
      <c r="S2057">
        <v>2</v>
      </c>
      <c r="AJ2057" t="str">
        <f>VLOOKUP(M2057,spp!A:C,3,FALSE)</f>
        <v>0.19800000000000001</v>
      </c>
      <c r="AK2057">
        <f>VLOOKUP(M2057,spp!A:D,4,FALSE)</f>
        <v>2.504</v>
      </c>
      <c r="AL2057">
        <f t="shared" si="234"/>
        <v>513.17141831604908</v>
      </c>
      <c r="AM2057">
        <f t="shared" si="235"/>
        <v>12.829285457901227</v>
      </c>
      <c r="AN2057">
        <f t="shared" si="236"/>
        <v>128.29285457901227</v>
      </c>
      <c r="AO2057">
        <f t="shared" si="237"/>
        <v>0.12829285457901227</v>
      </c>
      <c r="AP2057">
        <f t="shared" si="238"/>
        <v>0.04</v>
      </c>
      <c r="AQ2057">
        <f>VLOOKUP(M2057,spp!A:H,8,FALSE)</f>
        <v>2.7</v>
      </c>
      <c r="AR2057" t="str">
        <f>VLOOKUP(M2057,spp!A:K,10,FALSE)</f>
        <v>Herbívoro</v>
      </c>
      <c r="AS2057" t="str">
        <f>VLOOKUP(M2057,spp!A:L,12,FALSE)</f>
        <v>LC</v>
      </c>
    </row>
    <row r="2058" spans="1:45" x14ac:dyDescent="0.3">
      <c r="A2058">
        <v>55</v>
      </c>
      <c r="B2058" s="2" t="s">
        <v>1176</v>
      </c>
      <c r="C2058" s="2" t="s">
        <v>1177</v>
      </c>
      <c r="D2058" s="2" t="s">
        <v>1190</v>
      </c>
      <c r="E2058" s="2" t="s">
        <v>1179</v>
      </c>
      <c r="F2058" s="2">
        <v>3</v>
      </c>
      <c r="G2058" s="1">
        <v>41473</v>
      </c>
      <c r="H2058" s="61">
        <v>2013</v>
      </c>
      <c r="I2058" s="5" t="s">
        <v>986</v>
      </c>
      <c r="K2058">
        <v>13</v>
      </c>
      <c r="L2058" t="str">
        <f t="shared" si="233"/>
        <v>Profundo</v>
      </c>
      <c r="M2058" s="2" t="s">
        <v>1200</v>
      </c>
      <c r="N2058" t="str">
        <f>VLOOKUP(M2058,spp!A:B,2,FALSE)</f>
        <v>Thalassoma grammaticum</v>
      </c>
      <c r="O2058">
        <f t="shared" si="232"/>
        <v>6</v>
      </c>
      <c r="R2058">
        <v>6</v>
      </c>
      <c r="AJ2058">
        <f>VLOOKUP(M2058,spp!A:C,3,FALSE)</f>
        <v>1</v>
      </c>
      <c r="AK2058">
        <f>VLOOKUP(M2058,spp!A:D,4,FALSE)</f>
        <v>2.9718</v>
      </c>
      <c r="AL2058">
        <f t="shared" si="234"/>
        <v>10913.107343745049</v>
      </c>
      <c r="AM2058">
        <f t="shared" si="235"/>
        <v>272.8276835936262</v>
      </c>
      <c r="AN2058">
        <f t="shared" si="236"/>
        <v>2728.2768359362622</v>
      </c>
      <c r="AO2058">
        <f t="shared" si="237"/>
        <v>2.7282768359362621</v>
      </c>
      <c r="AP2058">
        <f t="shared" si="238"/>
        <v>0.12</v>
      </c>
      <c r="AQ2058">
        <f>VLOOKUP(M2058,spp!A:H,8,FALSE)</f>
        <v>3.5</v>
      </c>
      <c r="AR2058" t="str">
        <f>VLOOKUP(M2058,spp!A:K,10,FALSE)</f>
        <v>Depredador</v>
      </c>
      <c r="AS2058" t="str">
        <f>VLOOKUP(M2058,spp!A:L,12,FALSE)</f>
        <v>LC</v>
      </c>
    </row>
    <row r="2059" spans="1:45" x14ac:dyDescent="0.3">
      <c r="A2059">
        <v>55</v>
      </c>
      <c r="B2059" s="2" t="s">
        <v>1176</v>
      </c>
      <c r="C2059" s="2" t="s">
        <v>1177</v>
      </c>
      <c r="D2059" s="2" t="s">
        <v>1190</v>
      </c>
      <c r="E2059" s="2" t="s">
        <v>1179</v>
      </c>
      <c r="F2059" s="2">
        <v>3</v>
      </c>
      <c r="G2059" s="1">
        <v>41473</v>
      </c>
      <c r="H2059" s="61">
        <v>2013</v>
      </c>
      <c r="I2059" s="5" t="s">
        <v>986</v>
      </c>
      <c r="K2059">
        <v>13</v>
      </c>
      <c r="L2059" t="str">
        <f t="shared" si="233"/>
        <v>Profundo</v>
      </c>
      <c r="M2059" s="2" t="s">
        <v>1040</v>
      </c>
      <c r="N2059" t="str">
        <f>VLOOKUP(M2059,spp!A:B,2,FALSE)</f>
        <v>Sufflamen verres</v>
      </c>
      <c r="O2059">
        <f t="shared" si="232"/>
        <v>1</v>
      </c>
      <c r="R2059">
        <v>1</v>
      </c>
      <c r="AJ2059">
        <f>VLOOKUP(M2059,spp!A:C,3,FALSE)</f>
        <v>2</v>
      </c>
      <c r="AK2059">
        <f>VLOOKUP(M2059,spp!A:D,4,FALSE)</f>
        <v>3</v>
      </c>
      <c r="AL2059">
        <f t="shared" si="234"/>
        <v>3906.25</v>
      </c>
      <c r="AM2059">
        <f t="shared" si="235"/>
        <v>97.65625</v>
      </c>
      <c r="AN2059">
        <f t="shared" si="236"/>
        <v>976.5625</v>
      </c>
      <c r="AO2059">
        <f t="shared" si="237"/>
        <v>0.9765625</v>
      </c>
      <c r="AP2059">
        <f t="shared" si="238"/>
        <v>0.02</v>
      </c>
      <c r="AQ2059">
        <f>VLOOKUP(M2059,spp!A:H,8,FALSE)</f>
        <v>3.3</v>
      </c>
      <c r="AR2059" t="str">
        <f>VLOOKUP(M2059,spp!A:K,10,FALSE)</f>
        <v>Depredador</v>
      </c>
      <c r="AS2059" t="str">
        <f>VLOOKUP(M2059,spp!A:L,12,FALSE)</f>
        <v>LC</v>
      </c>
    </row>
    <row r="2060" spans="1:45" x14ac:dyDescent="0.3">
      <c r="A2060">
        <v>55</v>
      </c>
      <c r="B2060" s="2" t="s">
        <v>1176</v>
      </c>
      <c r="C2060" s="2" t="s">
        <v>1177</v>
      </c>
      <c r="D2060" s="2" t="s">
        <v>1190</v>
      </c>
      <c r="E2060" s="2" t="s">
        <v>1179</v>
      </c>
      <c r="F2060" s="2">
        <v>3</v>
      </c>
      <c r="G2060" s="1">
        <v>41473</v>
      </c>
      <c r="H2060" s="61">
        <v>2013</v>
      </c>
      <c r="I2060" s="5" t="s">
        <v>986</v>
      </c>
      <c r="K2060">
        <v>13</v>
      </c>
      <c r="L2060" t="str">
        <f t="shared" si="233"/>
        <v>Profundo</v>
      </c>
      <c r="M2060" s="2" t="s">
        <v>1047</v>
      </c>
      <c r="N2060" t="str">
        <f>VLOOKUP(M2060,spp!A:B,2,FALSE)</f>
        <v>Scarus rubroviolaceus</v>
      </c>
      <c r="O2060">
        <f t="shared" si="232"/>
        <v>1</v>
      </c>
      <c r="U2060">
        <v>1</v>
      </c>
      <c r="AJ2060">
        <f>VLOOKUP(M2060,spp!A:C,3,FALSE)</f>
        <v>1</v>
      </c>
      <c r="AK2060">
        <f>VLOOKUP(M2060,spp!A:D,4,FALSE)</f>
        <v>3.109</v>
      </c>
      <c r="AL2060">
        <f t="shared" si="234"/>
        <v>63169.516074034844</v>
      </c>
      <c r="AM2060">
        <f t="shared" si="235"/>
        <v>1579.2379018508711</v>
      </c>
      <c r="AN2060">
        <f t="shared" si="236"/>
        <v>15792.379018508711</v>
      </c>
      <c r="AO2060">
        <f t="shared" si="237"/>
        <v>15.792379018508711</v>
      </c>
      <c r="AP2060">
        <f t="shared" si="238"/>
        <v>0.02</v>
      </c>
      <c r="AQ2060">
        <f>VLOOKUP(M2060,spp!A:H,8,FALSE)</f>
        <v>2</v>
      </c>
      <c r="AR2060" t="str">
        <f>VLOOKUP(M2060,spp!A:K,10,FALSE)</f>
        <v>Herbívoro</v>
      </c>
      <c r="AS2060" t="str">
        <f>VLOOKUP(M2060,spp!A:L,12,FALSE)</f>
        <v>LC</v>
      </c>
    </row>
    <row r="2061" spans="1:45" x14ac:dyDescent="0.3">
      <c r="A2061">
        <v>55</v>
      </c>
      <c r="B2061" s="2" t="s">
        <v>1176</v>
      </c>
      <c r="C2061" s="2" t="s">
        <v>1177</v>
      </c>
      <c r="D2061" s="2" t="s">
        <v>1190</v>
      </c>
      <c r="E2061" s="2" t="s">
        <v>1179</v>
      </c>
      <c r="F2061" s="2">
        <v>3</v>
      </c>
      <c r="G2061" s="1">
        <v>41473</v>
      </c>
      <c r="H2061" s="61">
        <v>2013</v>
      </c>
      <c r="I2061" s="5" t="s">
        <v>986</v>
      </c>
      <c r="K2061">
        <v>13</v>
      </c>
      <c r="L2061" t="str">
        <f t="shared" si="233"/>
        <v>Profundo</v>
      </c>
      <c r="M2061" s="2" t="s">
        <v>1145</v>
      </c>
      <c r="N2061" t="str">
        <f>VLOOKUP(M2061,spp!A:B,2,FALSE)</f>
        <v>Ctenochaetus marginatus</v>
      </c>
      <c r="O2061">
        <f t="shared" si="232"/>
        <v>4</v>
      </c>
      <c r="T2061">
        <v>4</v>
      </c>
      <c r="AJ2061">
        <f>VLOOKUP(M2061,spp!A:C,3,FALSE)</f>
        <v>0.297619048</v>
      </c>
      <c r="AK2061">
        <f>VLOOKUP(M2061,spp!A:D,4,FALSE)</f>
        <v>3</v>
      </c>
      <c r="AL2061">
        <f t="shared" si="234"/>
        <v>18601.190500000001</v>
      </c>
      <c r="AM2061">
        <f t="shared" si="235"/>
        <v>465.0297625</v>
      </c>
      <c r="AN2061">
        <f t="shared" si="236"/>
        <v>4650.2976250000002</v>
      </c>
      <c r="AO2061">
        <f t="shared" si="237"/>
        <v>4.6502976250000003</v>
      </c>
      <c r="AP2061">
        <f t="shared" si="238"/>
        <v>0.08</v>
      </c>
      <c r="AQ2061">
        <f>VLOOKUP(M2061,spp!A:H,8,FALSE)</f>
        <v>2</v>
      </c>
      <c r="AR2061" t="str">
        <f>VLOOKUP(M2061,spp!A:K,10,FALSE)</f>
        <v>Herbívoro</v>
      </c>
      <c r="AS2061" t="str">
        <f>VLOOKUP(M2061,spp!A:L,12,FALSE)</f>
        <v>LC</v>
      </c>
    </row>
    <row r="2062" spans="1:45" x14ac:dyDescent="0.3">
      <c r="A2062">
        <v>55</v>
      </c>
      <c r="B2062" s="2" t="s">
        <v>1176</v>
      </c>
      <c r="C2062" s="2" t="s">
        <v>1177</v>
      </c>
      <c r="D2062" s="2" t="s">
        <v>1190</v>
      </c>
      <c r="E2062" s="2" t="s">
        <v>1179</v>
      </c>
      <c r="F2062" s="2">
        <v>3</v>
      </c>
      <c r="G2062" s="1">
        <v>41473</v>
      </c>
      <c r="H2062" s="61">
        <v>2013</v>
      </c>
      <c r="I2062" s="5" t="s">
        <v>986</v>
      </c>
      <c r="K2062">
        <v>13</v>
      </c>
      <c r="L2062" t="str">
        <f t="shared" si="233"/>
        <v>Profundo</v>
      </c>
      <c r="M2062" s="2" t="s">
        <v>1042</v>
      </c>
      <c r="N2062" t="str">
        <f>VLOOKUP(M2062,spp!A:B,2,FALSE)</f>
        <v>Bodianus diplotaenia</v>
      </c>
      <c r="O2062">
        <f t="shared" si="232"/>
        <v>22</v>
      </c>
      <c r="P2062">
        <v>20</v>
      </c>
      <c r="S2062">
        <v>2</v>
      </c>
      <c r="AJ2062">
        <f>VLOOKUP(M2062,spp!A:C,3,FALSE)</f>
        <v>2.01E-2</v>
      </c>
      <c r="AK2062">
        <f>VLOOKUP(M2062,spp!A:D,4,FALSE)</f>
        <v>2</v>
      </c>
      <c r="AL2062">
        <f t="shared" si="234"/>
        <v>14.823749999999999</v>
      </c>
      <c r="AM2062">
        <f t="shared" si="235"/>
        <v>0.37059374999999994</v>
      </c>
      <c r="AN2062">
        <f t="shared" si="236"/>
        <v>3.7059374999999992</v>
      </c>
      <c r="AO2062">
        <f t="shared" si="237"/>
        <v>3.7059374999999992E-3</v>
      </c>
      <c r="AP2062">
        <f t="shared" si="238"/>
        <v>0.44</v>
      </c>
      <c r="AQ2062">
        <f>VLOOKUP(M2062,spp!A:H,8,FALSE)</f>
        <v>3.4</v>
      </c>
      <c r="AR2062" t="str">
        <f>VLOOKUP(M2062,spp!A:K,10,FALSE)</f>
        <v>Depredador</v>
      </c>
      <c r="AS2062" t="str">
        <f>VLOOKUP(M2062,spp!A:L,12,FALSE)</f>
        <v>LC</v>
      </c>
    </row>
    <row r="2063" spans="1:45" x14ac:dyDescent="0.3">
      <c r="A2063">
        <v>55</v>
      </c>
      <c r="B2063" s="2" t="s">
        <v>1176</v>
      </c>
      <c r="C2063" s="2" t="s">
        <v>1177</v>
      </c>
      <c r="D2063" s="2" t="s">
        <v>1190</v>
      </c>
      <c r="E2063" s="2" t="s">
        <v>1179</v>
      </c>
      <c r="F2063" s="2">
        <v>3</v>
      </c>
      <c r="G2063" s="1">
        <v>41473</v>
      </c>
      <c r="H2063" s="61">
        <v>2013</v>
      </c>
      <c r="I2063" s="5" t="s">
        <v>986</v>
      </c>
      <c r="K2063">
        <v>13</v>
      </c>
      <c r="L2063" t="str">
        <f t="shared" si="233"/>
        <v>Profundo</v>
      </c>
      <c r="M2063" s="2" t="s">
        <v>1030</v>
      </c>
      <c r="N2063" t="str">
        <f>VLOOKUP(M2063,spp!A:B,2,FALSE)</f>
        <v>Kyphosus analogus</v>
      </c>
      <c r="O2063">
        <f t="shared" si="232"/>
        <v>1</v>
      </c>
      <c r="S2063">
        <v>1</v>
      </c>
      <c r="AJ2063">
        <f>VLOOKUP(M2063,spp!A:C,3,FALSE)</f>
        <v>2.18E-2</v>
      </c>
      <c r="AK2063">
        <f>VLOOKUP(M2063,spp!A:D,4,FALSE)</f>
        <v>3</v>
      </c>
      <c r="AL2063">
        <f t="shared" si="234"/>
        <v>116.83437499999999</v>
      </c>
      <c r="AM2063">
        <f t="shared" si="235"/>
        <v>2.920859375</v>
      </c>
      <c r="AN2063">
        <f t="shared" si="236"/>
        <v>29.208593749999999</v>
      </c>
      <c r="AO2063">
        <f t="shared" si="237"/>
        <v>2.9208593749999998E-2</v>
      </c>
      <c r="AP2063">
        <f t="shared" si="238"/>
        <v>0.02</v>
      </c>
      <c r="AQ2063">
        <f>VLOOKUP(M2063,spp!A:H,8,FALSE)</f>
        <v>2</v>
      </c>
      <c r="AR2063" t="str">
        <f>VLOOKUP(M2063,spp!A:K,10,FALSE)</f>
        <v>Herbívoro</v>
      </c>
      <c r="AS2063" t="str">
        <f>VLOOKUP(M2063,spp!A:L,12,FALSE)</f>
        <v>LC</v>
      </c>
    </row>
    <row r="2064" spans="1:45" x14ac:dyDescent="0.3">
      <c r="A2064">
        <v>55</v>
      </c>
      <c r="B2064" s="2" t="s">
        <v>1176</v>
      </c>
      <c r="C2064" s="2" t="s">
        <v>1177</v>
      </c>
      <c r="D2064" s="2" t="s">
        <v>1190</v>
      </c>
      <c r="E2064" s="2" t="s">
        <v>1179</v>
      </c>
      <c r="F2064" s="2">
        <v>3</v>
      </c>
      <c r="G2064" s="1">
        <v>41473</v>
      </c>
      <c r="H2064" s="61">
        <v>2013</v>
      </c>
      <c r="I2064" s="5" t="s">
        <v>986</v>
      </c>
      <c r="K2064">
        <v>13</v>
      </c>
      <c r="L2064" t="str">
        <f t="shared" si="233"/>
        <v>Profundo</v>
      </c>
      <c r="M2064" s="2" t="s">
        <v>1046</v>
      </c>
      <c r="N2064" t="str">
        <f>VLOOKUP(M2064,spp!A:B,2,FALSE)</f>
        <v>Arothron meleagris</v>
      </c>
      <c r="O2064">
        <f t="shared" si="232"/>
        <v>6</v>
      </c>
      <c r="R2064">
        <v>6</v>
      </c>
      <c r="AJ2064">
        <f>VLOOKUP(M2064,spp!A:C,3,FALSE)</f>
        <v>3</v>
      </c>
      <c r="AK2064">
        <f>VLOOKUP(M2064,spp!A:D,4,FALSE)</f>
        <v>2</v>
      </c>
      <c r="AL2064">
        <f t="shared" si="234"/>
        <v>2812.5</v>
      </c>
      <c r="AM2064">
        <f t="shared" si="235"/>
        <v>70.3125</v>
      </c>
      <c r="AN2064">
        <f t="shared" si="236"/>
        <v>703.125</v>
      </c>
      <c r="AO2064">
        <f t="shared" si="237"/>
        <v>0.703125</v>
      </c>
      <c r="AP2064">
        <f t="shared" si="238"/>
        <v>0.12</v>
      </c>
      <c r="AQ2064">
        <f>VLOOKUP(M2064,spp!A:H,8,FALSE)</f>
        <v>3.4</v>
      </c>
      <c r="AR2064" t="str">
        <f>VLOOKUP(M2064,spp!A:K,10,FALSE)</f>
        <v>Depredador</v>
      </c>
      <c r="AS2064" t="str">
        <f>VLOOKUP(M2064,spp!A:L,12,FALSE)</f>
        <v>NE</v>
      </c>
    </row>
    <row r="2065" spans="1:45" x14ac:dyDescent="0.3">
      <c r="A2065">
        <v>55</v>
      </c>
      <c r="B2065" s="2" t="s">
        <v>1176</v>
      </c>
      <c r="C2065" s="2" t="s">
        <v>1177</v>
      </c>
      <c r="D2065" s="2" t="s">
        <v>1190</v>
      </c>
      <c r="E2065" s="2" t="s">
        <v>1179</v>
      </c>
      <c r="F2065" s="2">
        <v>3</v>
      </c>
      <c r="G2065" s="1">
        <v>41473</v>
      </c>
      <c r="H2065" s="61">
        <v>2013</v>
      </c>
      <c r="I2065" s="5" t="s">
        <v>986</v>
      </c>
      <c r="K2065">
        <v>13</v>
      </c>
      <c r="L2065" t="str">
        <f t="shared" si="233"/>
        <v>Profundo</v>
      </c>
      <c r="M2065" s="2" t="s">
        <v>1195</v>
      </c>
      <c r="N2065" t="str">
        <f>VLOOKUP(M2065,spp!A:B,2,FALSE)</f>
        <v>Melichthys niger</v>
      </c>
      <c r="O2065">
        <f t="shared" si="232"/>
        <v>15</v>
      </c>
      <c r="T2065">
        <v>15</v>
      </c>
      <c r="AJ2065">
        <f>VLOOKUP(M2065,spp!A:C,3,FALSE)</f>
        <v>5</v>
      </c>
      <c r="AK2065">
        <f>VLOOKUP(M2065,spp!A:D,4,FALSE)</f>
        <v>3</v>
      </c>
      <c r="AL2065">
        <f t="shared" si="234"/>
        <v>1171875</v>
      </c>
      <c r="AM2065">
        <f t="shared" si="235"/>
        <v>29296.875</v>
      </c>
      <c r="AN2065">
        <f t="shared" si="236"/>
        <v>292968.75</v>
      </c>
      <c r="AO2065">
        <f t="shared" si="237"/>
        <v>292.96875</v>
      </c>
      <c r="AP2065">
        <f t="shared" si="238"/>
        <v>0.3</v>
      </c>
      <c r="AQ2065">
        <f>VLOOKUP(M2065,spp!A:H,8,FALSE)</f>
        <v>2.4</v>
      </c>
      <c r="AR2065" t="str">
        <f>VLOOKUP(M2065,spp!A:K,10,FALSE)</f>
        <v>Herbívoro</v>
      </c>
      <c r="AS2065" t="str">
        <f>VLOOKUP(M2065,spp!A:L,12,FALSE)</f>
        <v>NE</v>
      </c>
    </row>
    <row r="2066" spans="1:45" x14ac:dyDescent="0.3">
      <c r="A2066">
        <v>55</v>
      </c>
      <c r="B2066" s="2" t="s">
        <v>1176</v>
      </c>
      <c r="C2066" s="2" t="s">
        <v>1177</v>
      </c>
      <c r="D2066" s="2" t="s">
        <v>1190</v>
      </c>
      <c r="E2066" s="2" t="s">
        <v>1179</v>
      </c>
      <c r="F2066" s="2">
        <v>3</v>
      </c>
      <c r="G2066" s="1">
        <v>41473</v>
      </c>
      <c r="H2066" s="61">
        <v>2013</v>
      </c>
      <c r="I2066" s="5" t="s">
        <v>986</v>
      </c>
      <c r="K2066">
        <v>13</v>
      </c>
      <c r="L2066" t="str">
        <f t="shared" si="233"/>
        <v>Profundo</v>
      </c>
      <c r="M2066" s="2" t="s">
        <v>1028</v>
      </c>
      <c r="N2066" t="str">
        <f>VLOOKUP(M2066,spp!A:B,2,FALSE)</f>
        <v>Thalassoma lucasanum</v>
      </c>
      <c r="O2066">
        <f t="shared" si="232"/>
        <v>120</v>
      </c>
      <c r="P2066">
        <v>120</v>
      </c>
      <c r="AJ2066">
        <f>VLOOKUP(M2066,spp!A:C,3,FALSE)</f>
        <v>1.261E-2</v>
      </c>
      <c r="AK2066">
        <f>VLOOKUP(M2066,spp!A:D,4,FALSE)</f>
        <v>2</v>
      </c>
      <c r="AL2066">
        <f t="shared" si="234"/>
        <v>9.4574999999999996</v>
      </c>
      <c r="AM2066">
        <f t="shared" si="235"/>
        <v>0.23643749999999999</v>
      </c>
      <c r="AN2066">
        <f t="shared" si="236"/>
        <v>2.3643749999999999</v>
      </c>
      <c r="AO2066">
        <f t="shared" si="237"/>
        <v>2.3643749999999997E-3</v>
      </c>
      <c r="AP2066">
        <f t="shared" si="238"/>
        <v>2.4</v>
      </c>
      <c r="AQ2066">
        <f>VLOOKUP(M2066,spp!A:H,8,FALSE)</f>
        <v>3.5</v>
      </c>
      <c r="AR2066" t="str">
        <f>VLOOKUP(M2066,spp!A:K,10,FALSE)</f>
        <v>Depredador</v>
      </c>
      <c r="AS2066" t="str">
        <f>VLOOKUP(M2066,spp!A:L,12,FALSE)</f>
        <v>LC</v>
      </c>
    </row>
    <row r="2067" spans="1:45" x14ac:dyDescent="0.3">
      <c r="A2067">
        <v>55</v>
      </c>
      <c r="B2067" s="2" t="s">
        <v>1176</v>
      </c>
      <c r="C2067" s="2" t="s">
        <v>1177</v>
      </c>
      <c r="D2067" s="2" t="s">
        <v>1190</v>
      </c>
      <c r="E2067" s="2" t="s">
        <v>1179</v>
      </c>
      <c r="F2067" s="2">
        <v>3</v>
      </c>
      <c r="G2067" s="1">
        <v>41473</v>
      </c>
      <c r="H2067" s="61">
        <v>2013</v>
      </c>
      <c r="I2067" s="5" t="s">
        <v>986</v>
      </c>
      <c r="K2067">
        <v>13</v>
      </c>
      <c r="L2067" t="str">
        <f t="shared" si="233"/>
        <v>Profundo</v>
      </c>
      <c r="M2067" s="2" t="s">
        <v>1080</v>
      </c>
      <c r="N2067" t="str">
        <f>VLOOKUP(M2067,spp!A:B,2,FALSE)</f>
        <v>Aulostomus chinensis</v>
      </c>
      <c r="O2067">
        <f t="shared" si="232"/>
        <v>3</v>
      </c>
      <c r="U2067">
        <v>3</v>
      </c>
      <c r="AJ2067">
        <f>VLOOKUP(M2067,spp!A:C,3,FALSE)</f>
        <v>2</v>
      </c>
      <c r="AK2067">
        <f>VLOOKUP(M2067,spp!A:D,4,FALSE)</f>
        <v>3</v>
      </c>
      <c r="AL2067">
        <f t="shared" si="234"/>
        <v>257250</v>
      </c>
      <c r="AM2067">
        <f t="shared" si="235"/>
        <v>6431.25</v>
      </c>
      <c r="AN2067">
        <f t="shared" si="236"/>
        <v>64312.5</v>
      </c>
      <c r="AO2067">
        <f t="shared" si="237"/>
        <v>64.3125</v>
      </c>
      <c r="AP2067">
        <f t="shared" si="238"/>
        <v>0.06</v>
      </c>
      <c r="AQ2067">
        <f>VLOOKUP(M2067,spp!A:H,8,FALSE)</f>
        <v>3.9</v>
      </c>
      <c r="AR2067" t="str">
        <f>VLOOKUP(M2067,spp!A:K,10,FALSE)</f>
        <v>Depredador</v>
      </c>
      <c r="AS2067" t="str">
        <f>VLOOKUP(M2067,spp!A:L,12,FALSE)</f>
        <v>NE</v>
      </c>
    </row>
    <row r="2068" spans="1:45" x14ac:dyDescent="0.3">
      <c r="A2068">
        <v>55</v>
      </c>
      <c r="B2068" s="2" t="s">
        <v>1176</v>
      </c>
      <c r="C2068" s="2" t="s">
        <v>1177</v>
      </c>
      <c r="D2068" s="2" t="s">
        <v>1190</v>
      </c>
      <c r="E2068" s="2" t="s">
        <v>1179</v>
      </c>
      <c r="F2068" s="2">
        <v>3</v>
      </c>
      <c r="G2068" s="1">
        <v>41473</v>
      </c>
      <c r="H2068" s="61">
        <v>2013</v>
      </c>
      <c r="I2068" s="5" t="s">
        <v>986</v>
      </c>
      <c r="K2068">
        <v>13</v>
      </c>
      <c r="L2068" t="str">
        <f t="shared" si="233"/>
        <v>Profundo</v>
      </c>
      <c r="M2068" s="2" t="s">
        <v>1064</v>
      </c>
      <c r="N2068" t="str">
        <f>VLOOKUP(M2068,spp!A:B,2,FALSE)</f>
        <v>Zanclus cornutus</v>
      </c>
      <c r="O2068">
        <f t="shared" si="232"/>
        <v>7</v>
      </c>
      <c r="T2068">
        <v>7</v>
      </c>
      <c r="AJ2068">
        <f>VLOOKUP(M2068,spp!A:C,3,FALSE)</f>
        <v>1.47E-2</v>
      </c>
      <c r="AK2068">
        <f>VLOOKUP(M2068,spp!A:D,4,FALSE)</f>
        <v>3</v>
      </c>
      <c r="AL2068">
        <f t="shared" si="234"/>
        <v>1607.8125</v>
      </c>
      <c r="AM2068">
        <f t="shared" si="235"/>
        <v>40.1953125</v>
      </c>
      <c r="AN2068">
        <f t="shared" si="236"/>
        <v>401.953125</v>
      </c>
      <c r="AO2068">
        <f t="shared" si="237"/>
        <v>0.40195312500000002</v>
      </c>
      <c r="AP2068">
        <f t="shared" si="238"/>
        <v>0.14000000000000001</v>
      </c>
      <c r="AQ2068">
        <f>VLOOKUP(M2068,spp!A:H,8,FALSE)</f>
        <v>2.9</v>
      </c>
      <c r="AR2068" t="str">
        <f>VLOOKUP(M2068,spp!A:K,10,FALSE)</f>
        <v>Herbívoro</v>
      </c>
      <c r="AS2068" t="str">
        <f>VLOOKUP(M2068,spp!A:L,12,FALSE)</f>
        <v>NE</v>
      </c>
    </row>
    <row r="2069" spans="1:45" x14ac:dyDescent="0.3">
      <c r="A2069">
        <v>55</v>
      </c>
      <c r="B2069" s="2" t="s">
        <v>1176</v>
      </c>
      <c r="C2069" s="2" t="s">
        <v>1177</v>
      </c>
      <c r="D2069" s="2" t="s">
        <v>1190</v>
      </c>
      <c r="E2069" s="2" t="s">
        <v>1179</v>
      </c>
      <c r="F2069" s="2">
        <v>3</v>
      </c>
      <c r="G2069" s="1">
        <v>41473</v>
      </c>
      <c r="H2069" s="61">
        <v>2013</v>
      </c>
      <c r="I2069" s="5" t="s">
        <v>986</v>
      </c>
      <c r="K2069">
        <v>13</v>
      </c>
      <c r="L2069" t="str">
        <f t="shared" si="233"/>
        <v>Profundo</v>
      </c>
      <c r="M2069" s="2" t="s">
        <v>1033</v>
      </c>
      <c r="N2069" t="str">
        <f>VLOOKUP(M2069,spp!A:B,2,FALSE)</f>
        <v>Cephalopholis panamensis</v>
      </c>
      <c r="O2069">
        <f t="shared" si="232"/>
        <v>2</v>
      </c>
      <c r="U2069">
        <v>2</v>
      </c>
      <c r="AJ2069">
        <f>VLOOKUP(M2069,spp!A:C,3,FALSE)</f>
        <v>2</v>
      </c>
      <c r="AK2069">
        <f>VLOOKUP(M2069,spp!A:D,4,FALSE)</f>
        <v>3</v>
      </c>
      <c r="AL2069">
        <f t="shared" si="234"/>
        <v>171500</v>
      </c>
      <c r="AM2069">
        <f t="shared" si="235"/>
        <v>4287.5</v>
      </c>
      <c r="AN2069">
        <f t="shared" si="236"/>
        <v>42875</v>
      </c>
      <c r="AO2069">
        <f t="shared" si="237"/>
        <v>42.875</v>
      </c>
      <c r="AP2069">
        <f t="shared" si="238"/>
        <v>0.04</v>
      </c>
      <c r="AQ2069">
        <f>VLOOKUP(M2069,spp!A:H,8,FALSE)</f>
        <v>4</v>
      </c>
      <c r="AR2069" t="str">
        <f>VLOOKUP(M2069,spp!A:K,10,FALSE)</f>
        <v>Depredador Tope</v>
      </c>
      <c r="AS2069" t="str">
        <f>VLOOKUP(M2069,spp!A:L,12,FALSE)</f>
        <v>LC</v>
      </c>
    </row>
    <row r="2070" spans="1:45" x14ac:dyDescent="0.3">
      <c r="A2070">
        <v>55</v>
      </c>
      <c r="B2070" s="2" t="s">
        <v>1176</v>
      </c>
      <c r="C2070" s="2" t="s">
        <v>1177</v>
      </c>
      <c r="D2070" s="2" t="s">
        <v>1190</v>
      </c>
      <c r="E2070" s="2" t="s">
        <v>1179</v>
      </c>
      <c r="F2070" s="2">
        <v>3</v>
      </c>
      <c r="G2070" s="1">
        <v>41473</v>
      </c>
      <c r="H2070" s="61">
        <v>2013</v>
      </c>
      <c r="I2070" s="5" t="s">
        <v>986</v>
      </c>
      <c r="K2070">
        <v>13</v>
      </c>
      <c r="L2070" t="str">
        <f t="shared" si="233"/>
        <v>Profundo</v>
      </c>
      <c r="M2070" s="2" t="s">
        <v>1022</v>
      </c>
      <c r="N2070" t="str">
        <f>VLOOKUP(M2070,spp!A:B,2,FALSE)</f>
        <v>Epinephelus labriformis</v>
      </c>
      <c r="O2070">
        <f t="shared" si="232"/>
        <v>2</v>
      </c>
      <c r="U2070">
        <v>2</v>
      </c>
      <c r="AJ2070">
        <f>VLOOKUP(M2070,spp!A:C,3,FALSE)</f>
        <v>3</v>
      </c>
      <c r="AK2070">
        <f>VLOOKUP(M2070,spp!A:D,4,FALSE)</f>
        <v>2.9</v>
      </c>
      <c r="AL2070">
        <f t="shared" si="234"/>
        <v>180280.42739801313</v>
      </c>
      <c r="AM2070">
        <f t="shared" si="235"/>
        <v>4507.0106849503281</v>
      </c>
      <c r="AN2070">
        <f t="shared" si="236"/>
        <v>45070.106849503281</v>
      </c>
      <c r="AO2070">
        <f t="shared" si="237"/>
        <v>45.070106849503283</v>
      </c>
      <c r="AP2070">
        <f t="shared" si="238"/>
        <v>0.04</v>
      </c>
      <c r="AQ2070">
        <f>VLOOKUP(M2070,spp!A:H,8,FALSE)</f>
        <v>4</v>
      </c>
      <c r="AR2070" t="str">
        <f>VLOOKUP(M2070,spp!A:K,10,FALSE)</f>
        <v>Depredador Tope</v>
      </c>
      <c r="AS2070" t="str">
        <f>VLOOKUP(M2070,spp!A:L,12,FALSE)</f>
        <v>LC</v>
      </c>
    </row>
    <row r="2071" spans="1:45" x14ac:dyDescent="0.3">
      <c r="A2071">
        <v>55</v>
      </c>
      <c r="B2071" s="2" t="s">
        <v>1176</v>
      </c>
      <c r="C2071" s="2" t="s">
        <v>1177</v>
      </c>
      <c r="D2071" s="2" t="s">
        <v>1190</v>
      </c>
      <c r="E2071" s="2" t="s">
        <v>1179</v>
      </c>
      <c r="F2071" s="2">
        <v>3</v>
      </c>
      <c r="G2071" s="1">
        <v>41473</v>
      </c>
      <c r="H2071" s="61">
        <v>2013</v>
      </c>
      <c r="I2071" s="5" t="s">
        <v>986</v>
      </c>
      <c r="K2071">
        <v>13</v>
      </c>
      <c r="L2071" t="str">
        <f t="shared" si="233"/>
        <v>Profundo</v>
      </c>
      <c r="M2071" s="2" t="s">
        <v>1056</v>
      </c>
      <c r="N2071" t="str">
        <f>VLOOKUP(M2071,spp!A:B,2,FALSE)</f>
        <v>Canthigaster punctatissima</v>
      </c>
      <c r="O2071">
        <f t="shared" si="232"/>
        <v>2</v>
      </c>
      <c r="P2071">
        <v>2</v>
      </c>
      <c r="AJ2071">
        <f>VLOOKUP(M2071,spp!A:C,3,FALSE)</f>
        <v>1</v>
      </c>
      <c r="AK2071">
        <f>VLOOKUP(M2071,spp!A:D,4,FALSE)</f>
        <v>2</v>
      </c>
      <c r="AL2071">
        <f t="shared" si="234"/>
        <v>12.5</v>
      </c>
      <c r="AM2071">
        <f t="shared" si="235"/>
        <v>0.3125</v>
      </c>
      <c r="AN2071">
        <f t="shared" si="236"/>
        <v>3.125</v>
      </c>
      <c r="AO2071">
        <f t="shared" si="237"/>
        <v>3.1250000000000002E-3</v>
      </c>
      <c r="AP2071">
        <f t="shared" si="238"/>
        <v>0.04</v>
      </c>
      <c r="AQ2071">
        <f>VLOOKUP(M2071,spp!A:H,8,FALSE)</f>
        <v>3</v>
      </c>
      <c r="AR2071" t="str">
        <f>VLOOKUP(M2071,spp!A:K,10,FALSE)</f>
        <v>Depredador</v>
      </c>
      <c r="AS2071" t="str">
        <f>VLOOKUP(M2071,spp!A:L,12,FALSE)</f>
        <v>LC</v>
      </c>
    </row>
    <row r="2072" spans="1:45" x14ac:dyDescent="0.3">
      <c r="A2072">
        <v>55</v>
      </c>
      <c r="B2072" s="2" t="s">
        <v>1176</v>
      </c>
      <c r="C2072" s="2" t="s">
        <v>1177</v>
      </c>
      <c r="D2072" s="2" t="s">
        <v>1190</v>
      </c>
      <c r="E2072" s="2" t="s">
        <v>1179</v>
      </c>
      <c r="F2072" s="2">
        <v>3</v>
      </c>
      <c r="G2072" s="1">
        <v>41473</v>
      </c>
      <c r="H2072" s="61">
        <v>2013</v>
      </c>
      <c r="I2072" s="5" t="s">
        <v>986</v>
      </c>
      <c r="K2072">
        <v>13</v>
      </c>
      <c r="L2072" t="str">
        <f t="shared" si="233"/>
        <v>Profundo</v>
      </c>
      <c r="M2072" s="2" t="s">
        <v>1141</v>
      </c>
      <c r="N2072" t="str">
        <f>VLOOKUP(M2072,spp!A:B,2,FALSE)</f>
        <v>Halichoeres discolor</v>
      </c>
      <c r="O2072">
        <f t="shared" si="232"/>
        <v>12</v>
      </c>
      <c r="P2072">
        <v>10</v>
      </c>
      <c r="Q2072">
        <v>2</v>
      </c>
      <c r="AJ2072">
        <f>VLOOKUP(M2072,spp!A:C,3,FALSE)</f>
        <v>0.01</v>
      </c>
      <c r="AK2072">
        <f>VLOOKUP(M2072,spp!A:D,4,FALSE)</f>
        <v>3.04</v>
      </c>
      <c r="AL2072">
        <f t="shared" si="234"/>
        <v>10.76651553881173</v>
      </c>
      <c r="AM2072">
        <f t="shared" si="235"/>
        <v>0.26916288847029324</v>
      </c>
      <c r="AN2072">
        <f t="shared" si="236"/>
        <v>2.6916288847029324</v>
      </c>
      <c r="AO2072">
        <f t="shared" si="237"/>
        <v>2.6916288847029322E-3</v>
      </c>
      <c r="AP2072">
        <f t="shared" si="238"/>
        <v>0.24</v>
      </c>
      <c r="AQ2072">
        <f>VLOOKUP(M2072,spp!A:H,8,FALSE)</f>
        <v>3.4</v>
      </c>
      <c r="AR2072" t="str">
        <f>VLOOKUP(M2072,spp!A:K,10,FALSE)</f>
        <v>Depredador</v>
      </c>
      <c r="AS2072" t="str">
        <f>VLOOKUP(M2072,spp!A:L,12,FALSE)</f>
        <v>VU</v>
      </c>
    </row>
    <row r="2073" spans="1:45" x14ac:dyDescent="0.3">
      <c r="A2073">
        <v>55</v>
      </c>
      <c r="B2073" s="2" t="s">
        <v>1176</v>
      </c>
      <c r="C2073" s="2" t="s">
        <v>1177</v>
      </c>
      <c r="D2073" s="2" t="s">
        <v>1190</v>
      </c>
      <c r="E2073" s="2" t="s">
        <v>1179</v>
      </c>
      <c r="F2073" s="2">
        <v>3</v>
      </c>
      <c r="G2073" s="1">
        <v>41473</v>
      </c>
      <c r="H2073" s="61">
        <v>2013</v>
      </c>
      <c r="I2073" s="5" t="s">
        <v>986</v>
      </c>
      <c r="K2073">
        <v>13</v>
      </c>
      <c r="L2073" t="str">
        <f t="shared" si="233"/>
        <v>Profundo</v>
      </c>
      <c r="M2073" s="2" t="s">
        <v>1157</v>
      </c>
      <c r="N2073" t="str">
        <f>VLOOKUP(M2073,spp!A:B,2,FALSE)</f>
        <v>Mycteroperca olfax</v>
      </c>
      <c r="O2073">
        <f t="shared" si="232"/>
        <v>1</v>
      </c>
      <c r="U2073">
        <v>1</v>
      </c>
      <c r="AJ2073">
        <f>VLOOKUP(M2073,spp!A:C,3,FALSE)</f>
        <v>1</v>
      </c>
      <c r="AK2073">
        <f>VLOOKUP(M2073,spp!A:D,4,FALSE)</f>
        <v>3.06</v>
      </c>
      <c r="AL2073">
        <f t="shared" si="234"/>
        <v>53069.893453360703</v>
      </c>
      <c r="AM2073">
        <f t="shared" si="235"/>
        <v>1326.7473363340175</v>
      </c>
      <c r="AN2073">
        <f t="shared" si="236"/>
        <v>13267.473363340176</v>
      </c>
      <c r="AO2073">
        <f t="shared" si="237"/>
        <v>13.267473363340176</v>
      </c>
      <c r="AP2073">
        <f t="shared" si="238"/>
        <v>0.02</v>
      </c>
      <c r="AQ2073">
        <f>VLOOKUP(M2073,spp!A:H,8,FALSE)</f>
        <v>4.5</v>
      </c>
      <c r="AR2073" t="str">
        <f>VLOOKUP(M2073,spp!A:K,10,FALSE)</f>
        <v>Depredador Tope</v>
      </c>
      <c r="AS2073" t="str">
        <f>VLOOKUP(M2073,spp!A:L,12,FALSE)</f>
        <v>VU</v>
      </c>
    </row>
    <row r="2074" spans="1:45" x14ac:dyDescent="0.3">
      <c r="A2074">
        <v>56</v>
      </c>
      <c r="B2074" s="2" t="s">
        <v>1176</v>
      </c>
      <c r="C2074" s="2" t="s">
        <v>1177</v>
      </c>
      <c r="D2074" s="2" t="s">
        <v>1372</v>
      </c>
      <c r="E2074" s="2" t="s">
        <v>1179</v>
      </c>
      <c r="F2074" s="2">
        <v>1</v>
      </c>
      <c r="G2074" s="1">
        <v>41473</v>
      </c>
      <c r="H2074" s="61">
        <v>2013</v>
      </c>
      <c r="I2074" s="5" t="s">
        <v>986</v>
      </c>
      <c r="K2074">
        <v>15</v>
      </c>
      <c r="L2074" t="str">
        <f t="shared" si="233"/>
        <v>Profundo</v>
      </c>
      <c r="M2074" s="2" t="s">
        <v>1078</v>
      </c>
      <c r="N2074" t="str">
        <f>VLOOKUP(M2074,spp!A:B,2,FALSE)</f>
        <v>Lutjanus viridis</v>
      </c>
      <c r="O2074">
        <f t="shared" si="232"/>
        <v>20</v>
      </c>
      <c r="T2074">
        <v>20</v>
      </c>
      <c r="AJ2074">
        <f>VLOOKUP(M2074,spp!A:C,3,FALSE)</f>
        <v>1.67E-2</v>
      </c>
      <c r="AK2074">
        <f>VLOOKUP(M2074,spp!A:D,4,FALSE)</f>
        <v>2</v>
      </c>
      <c r="AL2074">
        <f t="shared" si="234"/>
        <v>208.75</v>
      </c>
      <c r="AM2074">
        <f t="shared" si="235"/>
        <v>5.21875</v>
      </c>
      <c r="AN2074">
        <f t="shared" si="236"/>
        <v>52.1875</v>
      </c>
      <c r="AO2074">
        <f t="shared" si="237"/>
        <v>5.2187499999999998E-2</v>
      </c>
      <c r="AP2074">
        <f t="shared" si="238"/>
        <v>0.4</v>
      </c>
      <c r="AQ2074">
        <f>VLOOKUP(M2074,spp!A:H,8,FALSE)</f>
        <v>4.2</v>
      </c>
      <c r="AR2074" t="str">
        <f>VLOOKUP(M2074,spp!A:K,10,FALSE)</f>
        <v>Depredador Tope</v>
      </c>
      <c r="AS2074" t="str">
        <f>VLOOKUP(M2074,spp!A:L,12,FALSE)</f>
        <v>LC</v>
      </c>
    </row>
    <row r="2075" spans="1:45" x14ac:dyDescent="0.3">
      <c r="A2075">
        <v>56</v>
      </c>
      <c r="B2075" s="2" t="s">
        <v>1176</v>
      </c>
      <c r="C2075" s="2" t="s">
        <v>1177</v>
      </c>
      <c r="D2075" s="2" t="s">
        <v>1372</v>
      </c>
      <c r="E2075" s="2" t="s">
        <v>1179</v>
      </c>
      <c r="F2075" s="2">
        <v>1</v>
      </c>
      <c r="G2075" s="1">
        <v>41473</v>
      </c>
      <c r="H2075" s="61">
        <v>2013</v>
      </c>
      <c r="I2075" s="5" t="s">
        <v>986</v>
      </c>
      <c r="K2075">
        <v>15</v>
      </c>
      <c r="L2075" t="str">
        <f t="shared" si="233"/>
        <v>Profundo</v>
      </c>
      <c r="M2075" s="2" t="s">
        <v>1038</v>
      </c>
      <c r="N2075" t="str">
        <f>VLOOKUP(M2075,spp!A:B,2,FALSE)</f>
        <v>Holacanthus passer</v>
      </c>
      <c r="O2075">
        <f t="shared" si="232"/>
        <v>1</v>
      </c>
      <c r="Q2075">
        <v>1</v>
      </c>
      <c r="AJ2075">
        <f>VLOOKUP(M2075,spp!A:C,3,FALSE)</f>
        <v>2</v>
      </c>
      <c r="AK2075">
        <f>VLOOKUP(M2075,spp!A:D,4,FALSE)</f>
        <v>3</v>
      </c>
      <c r="AL2075">
        <f t="shared" si="234"/>
        <v>843.75</v>
      </c>
      <c r="AM2075">
        <f t="shared" si="235"/>
        <v>21.09375</v>
      </c>
      <c r="AN2075">
        <f t="shared" si="236"/>
        <v>210.9375</v>
      </c>
      <c r="AO2075">
        <f t="shared" si="237"/>
        <v>0.2109375</v>
      </c>
      <c r="AP2075">
        <f t="shared" si="238"/>
        <v>0.02</v>
      </c>
      <c r="AQ2075">
        <f>VLOOKUP(M2075,spp!A:H,8,FALSE)</f>
        <v>2.6</v>
      </c>
      <c r="AR2075" t="str">
        <f>VLOOKUP(M2075,spp!A:K,10,FALSE)</f>
        <v>Herbívoro</v>
      </c>
      <c r="AS2075" t="str">
        <f>VLOOKUP(M2075,spp!A:L,12,FALSE)</f>
        <v>LC</v>
      </c>
    </row>
    <row r="2076" spans="1:45" x14ac:dyDescent="0.3">
      <c r="A2076">
        <v>56</v>
      </c>
      <c r="B2076" s="2" t="s">
        <v>1176</v>
      </c>
      <c r="C2076" s="2" t="s">
        <v>1177</v>
      </c>
      <c r="D2076" s="2" t="s">
        <v>1372</v>
      </c>
      <c r="E2076" s="2" t="s">
        <v>1179</v>
      </c>
      <c r="F2076" s="2">
        <v>1</v>
      </c>
      <c r="G2076" s="1">
        <v>41473</v>
      </c>
      <c r="H2076" s="61">
        <v>2013</v>
      </c>
      <c r="I2076" s="5" t="s">
        <v>986</v>
      </c>
      <c r="K2076">
        <v>15</v>
      </c>
      <c r="L2076" t="str">
        <f t="shared" si="233"/>
        <v>Profundo</v>
      </c>
      <c r="M2076" s="2" t="s">
        <v>1194</v>
      </c>
      <c r="N2076" t="str">
        <f>VLOOKUP(M2076,spp!A:B,2,FALSE)</f>
        <v>Stegastes arcifrons</v>
      </c>
      <c r="O2076">
        <f t="shared" si="232"/>
        <v>35</v>
      </c>
      <c r="P2076">
        <v>15</v>
      </c>
      <c r="Q2076">
        <v>20</v>
      </c>
      <c r="AJ2076">
        <f>VLOOKUP(M2076,spp!A:C,3,FALSE)</f>
        <v>3.49E-2</v>
      </c>
      <c r="AK2076">
        <f>VLOOKUP(M2076,spp!A:D,4,FALSE)</f>
        <v>2</v>
      </c>
      <c r="AL2076">
        <f t="shared" si="234"/>
        <v>42.534375000000004</v>
      </c>
      <c r="AM2076">
        <f t="shared" si="235"/>
        <v>1.0633593750000001</v>
      </c>
      <c r="AN2076">
        <f t="shared" si="236"/>
        <v>10.633593750000001</v>
      </c>
      <c r="AO2076">
        <f t="shared" si="237"/>
        <v>1.0633593750000002E-2</v>
      </c>
      <c r="AP2076">
        <f t="shared" si="238"/>
        <v>0.7</v>
      </c>
      <c r="AQ2076">
        <f>VLOOKUP(M2076,spp!A:H,8,FALSE)</f>
        <v>2.97</v>
      </c>
      <c r="AR2076" t="str">
        <f>VLOOKUP(M2076,spp!A:K,10,FALSE)</f>
        <v>Herbívoro</v>
      </c>
      <c r="AS2076" t="str">
        <f>VLOOKUP(M2076,spp!A:L,12,FALSE)</f>
        <v>LC</v>
      </c>
    </row>
    <row r="2077" spans="1:45" x14ac:dyDescent="0.3">
      <c r="A2077">
        <v>56</v>
      </c>
      <c r="B2077" s="2" t="s">
        <v>1176</v>
      </c>
      <c r="C2077" s="2" t="s">
        <v>1177</v>
      </c>
      <c r="D2077" s="2" t="s">
        <v>1372</v>
      </c>
      <c r="E2077" s="2" t="s">
        <v>1179</v>
      </c>
      <c r="F2077" s="2">
        <v>1</v>
      </c>
      <c r="G2077" s="1">
        <v>41473</v>
      </c>
      <c r="H2077" s="61">
        <v>2013</v>
      </c>
      <c r="I2077" s="5" t="s">
        <v>986</v>
      </c>
      <c r="K2077">
        <v>15</v>
      </c>
      <c r="L2077" t="str">
        <f t="shared" si="233"/>
        <v>Profundo</v>
      </c>
      <c r="M2077" s="2" t="s">
        <v>1046</v>
      </c>
      <c r="N2077" t="str">
        <f>VLOOKUP(M2077,spp!A:B,2,FALSE)</f>
        <v>Arothron meleagris</v>
      </c>
      <c r="O2077">
        <f t="shared" si="232"/>
        <v>3</v>
      </c>
      <c r="R2077">
        <v>3</v>
      </c>
      <c r="AJ2077">
        <f>VLOOKUP(M2077,spp!A:C,3,FALSE)</f>
        <v>3</v>
      </c>
      <c r="AK2077">
        <f>VLOOKUP(M2077,spp!A:D,4,FALSE)</f>
        <v>2</v>
      </c>
      <c r="AL2077">
        <f t="shared" si="234"/>
        <v>1406.25</v>
      </c>
      <c r="AM2077">
        <f t="shared" si="235"/>
        <v>35.15625</v>
      </c>
      <c r="AN2077">
        <f t="shared" si="236"/>
        <v>351.5625</v>
      </c>
      <c r="AO2077">
        <f t="shared" si="237"/>
        <v>0.3515625</v>
      </c>
      <c r="AP2077">
        <f t="shared" si="238"/>
        <v>0.06</v>
      </c>
      <c r="AQ2077">
        <f>VLOOKUP(M2077,spp!A:H,8,FALSE)</f>
        <v>3.4</v>
      </c>
      <c r="AR2077" t="str">
        <f>VLOOKUP(M2077,spp!A:K,10,FALSE)</f>
        <v>Depredador</v>
      </c>
      <c r="AS2077" t="str">
        <f>VLOOKUP(M2077,spp!A:L,12,FALSE)</f>
        <v>NE</v>
      </c>
    </row>
    <row r="2078" spans="1:45" x14ac:dyDescent="0.3">
      <c r="A2078">
        <v>56</v>
      </c>
      <c r="B2078" s="2" t="s">
        <v>1176</v>
      </c>
      <c r="C2078" s="2" t="s">
        <v>1177</v>
      </c>
      <c r="D2078" s="2" t="s">
        <v>1372</v>
      </c>
      <c r="E2078" s="2" t="s">
        <v>1179</v>
      </c>
      <c r="F2078" s="2">
        <v>1</v>
      </c>
      <c r="G2078" s="1">
        <v>41473</v>
      </c>
      <c r="H2078" s="61">
        <v>2013</v>
      </c>
      <c r="I2078" s="5" t="s">
        <v>986</v>
      </c>
      <c r="K2078">
        <v>15</v>
      </c>
      <c r="L2078" t="str">
        <f t="shared" si="233"/>
        <v>Profundo</v>
      </c>
      <c r="M2078" s="2" t="s">
        <v>1040</v>
      </c>
      <c r="N2078" t="str">
        <f>VLOOKUP(M2078,spp!A:B,2,FALSE)</f>
        <v>Sufflamen verres</v>
      </c>
      <c r="O2078">
        <f t="shared" si="232"/>
        <v>1</v>
      </c>
      <c r="R2078">
        <v>1</v>
      </c>
      <c r="AJ2078">
        <f>VLOOKUP(M2078,spp!A:C,3,FALSE)</f>
        <v>2</v>
      </c>
      <c r="AK2078">
        <f>VLOOKUP(M2078,spp!A:D,4,FALSE)</f>
        <v>3</v>
      </c>
      <c r="AL2078">
        <f t="shared" si="234"/>
        <v>3906.25</v>
      </c>
      <c r="AM2078">
        <f t="shared" si="235"/>
        <v>97.65625</v>
      </c>
      <c r="AN2078">
        <f t="shared" si="236"/>
        <v>976.5625</v>
      </c>
      <c r="AO2078">
        <f t="shared" si="237"/>
        <v>0.9765625</v>
      </c>
      <c r="AP2078">
        <f t="shared" si="238"/>
        <v>0.02</v>
      </c>
      <c r="AQ2078">
        <f>VLOOKUP(M2078,spp!A:H,8,FALSE)</f>
        <v>3.3</v>
      </c>
      <c r="AR2078" t="str">
        <f>VLOOKUP(M2078,spp!A:K,10,FALSE)</f>
        <v>Depredador</v>
      </c>
      <c r="AS2078" t="str">
        <f>VLOOKUP(M2078,spp!A:L,12,FALSE)</f>
        <v>LC</v>
      </c>
    </row>
    <row r="2079" spans="1:45" x14ac:dyDescent="0.3">
      <c r="A2079">
        <v>56</v>
      </c>
      <c r="B2079" s="2" t="s">
        <v>1176</v>
      </c>
      <c r="C2079" s="2" t="s">
        <v>1177</v>
      </c>
      <c r="D2079" s="2" t="s">
        <v>1372</v>
      </c>
      <c r="E2079" s="2" t="s">
        <v>1179</v>
      </c>
      <c r="F2079" s="2">
        <v>1</v>
      </c>
      <c r="G2079" s="1">
        <v>41473</v>
      </c>
      <c r="H2079" s="61">
        <v>2013</v>
      </c>
      <c r="I2079" s="5" t="s">
        <v>986</v>
      </c>
      <c r="K2079">
        <v>15</v>
      </c>
      <c r="L2079" t="str">
        <f t="shared" si="233"/>
        <v>Profundo</v>
      </c>
      <c r="M2079" s="2" t="s">
        <v>1062</v>
      </c>
      <c r="N2079" t="str">
        <f>VLOOKUP(M2079,spp!A:B,2,FALSE)</f>
        <v>Paranthias colonus</v>
      </c>
      <c r="O2079">
        <f t="shared" si="232"/>
        <v>40</v>
      </c>
      <c r="R2079">
        <v>20</v>
      </c>
      <c r="T2079">
        <v>20</v>
      </c>
      <c r="AJ2079">
        <f>VLOOKUP(M2079,spp!A:C,3,FALSE)</f>
        <v>1.485E-2</v>
      </c>
      <c r="AK2079">
        <f>VLOOKUP(M2079,spp!A:D,4,FALSE)</f>
        <v>2</v>
      </c>
      <c r="AL2079">
        <f t="shared" si="234"/>
        <v>232.03125</v>
      </c>
      <c r="AM2079">
        <f t="shared" si="235"/>
        <v>5.80078125</v>
      </c>
      <c r="AN2079">
        <f t="shared" si="236"/>
        <v>58.0078125</v>
      </c>
      <c r="AO2079">
        <f t="shared" si="237"/>
        <v>5.8007812499999999E-2</v>
      </c>
      <c r="AP2079">
        <f t="shared" si="238"/>
        <v>0.8</v>
      </c>
      <c r="AQ2079">
        <f>VLOOKUP(M2079,spp!A:H,8,FALSE)</f>
        <v>3.8</v>
      </c>
      <c r="AR2079" t="str">
        <f>VLOOKUP(M2079,spp!A:K,10,FALSE)</f>
        <v>Planctívoro</v>
      </c>
      <c r="AS2079" t="str">
        <f>VLOOKUP(M2079,spp!A:L,12,FALSE)</f>
        <v>LC</v>
      </c>
    </row>
    <row r="2080" spans="1:45" x14ac:dyDescent="0.3">
      <c r="A2080">
        <v>56</v>
      </c>
      <c r="B2080" s="2" t="s">
        <v>1176</v>
      </c>
      <c r="C2080" s="2" t="s">
        <v>1177</v>
      </c>
      <c r="D2080" s="2" t="s">
        <v>1372</v>
      </c>
      <c r="E2080" s="2" t="s">
        <v>1179</v>
      </c>
      <c r="F2080" s="2">
        <v>1</v>
      </c>
      <c r="G2080" s="1">
        <v>41473</v>
      </c>
      <c r="H2080" s="61">
        <v>2013</v>
      </c>
      <c r="I2080" s="5" t="s">
        <v>986</v>
      </c>
      <c r="K2080">
        <v>15</v>
      </c>
      <c r="L2080" t="str">
        <f t="shared" si="233"/>
        <v>Profundo</v>
      </c>
      <c r="M2080" s="2" t="s">
        <v>1028</v>
      </c>
      <c r="N2080" t="str">
        <f>VLOOKUP(M2080,spp!A:B,2,FALSE)</f>
        <v>Thalassoma lucasanum</v>
      </c>
      <c r="O2080">
        <f t="shared" si="232"/>
        <v>100</v>
      </c>
      <c r="P2080">
        <v>100</v>
      </c>
      <c r="AJ2080">
        <f>VLOOKUP(M2080,spp!A:C,3,FALSE)</f>
        <v>1.261E-2</v>
      </c>
      <c r="AK2080">
        <f>VLOOKUP(M2080,spp!A:D,4,FALSE)</f>
        <v>2</v>
      </c>
      <c r="AL2080">
        <f t="shared" si="234"/>
        <v>7.8812499999999996</v>
      </c>
      <c r="AM2080">
        <f t="shared" si="235"/>
        <v>0.19703124999999999</v>
      </c>
      <c r="AN2080">
        <f t="shared" si="236"/>
        <v>1.9703124999999999</v>
      </c>
      <c r="AO2080">
        <f t="shared" si="237"/>
        <v>1.9703124999999998E-3</v>
      </c>
      <c r="AP2080">
        <f t="shared" si="238"/>
        <v>2</v>
      </c>
      <c r="AQ2080">
        <f>VLOOKUP(M2080,spp!A:H,8,FALSE)</f>
        <v>3.5</v>
      </c>
      <c r="AR2080" t="str">
        <f>VLOOKUP(M2080,spp!A:K,10,FALSE)</f>
        <v>Depredador</v>
      </c>
      <c r="AS2080" t="str">
        <f>VLOOKUP(M2080,spp!A:L,12,FALSE)</f>
        <v>LC</v>
      </c>
    </row>
    <row r="2081" spans="1:45" x14ac:dyDescent="0.3">
      <c r="A2081">
        <v>56</v>
      </c>
      <c r="B2081" s="2" t="s">
        <v>1176</v>
      </c>
      <c r="C2081" s="2" t="s">
        <v>1177</v>
      </c>
      <c r="D2081" s="2" t="s">
        <v>1372</v>
      </c>
      <c r="E2081" s="2" t="s">
        <v>1179</v>
      </c>
      <c r="F2081" s="2">
        <v>1</v>
      </c>
      <c r="G2081" s="1">
        <v>41473</v>
      </c>
      <c r="H2081" s="61">
        <v>2013</v>
      </c>
      <c r="I2081" s="5" t="s">
        <v>986</v>
      </c>
      <c r="K2081">
        <v>15</v>
      </c>
      <c r="L2081" t="str">
        <f t="shared" si="233"/>
        <v>Profundo</v>
      </c>
      <c r="M2081" s="2" t="s">
        <v>1080</v>
      </c>
      <c r="N2081" t="str">
        <f>VLOOKUP(M2081,spp!A:B,2,FALSE)</f>
        <v>Aulostomus chinensis</v>
      </c>
      <c r="O2081">
        <f t="shared" si="232"/>
        <v>2</v>
      </c>
      <c r="V2081">
        <v>2</v>
      </c>
      <c r="AJ2081">
        <f>VLOOKUP(M2081,spp!A:C,3,FALSE)</f>
        <v>2</v>
      </c>
      <c r="AK2081">
        <f>VLOOKUP(M2081,spp!A:D,4,FALSE)</f>
        <v>3</v>
      </c>
      <c r="AL2081">
        <f t="shared" si="234"/>
        <v>364500</v>
      </c>
      <c r="AM2081">
        <f t="shared" si="235"/>
        <v>9112.5</v>
      </c>
      <c r="AN2081">
        <f t="shared" si="236"/>
        <v>91125</v>
      </c>
      <c r="AO2081">
        <f t="shared" si="237"/>
        <v>91.125</v>
      </c>
      <c r="AP2081">
        <f t="shared" si="238"/>
        <v>0.04</v>
      </c>
      <c r="AQ2081">
        <f>VLOOKUP(M2081,spp!A:H,8,FALSE)</f>
        <v>3.9</v>
      </c>
      <c r="AR2081" t="str">
        <f>VLOOKUP(M2081,spp!A:K,10,FALSE)</f>
        <v>Depredador</v>
      </c>
      <c r="AS2081" t="str">
        <f>VLOOKUP(M2081,spp!A:L,12,FALSE)</f>
        <v>NE</v>
      </c>
    </row>
    <row r="2082" spans="1:45" x14ac:dyDescent="0.3">
      <c r="A2082">
        <v>56</v>
      </c>
      <c r="B2082" s="2" t="s">
        <v>1176</v>
      </c>
      <c r="C2082" s="2" t="s">
        <v>1177</v>
      </c>
      <c r="D2082" s="2" t="s">
        <v>1372</v>
      </c>
      <c r="E2082" s="2" t="s">
        <v>1179</v>
      </c>
      <c r="F2082" s="2">
        <v>1</v>
      </c>
      <c r="G2082" s="1">
        <v>41473</v>
      </c>
      <c r="H2082" s="61">
        <v>2013</v>
      </c>
      <c r="I2082" s="5" t="s">
        <v>986</v>
      </c>
      <c r="K2082">
        <v>15</v>
      </c>
      <c r="L2082" t="str">
        <f t="shared" si="233"/>
        <v>Profundo</v>
      </c>
      <c r="M2082" s="2" t="s">
        <v>1034</v>
      </c>
      <c r="N2082" t="str">
        <f>VLOOKUP(M2082,spp!A:B,2,FALSE)</f>
        <v>Acanthurus nigricans</v>
      </c>
      <c r="O2082">
        <f t="shared" si="232"/>
        <v>4</v>
      </c>
      <c r="S2082">
        <v>2</v>
      </c>
      <c r="T2082">
        <v>2</v>
      </c>
      <c r="AJ2082">
        <f>VLOOKUP(M2082,spp!A:C,3,FALSE)</f>
        <v>6</v>
      </c>
      <c r="AK2082">
        <f>VLOOKUP(M2082,spp!A:D,4,FALSE)</f>
        <v>2.669</v>
      </c>
      <c r="AL2082">
        <f t="shared" si="234"/>
        <v>89544.849835269633</v>
      </c>
      <c r="AM2082">
        <f t="shared" si="235"/>
        <v>2238.6212458817408</v>
      </c>
      <c r="AN2082">
        <f t="shared" si="236"/>
        <v>22386.212458817408</v>
      </c>
      <c r="AO2082">
        <f t="shared" si="237"/>
        <v>22.386212458817408</v>
      </c>
      <c r="AP2082">
        <f t="shared" si="238"/>
        <v>0.08</v>
      </c>
      <c r="AQ2082">
        <f>VLOOKUP(M2082,spp!A:H,8,FALSE)</f>
        <v>2</v>
      </c>
      <c r="AR2082" t="str">
        <f>VLOOKUP(M2082,spp!A:K,10,FALSE)</f>
        <v>Herbívoro</v>
      </c>
      <c r="AS2082" t="str">
        <f>VLOOKUP(M2082,spp!A:L,12,FALSE)</f>
        <v>LC</v>
      </c>
    </row>
    <row r="2083" spans="1:45" x14ac:dyDescent="0.3">
      <c r="A2083">
        <v>56</v>
      </c>
      <c r="B2083" s="2" t="s">
        <v>1176</v>
      </c>
      <c r="C2083" s="2" t="s">
        <v>1177</v>
      </c>
      <c r="D2083" s="2" t="s">
        <v>1372</v>
      </c>
      <c r="E2083" s="2" t="s">
        <v>1179</v>
      </c>
      <c r="F2083" s="2">
        <v>1</v>
      </c>
      <c r="G2083" s="1">
        <v>41473</v>
      </c>
      <c r="H2083" s="61">
        <v>2013</v>
      </c>
      <c r="I2083" s="5" t="s">
        <v>986</v>
      </c>
      <c r="K2083">
        <v>15</v>
      </c>
      <c r="L2083" t="str">
        <f t="shared" si="233"/>
        <v>Profundo</v>
      </c>
      <c r="M2083" s="2" t="s">
        <v>1081</v>
      </c>
      <c r="N2083" t="str">
        <f>VLOOKUP(M2083,spp!A:B,2,FALSE)</f>
        <v>Triaenodon obesus</v>
      </c>
      <c r="O2083">
        <f t="shared" si="232"/>
        <v>2</v>
      </c>
      <c r="AA2083">
        <v>2</v>
      </c>
      <c r="AJ2083">
        <f>VLOOKUP(M2083,spp!A:C,3,FALSE)</f>
        <v>1.5E-3</v>
      </c>
      <c r="AK2083">
        <f>VLOOKUP(M2083,spp!A:D,4,FALSE)</f>
        <v>3</v>
      </c>
      <c r="AL2083">
        <f t="shared" si="234"/>
        <v>2572.125</v>
      </c>
      <c r="AM2083">
        <f t="shared" si="235"/>
        <v>64.303124999999994</v>
      </c>
      <c r="AN2083">
        <f t="shared" si="236"/>
        <v>643.03125</v>
      </c>
      <c r="AO2083">
        <f t="shared" si="237"/>
        <v>0.64303125000000005</v>
      </c>
      <c r="AP2083">
        <f t="shared" si="238"/>
        <v>0.04</v>
      </c>
      <c r="AQ2083">
        <f>VLOOKUP(M2083,spp!A:H,8,FALSE)</f>
        <v>4.2</v>
      </c>
      <c r="AR2083" t="str">
        <f>VLOOKUP(M2083,spp!A:K,10,FALSE)</f>
        <v>Depredador Tope</v>
      </c>
      <c r="AS2083" t="str">
        <f>VLOOKUP(M2083,spp!A:L,12,FALSE)</f>
        <v>NT</v>
      </c>
    </row>
    <row r="2084" spans="1:45" x14ac:dyDescent="0.3">
      <c r="A2084">
        <v>56</v>
      </c>
      <c r="B2084" s="2" t="s">
        <v>1176</v>
      </c>
      <c r="C2084" s="2" t="s">
        <v>1177</v>
      </c>
      <c r="D2084" s="2" t="s">
        <v>1372</v>
      </c>
      <c r="E2084" s="2" t="s">
        <v>1179</v>
      </c>
      <c r="F2084" s="2">
        <v>1</v>
      </c>
      <c r="G2084" s="1">
        <v>41473</v>
      </c>
      <c r="H2084" s="61">
        <v>2013</v>
      </c>
      <c r="I2084" s="5" t="s">
        <v>986</v>
      </c>
      <c r="K2084">
        <v>15</v>
      </c>
      <c r="L2084" t="str">
        <f t="shared" si="233"/>
        <v>Profundo</v>
      </c>
      <c r="M2084" s="2" t="s">
        <v>1204</v>
      </c>
      <c r="N2084" t="str">
        <f>VLOOKUP(M2084,spp!A:B,2,FALSE)</f>
        <v>Caranx sexfasciatus</v>
      </c>
      <c r="O2084">
        <f t="shared" si="232"/>
        <v>20</v>
      </c>
      <c r="V2084">
        <v>20</v>
      </c>
      <c r="AJ2084">
        <f>VLOOKUP(M2084,spp!A:C,3,FALSE)</f>
        <v>2</v>
      </c>
      <c r="AK2084">
        <f>VLOOKUP(M2084,spp!A:D,4,FALSE)</f>
        <v>3</v>
      </c>
      <c r="AL2084">
        <f t="shared" si="234"/>
        <v>3645000</v>
      </c>
      <c r="AM2084">
        <f t="shared" si="235"/>
        <v>91125</v>
      </c>
      <c r="AN2084">
        <f t="shared" si="236"/>
        <v>911250</v>
      </c>
      <c r="AO2084">
        <f t="shared" si="237"/>
        <v>911.25</v>
      </c>
      <c r="AP2084">
        <f t="shared" si="238"/>
        <v>0.4</v>
      </c>
      <c r="AQ2084">
        <f>VLOOKUP(M2084,spp!A:H,8,FALSE)</f>
        <v>4.5</v>
      </c>
      <c r="AR2084" t="str">
        <f>VLOOKUP(M2084,spp!A:K,10,FALSE)</f>
        <v>Depredador Tope</v>
      </c>
      <c r="AS2084" t="str">
        <f>VLOOKUP(M2084,spp!A:L,12,FALSE)</f>
        <v>LC</v>
      </c>
    </row>
    <row r="2085" spans="1:45" x14ac:dyDescent="0.3">
      <c r="A2085">
        <v>56</v>
      </c>
      <c r="B2085" s="2" t="s">
        <v>1176</v>
      </c>
      <c r="C2085" s="2" t="s">
        <v>1177</v>
      </c>
      <c r="D2085" s="2" t="s">
        <v>1372</v>
      </c>
      <c r="E2085" s="2" t="s">
        <v>1179</v>
      </c>
      <c r="F2085" s="2">
        <v>1</v>
      </c>
      <c r="G2085" s="1">
        <v>41473</v>
      </c>
      <c r="H2085" s="61">
        <v>2013</v>
      </c>
      <c r="I2085" s="5" t="s">
        <v>986</v>
      </c>
      <c r="K2085">
        <v>15</v>
      </c>
      <c r="L2085" t="str">
        <f t="shared" si="233"/>
        <v>Profundo</v>
      </c>
      <c r="M2085" s="2" t="s">
        <v>1202</v>
      </c>
      <c r="N2085" t="str">
        <f>VLOOKUP(M2085,spp!A:B,2,FALSE)</f>
        <v>Ostracion meleagris</v>
      </c>
      <c r="O2085">
        <f t="shared" si="232"/>
        <v>1</v>
      </c>
      <c r="R2085">
        <v>1</v>
      </c>
      <c r="AJ2085" t="str">
        <f>VLOOKUP(M2085,spp!A:C,3,FALSE)</f>
        <v>0.10100000000000001</v>
      </c>
      <c r="AK2085">
        <f>VLOOKUP(M2085,spp!A:D,4,FALSE)</f>
        <v>2</v>
      </c>
      <c r="AL2085">
        <f t="shared" si="234"/>
        <v>15.781250000000002</v>
      </c>
      <c r="AM2085">
        <f t="shared" si="235"/>
        <v>0.39453125000000006</v>
      </c>
      <c r="AN2085">
        <f t="shared" si="236"/>
        <v>3.9453125000000004</v>
      </c>
      <c r="AO2085">
        <f t="shared" si="237"/>
        <v>3.9453125E-3</v>
      </c>
      <c r="AP2085">
        <f t="shared" si="238"/>
        <v>0.02</v>
      </c>
      <c r="AQ2085">
        <f>VLOOKUP(M2085,spp!A:H,8,FALSE)</f>
        <v>2.9</v>
      </c>
      <c r="AR2085" t="str">
        <f>VLOOKUP(M2085,spp!A:K,10,FALSE)</f>
        <v>Herbívoro</v>
      </c>
      <c r="AS2085" t="str">
        <f>VLOOKUP(M2085,spp!A:L,12,FALSE)</f>
        <v>NE</v>
      </c>
    </row>
    <row r="2086" spans="1:45" x14ac:dyDescent="0.3">
      <c r="A2086">
        <v>56</v>
      </c>
      <c r="B2086" s="2" t="s">
        <v>1176</v>
      </c>
      <c r="C2086" s="2" t="s">
        <v>1177</v>
      </c>
      <c r="D2086" s="2" t="s">
        <v>1372</v>
      </c>
      <c r="E2086" s="2" t="s">
        <v>1179</v>
      </c>
      <c r="F2086" s="2">
        <v>1</v>
      </c>
      <c r="G2086" s="1">
        <v>41473</v>
      </c>
      <c r="H2086" s="61">
        <v>2013</v>
      </c>
      <c r="I2086" s="5" t="s">
        <v>986</v>
      </c>
      <c r="K2086">
        <v>15</v>
      </c>
      <c r="L2086" t="str">
        <f t="shared" si="233"/>
        <v>Profundo</v>
      </c>
      <c r="M2086" s="2" t="s">
        <v>1145</v>
      </c>
      <c r="N2086" t="str">
        <f>VLOOKUP(M2086,spp!A:B,2,FALSE)</f>
        <v>Ctenochaetus marginatus</v>
      </c>
      <c r="O2086">
        <f t="shared" si="232"/>
        <v>2</v>
      </c>
      <c r="T2086">
        <v>2</v>
      </c>
      <c r="AJ2086">
        <f>VLOOKUP(M2086,spp!A:C,3,FALSE)</f>
        <v>0.297619048</v>
      </c>
      <c r="AK2086">
        <f>VLOOKUP(M2086,spp!A:D,4,FALSE)</f>
        <v>3</v>
      </c>
      <c r="AL2086">
        <f t="shared" si="234"/>
        <v>9300.5952500000003</v>
      </c>
      <c r="AM2086">
        <f t="shared" si="235"/>
        <v>232.51488125</v>
      </c>
      <c r="AN2086">
        <f t="shared" si="236"/>
        <v>2325.1488125000001</v>
      </c>
      <c r="AO2086">
        <f t="shared" si="237"/>
        <v>2.3251488125000002</v>
      </c>
      <c r="AP2086">
        <f t="shared" si="238"/>
        <v>0.04</v>
      </c>
      <c r="AQ2086">
        <f>VLOOKUP(M2086,spp!A:H,8,FALSE)</f>
        <v>2</v>
      </c>
      <c r="AR2086" t="str">
        <f>VLOOKUP(M2086,spp!A:K,10,FALSE)</f>
        <v>Herbívoro</v>
      </c>
      <c r="AS2086" t="str">
        <f>VLOOKUP(M2086,spp!A:L,12,FALSE)</f>
        <v>LC</v>
      </c>
    </row>
    <row r="2087" spans="1:45" x14ac:dyDescent="0.3">
      <c r="A2087">
        <v>56</v>
      </c>
      <c r="B2087" s="2" t="s">
        <v>1176</v>
      </c>
      <c r="C2087" s="2" t="s">
        <v>1177</v>
      </c>
      <c r="D2087" s="2" t="s">
        <v>1372</v>
      </c>
      <c r="E2087" s="2" t="s">
        <v>1179</v>
      </c>
      <c r="F2087" s="2">
        <v>1</v>
      </c>
      <c r="G2087" s="1">
        <v>41473</v>
      </c>
      <c r="H2087" s="61">
        <v>2013</v>
      </c>
      <c r="I2087" s="5" t="s">
        <v>986</v>
      </c>
      <c r="K2087">
        <v>15</v>
      </c>
      <c r="L2087" t="str">
        <f t="shared" si="233"/>
        <v>Profundo</v>
      </c>
      <c r="M2087" s="2" t="s">
        <v>1037</v>
      </c>
      <c r="N2087" t="str">
        <f>VLOOKUP(M2087,spp!A:B,2,FALSE)</f>
        <v>Prionurus laticlavius</v>
      </c>
      <c r="O2087">
        <f t="shared" si="232"/>
        <v>2</v>
      </c>
      <c r="U2087">
        <v>2</v>
      </c>
      <c r="AJ2087" t="str">
        <f>VLOOKUP(M2087,spp!A:C,3,FALSE)</f>
        <v>0.19800000000000001</v>
      </c>
      <c r="AK2087">
        <f>VLOOKUP(M2087,spp!A:D,4,FALSE)</f>
        <v>2.504</v>
      </c>
      <c r="AL2087">
        <f t="shared" si="234"/>
        <v>2910.9957339215971</v>
      </c>
      <c r="AM2087">
        <f t="shared" si="235"/>
        <v>72.774893348039924</v>
      </c>
      <c r="AN2087">
        <f t="shared" si="236"/>
        <v>727.74893348039927</v>
      </c>
      <c r="AO2087">
        <f t="shared" si="237"/>
        <v>0.72774893348039926</v>
      </c>
      <c r="AP2087">
        <f t="shared" si="238"/>
        <v>0.04</v>
      </c>
      <c r="AQ2087">
        <f>VLOOKUP(M2087,spp!A:H,8,FALSE)</f>
        <v>2.7</v>
      </c>
      <c r="AR2087" t="str">
        <f>VLOOKUP(M2087,spp!A:K,10,FALSE)</f>
        <v>Herbívoro</v>
      </c>
      <c r="AS2087" t="str">
        <f>VLOOKUP(M2087,spp!A:L,12,FALSE)</f>
        <v>LC</v>
      </c>
    </row>
    <row r="2088" spans="1:45" x14ac:dyDescent="0.3">
      <c r="A2088">
        <v>56</v>
      </c>
      <c r="B2088" s="2" t="s">
        <v>1176</v>
      </c>
      <c r="C2088" s="2" t="s">
        <v>1177</v>
      </c>
      <c r="D2088" s="2" t="s">
        <v>1372</v>
      </c>
      <c r="E2088" s="2" t="s">
        <v>1179</v>
      </c>
      <c r="F2088" s="2">
        <v>1</v>
      </c>
      <c r="G2088" s="1">
        <v>41473</v>
      </c>
      <c r="H2088" s="61">
        <v>2013</v>
      </c>
      <c r="I2088" s="5" t="s">
        <v>986</v>
      </c>
      <c r="K2088">
        <v>15</v>
      </c>
      <c r="L2088" t="str">
        <f t="shared" si="233"/>
        <v>Profundo</v>
      </c>
      <c r="M2088" s="2" t="s">
        <v>1150</v>
      </c>
      <c r="N2088" t="str">
        <f>VLOOKUP(M2088,spp!A:B,2,FALSE)</f>
        <v>Shyrna lewinii</v>
      </c>
      <c r="O2088">
        <f t="shared" si="232"/>
        <v>2</v>
      </c>
      <c r="AF2088">
        <v>2</v>
      </c>
      <c r="AG2088">
        <v>1</v>
      </c>
      <c r="AJ2088">
        <f>VLOOKUP(M2088,spp!A:C,3,FALSE)</f>
        <v>3.47E-3</v>
      </c>
      <c r="AK2088">
        <f>VLOOKUP(M2088,spp!A:D,4,FALSE)</f>
        <v>3.15</v>
      </c>
      <c r="AL2088">
        <f t="shared" si="234"/>
        <v>345710.94194583752</v>
      </c>
      <c r="AM2088">
        <f t="shared" si="235"/>
        <v>8642.7735486459387</v>
      </c>
      <c r="AN2088">
        <f t="shared" si="236"/>
        <v>86427.735486459394</v>
      </c>
      <c r="AO2088">
        <f t="shared" si="237"/>
        <v>86.427735486459397</v>
      </c>
      <c r="AP2088">
        <f t="shared" si="238"/>
        <v>0.04</v>
      </c>
      <c r="AQ2088">
        <f>VLOOKUP(M2088,spp!A:H,8,FALSE)</f>
        <v>4</v>
      </c>
      <c r="AR2088" t="str">
        <f>VLOOKUP(M2088,spp!A:K,10,FALSE)</f>
        <v>Depredador Tope</v>
      </c>
      <c r="AS2088" t="str">
        <f>VLOOKUP(M2088,spp!A:L,12,FALSE)</f>
        <v>EN</v>
      </c>
    </row>
    <row r="2089" spans="1:45" x14ac:dyDescent="0.3">
      <c r="A2089">
        <v>56</v>
      </c>
      <c r="B2089" s="2" t="s">
        <v>1176</v>
      </c>
      <c r="C2089" s="2" t="s">
        <v>1177</v>
      </c>
      <c r="D2089" s="2" t="s">
        <v>1372</v>
      </c>
      <c r="E2089" s="2" t="s">
        <v>1179</v>
      </c>
      <c r="F2089" s="2">
        <v>1</v>
      </c>
      <c r="G2089" s="1">
        <v>41473</v>
      </c>
      <c r="H2089" s="61">
        <v>2013</v>
      </c>
      <c r="I2089" s="5" t="s">
        <v>986</v>
      </c>
      <c r="K2089">
        <v>15</v>
      </c>
      <c r="L2089" t="str">
        <f t="shared" si="233"/>
        <v>Profundo</v>
      </c>
      <c r="M2089" s="2" t="s">
        <v>1066</v>
      </c>
      <c r="N2089" t="str">
        <f>VLOOKUP(M2089,spp!A:B,2,FALSE)</f>
        <v>Caranx melampygus</v>
      </c>
      <c r="O2089">
        <f t="shared" si="232"/>
        <v>10</v>
      </c>
      <c r="U2089">
        <v>10</v>
      </c>
      <c r="AJ2089">
        <f>VLOOKUP(M2089,spp!A:C,3,FALSE)</f>
        <v>2</v>
      </c>
      <c r="AK2089">
        <f>VLOOKUP(M2089,spp!A:D,4,FALSE)</f>
        <v>2</v>
      </c>
      <c r="AL2089">
        <f t="shared" si="234"/>
        <v>24500</v>
      </c>
      <c r="AM2089">
        <f t="shared" si="235"/>
        <v>612.5</v>
      </c>
      <c r="AN2089">
        <f t="shared" si="236"/>
        <v>6125</v>
      </c>
      <c r="AO2089">
        <f t="shared" si="237"/>
        <v>6.125</v>
      </c>
      <c r="AP2089">
        <f t="shared" si="238"/>
        <v>0.2</v>
      </c>
      <c r="AQ2089">
        <f>VLOOKUP(M2089,spp!A:H,8,FALSE)</f>
        <v>4.5</v>
      </c>
      <c r="AR2089" t="str">
        <f>VLOOKUP(M2089,spp!A:K,10,FALSE)</f>
        <v>Depredador Tope</v>
      </c>
      <c r="AS2089" t="str">
        <f>VLOOKUP(M2089,spp!A:L,12,FALSE)</f>
        <v>NE</v>
      </c>
    </row>
    <row r="2090" spans="1:45" x14ac:dyDescent="0.3">
      <c r="A2090">
        <v>56</v>
      </c>
      <c r="B2090" s="2" t="s">
        <v>1176</v>
      </c>
      <c r="C2090" s="2" t="s">
        <v>1177</v>
      </c>
      <c r="D2090" s="2" t="s">
        <v>1372</v>
      </c>
      <c r="E2090" s="2" t="s">
        <v>1179</v>
      </c>
      <c r="F2090" s="2">
        <v>1</v>
      </c>
      <c r="G2090" s="1">
        <v>41473</v>
      </c>
      <c r="H2090" s="61">
        <v>2013</v>
      </c>
      <c r="I2090" s="5" t="s">
        <v>986</v>
      </c>
      <c r="K2090">
        <v>15</v>
      </c>
      <c r="L2090" t="str">
        <f t="shared" si="233"/>
        <v>Profundo</v>
      </c>
      <c r="M2090" s="2" t="s">
        <v>1047</v>
      </c>
      <c r="N2090" t="str">
        <f>VLOOKUP(M2090,spp!A:B,2,FALSE)</f>
        <v>Scarus rubroviolaceus</v>
      </c>
      <c r="O2090">
        <f t="shared" si="232"/>
        <v>3</v>
      </c>
      <c r="U2090">
        <v>3</v>
      </c>
      <c r="AJ2090">
        <f>VLOOKUP(M2090,spp!A:C,3,FALSE)</f>
        <v>1</v>
      </c>
      <c r="AK2090">
        <f>VLOOKUP(M2090,spp!A:D,4,FALSE)</f>
        <v>3.109</v>
      </c>
      <c r="AL2090">
        <f t="shared" si="234"/>
        <v>189508.54822210452</v>
      </c>
      <c r="AM2090">
        <f t="shared" si="235"/>
        <v>4737.7137055526127</v>
      </c>
      <c r="AN2090">
        <f t="shared" si="236"/>
        <v>47377.137055526124</v>
      </c>
      <c r="AO2090">
        <f t="shared" si="237"/>
        <v>47.377137055526127</v>
      </c>
      <c r="AP2090">
        <f t="shared" si="238"/>
        <v>0.06</v>
      </c>
      <c r="AQ2090">
        <f>VLOOKUP(M2090,spp!A:H,8,FALSE)</f>
        <v>2</v>
      </c>
      <c r="AR2090" t="str">
        <f>VLOOKUP(M2090,spp!A:K,10,FALSE)</f>
        <v>Herbívoro</v>
      </c>
      <c r="AS2090" t="str">
        <f>VLOOKUP(M2090,spp!A:L,12,FALSE)</f>
        <v>LC</v>
      </c>
    </row>
    <row r="2091" spans="1:45" x14ac:dyDescent="0.3">
      <c r="A2091">
        <v>56</v>
      </c>
      <c r="B2091" s="2" t="s">
        <v>1176</v>
      </c>
      <c r="C2091" s="2" t="s">
        <v>1177</v>
      </c>
      <c r="D2091" s="2" t="s">
        <v>1372</v>
      </c>
      <c r="E2091" s="2" t="s">
        <v>1179</v>
      </c>
      <c r="F2091" s="2">
        <v>1</v>
      </c>
      <c r="G2091" s="1">
        <v>41473</v>
      </c>
      <c r="H2091" s="61">
        <v>2013</v>
      </c>
      <c r="I2091" s="5" t="s">
        <v>986</v>
      </c>
      <c r="K2091">
        <v>15</v>
      </c>
      <c r="L2091" t="str">
        <f t="shared" si="233"/>
        <v>Profundo</v>
      </c>
      <c r="M2091" s="2" t="s">
        <v>1030</v>
      </c>
      <c r="N2091" t="str">
        <f>VLOOKUP(M2091,spp!A:B,2,FALSE)</f>
        <v>Kyphosus analogus</v>
      </c>
      <c r="O2091">
        <f t="shared" si="232"/>
        <v>1</v>
      </c>
      <c r="U2091">
        <v>1</v>
      </c>
      <c r="AJ2091">
        <f>VLOOKUP(M2091,spp!A:C,3,FALSE)</f>
        <v>2.18E-2</v>
      </c>
      <c r="AK2091">
        <f>VLOOKUP(M2091,spp!A:D,4,FALSE)</f>
        <v>3</v>
      </c>
      <c r="AL2091">
        <f t="shared" si="234"/>
        <v>934.67499999999995</v>
      </c>
      <c r="AM2091">
        <f t="shared" si="235"/>
        <v>23.366875</v>
      </c>
      <c r="AN2091">
        <f t="shared" si="236"/>
        <v>233.66874999999999</v>
      </c>
      <c r="AO2091">
        <f t="shared" si="237"/>
        <v>0.23366874999999998</v>
      </c>
      <c r="AP2091">
        <f t="shared" si="238"/>
        <v>0.02</v>
      </c>
      <c r="AQ2091">
        <f>VLOOKUP(M2091,spp!A:H,8,FALSE)</f>
        <v>2</v>
      </c>
      <c r="AR2091" t="str">
        <f>VLOOKUP(M2091,spp!A:K,10,FALSE)</f>
        <v>Herbívoro</v>
      </c>
      <c r="AS2091" t="str">
        <f>VLOOKUP(M2091,spp!A:L,12,FALSE)</f>
        <v>LC</v>
      </c>
    </row>
    <row r="2092" spans="1:45" x14ac:dyDescent="0.3">
      <c r="A2092">
        <v>56</v>
      </c>
      <c r="B2092" s="2" t="s">
        <v>1176</v>
      </c>
      <c r="C2092" s="2" t="s">
        <v>1177</v>
      </c>
      <c r="D2092" s="2" t="s">
        <v>1372</v>
      </c>
      <c r="E2092" s="2" t="s">
        <v>1179</v>
      </c>
      <c r="F2092" s="2">
        <v>1</v>
      </c>
      <c r="G2092" s="1">
        <v>41473</v>
      </c>
      <c r="H2092" s="61">
        <v>2013</v>
      </c>
      <c r="I2092" s="5" t="s">
        <v>986</v>
      </c>
      <c r="K2092">
        <v>15</v>
      </c>
      <c r="L2092" t="str">
        <f t="shared" si="233"/>
        <v>Profundo</v>
      </c>
      <c r="M2092" s="2" t="s">
        <v>1042</v>
      </c>
      <c r="N2092" t="str">
        <f>VLOOKUP(M2092,spp!A:B,2,FALSE)</f>
        <v>Bodianus diplotaenia</v>
      </c>
      <c r="O2092">
        <f t="shared" si="232"/>
        <v>35</v>
      </c>
      <c r="P2092">
        <v>35</v>
      </c>
      <c r="AJ2092">
        <f>VLOOKUP(M2092,spp!A:C,3,FALSE)</f>
        <v>2.01E-2</v>
      </c>
      <c r="AK2092">
        <f>VLOOKUP(M2092,spp!A:D,4,FALSE)</f>
        <v>2</v>
      </c>
      <c r="AL2092">
        <f t="shared" si="234"/>
        <v>4.3968749999999996</v>
      </c>
      <c r="AM2092">
        <f t="shared" si="235"/>
        <v>0.10992187499999999</v>
      </c>
      <c r="AN2092">
        <f t="shared" si="236"/>
        <v>1.0992187499999999</v>
      </c>
      <c r="AO2092">
        <f t="shared" si="237"/>
        <v>1.0992187499999999E-3</v>
      </c>
      <c r="AP2092">
        <f t="shared" si="238"/>
        <v>0.7</v>
      </c>
      <c r="AQ2092">
        <f>VLOOKUP(M2092,spp!A:H,8,FALSE)</f>
        <v>3.4</v>
      </c>
      <c r="AR2092" t="str">
        <f>VLOOKUP(M2092,spp!A:K,10,FALSE)</f>
        <v>Depredador</v>
      </c>
      <c r="AS2092" t="str">
        <f>VLOOKUP(M2092,spp!A:L,12,FALSE)</f>
        <v>LC</v>
      </c>
    </row>
    <row r="2093" spans="1:45" x14ac:dyDescent="0.3">
      <c r="A2093">
        <v>56</v>
      </c>
      <c r="B2093" s="2" t="s">
        <v>1176</v>
      </c>
      <c r="C2093" s="2" t="s">
        <v>1177</v>
      </c>
      <c r="D2093" s="2" t="s">
        <v>1372</v>
      </c>
      <c r="E2093" s="2" t="s">
        <v>1179</v>
      </c>
      <c r="F2093" s="2">
        <v>2</v>
      </c>
      <c r="G2093" s="1">
        <v>41473</v>
      </c>
      <c r="H2093" s="61">
        <v>2013</v>
      </c>
      <c r="I2093" s="5" t="s">
        <v>986</v>
      </c>
      <c r="K2093">
        <v>15</v>
      </c>
      <c r="L2093" t="str">
        <f t="shared" si="233"/>
        <v>Profundo</v>
      </c>
      <c r="M2093" s="2" t="s">
        <v>1078</v>
      </c>
      <c r="N2093" t="str">
        <f>VLOOKUP(M2093,spp!A:B,2,FALSE)</f>
        <v>Lutjanus viridis</v>
      </c>
      <c r="O2093">
        <f t="shared" si="232"/>
        <v>30</v>
      </c>
      <c r="T2093">
        <v>30</v>
      </c>
      <c r="AJ2093">
        <f>VLOOKUP(M2093,spp!A:C,3,FALSE)</f>
        <v>1.67E-2</v>
      </c>
      <c r="AK2093">
        <f>VLOOKUP(M2093,spp!A:D,4,FALSE)</f>
        <v>2</v>
      </c>
      <c r="AL2093">
        <f t="shared" si="234"/>
        <v>313.125</v>
      </c>
      <c r="AM2093">
        <f t="shared" si="235"/>
        <v>7.828125</v>
      </c>
      <c r="AN2093">
        <f t="shared" si="236"/>
        <v>78.28125</v>
      </c>
      <c r="AO2093">
        <f t="shared" si="237"/>
        <v>7.8281249999999997E-2</v>
      </c>
      <c r="AP2093">
        <f t="shared" si="238"/>
        <v>0.6</v>
      </c>
      <c r="AQ2093">
        <f>VLOOKUP(M2093,spp!A:H,8,FALSE)</f>
        <v>4.2</v>
      </c>
      <c r="AR2093" t="str">
        <f>VLOOKUP(M2093,spp!A:K,10,FALSE)</f>
        <v>Depredador Tope</v>
      </c>
      <c r="AS2093" t="str">
        <f>VLOOKUP(M2093,spp!A:L,12,FALSE)</f>
        <v>LC</v>
      </c>
    </row>
    <row r="2094" spans="1:45" x14ac:dyDescent="0.3">
      <c r="A2094">
        <v>56</v>
      </c>
      <c r="B2094" s="2" t="s">
        <v>1176</v>
      </c>
      <c r="C2094" s="2" t="s">
        <v>1177</v>
      </c>
      <c r="D2094" s="2" t="s">
        <v>1372</v>
      </c>
      <c r="E2094" s="2" t="s">
        <v>1179</v>
      </c>
      <c r="F2094" s="2">
        <v>2</v>
      </c>
      <c r="G2094" s="1">
        <v>41473</v>
      </c>
      <c r="H2094" s="61">
        <v>2013</v>
      </c>
      <c r="I2094" s="5" t="s">
        <v>986</v>
      </c>
      <c r="K2094">
        <v>15</v>
      </c>
      <c r="L2094" t="str">
        <f t="shared" si="233"/>
        <v>Profundo</v>
      </c>
      <c r="M2094" s="2" t="s">
        <v>1038</v>
      </c>
      <c r="N2094" t="str">
        <f>VLOOKUP(M2094,spp!A:B,2,FALSE)</f>
        <v>Holacanthus passer</v>
      </c>
      <c r="O2094">
        <f t="shared" si="232"/>
        <v>1</v>
      </c>
      <c r="R2094">
        <v>1</v>
      </c>
      <c r="AJ2094">
        <f>VLOOKUP(M2094,spp!A:C,3,FALSE)</f>
        <v>2</v>
      </c>
      <c r="AK2094">
        <f>VLOOKUP(M2094,spp!A:D,4,FALSE)</f>
        <v>3</v>
      </c>
      <c r="AL2094">
        <f t="shared" si="234"/>
        <v>3906.25</v>
      </c>
      <c r="AM2094">
        <f t="shared" si="235"/>
        <v>97.65625</v>
      </c>
      <c r="AN2094">
        <f t="shared" si="236"/>
        <v>976.5625</v>
      </c>
      <c r="AO2094">
        <f t="shared" si="237"/>
        <v>0.9765625</v>
      </c>
      <c r="AP2094">
        <f t="shared" si="238"/>
        <v>0.02</v>
      </c>
      <c r="AQ2094">
        <f>VLOOKUP(M2094,spp!A:H,8,FALSE)</f>
        <v>2.6</v>
      </c>
      <c r="AR2094" t="str">
        <f>VLOOKUP(M2094,spp!A:K,10,FALSE)</f>
        <v>Herbívoro</v>
      </c>
      <c r="AS2094" t="str">
        <f>VLOOKUP(M2094,spp!A:L,12,FALSE)</f>
        <v>LC</v>
      </c>
    </row>
    <row r="2095" spans="1:45" x14ac:dyDescent="0.3">
      <c r="A2095">
        <v>56</v>
      </c>
      <c r="B2095" s="2" t="s">
        <v>1176</v>
      </c>
      <c r="C2095" s="2" t="s">
        <v>1177</v>
      </c>
      <c r="D2095" s="2" t="s">
        <v>1372</v>
      </c>
      <c r="E2095" s="2" t="s">
        <v>1179</v>
      </c>
      <c r="F2095" s="2">
        <v>2</v>
      </c>
      <c r="G2095" s="1">
        <v>41473</v>
      </c>
      <c r="H2095" s="61">
        <v>2013</v>
      </c>
      <c r="I2095" s="5" t="s">
        <v>986</v>
      </c>
      <c r="K2095">
        <v>15</v>
      </c>
      <c r="L2095" t="str">
        <f t="shared" si="233"/>
        <v>Profundo</v>
      </c>
      <c r="M2095" s="2" t="s">
        <v>1194</v>
      </c>
      <c r="N2095" t="str">
        <f>VLOOKUP(M2095,spp!A:B,2,FALSE)</f>
        <v>Stegastes arcifrons</v>
      </c>
      <c r="O2095">
        <f t="shared" si="232"/>
        <v>10</v>
      </c>
      <c r="P2095">
        <v>10</v>
      </c>
      <c r="AJ2095">
        <f>VLOOKUP(M2095,spp!A:C,3,FALSE)</f>
        <v>3.49E-2</v>
      </c>
      <c r="AK2095">
        <f>VLOOKUP(M2095,spp!A:D,4,FALSE)</f>
        <v>2</v>
      </c>
      <c r="AL2095">
        <f t="shared" si="234"/>
        <v>2.1812500000000004</v>
      </c>
      <c r="AM2095">
        <f t="shared" si="235"/>
        <v>5.453125000000001E-2</v>
      </c>
      <c r="AN2095">
        <f t="shared" si="236"/>
        <v>0.54531250000000009</v>
      </c>
      <c r="AO2095">
        <f t="shared" si="237"/>
        <v>5.4531250000000012E-4</v>
      </c>
      <c r="AP2095">
        <f t="shared" si="238"/>
        <v>0.2</v>
      </c>
      <c r="AQ2095">
        <f>VLOOKUP(M2095,spp!A:H,8,FALSE)</f>
        <v>2.97</v>
      </c>
      <c r="AR2095" t="str">
        <f>VLOOKUP(M2095,spp!A:K,10,FALSE)</f>
        <v>Herbívoro</v>
      </c>
      <c r="AS2095" t="str">
        <f>VLOOKUP(M2095,spp!A:L,12,FALSE)</f>
        <v>LC</v>
      </c>
    </row>
    <row r="2096" spans="1:45" x14ac:dyDescent="0.3">
      <c r="A2096">
        <v>56</v>
      </c>
      <c r="B2096" s="2" t="s">
        <v>1176</v>
      </c>
      <c r="C2096" s="2" t="s">
        <v>1177</v>
      </c>
      <c r="D2096" s="2" t="s">
        <v>1372</v>
      </c>
      <c r="E2096" s="2" t="s">
        <v>1179</v>
      </c>
      <c r="F2096" s="2">
        <v>2</v>
      </c>
      <c r="G2096" s="1">
        <v>41473</v>
      </c>
      <c r="H2096" s="61">
        <v>2013</v>
      </c>
      <c r="I2096" s="5" t="s">
        <v>986</v>
      </c>
      <c r="K2096">
        <v>15</v>
      </c>
      <c r="L2096" t="str">
        <f t="shared" si="233"/>
        <v>Profundo</v>
      </c>
      <c r="M2096" s="2" t="s">
        <v>1046</v>
      </c>
      <c r="N2096" t="str">
        <f>VLOOKUP(M2096,spp!A:B,2,FALSE)</f>
        <v>Arothron meleagris</v>
      </c>
      <c r="O2096">
        <f t="shared" si="232"/>
        <v>3</v>
      </c>
      <c r="R2096">
        <v>3</v>
      </c>
      <c r="AJ2096">
        <f>VLOOKUP(M2096,spp!A:C,3,FALSE)</f>
        <v>3</v>
      </c>
      <c r="AK2096">
        <f>VLOOKUP(M2096,spp!A:D,4,FALSE)</f>
        <v>2</v>
      </c>
      <c r="AL2096">
        <f t="shared" si="234"/>
        <v>1406.25</v>
      </c>
      <c r="AM2096">
        <f t="shared" si="235"/>
        <v>35.15625</v>
      </c>
      <c r="AN2096">
        <f t="shared" si="236"/>
        <v>351.5625</v>
      </c>
      <c r="AO2096">
        <f t="shared" si="237"/>
        <v>0.3515625</v>
      </c>
      <c r="AP2096">
        <f t="shared" si="238"/>
        <v>0.06</v>
      </c>
      <c r="AQ2096">
        <f>VLOOKUP(M2096,spp!A:H,8,FALSE)</f>
        <v>3.4</v>
      </c>
      <c r="AR2096" t="str">
        <f>VLOOKUP(M2096,spp!A:K,10,FALSE)</f>
        <v>Depredador</v>
      </c>
      <c r="AS2096" t="str">
        <f>VLOOKUP(M2096,spp!A:L,12,FALSE)</f>
        <v>NE</v>
      </c>
    </row>
    <row r="2097" spans="1:45" x14ac:dyDescent="0.3">
      <c r="A2097">
        <v>56</v>
      </c>
      <c r="B2097" s="2" t="s">
        <v>1176</v>
      </c>
      <c r="C2097" s="2" t="s">
        <v>1177</v>
      </c>
      <c r="D2097" s="2" t="s">
        <v>1372</v>
      </c>
      <c r="E2097" s="2" t="s">
        <v>1179</v>
      </c>
      <c r="F2097" s="2">
        <v>2</v>
      </c>
      <c r="G2097" s="1">
        <v>41473</v>
      </c>
      <c r="H2097" s="61">
        <v>2013</v>
      </c>
      <c r="I2097" s="5" t="s">
        <v>986</v>
      </c>
      <c r="K2097">
        <v>15</v>
      </c>
      <c r="L2097" t="str">
        <f t="shared" si="233"/>
        <v>Profundo</v>
      </c>
      <c r="M2097" s="2" t="s">
        <v>1040</v>
      </c>
      <c r="N2097" t="str">
        <f>VLOOKUP(M2097,spp!A:B,2,FALSE)</f>
        <v>Sufflamen verres</v>
      </c>
      <c r="O2097">
        <f t="shared" si="232"/>
        <v>3</v>
      </c>
      <c r="S2097">
        <v>1</v>
      </c>
      <c r="U2097">
        <v>2</v>
      </c>
      <c r="AJ2097">
        <f>VLOOKUP(M2097,spp!A:C,3,FALSE)</f>
        <v>2</v>
      </c>
      <c r="AK2097">
        <f>VLOOKUP(M2097,spp!A:D,4,FALSE)</f>
        <v>3</v>
      </c>
      <c r="AL2097">
        <f t="shared" si="234"/>
        <v>182218.75</v>
      </c>
      <c r="AM2097">
        <f t="shared" si="235"/>
        <v>4555.46875</v>
      </c>
      <c r="AN2097">
        <f t="shared" si="236"/>
        <v>45554.6875</v>
      </c>
      <c r="AO2097">
        <f t="shared" si="237"/>
        <v>45.5546875</v>
      </c>
      <c r="AP2097">
        <f t="shared" si="238"/>
        <v>0.06</v>
      </c>
      <c r="AQ2097">
        <f>VLOOKUP(M2097,spp!A:H,8,FALSE)</f>
        <v>3.3</v>
      </c>
      <c r="AR2097" t="str">
        <f>VLOOKUP(M2097,spp!A:K,10,FALSE)</f>
        <v>Depredador</v>
      </c>
      <c r="AS2097" t="str">
        <f>VLOOKUP(M2097,spp!A:L,12,FALSE)</f>
        <v>LC</v>
      </c>
    </row>
    <row r="2098" spans="1:45" x14ac:dyDescent="0.3">
      <c r="A2098">
        <v>56</v>
      </c>
      <c r="B2098" s="2" t="s">
        <v>1176</v>
      </c>
      <c r="C2098" s="2" t="s">
        <v>1177</v>
      </c>
      <c r="D2098" s="2" t="s">
        <v>1372</v>
      </c>
      <c r="E2098" s="2" t="s">
        <v>1179</v>
      </c>
      <c r="F2098" s="2">
        <v>2</v>
      </c>
      <c r="G2098" s="1">
        <v>41473</v>
      </c>
      <c r="H2098" s="61">
        <v>2013</v>
      </c>
      <c r="I2098" s="5" t="s">
        <v>986</v>
      </c>
      <c r="K2098">
        <v>15</v>
      </c>
      <c r="L2098" t="str">
        <f t="shared" si="233"/>
        <v>Profundo</v>
      </c>
      <c r="M2098" s="2" t="s">
        <v>1062</v>
      </c>
      <c r="N2098" t="str">
        <f>VLOOKUP(M2098,spp!A:B,2,FALSE)</f>
        <v>Paranthias colonus</v>
      </c>
      <c r="O2098">
        <f t="shared" si="232"/>
        <v>10</v>
      </c>
      <c r="S2098">
        <v>10</v>
      </c>
      <c r="AJ2098">
        <f>VLOOKUP(M2098,spp!A:C,3,FALSE)</f>
        <v>1.485E-2</v>
      </c>
      <c r="AK2098">
        <f>VLOOKUP(M2098,spp!A:D,4,FALSE)</f>
        <v>2</v>
      </c>
      <c r="AL2098">
        <f t="shared" si="234"/>
        <v>45.478124999999999</v>
      </c>
      <c r="AM2098">
        <f t="shared" si="235"/>
        <v>1.136953125</v>
      </c>
      <c r="AN2098">
        <f t="shared" si="236"/>
        <v>11.36953125</v>
      </c>
      <c r="AO2098">
        <f t="shared" si="237"/>
        <v>1.136953125E-2</v>
      </c>
      <c r="AP2098">
        <f t="shared" si="238"/>
        <v>0.2</v>
      </c>
      <c r="AQ2098">
        <f>VLOOKUP(M2098,spp!A:H,8,FALSE)</f>
        <v>3.8</v>
      </c>
      <c r="AR2098" t="str">
        <f>VLOOKUP(M2098,spp!A:K,10,FALSE)</f>
        <v>Planctívoro</v>
      </c>
      <c r="AS2098" t="str">
        <f>VLOOKUP(M2098,spp!A:L,12,FALSE)</f>
        <v>LC</v>
      </c>
    </row>
    <row r="2099" spans="1:45" x14ac:dyDescent="0.3">
      <c r="A2099">
        <v>56</v>
      </c>
      <c r="B2099" s="2" t="s">
        <v>1176</v>
      </c>
      <c r="C2099" s="2" t="s">
        <v>1177</v>
      </c>
      <c r="D2099" s="2" t="s">
        <v>1372</v>
      </c>
      <c r="E2099" s="2" t="s">
        <v>1179</v>
      </c>
      <c r="F2099" s="2">
        <v>2</v>
      </c>
      <c r="G2099" s="1">
        <v>41473</v>
      </c>
      <c r="H2099" s="61">
        <v>2013</v>
      </c>
      <c r="I2099" s="5" t="s">
        <v>986</v>
      </c>
      <c r="K2099">
        <v>15</v>
      </c>
      <c r="L2099" t="str">
        <f t="shared" si="233"/>
        <v>Profundo</v>
      </c>
      <c r="M2099" s="2" t="s">
        <v>1028</v>
      </c>
      <c r="N2099" t="str">
        <f>VLOOKUP(M2099,spp!A:B,2,FALSE)</f>
        <v>Thalassoma lucasanum</v>
      </c>
      <c r="O2099">
        <f t="shared" si="232"/>
        <v>150</v>
      </c>
      <c r="P2099">
        <v>150</v>
      </c>
      <c r="AJ2099">
        <f>VLOOKUP(M2099,spp!A:C,3,FALSE)</f>
        <v>1.261E-2</v>
      </c>
      <c r="AK2099">
        <f>VLOOKUP(M2099,spp!A:D,4,FALSE)</f>
        <v>2</v>
      </c>
      <c r="AL2099">
        <f t="shared" si="234"/>
        <v>11.821874999999999</v>
      </c>
      <c r="AM2099">
        <f t="shared" si="235"/>
        <v>0.29554687499999999</v>
      </c>
      <c r="AN2099">
        <f t="shared" si="236"/>
        <v>2.9554687499999996</v>
      </c>
      <c r="AO2099">
        <f t="shared" si="237"/>
        <v>2.9554687499999998E-3</v>
      </c>
      <c r="AP2099">
        <f t="shared" si="238"/>
        <v>3</v>
      </c>
      <c r="AQ2099">
        <f>VLOOKUP(M2099,spp!A:H,8,FALSE)</f>
        <v>3.5</v>
      </c>
      <c r="AR2099" t="str">
        <f>VLOOKUP(M2099,spp!A:K,10,FALSE)</f>
        <v>Depredador</v>
      </c>
      <c r="AS2099" t="str">
        <f>VLOOKUP(M2099,spp!A:L,12,FALSE)</f>
        <v>LC</v>
      </c>
    </row>
    <row r="2100" spans="1:45" x14ac:dyDescent="0.3">
      <c r="A2100">
        <v>56</v>
      </c>
      <c r="B2100" s="2" t="s">
        <v>1176</v>
      </c>
      <c r="C2100" s="2" t="s">
        <v>1177</v>
      </c>
      <c r="D2100" s="2" t="s">
        <v>1372</v>
      </c>
      <c r="E2100" s="2" t="s">
        <v>1179</v>
      </c>
      <c r="F2100" s="2">
        <v>2</v>
      </c>
      <c r="G2100" s="1">
        <v>41473</v>
      </c>
      <c r="H2100" s="61">
        <v>2013</v>
      </c>
      <c r="I2100" s="5" t="s">
        <v>986</v>
      </c>
      <c r="K2100">
        <v>15</v>
      </c>
      <c r="L2100" t="str">
        <f t="shared" si="233"/>
        <v>Profundo</v>
      </c>
      <c r="M2100" s="2" t="s">
        <v>1080</v>
      </c>
      <c r="N2100" t="str">
        <f>VLOOKUP(M2100,spp!A:B,2,FALSE)</f>
        <v>Aulostomus chinensis</v>
      </c>
      <c r="O2100">
        <f t="shared" si="232"/>
        <v>5</v>
      </c>
      <c r="V2100">
        <v>5</v>
      </c>
      <c r="AJ2100">
        <f>VLOOKUP(M2100,spp!A:C,3,FALSE)</f>
        <v>2</v>
      </c>
      <c r="AK2100">
        <f>VLOOKUP(M2100,spp!A:D,4,FALSE)</f>
        <v>3</v>
      </c>
      <c r="AL2100">
        <f t="shared" si="234"/>
        <v>911250</v>
      </c>
      <c r="AM2100">
        <f t="shared" si="235"/>
        <v>22781.25</v>
      </c>
      <c r="AN2100">
        <f t="shared" si="236"/>
        <v>227812.5</v>
      </c>
      <c r="AO2100">
        <f t="shared" si="237"/>
        <v>227.8125</v>
      </c>
      <c r="AP2100">
        <f t="shared" si="238"/>
        <v>0.1</v>
      </c>
      <c r="AQ2100">
        <f>VLOOKUP(M2100,spp!A:H,8,FALSE)</f>
        <v>3.9</v>
      </c>
      <c r="AR2100" t="str">
        <f>VLOOKUP(M2100,spp!A:K,10,FALSE)</f>
        <v>Depredador</v>
      </c>
      <c r="AS2100" t="str">
        <f>VLOOKUP(M2100,spp!A:L,12,FALSE)</f>
        <v>NE</v>
      </c>
    </row>
    <row r="2101" spans="1:45" x14ac:dyDescent="0.3">
      <c r="A2101">
        <v>56</v>
      </c>
      <c r="B2101" s="2" t="s">
        <v>1176</v>
      </c>
      <c r="C2101" s="2" t="s">
        <v>1177</v>
      </c>
      <c r="D2101" s="2" t="s">
        <v>1372</v>
      </c>
      <c r="E2101" s="2" t="s">
        <v>1179</v>
      </c>
      <c r="F2101" s="2">
        <v>2</v>
      </c>
      <c r="G2101" s="1">
        <v>41473</v>
      </c>
      <c r="H2101" s="61">
        <v>2013</v>
      </c>
      <c r="I2101" s="5" t="s">
        <v>986</v>
      </c>
      <c r="K2101">
        <v>15</v>
      </c>
      <c r="L2101" t="str">
        <f t="shared" si="233"/>
        <v>Profundo</v>
      </c>
      <c r="M2101" s="2" t="s">
        <v>1081</v>
      </c>
      <c r="N2101" t="str">
        <f>VLOOKUP(M2101,spp!A:B,2,FALSE)</f>
        <v>Triaenodon obesus</v>
      </c>
      <c r="O2101">
        <f t="shared" si="232"/>
        <v>3</v>
      </c>
      <c r="AA2101">
        <v>2</v>
      </c>
      <c r="AC2101">
        <v>1</v>
      </c>
      <c r="AJ2101">
        <f>VLOOKUP(M2101,spp!A:C,3,FALSE)</f>
        <v>1.5E-3</v>
      </c>
      <c r="AK2101">
        <f>VLOOKUP(M2101,spp!A:D,4,FALSE)</f>
        <v>3</v>
      </c>
      <c r="AL2101">
        <f t="shared" si="234"/>
        <v>6471.5390625</v>
      </c>
      <c r="AM2101">
        <f t="shared" si="235"/>
        <v>161.78847656249999</v>
      </c>
      <c r="AN2101">
        <f t="shared" si="236"/>
        <v>1617.884765625</v>
      </c>
      <c r="AO2101">
        <f t="shared" si="237"/>
        <v>1.6178847656249999</v>
      </c>
      <c r="AP2101">
        <f t="shared" si="238"/>
        <v>0.06</v>
      </c>
      <c r="AQ2101">
        <f>VLOOKUP(M2101,spp!A:H,8,FALSE)</f>
        <v>4.2</v>
      </c>
      <c r="AR2101" t="str">
        <f>VLOOKUP(M2101,spp!A:K,10,FALSE)</f>
        <v>Depredador Tope</v>
      </c>
      <c r="AS2101" t="str">
        <f>VLOOKUP(M2101,spp!A:L,12,FALSE)</f>
        <v>NT</v>
      </c>
    </row>
    <row r="2102" spans="1:45" x14ac:dyDescent="0.3">
      <c r="A2102">
        <v>56</v>
      </c>
      <c r="B2102" s="2" t="s">
        <v>1176</v>
      </c>
      <c r="C2102" s="2" t="s">
        <v>1177</v>
      </c>
      <c r="D2102" s="2" t="s">
        <v>1372</v>
      </c>
      <c r="E2102" s="2" t="s">
        <v>1179</v>
      </c>
      <c r="F2102" s="2">
        <v>2</v>
      </c>
      <c r="G2102" s="1">
        <v>41473</v>
      </c>
      <c r="H2102" s="61">
        <v>2013</v>
      </c>
      <c r="I2102" s="5" t="s">
        <v>986</v>
      </c>
      <c r="K2102">
        <v>15</v>
      </c>
      <c r="L2102" t="str">
        <f t="shared" si="233"/>
        <v>Profundo</v>
      </c>
      <c r="M2102" s="2" t="s">
        <v>1204</v>
      </c>
      <c r="N2102" t="str">
        <f>VLOOKUP(M2102,spp!A:B,2,FALSE)</f>
        <v>Caranx sexfasciatus</v>
      </c>
      <c r="O2102">
        <f t="shared" si="232"/>
        <v>40</v>
      </c>
      <c r="V2102">
        <v>40</v>
      </c>
      <c r="AJ2102">
        <f>VLOOKUP(M2102,spp!A:C,3,FALSE)</f>
        <v>2</v>
      </c>
      <c r="AK2102">
        <f>VLOOKUP(M2102,spp!A:D,4,FALSE)</f>
        <v>3</v>
      </c>
      <c r="AL2102">
        <f t="shared" si="234"/>
        <v>7290000</v>
      </c>
      <c r="AM2102">
        <f t="shared" si="235"/>
        <v>182250</v>
      </c>
      <c r="AN2102">
        <f t="shared" si="236"/>
        <v>1822500</v>
      </c>
      <c r="AO2102">
        <f t="shared" si="237"/>
        <v>1822.5</v>
      </c>
      <c r="AP2102">
        <f t="shared" si="238"/>
        <v>0.8</v>
      </c>
      <c r="AQ2102">
        <f>VLOOKUP(M2102,spp!A:H,8,FALSE)</f>
        <v>4.5</v>
      </c>
      <c r="AR2102" t="str">
        <f>VLOOKUP(M2102,spp!A:K,10,FALSE)</f>
        <v>Depredador Tope</v>
      </c>
      <c r="AS2102" t="str">
        <f>VLOOKUP(M2102,spp!A:L,12,FALSE)</f>
        <v>LC</v>
      </c>
    </row>
    <row r="2103" spans="1:45" x14ac:dyDescent="0.3">
      <c r="A2103">
        <v>56</v>
      </c>
      <c r="B2103" s="2" t="s">
        <v>1176</v>
      </c>
      <c r="C2103" s="2" t="s">
        <v>1177</v>
      </c>
      <c r="D2103" s="2" t="s">
        <v>1372</v>
      </c>
      <c r="E2103" s="2" t="s">
        <v>1179</v>
      </c>
      <c r="F2103" s="2">
        <v>2</v>
      </c>
      <c r="G2103" s="1">
        <v>41473</v>
      </c>
      <c r="H2103" s="61">
        <v>2013</v>
      </c>
      <c r="I2103" s="5" t="s">
        <v>986</v>
      </c>
      <c r="K2103">
        <v>15</v>
      </c>
      <c r="L2103" t="str">
        <f t="shared" si="233"/>
        <v>Profundo</v>
      </c>
      <c r="M2103" s="2" t="s">
        <v>1037</v>
      </c>
      <c r="N2103" t="str">
        <f>VLOOKUP(M2103,spp!A:B,2,FALSE)</f>
        <v>Prionurus laticlavius</v>
      </c>
      <c r="O2103">
        <f t="shared" si="232"/>
        <v>5</v>
      </c>
      <c r="U2103">
        <v>5</v>
      </c>
      <c r="AJ2103" t="str">
        <f>VLOOKUP(M2103,spp!A:C,3,FALSE)</f>
        <v>0.19800000000000001</v>
      </c>
      <c r="AK2103">
        <f>VLOOKUP(M2103,spp!A:D,4,FALSE)</f>
        <v>2.504</v>
      </c>
      <c r="AL2103">
        <f t="shared" si="234"/>
        <v>7277.4893348039932</v>
      </c>
      <c r="AM2103">
        <f t="shared" si="235"/>
        <v>181.93723337009982</v>
      </c>
      <c r="AN2103">
        <f t="shared" si="236"/>
        <v>1819.3723337009983</v>
      </c>
      <c r="AO2103">
        <f t="shared" si="237"/>
        <v>1.8193723337009984</v>
      </c>
      <c r="AP2103">
        <f t="shared" si="238"/>
        <v>0.1</v>
      </c>
      <c r="AQ2103">
        <f>VLOOKUP(M2103,spp!A:H,8,FALSE)</f>
        <v>2.7</v>
      </c>
      <c r="AR2103" t="str">
        <f>VLOOKUP(M2103,spp!A:K,10,FALSE)</f>
        <v>Herbívoro</v>
      </c>
      <c r="AS2103" t="str">
        <f>VLOOKUP(M2103,spp!A:L,12,FALSE)</f>
        <v>LC</v>
      </c>
    </row>
    <row r="2104" spans="1:45" x14ac:dyDescent="0.3">
      <c r="A2104">
        <v>56</v>
      </c>
      <c r="B2104" s="2" t="s">
        <v>1176</v>
      </c>
      <c r="C2104" s="2" t="s">
        <v>1177</v>
      </c>
      <c r="D2104" s="2" t="s">
        <v>1372</v>
      </c>
      <c r="E2104" s="2" t="s">
        <v>1179</v>
      </c>
      <c r="F2104" s="2">
        <v>2</v>
      </c>
      <c r="G2104" s="1">
        <v>41473</v>
      </c>
      <c r="H2104" s="61">
        <v>2013</v>
      </c>
      <c r="I2104" s="5" t="s">
        <v>986</v>
      </c>
      <c r="K2104">
        <v>15</v>
      </c>
      <c r="L2104" t="str">
        <f t="shared" si="233"/>
        <v>Profundo</v>
      </c>
      <c r="M2104" s="2" t="s">
        <v>1150</v>
      </c>
      <c r="N2104" t="str">
        <f>VLOOKUP(M2104,spp!A:B,2,FALSE)</f>
        <v>Shyrna lewinii</v>
      </c>
      <c r="O2104">
        <f t="shared" si="232"/>
        <v>0</v>
      </c>
      <c r="AG2104">
        <v>1</v>
      </c>
      <c r="AJ2104">
        <f>VLOOKUP(M2104,spp!A:C,3,FALSE)</f>
        <v>3.47E-3</v>
      </c>
      <c r="AK2104">
        <f>VLOOKUP(M2104,spp!A:D,4,FALSE)</f>
        <v>3.15</v>
      </c>
      <c r="AL2104">
        <f t="shared" si="234"/>
        <v>167582.03518080598</v>
      </c>
      <c r="AM2104">
        <f t="shared" si="235"/>
        <v>4189.5508795201495</v>
      </c>
      <c r="AN2104">
        <f t="shared" si="236"/>
        <v>41895.508795201495</v>
      </c>
      <c r="AO2104">
        <f t="shared" si="237"/>
        <v>41.895508795201494</v>
      </c>
      <c r="AP2104">
        <f t="shared" si="238"/>
        <v>0</v>
      </c>
      <c r="AQ2104">
        <f>VLOOKUP(M2104,spp!A:H,8,FALSE)</f>
        <v>4</v>
      </c>
      <c r="AR2104" t="str">
        <f>VLOOKUP(M2104,spp!A:K,10,FALSE)</f>
        <v>Depredador Tope</v>
      </c>
      <c r="AS2104" t="str">
        <f>VLOOKUP(M2104,spp!A:L,12,FALSE)</f>
        <v>EN</v>
      </c>
    </row>
    <row r="2105" spans="1:45" x14ac:dyDescent="0.3">
      <c r="A2105">
        <v>56</v>
      </c>
      <c r="B2105" s="2" t="s">
        <v>1176</v>
      </c>
      <c r="C2105" s="2" t="s">
        <v>1177</v>
      </c>
      <c r="D2105" s="2" t="s">
        <v>1372</v>
      </c>
      <c r="E2105" s="2" t="s">
        <v>1179</v>
      </c>
      <c r="F2105" s="2">
        <v>2</v>
      </c>
      <c r="G2105" s="1">
        <v>41473</v>
      </c>
      <c r="H2105" s="61">
        <v>2013</v>
      </c>
      <c r="I2105" s="5" t="s">
        <v>986</v>
      </c>
      <c r="K2105">
        <v>15</v>
      </c>
      <c r="L2105" t="str">
        <f t="shared" si="233"/>
        <v>Profundo</v>
      </c>
      <c r="M2105" s="2" t="s">
        <v>1066</v>
      </c>
      <c r="N2105" t="str">
        <f>VLOOKUP(M2105,spp!A:B,2,FALSE)</f>
        <v>Caranx melampygus</v>
      </c>
      <c r="O2105">
        <f t="shared" si="232"/>
        <v>5</v>
      </c>
      <c r="V2105">
        <v>5</v>
      </c>
      <c r="AJ2105">
        <f>VLOOKUP(M2105,spp!A:C,3,FALSE)</f>
        <v>2</v>
      </c>
      <c r="AK2105">
        <f>VLOOKUP(M2105,spp!A:D,4,FALSE)</f>
        <v>2</v>
      </c>
      <c r="AL2105">
        <f t="shared" si="234"/>
        <v>20250</v>
      </c>
      <c r="AM2105">
        <f t="shared" si="235"/>
        <v>506.25</v>
      </c>
      <c r="AN2105">
        <f t="shared" si="236"/>
        <v>5062.5</v>
      </c>
      <c r="AO2105">
        <f t="shared" si="237"/>
        <v>5.0625</v>
      </c>
      <c r="AP2105">
        <f t="shared" si="238"/>
        <v>0.1</v>
      </c>
      <c r="AQ2105">
        <f>VLOOKUP(M2105,spp!A:H,8,FALSE)</f>
        <v>4.5</v>
      </c>
      <c r="AR2105" t="str">
        <f>VLOOKUP(M2105,spp!A:K,10,FALSE)</f>
        <v>Depredador Tope</v>
      </c>
      <c r="AS2105" t="str">
        <f>VLOOKUP(M2105,spp!A:L,12,FALSE)</f>
        <v>NE</v>
      </c>
    </row>
    <row r="2106" spans="1:45" x14ac:dyDescent="0.3">
      <c r="A2106">
        <v>56</v>
      </c>
      <c r="B2106" s="2" t="s">
        <v>1176</v>
      </c>
      <c r="C2106" s="2" t="s">
        <v>1177</v>
      </c>
      <c r="D2106" s="2" t="s">
        <v>1372</v>
      </c>
      <c r="E2106" s="2" t="s">
        <v>1179</v>
      </c>
      <c r="F2106" s="2">
        <v>2</v>
      </c>
      <c r="G2106" s="1">
        <v>41473</v>
      </c>
      <c r="H2106" s="61">
        <v>2013</v>
      </c>
      <c r="I2106" s="5" t="s">
        <v>986</v>
      </c>
      <c r="K2106">
        <v>15</v>
      </c>
      <c r="L2106" t="str">
        <f t="shared" si="233"/>
        <v>Profundo</v>
      </c>
      <c r="M2106" s="2" t="s">
        <v>1047</v>
      </c>
      <c r="N2106" t="str">
        <f>VLOOKUP(M2106,spp!A:B,2,FALSE)</f>
        <v>Scarus rubroviolaceus</v>
      </c>
      <c r="O2106">
        <f t="shared" si="232"/>
        <v>5</v>
      </c>
      <c r="U2106">
        <v>4</v>
      </c>
      <c r="V2106">
        <v>1</v>
      </c>
      <c r="AJ2106">
        <f>VLOOKUP(M2106,spp!A:C,3,FALSE)</f>
        <v>1</v>
      </c>
      <c r="AK2106">
        <f>VLOOKUP(M2106,spp!A:D,4,FALSE)</f>
        <v>3.109</v>
      </c>
      <c r="AL2106">
        <f t="shared" si="234"/>
        <v>390664.91580737417</v>
      </c>
      <c r="AM2106">
        <f t="shared" si="235"/>
        <v>9766.622895184355</v>
      </c>
      <c r="AN2106">
        <f t="shared" si="236"/>
        <v>97666.228951843543</v>
      </c>
      <c r="AO2106">
        <f t="shared" si="237"/>
        <v>97.666228951843536</v>
      </c>
      <c r="AP2106">
        <f t="shared" si="238"/>
        <v>0.1</v>
      </c>
      <c r="AQ2106">
        <f>VLOOKUP(M2106,spp!A:H,8,FALSE)</f>
        <v>2</v>
      </c>
      <c r="AR2106" t="str">
        <f>VLOOKUP(M2106,spp!A:K,10,FALSE)</f>
        <v>Herbívoro</v>
      </c>
      <c r="AS2106" t="str">
        <f>VLOOKUP(M2106,spp!A:L,12,FALSE)</f>
        <v>LC</v>
      </c>
    </row>
    <row r="2107" spans="1:45" x14ac:dyDescent="0.3">
      <c r="A2107">
        <v>56</v>
      </c>
      <c r="B2107" s="2" t="s">
        <v>1176</v>
      </c>
      <c r="C2107" s="2" t="s">
        <v>1177</v>
      </c>
      <c r="D2107" s="2" t="s">
        <v>1372</v>
      </c>
      <c r="E2107" s="2" t="s">
        <v>1179</v>
      </c>
      <c r="F2107" s="2">
        <v>2</v>
      </c>
      <c r="G2107" s="1">
        <v>41473</v>
      </c>
      <c r="H2107" s="61">
        <v>2013</v>
      </c>
      <c r="I2107" s="5" t="s">
        <v>986</v>
      </c>
      <c r="K2107">
        <v>15</v>
      </c>
      <c r="L2107" t="str">
        <f t="shared" si="233"/>
        <v>Profundo</v>
      </c>
      <c r="M2107" s="2" t="s">
        <v>1021</v>
      </c>
      <c r="N2107" t="str">
        <f>VLOOKUP(M2107,spp!A:B,2,FALSE)</f>
        <v>Johnrandallia nigrirostris</v>
      </c>
      <c r="O2107">
        <f t="shared" si="232"/>
        <v>2</v>
      </c>
      <c r="Q2107">
        <v>2</v>
      </c>
      <c r="AJ2107">
        <f>VLOOKUP(M2107,spp!A:C,3,FALSE)</f>
        <v>2</v>
      </c>
      <c r="AK2107">
        <f>VLOOKUP(M2107,spp!A:D,4,FALSE)</f>
        <v>3</v>
      </c>
      <c r="AL2107">
        <f t="shared" si="234"/>
        <v>1687.5</v>
      </c>
      <c r="AM2107">
        <f t="shared" si="235"/>
        <v>42.1875</v>
      </c>
      <c r="AN2107">
        <f t="shared" si="236"/>
        <v>421.875</v>
      </c>
      <c r="AO2107">
        <f t="shared" si="237"/>
        <v>0.421875</v>
      </c>
      <c r="AP2107">
        <f t="shared" si="238"/>
        <v>0.04</v>
      </c>
      <c r="AQ2107">
        <f>VLOOKUP(M2107,spp!A:H,8,FALSE)</f>
        <v>3</v>
      </c>
      <c r="AR2107" t="str">
        <f>VLOOKUP(M2107,spp!A:K,10,FALSE)</f>
        <v>Depredador</v>
      </c>
      <c r="AS2107" t="str">
        <f>VLOOKUP(M2107,spp!A:L,12,FALSE)</f>
        <v>LC</v>
      </c>
    </row>
    <row r="2108" spans="1:45" x14ac:dyDescent="0.3">
      <c r="A2108">
        <v>56</v>
      </c>
      <c r="B2108" s="2" t="s">
        <v>1176</v>
      </c>
      <c r="C2108" s="2" t="s">
        <v>1177</v>
      </c>
      <c r="D2108" s="2" t="s">
        <v>1372</v>
      </c>
      <c r="E2108" s="2" t="s">
        <v>1179</v>
      </c>
      <c r="F2108" s="2">
        <v>2</v>
      </c>
      <c r="G2108" s="1">
        <v>41473</v>
      </c>
      <c r="H2108" s="61">
        <v>2013</v>
      </c>
      <c r="I2108" s="5" t="s">
        <v>986</v>
      </c>
      <c r="K2108">
        <v>15</v>
      </c>
      <c r="L2108" t="str">
        <f t="shared" si="233"/>
        <v>Profundo</v>
      </c>
      <c r="M2108" s="2" t="s">
        <v>1064</v>
      </c>
      <c r="N2108" t="str">
        <f>VLOOKUP(M2108,spp!A:B,2,FALSE)</f>
        <v>Zanclus cornutus</v>
      </c>
      <c r="O2108">
        <f t="shared" si="232"/>
        <v>4</v>
      </c>
      <c r="T2108">
        <v>4</v>
      </c>
      <c r="AJ2108">
        <f>VLOOKUP(M2108,spp!A:C,3,FALSE)</f>
        <v>1.47E-2</v>
      </c>
      <c r="AK2108">
        <f>VLOOKUP(M2108,spp!A:D,4,FALSE)</f>
        <v>3</v>
      </c>
      <c r="AL2108">
        <f t="shared" si="234"/>
        <v>918.75</v>
      </c>
      <c r="AM2108">
        <f t="shared" si="235"/>
        <v>22.96875</v>
      </c>
      <c r="AN2108">
        <f t="shared" si="236"/>
        <v>229.6875</v>
      </c>
      <c r="AO2108">
        <f t="shared" si="237"/>
        <v>0.22968749999999999</v>
      </c>
      <c r="AP2108">
        <f t="shared" si="238"/>
        <v>0.08</v>
      </c>
      <c r="AQ2108">
        <f>VLOOKUP(M2108,spp!A:H,8,FALSE)</f>
        <v>2.9</v>
      </c>
      <c r="AR2108" t="str">
        <f>VLOOKUP(M2108,spp!A:K,10,FALSE)</f>
        <v>Herbívoro</v>
      </c>
      <c r="AS2108" t="str">
        <f>VLOOKUP(M2108,spp!A:L,12,FALSE)</f>
        <v>NE</v>
      </c>
    </row>
    <row r="2109" spans="1:45" x14ac:dyDescent="0.3">
      <c r="A2109">
        <v>56</v>
      </c>
      <c r="B2109" s="2" t="s">
        <v>1176</v>
      </c>
      <c r="C2109" s="2" t="s">
        <v>1177</v>
      </c>
      <c r="D2109" s="2" t="s">
        <v>1372</v>
      </c>
      <c r="E2109" s="2" t="s">
        <v>1179</v>
      </c>
      <c r="F2109" s="2">
        <v>2</v>
      </c>
      <c r="G2109" s="1">
        <v>41473</v>
      </c>
      <c r="H2109" s="61">
        <v>2013</v>
      </c>
      <c r="I2109" s="5" t="s">
        <v>986</v>
      </c>
      <c r="K2109">
        <v>15</v>
      </c>
      <c r="L2109" t="str">
        <f t="shared" si="233"/>
        <v>Profundo</v>
      </c>
      <c r="M2109" s="2" t="s">
        <v>1049</v>
      </c>
      <c r="N2109" t="str">
        <f>VLOOKUP(M2109,spp!A:B,2,FALSE)</f>
        <v>Mulloidichthys dentatus</v>
      </c>
      <c r="O2109">
        <f t="shared" si="232"/>
        <v>5</v>
      </c>
      <c r="T2109">
        <v>5</v>
      </c>
      <c r="AJ2109">
        <f>VLOOKUP(M2109,spp!A:C,3,FALSE)</f>
        <v>1.26E-2</v>
      </c>
      <c r="AK2109">
        <f>VLOOKUP(M2109,spp!A:D,4,FALSE)</f>
        <v>3</v>
      </c>
      <c r="AL2109">
        <f t="shared" si="234"/>
        <v>984.375</v>
      </c>
      <c r="AM2109">
        <f t="shared" si="235"/>
        <v>24.609375</v>
      </c>
      <c r="AN2109">
        <f t="shared" si="236"/>
        <v>246.09375</v>
      </c>
      <c r="AO2109">
        <f t="shared" si="237"/>
        <v>0.24609375</v>
      </c>
      <c r="AP2109">
        <f t="shared" si="238"/>
        <v>0.1</v>
      </c>
      <c r="AQ2109">
        <f>VLOOKUP(M2109,spp!A:H,8,FALSE)</f>
        <v>3.7</v>
      </c>
      <c r="AR2109" t="str">
        <f>VLOOKUP(M2109,spp!A:K,10,FALSE)</f>
        <v>Depredador</v>
      </c>
      <c r="AS2109" t="str">
        <f>VLOOKUP(M2109,spp!A:L,12,FALSE)</f>
        <v>LC</v>
      </c>
    </row>
    <row r="2110" spans="1:45" x14ac:dyDescent="0.3">
      <c r="A2110">
        <v>56</v>
      </c>
      <c r="B2110" s="2" t="s">
        <v>1176</v>
      </c>
      <c r="C2110" s="2" t="s">
        <v>1177</v>
      </c>
      <c r="D2110" s="2" t="s">
        <v>1372</v>
      </c>
      <c r="E2110" s="2" t="s">
        <v>1179</v>
      </c>
      <c r="F2110" s="2">
        <v>2</v>
      </c>
      <c r="G2110" s="1">
        <v>41473</v>
      </c>
      <c r="H2110" s="61">
        <v>2013</v>
      </c>
      <c r="I2110" s="5" t="s">
        <v>986</v>
      </c>
      <c r="K2110">
        <v>15</v>
      </c>
      <c r="L2110" t="str">
        <f t="shared" si="233"/>
        <v>Profundo</v>
      </c>
      <c r="M2110" s="2" t="s">
        <v>1056</v>
      </c>
      <c r="N2110" t="str">
        <f>VLOOKUP(M2110,spp!A:B,2,FALSE)</f>
        <v>Canthigaster punctatissima</v>
      </c>
      <c r="O2110">
        <f t="shared" ref="O2110:O2173" si="239">+SUM(P2110:AF2110)</f>
        <v>3</v>
      </c>
      <c r="P2110">
        <v>3</v>
      </c>
      <c r="AJ2110">
        <f>VLOOKUP(M2110,spp!A:C,3,FALSE)</f>
        <v>1</v>
      </c>
      <c r="AK2110">
        <f>VLOOKUP(M2110,spp!A:D,4,FALSE)</f>
        <v>2</v>
      </c>
      <c r="AL2110">
        <f t="shared" si="234"/>
        <v>18.75</v>
      </c>
      <c r="AM2110">
        <f t="shared" si="235"/>
        <v>0.46875</v>
      </c>
      <c r="AN2110">
        <f t="shared" si="236"/>
        <v>4.6875</v>
      </c>
      <c r="AO2110">
        <f t="shared" si="237"/>
        <v>4.6874999999999998E-3</v>
      </c>
      <c r="AP2110">
        <f t="shared" si="238"/>
        <v>0.06</v>
      </c>
      <c r="AQ2110">
        <f>VLOOKUP(M2110,spp!A:H,8,FALSE)</f>
        <v>3</v>
      </c>
      <c r="AR2110" t="str">
        <f>VLOOKUP(M2110,spp!A:K,10,FALSE)</f>
        <v>Depredador</v>
      </c>
      <c r="AS2110" t="str">
        <f>VLOOKUP(M2110,spp!A:L,12,FALSE)</f>
        <v>LC</v>
      </c>
    </row>
    <row r="2111" spans="1:45" x14ac:dyDescent="0.3">
      <c r="A2111">
        <v>56</v>
      </c>
      <c r="B2111" s="2" t="s">
        <v>1176</v>
      </c>
      <c r="C2111" s="2" t="s">
        <v>1177</v>
      </c>
      <c r="D2111" s="2" t="s">
        <v>1372</v>
      </c>
      <c r="E2111" s="2" t="s">
        <v>1179</v>
      </c>
      <c r="F2111" s="2">
        <v>2</v>
      </c>
      <c r="G2111" s="1">
        <v>41473</v>
      </c>
      <c r="H2111" s="61">
        <v>2013</v>
      </c>
      <c r="I2111" s="5" t="s">
        <v>986</v>
      </c>
      <c r="K2111">
        <v>15</v>
      </c>
      <c r="L2111" t="str">
        <f t="shared" si="233"/>
        <v>Profundo</v>
      </c>
      <c r="M2111" s="2" t="s">
        <v>1022</v>
      </c>
      <c r="N2111" t="str">
        <f>VLOOKUP(M2111,spp!A:B,2,FALSE)</f>
        <v>Epinephelus labriformis</v>
      </c>
      <c r="O2111">
        <f t="shared" si="239"/>
        <v>1</v>
      </c>
      <c r="U2111">
        <v>1</v>
      </c>
      <c r="AJ2111">
        <f>VLOOKUP(M2111,spp!A:C,3,FALSE)</f>
        <v>3</v>
      </c>
      <c r="AK2111">
        <f>VLOOKUP(M2111,spp!A:D,4,FALSE)</f>
        <v>2.9</v>
      </c>
      <c r="AL2111">
        <f t="shared" si="234"/>
        <v>90140.213699006563</v>
      </c>
      <c r="AM2111">
        <f t="shared" si="235"/>
        <v>2253.5053424751641</v>
      </c>
      <c r="AN2111">
        <f t="shared" si="236"/>
        <v>22535.053424751641</v>
      </c>
      <c r="AO2111">
        <f t="shared" si="237"/>
        <v>22.535053424751641</v>
      </c>
      <c r="AP2111">
        <f t="shared" si="238"/>
        <v>0.02</v>
      </c>
      <c r="AQ2111">
        <f>VLOOKUP(M2111,spp!A:H,8,FALSE)</f>
        <v>4</v>
      </c>
      <c r="AR2111" t="str">
        <f>VLOOKUP(M2111,spp!A:K,10,FALSE)</f>
        <v>Depredador Tope</v>
      </c>
      <c r="AS2111" t="str">
        <f>VLOOKUP(M2111,spp!A:L,12,FALSE)</f>
        <v>LC</v>
      </c>
    </row>
    <row r="2112" spans="1:45" x14ac:dyDescent="0.3">
      <c r="A2112">
        <v>56</v>
      </c>
      <c r="B2112" s="2" t="s">
        <v>1176</v>
      </c>
      <c r="C2112" s="2" t="s">
        <v>1177</v>
      </c>
      <c r="D2112" s="2" t="s">
        <v>1372</v>
      </c>
      <c r="E2112" s="2" t="s">
        <v>1179</v>
      </c>
      <c r="F2112" s="2">
        <v>2</v>
      </c>
      <c r="G2112" s="1">
        <v>41473</v>
      </c>
      <c r="H2112" s="61">
        <v>2013</v>
      </c>
      <c r="I2112" s="5" t="s">
        <v>986</v>
      </c>
      <c r="K2112">
        <v>15</v>
      </c>
      <c r="L2112" t="str">
        <f t="shared" si="233"/>
        <v>Profundo</v>
      </c>
      <c r="M2112" s="2" t="s">
        <v>1206</v>
      </c>
      <c r="N2112" t="str">
        <f>VLOOKUP(M2112,spp!A:B,2,FALSE)</f>
        <v>Cantherhines dumerilii</v>
      </c>
      <c r="O2112">
        <f t="shared" si="239"/>
        <v>1</v>
      </c>
      <c r="U2112">
        <v>1</v>
      </c>
      <c r="AJ2112">
        <f>VLOOKUP(M2112,spp!A:C,3,FALSE)</f>
        <v>4</v>
      </c>
      <c r="AK2112">
        <f>VLOOKUP(M2112,spp!A:D,4,FALSE)</f>
        <v>2</v>
      </c>
      <c r="AL2112">
        <f t="shared" si="234"/>
        <v>4900</v>
      </c>
      <c r="AM2112">
        <f t="shared" si="235"/>
        <v>122.5</v>
      </c>
      <c r="AN2112">
        <f t="shared" si="236"/>
        <v>1225</v>
      </c>
      <c r="AO2112">
        <f t="shared" si="237"/>
        <v>1.2250000000000001</v>
      </c>
      <c r="AP2112">
        <f t="shared" si="238"/>
        <v>0.02</v>
      </c>
      <c r="AQ2112">
        <f>VLOOKUP(M2112,spp!A:H,8,FALSE)</f>
        <v>3.1</v>
      </c>
      <c r="AR2112" t="str">
        <f>VLOOKUP(M2112,spp!A:K,10,FALSE)</f>
        <v>Depredador</v>
      </c>
      <c r="AS2112" t="str">
        <f>VLOOKUP(M2112,spp!A:L,12,FALSE)</f>
        <v>NE</v>
      </c>
    </row>
    <row r="2113" spans="1:45" x14ac:dyDescent="0.3">
      <c r="A2113">
        <v>56</v>
      </c>
      <c r="B2113" s="2" t="s">
        <v>1176</v>
      </c>
      <c r="C2113" s="2" t="s">
        <v>1177</v>
      </c>
      <c r="D2113" s="2" t="s">
        <v>1372</v>
      </c>
      <c r="E2113" s="2" t="s">
        <v>1179</v>
      </c>
      <c r="F2113" s="2">
        <v>3</v>
      </c>
      <c r="G2113" s="1">
        <v>41473</v>
      </c>
      <c r="H2113" s="61">
        <v>2013</v>
      </c>
      <c r="I2113" s="5" t="s">
        <v>986</v>
      </c>
      <c r="K2113">
        <v>15</v>
      </c>
      <c r="L2113" t="str">
        <f t="shared" si="233"/>
        <v>Profundo</v>
      </c>
      <c r="M2113" s="2" t="s">
        <v>1078</v>
      </c>
      <c r="N2113" t="str">
        <f>VLOOKUP(M2113,spp!A:B,2,FALSE)</f>
        <v>Lutjanus viridis</v>
      </c>
      <c r="O2113">
        <f t="shared" si="239"/>
        <v>50</v>
      </c>
      <c r="T2113">
        <v>50</v>
      </c>
      <c r="AJ2113">
        <f>VLOOKUP(M2113,spp!A:C,3,FALSE)</f>
        <v>1.67E-2</v>
      </c>
      <c r="AK2113">
        <f>VLOOKUP(M2113,spp!A:D,4,FALSE)</f>
        <v>2</v>
      </c>
      <c r="AL2113">
        <f t="shared" si="234"/>
        <v>521.875</v>
      </c>
      <c r="AM2113">
        <f t="shared" si="235"/>
        <v>13.046875</v>
      </c>
      <c r="AN2113">
        <f t="shared" si="236"/>
        <v>130.46875</v>
      </c>
      <c r="AO2113">
        <f t="shared" si="237"/>
        <v>0.13046874999999999</v>
      </c>
      <c r="AP2113">
        <f t="shared" si="238"/>
        <v>1</v>
      </c>
      <c r="AQ2113">
        <f>VLOOKUP(M2113,spp!A:H,8,FALSE)</f>
        <v>4.2</v>
      </c>
      <c r="AR2113" t="str">
        <f>VLOOKUP(M2113,spp!A:K,10,FALSE)</f>
        <v>Depredador Tope</v>
      </c>
      <c r="AS2113" t="str">
        <f>VLOOKUP(M2113,spp!A:L,12,FALSE)</f>
        <v>LC</v>
      </c>
    </row>
    <row r="2114" spans="1:45" x14ac:dyDescent="0.3">
      <c r="A2114">
        <v>56</v>
      </c>
      <c r="B2114" s="2" t="s">
        <v>1176</v>
      </c>
      <c r="C2114" s="2" t="s">
        <v>1177</v>
      </c>
      <c r="D2114" s="2" t="s">
        <v>1372</v>
      </c>
      <c r="E2114" s="2" t="s">
        <v>1179</v>
      </c>
      <c r="F2114" s="2">
        <v>3</v>
      </c>
      <c r="G2114" s="1">
        <v>41473</v>
      </c>
      <c r="H2114" s="61">
        <v>2013</v>
      </c>
      <c r="I2114" s="5" t="s">
        <v>986</v>
      </c>
      <c r="K2114">
        <v>15</v>
      </c>
      <c r="L2114" t="str">
        <f t="shared" si="233"/>
        <v>Profundo</v>
      </c>
      <c r="M2114" s="2" t="s">
        <v>1194</v>
      </c>
      <c r="N2114" t="str">
        <f>VLOOKUP(M2114,spp!A:B,2,FALSE)</f>
        <v>Stegastes arcifrons</v>
      </c>
      <c r="O2114">
        <f t="shared" si="239"/>
        <v>30</v>
      </c>
      <c r="P2114">
        <v>30</v>
      </c>
      <c r="AJ2114">
        <f>VLOOKUP(M2114,spp!A:C,3,FALSE)</f>
        <v>3.49E-2</v>
      </c>
      <c r="AK2114">
        <f>VLOOKUP(M2114,spp!A:D,4,FALSE)</f>
        <v>2</v>
      </c>
      <c r="AL2114">
        <f t="shared" si="234"/>
        <v>6.5437500000000002</v>
      </c>
      <c r="AM2114">
        <f t="shared" si="235"/>
        <v>0.16359375000000001</v>
      </c>
      <c r="AN2114">
        <f t="shared" si="236"/>
        <v>1.6359375</v>
      </c>
      <c r="AO2114">
        <f t="shared" si="237"/>
        <v>1.6359375E-3</v>
      </c>
      <c r="AP2114">
        <f t="shared" si="238"/>
        <v>0.6</v>
      </c>
      <c r="AQ2114">
        <f>VLOOKUP(M2114,spp!A:H,8,FALSE)</f>
        <v>2.97</v>
      </c>
      <c r="AR2114" t="str">
        <f>VLOOKUP(M2114,spp!A:K,10,FALSE)</f>
        <v>Herbívoro</v>
      </c>
      <c r="AS2114" t="str">
        <f>VLOOKUP(M2114,spp!A:L,12,FALSE)</f>
        <v>LC</v>
      </c>
    </row>
    <row r="2115" spans="1:45" x14ac:dyDescent="0.3">
      <c r="A2115">
        <v>56</v>
      </c>
      <c r="B2115" s="2" t="s">
        <v>1176</v>
      </c>
      <c r="C2115" s="2" t="s">
        <v>1177</v>
      </c>
      <c r="D2115" s="2" t="s">
        <v>1372</v>
      </c>
      <c r="E2115" s="2" t="s">
        <v>1179</v>
      </c>
      <c r="F2115" s="2">
        <v>3</v>
      </c>
      <c r="G2115" s="1">
        <v>41473</v>
      </c>
      <c r="H2115" s="61">
        <v>2013</v>
      </c>
      <c r="I2115" s="5" t="s">
        <v>986</v>
      </c>
      <c r="K2115">
        <v>15</v>
      </c>
      <c r="L2115" t="str">
        <f t="shared" si="233"/>
        <v>Profundo</v>
      </c>
      <c r="M2115" s="2" t="s">
        <v>1046</v>
      </c>
      <c r="N2115" t="str">
        <f>VLOOKUP(M2115,spp!A:B,2,FALSE)</f>
        <v>Arothron meleagris</v>
      </c>
      <c r="O2115">
        <f t="shared" si="239"/>
        <v>5</v>
      </c>
      <c r="R2115">
        <v>5</v>
      </c>
      <c r="AJ2115">
        <f>VLOOKUP(M2115,spp!A:C,3,FALSE)</f>
        <v>3</v>
      </c>
      <c r="AK2115">
        <f>VLOOKUP(M2115,spp!A:D,4,FALSE)</f>
        <v>2</v>
      </c>
      <c r="AL2115">
        <f t="shared" si="234"/>
        <v>2343.75</v>
      </c>
      <c r="AM2115">
        <f t="shared" si="235"/>
        <v>58.59375</v>
      </c>
      <c r="AN2115">
        <f t="shared" si="236"/>
        <v>585.9375</v>
      </c>
      <c r="AO2115">
        <f t="shared" si="237"/>
        <v>0.5859375</v>
      </c>
      <c r="AP2115">
        <f t="shared" si="238"/>
        <v>0.1</v>
      </c>
      <c r="AQ2115">
        <f>VLOOKUP(M2115,spp!A:H,8,FALSE)</f>
        <v>3.4</v>
      </c>
      <c r="AR2115" t="str">
        <f>VLOOKUP(M2115,spp!A:K,10,FALSE)</f>
        <v>Depredador</v>
      </c>
      <c r="AS2115" t="str">
        <f>VLOOKUP(M2115,spp!A:L,12,FALSE)</f>
        <v>NE</v>
      </c>
    </row>
    <row r="2116" spans="1:45" x14ac:dyDescent="0.3">
      <c r="A2116">
        <v>56</v>
      </c>
      <c r="B2116" s="2" t="s">
        <v>1176</v>
      </c>
      <c r="C2116" s="2" t="s">
        <v>1177</v>
      </c>
      <c r="D2116" s="2" t="s">
        <v>1372</v>
      </c>
      <c r="E2116" s="2" t="s">
        <v>1179</v>
      </c>
      <c r="F2116" s="2">
        <v>3</v>
      </c>
      <c r="G2116" s="1">
        <v>41473</v>
      </c>
      <c r="H2116" s="61">
        <v>2013</v>
      </c>
      <c r="I2116" s="5" t="s">
        <v>986</v>
      </c>
      <c r="K2116">
        <v>15</v>
      </c>
      <c r="L2116" t="str">
        <f t="shared" ref="L2116:L2179" si="240">IF(K2116&gt;6,"Profundo","Somero")</f>
        <v>Profundo</v>
      </c>
      <c r="M2116" s="2" t="s">
        <v>1040</v>
      </c>
      <c r="N2116" t="str">
        <f>VLOOKUP(M2116,spp!A:B,2,FALSE)</f>
        <v>Sufflamen verres</v>
      </c>
      <c r="O2116">
        <f t="shared" si="239"/>
        <v>3</v>
      </c>
      <c r="T2116">
        <v>3</v>
      </c>
      <c r="AJ2116">
        <f>VLOOKUP(M2116,spp!A:C,3,FALSE)</f>
        <v>2</v>
      </c>
      <c r="AK2116">
        <f>VLOOKUP(M2116,spp!A:D,4,FALSE)</f>
        <v>3</v>
      </c>
      <c r="AL2116">
        <f t="shared" ref="AL2116:AL2179" si="241">((AJ2116*$P$2^AK2116)*P2116)+((AJ2116*$Q$2^AK2116)*Q2116)+((AJ2116*$R$2^AK2116)*R2116)+((AJ2116*$S$2^AK2116)*S2116)+((AJ2116*$T$2^AK2116)*T2116)+((AJ2116*$U$2^AK2116)*U2116)+((AJ2116*$V$2^AK2116)*V2116)+((AJ2116*$W$2^AK2116)*W2116)+((AJ2116*$X$2^AK2116)*X2116)+((AJ2116*$Y$2^AK2116)*Y2116)+((AJ2116*$Z$2^AK2116)*Z2116)+((AJ2116*$AA$2^AK2116)*AA2116)+((AJ2116*$AB$2^AK2116)*AB2116)+ ((AJ2116*$AC$2^AK2116)*AC2116)+((AJ2116*$AD$2^AK2116)*AD2116)+((AJ2116*$AE$2^AK2116)*AE2116)+((AJ2116*$AF$2^AK2116)*AF2116)+((AJ2116*$AG$2^AK2116)*AG2116)+((AJ2116*$AH$2^AK2116)*AH2116)</f>
        <v>93750</v>
      </c>
      <c r="AM2116">
        <f t="shared" ref="AM2116:AM2179" si="242">AL2116/40</f>
        <v>2343.75</v>
      </c>
      <c r="AN2116">
        <f t="shared" ref="AN2116:AN2179" si="243">AM2116*10</f>
        <v>23437.5</v>
      </c>
      <c r="AO2116">
        <f t="shared" ref="AO2116:AO2179" si="244">AN2116/1000</f>
        <v>23.4375</v>
      </c>
      <c r="AP2116">
        <f t="shared" ref="AP2116:AP2179" si="245">O2116/$C$1</f>
        <v>0.06</v>
      </c>
      <c r="AQ2116">
        <f>VLOOKUP(M2116,spp!A:H,8,FALSE)</f>
        <v>3.3</v>
      </c>
      <c r="AR2116" t="str">
        <f>VLOOKUP(M2116,spp!A:K,10,FALSE)</f>
        <v>Depredador</v>
      </c>
      <c r="AS2116" t="str">
        <f>VLOOKUP(M2116,spp!A:L,12,FALSE)</f>
        <v>LC</v>
      </c>
    </row>
    <row r="2117" spans="1:45" x14ac:dyDescent="0.3">
      <c r="A2117">
        <v>56</v>
      </c>
      <c r="B2117" s="2" t="s">
        <v>1176</v>
      </c>
      <c r="C2117" s="2" t="s">
        <v>1177</v>
      </c>
      <c r="D2117" s="2" t="s">
        <v>1372</v>
      </c>
      <c r="E2117" s="2" t="s">
        <v>1179</v>
      </c>
      <c r="F2117" s="2">
        <v>3</v>
      </c>
      <c r="G2117" s="1">
        <v>41473</v>
      </c>
      <c r="H2117" s="61">
        <v>2013</v>
      </c>
      <c r="I2117" s="5" t="s">
        <v>986</v>
      </c>
      <c r="K2117">
        <v>15</v>
      </c>
      <c r="L2117" t="str">
        <f t="shared" si="240"/>
        <v>Profundo</v>
      </c>
      <c r="M2117" s="2" t="s">
        <v>1062</v>
      </c>
      <c r="N2117" t="str">
        <f>VLOOKUP(M2117,spp!A:B,2,FALSE)</f>
        <v>Paranthias colonus</v>
      </c>
      <c r="O2117">
        <f t="shared" si="239"/>
        <v>200</v>
      </c>
      <c r="R2117">
        <v>100</v>
      </c>
      <c r="S2117">
        <v>100</v>
      </c>
      <c r="AJ2117">
        <f>VLOOKUP(M2117,spp!A:C,3,FALSE)</f>
        <v>1.485E-2</v>
      </c>
      <c r="AK2117">
        <f>VLOOKUP(M2117,spp!A:D,4,FALSE)</f>
        <v>2</v>
      </c>
      <c r="AL2117">
        <f t="shared" si="241"/>
        <v>686.8125</v>
      </c>
      <c r="AM2117">
        <f t="shared" si="242"/>
        <v>17.170312500000001</v>
      </c>
      <c r="AN2117">
        <f t="shared" si="243"/>
        <v>171.703125</v>
      </c>
      <c r="AO2117">
        <f t="shared" si="244"/>
        <v>0.17170312500000001</v>
      </c>
      <c r="AP2117">
        <f t="shared" si="245"/>
        <v>4</v>
      </c>
      <c r="AQ2117">
        <f>VLOOKUP(M2117,spp!A:H,8,FALSE)</f>
        <v>3.8</v>
      </c>
      <c r="AR2117" t="str">
        <f>VLOOKUP(M2117,spp!A:K,10,FALSE)</f>
        <v>Planctívoro</v>
      </c>
      <c r="AS2117" t="str">
        <f>VLOOKUP(M2117,spp!A:L,12,FALSE)</f>
        <v>LC</v>
      </c>
    </row>
    <row r="2118" spans="1:45" x14ac:dyDescent="0.3">
      <c r="A2118">
        <v>56</v>
      </c>
      <c r="B2118" s="2" t="s">
        <v>1176</v>
      </c>
      <c r="C2118" s="2" t="s">
        <v>1177</v>
      </c>
      <c r="D2118" s="2" t="s">
        <v>1372</v>
      </c>
      <c r="E2118" s="2" t="s">
        <v>1179</v>
      </c>
      <c r="F2118" s="2">
        <v>3</v>
      </c>
      <c r="G2118" s="1">
        <v>41473</v>
      </c>
      <c r="H2118" s="61">
        <v>2013</v>
      </c>
      <c r="I2118" s="5" t="s">
        <v>986</v>
      </c>
      <c r="K2118">
        <v>15</v>
      </c>
      <c r="L2118" t="str">
        <f t="shared" si="240"/>
        <v>Profundo</v>
      </c>
      <c r="M2118" s="2" t="s">
        <v>1028</v>
      </c>
      <c r="N2118" t="str">
        <f>VLOOKUP(M2118,spp!A:B,2,FALSE)</f>
        <v>Thalassoma lucasanum</v>
      </c>
      <c r="O2118">
        <f t="shared" si="239"/>
        <v>250</v>
      </c>
      <c r="P2118">
        <v>250</v>
      </c>
      <c r="AJ2118">
        <f>VLOOKUP(M2118,spp!A:C,3,FALSE)</f>
        <v>1.261E-2</v>
      </c>
      <c r="AK2118">
        <f>VLOOKUP(M2118,spp!A:D,4,FALSE)</f>
        <v>2</v>
      </c>
      <c r="AL2118">
        <f t="shared" si="241"/>
        <v>19.703125</v>
      </c>
      <c r="AM2118">
        <f t="shared" si="242"/>
        <v>0.49257812499999998</v>
      </c>
      <c r="AN2118">
        <f t="shared" si="243"/>
        <v>4.92578125</v>
      </c>
      <c r="AO2118">
        <f t="shared" si="244"/>
        <v>4.9257812499999996E-3</v>
      </c>
      <c r="AP2118">
        <f t="shared" si="245"/>
        <v>5</v>
      </c>
      <c r="AQ2118">
        <f>VLOOKUP(M2118,spp!A:H,8,FALSE)</f>
        <v>3.5</v>
      </c>
      <c r="AR2118" t="str">
        <f>VLOOKUP(M2118,spp!A:K,10,FALSE)</f>
        <v>Depredador</v>
      </c>
      <c r="AS2118" t="str">
        <f>VLOOKUP(M2118,spp!A:L,12,FALSE)</f>
        <v>LC</v>
      </c>
    </row>
    <row r="2119" spans="1:45" x14ac:dyDescent="0.3">
      <c r="A2119">
        <v>56</v>
      </c>
      <c r="B2119" s="2" t="s">
        <v>1176</v>
      </c>
      <c r="C2119" s="2" t="s">
        <v>1177</v>
      </c>
      <c r="D2119" s="2" t="s">
        <v>1372</v>
      </c>
      <c r="E2119" s="2" t="s">
        <v>1179</v>
      </c>
      <c r="F2119" s="2">
        <v>3</v>
      </c>
      <c r="G2119" s="1">
        <v>41473</v>
      </c>
      <c r="H2119" s="61">
        <v>2013</v>
      </c>
      <c r="I2119" s="5" t="s">
        <v>986</v>
      </c>
      <c r="K2119">
        <v>15</v>
      </c>
      <c r="L2119" t="str">
        <f t="shared" si="240"/>
        <v>Profundo</v>
      </c>
      <c r="M2119" s="2" t="s">
        <v>1034</v>
      </c>
      <c r="N2119" t="str">
        <f>VLOOKUP(M2119,spp!A:B,2,FALSE)</f>
        <v>Acanthurus nigricans</v>
      </c>
      <c r="O2119">
        <f t="shared" si="239"/>
        <v>5</v>
      </c>
      <c r="T2119">
        <v>5</v>
      </c>
      <c r="AJ2119">
        <f>VLOOKUP(M2119,spp!A:C,3,FALSE)</f>
        <v>6</v>
      </c>
      <c r="AK2119">
        <f>VLOOKUP(M2119,spp!A:D,4,FALSE)</f>
        <v>2.669</v>
      </c>
      <c r="AL2119">
        <f t="shared" si="241"/>
        <v>161518.82175606157</v>
      </c>
      <c r="AM2119">
        <f t="shared" si="242"/>
        <v>4037.9705439015393</v>
      </c>
      <c r="AN2119">
        <f t="shared" si="243"/>
        <v>40379.705439015393</v>
      </c>
      <c r="AO2119">
        <f t="shared" si="244"/>
        <v>40.379705439015396</v>
      </c>
      <c r="AP2119">
        <f t="shared" si="245"/>
        <v>0.1</v>
      </c>
      <c r="AQ2119">
        <f>VLOOKUP(M2119,spp!A:H,8,FALSE)</f>
        <v>2</v>
      </c>
      <c r="AR2119" t="str">
        <f>VLOOKUP(M2119,spp!A:K,10,FALSE)</f>
        <v>Herbívoro</v>
      </c>
      <c r="AS2119" t="str">
        <f>VLOOKUP(M2119,spp!A:L,12,FALSE)</f>
        <v>LC</v>
      </c>
    </row>
    <row r="2120" spans="1:45" x14ac:dyDescent="0.3">
      <c r="A2120">
        <v>56</v>
      </c>
      <c r="B2120" s="2" t="s">
        <v>1176</v>
      </c>
      <c r="C2120" s="2" t="s">
        <v>1177</v>
      </c>
      <c r="D2120" s="2" t="s">
        <v>1372</v>
      </c>
      <c r="E2120" s="2" t="s">
        <v>1179</v>
      </c>
      <c r="F2120" s="2">
        <v>3</v>
      </c>
      <c r="G2120" s="1">
        <v>41473</v>
      </c>
      <c r="H2120" s="61">
        <v>2013</v>
      </c>
      <c r="I2120" s="5" t="s">
        <v>986</v>
      </c>
      <c r="K2120">
        <v>15</v>
      </c>
      <c r="L2120" t="str">
        <f t="shared" si="240"/>
        <v>Profundo</v>
      </c>
      <c r="M2120" s="2" t="s">
        <v>1081</v>
      </c>
      <c r="N2120" t="str">
        <f>VLOOKUP(M2120,spp!A:B,2,FALSE)</f>
        <v>Triaenodon obesus</v>
      </c>
      <c r="O2120">
        <f t="shared" si="239"/>
        <v>1</v>
      </c>
      <c r="Y2120">
        <v>1</v>
      </c>
      <c r="AJ2120">
        <f>VLOOKUP(M2120,spp!A:C,3,FALSE)</f>
        <v>1.5E-3</v>
      </c>
      <c r="AK2120">
        <f>VLOOKUP(M2120,spp!A:D,4,FALSE)</f>
        <v>3</v>
      </c>
      <c r="AL2120">
        <f t="shared" si="241"/>
        <v>632.8125</v>
      </c>
      <c r="AM2120">
        <f t="shared" si="242"/>
        <v>15.8203125</v>
      </c>
      <c r="AN2120">
        <f t="shared" si="243"/>
        <v>158.203125</v>
      </c>
      <c r="AO2120">
        <f t="shared" si="244"/>
        <v>0.158203125</v>
      </c>
      <c r="AP2120">
        <f t="shared" si="245"/>
        <v>0.02</v>
      </c>
      <c r="AQ2120">
        <f>VLOOKUP(M2120,spp!A:H,8,FALSE)</f>
        <v>4.2</v>
      </c>
      <c r="AR2120" t="str">
        <f>VLOOKUP(M2120,spp!A:K,10,FALSE)</f>
        <v>Depredador Tope</v>
      </c>
      <c r="AS2120" t="str">
        <f>VLOOKUP(M2120,spp!A:L,12,FALSE)</f>
        <v>NT</v>
      </c>
    </row>
    <row r="2121" spans="1:45" x14ac:dyDescent="0.3">
      <c r="A2121">
        <v>56</v>
      </c>
      <c r="B2121" s="2" t="s">
        <v>1176</v>
      </c>
      <c r="C2121" s="2" t="s">
        <v>1177</v>
      </c>
      <c r="D2121" s="2" t="s">
        <v>1372</v>
      </c>
      <c r="E2121" s="2" t="s">
        <v>1179</v>
      </c>
      <c r="F2121" s="2">
        <v>3</v>
      </c>
      <c r="G2121" s="1">
        <v>41473</v>
      </c>
      <c r="H2121" s="61">
        <v>2013</v>
      </c>
      <c r="I2121" s="5" t="s">
        <v>986</v>
      </c>
      <c r="K2121">
        <v>15</v>
      </c>
      <c r="L2121" t="str">
        <f t="shared" si="240"/>
        <v>Profundo</v>
      </c>
      <c r="M2121" s="2" t="s">
        <v>1204</v>
      </c>
      <c r="N2121" t="str">
        <f>VLOOKUP(M2121,spp!A:B,2,FALSE)</f>
        <v>Caranx sexfasciatus</v>
      </c>
      <c r="O2121">
        <f t="shared" si="239"/>
        <v>45</v>
      </c>
      <c r="V2121">
        <v>45</v>
      </c>
      <c r="AJ2121">
        <f>VLOOKUP(M2121,spp!A:C,3,FALSE)</f>
        <v>2</v>
      </c>
      <c r="AK2121">
        <f>VLOOKUP(M2121,spp!A:D,4,FALSE)</f>
        <v>3</v>
      </c>
      <c r="AL2121">
        <f t="shared" si="241"/>
        <v>8201250</v>
      </c>
      <c r="AM2121">
        <f t="shared" si="242"/>
        <v>205031.25</v>
      </c>
      <c r="AN2121">
        <f t="shared" si="243"/>
        <v>2050312.5</v>
      </c>
      <c r="AO2121">
        <f t="shared" si="244"/>
        <v>2050.3125</v>
      </c>
      <c r="AP2121">
        <f t="shared" si="245"/>
        <v>0.9</v>
      </c>
      <c r="AQ2121">
        <f>VLOOKUP(M2121,spp!A:H,8,FALSE)</f>
        <v>4.5</v>
      </c>
      <c r="AR2121" t="str">
        <f>VLOOKUP(M2121,spp!A:K,10,FALSE)</f>
        <v>Depredador Tope</v>
      </c>
      <c r="AS2121" t="str">
        <f>VLOOKUP(M2121,spp!A:L,12,FALSE)</f>
        <v>LC</v>
      </c>
    </row>
    <row r="2122" spans="1:45" x14ac:dyDescent="0.3">
      <c r="A2122">
        <v>56</v>
      </c>
      <c r="B2122" s="2" t="s">
        <v>1176</v>
      </c>
      <c r="C2122" s="2" t="s">
        <v>1177</v>
      </c>
      <c r="D2122" s="2" t="s">
        <v>1372</v>
      </c>
      <c r="E2122" s="2" t="s">
        <v>1179</v>
      </c>
      <c r="F2122" s="2">
        <v>3</v>
      </c>
      <c r="G2122" s="1">
        <v>41473</v>
      </c>
      <c r="H2122" s="61">
        <v>2013</v>
      </c>
      <c r="I2122" s="5" t="s">
        <v>986</v>
      </c>
      <c r="K2122">
        <v>15</v>
      </c>
      <c r="L2122" t="str">
        <f t="shared" si="240"/>
        <v>Profundo</v>
      </c>
      <c r="M2122" s="2" t="s">
        <v>1150</v>
      </c>
      <c r="N2122" t="str">
        <f>VLOOKUP(M2122,spp!A:B,2,FALSE)</f>
        <v>Shyrna lewinii</v>
      </c>
      <c r="O2122">
        <f t="shared" si="239"/>
        <v>2</v>
      </c>
      <c r="AF2122">
        <v>2</v>
      </c>
      <c r="AJ2122">
        <f>VLOOKUP(M2122,spp!A:C,3,FALSE)</f>
        <v>3.47E-3</v>
      </c>
      <c r="AK2122">
        <f>VLOOKUP(M2122,spp!A:D,4,FALSE)</f>
        <v>3.15</v>
      </c>
      <c r="AL2122">
        <f t="shared" si="241"/>
        <v>178128.90676503154</v>
      </c>
      <c r="AM2122">
        <f t="shared" si="242"/>
        <v>4453.2226691257883</v>
      </c>
      <c r="AN2122">
        <f t="shared" si="243"/>
        <v>44532.226691257885</v>
      </c>
      <c r="AO2122">
        <f t="shared" si="244"/>
        <v>44.532226691257883</v>
      </c>
      <c r="AP2122">
        <f t="shared" si="245"/>
        <v>0.04</v>
      </c>
      <c r="AQ2122">
        <f>VLOOKUP(M2122,spp!A:H,8,FALSE)</f>
        <v>4</v>
      </c>
      <c r="AR2122" t="str">
        <f>VLOOKUP(M2122,spp!A:K,10,FALSE)</f>
        <v>Depredador Tope</v>
      </c>
      <c r="AS2122" t="str">
        <f>VLOOKUP(M2122,spp!A:L,12,FALSE)</f>
        <v>EN</v>
      </c>
    </row>
    <row r="2123" spans="1:45" x14ac:dyDescent="0.3">
      <c r="A2123">
        <v>56</v>
      </c>
      <c r="B2123" s="2" t="s">
        <v>1176</v>
      </c>
      <c r="C2123" s="2" t="s">
        <v>1177</v>
      </c>
      <c r="D2123" s="2" t="s">
        <v>1372</v>
      </c>
      <c r="E2123" s="2" t="s">
        <v>1179</v>
      </c>
      <c r="F2123" s="2">
        <v>3</v>
      </c>
      <c r="G2123" s="1">
        <v>41473</v>
      </c>
      <c r="H2123" s="61">
        <v>2013</v>
      </c>
      <c r="I2123" s="5" t="s">
        <v>986</v>
      </c>
      <c r="K2123">
        <v>15</v>
      </c>
      <c r="L2123" t="str">
        <f t="shared" si="240"/>
        <v>Profundo</v>
      </c>
      <c r="M2123" s="2" t="s">
        <v>1066</v>
      </c>
      <c r="N2123" t="str">
        <f>VLOOKUP(M2123,spp!A:B,2,FALSE)</f>
        <v>Caranx melampygus</v>
      </c>
      <c r="O2123">
        <f t="shared" si="239"/>
        <v>15</v>
      </c>
      <c r="U2123">
        <v>15</v>
      </c>
      <c r="AJ2123">
        <f>VLOOKUP(M2123,spp!A:C,3,FALSE)</f>
        <v>2</v>
      </c>
      <c r="AK2123">
        <f>VLOOKUP(M2123,spp!A:D,4,FALSE)</f>
        <v>2</v>
      </c>
      <c r="AL2123">
        <f t="shared" si="241"/>
        <v>36750</v>
      </c>
      <c r="AM2123">
        <f t="shared" si="242"/>
        <v>918.75</v>
      </c>
      <c r="AN2123">
        <f t="shared" si="243"/>
        <v>9187.5</v>
      </c>
      <c r="AO2123">
        <f t="shared" si="244"/>
        <v>9.1875</v>
      </c>
      <c r="AP2123">
        <f t="shared" si="245"/>
        <v>0.3</v>
      </c>
      <c r="AQ2123">
        <f>VLOOKUP(M2123,spp!A:H,8,FALSE)</f>
        <v>4.5</v>
      </c>
      <c r="AR2123" t="str">
        <f>VLOOKUP(M2123,spp!A:K,10,FALSE)</f>
        <v>Depredador Tope</v>
      </c>
      <c r="AS2123" t="str">
        <f>VLOOKUP(M2123,spp!A:L,12,FALSE)</f>
        <v>NE</v>
      </c>
    </row>
    <row r="2124" spans="1:45" x14ac:dyDescent="0.3">
      <c r="A2124">
        <v>56</v>
      </c>
      <c r="B2124" s="2" t="s">
        <v>1176</v>
      </c>
      <c r="C2124" s="2" t="s">
        <v>1177</v>
      </c>
      <c r="D2124" s="2" t="s">
        <v>1372</v>
      </c>
      <c r="E2124" s="2" t="s">
        <v>1179</v>
      </c>
      <c r="F2124" s="2">
        <v>3</v>
      </c>
      <c r="G2124" s="1">
        <v>41473</v>
      </c>
      <c r="H2124" s="61">
        <v>2013</v>
      </c>
      <c r="I2124" s="5" t="s">
        <v>986</v>
      </c>
      <c r="K2124">
        <v>15</v>
      </c>
      <c r="L2124" t="str">
        <f t="shared" si="240"/>
        <v>Profundo</v>
      </c>
      <c r="M2124" s="2" t="s">
        <v>1030</v>
      </c>
      <c r="N2124" t="str">
        <f>VLOOKUP(M2124,spp!A:B,2,FALSE)</f>
        <v>Kyphosus analogus</v>
      </c>
      <c r="O2124">
        <f t="shared" si="239"/>
        <v>1</v>
      </c>
      <c r="T2124">
        <v>1</v>
      </c>
      <c r="AJ2124">
        <f>VLOOKUP(M2124,spp!A:C,3,FALSE)</f>
        <v>2.18E-2</v>
      </c>
      <c r="AK2124">
        <f>VLOOKUP(M2124,spp!A:D,4,FALSE)</f>
        <v>3</v>
      </c>
      <c r="AL2124">
        <f t="shared" si="241"/>
        <v>340.625</v>
      </c>
      <c r="AM2124">
        <f t="shared" si="242"/>
        <v>8.515625</v>
      </c>
      <c r="AN2124">
        <f t="shared" si="243"/>
        <v>85.15625</v>
      </c>
      <c r="AO2124">
        <f t="shared" si="244"/>
        <v>8.5156250000000003E-2</v>
      </c>
      <c r="AP2124">
        <f t="shared" si="245"/>
        <v>0.02</v>
      </c>
      <c r="AQ2124">
        <f>VLOOKUP(M2124,spp!A:H,8,FALSE)</f>
        <v>2</v>
      </c>
      <c r="AR2124" t="str">
        <f>VLOOKUP(M2124,spp!A:K,10,FALSE)</f>
        <v>Herbívoro</v>
      </c>
      <c r="AS2124" t="str">
        <f>VLOOKUP(M2124,spp!A:L,12,FALSE)</f>
        <v>LC</v>
      </c>
    </row>
    <row r="2125" spans="1:45" x14ac:dyDescent="0.3">
      <c r="A2125">
        <v>56</v>
      </c>
      <c r="B2125" s="2" t="s">
        <v>1176</v>
      </c>
      <c r="C2125" s="2" t="s">
        <v>1177</v>
      </c>
      <c r="D2125" s="2" t="s">
        <v>1372</v>
      </c>
      <c r="E2125" s="2" t="s">
        <v>1179</v>
      </c>
      <c r="F2125" s="2">
        <v>3</v>
      </c>
      <c r="G2125" s="1">
        <v>41473</v>
      </c>
      <c r="H2125" s="61">
        <v>2013</v>
      </c>
      <c r="I2125" s="5" t="s">
        <v>986</v>
      </c>
      <c r="K2125">
        <v>15</v>
      </c>
      <c r="L2125" t="str">
        <f t="shared" si="240"/>
        <v>Profundo</v>
      </c>
      <c r="M2125" s="2" t="s">
        <v>1021</v>
      </c>
      <c r="N2125" t="str">
        <f>VLOOKUP(M2125,spp!A:B,2,FALSE)</f>
        <v>Johnrandallia nigrirostris</v>
      </c>
      <c r="O2125">
        <f t="shared" si="239"/>
        <v>17</v>
      </c>
      <c r="Q2125">
        <v>17</v>
      </c>
      <c r="AJ2125">
        <f>VLOOKUP(M2125,spp!A:C,3,FALSE)</f>
        <v>2</v>
      </c>
      <c r="AK2125">
        <f>VLOOKUP(M2125,spp!A:D,4,FALSE)</f>
        <v>3</v>
      </c>
      <c r="AL2125">
        <f t="shared" si="241"/>
        <v>14343.75</v>
      </c>
      <c r="AM2125">
        <f t="shared" si="242"/>
        <v>358.59375</v>
      </c>
      <c r="AN2125">
        <f t="shared" si="243"/>
        <v>3585.9375</v>
      </c>
      <c r="AO2125">
        <f t="shared" si="244"/>
        <v>3.5859375</v>
      </c>
      <c r="AP2125">
        <f t="shared" si="245"/>
        <v>0.34</v>
      </c>
      <c r="AQ2125">
        <f>VLOOKUP(M2125,spp!A:H,8,FALSE)</f>
        <v>3</v>
      </c>
      <c r="AR2125" t="str">
        <f>VLOOKUP(M2125,spp!A:K,10,FALSE)</f>
        <v>Depredador</v>
      </c>
      <c r="AS2125" t="str">
        <f>VLOOKUP(M2125,spp!A:L,12,FALSE)</f>
        <v>LC</v>
      </c>
    </row>
    <row r="2126" spans="1:45" x14ac:dyDescent="0.3">
      <c r="A2126">
        <v>56</v>
      </c>
      <c r="B2126" s="2" t="s">
        <v>1176</v>
      </c>
      <c r="C2126" s="2" t="s">
        <v>1177</v>
      </c>
      <c r="D2126" s="2" t="s">
        <v>1372</v>
      </c>
      <c r="E2126" s="2" t="s">
        <v>1179</v>
      </c>
      <c r="F2126" s="2">
        <v>3</v>
      </c>
      <c r="G2126" s="1">
        <v>41473</v>
      </c>
      <c r="H2126" s="61">
        <v>2013</v>
      </c>
      <c r="I2126" s="5" t="s">
        <v>986</v>
      </c>
      <c r="K2126">
        <v>15</v>
      </c>
      <c r="L2126" t="str">
        <f t="shared" si="240"/>
        <v>Profundo</v>
      </c>
      <c r="M2126" s="2" t="s">
        <v>1064</v>
      </c>
      <c r="N2126" t="str">
        <f>VLOOKUP(M2126,spp!A:B,2,FALSE)</f>
        <v>Zanclus cornutus</v>
      </c>
      <c r="O2126">
        <f t="shared" si="239"/>
        <v>3</v>
      </c>
      <c r="T2126">
        <v>3</v>
      </c>
      <c r="AJ2126">
        <f>VLOOKUP(M2126,spp!A:C,3,FALSE)</f>
        <v>1.47E-2</v>
      </c>
      <c r="AK2126">
        <f>VLOOKUP(M2126,spp!A:D,4,FALSE)</f>
        <v>3</v>
      </c>
      <c r="AL2126">
        <f t="shared" si="241"/>
        <v>689.0625</v>
      </c>
      <c r="AM2126">
        <f t="shared" si="242"/>
        <v>17.2265625</v>
      </c>
      <c r="AN2126">
        <f t="shared" si="243"/>
        <v>172.265625</v>
      </c>
      <c r="AO2126">
        <f t="shared" si="244"/>
        <v>0.17226562500000001</v>
      </c>
      <c r="AP2126">
        <f t="shared" si="245"/>
        <v>0.06</v>
      </c>
      <c r="AQ2126">
        <f>VLOOKUP(M2126,spp!A:H,8,FALSE)</f>
        <v>2.9</v>
      </c>
      <c r="AR2126" t="str">
        <f>VLOOKUP(M2126,spp!A:K,10,FALSE)</f>
        <v>Herbívoro</v>
      </c>
      <c r="AS2126" t="str">
        <f>VLOOKUP(M2126,spp!A:L,12,FALSE)</f>
        <v>NE</v>
      </c>
    </row>
    <row r="2127" spans="1:45" x14ac:dyDescent="0.3">
      <c r="A2127">
        <v>56</v>
      </c>
      <c r="B2127" s="2" t="s">
        <v>1176</v>
      </c>
      <c r="C2127" s="2" t="s">
        <v>1177</v>
      </c>
      <c r="D2127" s="2" t="s">
        <v>1372</v>
      </c>
      <c r="E2127" s="2" t="s">
        <v>1179</v>
      </c>
      <c r="F2127" s="2">
        <v>3</v>
      </c>
      <c r="G2127" s="1">
        <v>41473</v>
      </c>
      <c r="H2127" s="61">
        <v>2013</v>
      </c>
      <c r="I2127" s="5" t="s">
        <v>986</v>
      </c>
      <c r="K2127">
        <v>15</v>
      </c>
      <c r="L2127" t="str">
        <f t="shared" si="240"/>
        <v>Profundo</v>
      </c>
      <c r="M2127" s="2" t="s">
        <v>1022</v>
      </c>
      <c r="N2127" t="str">
        <f>VLOOKUP(M2127,spp!A:B,2,FALSE)</f>
        <v>Epinephelus labriformis</v>
      </c>
      <c r="O2127">
        <f t="shared" si="239"/>
        <v>2</v>
      </c>
      <c r="U2127">
        <v>2</v>
      </c>
      <c r="AJ2127">
        <f>VLOOKUP(M2127,spp!A:C,3,FALSE)</f>
        <v>3</v>
      </c>
      <c r="AK2127">
        <f>VLOOKUP(M2127,spp!A:D,4,FALSE)</f>
        <v>2.9</v>
      </c>
      <c r="AL2127">
        <f t="shared" si="241"/>
        <v>180280.42739801313</v>
      </c>
      <c r="AM2127">
        <f t="shared" si="242"/>
        <v>4507.0106849503281</v>
      </c>
      <c r="AN2127">
        <f t="shared" si="243"/>
        <v>45070.106849503281</v>
      </c>
      <c r="AO2127">
        <f t="shared" si="244"/>
        <v>45.070106849503283</v>
      </c>
      <c r="AP2127">
        <f t="shared" si="245"/>
        <v>0.04</v>
      </c>
      <c r="AQ2127">
        <f>VLOOKUP(M2127,spp!A:H,8,FALSE)</f>
        <v>4</v>
      </c>
      <c r="AR2127" t="str">
        <f>VLOOKUP(M2127,spp!A:K,10,FALSE)</f>
        <v>Depredador Tope</v>
      </c>
      <c r="AS2127" t="str">
        <f>VLOOKUP(M2127,spp!A:L,12,FALSE)</f>
        <v>LC</v>
      </c>
    </row>
    <row r="2128" spans="1:45" x14ac:dyDescent="0.3">
      <c r="A2128">
        <v>56</v>
      </c>
      <c r="B2128" s="2" t="s">
        <v>1176</v>
      </c>
      <c r="C2128" s="2" t="s">
        <v>1177</v>
      </c>
      <c r="D2128" s="2" t="s">
        <v>1372</v>
      </c>
      <c r="E2128" s="2" t="s">
        <v>1179</v>
      </c>
      <c r="F2128" s="2">
        <v>3</v>
      </c>
      <c r="G2128" s="1">
        <v>41473</v>
      </c>
      <c r="H2128" s="61">
        <v>2013</v>
      </c>
      <c r="I2128" s="5" t="s">
        <v>986</v>
      </c>
      <c r="K2128">
        <v>15</v>
      </c>
      <c r="L2128" t="str">
        <f t="shared" si="240"/>
        <v>Profundo</v>
      </c>
      <c r="M2128" s="2" t="s">
        <v>1042</v>
      </c>
      <c r="N2128" t="str">
        <f>VLOOKUP(M2128,spp!A:B,2,FALSE)</f>
        <v>Bodianus diplotaenia</v>
      </c>
      <c r="O2128">
        <f t="shared" si="239"/>
        <v>102</v>
      </c>
      <c r="P2128">
        <v>100</v>
      </c>
      <c r="S2128">
        <v>2</v>
      </c>
      <c r="AJ2128">
        <f>VLOOKUP(M2128,spp!A:C,3,FALSE)</f>
        <v>2.01E-2</v>
      </c>
      <c r="AK2128">
        <f>VLOOKUP(M2128,spp!A:D,4,FALSE)</f>
        <v>2</v>
      </c>
      <c r="AL2128">
        <f t="shared" si="241"/>
        <v>24.873749999999998</v>
      </c>
      <c r="AM2128">
        <f t="shared" si="242"/>
        <v>0.62184374999999992</v>
      </c>
      <c r="AN2128">
        <f t="shared" si="243"/>
        <v>6.2184374999999994</v>
      </c>
      <c r="AO2128">
        <f t="shared" si="244"/>
        <v>6.2184374999999991E-3</v>
      </c>
      <c r="AP2128">
        <f t="shared" si="245"/>
        <v>2.04</v>
      </c>
      <c r="AQ2128">
        <f>VLOOKUP(M2128,spp!A:H,8,FALSE)</f>
        <v>3.4</v>
      </c>
      <c r="AR2128" t="str">
        <f>VLOOKUP(M2128,spp!A:K,10,FALSE)</f>
        <v>Depredador</v>
      </c>
      <c r="AS2128" t="str">
        <f>VLOOKUP(M2128,spp!A:L,12,FALSE)</f>
        <v>LC</v>
      </c>
    </row>
    <row r="2129" spans="1:45" x14ac:dyDescent="0.3">
      <c r="A2129">
        <v>56</v>
      </c>
      <c r="B2129" s="2" t="s">
        <v>1176</v>
      </c>
      <c r="C2129" s="2" t="s">
        <v>1177</v>
      </c>
      <c r="D2129" s="2" t="s">
        <v>1372</v>
      </c>
      <c r="E2129" s="2" t="s">
        <v>1179</v>
      </c>
      <c r="F2129" s="2">
        <v>3</v>
      </c>
      <c r="G2129" s="1">
        <v>41473</v>
      </c>
      <c r="H2129" s="61">
        <v>2013</v>
      </c>
      <c r="I2129" s="5" t="s">
        <v>986</v>
      </c>
      <c r="K2129">
        <v>15</v>
      </c>
      <c r="L2129" t="str">
        <f t="shared" si="240"/>
        <v>Profundo</v>
      </c>
      <c r="M2129" s="2" t="s">
        <v>1077</v>
      </c>
      <c r="N2129" t="str">
        <f>VLOOKUP(M2129,spp!A:B,2,FALSE)</f>
        <v>Fistularia commersonii</v>
      </c>
      <c r="O2129">
        <f t="shared" si="239"/>
        <v>2</v>
      </c>
      <c r="U2129">
        <v>2</v>
      </c>
      <c r="AJ2129">
        <f>VLOOKUP(M2129,spp!A:C,3,FALSE)</f>
        <v>5</v>
      </c>
      <c r="AK2129">
        <f>VLOOKUP(M2129,spp!A:D,4,FALSE)</f>
        <v>3</v>
      </c>
      <c r="AL2129">
        <f t="shared" si="241"/>
        <v>428750</v>
      </c>
      <c r="AM2129">
        <f t="shared" si="242"/>
        <v>10718.75</v>
      </c>
      <c r="AN2129">
        <f t="shared" si="243"/>
        <v>107187.5</v>
      </c>
      <c r="AO2129">
        <f t="shared" si="244"/>
        <v>107.1875</v>
      </c>
      <c r="AP2129">
        <f t="shared" si="245"/>
        <v>0.04</v>
      </c>
      <c r="AQ2129">
        <f>VLOOKUP(M2129,spp!A:H,8,FALSE)</f>
        <v>4.3</v>
      </c>
      <c r="AR2129" t="str">
        <f>VLOOKUP(M2129,spp!A:K,10,FALSE)</f>
        <v>Depredador Tope</v>
      </c>
      <c r="AS2129" t="str">
        <f>VLOOKUP(M2129,spp!A:L,12,FALSE)</f>
        <v>NE</v>
      </c>
    </row>
    <row r="2130" spans="1:45" x14ac:dyDescent="0.3">
      <c r="A2130">
        <v>56</v>
      </c>
      <c r="B2130" s="2" t="s">
        <v>1176</v>
      </c>
      <c r="C2130" s="2" t="s">
        <v>1177</v>
      </c>
      <c r="D2130" s="2" t="s">
        <v>1372</v>
      </c>
      <c r="E2130" s="2" t="s">
        <v>1179</v>
      </c>
      <c r="F2130" s="2">
        <v>3</v>
      </c>
      <c r="G2130" s="1">
        <v>41473</v>
      </c>
      <c r="H2130" s="61">
        <v>2013</v>
      </c>
      <c r="I2130" s="5" t="s">
        <v>986</v>
      </c>
      <c r="K2130">
        <v>15</v>
      </c>
      <c r="L2130" t="str">
        <f t="shared" si="240"/>
        <v>Profundo</v>
      </c>
      <c r="M2130" s="2" t="s">
        <v>1195</v>
      </c>
      <c r="N2130" t="str">
        <f>VLOOKUP(M2130,spp!A:B,2,FALSE)</f>
        <v>Melichthys niger</v>
      </c>
      <c r="O2130">
        <f t="shared" si="239"/>
        <v>10</v>
      </c>
      <c r="T2130">
        <v>10</v>
      </c>
      <c r="AJ2130">
        <f>VLOOKUP(M2130,spp!A:C,3,FALSE)</f>
        <v>5</v>
      </c>
      <c r="AK2130">
        <f>VLOOKUP(M2130,spp!A:D,4,FALSE)</f>
        <v>3</v>
      </c>
      <c r="AL2130">
        <f t="shared" si="241"/>
        <v>781250</v>
      </c>
      <c r="AM2130">
        <f t="shared" si="242"/>
        <v>19531.25</v>
      </c>
      <c r="AN2130">
        <f t="shared" si="243"/>
        <v>195312.5</v>
      </c>
      <c r="AO2130">
        <f t="shared" si="244"/>
        <v>195.3125</v>
      </c>
      <c r="AP2130">
        <f t="shared" si="245"/>
        <v>0.2</v>
      </c>
      <c r="AQ2130">
        <f>VLOOKUP(M2130,spp!A:H,8,FALSE)</f>
        <v>2.4</v>
      </c>
      <c r="AR2130" t="str">
        <f>VLOOKUP(M2130,spp!A:K,10,FALSE)</f>
        <v>Herbívoro</v>
      </c>
      <c r="AS2130" t="str">
        <f>VLOOKUP(M2130,spp!A:L,12,FALSE)</f>
        <v>NE</v>
      </c>
    </row>
    <row r="2131" spans="1:45" x14ac:dyDescent="0.3">
      <c r="A2131">
        <v>56</v>
      </c>
      <c r="B2131" s="2" t="s">
        <v>1176</v>
      </c>
      <c r="C2131" s="2" t="s">
        <v>1177</v>
      </c>
      <c r="D2131" s="2" t="s">
        <v>1372</v>
      </c>
      <c r="E2131" s="2" t="s">
        <v>1179</v>
      </c>
      <c r="F2131" s="2">
        <v>3</v>
      </c>
      <c r="G2131" s="1">
        <v>41473</v>
      </c>
      <c r="H2131" s="61">
        <v>2013</v>
      </c>
      <c r="I2131" s="5" t="s">
        <v>986</v>
      </c>
      <c r="K2131">
        <v>15</v>
      </c>
      <c r="L2131" t="str">
        <f t="shared" si="240"/>
        <v>Profundo</v>
      </c>
      <c r="M2131" s="2" t="s">
        <v>1032</v>
      </c>
      <c r="N2131" t="str">
        <f>VLOOKUP(M2131,spp!A:B,2,FALSE)</f>
        <v>Lutjanus argentiventris</v>
      </c>
      <c r="O2131">
        <f t="shared" si="239"/>
        <v>2</v>
      </c>
      <c r="U2131">
        <v>2</v>
      </c>
      <c r="AJ2131">
        <f>VLOOKUP(M2131,spp!A:C,3,FALSE)</f>
        <v>1</v>
      </c>
      <c r="AK2131">
        <f>VLOOKUP(M2131,spp!A:D,4,FALSE)</f>
        <v>3</v>
      </c>
      <c r="AL2131">
        <f t="shared" si="241"/>
        <v>85750</v>
      </c>
      <c r="AM2131">
        <f t="shared" si="242"/>
        <v>2143.75</v>
      </c>
      <c r="AN2131">
        <f t="shared" si="243"/>
        <v>21437.5</v>
      </c>
      <c r="AO2131">
        <f t="shared" si="244"/>
        <v>21.4375</v>
      </c>
      <c r="AP2131">
        <f t="shared" si="245"/>
        <v>0.04</v>
      </c>
      <c r="AQ2131">
        <f>VLOOKUP(M2131,spp!A:H,8,FALSE)</f>
        <v>4</v>
      </c>
      <c r="AR2131" t="str">
        <f>VLOOKUP(M2131,spp!A:K,10,FALSE)</f>
        <v>Depredador Tope</v>
      </c>
      <c r="AS2131" t="str">
        <f>VLOOKUP(M2131,spp!A:L,12,FALSE)</f>
        <v>LC</v>
      </c>
    </row>
    <row r="2132" spans="1:45" x14ac:dyDescent="0.3">
      <c r="A2132">
        <v>56</v>
      </c>
      <c r="B2132" s="2" t="s">
        <v>1176</v>
      </c>
      <c r="C2132" s="2" t="s">
        <v>1177</v>
      </c>
      <c r="D2132" s="2" t="s">
        <v>1372</v>
      </c>
      <c r="E2132" s="2" t="s">
        <v>1179</v>
      </c>
      <c r="F2132" s="2">
        <v>3</v>
      </c>
      <c r="G2132" s="1">
        <v>41473</v>
      </c>
      <c r="H2132" s="61">
        <v>2013</v>
      </c>
      <c r="I2132" s="5" t="s">
        <v>986</v>
      </c>
      <c r="K2132">
        <v>15</v>
      </c>
      <c r="L2132" t="str">
        <f t="shared" si="240"/>
        <v>Profundo</v>
      </c>
      <c r="M2132" s="2" t="s">
        <v>1068</v>
      </c>
      <c r="N2132" t="str">
        <f>VLOOKUP(M2132,spp!A:B,2,FALSE)</f>
        <v>Myripristis berndti</v>
      </c>
      <c r="O2132">
        <f t="shared" si="239"/>
        <v>25</v>
      </c>
      <c r="S2132">
        <v>5</v>
      </c>
      <c r="T2132">
        <v>20</v>
      </c>
      <c r="AJ2132">
        <f>VLOOKUP(M2132,spp!A:C,3,FALSE)</f>
        <v>2.4E-2</v>
      </c>
      <c r="AK2132">
        <f>VLOOKUP(M2132,spp!A:D,4,FALSE)</f>
        <v>3.02</v>
      </c>
      <c r="AL2132">
        <f t="shared" si="241"/>
        <v>8679.7262438074031</v>
      </c>
      <c r="AM2132">
        <f t="shared" si="242"/>
        <v>216.99315609518507</v>
      </c>
      <c r="AN2132">
        <f t="shared" si="243"/>
        <v>2169.9315609518508</v>
      </c>
      <c r="AO2132">
        <f t="shared" si="244"/>
        <v>2.1699315609518508</v>
      </c>
      <c r="AP2132">
        <f t="shared" si="245"/>
        <v>0.5</v>
      </c>
      <c r="AQ2132">
        <f>VLOOKUP(M2132,spp!A:H,8,FALSE)</f>
        <v>3.7</v>
      </c>
      <c r="AR2132" t="str">
        <f>VLOOKUP(M2132,spp!A:K,10,FALSE)</f>
        <v>Planctívoro</v>
      </c>
      <c r="AS2132" t="str">
        <f>VLOOKUP(M2132,spp!A:L,12,FALSE)</f>
        <v>NE</v>
      </c>
    </row>
    <row r="2133" spans="1:45" x14ac:dyDescent="0.3">
      <c r="A2133">
        <v>56</v>
      </c>
      <c r="B2133" s="2" t="s">
        <v>1176</v>
      </c>
      <c r="C2133" s="2" t="s">
        <v>1177</v>
      </c>
      <c r="D2133" s="2" t="s">
        <v>1372</v>
      </c>
      <c r="E2133" s="2" t="s">
        <v>1179</v>
      </c>
      <c r="F2133" s="2">
        <v>3</v>
      </c>
      <c r="G2133" s="1">
        <v>41473</v>
      </c>
      <c r="H2133" s="61">
        <v>2013</v>
      </c>
      <c r="I2133" s="5" t="s">
        <v>986</v>
      </c>
      <c r="K2133">
        <v>15</v>
      </c>
      <c r="L2133" t="str">
        <f t="shared" si="240"/>
        <v>Profundo</v>
      </c>
      <c r="M2133" s="2" t="s">
        <v>1200</v>
      </c>
      <c r="N2133" t="str">
        <f>VLOOKUP(M2133,spp!A:B,2,FALSE)</f>
        <v>Thalassoma grammaticum</v>
      </c>
      <c r="O2133">
        <f t="shared" si="239"/>
        <v>3</v>
      </c>
      <c r="S2133">
        <v>3</v>
      </c>
      <c r="AJ2133">
        <f>VLOOKUP(M2133,spp!A:C,3,FALSE)</f>
        <v>1</v>
      </c>
      <c r="AK2133">
        <f>VLOOKUP(M2133,spp!A:D,4,FALSE)</f>
        <v>2.9718</v>
      </c>
      <c r="AL2133">
        <f t="shared" si="241"/>
        <v>14831.385653613728</v>
      </c>
      <c r="AM2133">
        <f t="shared" si="242"/>
        <v>370.78464134034323</v>
      </c>
      <c r="AN2133">
        <f t="shared" si="243"/>
        <v>3707.8464134034321</v>
      </c>
      <c r="AO2133">
        <f t="shared" si="244"/>
        <v>3.7078464134034319</v>
      </c>
      <c r="AP2133">
        <f t="shared" si="245"/>
        <v>0.06</v>
      </c>
      <c r="AQ2133">
        <f>VLOOKUP(M2133,spp!A:H,8,FALSE)</f>
        <v>3.5</v>
      </c>
      <c r="AR2133" t="str">
        <f>VLOOKUP(M2133,spp!A:K,10,FALSE)</f>
        <v>Depredador</v>
      </c>
      <c r="AS2133" t="str">
        <f>VLOOKUP(M2133,spp!A:L,12,FALSE)</f>
        <v>LC</v>
      </c>
    </row>
    <row r="2134" spans="1:45" x14ac:dyDescent="0.3">
      <c r="A2134">
        <v>56</v>
      </c>
      <c r="B2134" s="2" t="s">
        <v>1176</v>
      </c>
      <c r="C2134" s="2" t="s">
        <v>1177</v>
      </c>
      <c r="D2134" s="2" t="s">
        <v>1372</v>
      </c>
      <c r="E2134" s="2" t="s">
        <v>1179</v>
      </c>
      <c r="F2134" s="2">
        <v>3</v>
      </c>
      <c r="G2134" s="1">
        <v>41473</v>
      </c>
      <c r="H2134" s="61">
        <v>2013</v>
      </c>
      <c r="I2134" s="5" t="s">
        <v>986</v>
      </c>
      <c r="K2134">
        <v>15</v>
      </c>
      <c r="L2134" t="str">
        <f t="shared" si="240"/>
        <v>Profundo</v>
      </c>
      <c r="M2134" s="2" t="s">
        <v>1163</v>
      </c>
      <c r="N2134" t="str">
        <f>VLOOKUP(M2134,spp!A:B,2,FALSE)</f>
        <v>Thunnus albacares</v>
      </c>
      <c r="O2134">
        <f t="shared" si="239"/>
        <v>10</v>
      </c>
      <c r="X2134">
        <v>10</v>
      </c>
      <c r="AJ2134">
        <f>VLOOKUP(M2134,spp!A:C,3,FALSE)</f>
        <v>1.78E-2</v>
      </c>
      <c r="AK2134">
        <f>VLOOKUP(M2134,spp!A:D,4,FALSE)</f>
        <v>3.02</v>
      </c>
      <c r="AL2134">
        <f t="shared" si="241"/>
        <v>53139.607141734778</v>
      </c>
      <c r="AM2134">
        <f t="shared" si="242"/>
        <v>1328.4901785433694</v>
      </c>
      <c r="AN2134">
        <f t="shared" si="243"/>
        <v>13284.901785433694</v>
      </c>
      <c r="AO2134">
        <f t="shared" si="244"/>
        <v>13.284901785433695</v>
      </c>
      <c r="AP2134">
        <f t="shared" si="245"/>
        <v>0.2</v>
      </c>
      <c r="AQ2134">
        <f>VLOOKUP(M2134,spp!A:H,8,FALSE)</f>
        <v>4.3</v>
      </c>
      <c r="AR2134" t="str">
        <f>VLOOKUP(M2134,spp!A:K,10,FALSE)</f>
        <v>Depredador Tope</v>
      </c>
      <c r="AS2134" t="str">
        <f>VLOOKUP(M2134,spp!A:L,12,FALSE)</f>
        <v>NT</v>
      </c>
    </row>
    <row r="2135" spans="1:45" x14ac:dyDescent="0.3">
      <c r="A2135">
        <v>57</v>
      </c>
      <c r="B2135" s="2" t="s">
        <v>1176</v>
      </c>
      <c r="C2135" s="2" t="s">
        <v>1177</v>
      </c>
      <c r="D2135" s="2" t="s">
        <v>1191</v>
      </c>
      <c r="E2135" s="2" t="s">
        <v>1179</v>
      </c>
      <c r="F2135" s="2">
        <v>1</v>
      </c>
      <c r="G2135" s="1">
        <v>41473</v>
      </c>
      <c r="H2135" s="61">
        <v>2013</v>
      </c>
      <c r="I2135" s="5" t="s">
        <v>986</v>
      </c>
      <c r="J2135" s="1"/>
      <c r="K2135">
        <v>12</v>
      </c>
      <c r="L2135" t="str">
        <f t="shared" si="240"/>
        <v>Profundo</v>
      </c>
      <c r="M2135" s="2" t="s">
        <v>1194</v>
      </c>
      <c r="N2135" t="str">
        <f>VLOOKUP(M2135,spp!A:B,2,FALSE)</f>
        <v>Stegastes arcifrons</v>
      </c>
      <c r="O2135">
        <f t="shared" si="239"/>
        <v>45</v>
      </c>
      <c r="P2135">
        <v>30</v>
      </c>
      <c r="Q2135">
        <v>15</v>
      </c>
      <c r="AJ2135">
        <f>VLOOKUP(M2135,spp!A:C,3,FALSE)</f>
        <v>3.49E-2</v>
      </c>
      <c r="AK2135">
        <f>VLOOKUP(M2135,spp!A:D,4,FALSE)</f>
        <v>2</v>
      </c>
      <c r="AL2135">
        <f t="shared" si="241"/>
        <v>35.990625000000001</v>
      </c>
      <c r="AM2135">
        <f t="shared" si="242"/>
        <v>0.89976562500000001</v>
      </c>
      <c r="AN2135">
        <f t="shared" si="243"/>
        <v>8.9976562500000004</v>
      </c>
      <c r="AO2135">
        <f t="shared" si="244"/>
        <v>8.9976562499999996E-3</v>
      </c>
      <c r="AP2135">
        <f t="shared" si="245"/>
        <v>0.9</v>
      </c>
      <c r="AQ2135">
        <f>VLOOKUP(M2135,spp!A:H,8,FALSE)</f>
        <v>2.97</v>
      </c>
      <c r="AR2135" t="str">
        <f>VLOOKUP(M2135,spp!A:K,10,FALSE)</f>
        <v>Herbívoro</v>
      </c>
      <c r="AS2135" t="str">
        <f>VLOOKUP(M2135,spp!A:L,12,FALSE)</f>
        <v>LC</v>
      </c>
    </row>
    <row r="2136" spans="1:45" x14ac:dyDescent="0.3">
      <c r="A2136">
        <v>57</v>
      </c>
      <c r="B2136" s="2" t="s">
        <v>1176</v>
      </c>
      <c r="C2136" s="2" t="s">
        <v>1177</v>
      </c>
      <c r="D2136" s="2" t="s">
        <v>1191</v>
      </c>
      <c r="E2136" s="2" t="s">
        <v>1179</v>
      </c>
      <c r="F2136" s="2">
        <v>1</v>
      </c>
      <c r="G2136" s="1">
        <v>41473</v>
      </c>
      <c r="H2136" s="61">
        <v>2013</v>
      </c>
      <c r="I2136" s="5" t="s">
        <v>986</v>
      </c>
      <c r="J2136" s="1"/>
      <c r="K2136">
        <v>12</v>
      </c>
      <c r="L2136" t="str">
        <f t="shared" si="240"/>
        <v>Profundo</v>
      </c>
      <c r="M2136" s="2" t="s">
        <v>1141</v>
      </c>
      <c r="N2136" t="str">
        <f>VLOOKUP(M2136,spp!A:B,2,FALSE)</f>
        <v>Halichoeres discolor</v>
      </c>
      <c r="O2136">
        <f t="shared" si="239"/>
        <v>10</v>
      </c>
      <c r="P2136">
        <v>10</v>
      </c>
      <c r="AJ2136">
        <f>VLOOKUP(M2136,spp!A:C,3,FALSE)</f>
        <v>0.01</v>
      </c>
      <c r="AK2136">
        <f>VLOOKUP(M2136,spp!A:D,4,FALSE)</f>
        <v>3.04</v>
      </c>
      <c r="AL2136">
        <f t="shared" si="241"/>
        <v>1.6208305967642944</v>
      </c>
      <c r="AM2136">
        <f t="shared" si="242"/>
        <v>4.052076491910736E-2</v>
      </c>
      <c r="AN2136">
        <f t="shared" si="243"/>
        <v>0.4052076491910736</v>
      </c>
      <c r="AO2136">
        <f t="shared" si="244"/>
        <v>4.052076491910736E-4</v>
      </c>
      <c r="AP2136">
        <f t="shared" si="245"/>
        <v>0.2</v>
      </c>
      <c r="AQ2136">
        <f>VLOOKUP(M2136,spp!A:H,8,FALSE)</f>
        <v>3.4</v>
      </c>
      <c r="AR2136" t="str">
        <f>VLOOKUP(M2136,spp!A:K,10,FALSE)</f>
        <v>Depredador</v>
      </c>
      <c r="AS2136" t="str">
        <f>VLOOKUP(M2136,spp!A:L,12,FALSE)</f>
        <v>VU</v>
      </c>
    </row>
    <row r="2137" spans="1:45" x14ac:dyDescent="0.3">
      <c r="A2137">
        <v>57</v>
      </c>
      <c r="B2137" s="2" t="s">
        <v>1176</v>
      </c>
      <c r="C2137" s="2" t="s">
        <v>1177</v>
      </c>
      <c r="D2137" s="2" t="s">
        <v>1191</v>
      </c>
      <c r="E2137" s="2" t="s">
        <v>1179</v>
      </c>
      <c r="F2137" s="2">
        <v>1</v>
      </c>
      <c r="G2137" s="1">
        <v>41473</v>
      </c>
      <c r="H2137" s="61">
        <v>2013</v>
      </c>
      <c r="I2137" s="5" t="s">
        <v>986</v>
      </c>
      <c r="J2137" s="1"/>
      <c r="K2137">
        <v>12</v>
      </c>
      <c r="L2137" t="str">
        <f t="shared" si="240"/>
        <v>Profundo</v>
      </c>
      <c r="M2137" s="2" t="s">
        <v>1078</v>
      </c>
      <c r="N2137" t="str">
        <f>VLOOKUP(M2137,spp!A:B,2,FALSE)</f>
        <v>Lutjanus viridis</v>
      </c>
      <c r="O2137">
        <f t="shared" si="239"/>
        <v>50</v>
      </c>
      <c r="S2137">
        <v>50</v>
      </c>
      <c r="AJ2137">
        <f>VLOOKUP(M2137,spp!A:C,3,FALSE)</f>
        <v>1.67E-2</v>
      </c>
      <c r="AK2137">
        <f>VLOOKUP(M2137,spp!A:D,4,FALSE)</f>
        <v>2</v>
      </c>
      <c r="AL2137">
        <f t="shared" si="241"/>
        <v>255.71875</v>
      </c>
      <c r="AM2137">
        <f t="shared" si="242"/>
        <v>6.3929687499999996</v>
      </c>
      <c r="AN2137">
        <f t="shared" si="243"/>
        <v>63.9296875</v>
      </c>
      <c r="AO2137">
        <f t="shared" si="244"/>
        <v>6.3929687499999999E-2</v>
      </c>
      <c r="AP2137">
        <f t="shared" si="245"/>
        <v>1</v>
      </c>
      <c r="AQ2137">
        <f>VLOOKUP(M2137,spp!A:H,8,FALSE)</f>
        <v>4.2</v>
      </c>
      <c r="AR2137" t="str">
        <f>VLOOKUP(M2137,spp!A:K,10,FALSE)</f>
        <v>Depredador Tope</v>
      </c>
      <c r="AS2137" t="str">
        <f>VLOOKUP(M2137,spp!A:L,12,FALSE)</f>
        <v>LC</v>
      </c>
    </row>
    <row r="2138" spans="1:45" x14ac:dyDescent="0.3">
      <c r="A2138">
        <v>57</v>
      </c>
      <c r="B2138" s="2" t="s">
        <v>1176</v>
      </c>
      <c r="C2138" s="2" t="s">
        <v>1177</v>
      </c>
      <c r="D2138" s="2" t="s">
        <v>1191</v>
      </c>
      <c r="E2138" s="2" t="s">
        <v>1179</v>
      </c>
      <c r="F2138" s="2">
        <v>1</v>
      </c>
      <c r="G2138" s="1">
        <v>41473</v>
      </c>
      <c r="H2138" s="61">
        <v>2013</v>
      </c>
      <c r="I2138" s="5" t="s">
        <v>986</v>
      </c>
      <c r="J2138" s="1"/>
      <c r="K2138">
        <v>12</v>
      </c>
      <c r="L2138" t="str">
        <f t="shared" si="240"/>
        <v>Profundo</v>
      </c>
      <c r="M2138" s="2" t="s">
        <v>1021</v>
      </c>
      <c r="N2138" t="str">
        <f>VLOOKUP(M2138,spp!A:B,2,FALSE)</f>
        <v>Johnrandallia nigrirostris</v>
      </c>
      <c r="O2138">
        <f t="shared" si="239"/>
        <v>3</v>
      </c>
      <c r="Q2138">
        <v>3</v>
      </c>
      <c r="AJ2138">
        <f>VLOOKUP(M2138,spp!A:C,3,FALSE)</f>
        <v>2</v>
      </c>
      <c r="AK2138">
        <f>VLOOKUP(M2138,spp!A:D,4,FALSE)</f>
        <v>3</v>
      </c>
      <c r="AL2138">
        <f t="shared" si="241"/>
        <v>2531.25</v>
      </c>
      <c r="AM2138">
        <f t="shared" si="242"/>
        <v>63.28125</v>
      </c>
      <c r="AN2138">
        <f t="shared" si="243"/>
        <v>632.8125</v>
      </c>
      <c r="AO2138">
        <f t="shared" si="244"/>
        <v>0.6328125</v>
      </c>
      <c r="AP2138">
        <f t="shared" si="245"/>
        <v>0.06</v>
      </c>
      <c r="AQ2138">
        <f>VLOOKUP(M2138,spp!A:H,8,FALSE)</f>
        <v>3</v>
      </c>
      <c r="AR2138" t="str">
        <f>VLOOKUP(M2138,spp!A:K,10,FALSE)</f>
        <v>Depredador</v>
      </c>
      <c r="AS2138" t="str">
        <f>VLOOKUP(M2138,spp!A:L,12,FALSE)</f>
        <v>LC</v>
      </c>
    </row>
    <row r="2139" spans="1:45" x14ac:dyDescent="0.3">
      <c r="A2139">
        <v>57</v>
      </c>
      <c r="B2139" s="2" t="s">
        <v>1176</v>
      </c>
      <c r="C2139" s="2" t="s">
        <v>1177</v>
      </c>
      <c r="D2139" s="2" t="s">
        <v>1191</v>
      </c>
      <c r="E2139" s="2" t="s">
        <v>1179</v>
      </c>
      <c r="F2139" s="2">
        <v>1</v>
      </c>
      <c r="G2139" s="1">
        <v>41473</v>
      </c>
      <c r="H2139" s="61">
        <v>2013</v>
      </c>
      <c r="I2139" s="5" t="s">
        <v>986</v>
      </c>
      <c r="J2139" s="1"/>
      <c r="K2139">
        <v>12</v>
      </c>
      <c r="L2139" t="str">
        <f t="shared" si="240"/>
        <v>Profundo</v>
      </c>
      <c r="M2139" s="2" t="s">
        <v>1062</v>
      </c>
      <c r="N2139" t="str">
        <f>VLOOKUP(M2139,spp!A:B,2,FALSE)</f>
        <v>Paranthias colonus</v>
      </c>
      <c r="O2139">
        <f t="shared" si="239"/>
        <v>65</v>
      </c>
      <c r="Q2139">
        <v>50</v>
      </c>
      <c r="S2139">
        <v>15</v>
      </c>
      <c r="AJ2139">
        <f>VLOOKUP(M2139,spp!A:C,3,FALSE)</f>
        <v>1.485E-2</v>
      </c>
      <c r="AK2139">
        <f>VLOOKUP(M2139,spp!A:D,4,FALSE)</f>
        <v>2</v>
      </c>
      <c r="AL2139">
        <f t="shared" si="241"/>
        <v>109.98281249999999</v>
      </c>
      <c r="AM2139">
        <f t="shared" si="242"/>
        <v>2.7495703124999999</v>
      </c>
      <c r="AN2139">
        <f t="shared" si="243"/>
        <v>27.495703124999999</v>
      </c>
      <c r="AO2139">
        <f t="shared" si="244"/>
        <v>2.7495703125E-2</v>
      </c>
      <c r="AP2139">
        <f t="shared" si="245"/>
        <v>1.3</v>
      </c>
      <c r="AQ2139">
        <f>VLOOKUP(M2139,spp!A:H,8,FALSE)</f>
        <v>3.8</v>
      </c>
      <c r="AR2139" t="str">
        <f>VLOOKUP(M2139,spp!A:K,10,FALSE)</f>
        <v>Planctívoro</v>
      </c>
      <c r="AS2139" t="str">
        <f>VLOOKUP(M2139,spp!A:L,12,FALSE)</f>
        <v>LC</v>
      </c>
    </row>
    <row r="2140" spans="1:45" x14ac:dyDescent="0.3">
      <c r="A2140">
        <v>57</v>
      </c>
      <c r="B2140" s="2" t="s">
        <v>1176</v>
      </c>
      <c r="C2140" s="2" t="s">
        <v>1177</v>
      </c>
      <c r="D2140" s="2" t="s">
        <v>1191</v>
      </c>
      <c r="E2140" s="2" t="s">
        <v>1179</v>
      </c>
      <c r="F2140" s="2">
        <v>1</v>
      </c>
      <c r="G2140" s="1">
        <v>41473</v>
      </c>
      <c r="H2140" s="61">
        <v>2013</v>
      </c>
      <c r="I2140" s="5" t="s">
        <v>986</v>
      </c>
      <c r="J2140" s="1"/>
      <c r="K2140">
        <v>12</v>
      </c>
      <c r="L2140" t="str">
        <f t="shared" si="240"/>
        <v>Profundo</v>
      </c>
      <c r="M2140" s="2" t="s">
        <v>1022</v>
      </c>
      <c r="N2140" t="str">
        <f>VLOOKUP(M2140,spp!A:B,2,FALSE)</f>
        <v>Epinephelus labriformis</v>
      </c>
      <c r="O2140">
        <f t="shared" si="239"/>
        <v>1</v>
      </c>
      <c r="T2140">
        <v>1</v>
      </c>
      <c r="AJ2140">
        <f>VLOOKUP(M2140,spp!A:C,3,FALSE)</f>
        <v>3</v>
      </c>
      <c r="AK2140">
        <f>VLOOKUP(M2140,spp!A:D,4,FALSE)</f>
        <v>2.9</v>
      </c>
      <c r="AL2140">
        <f t="shared" si="241"/>
        <v>33974.046734891948</v>
      </c>
      <c r="AM2140">
        <f t="shared" si="242"/>
        <v>849.35116837229873</v>
      </c>
      <c r="AN2140">
        <f t="shared" si="243"/>
        <v>8493.5116837229871</v>
      </c>
      <c r="AO2140">
        <f t="shared" si="244"/>
        <v>8.4935116837229874</v>
      </c>
      <c r="AP2140">
        <f t="shared" si="245"/>
        <v>0.02</v>
      </c>
      <c r="AQ2140">
        <f>VLOOKUP(M2140,spp!A:H,8,FALSE)</f>
        <v>4</v>
      </c>
      <c r="AR2140" t="str">
        <f>VLOOKUP(M2140,spp!A:K,10,FALSE)</f>
        <v>Depredador Tope</v>
      </c>
      <c r="AS2140" t="str">
        <f>VLOOKUP(M2140,spp!A:L,12,FALSE)</f>
        <v>LC</v>
      </c>
    </row>
    <row r="2141" spans="1:45" x14ac:dyDescent="0.3">
      <c r="A2141">
        <v>57</v>
      </c>
      <c r="B2141" s="2" t="s">
        <v>1176</v>
      </c>
      <c r="C2141" s="2" t="s">
        <v>1177</v>
      </c>
      <c r="D2141" s="2" t="s">
        <v>1191</v>
      </c>
      <c r="E2141" s="2" t="s">
        <v>1179</v>
      </c>
      <c r="F2141" s="2">
        <v>1</v>
      </c>
      <c r="G2141" s="1">
        <v>41473</v>
      </c>
      <c r="H2141" s="61">
        <v>2013</v>
      </c>
      <c r="I2141" s="5" t="s">
        <v>986</v>
      </c>
      <c r="J2141" s="1"/>
      <c r="K2141">
        <v>12</v>
      </c>
      <c r="L2141" t="str">
        <f t="shared" si="240"/>
        <v>Profundo</v>
      </c>
      <c r="M2141" s="2" t="s">
        <v>1081</v>
      </c>
      <c r="N2141" t="str">
        <f>VLOOKUP(M2141,spp!A:B,2,FALSE)</f>
        <v>Triaenodon obesus</v>
      </c>
      <c r="O2141">
        <f t="shared" si="239"/>
        <v>1</v>
      </c>
      <c r="AA2141">
        <v>1</v>
      </c>
      <c r="AJ2141">
        <f>VLOOKUP(M2141,spp!A:C,3,FALSE)</f>
        <v>1.5E-3</v>
      </c>
      <c r="AK2141">
        <f>VLOOKUP(M2141,spp!A:D,4,FALSE)</f>
        <v>3</v>
      </c>
      <c r="AL2141">
        <f t="shared" si="241"/>
        <v>1286.0625</v>
      </c>
      <c r="AM2141">
        <f t="shared" si="242"/>
        <v>32.151562499999997</v>
      </c>
      <c r="AN2141">
        <f t="shared" si="243"/>
        <v>321.515625</v>
      </c>
      <c r="AO2141">
        <f t="shared" si="244"/>
        <v>0.32151562500000003</v>
      </c>
      <c r="AP2141">
        <f t="shared" si="245"/>
        <v>0.02</v>
      </c>
      <c r="AQ2141">
        <f>VLOOKUP(M2141,spp!A:H,8,FALSE)</f>
        <v>4.2</v>
      </c>
      <c r="AR2141" t="str">
        <f>VLOOKUP(M2141,spp!A:K,10,FALSE)</f>
        <v>Depredador Tope</v>
      </c>
      <c r="AS2141" t="str">
        <f>VLOOKUP(M2141,spp!A:L,12,FALSE)</f>
        <v>NT</v>
      </c>
    </row>
    <row r="2142" spans="1:45" x14ac:dyDescent="0.3">
      <c r="A2142">
        <v>57</v>
      </c>
      <c r="B2142" s="2" t="s">
        <v>1176</v>
      </c>
      <c r="C2142" s="2" t="s">
        <v>1177</v>
      </c>
      <c r="D2142" s="2" t="s">
        <v>1191</v>
      </c>
      <c r="E2142" s="2" t="s">
        <v>1179</v>
      </c>
      <c r="F2142" s="2">
        <v>1</v>
      </c>
      <c r="G2142" s="1">
        <v>41473</v>
      </c>
      <c r="H2142" s="61">
        <v>2013</v>
      </c>
      <c r="I2142" s="5" t="s">
        <v>986</v>
      </c>
      <c r="J2142" s="1"/>
      <c r="K2142">
        <v>12</v>
      </c>
      <c r="L2142" t="str">
        <f t="shared" si="240"/>
        <v>Profundo</v>
      </c>
      <c r="M2142" s="2" t="s">
        <v>1079</v>
      </c>
      <c r="N2142" t="str">
        <f>VLOOKUP(M2142,spp!A:B,2,FALSE)</f>
        <v>Cirrhitichthys oxycephalus</v>
      </c>
      <c r="O2142">
        <f t="shared" si="239"/>
        <v>3</v>
      </c>
      <c r="P2142">
        <v>3</v>
      </c>
      <c r="AJ2142">
        <f>VLOOKUP(M2142,spp!A:C,3,FALSE)</f>
        <v>3.32E-2</v>
      </c>
      <c r="AK2142">
        <f>VLOOKUP(M2142,spp!A:D,4,FALSE)</f>
        <v>3</v>
      </c>
      <c r="AL2142">
        <f t="shared" si="241"/>
        <v>1.5562500000000001</v>
      </c>
      <c r="AM2142">
        <f t="shared" si="242"/>
        <v>3.8906250000000003E-2</v>
      </c>
      <c r="AN2142">
        <f t="shared" si="243"/>
        <v>0.38906250000000003</v>
      </c>
      <c r="AO2142">
        <f t="shared" si="244"/>
        <v>3.8906250000000003E-4</v>
      </c>
      <c r="AP2142">
        <f t="shared" si="245"/>
        <v>0.06</v>
      </c>
      <c r="AQ2142">
        <f>VLOOKUP(M2142,spp!A:H,8,FALSE)</f>
        <v>3.9</v>
      </c>
      <c r="AR2142" t="str">
        <f>VLOOKUP(M2142,spp!A:K,10,FALSE)</f>
        <v>Depredador</v>
      </c>
      <c r="AS2142" t="str">
        <f>VLOOKUP(M2142,spp!A:L,12,FALSE)</f>
        <v>NE</v>
      </c>
    </row>
    <row r="2143" spans="1:45" x14ac:dyDescent="0.3">
      <c r="A2143">
        <v>57</v>
      </c>
      <c r="B2143" s="2" t="s">
        <v>1176</v>
      </c>
      <c r="C2143" s="2" t="s">
        <v>1177</v>
      </c>
      <c r="D2143" s="2" t="s">
        <v>1191</v>
      </c>
      <c r="E2143" s="2" t="s">
        <v>1179</v>
      </c>
      <c r="F2143" s="2">
        <v>1</v>
      </c>
      <c r="G2143" s="1">
        <v>41473</v>
      </c>
      <c r="H2143" s="61">
        <v>2013</v>
      </c>
      <c r="I2143" s="5" t="s">
        <v>986</v>
      </c>
      <c r="J2143" s="1"/>
      <c r="K2143">
        <v>12</v>
      </c>
      <c r="L2143" t="str">
        <f t="shared" si="240"/>
        <v>Profundo</v>
      </c>
      <c r="M2143" s="2" t="s">
        <v>1040</v>
      </c>
      <c r="N2143" t="str">
        <f>VLOOKUP(M2143,spp!A:B,2,FALSE)</f>
        <v>Sufflamen verres</v>
      </c>
      <c r="O2143">
        <f t="shared" si="239"/>
        <v>1</v>
      </c>
      <c r="Q2143">
        <v>1</v>
      </c>
      <c r="AJ2143">
        <f>VLOOKUP(M2143,spp!A:C,3,FALSE)</f>
        <v>2</v>
      </c>
      <c r="AK2143">
        <f>VLOOKUP(M2143,spp!A:D,4,FALSE)</f>
        <v>3</v>
      </c>
      <c r="AL2143">
        <f t="shared" si="241"/>
        <v>843.75</v>
      </c>
      <c r="AM2143">
        <f t="shared" si="242"/>
        <v>21.09375</v>
      </c>
      <c r="AN2143">
        <f t="shared" si="243"/>
        <v>210.9375</v>
      </c>
      <c r="AO2143">
        <f t="shared" si="244"/>
        <v>0.2109375</v>
      </c>
      <c r="AP2143">
        <f t="shared" si="245"/>
        <v>0.02</v>
      </c>
      <c r="AQ2143">
        <f>VLOOKUP(M2143,spp!A:H,8,FALSE)</f>
        <v>3.3</v>
      </c>
      <c r="AR2143" t="str">
        <f>VLOOKUP(M2143,spp!A:K,10,FALSE)</f>
        <v>Depredador</v>
      </c>
      <c r="AS2143" t="str">
        <f>VLOOKUP(M2143,spp!A:L,12,FALSE)</f>
        <v>LC</v>
      </c>
    </row>
    <row r="2144" spans="1:45" x14ac:dyDescent="0.3">
      <c r="A2144">
        <v>57</v>
      </c>
      <c r="B2144" s="2" t="s">
        <v>1176</v>
      </c>
      <c r="C2144" s="2" t="s">
        <v>1177</v>
      </c>
      <c r="D2144" s="2" t="s">
        <v>1191</v>
      </c>
      <c r="E2144" s="2" t="s">
        <v>1179</v>
      </c>
      <c r="F2144" s="2">
        <v>1</v>
      </c>
      <c r="G2144" s="1">
        <v>41473</v>
      </c>
      <c r="H2144" s="61">
        <v>2013</v>
      </c>
      <c r="I2144" s="5" t="s">
        <v>986</v>
      </c>
      <c r="J2144" s="1"/>
      <c r="K2144">
        <v>12</v>
      </c>
      <c r="L2144" t="str">
        <f t="shared" si="240"/>
        <v>Profundo</v>
      </c>
      <c r="M2144" s="2" t="s">
        <v>1028</v>
      </c>
      <c r="N2144" t="str">
        <f>VLOOKUP(M2144,spp!A:B,2,FALSE)</f>
        <v>Thalassoma lucasanum</v>
      </c>
      <c r="O2144">
        <f t="shared" si="239"/>
        <v>50</v>
      </c>
      <c r="P2144">
        <v>50</v>
      </c>
      <c r="AJ2144">
        <f>VLOOKUP(M2144,spp!A:C,3,FALSE)</f>
        <v>1.261E-2</v>
      </c>
      <c r="AK2144">
        <f>VLOOKUP(M2144,spp!A:D,4,FALSE)</f>
        <v>2</v>
      </c>
      <c r="AL2144">
        <f t="shared" si="241"/>
        <v>3.9406249999999998</v>
      </c>
      <c r="AM2144">
        <f t="shared" si="242"/>
        <v>9.8515624999999996E-2</v>
      </c>
      <c r="AN2144">
        <f t="shared" si="243"/>
        <v>0.98515624999999996</v>
      </c>
      <c r="AO2144">
        <f t="shared" si="244"/>
        <v>9.8515624999999992E-4</v>
      </c>
      <c r="AP2144">
        <f t="shared" si="245"/>
        <v>1</v>
      </c>
      <c r="AQ2144">
        <f>VLOOKUP(M2144,spp!A:H,8,FALSE)</f>
        <v>3.5</v>
      </c>
      <c r="AR2144" t="str">
        <f>VLOOKUP(M2144,spp!A:K,10,FALSE)</f>
        <v>Depredador</v>
      </c>
      <c r="AS2144" t="str">
        <f>VLOOKUP(M2144,spp!A:L,12,FALSE)</f>
        <v>LC</v>
      </c>
    </row>
    <row r="2145" spans="1:45" x14ac:dyDescent="0.3">
      <c r="A2145">
        <v>57</v>
      </c>
      <c r="B2145" s="2" t="s">
        <v>1176</v>
      </c>
      <c r="C2145" s="2" t="s">
        <v>1177</v>
      </c>
      <c r="D2145" s="2" t="s">
        <v>1191</v>
      </c>
      <c r="E2145" s="2" t="s">
        <v>1179</v>
      </c>
      <c r="F2145" s="2">
        <v>1</v>
      </c>
      <c r="G2145" s="1">
        <v>41473</v>
      </c>
      <c r="H2145" s="61">
        <v>2013</v>
      </c>
      <c r="I2145" s="5" t="s">
        <v>986</v>
      </c>
      <c r="J2145" s="1"/>
      <c r="K2145">
        <v>12</v>
      </c>
      <c r="L2145" t="str">
        <f t="shared" si="240"/>
        <v>Profundo</v>
      </c>
      <c r="M2145" s="2" t="s">
        <v>1200</v>
      </c>
      <c r="N2145" t="str">
        <f>VLOOKUP(M2145,spp!A:B,2,FALSE)</f>
        <v>Thalassoma grammaticum</v>
      </c>
      <c r="O2145">
        <f t="shared" si="239"/>
        <v>1</v>
      </c>
      <c r="R2145">
        <v>1</v>
      </c>
      <c r="AJ2145">
        <f>VLOOKUP(M2145,spp!A:C,3,FALSE)</f>
        <v>1</v>
      </c>
      <c r="AK2145">
        <f>VLOOKUP(M2145,spp!A:D,4,FALSE)</f>
        <v>2.9718</v>
      </c>
      <c r="AL2145">
        <f t="shared" si="241"/>
        <v>1818.8512239575082</v>
      </c>
      <c r="AM2145">
        <f t="shared" si="242"/>
        <v>45.471280598937703</v>
      </c>
      <c r="AN2145">
        <f t="shared" si="243"/>
        <v>454.71280598937705</v>
      </c>
      <c r="AO2145">
        <f t="shared" si="244"/>
        <v>0.45471280598937702</v>
      </c>
      <c r="AP2145">
        <f t="shared" si="245"/>
        <v>0.02</v>
      </c>
      <c r="AQ2145">
        <f>VLOOKUP(M2145,spp!A:H,8,FALSE)</f>
        <v>3.5</v>
      </c>
      <c r="AR2145" t="str">
        <f>VLOOKUP(M2145,spp!A:K,10,FALSE)</f>
        <v>Depredador</v>
      </c>
      <c r="AS2145" t="str">
        <f>VLOOKUP(M2145,spp!A:L,12,FALSE)</f>
        <v>LC</v>
      </c>
    </row>
    <row r="2146" spans="1:45" x14ac:dyDescent="0.3">
      <c r="A2146">
        <v>57</v>
      </c>
      <c r="B2146" s="2" t="s">
        <v>1176</v>
      </c>
      <c r="C2146" s="2" t="s">
        <v>1177</v>
      </c>
      <c r="D2146" s="2" t="s">
        <v>1191</v>
      </c>
      <c r="E2146" s="2" t="s">
        <v>1179</v>
      </c>
      <c r="F2146" s="2">
        <v>1</v>
      </c>
      <c r="G2146" s="1">
        <v>41473</v>
      </c>
      <c r="H2146" s="61">
        <v>2013</v>
      </c>
      <c r="I2146" s="5" t="s">
        <v>986</v>
      </c>
      <c r="J2146" s="1"/>
      <c r="K2146">
        <v>12</v>
      </c>
      <c r="L2146" t="str">
        <f t="shared" si="240"/>
        <v>Profundo</v>
      </c>
      <c r="M2146" s="2" t="s">
        <v>1066</v>
      </c>
      <c r="N2146" t="str">
        <f>VLOOKUP(M2146,spp!A:B,2,FALSE)</f>
        <v>Caranx melampygus</v>
      </c>
      <c r="O2146">
        <f t="shared" si="239"/>
        <v>3</v>
      </c>
      <c r="V2146">
        <v>3</v>
      </c>
      <c r="AJ2146">
        <f>VLOOKUP(M2146,spp!A:C,3,FALSE)</f>
        <v>2</v>
      </c>
      <c r="AK2146">
        <f>VLOOKUP(M2146,spp!A:D,4,FALSE)</f>
        <v>2</v>
      </c>
      <c r="AL2146">
        <f t="shared" si="241"/>
        <v>12150</v>
      </c>
      <c r="AM2146">
        <f t="shared" si="242"/>
        <v>303.75</v>
      </c>
      <c r="AN2146">
        <f t="shared" si="243"/>
        <v>3037.5</v>
      </c>
      <c r="AO2146">
        <f t="shared" si="244"/>
        <v>3.0375000000000001</v>
      </c>
      <c r="AP2146">
        <f t="shared" si="245"/>
        <v>0.06</v>
      </c>
      <c r="AQ2146">
        <f>VLOOKUP(M2146,spp!A:H,8,FALSE)</f>
        <v>4.5</v>
      </c>
      <c r="AR2146" t="str">
        <f>VLOOKUP(M2146,spp!A:K,10,FALSE)</f>
        <v>Depredador Tope</v>
      </c>
      <c r="AS2146" t="str">
        <f>VLOOKUP(M2146,spp!A:L,12,FALSE)</f>
        <v>NE</v>
      </c>
    </row>
    <row r="2147" spans="1:45" x14ac:dyDescent="0.3">
      <c r="A2147">
        <v>57</v>
      </c>
      <c r="B2147" s="2" t="s">
        <v>1176</v>
      </c>
      <c r="C2147" s="2" t="s">
        <v>1177</v>
      </c>
      <c r="D2147" s="2" t="s">
        <v>1191</v>
      </c>
      <c r="E2147" s="2" t="s">
        <v>1179</v>
      </c>
      <c r="F2147" s="2">
        <v>1</v>
      </c>
      <c r="G2147" s="1">
        <v>41473</v>
      </c>
      <c r="H2147" s="61">
        <v>2013</v>
      </c>
      <c r="I2147" s="5" t="s">
        <v>986</v>
      </c>
      <c r="J2147" s="1"/>
      <c r="K2147">
        <v>12</v>
      </c>
      <c r="L2147" t="str">
        <f t="shared" si="240"/>
        <v>Profundo</v>
      </c>
      <c r="M2147" s="2" t="s">
        <v>1038</v>
      </c>
      <c r="N2147" t="str">
        <f>VLOOKUP(M2147,spp!A:B,2,FALSE)</f>
        <v>Holacanthus passer</v>
      </c>
      <c r="O2147">
        <f t="shared" si="239"/>
        <v>3</v>
      </c>
      <c r="S2147">
        <v>3</v>
      </c>
      <c r="AJ2147">
        <f>VLOOKUP(M2147,spp!A:C,3,FALSE)</f>
        <v>2</v>
      </c>
      <c r="AK2147">
        <f>VLOOKUP(M2147,spp!A:D,4,FALSE)</f>
        <v>3</v>
      </c>
      <c r="AL2147">
        <f t="shared" si="241"/>
        <v>32156.25</v>
      </c>
      <c r="AM2147">
        <f t="shared" si="242"/>
        <v>803.90625</v>
      </c>
      <c r="AN2147">
        <f t="shared" si="243"/>
        <v>8039.0625</v>
      </c>
      <c r="AO2147">
        <f t="shared" si="244"/>
        <v>8.0390625</v>
      </c>
      <c r="AP2147">
        <f t="shared" si="245"/>
        <v>0.06</v>
      </c>
      <c r="AQ2147">
        <f>VLOOKUP(M2147,spp!A:H,8,FALSE)</f>
        <v>2.6</v>
      </c>
      <c r="AR2147" t="str">
        <f>VLOOKUP(M2147,spp!A:K,10,FALSE)</f>
        <v>Herbívoro</v>
      </c>
      <c r="AS2147" t="str">
        <f>VLOOKUP(M2147,spp!A:L,12,FALSE)</f>
        <v>LC</v>
      </c>
    </row>
    <row r="2148" spans="1:45" x14ac:dyDescent="0.3">
      <c r="A2148">
        <v>57</v>
      </c>
      <c r="B2148" s="2" t="s">
        <v>1176</v>
      </c>
      <c r="C2148" s="2" t="s">
        <v>1177</v>
      </c>
      <c r="D2148" s="2" t="s">
        <v>1191</v>
      </c>
      <c r="E2148" s="2" t="s">
        <v>1179</v>
      </c>
      <c r="F2148" s="2">
        <v>1</v>
      </c>
      <c r="G2148" s="1">
        <v>41473</v>
      </c>
      <c r="H2148" s="61">
        <v>2013</v>
      </c>
      <c r="I2148" s="5" t="s">
        <v>986</v>
      </c>
      <c r="J2148" s="1"/>
      <c r="K2148">
        <v>12</v>
      </c>
      <c r="L2148" t="str">
        <f t="shared" si="240"/>
        <v>Profundo</v>
      </c>
      <c r="M2148" s="2" t="s">
        <v>1033</v>
      </c>
      <c r="N2148" t="str">
        <f>VLOOKUP(M2148,spp!A:B,2,FALSE)</f>
        <v>Cephalopholis panamensis</v>
      </c>
      <c r="O2148">
        <f t="shared" si="239"/>
        <v>3</v>
      </c>
      <c r="T2148">
        <v>1</v>
      </c>
      <c r="U2148">
        <v>2</v>
      </c>
      <c r="AJ2148">
        <f>VLOOKUP(M2148,spp!A:C,3,FALSE)</f>
        <v>2</v>
      </c>
      <c r="AK2148">
        <f>VLOOKUP(M2148,spp!A:D,4,FALSE)</f>
        <v>3</v>
      </c>
      <c r="AL2148">
        <f t="shared" si="241"/>
        <v>202750</v>
      </c>
      <c r="AM2148">
        <f t="shared" si="242"/>
        <v>5068.75</v>
      </c>
      <c r="AN2148">
        <f t="shared" si="243"/>
        <v>50687.5</v>
      </c>
      <c r="AO2148">
        <f t="shared" si="244"/>
        <v>50.6875</v>
      </c>
      <c r="AP2148">
        <f t="shared" si="245"/>
        <v>0.06</v>
      </c>
      <c r="AQ2148">
        <f>VLOOKUP(M2148,spp!A:H,8,FALSE)</f>
        <v>4</v>
      </c>
      <c r="AR2148" t="str">
        <f>VLOOKUP(M2148,spp!A:K,10,FALSE)</f>
        <v>Depredador Tope</v>
      </c>
      <c r="AS2148" t="str">
        <f>VLOOKUP(M2148,spp!A:L,12,FALSE)</f>
        <v>LC</v>
      </c>
    </row>
    <row r="2149" spans="1:45" x14ac:dyDescent="0.3">
      <c r="A2149">
        <v>57</v>
      </c>
      <c r="B2149" s="2" t="s">
        <v>1176</v>
      </c>
      <c r="C2149" s="2" t="s">
        <v>1177</v>
      </c>
      <c r="D2149" s="2" t="s">
        <v>1191</v>
      </c>
      <c r="E2149" s="2" t="s">
        <v>1179</v>
      </c>
      <c r="F2149" s="2">
        <v>1</v>
      </c>
      <c r="G2149" s="1">
        <v>41473</v>
      </c>
      <c r="H2149" s="61">
        <v>2013</v>
      </c>
      <c r="I2149" s="5" t="s">
        <v>986</v>
      </c>
      <c r="J2149" s="1"/>
      <c r="K2149">
        <v>12</v>
      </c>
      <c r="L2149" t="str">
        <f t="shared" si="240"/>
        <v>Profundo</v>
      </c>
      <c r="M2149" s="2" t="s">
        <v>1080</v>
      </c>
      <c r="N2149" t="str">
        <f>VLOOKUP(M2149,spp!A:B,2,FALSE)</f>
        <v>Aulostomus chinensis</v>
      </c>
      <c r="O2149">
        <f t="shared" si="239"/>
        <v>1</v>
      </c>
      <c r="V2149">
        <v>1</v>
      </c>
      <c r="AJ2149">
        <f>VLOOKUP(M2149,spp!A:C,3,FALSE)</f>
        <v>2</v>
      </c>
      <c r="AK2149">
        <f>VLOOKUP(M2149,spp!A:D,4,FALSE)</f>
        <v>3</v>
      </c>
      <c r="AL2149">
        <f t="shared" si="241"/>
        <v>182250</v>
      </c>
      <c r="AM2149">
        <f t="shared" si="242"/>
        <v>4556.25</v>
      </c>
      <c r="AN2149">
        <f t="shared" si="243"/>
        <v>45562.5</v>
      </c>
      <c r="AO2149">
        <f t="shared" si="244"/>
        <v>45.5625</v>
      </c>
      <c r="AP2149">
        <f t="shared" si="245"/>
        <v>0.02</v>
      </c>
      <c r="AQ2149">
        <f>VLOOKUP(M2149,spp!A:H,8,FALSE)</f>
        <v>3.9</v>
      </c>
      <c r="AR2149" t="str">
        <f>VLOOKUP(M2149,spp!A:K,10,FALSE)</f>
        <v>Depredador</v>
      </c>
      <c r="AS2149" t="str">
        <f>VLOOKUP(M2149,spp!A:L,12,FALSE)</f>
        <v>NE</v>
      </c>
    </row>
    <row r="2150" spans="1:45" x14ac:dyDescent="0.3">
      <c r="A2150">
        <v>57</v>
      </c>
      <c r="B2150" s="2" t="s">
        <v>1176</v>
      </c>
      <c r="C2150" s="2" t="s">
        <v>1177</v>
      </c>
      <c r="D2150" s="2" t="s">
        <v>1191</v>
      </c>
      <c r="E2150" s="2" t="s">
        <v>1179</v>
      </c>
      <c r="F2150" s="2">
        <v>1</v>
      </c>
      <c r="G2150" s="1">
        <v>41473</v>
      </c>
      <c r="H2150" s="61">
        <v>2013</v>
      </c>
      <c r="I2150" s="5" t="s">
        <v>986</v>
      </c>
      <c r="J2150" s="1"/>
      <c r="K2150">
        <v>12</v>
      </c>
      <c r="L2150" t="str">
        <f t="shared" si="240"/>
        <v>Profundo</v>
      </c>
      <c r="M2150" s="2" t="s">
        <v>1046</v>
      </c>
      <c r="N2150" t="str">
        <f>VLOOKUP(M2150,spp!A:B,2,FALSE)</f>
        <v>Arothron meleagris</v>
      </c>
      <c r="O2150">
        <f t="shared" si="239"/>
        <v>3</v>
      </c>
      <c r="R2150">
        <v>2</v>
      </c>
      <c r="S2150">
        <v>1</v>
      </c>
      <c r="AJ2150">
        <f>VLOOKUP(M2150,spp!A:C,3,FALSE)</f>
        <v>3</v>
      </c>
      <c r="AK2150">
        <f>VLOOKUP(M2150,spp!A:D,4,FALSE)</f>
        <v>2</v>
      </c>
      <c r="AL2150">
        <f t="shared" si="241"/>
        <v>1856.25</v>
      </c>
      <c r="AM2150">
        <f t="shared" si="242"/>
        <v>46.40625</v>
      </c>
      <c r="AN2150">
        <f t="shared" si="243"/>
        <v>464.0625</v>
      </c>
      <c r="AO2150">
        <f t="shared" si="244"/>
        <v>0.46406249999999999</v>
      </c>
      <c r="AP2150">
        <f t="shared" si="245"/>
        <v>0.06</v>
      </c>
      <c r="AQ2150">
        <f>VLOOKUP(M2150,spp!A:H,8,FALSE)</f>
        <v>3.4</v>
      </c>
      <c r="AR2150" t="str">
        <f>VLOOKUP(M2150,spp!A:K,10,FALSE)</f>
        <v>Depredador</v>
      </c>
      <c r="AS2150" t="str">
        <f>VLOOKUP(M2150,spp!A:L,12,FALSE)</f>
        <v>NE</v>
      </c>
    </row>
    <row r="2151" spans="1:45" x14ac:dyDescent="0.3">
      <c r="A2151">
        <v>57</v>
      </c>
      <c r="B2151" s="2" t="s">
        <v>1176</v>
      </c>
      <c r="C2151" s="2" t="s">
        <v>1177</v>
      </c>
      <c r="D2151" s="2" t="s">
        <v>1191</v>
      </c>
      <c r="E2151" s="2" t="s">
        <v>1179</v>
      </c>
      <c r="F2151" s="2">
        <v>2</v>
      </c>
      <c r="G2151" s="1">
        <v>41473</v>
      </c>
      <c r="H2151" s="61">
        <v>2013</v>
      </c>
      <c r="I2151" s="5" t="s">
        <v>986</v>
      </c>
      <c r="J2151" s="1"/>
      <c r="K2151">
        <v>12</v>
      </c>
      <c r="L2151" t="str">
        <f t="shared" si="240"/>
        <v>Profundo</v>
      </c>
      <c r="M2151" s="2" t="s">
        <v>1194</v>
      </c>
      <c r="N2151" t="str">
        <f>VLOOKUP(M2151,spp!A:B,2,FALSE)</f>
        <v>Stegastes arcifrons</v>
      </c>
      <c r="O2151">
        <f t="shared" si="239"/>
        <v>60</v>
      </c>
      <c r="P2151">
        <v>40</v>
      </c>
      <c r="Q2151">
        <v>20</v>
      </c>
      <c r="AJ2151">
        <f>VLOOKUP(M2151,spp!A:C,3,FALSE)</f>
        <v>3.49E-2</v>
      </c>
      <c r="AK2151">
        <f>VLOOKUP(M2151,spp!A:D,4,FALSE)</f>
        <v>2</v>
      </c>
      <c r="AL2151">
        <f t="shared" si="241"/>
        <v>47.987500000000004</v>
      </c>
      <c r="AM2151">
        <f t="shared" si="242"/>
        <v>1.1996875</v>
      </c>
      <c r="AN2151">
        <f t="shared" si="243"/>
        <v>11.996874999999999</v>
      </c>
      <c r="AO2151">
        <f t="shared" si="244"/>
        <v>1.1996874999999999E-2</v>
      </c>
      <c r="AP2151">
        <f t="shared" si="245"/>
        <v>1.2</v>
      </c>
      <c r="AQ2151">
        <f>VLOOKUP(M2151,spp!A:H,8,FALSE)</f>
        <v>2.97</v>
      </c>
      <c r="AR2151" t="str">
        <f>VLOOKUP(M2151,spp!A:K,10,FALSE)</f>
        <v>Herbívoro</v>
      </c>
      <c r="AS2151" t="str">
        <f>VLOOKUP(M2151,spp!A:L,12,FALSE)</f>
        <v>LC</v>
      </c>
    </row>
    <row r="2152" spans="1:45" x14ac:dyDescent="0.3">
      <c r="A2152">
        <v>57</v>
      </c>
      <c r="B2152" s="2" t="s">
        <v>1176</v>
      </c>
      <c r="C2152" s="2" t="s">
        <v>1177</v>
      </c>
      <c r="D2152" s="2" t="s">
        <v>1191</v>
      </c>
      <c r="E2152" s="2" t="s">
        <v>1179</v>
      </c>
      <c r="F2152" s="2">
        <v>2</v>
      </c>
      <c r="G2152" s="1">
        <v>41473</v>
      </c>
      <c r="H2152" s="61">
        <v>2013</v>
      </c>
      <c r="I2152" s="5" t="s">
        <v>986</v>
      </c>
      <c r="J2152" s="1"/>
      <c r="K2152">
        <v>12</v>
      </c>
      <c r="L2152" t="str">
        <f t="shared" si="240"/>
        <v>Profundo</v>
      </c>
      <c r="M2152" s="2" t="s">
        <v>1141</v>
      </c>
      <c r="N2152" t="str">
        <f>VLOOKUP(M2152,spp!A:B,2,FALSE)</f>
        <v>Halichoeres discolor</v>
      </c>
      <c r="O2152">
        <f t="shared" si="239"/>
        <v>20</v>
      </c>
      <c r="P2152">
        <v>15</v>
      </c>
      <c r="Q2152">
        <v>3</v>
      </c>
      <c r="R2152">
        <v>2</v>
      </c>
      <c r="AJ2152">
        <f>VLOOKUP(M2152,spp!A:C,3,FALSE)</f>
        <v>0.01</v>
      </c>
      <c r="AK2152">
        <f>VLOOKUP(M2152,spp!A:D,4,FALSE)</f>
        <v>3.04</v>
      </c>
      <c r="AL2152">
        <f t="shared" si="241"/>
        <v>59.364964148859855</v>
      </c>
      <c r="AM2152">
        <f t="shared" si="242"/>
        <v>1.4841241037214963</v>
      </c>
      <c r="AN2152">
        <f t="shared" si="243"/>
        <v>14.841241037214964</v>
      </c>
      <c r="AO2152">
        <f t="shared" si="244"/>
        <v>1.4841241037214964E-2</v>
      </c>
      <c r="AP2152">
        <f t="shared" si="245"/>
        <v>0.4</v>
      </c>
      <c r="AQ2152">
        <f>VLOOKUP(M2152,spp!A:H,8,FALSE)</f>
        <v>3.4</v>
      </c>
      <c r="AR2152" t="str">
        <f>VLOOKUP(M2152,spp!A:K,10,FALSE)</f>
        <v>Depredador</v>
      </c>
      <c r="AS2152" t="str">
        <f>VLOOKUP(M2152,spp!A:L,12,FALSE)</f>
        <v>VU</v>
      </c>
    </row>
    <row r="2153" spans="1:45" x14ac:dyDescent="0.3">
      <c r="A2153">
        <v>57</v>
      </c>
      <c r="B2153" s="2" t="s">
        <v>1176</v>
      </c>
      <c r="C2153" s="2" t="s">
        <v>1177</v>
      </c>
      <c r="D2153" s="2" t="s">
        <v>1191</v>
      </c>
      <c r="E2153" s="2" t="s">
        <v>1179</v>
      </c>
      <c r="F2153" s="2">
        <v>2</v>
      </c>
      <c r="G2153" s="1">
        <v>41473</v>
      </c>
      <c r="H2153" s="61">
        <v>2013</v>
      </c>
      <c r="I2153" s="5" t="s">
        <v>986</v>
      </c>
      <c r="J2153" s="1"/>
      <c r="K2153">
        <v>12</v>
      </c>
      <c r="L2153" t="str">
        <f t="shared" si="240"/>
        <v>Profundo</v>
      </c>
      <c r="M2153" s="2" t="s">
        <v>1078</v>
      </c>
      <c r="N2153" t="str">
        <f>VLOOKUP(M2153,spp!A:B,2,FALSE)</f>
        <v>Lutjanus viridis</v>
      </c>
      <c r="O2153">
        <f t="shared" si="239"/>
        <v>300</v>
      </c>
      <c r="S2153">
        <v>100</v>
      </c>
      <c r="T2153">
        <v>200</v>
      </c>
      <c r="AJ2153">
        <f>VLOOKUP(M2153,spp!A:C,3,FALSE)</f>
        <v>1.67E-2</v>
      </c>
      <c r="AK2153">
        <f>VLOOKUP(M2153,spp!A:D,4,FALSE)</f>
        <v>2</v>
      </c>
      <c r="AL2153">
        <f t="shared" si="241"/>
        <v>2598.9375</v>
      </c>
      <c r="AM2153">
        <f t="shared" si="242"/>
        <v>64.973437500000003</v>
      </c>
      <c r="AN2153">
        <f t="shared" si="243"/>
        <v>649.734375</v>
      </c>
      <c r="AO2153">
        <f t="shared" si="244"/>
        <v>0.64973437499999998</v>
      </c>
      <c r="AP2153">
        <f t="shared" si="245"/>
        <v>6</v>
      </c>
      <c r="AQ2153">
        <f>VLOOKUP(M2153,spp!A:H,8,FALSE)</f>
        <v>4.2</v>
      </c>
      <c r="AR2153" t="str">
        <f>VLOOKUP(M2153,spp!A:K,10,FALSE)</f>
        <v>Depredador Tope</v>
      </c>
      <c r="AS2153" t="str">
        <f>VLOOKUP(M2153,spp!A:L,12,FALSE)</f>
        <v>LC</v>
      </c>
    </row>
    <row r="2154" spans="1:45" x14ac:dyDescent="0.3">
      <c r="A2154">
        <v>57</v>
      </c>
      <c r="B2154" s="2" t="s">
        <v>1176</v>
      </c>
      <c r="C2154" s="2" t="s">
        <v>1177</v>
      </c>
      <c r="D2154" s="2" t="s">
        <v>1191</v>
      </c>
      <c r="E2154" s="2" t="s">
        <v>1179</v>
      </c>
      <c r="F2154" s="2">
        <v>2</v>
      </c>
      <c r="G2154" s="1">
        <v>41473</v>
      </c>
      <c r="H2154" s="61">
        <v>2013</v>
      </c>
      <c r="I2154" s="5" t="s">
        <v>986</v>
      </c>
      <c r="J2154" s="1"/>
      <c r="K2154">
        <v>12</v>
      </c>
      <c r="L2154" t="str">
        <f t="shared" si="240"/>
        <v>Profundo</v>
      </c>
      <c r="M2154" s="2" t="s">
        <v>1062</v>
      </c>
      <c r="N2154" t="str">
        <f>VLOOKUP(M2154,spp!A:B,2,FALSE)</f>
        <v>Paranthias colonus</v>
      </c>
      <c r="O2154">
        <f t="shared" si="239"/>
        <v>100</v>
      </c>
      <c r="S2154">
        <v>100</v>
      </c>
      <c r="AJ2154">
        <f>VLOOKUP(M2154,spp!A:C,3,FALSE)</f>
        <v>1.485E-2</v>
      </c>
      <c r="AK2154">
        <f>VLOOKUP(M2154,spp!A:D,4,FALSE)</f>
        <v>2</v>
      </c>
      <c r="AL2154">
        <f t="shared" si="241"/>
        <v>454.78125</v>
      </c>
      <c r="AM2154">
        <f t="shared" si="242"/>
        <v>11.36953125</v>
      </c>
      <c r="AN2154">
        <f t="shared" si="243"/>
        <v>113.6953125</v>
      </c>
      <c r="AO2154">
        <f t="shared" si="244"/>
        <v>0.11369531250000001</v>
      </c>
      <c r="AP2154">
        <f t="shared" si="245"/>
        <v>2</v>
      </c>
      <c r="AQ2154">
        <f>VLOOKUP(M2154,spp!A:H,8,FALSE)</f>
        <v>3.8</v>
      </c>
      <c r="AR2154" t="str">
        <f>VLOOKUP(M2154,spp!A:K,10,FALSE)</f>
        <v>Planctívoro</v>
      </c>
      <c r="AS2154" t="str">
        <f>VLOOKUP(M2154,spp!A:L,12,FALSE)</f>
        <v>LC</v>
      </c>
    </row>
    <row r="2155" spans="1:45" x14ac:dyDescent="0.3">
      <c r="A2155">
        <v>57</v>
      </c>
      <c r="B2155" s="2" t="s">
        <v>1176</v>
      </c>
      <c r="C2155" s="2" t="s">
        <v>1177</v>
      </c>
      <c r="D2155" s="2" t="s">
        <v>1191</v>
      </c>
      <c r="E2155" s="2" t="s">
        <v>1179</v>
      </c>
      <c r="F2155" s="2">
        <v>2</v>
      </c>
      <c r="G2155" s="1">
        <v>41473</v>
      </c>
      <c r="H2155" s="61">
        <v>2013</v>
      </c>
      <c r="I2155" s="5" t="s">
        <v>986</v>
      </c>
      <c r="J2155" s="1"/>
      <c r="K2155">
        <v>12</v>
      </c>
      <c r="L2155" t="str">
        <f t="shared" si="240"/>
        <v>Profundo</v>
      </c>
      <c r="M2155" s="2" t="s">
        <v>1022</v>
      </c>
      <c r="N2155" t="str">
        <f>VLOOKUP(M2155,spp!A:B,2,FALSE)</f>
        <v>Epinephelus labriformis</v>
      </c>
      <c r="O2155">
        <f t="shared" si="239"/>
        <v>1</v>
      </c>
      <c r="U2155">
        <v>1</v>
      </c>
      <c r="AJ2155">
        <f>VLOOKUP(M2155,spp!A:C,3,FALSE)</f>
        <v>3</v>
      </c>
      <c r="AK2155">
        <f>VLOOKUP(M2155,spp!A:D,4,FALSE)</f>
        <v>2.9</v>
      </c>
      <c r="AL2155">
        <f t="shared" si="241"/>
        <v>90140.213699006563</v>
      </c>
      <c r="AM2155">
        <f t="shared" si="242"/>
        <v>2253.5053424751641</v>
      </c>
      <c r="AN2155">
        <f t="shared" si="243"/>
        <v>22535.053424751641</v>
      </c>
      <c r="AO2155">
        <f t="shared" si="244"/>
        <v>22.535053424751641</v>
      </c>
      <c r="AP2155">
        <f t="shared" si="245"/>
        <v>0.02</v>
      </c>
      <c r="AQ2155">
        <f>VLOOKUP(M2155,spp!A:H,8,FALSE)</f>
        <v>4</v>
      </c>
      <c r="AR2155" t="str">
        <f>VLOOKUP(M2155,spp!A:K,10,FALSE)</f>
        <v>Depredador Tope</v>
      </c>
      <c r="AS2155" t="str">
        <f>VLOOKUP(M2155,spp!A:L,12,FALSE)</f>
        <v>LC</v>
      </c>
    </row>
    <row r="2156" spans="1:45" x14ac:dyDescent="0.3">
      <c r="A2156">
        <v>57</v>
      </c>
      <c r="B2156" s="2" t="s">
        <v>1176</v>
      </c>
      <c r="C2156" s="2" t="s">
        <v>1177</v>
      </c>
      <c r="D2156" s="2" t="s">
        <v>1191</v>
      </c>
      <c r="E2156" s="2" t="s">
        <v>1179</v>
      </c>
      <c r="F2156" s="2">
        <v>2</v>
      </c>
      <c r="G2156" s="1">
        <v>41473</v>
      </c>
      <c r="H2156" s="61">
        <v>2013</v>
      </c>
      <c r="I2156" s="5" t="s">
        <v>986</v>
      </c>
      <c r="J2156" s="1"/>
      <c r="K2156">
        <v>12</v>
      </c>
      <c r="L2156" t="str">
        <f t="shared" si="240"/>
        <v>Profundo</v>
      </c>
      <c r="M2156" s="2" t="s">
        <v>1081</v>
      </c>
      <c r="N2156" t="str">
        <f>VLOOKUP(M2156,spp!A:B,2,FALSE)</f>
        <v>Triaenodon obesus</v>
      </c>
      <c r="O2156">
        <f t="shared" si="239"/>
        <v>7</v>
      </c>
      <c r="AA2156">
        <v>3</v>
      </c>
      <c r="AC2156">
        <v>4</v>
      </c>
      <c r="AJ2156">
        <f>VLOOKUP(M2156,spp!A:C,3,FALSE)</f>
        <v>1.5E-3</v>
      </c>
      <c r="AK2156">
        <f>VLOOKUP(M2156,spp!A:D,4,FALSE)</f>
        <v>3</v>
      </c>
      <c r="AL2156">
        <f t="shared" si="241"/>
        <v>19455.84375</v>
      </c>
      <c r="AM2156">
        <f t="shared" si="242"/>
        <v>486.39609374999998</v>
      </c>
      <c r="AN2156">
        <f t="shared" si="243"/>
        <v>4863.9609375</v>
      </c>
      <c r="AO2156">
        <f t="shared" si="244"/>
        <v>4.8639609374999999</v>
      </c>
      <c r="AP2156">
        <f t="shared" si="245"/>
        <v>0.14000000000000001</v>
      </c>
      <c r="AQ2156">
        <f>VLOOKUP(M2156,spp!A:H,8,FALSE)</f>
        <v>4.2</v>
      </c>
      <c r="AR2156" t="str">
        <f>VLOOKUP(M2156,spp!A:K,10,FALSE)</f>
        <v>Depredador Tope</v>
      </c>
      <c r="AS2156" t="str">
        <f>VLOOKUP(M2156,spp!A:L,12,FALSE)</f>
        <v>NT</v>
      </c>
    </row>
    <row r="2157" spans="1:45" x14ac:dyDescent="0.3">
      <c r="A2157">
        <v>57</v>
      </c>
      <c r="B2157" s="2" t="s">
        <v>1176</v>
      </c>
      <c r="C2157" s="2" t="s">
        <v>1177</v>
      </c>
      <c r="D2157" s="2" t="s">
        <v>1191</v>
      </c>
      <c r="E2157" s="2" t="s">
        <v>1179</v>
      </c>
      <c r="F2157" s="2">
        <v>2</v>
      </c>
      <c r="G2157" s="1">
        <v>41473</v>
      </c>
      <c r="H2157" s="61">
        <v>2013</v>
      </c>
      <c r="I2157" s="5" t="s">
        <v>986</v>
      </c>
      <c r="J2157" s="1"/>
      <c r="K2157">
        <v>12</v>
      </c>
      <c r="L2157" t="str">
        <f t="shared" si="240"/>
        <v>Profundo</v>
      </c>
      <c r="M2157" s="2" t="s">
        <v>1079</v>
      </c>
      <c r="N2157" t="str">
        <f>VLOOKUP(M2157,spp!A:B,2,FALSE)</f>
        <v>Cirrhitichthys oxycephalus</v>
      </c>
      <c r="O2157">
        <f t="shared" si="239"/>
        <v>4</v>
      </c>
      <c r="P2157">
        <v>4</v>
      </c>
      <c r="AJ2157">
        <f>VLOOKUP(M2157,spp!A:C,3,FALSE)</f>
        <v>3.32E-2</v>
      </c>
      <c r="AK2157">
        <f>VLOOKUP(M2157,spp!A:D,4,FALSE)</f>
        <v>3</v>
      </c>
      <c r="AL2157">
        <f t="shared" si="241"/>
        <v>2.0750000000000002</v>
      </c>
      <c r="AM2157">
        <f t="shared" si="242"/>
        <v>5.1875000000000004E-2</v>
      </c>
      <c r="AN2157">
        <f t="shared" si="243"/>
        <v>0.51875000000000004</v>
      </c>
      <c r="AO2157">
        <f t="shared" si="244"/>
        <v>5.1875000000000001E-4</v>
      </c>
      <c r="AP2157">
        <f t="shared" si="245"/>
        <v>0.08</v>
      </c>
      <c r="AQ2157">
        <f>VLOOKUP(M2157,spp!A:H,8,FALSE)</f>
        <v>3.9</v>
      </c>
      <c r="AR2157" t="str">
        <f>VLOOKUP(M2157,spp!A:K,10,FALSE)</f>
        <v>Depredador</v>
      </c>
      <c r="AS2157" t="str">
        <f>VLOOKUP(M2157,spp!A:L,12,FALSE)</f>
        <v>NE</v>
      </c>
    </row>
    <row r="2158" spans="1:45" x14ac:dyDescent="0.3">
      <c r="A2158">
        <v>57</v>
      </c>
      <c r="B2158" s="2" t="s">
        <v>1176</v>
      </c>
      <c r="C2158" s="2" t="s">
        <v>1177</v>
      </c>
      <c r="D2158" s="2" t="s">
        <v>1191</v>
      </c>
      <c r="E2158" s="2" t="s">
        <v>1179</v>
      </c>
      <c r="F2158" s="2">
        <v>2</v>
      </c>
      <c r="G2158" s="1">
        <v>41473</v>
      </c>
      <c r="H2158" s="61">
        <v>2013</v>
      </c>
      <c r="I2158" s="5" t="s">
        <v>986</v>
      </c>
      <c r="J2158" s="1"/>
      <c r="K2158">
        <v>12</v>
      </c>
      <c r="L2158" t="str">
        <f t="shared" si="240"/>
        <v>Profundo</v>
      </c>
      <c r="M2158" s="2" t="s">
        <v>1040</v>
      </c>
      <c r="N2158" t="str">
        <f>VLOOKUP(M2158,spp!A:B,2,FALSE)</f>
        <v>Sufflamen verres</v>
      </c>
      <c r="O2158">
        <f t="shared" si="239"/>
        <v>1</v>
      </c>
      <c r="R2158">
        <v>1</v>
      </c>
      <c r="AJ2158">
        <f>VLOOKUP(M2158,spp!A:C,3,FALSE)</f>
        <v>2</v>
      </c>
      <c r="AK2158">
        <f>VLOOKUP(M2158,spp!A:D,4,FALSE)</f>
        <v>3</v>
      </c>
      <c r="AL2158">
        <f t="shared" si="241"/>
        <v>3906.25</v>
      </c>
      <c r="AM2158">
        <f t="shared" si="242"/>
        <v>97.65625</v>
      </c>
      <c r="AN2158">
        <f t="shared" si="243"/>
        <v>976.5625</v>
      </c>
      <c r="AO2158">
        <f t="shared" si="244"/>
        <v>0.9765625</v>
      </c>
      <c r="AP2158">
        <f t="shared" si="245"/>
        <v>0.02</v>
      </c>
      <c r="AQ2158">
        <f>VLOOKUP(M2158,spp!A:H,8,FALSE)</f>
        <v>3.3</v>
      </c>
      <c r="AR2158" t="str">
        <f>VLOOKUP(M2158,spp!A:K,10,FALSE)</f>
        <v>Depredador</v>
      </c>
      <c r="AS2158" t="str">
        <f>VLOOKUP(M2158,spp!A:L,12,FALSE)</f>
        <v>LC</v>
      </c>
    </row>
    <row r="2159" spans="1:45" x14ac:dyDescent="0.3">
      <c r="A2159">
        <v>57</v>
      </c>
      <c r="B2159" s="2" t="s">
        <v>1176</v>
      </c>
      <c r="C2159" s="2" t="s">
        <v>1177</v>
      </c>
      <c r="D2159" s="2" t="s">
        <v>1191</v>
      </c>
      <c r="E2159" s="2" t="s">
        <v>1179</v>
      </c>
      <c r="F2159" s="2">
        <v>2</v>
      </c>
      <c r="G2159" s="1">
        <v>41473</v>
      </c>
      <c r="H2159" s="61">
        <v>2013</v>
      </c>
      <c r="I2159" s="5" t="s">
        <v>986</v>
      </c>
      <c r="J2159" s="1"/>
      <c r="K2159">
        <v>12</v>
      </c>
      <c r="L2159" t="str">
        <f t="shared" si="240"/>
        <v>Profundo</v>
      </c>
      <c r="M2159" s="2" t="s">
        <v>1028</v>
      </c>
      <c r="N2159" t="str">
        <f>VLOOKUP(M2159,spp!A:B,2,FALSE)</f>
        <v>Thalassoma lucasanum</v>
      </c>
      <c r="O2159">
        <f t="shared" si="239"/>
        <v>75</v>
      </c>
      <c r="P2159">
        <v>75</v>
      </c>
      <c r="AJ2159">
        <f>VLOOKUP(M2159,spp!A:C,3,FALSE)</f>
        <v>1.261E-2</v>
      </c>
      <c r="AK2159">
        <f>VLOOKUP(M2159,spp!A:D,4,FALSE)</f>
        <v>2</v>
      </c>
      <c r="AL2159">
        <f t="shared" si="241"/>
        <v>5.9109374999999993</v>
      </c>
      <c r="AM2159">
        <f t="shared" si="242"/>
        <v>0.14777343749999999</v>
      </c>
      <c r="AN2159">
        <f t="shared" si="243"/>
        <v>1.4777343749999998</v>
      </c>
      <c r="AO2159">
        <f t="shared" si="244"/>
        <v>1.4777343749999999E-3</v>
      </c>
      <c r="AP2159">
        <f t="shared" si="245"/>
        <v>1.5</v>
      </c>
      <c r="AQ2159">
        <f>VLOOKUP(M2159,spp!A:H,8,FALSE)</f>
        <v>3.5</v>
      </c>
      <c r="AR2159" t="str">
        <f>VLOOKUP(M2159,spp!A:K,10,FALSE)</f>
        <v>Depredador</v>
      </c>
      <c r="AS2159" t="str">
        <f>VLOOKUP(M2159,spp!A:L,12,FALSE)</f>
        <v>LC</v>
      </c>
    </row>
    <row r="2160" spans="1:45" x14ac:dyDescent="0.3">
      <c r="A2160">
        <v>57</v>
      </c>
      <c r="B2160" s="2" t="s">
        <v>1176</v>
      </c>
      <c r="C2160" s="2" t="s">
        <v>1177</v>
      </c>
      <c r="D2160" s="2" t="s">
        <v>1191</v>
      </c>
      <c r="E2160" s="2" t="s">
        <v>1179</v>
      </c>
      <c r="F2160" s="2">
        <v>2</v>
      </c>
      <c r="G2160" s="1">
        <v>41473</v>
      </c>
      <c r="H2160" s="61">
        <v>2013</v>
      </c>
      <c r="I2160" s="5" t="s">
        <v>986</v>
      </c>
      <c r="J2160" s="1"/>
      <c r="K2160">
        <v>12</v>
      </c>
      <c r="L2160" t="str">
        <f t="shared" si="240"/>
        <v>Profundo</v>
      </c>
      <c r="M2160" s="2" t="s">
        <v>1200</v>
      </c>
      <c r="N2160" t="str">
        <f>VLOOKUP(M2160,spp!A:B,2,FALSE)</f>
        <v>Thalassoma grammaticum</v>
      </c>
      <c r="O2160">
        <f t="shared" si="239"/>
        <v>3</v>
      </c>
      <c r="S2160">
        <v>3</v>
      </c>
      <c r="AJ2160">
        <f>VLOOKUP(M2160,spp!A:C,3,FALSE)</f>
        <v>1</v>
      </c>
      <c r="AK2160">
        <f>VLOOKUP(M2160,spp!A:D,4,FALSE)</f>
        <v>2.9718</v>
      </c>
      <c r="AL2160">
        <f t="shared" si="241"/>
        <v>14831.385653613728</v>
      </c>
      <c r="AM2160">
        <f t="shared" si="242"/>
        <v>370.78464134034323</v>
      </c>
      <c r="AN2160">
        <f t="shared" si="243"/>
        <v>3707.8464134034321</v>
      </c>
      <c r="AO2160">
        <f t="shared" si="244"/>
        <v>3.7078464134034319</v>
      </c>
      <c r="AP2160">
        <f t="shared" si="245"/>
        <v>0.06</v>
      </c>
      <c r="AQ2160">
        <f>VLOOKUP(M2160,spp!A:H,8,FALSE)</f>
        <v>3.5</v>
      </c>
      <c r="AR2160" t="str">
        <f>VLOOKUP(M2160,spp!A:K,10,FALSE)</f>
        <v>Depredador</v>
      </c>
      <c r="AS2160" t="str">
        <f>VLOOKUP(M2160,spp!A:L,12,FALSE)</f>
        <v>LC</v>
      </c>
    </row>
    <row r="2161" spans="1:45" x14ac:dyDescent="0.3">
      <c r="A2161">
        <v>57</v>
      </c>
      <c r="B2161" s="2" t="s">
        <v>1176</v>
      </c>
      <c r="C2161" s="2" t="s">
        <v>1177</v>
      </c>
      <c r="D2161" s="2" t="s">
        <v>1191</v>
      </c>
      <c r="E2161" s="2" t="s">
        <v>1179</v>
      </c>
      <c r="F2161" s="2">
        <v>2</v>
      </c>
      <c r="G2161" s="1">
        <v>41473</v>
      </c>
      <c r="H2161" s="61">
        <v>2013</v>
      </c>
      <c r="I2161" s="5" t="s">
        <v>986</v>
      </c>
      <c r="J2161" s="1"/>
      <c r="K2161">
        <v>12</v>
      </c>
      <c r="L2161" t="str">
        <f t="shared" si="240"/>
        <v>Profundo</v>
      </c>
      <c r="M2161" s="2" t="s">
        <v>1066</v>
      </c>
      <c r="N2161" t="str">
        <f>VLOOKUP(M2161,spp!A:B,2,FALSE)</f>
        <v>Caranx melampygus</v>
      </c>
      <c r="O2161">
        <f t="shared" si="239"/>
        <v>7</v>
      </c>
      <c r="U2161">
        <v>7</v>
      </c>
      <c r="AJ2161">
        <f>VLOOKUP(M2161,spp!A:C,3,FALSE)</f>
        <v>2</v>
      </c>
      <c r="AK2161">
        <f>VLOOKUP(M2161,spp!A:D,4,FALSE)</f>
        <v>2</v>
      </c>
      <c r="AL2161">
        <f t="shared" si="241"/>
        <v>17150</v>
      </c>
      <c r="AM2161">
        <f t="shared" si="242"/>
        <v>428.75</v>
      </c>
      <c r="AN2161">
        <f t="shared" si="243"/>
        <v>4287.5</v>
      </c>
      <c r="AO2161">
        <f t="shared" si="244"/>
        <v>4.2874999999999996</v>
      </c>
      <c r="AP2161">
        <f t="shared" si="245"/>
        <v>0.14000000000000001</v>
      </c>
      <c r="AQ2161">
        <f>VLOOKUP(M2161,spp!A:H,8,FALSE)</f>
        <v>4.5</v>
      </c>
      <c r="AR2161" t="str">
        <f>VLOOKUP(M2161,spp!A:K,10,FALSE)</f>
        <v>Depredador Tope</v>
      </c>
      <c r="AS2161" t="str">
        <f>VLOOKUP(M2161,spp!A:L,12,FALSE)</f>
        <v>NE</v>
      </c>
    </row>
    <row r="2162" spans="1:45" x14ac:dyDescent="0.3">
      <c r="A2162">
        <v>57</v>
      </c>
      <c r="B2162" s="2" t="s">
        <v>1176</v>
      </c>
      <c r="C2162" s="2" t="s">
        <v>1177</v>
      </c>
      <c r="D2162" s="2" t="s">
        <v>1191</v>
      </c>
      <c r="E2162" s="2" t="s">
        <v>1179</v>
      </c>
      <c r="F2162" s="2">
        <v>2</v>
      </c>
      <c r="G2162" s="1">
        <v>41473</v>
      </c>
      <c r="H2162" s="61">
        <v>2013</v>
      </c>
      <c r="I2162" s="5" t="s">
        <v>986</v>
      </c>
      <c r="J2162" s="1"/>
      <c r="K2162">
        <v>12</v>
      </c>
      <c r="L2162" t="str">
        <f t="shared" si="240"/>
        <v>Profundo</v>
      </c>
      <c r="M2162" s="2" t="s">
        <v>1080</v>
      </c>
      <c r="N2162" t="str">
        <f>VLOOKUP(M2162,spp!A:B,2,FALSE)</f>
        <v>Aulostomus chinensis</v>
      </c>
      <c r="O2162">
        <f t="shared" si="239"/>
        <v>2</v>
      </c>
      <c r="U2162">
        <v>2</v>
      </c>
      <c r="AJ2162">
        <f>VLOOKUP(M2162,spp!A:C,3,FALSE)</f>
        <v>2</v>
      </c>
      <c r="AK2162">
        <f>VLOOKUP(M2162,spp!A:D,4,FALSE)</f>
        <v>3</v>
      </c>
      <c r="AL2162">
        <f t="shared" si="241"/>
        <v>171500</v>
      </c>
      <c r="AM2162">
        <f t="shared" si="242"/>
        <v>4287.5</v>
      </c>
      <c r="AN2162">
        <f t="shared" si="243"/>
        <v>42875</v>
      </c>
      <c r="AO2162">
        <f t="shared" si="244"/>
        <v>42.875</v>
      </c>
      <c r="AP2162">
        <f t="shared" si="245"/>
        <v>0.04</v>
      </c>
      <c r="AQ2162">
        <f>VLOOKUP(M2162,spp!A:H,8,FALSE)</f>
        <v>3.9</v>
      </c>
      <c r="AR2162" t="str">
        <f>VLOOKUP(M2162,spp!A:K,10,FALSE)</f>
        <v>Depredador</v>
      </c>
      <c r="AS2162" t="str">
        <f>VLOOKUP(M2162,spp!A:L,12,FALSE)</f>
        <v>NE</v>
      </c>
    </row>
    <row r="2163" spans="1:45" x14ac:dyDescent="0.3">
      <c r="A2163">
        <v>57</v>
      </c>
      <c r="B2163" s="2" t="s">
        <v>1176</v>
      </c>
      <c r="C2163" s="2" t="s">
        <v>1177</v>
      </c>
      <c r="D2163" s="2" t="s">
        <v>1191</v>
      </c>
      <c r="E2163" s="2" t="s">
        <v>1179</v>
      </c>
      <c r="F2163" s="2">
        <v>2</v>
      </c>
      <c r="G2163" s="1">
        <v>41473</v>
      </c>
      <c r="H2163" s="61">
        <v>2013</v>
      </c>
      <c r="I2163" s="5" t="s">
        <v>986</v>
      </c>
      <c r="J2163" s="1"/>
      <c r="K2163">
        <v>12</v>
      </c>
      <c r="L2163" t="str">
        <f t="shared" si="240"/>
        <v>Profundo</v>
      </c>
      <c r="M2163" s="2" t="s">
        <v>1049</v>
      </c>
      <c r="N2163" t="str">
        <f>VLOOKUP(M2163,spp!A:B,2,FALSE)</f>
        <v>Mulloidichthys dentatus</v>
      </c>
      <c r="O2163">
        <f t="shared" si="239"/>
        <v>100</v>
      </c>
      <c r="T2163">
        <v>100</v>
      </c>
      <c r="AJ2163">
        <f>VLOOKUP(M2163,spp!A:C,3,FALSE)</f>
        <v>1.26E-2</v>
      </c>
      <c r="AK2163">
        <f>VLOOKUP(M2163,spp!A:D,4,FALSE)</f>
        <v>3</v>
      </c>
      <c r="AL2163">
        <f t="shared" si="241"/>
        <v>19687.5</v>
      </c>
      <c r="AM2163">
        <f t="shared" si="242"/>
        <v>492.1875</v>
      </c>
      <c r="AN2163">
        <f t="shared" si="243"/>
        <v>4921.875</v>
      </c>
      <c r="AO2163">
        <f t="shared" si="244"/>
        <v>4.921875</v>
      </c>
      <c r="AP2163">
        <f t="shared" si="245"/>
        <v>2</v>
      </c>
      <c r="AQ2163">
        <f>VLOOKUP(M2163,spp!A:H,8,FALSE)</f>
        <v>3.7</v>
      </c>
      <c r="AR2163" t="str">
        <f>VLOOKUP(M2163,spp!A:K,10,FALSE)</f>
        <v>Depredador</v>
      </c>
      <c r="AS2163" t="str">
        <f>VLOOKUP(M2163,spp!A:L,12,FALSE)</f>
        <v>LC</v>
      </c>
    </row>
    <row r="2164" spans="1:45" x14ac:dyDescent="0.3">
      <c r="A2164">
        <v>57</v>
      </c>
      <c r="B2164" s="2" t="s">
        <v>1176</v>
      </c>
      <c r="C2164" s="2" t="s">
        <v>1177</v>
      </c>
      <c r="D2164" s="2" t="s">
        <v>1191</v>
      </c>
      <c r="E2164" s="2" t="s">
        <v>1179</v>
      </c>
      <c r="F2164" s="2">
        <v>2</v>
      </c>
      <c r="G2164" s="1">
        <v>41473</v>
      </c>
      <c r="H2164" s="61">
        <v>2013</v>
      </c>
      <c r="I2164" s="5" t="s">
        <v>986</v>
      </c>
      <c r="J2164" s="1"/>
      <c r="K2164">
        <v>12</v>
      </c>
      <c r="L2164" t="str">
        <f t="shared" si="240"/>
        <v>Profundo</v>
      </c>
      <c r="M2164" s="2" t="s">
        <v>1068</v>
      </c>
      <c r="N2164" t="str">
        <f>VLOOKUP(M2164,spp!A:B,2,FALSE)</f>
        <v>Myripristis berndti</v>
      </c>
      <c r="O2164">
        <f t="shared" si="239"/>
        <v>10</v>
      </c>
      <c r="T2164">
        <v>10</v>
      </c>
      <c r="AJ2164">
        <f>VLOOKUP(M2164,spp!A:C,3,FALSE)</f>
        <v>2.4E-2</v>
      </c>
      <c r="AK2164">
        <f>VLOOKUP(M2164,spp!A:D,4,FALSE)</f>
        <v>3.02</v>
      </c>
      <c r="AL2164">
        <f t="shared" si="241"/>
        <v>3999.3560332813745</v>
      </c>
      <c r="AM2164">
        <f t="shared" si="242"/>
        <v>99.983900832034365</v>
      </c>
      <c r="AN2164">
        <f t="shared" si="243"/>
        <v>999.83900832034362</v>
      </c>
      <c r="AO2164">
        <f t="shared" si="244"/>
        <v>0.99983900832034367</v>
      </c>
      <c r="AP2164">
        <f t="shared" si="245"/>
        <v>0.2</v>
      </c>
      <c r="AQ2164">
        <f>VLOOKUP(M2164,spp!A:H,8,FALSE)</f>
        <v>3.7</v>
      </c>
      <c r="AR2164" t="str">
        <f>VLOOKUP(M2164,spp!A:K,10,FALSE)</f>
        <v>Planctívoro</v>
      </c>
      <c r="AS2164" t="str">
        <f>VLOOKUP(M2164,spp!A:L,12,FALSE)</f>
        <v>NE</v>
      </c>
    </row>
    <row r="2165" spans="1:45" x14ac:dyDescent="0.3">
      <c r="A2165">
        <v>57</v>
      </c>
      <c r="B2165" s="2" t="s">
        <v>1176</v>
      </c>
      <c r="C2165" s="2" t="s">
        <v>1177</v>
      </c>
      <c r="D2165" s="2" t="s">
        <v>1191</v>
      </c>
      <c r="E2165" s="2" t="s">
        <v>1179</v>
      </c>
      <c r="F2165" s="2">
        <v>2</v>
      </c>
      <c r="G2165" s="1">
        <v>41473</v>
      </c>
      <c r="H2165" s="61">
        <v>2013</v>
      </c>
      <c r="I2165" s="5" t="s">
        <v>986</v>
      </c>
      <c r="J2165" s="1"/>
      <c r="K2165">
        <v>12</v>
      </c>
      <c r="L2165" t="str">
        <f t="shared" si="240"/>
        <v>Profundo</v>
      </c>
      <c r="M2165" s="2" t="s">
        <v>1042</v>
      </c>
      <c r="N2165" t="str">
        <f>VLOOKUP(M2165,spp!A:B,2,FALSE)</f>
        <v>Bodianus diplotaenia</v>
      </c>
      <c r="O2165">
        <f t="shared" si="239"/>
        <v>3</v>
      </c>
      <c r="R2165">
        <v>3</v>
      </c>
      <c r="AJ2165">
        <f>VLOOKUP(M2165,spp!A:C,3,FALSE)</f>
        <v>2.01E-2</v>
      </c>
      <c r="AK2165">
        <f>VLOOKUP(M2165,spp!A:D,4,FALSE)</f>
        <v>2</v>
      </c>
      <c r="AL2165">
        <f t="shared" si="241"/>
        <v>9.421875</v>
      </c>
      <c r="AM2165">
        <f t="shared" si="242"/>
        <v>0.23554687499999999</v>
      </c>
      <c r="AN2165">
        <f t="shared" si="243"/>
        <v>2.35546875</v>
      </c>
      <c r="AO2165">
        <f t="shared" si="244"/>
        <v>2.3554687499999999E-3</v>
      </c>
      <c r="AP2165">
        <f t="shared" si="245"/>
        <v>0.06</v>
      </c>
      <c r="AQ2165">
        <f>VLOOKUP(M2165,spp!A:H,8,FALSE)</f>
        <v>3.4</v>
      </c>
      <c r="AR2165" t="str">
        <f>VLOOKUP(M2165,spp!A:K,10,FALSE)</f>
        <v>Depredador</v>
      </c>
      <c r="AS2165" t="str">
        <f>VLOOKUP(M2165,spp!A:L,12,FALSE)</f>
        <v>LC</v>
      </c>
    </row>
    <row r="2166" spans="1:45" x14ac:dyDescent="0.3">
      <c r="A2166">
        <v>57</v>
      </c>
      <c r="B2166" s="2" t="s">
        <v>1176</v>
      </c>
      <c r="C2166" s="2" t="s">
        <v>1177</v>
      </c>
      <c r="D2166" s="2" t="s">
        <v>1191</v>
      </c>
      <c r="E2166" s="2" t="s">
        <v>1179</v>
      </c>
      <c r="F2166" s="2">
        <v>2</v>
      </c>
      <c r="G2166" s="1">
        <v>41473</v>
      </c>
      <c r="H2166" s="61">
        <v>2013</v>
      </c>
      <c r="I2166" s="5" t="s">
        <v>986</v>
      </c>
      <c r="J2166" s="1"/>
      <c r="K2166">
        <v>12</v>
      </c>
      <c r="L2166" t="str">
        <f t="shared" si="240"/>
        <v>Profundo</v>
      </c>
      <c r="M2166" s="2" t="s">
        <v>1145</v>
      </c>
      <c r="N2166" t="str">
        <f>VLOOKUP(M2166,spp!A:B,2,FALSE)</f>
        <v>Ctenochaetus marginatus</v>
      </c>
      <c r="O2166">
        <f t="shared" si="239"/>
        <v>2</v>
      </c>
      <c r="T2166">
        <v>2</v>
      </c>
      <c r="AJ2166">
        <f>VLOOKUP(M2166,spp!A:C,3,FALSE)</f>
        <v>0.297619048</v>
      </c>
      <c r="AK2166">
        <f>VLOOKUP(M2166,spp!A:D,4,FALSE)</f>
        <v>3</v>
      </c>
      <c r="AL2166">
        <f t="shared" si="241"/>
        <v>9300.5952500000003</v>
      </c>
      <c r="AM2166">
        <f t="shared" si="242"/>
        <v>232.51488125</v>
      </c>
      <c r="AN2166">
        <f t="shared" si="243"/>
        <v>2325.1488125000001</v>
      </c>
      <c r="AO2166">
        <f t="shared" si="244"/>
        <v>2.3251488125000002</v>
      </c>
      <c r="AP2166">
        <f t="shared" si="245"/>
        <v>0.04</v>
      </c>
      <c r="AQ2166">
        <f>VLOOKUP(M2166,spp!A:H,8,FALSE)</f>
        <v>2</v>
      </c>
      <c r="AR2166" t="str">
        <f>VLOOKUP(M2166,spp!A:K,10,FALSE)</f>
        <v>Herbívoro</v>
      </c>
      <c r="AS2166" t="str">
        <f>VLOOKUP(M2166,spp!A:L,12,FALSE)</f>
        <v>LC</v>
      </c>
    </row>
    <row r="2167" spans="1:45" x14ac:dyDescent="0.3">
      <c r="A2167">
        <v>57</v>
      </c>
      <c r="B2167" s="2" t="s">
        <v>1176</v>
      </c>
      <c r="C2167" s="2" t="s">
        <v>1177</v>
      </c>
      <c r="D2167" s="2" t="s">
        <v>1191</v>
      </c>
      <c r="E2167" s="2" t="s">
        <v>1179</v>
      </c>
      <c r="F2167" s="2">
        <v>2</v>
      </c>
      <c r="G2167" s="1">
        <v>41473</v>
      </c>
      <c r="H2167" s="61">
        <v>2013</v>
      </c>
      <c r="I2167" s="5" t="s">
        <v>986</v>
      </c>
      <c r="J2167" s="1"/>
      <c r="K2167">
        <v>12</v>
      </c>
      <c r="L2167" t="str">
        <f t="shared" si="240"/>
        <v>Profundo</v>
      </c>
      <c r="M2167" s="2" t="s">
        <v>1077</v>
      </c>
      <c r="N2167" t="str">
        <f>VLOOKUP(M2167,spp!A:B,2,FALSE)</f>
        <v>Fistularia commersonii</v>
      </c>
      <c r="O2167">
        <f t="shared" si="239"/>
        <v>2</v>
      </c>
      <c r="V2167">
        <v>2</v>
      </c>
      <c r="AJ2167">
        <f>VLOOKUP(M2167,spp!A:C,3,FALSE)</f>
        <v>5</v>
      </c>
      <c r="AK2167">
        <f>VLOOKUP(M2167,spp!A:D,4,FALSE)</f>
        <v>3</v>
      </c>
      <c r="AL2167">
        <f t="shared" si="241"/>
        <v>911250</v>
      </c>
      <c r="AM2167">
        <f t="shared" si="242"/>
        <v>22781.25</v>
      </c>
      <c r="AN2167">
        <f t="shared" si="243"/>
        <v>227812.5</v>
      </c>
      <c r="AO2167">
        <f t="shared" si="244"/>
        <v>227.8125</v>
      </c>
      <c r="AP2167">
        <f t="shared" si="245"/>
        <v>0.04</v>
      </c>
      <c r="AQ2167">
        <f>VLOOKUP(M2167,spp!A:H,8,FALSE)</f>
        <v>4.3</v>
      </c>
      <c r="AR2167" t="str">
        <f>VLOOKUP(M2167,spp!A:K,10,FALSE)</f>
        <v>Depredador Tope</v>
      </c>
      <c r="AS2167" t="str">
        <f>VLOOKUP(M2167,spp!A:L,12,FALSE)</f>
        <v>NE</v>
      </c>
    </row>
    <row r="2168" spans="1:45" x14ac:dyDescent="0.3">
      <c r="A2168">
        <v>57</v>
      </c>
      <c r="B2168" s="2" t="s">
        <v>1176</v>
      </c>
      <c r="C2168" s="2" t="s">
        <v>1177</v>
      </c>
      <c r="D2168" s="2" t="s">
        <v>1191</v>
      </c>
      <c r="E2168" s="2" t="s">
        <v>1179</v>
      </c>
      <c r="F2168" s="2">
        <v>2</v>
      </c>
      <c r="G2168" s="1">
        <v>41473</v>
      </c>
      <c r="H2168" s="61">
        <v>2013</v>
      </c>
      <c r="I2168" s="5" t="s">
        <v>986</v>
      </c>
      <c r="J2168" s="1"/>
      <c r="K2168">
        <v>12</v>
      </c>
      <c r="L2168" t="str">
        <f t="shared" si="240"/>
        <v>Profundo</v>
      </c>
      <c r="M2168" s="2" t="s">
        <v>1047</v>
      </c>
      <c r="N2168" t="str">
        <f>VLOOKUP(M2168,spp!A:B,2,FALSE)</f>
        <v>Scarus rubroviolaceus</v>
      </c>
      <c r="O2168">
        <f t="shared" si="239"/>
        <v>2</v>
      </c>
      <c r="U2168">
        <v>1</v>
      </c>
      <c r="V2168">
        <v>1</v>
      </c>
      <c r="AJ2168">
        <f>VLOOKUP(M2168,spp!A:C,3,FALSE)</f>
        <v>1</v>
      </c>
      <c r="AK2168">
        <f>VLOOKUP(M2168,spp!A:D,4,FALSE)</f>
        <v>3.109</v>
      </c>
      <c r="AL2168">
        <f t="shared" si="241"/>
        <v>201156.36758526965</v>
      </c>
      <c r="AM2168">
        <f t="shared" si="242"/>
        <v>5028.9091896317414</v>
      </c>
      <c r="AN2168">
        <f t="shared" si="243"/>
        <v>50289.091896317412</v>
      </c>
      <c r="AO2168">
        <f t="shared" si="244"/>
        <v>50.289091896317409</v>
      </c>
      <c r="AP2168">
        <f t="shared" si="245"/>
        <v>0.04</v>
      </c>
      <c r="AQ2168">
        <f>VLOOKUP(M2168,spp!A:H,8,FALSE)</f>
        <v>2</v>
      </c>
      <c r="AR2168" t="str">
        <f>VLOOKUP(M2168,spp!A:K,10,FALSE)</f>
        <v>Herbívoro</v>
      </c>
      <c r="AS2168" t="str">
        <f>VLOOKUP(M2168,spp!A:L,12,FALSE)</f>
        <v>LC</v>
      </c>
    </row>
    <row r="2169" spans="1:45" x14ac:dyDescent="0.3">
      <c r="A2169">
        <v>57</v>
      </c>
      <c r="B2169" s="2" t="s">
        <v>1176</v>
      </c>
      <c r="C2169" s="2" t="s">
        <v>1177</v>
      </c>
      <c r="D2169" s="2" t="s">
        <v>1191</v>
      </c>
      <c r="E2169" s="2" t="s">
        <v>1179</v>
      </c>
      <c r="F2169" s="2">
        <v>2</v>
      </c>
      <c r="G2169" s="1">
        <v>41473</v>
      </c>
      <c r="H2169" s="61">
        <v>2013</v>
      </c>
      <c r="I2169" s="5" t="s">
        <v>986</v>
      </c>
      <c r="J2169" s="1"/>
      <c r="K2169">
        <v>12</v>
      </c>
      <c r="L2169" t="str">
        <f t="shared" si="240"/>
        <v>Profundo</v>
      </c>
      <c r="M2169" s="2" t="s">
        <v>1165</v>
      </c>
      <c r="N2169" t="str">
        <f>VLOOKUP(M2169,spp!A:B,2,FALSE)</f>
        <v>Malacanthus brevirostris</v>
      </c>
      <c r="O2169">
        <f t="shared" si="239"/>
        <v>2</v>
      </c>
      <c r="T2169">
        <v>2</v>
      </c>
      <c r="AJ2169">
        <f>VLOOKUP(M2169,spp!A:C,3,FALSE)</f>
        <v>4</v>
      </c>
      <c r="AK2169">
        <f>VLOOKUP(M2169,spp!A:D,4,FALSE)</f>
        <v>3</v>
      </c>
      <c r="AL2169">
        <f t="shared" si="241"/>
        <v>125000</v>
      </c>
      <c r="AM2169">
        <f t="shared" si="242"/>
        <v>3125</v>
      </c>
      <c r="AN2169">
        <f t="shared" si="243"/>
        <v>31250</v>
      </c>
      <c r="AO2169">
        <f t="shared" si="244"/>
        <v>31.25</v>
      </c>
      <c r="AP2169">
        <f t="shared" si="245"/>
        <v>0.04</v>
      </c>
      <c r="AQ2169">
        <f>VLOOKUP(M2169,spp!A:H,8,FALSE)</f>
        <v>3.5</v>
      </c>
      <c r="AR2169" t="str">
        <f>VLOOKUP(M2169,spp!A:K,10,FALSE)</f>
        <v>Planctívoro</v>
      </c>
      <c r="AS2169" t="str">
        <f>VLOOKUP(M2169,spp!A:L,12,FALSE)</f>
        <v>NE</v>
      </c>
    </row>
    <row r="2170" spans="1:45" x14ac:dyDescent="0.3">
      <c r="A2170">
        <v>57</v>
      </c>
      <c r="B2170" s="2" t="s">
        <v>1176</v>
      </c>
      <c r="C2170" s="2" t="s">
        <v>1177</v>
      </c>
      <c r="D2170" s="2" t="s">
        <v>1191</v>
      </c>
      <c r="E2170" s="2" t="s">
        <v>1179</v>
      </c>
      <c r="F2170" s="2">
        <v>3</v>
      </c>
      <c r="G2170" s="1">
        <v>41473</v>
      </c>
      <c r="H2170" s="61">
        <v>2013</v>
      </c>
      <c r="I2170" s="5" t="s">
        <v>986</v>
      </c>
      <c r="J2170" s="1"/>
      <c r="K2170">
        <v>12</v>
      </c>
      <c r="L2170" t="str">
        <f t="shared" si="240"/>
        <v>Profundo</v>
      </c>
      <c r="M2170" s="2" t="s">
        <v>1194</v>
      </c>
      <c r="N2170" t="str">
        <f>VLOOKUP(M2170,spp!A:B,2,FALSE)</f>
        <v>Stegastes arcifrons</v>
      </c>
      <c r="O2170">
        <f t="shared" si="239"/>
        <v>48</v>
      </c>
      <c r="P2170">
        <v>30</v>
      </c>
      <c r="Q2170">
        <v>18</v>
      </c>
      <c r="AJ2170">
        <f>VLOOKUP(M2170,spp!A:C,3,FALSE)</f>
        <v>3.49E-2</v>
      </c>
      <c r="AK2170">
        <f>VLOOKUP(M2170,spp!A:D,4,FALSE)</f>
        <v>2</v>
      </c>
      <c r="AL2170">
        <f t="shared" si="241"/>
        <v>41.88</v>
      </c>
      <c r="AM2170">
        <f t="shared" si="242"/>
        <v>1.0470000000000002</v>
      </c>
      <c r="AN2170">
        <f t="shared" si="243"/>
        <v>10.470000000000002</v>
      </c>
      <c r="AO2170">
        <f t="shared" si="244"/>
        <v>1.0470000000000002E-2</v>
      </c>
      <c r="AP2170">
        <f t="shared" si="245"/>
        <v>0.96</v>
      </c>
      <c r="AQ2170">
        <f>VLOOKUP(M2170,spp!A:H,8,FALSE)</f>
        <v>2.97</v>
      </c>
      <c r="AR2170" t="str">
        <f>VLOOKUP(M2170,spp!A:K,10,FALSE)</f>
        <v>Herbívoro</v>
      </c>
      <c r="AS2170" t="str">
        <f>VLOOKUP(M2170,spp!A:L,12,FALSE)</f>
        <v>LC</v>
      </c>
    </row>
    <row r="2171" spans="1:45" x14ac:dyDescent="0.3">
      <c r="A2171">
        <v>57</v>
      </c>
      <c r="B2171" s="2" t="s">
        <v>1176</v>
      </c>
      <c r="C2171" s="2" t="s">
        <v>1177</v>
      </c>
      <c r="D2171" s="2" t="s">
        <v>1191</v>
      </c>
      <c r="E2171" s="2" t="s">
        <v>1179</v>
      </c>
      <c r="F2171" s="2">
        <v>3</v>
      </c>
      <c r="G2171" s="1">
        <v>41473</v>
      </c>
      <c r="H2171" s="61">
        <v>2013</v>
      </c>
      <c r="I2171" s="5" t="s">
        <v>986</v>
      </c>
      <c r="J2171" s="1"/>
      <c r="K2171">
        <v>12</v>
      </c>
      <c r="L2171" t="str">
        <f t="shared" si="240"/>
        <v>Profundo</v>
      </c>
      <c r="M2171" s="2" t="s">
        <v>1141</v>
      </c>
      <c r="N2171" t="str">
        <f>VLOOKUP(M2171,spp!A:B,2,FALSE)</f>
        <v>Halichoeres discolor</v>
      </c>
      <c r="O2171">
        <f t="shared" si="239"/>
        <v>17</v>
      </c>
      <c r="P2171">
        <v>12</v>
      </c>
      <c r="Q2171">
        <v>5</v>
      </c>
      <c r="AJ2171">
        <f>VLOOKUP(M2171,spp!A:C,3,FALSE)</f>
        <v>0.01</v>
      </c>
      <c r="AK2171">
        <f>VLOOKUP(M2171,spp!A:D,4,FALSE)</f>
        <v>3.04</v>
      </c>
      <c r="AL2171">
        <f t="shared" si="241"/>
        <v>24.809209071235742</v>
      </c>
      <c r="AM2171">
        <f t="shared" si="242"/>
        <v>0.62023022678089357</v>
      </c>
      <c r="AN2171">
        <f t="shared" si="243"/>
        <v>6.2023022678089355</v>
      </c>
      <c r="AO2171">
        <f t="shared" si="244"/>
        <v>6.2023022678089354E-3</v>
      </c>
      <c r="AP2171">
        <f t="shared" si="245"/>
        <v>0.34</v>
      </c>
      <c r="AQ2171">
        <f>VLOOKUP(M2171,spp!A:H,8,FALSE)</f>
        <v>3.4</v>
      </c>
      <c r="AR2171" t="str">
        <f>VLOOKUP(M2171,spp!A:K,10,FALSE)</f>
        <v>Depredador</v>
      </c>
      <c r="AS2171" t="str">
        <f>VLOOKUP(M2171,spp!A:L,12,FALSE)</f>
        <v>VU</v>
      </c>
    </row>
    <row r="2172" spans="1:45" x14ac:dyDescent="0.3">
      <c r="A2172">
        <v>57</v>
      </c>
      <c r="B2172" s="2" t="s">
        <v>1176</v>
      </c>
      <c r="C2172" s="2" t="s">
        <v>1177</v>
      </c>
      <c r="D2172" s="2" t="s">
        <v>1191</v>
      </c>
      <c r="E2172" s="2" t="s">
        <v>1179</v>
      </c>
      <c r="F2172" s="2">
        <v>3</v>
      </c>
      <c r="G2172" s="1">
        <v>41473</v>
      </c>
      <c r="H2172" s="61">
        <v>2013</v>
      </c>
      <c r="I2172" s="5" t="s">
        <v>986</v>
      </c>
      <c r="J2172" s="1"/>
      <c r="K2172">
        <v>12</v>
      </c>
      <c r="L2172" t="str">
        <f t="shared" si="240"/>
        <v>Profundo</v>
      </c>
      <c r="M2172" s="2" t="s">
        <v>1078</v>
      </c>
      <c r="N2172" t="str">
        <f>VLOOKUP(M2172,spp!A:B,2,FALSE)</f>
        <v>Lutjanus viridis</v>
      </c>
      <c r="O2172">
        <f t="shared" si="239"/>
        <v>250</v>
      </c>
      <c r="T2172">
        <v>250</v>
      </c>
      <c r="AJ2172">
        <f>VLOOKUP(M2172,spp!A:C,3,FALSE)</f>
        <v>1.67E-2</v>
      </c>
      <c r="AK2172">
        <f>VLOOKUP(M2172,spp!A:D,4,FALSE)</f>
        <v>2</v>
      </c>
      <c r="AL2172">
        <f t="shared" si="241"/>
        <v>2609.375</v>
      </c>
      <c r="AM2172">
        <f t="shared" si="242"/>
        <v>65.234375</v>
      </c>
      <c r="AN2172">
        <f t="shared" si="243"/>
        <v>652.34375</v>
      </c>
      <c r="AO2172">
        <f t="shared" si="244"/>
        <v>0.65234375</v>
      </c>
      <c r="AP2172">
        <f t="shared" si="245"/>
        <v>5</v>
      </c>
      <c r="AQ2172">
        <f>VLOOKUP(M2172,spp!A:H,8,FALSE)</f>
        <v>4.2</v>
      </c>
      <c r="AR2172" t="str">
        <f>VLOOKUP(M2172,spp!A:K,10,FALSE)</f>
        <v>Depredador Tope</v>
      </c>
      <c r="AS2172" t="str">
        <f>VLOOKUP(M2172,spp!A:L,12,FALSE)</f>
        <v>LC</v>
      </c>
    </row>
    <row r="2173" spans="1:45" x14ac:dyDescent="0.3">
      <c r="A2173">
        <v>57</v>
      </c>
      <c r="B2173" s="2" t="s">
        <v>1176</v>
      </c>
      <c r="C2173" s="2" t="s">
        <v>1177</v>
      </c>
      <c r="D2173" s="2" t="s">
        <v>1191</v>
      </c>
      <c r="E2173" s="2" t="s">
        <v>1179</v>
      </c>
      <c r="F2173" s="2">
        <v>3</v>
      </c>
      <c r="G2173" s="1">
        <v>41473</v>
      </c>
      <c r="H2173" s="61">
        <v>2013</v>
      </c>
      <c r="I2173" s="5" t="s">
        <v>986</v>
      </c>
      <c r="J2173" s="1"/>
      <c r="K2173">
        <v>12</v>
      </c>
      <c r="L2173" t="str">
        <f t="shared" si="240"/>
        <v>Profundo</v>
      </c>
      <c r="M2173" s="2" t="s">
        <v>1021</v>
      </c>
      <c r="N2173" t="str">
        <f>VLOOKUP(M2173,spp!A:B,2,FALSE)</f>
        <v>Johnrandallia nigrirostris</v>
      </c>
      <c r="O2173">
        <f t="shared" si="239"/>
        <v>7</v>
      </c>
      <c r="Q2173">
        <v>7</v>
      </c>
      <c r="AJ2173">
        <f>VLOOKUP(M2173,spp!A:C,3,FALSE)</f>
        <v>2</v>
      </c>
      <c r="AK2173">
        <f>VLOOKUP(M2173,spp!A:D,4,FALSE)</f>
        <v>3</v>
      </c>
      <c r="AL2173">
        <f t="shared" si="241"/>
        <v>5906.25</v>
      </c>
      <c r="AM2173">
        <f t="shared" si="242"/>
        <v>147.65625</v>
      </c>
      <c r="AN2173">
        <f t="shared" si="243"/>
        <v>1476.5625</v>
      </c>
      <c r="AO2173">
        <f t="shared" si="244"/>
        <v>1.4765625</v>
      </c>
      <c r="AP2173">
        <f t="shared" si="245"/>
        <v>0.14000000000000001</v>
      </c>
      <c r="AQ2173">
        <f>VLOOKUP(M2173,spp!A:H,8,FALSE)</f>
        <v>3</v>
      </c>
      <c r="AR2173" t="str">
        <f>VLOOKUP(M2173,spp!A:K,10,FALSE)</f>
        <v>Depredador</v>
      </c>
      <c r="AS2173" t="str">
        <f>VLOOKUP(M2173,spp!A:L,12,FALSE)</f>
        <v>LC</v>
      </c>
    </row>
    <row r="2174" spans="1:45" x14ac:dyDescent="0.3">
      <c r="A2174">
        <v>57</v>
      </c>
      <c r="B2174" s="2" t="s">
        <v>1176</v>
      </c>
      <c r="C2174" s="2" t="s">
        <v>1177</v>
      </c>
      <c r="D2174" s="2" t="s">
        <v>1191</v>
      </c>
      <c r="E2174" s="2" t="s">
        <v>1179</v>
      </c>
      <c r="F2174" s="2">
        <v>3</v>
      </c>
      <c r="G2174" s="1">
        <v>41473</v>
      </c>
      <c r="H2174" s="61">
        <v>2013</v>
      </c>
      <c r="I2174" s="5" t="s">
        <v>986</v>
      </c>
      <c r="J2174" s="1"/>
      <c r="K2174">
        <v>12</v>
      </c>
      <c r="L2174" t="str">
        <f t="shared" si="240"/>
        <v>Profundo</v>
      </c>
      <c r="M2174" s="2" t="s">
        <v>1062</v>
      </c>
      <c r="N2174" t="str">
        <f>VLOOKUP(M2174,spp!A:B,2,FALSE)</f>
        <v>Paranthias colonus</v>
      </c>
      <c r="O2174">
        <f t="shared" ref="O2174:O2237" si="246">+SUM(P2174:AF2174)</f>
        <v>5</v>
      </c>
      <c r="Q2174">
        <v>5</v>
      </c>
      <c r="AJ2174">
        <f>VLOOKUP(M2174,spp!A:C,3,FALSE)</f>
        <v>1.485E-2</v>
      </c>
      <c r="AK2174">
        <f>VLOOKUP(M2174,spp!A:D,4,FALSE)</f>
        <v>2</v>
      </c>
      <c r="AL2174">
        <f t="shared" si="241"/>
        <v>4.1765625000000002</v>
      </c>
      <c r="AM2174">
        <f t="shared" si="242"/>
        <v>0.1044140625</v>
      </c>
      <c r="AN2174">
        <f t="shared" si="243"/>
        <v>1.044140625</v>
      </c>
      <c r="AO2174">
        <f t="shared" si="244"/>
        <v>1.0441406250000001E-3</v>
      </c>
      <c r="AP2174">
        <f t="shared" si="245"/>
        <v>0.1</v>
      </c>
      <c r="AQ2174">
        <f>VLOOKUP(M2174,spp!A:H,8,FALSE)</f>
        <v>3.8</v>
      </c>
      <c r="AR2174" t="str">
        <f>VLOOKUP(M2174,spp!A:K,10,FALSE)</f>
        <v>Planctívoro</v>
      </c>
      <c r="AS2174" t="str">
        <f>VLOOKUP(M2174,spp!A:L,12,FALSE)</f>
        <v>LC</v>
      </c>
    </row>
    <row r="2175" spans="1:45" x14ac:dyDescent="0.3">
      <c r="A2175">
        <v>57</v>
      </c>
      <c r="B2175" s="2" t="s">
        <v>1176</v>
      </c>
      <c r="C2175" s="2" t="s">
        <v>1177</v>
      </c>
      <c r="D2175" s="2" t="s">
        <v>1191</v>
      </c>
      <c r="E2175" s="2" t="s">
        <v>1179</v>
      </c>
      <c r="F2175" s="2">
        <v>3</v>
      </c>
      <c r="G2175" s="1">
        <v>41473</v>
      </c>
      <c r="H2175" s="61">
        <v>2013</v>
      </c>
      <c r="I2175" s="5" t="s">
        <v>986</v>
      </c>
      <c r="J2175" s="1"/>
      <c r="K2175">
        <v>12</v>
      </c>
      <c r="L2175" t="str">
        <f t="shared" si="240"/>
        <v>Profundo</v>
      </c>
      <c r="M2175" s="2" t="s">
        <v>1022</v>
      </c>
      <c r="N2175" t="str">
        <f>VLOOKUP(M2175,spp!A:B,2,FALSE)</f>
        <v>Epinephelus labriformis</v>
      </c>
      <c r="O2175">
        <f t="shared" si="246"/>
        <v>1</v>
      </c>
      <c r="T2175">
        <v>1</v>
      </c>
      <c r="AJ2175">
        <f>VLOOKUP(M2175,spp!A:C,3,FALSE)</f>
        <v>3</v>
      </c>
      <c r="AK2175">
        <f>VLOOKUP(M2175,spp!A:D,4,FALSE)</f>
        <v>2.9</v>
      </c>
      <c r="AL2175">
        <f t="shared" si="241"/>
        <v>33974.046734891948</v>
      </c>
      <c r="AM2175">
        <f t="shared" si="242"/>
        <v>849.35116837229873</v>
      </c>
      <c r="AN2175">
        <f t="shared" si="243"/>
        <v>8493.5116837229871</v>
      </c>
      <c r="AO2175">
        <f t="shared" si="244"/>
        <v>8.4935116837229874</v>
      </c>
      <c r="AP2175">
        <f t="shared" si="245"/>
        <v>0.02</v>
      </c>
      <c r="AQ2175">
        <f>VLOOKUP(M2175,spp!A:H,8,FALSE)</f>
        <v>4</v>
      </c>
      <c r="AR2175" t="str">
        <f>VLOOKUP(M2175,spp!A:K,10,FALSE)</f>
        <v>Depredador Tope</v>
      </c>
      <c r="AS2175" t="str">
        <f>VLOOKUP(M2175,spp!A:L,12,FALSE)</f>
        <v>LC</v>
      </c>
    </row>
    <row r="2176" spans="1:45" x14ac:dyDescent="0.3">
      <c r="A2176">
        <v>57</v>
      </c>
      <c r="B2176" s="2" t="s">
        <v>1176</v>
      </c>
      <c r="C2176" s="2" t="s">
        <v>1177</v>
      </c>
      <c r="D2176" s="2" t="s">
        <v>1191</v>
      </c>
      <c r="E2176" s="2" t="s">
        <v>1179</v>
      </c>
      <c r="F2176" s="2">
        <v>3</v>
      </c>
      <c r="G2176" s="1">
        <v>41473</v>
      </c>
      <c r="H2176" s="61">
        <v>2013</v>
      </c>
      <c r="I2176" s="5" t="s">
        <v>986</v>
      </c>
      <c r="J2176" s="1"/>
      <c r="K2176">
        <v>12</v>
      </c>
      <c r="L2176" t="str">
        <f t="shared" si="240"/>
        <v>Profundo</v>
      </c>
      <c r="M2176" s="2" t="s">
        <v>1081</v>
      </c>
      <c r="N2176" t="str">
        <f>VLOOKUP(M2176,spp!A:B,2,FALSE)</f>
        <v>Triaenodon obesus</v>
      </c>
      <c r="O2176">
        <f t="shared" si="246"/>
        <v>2</v>
      </c>
      <c r="AC2176">
        <v>2</v>
      </c>
      <c r="AJ2176">
        <f>VLOOKUP(M2176,spp!A:C,3,FALSE)</f>
        <v>1.5E-3</v>
      </c>
      <c r="AK2176">
        <f>VLOOKUP(M2176,spp!A:D,4,FALSE)</f>
        <v>3</v>
      </c>
      <c r="AL2176">
        <f t="shared" si="241"/>
        <v>7798.828125</v>
      </c>
      <c r="AM2176">
        <f t="shared" si="242"/>
        <v>194.970703125</v>
      </c>
      <c r="AN2176">
        <f t="shared" si="243"/>
        <v>1949.70703125</v>
      </c>
      <c r="AO2176">
        <f t="shared" si="244"/>
        <v>1.94970703125</v>
      </c>
      <c r="AP2176">
        <f t="shared" si="245"/>
        <v>0.04</v>
      </c>
      <c r="AQ2176">
        <f>VLOOKUP(M2176,spp!A:H,8,FALSE)</f>
        <v>4.2</v>
      </c>
      <c r="AR2176" t="str">
        <f>VLOOKUP(M2176,spp!A:K,10,FALSE)</f>
        <v>Depredador Tope</v>
      </c>
      <c r="AS2176" t="str">
        <f>VLOOKUP(M2176,spp!A:L,12,FALSE)</f>
        <v>NT</v>
      </c>
    </row>
    <row r="2177" spans="1:45" x14ac:dyDescent="0.3">
      <c r="A2177">
        <v>57</v>
      </c>
      <c r="B2177" s="2" t="s">
        <v>1176</v>
      </c>
      <c r="C2177" s="2" t="s">
        <v>1177</v>
      </c>
      <c r="D2177" s="2" t="s">
        <v>1191</v>
      </c>
      <c r="E2177" s="2" t="s">
        <v>1179</v>
      </c>
      <c r="F2177" s="2">
        <v>3</v>
      </c>
      <c r="G2177" s="1">
        <v>41473</v>
      </c>
      <c r="H2177" s="61">
        <v>2013</v>
      </c>
      <c r="I2177" s="5" t="s">
        <v>986</v>
      </c>
      <c r="J2177" s="1"/>
      <c r="K2177">
        <v>12</v>
      </c>
      <c r="L2177" t="str">
        <f t="shared" si="240"/>
        <v>Profundo</v>
      </c>
      <c r="M2177" s="2" t="s">
        <v>1079</v>
      </c>
      <c r="N2177" t="str">
        <f>VLOOKUP(M2177,spp!A:B,2,FALSE)</f>
        <v>Cirrhitichthys oxycephalus</v>
      </c>
      <c r="O2177">
        <f t="shared" si="246"/>
        <v>2</v>
      </c>
      <c r="P2177">
        <v>2</v>
      </c>
      <c r="AJ2177">
        <f>VLOOKUP(M2177,spp!A:C,3,FALSE)</f>
        <v>3.32E-2</v>
      </c>
      <c r="AK2177">
        <f>VLOOKUP(M2177,spp!A:D,4,FALSE)</f>
        <v>3</v>
      </c>
      <c r="AL2177">
        <f t="shared" si="241"/>
        <v>1.0375000000000001</v>
      </c>
      <c r="AM2177">
        <f t="shared" si="242"/>
        <v>2.5937500000000002E-2</v>
      </c>
      <c r="AN2177">
        <f t="shared" si="243"/>
        <v>0.25937500000000002</v>
      </c>
      <c r="AO2177">
        <f t="shared" si="244"/>
        <v>2.59375E-4</v>
      </c>
      <c r="AP2177">
        <f t="shared" si="245"/>
        <v>0.04</v>
      </c>
      <c r="AQ2177">
        <f>VLOOKUP(M2177,spp!A:H,8,FALSE)</f>
        <v>3.9</v>
      </c>
      <c r="AR2177" t="str">
        <f>VLOOKUP(M2177,spp!A:K,10,FALSE)</f>
        <v>Depredador</v>
      </c>
      <c r="AS2177" t="str">
        <f>VLOOKUP(M2177,spp!A:L,12,FALSE)</f>
        <v>NE</v>
      </c>
    </row>
    <row r="2178" spans="1:45" x14ac:dyDescent="0.3">
      <c r="A2178">
        <v>57</v>
      </c>
      <c r="B2178" s="2" t="s">
        <v>1176</v>
      </c>
      <c r="C2178" s="2" t="s">
        <v>1177</v>
      </c>
      <c r="D2178" s="2" t="s">
        <v>1191</v>
      </c>
      <c r="E2178" s="2" t="s">
        <v>1179</v>
      </c>
      <c r="F2178" s="2">
        <v>3</v>
      </c>
      <c r="G2178" s="1">
        <v>41473</v>
      </c>
      <c r="H2178" s="61">
        <v>2013</v>
      </c>
      <c r="I2178" s="5" t="s">
        <v>986</v>
      </c>
      <c r="J2178" s="1"/>
      <c r="K2178">
        <v>12</v>
      </c>
      <c r="L2178" t="str">
        <f t="shared" si="240"/>
        <v>Profundo</v>
      </c>
      <c r="M2178" s="2" t="s">
        <v>1040</v>
      </c>
      <c r="N2178" t="str">
        <f>VLOOKUP(M2178,spp!A:B,2,FALSE)</f>
        <v>Sufflamen verres</v>
      </c>
      <c r="O2178">
        <f t="shared" si="246"/>
        <v>2</v>
      </c>
      <c r="R2178">
        <v>2</v>
      </c>
      <c r="AJ2178">
        <f>VLOOKUP(M2178,spp!A:C,3,FALSE)</f>
        <v>2</v>
      </c>
      <c r="AK2178">
        <f>VLOOKUP(M2178,spp!A:D,4,FALSE)</f>
        <v>3</v>
      </c>
      <c r="AL2178">
        <f t="shared" si="241"/>
        <v>7812.5</v>
      </c>
      <c r="AM2178">
        <f t="shared" si="242"/>
        <v>195.3125</v>
      </c>
      <c r="AN2178">
        <f t="shared" si="243"/>
        <v>1953.125</v>
      </c>
      <c r="AO2178">
        <f t="shared" si="244"/>
        <v>1.953125</v>
      </c>
      <c r="AP2178">
        <f t="shared" si="245"/>
        <v>0.04</v>
      </c>
      <c r="AQ2178">
        <f>VLOOKUP(M2178,spp!A:H,8,FALSE)</f>
        <v>3.3</v>
      </c>
      <c r="AR2178" t="str">
        <f>VLOOKUP(M2178,spp!A:K,10,FALSE)</f>
        <v>Depredador</v>
      </c>
      <c r="AS2178" t="str">
        <f>VLOOKUP(M2178,spp!A:L,12,FALSE)</f>
        <v>LC</v>
      </c>
    </row>
    <row r="2179" spans="1:45" x14ac:dyDescent="0.3">
      <c r="A2179">
        <v>57</v>
      </c>
      <c r="B2179" s="2" t="s">
        <v>1176</v>
      </c>
      <c r="C2179" s="2" t="s">
        <v>1177</v>
      </c>
      <c r="D2179" s="2" t="s">
        <v>1191</v>
      </c>
      <c r="E2179" s="2" t="s">
        <v>1179</v>
      </c>
      <c r="F2179" s="2">
        <v>3</v>
      </c>
      <c r="G2179" s="1">
        <v>41473</v>
      </c>
      <c r="H2179" s="61">
        <v>2013</v>
      </c>
      <c r="I2179" s="5" t="s">
        <v>986</v>
      </c>
      <c r="J2179" s="1"/>
      <c r="K2179">
        <v>12</v>
      </c>
      <c r="L2179" t="str">
        <f t="shared" si="240"/>
        <v>Profundo</v>
      </c>
      <c r="M2179" s="2" t="s">
        <v>1028</v>
      </c>
      <c r="N2179" t="str">
        <f>VLOOKUP(M2179,spp!A:B,2,FALSE)</f>
        <v>Thalassoma lucasanum</v>
      </c>
      <c r="O2179">
        <f t="shared" si="246"/>
        <v>50</v>
      </c>
      <c r="P2179">
        <v>50</v>
      </c>
      <c r="AJ2179">
        <f>VLOOKUP(M2179,spp!A:C,3,FALSE)</f>
        <v>1.261E-2</v>
      </c>
      <c r="AK2179">
        <f>VLOOKUP(M2179,spp!A:D,4,FALSE)</f>
        <v>2</v>
      </c>
      <c r="AL2179">
        <f t="shared" si="241"/>
        <v>3.9406249999999998</v>
      </c>
      <c r="AM2179">
        <f t="shared" si="242"/>
        <v>9.8515624999999996E-2</v>
      </c>
      <c r="AN2179">
        <f t="shared" si="243"/>
        <v>0.98515624999999996</v>
      </c>
      <c r="AO2179">
        <f t="shared" si="244"/>
        <v>9.8515624999999992E-4</v>
      </c>
      <c r="AP2179">
        <f t="shared" si="245"/>
        <v>1</v>
      </c>
      <c r="AQ2179">
        <f>VLOOKUP(M2179,spp!A:H,8,FALSE)</f>
        <v>3.5</v>
      </c>
      <c r="AR2179" t="str">
        <f>VLOOKUP(M2179,spp!A:K,10,FALSE)</f>
        <v>Depredador</v>
      </c>
      <c r="AS2179" t="str">
        <f>VLOOKUP(M2179,spp!A:L,12,FALSE)</f>
        <v>LC</v>
      </c>
    </row>
    <row r="2180" spans="1:45" x14ac:dyDescent="0.3">
      <c r="A2180">
        <v>57</v>
      </c>
      <c r="B2180" s="2" t="s">
        <v>1176</v>
      </c>
      <c r="C2180" s="2" t="s">
        <v>1177</v>
      </c>
      <c r="D2180" s="2" t="s">
        <v>1191</v>
      </c>
      <c r="E2180" s="2" t="s">
        <v>1179</v>
      </c>
      <c r="F2180" s="2">
        <v>3</v>
      </c>
      <c r="G2180" s="1">
        <v>41473</v>
      </c>
      <c r="H2180" s="61">
        <v>2013</v>
      </c>
      <c r="I2180" s="5" t="s">
        <v>986</v>
      </c>
      <c r="J2180" s="1"/>
      <c r="K2180">
        <v>12</v>
      </c>
      <c r="L2180" t="str">
        <f t="shared" ref="L2180:L2243" si="247">IF(K2180&gt;6,"Profundo","Somero")</f>
        <v>Profundo</v>
      </c>
      <c r="M2180" s="2" t="s">
        <v>1200</v>
      </c>
      <c r="N2180" t="str">
        <f>VLOOKUP(M2180,spp!A:B,2,FALSE)</f>
        <v>Thalassoma grammaticum</v>
      </c>
      <c r="O2180">
        <f t="shared" si="246"/>
        <v>2</v>
      </c>
      <c r="R2180">
        <v>1</v>
      </c>
      <c r="S2180">
        <v>1</v>
      </c>
      <c r="AJ2180">
        <f>VLOOKUP(M2180,spp!A:C,3,FALSE)</f>
        <v>1</v>
      </c>
      <c r="AK2180">
        <f>VLOOKUP(M2180,spp!A:D,4,FALSE)</f>
        <v>2.9718</v>
      </c>
      <c r="AL2180">
        <f t="shared" ref="AL2180:AL2243" si="248">((AJ2180*$P$2^AK2180)*P2180)+((AJ2180*$Q$2^AK2180)*Q2180)+((AJ2180*$R$2^AK2180)*R2180)+((AJ2180*$S$2^AK2180)*S2180)+((AJ2180*$T$2^AK2180)*T2180)+((AJ2180*$U$2^AK2180)*U2180)+((AJ2180*$V$2^AK2180)*V2180)+((AJ2180*$W$2^AK2180)*W2180)+((AJ2180*$X$2^AK2180)*X2180)+((AJ2180*$Y$2^AK2180)*Y2180)+((AJ2180*$Z$2^AK2180)*Z2180)+((AJ2180*$AA$2^AK2180)*AA2180)+((AJ2180*$AB$2^AK2180)*AB2180)+ ((AJ2180*$AC$2^AK2180)*AC2180)+((AJ2180*$AD$2^AK2180)*AD2180)+((AJ2180*$AE$2^AK2180)*AE2180)+((AJ2180*$AF$2^AK2180)*AF2180)+((AJ2180*$AG$2^AK2180)*AG2180)+((AJ2180*$AH$2^AK2180)*AH2180)</f>
        <v>6762.6464418287514</v>
      </c>
      <c r="AM2180">
        <f t="shared" ref="AM2180:AM2243" si="249">AL2180/40</f>
        <v>169.06616104571879</v>
      </c>
      <c r="AN2180">
        <f t="shared" ref="AN2180:AN2243" si="250">AM2180*10</f>
        <v>1690.6616104571879</v>
      </c>
      <c r="AO2180">
        <f t="shared" ref="AO2180:AO2243" si="251">AN2180/1000</f>
        <v>1.6906616104571879</v>
      </c>
      <c r="AP2180">
        <f t="shared" ref="AP2180:AP2243" si="252">O2180/$C$1</f>
        <v>0.04</v>
      </c>
      <c r="AQ2180">
        <f>VLOOKUP(M2180,spp!A:H,8,FALSE)</f>
        <v>3.5</v>
      </c>
      <c r="AR2180" t="str">
        <f>VLOOKUP(M2180,spp!A:K,10,FALSE)</f>
        <v>Depredador</v>
      </c>
      <c r="AS2180" t="str">
        <f>VLOOKUP(M2180,spp!A:L,12,FALSE)</f>
        <v>LC</v>
      </c>
    </row>
    <row r="2181" spans="1:45" x14ac:dyDescent="0.3">
      <c r="A2181">
        <v>57</v>
      </c>
      <c r="B2181" s="2" t="s">
        <v>1176</v>
      </c>
      <c r="C2181" s="2" t="s">
        <v>1177</v>
      </c>
      <c r="D2181" s="2" t="s">
        <v>1191</v>
      </c>
      <c r="E2181" s="2" t="s">
        <v>1179</v>
      </c>
      <c r="F2181" s="2">
        <v>3</v>
      </c>
      <c r="G2181" s="1">
        <v>41473</v>
      </c>
      <c r="H2181" s="61">
        <v>2013</v>
      </c>
      <c r="I2181" s="5" t="s">
        <v>986</v>
      </c>
      <c r="J2181" s="1"/>
      <c r="K2181">
        <v>12</v>
      </c>
      <c r="L2181" t="str">
        <f t="shared" si="247"/>
        <v>Profundo</v>
      </c>
      <c r="M2181" s="2" t="s">
        <v>1066</v>
      </c>
      <c r="N2181" t="str">
        <f>VLOOKUP(M2181,spp!A:B,2,FALSE)</f>
        <v>Caranx melampygus</v>
      </c>
      <c r="O2181">
        <f t="shared" si="246"/>
        <v>4</v>
      </c>
      <c r="V2181">
        <v>4</v>
      </c>
      <c r="AJ2181">
        <f>VLOOKUP(M2181,spp!A:C,3,FALSE)</f>
        <v>2</v>
      </c>
      <c r="AK2181">
        <f>VLOOKUP(M2181,spp!A:D,4,FALSE)</f>
        <v>2</v>
      </c>
      <c r="AL2181">
        <f t="shared" si="248"/>
        <v>16200</v>
      </c>
      <c r="AM2181">
        <f t="shared" si="249"/>
        <v>405</v>
      </c>
      <c r="AN2181">
        <f t="shared" si="250"/>
        <v>4050</v>
      </c>
      <c r="AO2181">
        <f t="shared" si="251"/>
        <v>4.05</v>
      </c>
      <c r="AP2181">
        <f t="shared" si="252"/>
        <v>0.08</v>
      </c>
      <c r="AQ2181">
        <f>VLOOKUP(M2181,spp!A:H,8,FALSE)</f>
        <v>4.5</v>
      </c>
      <c r="AR2181" t="str">
        <f>VLOOKUP(M2181,spp!A:K,10,FALSE)</f>
        <v>Depredador Tope</v>
      </c>
      <c r="AS2181" t="str">
        <f>VLOOKUP(M2181,spp!A:L,12,FALSE)</f>
        <v>NE</v>
      </c>
    </row>
    <row r="2182" spans="1:45" x14ac:dyDescent="0.3">
      <c r="A2182">
        <v>57</v>
      </c>
      <c r="B2182" s="2" t="s">
        <v>1176</v>
      </c>
      <c r="C2182" s="2" t="s">
        <v>1177</v>
      </c>
      <c r="D2182" s="2" t="s">
        <v>1191</v>
      </c>
      <c r="E2182" s="2" t="s">
        <v>1179</v>
      </c>
      <c r="F2182" s="2">
        <v>3</v>
      </c>
      <c r="G2182" s="1">
        <v>41473</v>
      </c>
      <c r="H2182" s="61">
        <v>2013</v>
      </c>
      <c r="I2182" s="5" t="s">
        <v>986</v>
      </c>
      <c r="J2182" s="1"/>
      <c r="K2182">
        <v>12</v>
      </c>
      <c r="L2182" t="str">
        <f t="shared" si="247"/>
        <v>Profundo</v>
      </c>
      <c r="M2182" s="2" t="s">
        <v>1080</v>
      </c>
      <c r="N2182" t="str">
        <f>VLOOKUP(M2182,spp!A:B,2,FALSE)</f>
        <v>Aulostomus chinensis</v>
      </c>
      <c r="O2182">
        <f t="shared" si="246"/>
        <v>1</v>
      </c>
      <c r="V2182">
        <v>1</v>
      </c>
      <c r="AJ2182">
        <f>VLOOKUP(M2182,spp!A:C,3,FALSE)</f>
        <v>2</v>
      </c>
      <c r="AK2182">
        <f>VLOOKUP(M2182,spp!A:D,4,FALSE)</f>
        <v>3</v>
      </c>
      <c r="AL2182">
        <f t="shared" si="248"/>
        <v>182250</v>
      </c>
      <c r="AM2182">
        <f t="shared" si="249"/>
        <v>4556.25</v>
      </c>
      <c r="AN2182">
        <f t="shared" si="250"/>
        <v>45562.5</v>
      </c>
      <c r="AO2182">
        <f t="shared" si="251"/>
        <v>45.5625</v>
      </c>
      <c r="AP2182">
        <f t="shared" si="252"/>
        <v>0.02</v>
      </c>
      <c r="AQ2182">
        <f>VLOOKUP(M2182,spp!A:H,8,FALSE)</f>
        <v>3.9</v>
      </c>
      <c r="AR2182" t="str">
        <f>VLOOKUP(M2182,spp!A:K,10,FALSE)</f>
        <v>Depredador</v>
      </c>
      <c r="AS2182" t="str">
        <f>VLOOKUP(M2182,spp!A:L,12,FALSE)</f>
        <v>NE</v>
      </c>
    </row>
    <row r="2183" spans="1:45" x14ac:dyDescent="0.3">
      <c r="A2183">
        <v>57</v>
      </c>
      <c r="B2183" s="2" t="s">
        <v>1176</v>
      </c>
      <c r="C2183" s="2" t="s">
        <v>1177</v>
      </c>
      <c r="D2183" s="2" t="s">
        <v>1191</v>
      </c>
      <c r="E2183" s="2" t="s">
        <v>1179</v>
      </c>
      <c r="F2183" s="2">
        <v>3</v>
      </c>
      <c r="G2183" s="1">
        <v>41473</v>
      </c>
      <c r="H2183" s="61">
        <v>2013</v>
      </c>
      <c r="I2183" s="5" t="s">
        <v>986</v>
      </c>
      <c r="J2183" s="1"/>
      <c r="K2183">
        <v>12</v>
      </c>
      <c r="L2183" t="str">
        <f t="shared" si="247"/>
        <v>Profundo</v>
      </c>
      <c r="M2183" s="2" t="s">
        <v>1049</v>
      </c>
      <c r="N2183" t="str">
        <f>VLOOKUP(M2183,spp!A:B,2,FALSE)</f>
        <v>Mulloidichthys dentatus</v>
      </c>
      <c r="O2183">
        <f t="shared" si="246"/>
        <v>250</v>
      </c>
      <c r="T2183">
        <v>250</v>
      </c>
      <c r="AJ2183">
        <f>VLOOKUP(M2183,spp!A:C,3,FALSE)</f>
        <v>1.26E-2</v>
      </c>
      <c r="AK2183">
        <f>VLOOKUP(M2183,spp!A:D,4,FALSE)</f>
        <v>3</v>
      </c>
      <c r="AL2183">
        <f t="shared" si="248"/>
        <v>49218.75</v>
      </c>
      <c r="AM2183">
        <f t="shared" si="249"/>
        <v>1230.46875</v>
      </c>
      <c r="AN2183">
        <f t="shared" si="250"/>
        <v>12304.6875</v>
      </c>
      <c r="AO2183">
        <f t="shared" si="251"/>
        <v>12.3046875</v>
      </c>
      <c r="AP2183">
        <f t="shared" si="252"/>
        <v>5</v>
      </c>
      <c r="AQ2183">
        <f>VLOOKUP(M2183,spp!A:H,8,FALSE)</f>
        <v>3.7</v>
      </c>
      <c r="AR2183" t="str">
        <f>VLOOKUP(M2183,spp!A:K,10,FALSE)</f>
        <v>Depredador</v>
      </c>
      <c r="AS2183" t="str">
        <f>VLOOKUP(M2183,spp!A:L,12,FALSE)</f>
        <v>LC</v>
      </c>
    </row>
    <row r="2184" spans="1:45" x14ac:dyDescent="0.3">
      <c r="A2184">
        <v>57</v>
      </c>
      <c r="B2184" s="2" t="s">
        <v>1176</v>
      </c>
      <c r="C2184" s="2" t="s">
        <v>1177</v>
      </c>
      <c r="D2184" s="2" t="s">
        <v>1191</v>
      </c>
      <c r="E2184" s="2" t="s">
        <v>1179</v>
      </c>
      <c r="F2184" s="2">
        <v>3</v>
      </c>
      <c r="G2184" s="1">
        <v>41473</v>
      </c>
      <c r="H2184" s="61">
        <v>2013</v>
      </c>
      <c r="I2184" s="5" t="s">
        <v>986</v>
      </c>
      <c r="J2184" s="1"/>
      <c r="K2184">
        <v>12</v>
      </c>
      <c r="L2184" t="str">
        <f t="shared" si="247"/>
        <v>Profundo</v>
      </c>
      <c r="M2184" s="2" t="s">
        <v>1046</v>
      </c>
      <c r="N2184" t="str">
        <f>VLOOKUP(M2184,spp!A:B,2,FALSE)</f>
        <v>Arothron meleagris</v>
      </c>
      <c r="O2184">
        <f t="shared" si="246"/>
        <v>4</v>
      </c>
      <c r="S2184">
        <v>4</v>
      </c>
      <c r="AJ2184">
        <f>VLOOKUP(M2184,spp!A:C,3,FALSE)</f>
        <v>3</v>
      </c>
      <c r="AK2184">
        <f>VLOOKUP(M2184,spp!A:D,4,FALSE)</f>
        <v>2</v>
      </c>
      <c r="AL2184">
        <f t="shared" si="248"/>
        <v>3675</v>
      </c>
      <c r="AM2184">
        <f t="shared" si="249"/>
        <v>91.875</v>
      </c>
      <c r="AN2184">
        <f t="shared" si="250"/>
        <v>918.75</v>
      </c>
      <c r="AO2184">
        <f t="shared" si="251"/>
        <v>0.91874999999999996</v>
      </c>
      <c r="AP2184">
        <f t="shared" si="252"/>
        <v>0.08</v>
      </c>
      <c r="AQ2184">
        <f>VLOOKUP(M2184,spp!A:H,8,FALSE)</f>
        <v>3.4</v>
      </c>
      <c r="AR2184" t="str">
        <f>VLOOKUP(M2184,spp!A:K,10,FALSE)</f>
        <v>Depredador</v>
      </c>
      <c r="AS2184" t="str">
        <f>VLOOKUP(M2184,spp!A:L,12,FALSE)</f>
        <v>NE</v>
      </c>
    </row>
    <row r="2185" spans="1:45" x14ac:dyDescent="0.3">
      <c r="A2185">
        <v>57</v>
      </c>
      <c r="B2185" s="2" t="s">
        <v>1176</v>
      </c>
      <c r="C2185" s="2" t="s">
        <v>1177</v>
      </c>
      <c r="D2185" s="2" t="s">
        <v>1191</v>
      </c>
      <c r="E2185" s="2" t="s">
        <v>1179</v>
      </c>
      <c r="F2185" s="2">
        <v>3</v>
      </c>
      <c r="G2185" s="1">
        <v>41473</v>
      </c>
      <c r="H2185" s="61">
        <v>2013</v>
      </c>
      <c r="I2185" s="5" t="s">
        <v>986</v>
      </c>
      <c r="J2185" s="1"/>
      <c r="K2185">
        <v>12</v>
      </c>
      <c r="L2185" t="str">
        <f t="shared" si="247"/>
        <v>Profundo</v>
      </c>
      <c r="M2185" s="2" t="s">
        <v>1068</v>
      </c>
      <c r="N2185" t="str">
        <f>VLOOKUP(M2185,spp!A:B,2,FALSE)</f>
        <v>Myripristis berndti</v>
      </c>
      <c r="O2185">
        <f t="shared" si="246"/>
        <v>15</v>
      </c>
      <c r="T2185">
        <v>15</v>
      </c>
      <c r="AJ2185">
        <f>VLOOKUP(M2185,spp!A:C,3,FALSE)</f>
        <v>2.4E-2</v>
      </c>
      <c r="AK2185">
        <f>VLOOKUP(M2185,spp!A:D,4,FALSE)</f>
        <v>3.02</v>
      </c>
      <c r="AL2185">
        <f t="shared" si="248"/>
        <v>5999.034049922062</v>
      </c>
      <c r="AM2185">
        <f t="shared" si="249"/>
        <v>149.97585124805155</v>
      </c>
      <c r="AN2185">
        <f t="shared" si="250"/>
        <v>1499.7585124805155</v>
      </c>
      <c r="AO2185">
        <f t="shared" si="251"/>
        <v>1.4997585124805155</v>
      </c>
      <c r="AP2185">
        <f t="shared" si="252"/>
        <v>0.3</v>
      </c>
      <c r="AQ2185">
        <f>VLOOKUP(M2185,spp!A:H,8,FALSE)</f>
        <v>3.7</v>
      </c>
      <c r="AR2185" t="str">
        <f>VLOOKUP(M2185,spp!A:K,10,FALSE)</f>
        <v>Planctívoro</v>
      </c>
      <c r="AS2185" t="str">
        <f>VLOOKUP(M2185,spp!A:L,12,FALSE)</f>
        <v>NE</v>
      </c>
    </row>
    <row r="2186" spans="1:45" x14ac:dyDescent="0.3">
      <c r="A2186">
        <v>57</v>
      </c>
      <c r="B2186" s="2" t="s">
        <v>1176</v>
      </c>
      <c r="C2186" s="2" t="s">
        <v>1177</v>
      </c>
      <c r="D2186" s="2" t="s">
        <v>1191</v>
      </c>
      <c r="E2186" s="2" t="s">
        <v>1179</v>
      </c>
      <c r="F2186" s="2">
        <v>3</v>
      </c>
      <c r="G2186" s="1">
        <v>41473</v>
      </c>
      <c r="H2186" s="61">
        <v>2013</v>
      </c>
      <c r="I2186" s="5" t="s">
        <v>986</v>
      </c>
      <c r="J2186" s="1"/>
      <c r="K2186">
        <v>12</v>
      </c>
      <c r="L2186" t="str">
        <f t="shared" si="247"/>
        <v>Profundo</v>
      </c>
      <c r="M2186" s="2" t="s">
        <v>1042</v>
      </c>
      <c r="N2186" t="str">
        <f>VLOOKUP(M2186,spp!A:B,2,FALSE)</f>
        <v>Bodianus diplotaenia</v>
      </c>
      <c r="O2186">
        <f t="shared" si="246"/>
        <v>1</v>
      </c>
      <c r="S2186">
        <v>1</v>
      </c>
      <c r="AJ2186">
        <f>VLOOKUP(M2186,spp!A:C,3,FALSE)</f>
        <v>2.01E-2</v>
      </c>
      <c r="AK2186">
        <f>VLOOKUP(M2186,spp!A:D,4,FALSE)</f>
        <v>2</v>
      </c>
      <c r="AL2186">
        <f t="shared" si="248"/>
        <v>6.1556249999999997</v>
      </c>
      <c r="AM2186">
        <f t="shared" si="249"/>
        <v>0.153890625</v>
      </c>
      <c r="AN2186">
        <f t="shared" si="250"/>
        <v>1.5389062500000001</v>
      </c>
      <c r="AO2186">
        <f t="shared" si="251"/>
        <v>1.5389062500000001E-3</v>
      </c>
      <c r="AP2186">
        <f t="shared" si="252"/>
        <v>0.02</v>
      </c>
      <c r="AQ2186">
        <f>VLOOKUP(M2186,spp!A:H,8,FALSE)</f>
        <v>3.4</v>
      </c>
      <c r="AR2186" t="str">
        <f>VLOOKUP(M2186,spp!A:K,10,FALSE)</f>
        <v>Depredador</v>
      </c>
      <c r="AS2186" t="str">
        <f>VLOOKUP(M2186,spp!A:L,12,FALSE)</f>
        <v>LC</v>
      </c>
    </row>
    <row r="2187" spans="1:45" x14ac:dyDescent="0.3">
      <c r="A2187">
        <v>57</v>
      </c>
      <c r="B2187" s="2" t="s">
        <v>1176</v>
      </c>
      <c r="C2187" s="2" t="s">
        <v>1177</v>
      </c>
      <c r="D2187" s="2" t="s">
        <v>1191</v>
      </c>
      <c r="E2187" s="2" t="s">
        <v>1179</v>
      </c>
      <c r="F2187" s="2">
        <v>3</v>
      </c>
      <c r="G2187" s="1">
        <v>41473</v>
      </c>
      <c r="H2187" s="61">
        <v>2013</v>
      </c>
      <c r="I2187" s="5" t="s">
        <v>986</v>
      </c>
      <c r="J2187" s="1"/>
      <c r="K2187">
        <v>12</v>
      </c>
      <c r="L2187" t="str">
        <f t="shared" si="247"/>
        <v>Profundo</v>
      </c>
      <c r="M2187" s="2" t="s">
        <v>1034</v>
      </c>
      <c r="N2187" t="str">
        <f>VLOOKUP(M2187,spp!A:B,2,FALSE)</f>
        <v>Acanthurus nigricans</v>
      </c>
      <c r="O2187">
        <f t="shared" si="246"/>
        <v>1</v>
      </c>
      <c r="T2187">
        <v>1</v>
      </c>
      <c r="AJ2187">
        <f>VLOOKUP(M2187,spp!A:C,3,FALSE)</f>
        <v>6</v>
      </c>
      <c r="AK2187">
        <f>VLOOKUP(M2187,spp!A:D,4,FALSE)</f>
        <v>2.669</v>
      </c>
      <c r="AL2187">
        <f t="shared" si="248"/>
        <v>32303.764351212314</v>
      </c>
      <c r="AM2187">
        <f t="shared" si="249"/>
        <v>807.59410878030781</v>
      </c>
      <c r="AN2187">
        <f t="shared" si="250"/>
        <v>8075.9410878030776</v>
      </c>
      <c r="AO2187">
        <f t="shared" si="251"/>
        <v>8.0759410878030771</v>
      </c>
      <c r="AP2187">
        <f t="shared" si="252"/>
        <v>0.02</v>
      </c>
      <c r="AQ2187">
        <f>VLOOKUP(M2187,spp!A:H,8,FALSE)</f>
        <v>2</v>
      </c>
      <c r="AR2187" t="str">
        <f>VLOOKUP(M2187,spp!A:K,10,FALSE)</f>
        <v>Herbívoro</v>
      </c>
      <c r="AS2187" t="str">
        <f>VLOOKUP(M2187,spp!A:L,12,FALSE)</f>
        <v>LC</v>
      </c>
    </row>
    <row r="2188" spans="1:45" x14ac:dyDescent="0.3">
      <c r="A2188">
        <v>57</v>
      </c>
      <c r="B2188" s="2" t="s">
        <v>1176</v>
      </c>
      <c r="C2188" s="2" t="s">
        <v>1177</v>
      </c>
      <c r="D2188" s="2" t="s">
        <v>1191</v>
      </c>
      <c r="E2188" s="2" t="s">
        <v>1179</v>
      </c>
      <c r="F2188" s="2">
        <v>3</v>
      </c>
      <c r="G2188" s="1">
        <v>41473</v>
      </c>
      <c r="H2188" s="61">
        <v>2013</v>
      </c>
      <c r="I2188" s="5" t="s">
        <v>986</v>
      </c>
      <c r="J2188" s="1"/>
      <c r="K2188">
        <v>12</v>
      </c>
      <c r="L2188" t="str">
        <f t="shared" si="247"/>
        <v>Profundo</v>
      </c>
      <c r="M2188" s="2" t="s">
        <v>1064</v>
      </c>
      <c r="N2188" t="str">
        <f>VLOOKUP(M2188,spp!A:B,2,FALSE)</f>
        <v>Zanclus cornutus</v>
      </c>
      <c r="O2188">
        <f t="shared" si="246"/>
        <v>1</v>
      </c>
      <c r="T2188">
        <v>1</v>
      </c>
      <c r="AJ2188">
        <f>VLOOKUP(M2188,spp!A:C,3,FALSE)</f>
        <v>1.47E-2</v>
      </c>
      <c r="AK2188">
        <f>VLOOKUP(M2188,spp!A:D,4,FALSE)</f>
        <v>3</v>
      </c>
      <c r="AL2188">
        <f t="shared" si="248"/>
        <v>229.6875</v>
      </c>
      <c r="AM2188">
        <f t="shared" si="249"/>
        <v>5.7421875</v>
      </c>
      <c r="AN2188">
        <f t="shared" si="250"/>
        <v>57.421875</v>
      </c>
      <c r="AO2188">
        <f t="shared" si="251"/>
        <v>5.7421874999999997E-2</v>
      </c>
      <c r="AP2188">
        <f t="shared" si="252"/>
        <v>0.02</v>
      </c>
      <c r="AQ2188">
        <f>VLOOKUP(M2188,spp!A:H,8,FALSE)</f>
        <v>2.9</v>
      </c>
      <c r="AR2188" t="str">
        <f>VLOOKUP(M2188,spp!A:K,10,FALSE)</f>
        <v>Herbívoro</v>
      </c>
      <c r="AS2188" t="str">
        <f>VLOOKUP(M2188,spp!A:L,12,FALSE)</f>
        <v>NE</v>
      </c>
    </row>
    <row r="2189" spans="1:45" x14ac:dyDescent="0.3">
      <c r="A2189">
        <v>57</v>
      </c>
      <c r="B2189" s="2" t="s">
        <v>1176</v>
      </c>
      <c r="C2189" s="2" t="s">
        <v>1177</v>
      </c>
      <c r="D2189" s="2" t="s">
        <v>1191</v>
      </c>
      <c r="E2189" s="2" t="s">
        <v>1179</v>
      </c>
      <c r="F2189" s="2">
        <v>3</v>
      </c>
      <c r="G2189" s="1">
        <v>41473</v>
      </c>
      <c r="H2189" s="61">
        <v>2013</v>
      </c>
      <c r="I2189" s="5" t="s">
        <v>986</v>
      </c>
      <c r="J2189" s="1"/>
      <c r="K2189">
        <v>12</v>
      </c>
      <c r="L2189" t="str">
        <f t="shared" si="247"/>
        <v>Profundo</v>
      </c>
      <c r="M2189" s="2" t="s">
        <v>1196</v>
      </c>
      <c r="N2189" t="str">
        <f>VLOOKUP(M2189,spp!A:B,2,FALSE)</f>
        <v>Melichthys vidua</v>
      </c>
      <c r="O2189">
        <f t="shared" si="246"/>
        <v>2</v>
      </c>
      <c r="T2189">
        <v>2</v>
      </c>
      <c r="AJ2189">
        <f>VLOOKUP(M2189,spp!A:C,3,FALSE)</f>
        <v>2.69E-2</v>
      </c>
      <c r="AK2189">
        <f>VLOOKUP(M2189,spp!A:D,4,FALSE)</f>
        <v>3.07</v>
      </c>
      <c r="AL2189">
        <f t="shared" si="248"/>
        <v>1053.0720891595688</v>
      </c>
      <c r="AM2189">
        <f t="shared" si="249"/>
        <v>26.326802228989219</v>
      </c>
      <c r="AN2189">
        <f t="shared" si="250"/>
        <v>263.2680222898922</v>
      </c>
      <c r="AO2189">
        <f t="shared" si="251"/>
        <v>0.26326802228989221</v>
      </c>
      <c r="AP2189">
        <f t="shared" si="252"/>
        <v>0.04</v>
      </c>
      <c r="AQ2189">
        <f>VLOOKUP(M2189,spp!A:H,8,FALSE)</f>
        <v>3.4</v>
      </c>
      <c r="AR2189" t="str">
        <f>VLOOKUP(M2189,spp!A:K,10,FALSE)</f>
        <v>Depredador</v>
      </c>
      <c r="AS2189" t="str">
        <f>VLOOKUP(M2189,spp!A:L,12,FALSE)</f>
        <v>NE</v>
      </c>
    </row>
    <row r="2190" spans="1:45" x14ac:dyDescent="0.3">
      <c r="A2190">
        <v>57</v>
      </c>
      <c r="B2190" s="2" t="s">
        <v>1176</v>
      </c>
      <c r="C2190" s="2" t="s">
        <v>1177</v>
      </c>
      <c r="D2190" s="2" t="s">
        <v>1191</v>
      </c>
      <c r="E2190" s="2" t="s">
        <v>1179</v>
      </c>
      <c r="F2190" s="2">
        <v>3</v>
      </c>
      <c r="G2190" s="1">
        <v>41473</v>
      </c>
      <c r="H2190" s="61">
        <v>2013</v>
      </c>
      <c r="I2190" s="5" t="s">
        <v>986</v>
      </c>
      <c r="J2190" s="1"/>
      <c r="K2190">
        <v>12</v>
      </c>
      <c r="L2190" t="str">
        <f t="shared" si="247"/>
        <v>Profundo</v>
      </c>
      <c r="M2190" s="2" t="s">
        <v>1065</v>
      </c>
      <c r="N2190" t="str">
        <f>VLOOKUP(M2190,spp!A:B,2,FALSE)</f>
        <v>Sectator ocyurus</v>
      </c>
      <c r="O2190">
        <f t="shared" si="246"/>
        <v>20</v>
      </c>
      <c r="T2190">
        <v>20</v>
      </c>
      <c r="AJ2190">
        <f>VLOOKUP(M2190,spp!A:C,3,FALSE)</f>
        <v>0</v>
      </c>
      <c r="AK2190">
        <f>VLOOKUP(M2190,spp!A:D,4,FALSE)</f>
        <v>0</v>
      </c>
      <c r="AL2190">
        <f t="shared" si="248"/>
        <v>0</v>
      </c>
      <c r="AM2190">
        <f t="shared" si="249"/>
        <v>0</v>
      </c>
      <c r="AN2190">
        <f t="shared" si="250"/>
        <v>0</v>
      </c>
      <c r="AO2190">
        <f t="shared" si="251"/>
        <v>0</v>
      </c>
      <c r="AP2190">
        <f t="shared" si="252"/>
        <v>0.4</v>
      </c>
      <c r="AQ2190">
        <f>VLOOKUP(M2190,spp!A:H,8,FALSE)</f>
        <v>3.5</v>
      </c>
      <c r="AR2190" t="str">
        <f>VLOOKUP(M2190,spp!A:K,10,FALSE)</f>
        <v>Depredador</v>
      </c>
      <c r="AS2190" t="str">
        <f>VLOOKUP(M2190,spp!A:L,12,FALSE)</f>
        <v>NE</v>
      </c>
    </row>
    <row r="2191" spans="1:45" x14ac:dyDescent="0.3">
      <c r="A2191">
        <v>57</v>
      </c>
      <c r="B2191" s="2" t="s">
        <v>1176</v>
      </c>
      <c r="C2191" s="2" t="s">
        <v>1177</v>
      </c>
      <c r="D2191" s="2" t="s">
        <v>1191</v>
      </c>
      <c r="E2191" s="2" t="s">
        <v>1179</v>
      </c>
      <c r="F2191" s="2">
        <v>3</v>
      </c>
      <c r="G2191" s="1">
        <v>41473</v>
      </c>
      <c r="H2191" s="61">
        <v>2013</v>
      </c>
      <c r="I2191" s="5" t="s">
        <v>986</v>
      </c>
      <c r="J2191" s="1"/>
      <c r="K2191">
        <v>12</v>
      </c>
      <c r="L2191" t="str">
        <f t="shared" si="247"/>
        <v>Profundo</v>
      </c>
      <c r="M2191" s="2" t="s">
        <v>1056</v>
      </c>
      <c r="N2191" t="str">
        <f>VLOOKUP(M2191,spp!A:B,2,FALSE)</f>
        <v>Canthigaster punctatissima</v>
      </c>
      <c r="O2191">
        <f t="shared" si="246"/>
        <v>3</v>
      </c>
      <c r="P2191">
        <v>3</v>
      </c>
      <c r="AJ2191">
        <f>VLOOKUP(M2191,spp!A:C,3,FALSE)</f>
        <v>1</v>
      </c>
      <c r="AK2191">
        <f>VLOOKUP(M2191,spp!A:D,4,FALSE)</f>
        <v>2</v>
      </c>
      <c r="AL2191">
        <f t="shared" si="248"/>
        <v>18.75</v>
      </c>
      <c r="AM2191">
        <f t="shared" si="249"/>
        <v>0.46875</v>
      </c>
      <c r="AN2191">
        <f t="shared" si="250"/>
        <v>4.6875</v>
      </c>
      <c r="AO2191">
        <f t="shared" si="251"/>
        <v>4.6874999999999998E-3</v>
      </c>
      <c r="AP2191">
        <f t="shared" si="252"/>
        <v>0.06</v>
      </c>
      <c r="AQ2191">
        <f>VLOOKUP(M2191,spp!A:H,8,FALSE)</f>
        <v>3</v>
      </c>
      <c r="AR2191" t="str">
        <f>VLOOKUP(M2191,spp!A:K,10,FALSE)</f>
        <v>Depredador</v>
      </c>
      <c r="AS2191" t="str">
        <f>VLOOKUP(M2191,spp!A:L,12,FALSE)</f>
        <v>LC</v>
      </c>
    </row>
    <row r="2192" spans="1:45" x14ac:dyDescent="0.3">
      <c r="A2192">
        <v>57</v>
      </c>
      <c r="B2192" s="2" t="s">
        <v>1176</v>
      </c>
      <c r="C2192" s="2" t="s">
        <v>1177</v>
      </c>
      <c r="D2192" s="2" t="s">
        <v>1191</v>
      </c>
      <c r="E2192" s="2" t="s">
        <v>1179</v>
      </c>
      <c r="F2192" s="2">
        <v>3</v>
      </c>
      <c r="G2192" s="1">
        <v>41473</v>
      </c>
      <c r="H2192" s="61">
        <v>2013</v>
      </c>
      <c r="I2192" s="5" t="s">
        <v>986</v>
      </c>
      <c r="J2192" s="1"/>
      <c r="K2192">
        <v>12</v>
      </c>
      <c r="L2192" t="str">
        <f t="shared" si="247"/>
        <v>Profundo</v>
      </c>
      <c r="M2192" s="2" t="s">
        <v>1036</v>
      </c>
      <c r="N2192" t="str">
        <f>VLOOKUP(M2192,spp!A:B,2,FALSE)</f>
        <v>Chaetodon humeralis</v>
      </c>
      <c r="O2192">
        <f t="shared" si="246"/>
        <v>3</v>
      </c>
      <c r="Q2192">
        <v>3</v>
      </c>
      <c r="AJ2192">
        <f>VLOOKUP(M2192,spp!A:C,3,FALSE)</f>
        <v>2</v>
      </c>
      <c r="AK2192">
        <f>VLOOKUP(M2192,spp!A:D,4,FALSE)</f>
        <v>2.9895</v>
      </c>
      <c r="AL2192">
        <f t="shared" si="248"/>
        <v>2478.2601713193244</v>
      </c>
      <c r="AM2192">
        <f t="shared" si="249"/>
        <v>61.956504282983111</v>
      </c>
      <c r="AN2192">
        <f t="shared" si="250"/>
        <v>619.5650428298311</v>
      </c>
      <c r="AO2192">
        <f t="shared" si="251"/>
        <v>0.61956504282983105</v>
      </c>
      <c r="AP2192">
        <f t="shared" si="252"/>
        <v>0.06</v>
      </c>
      <c r="AQ2192">
        <f>VLOOKUP(M2192,spp!A:H,8,FALSE)</f>
        <v>2.7</v>
      </c>
      <c r="AR2192" t="str">
        <f>VLOOKUP(M2192,spp!A:K,10,FALSE)</f>
        <v>Herbívoro</v>
      </c>
      <c r="AS2192" t="str">
        <f>VLOOKUP(M2192,spp!A:L,12,FALSE)</f>
        <v>LC</v>
      </c>
    </row>
    <row r="2193" spans="1:45" x14ac:dyDescent="0.3">
      <c r="A2193">
        <v>41</v>
      </c>
      <c r="B2193" s="2" t="s">
        <v>1176</v>
      </c>
      <c r="C2193" s="2" t="s">
        <v>1177</v>
      </c>
      <c r="D2193" s="2" t="s">
        <v>1333</v>
      </c>
      <c r="E2193" s="2" t="s">
        <v>1192</v>
      </c>
      <c r="F2193" s="2">
        <v>1</v>
      </c>
      <c r="G2193" s="1">
        <v>41500</v>
      </c>
      <c r="H2193" s="61">
        <v>2013</v>
      </c>
      <c r="I2193" s="5" t="s">
        <v>986</v>
      </c>
      <c r="K2193" s="42">
        <v>7</v>
      </c>
      <c r="L2193" t="str">
        <f t="shared" si="247"/>
        <v>Profundo</v>
      </c>
      <c r="M2193" s="2" t="s">
        <v>1194</v>
      </c>
      <c r="N2193" t="str">
        <f>VLOOKUP(M2193,spp!A:B,2,FALSE)</f>
        <v>Stegastes arcifrons</v>
      </c>
      <c r="O2193">
        <f t="shared" si="246"/>
        <v>30</v>
      </c>
      <c r="Q2193">
        <v>30</v>
      </c>
      <c r="AJ2193">
        <f>VLOOKUP(M2193,spp!A:C,3,FALSE)</f>
        <v>3.49E-2</v>
      </c>
      <c r="AK2193">
        <f>VLOOKUP(M2193,spp!A:D,4,FALSE)</f>
        <v>2</v>
      </c>
      <c r="AL2193">
        <f t="shared" si="248"/>
        <v>58.893749999999997</v>
      </c>
      <c r="AM2193">
        <f t="shared" si="249"/>
        <v>1.4723437499999998</v>
      </c>
      <c r="AN2193">
        <f t="shared" si="250"/>
        <v>14.723437499999999</v>
      </c>
      <c r="AO2193">
        <f t="shared" si="251"/>
        <v>1.4723437499999999E-2</v>
      </c>
      <c r="AP2193">
        <f t="shared" si="252"/>
        <v>0.6</v>
      </c>
      <c r="AQ2193">
        <f>VLOOKUP(M2193,spp!A:H,8,FALSE)</f>
        <v>2.97</v>
      </c>
      <c r="AR2193" t="str">
        <f>VLOOKUP(M2193,spp!A:K,10,FALSE)</f>
        <v>Herbívoro</v>
      </c>
      <c r="AS2193" t="str">
        <f>VLOOKUP(M2193,spp!A:L,12,FALSE)</f>
        <v>LC</v>
      </c>
    </row>
    <row r="2194" spans="1:45" x14ac:dyDescent="0.3">
      <c r="A2194">
        <v>41</v>
      </c>
      <c r="B2194" s="2" t="s">
        <v>1176</v>
      </c>
      <c r="C2194" s="2" t="s">
        <v>1177</v>
      </c>
      <c r="D2194" s="2" t="s">
        <v>1333</v>
      </c>
      <c r="E2194" s="2" t="s">
        <v>1192</v>
      </c>
      <c r="F2194" s="2">
        <v>1</v>
      </c>
      <c r="G2194" s="1">
        <v>41500</v>
      </c>
      <c r="H2194" s="61">
        <v>2013</v>
      </c>
      <c r="I2194" s="5" t="s">
        <v>986</v>
      </c>
      <c r="K2194" s="42">
        <v>7</v>
      </c>
      <c r="L2194" t="str">
        <f t="shared" si="247"/>
        <v>Profundo</v>
      </c>
      <c r="M2194" s="2" t="s">
        <v>1037</v>
      </c>
      <c r="N2194" t="str">
        <f>VLOOKUP(M2194,spp!A:B,2,FALSE)</f>
        <v>Prionurus laticlavius</v>
      </c>
      <c r="O2194">
        <f t="shared" si="246"/>
        <v>2</v>
      </c>
      <c r="S2194">
        <v>2</v>
      </c>
      <c r="AJ2194" t="str">
        <f>VLOOKUP(M2194,spp!A:C,3,FALSE)</f>
        <v>0.19800000000000001</v>
      </c>
      <c r="AK2194">
        <f>VLOOKUP(M2194,spp!A:D,4,FALSE)</f>
        <v>2.504</v>
      </c>
      <c r="AL2194">
        <f t="shared" si="248"/>
        <v>513.17141831604908</v>
      </c>
      <c r="AM2194">
        <f t="shared" si="249"/>
        <v>12.829285457901227</v>
      </c>
      <c r="AN2194">
        <f t="shared" si="250"/>
        <v>128.29285457901227</v>
      </c>
      <c r="AO2194">
        <f t="shared" si="251"/>
        <v>0.12829285457901227</v>
      </c>
      <c r="AP2194">
        <f t="shared" si="252"/>
        <v>0.04</v>
      </c>
      <c r="AQ2194">
        <f>VLOOKUP(M2194,spp!A:H,8,FALSE)</f>
        <v>2.7</v>
      </c>
      <c r="AR2194" t="str">
        <f>VLOOKUP(M2194,spp!A:K,10,FALSE)</f>
        <v>Herbívoro</v>
      </c>
      <c r="AS2194" t="str">
        <f>VLOOKUP(M2194,spp!A:L,12,FALSE)</f>
        <v>LC</v>
      </c>
    </row>
    <row r="2195" spans="1:45" x14ac:dyDescent="0.3">
      <c r="A2195">
        <v>41</v>
      </c>
      <c r="B2195" s="2" t="s">
        <v>1176</v>
      </c>
      <c r="C2195" s="2" t="s">
        <v>1177</v>
      </c>
      <c r="D2195" s="2" t="s">
        <v>1333</v>
      </c>
      <c r="E2195" s="2" t="s">
        <v>1192</v>
      </c>
      <c r="F2195" s="2">
        <v>1</v>
      </c>
      <c r="G2195" s="1">
        <v>41500</v>
      </c>
      <c r="H2195" s="61">
        <v>2013</v>
      </c>
      <c r="I2195" s="5" t="s">
        <v>986</v>
      </c>
      <c r="K2195" s="42">
        <v>7</v>
      </c>
      <c r="L2195" t="str">
        <f t="shared" si="247"/>
        <v>Profundo</v>
      </c>
      <c r="M2195" s="2" t="s">
        <v>1031</v>
      </c>
      <c r="N2195" t="str">
        <f>VLOOKUP(M2195,spp!A:B,2,FALSE)</f>
        <v>Ophioblennius steindachneri</v>
      </c>
      <c r="O2195">
        <f t="shared" si="246"/>
        <v>1</v>
      </c>
      <c r="Q2195">
        <v>1</v>
      </c>
      <c r="AJ2195">
        <f>VLOOKUP(M2195,spp!A:C,3,FALSE)</f>
        <v>3</v>
      </c>
      <c r="AK2195">
        <f>VLOOKUP(M2195,spp!A:D,4,FALSE)</f>
        <v>2.379</v>
      </c>
      <c r="AL2195">
        <f t="shared" si="248"/>
        <v>362.15292759506724</v>
      </c>
      <c r="AM2195">
        <f t="shared" si="249"/>
        <v>9.053823189876681</v>
      </c>
      <c r="AN2195">
        <f t="shared" si="250"/>
        <v>90.53823189876681</v>
      </c>
      <c r="AO2195">
        <f t="shared" si="251"/>
        <v>9.0538231898766808E-2</v>
      </c>
      <c r="AP2195">
        <f t="shared" si="252"/>
        <v>0.02</v>
      </c>
      <c r="AQ2195">
        <f>VLOOKUP(M2195,spp!A:H,8,FALSE)</f>
        <v>2.7</v>
      </c>
      <c r="AR2195" t="str">
        <f>VLOOKUP(M2195,spp!A:K,10,FALSE)</f>
        <v>Herbívoro</v>
      </c>
      <c r="AS2195" t="str">
        <f>VLOOKUP(M2195,spp!A:L,12,FALSE)</f>
        <v>LC</v>
      </c>
    </row>
    <row r="2196" spans="1:45" x14ac:dyDescent="0.3">
      <c r="A2196">
        <v>41</v>
      </c>
      <c r="B2196" s="2" t="s">
        <v>1176</v>
      </c>
      <c r="C2196" s="2" t="s">
        <v>1177</v>
      </c>
      <c r="D2196" s="2" t="s">
        <v>1333</v>
      </c>
      <c r="E2196" s="2" t="s">
        <v>1192</v>
      </c>
      <c r="F2196" s="2">
        <v>1</v>
      </c>
      <c r="G2196" s="1">
        <v>41500</v>
      </c>
      <c r="H2196" s="61">
        <v>2013</v>
      </c>
      <c r="I2196" s="5" t="s">
        <v>986</v>
      </c>
      <c r="K2196" s="42">
        <v>7</v>
      </c>
      <c r="L2196" t="str">
        <f t="shared" si="247"/>
        <v>Profundo</v>
      </c>
      <c r="M2196" s="2" t="s">
        <v>1067</v>
      </c>
      <c r="N2196" t="str">
        <f>VLOOKUP(M2196,spp!A:B,2,FALSE)</f>
        <v>Acanthurus xanthopterus</v>
      </c>
      <c r="O2196">
        <f t="shared" si="246"/>
        <v>2</v>
      </c>
      <c r="R2196">
        <v>2</v>
      </c>
      <c r="AJ2196">
        <f>VLOOKUP(M2196,spp!A:C,3,FALSE)</f>
        <v>2.673E-2</v>
      </c>
      <c r="AK2196">
        <f>VLOOKUP(M2196,spp!A:D,4,FALSE)</f>
        <v>2</v>
      </c>
      <c r="AL2196">
        <f t="shared" si="248"/>
        <v>8.3531250000000004</v>
      </c>
      <c r="AM2196">
        <f t="shared" si="249"/>
        <v>0.208828125</v>
      </c>
      <c r="AN2196">
        <f t="shared" si="250"/>
        <v>2.0882812500000001</v>
      </c>
      <c r="AO2196">
        <f t="shared" si="251"/>
        <v>2.0882812500000003E-3</v>
      </c>
      <c r="AP2196">
        <f t="shared" si="252"/>
        <v>0.04</v>
      </c>
      <c r="AQ2196">
        <f>VLOOKUP(M2196,spp!A:H,8,FALSE)</f>
        <v>2.9</v>
      </c>
      <c r="AR2196" t="str">
        <f>VLOOKUP(M2196,spp!A:K,10,FALSE)</f>
        <v>Herbívoro</v>
      </c>
      <c r="AS2196" t="str">
        <f>VLOOKUP(M2196,spp!A:L,12,FALSE)</f>
        <v>LC</v>
      </c>
    </row>
    <row r="2197" spans="1:45" x14ac:dyDescent="0.3">
      <c r="A2197">
        <v>41</v>
      </c>
      <c r="B2197" s="2" t="s">
        <v>1176</v>
      </c>
      <c r="C2197" s="2" t="s">
        <v>1177</v>
      </c>
      <c r="D2197" s="2" t="s">
        <v>1333</v>
      </c>
      <c r="E2197" s="2" t="s">
        <v>1192</v>
      </c>
      <c r="F2197" s="2">
        <v>1</v>
      </c>
      <c r="G2197" s="1">
        <v>41500</v>
      </c>
      <c r="H2197" s="61">
        <v>2013</v>
      </c>
      <c r="I2197" s="5" t="s">
        <v>986</v>
      </c>
      <c r="K2197" s="42">
        <v>7</v>
      </c>
      <c r="L2197" t="str">
        <f t="shared" si="247"/>
        <v>Profundo</v>
      </c>
      <c r="M2197" s="2" t="s">
        <v>1080</v>
      </c>
      <c r="N2197" t="str">
        <f>VLOOKUP(M2197,spp!A:B,2,FALSE)</f>
        <v>Aulostomus chinensis</v>
      </c>
      <c r="O2197">
        <f t="shared" si="246"/>
        <v>1</v>
      </c>
      <c r="T2197">
        <v>1</v>
      </c>
      <c r="AJ2197">
        <f>VLOOKUP(M2197,spp!A:C,3,FALSE)</f>
        <v>2</v>
      </c>
      <c r="AK2197">
        <f>VLOOKUP(M2197,spp!A:D,4,FALSE)</f>
        <v>3</v>
      </c>
      <c r="AL2197">
        <f t="shared" si="248"/>
        <v>31250</v>
      </c>
      <c r="AM2197">
        <f t="shared" si="249"/>
        <v>781.25</v>
      </c>
      <c r="AN2197">
        <f t="shared" si="250"/>
        <v>7812.5</v>
      </c>
      <c r="AO2197">
        <f t="shared" si="251"/>
        <v>7.8125</v>
      </c>
      <c r="AP2197">
        <f t="shared" si="252"/>
        <v>0.02</v>
      </c>
      <c r="AQ2197">
        <f>VLOOKUP(M2197,spp!A:H,8,FALSE)</f>
        <v>3.9</v>
      </c>
      <c r="AR2197" t="str">
        <f>VLOOKUP(M2197,spp!A:K,10,FALSE)</f>
        <v>Depredador</v>
      </c>
      <c r="AS2197" t="str">
        <f>VLOOKUP(M2197,spp!A:L,12,FALSE)</f>
        <v>NE</v>
      </c>
    </row>
    <row r="2198" spans="1:45" x14ac:dyDescent="0.3">
      <c r="A2198">
        <v>41</v>
      </c>
      <c r="B2198" s="2" t="s">
        <v>1176</v>
      </c>
      <c r="C2198" s="2" t="s">
        <v>1177</v>
      </c>
      <c r="D2198" s="2" t="s">
        <v>1333</v>
      </c>
      <c r="E2198" s="2" t="s">
        <v>1192</v>
      </c>
      <c r="F2198" s="2">
        <v>1</v>
      </c>
      <c r="G2198" s="1">
        <v>41500</v>
      </c>
      <c r="H2198" s="61">
        <v>2013</v>
      </c>
      <c r="I2198" s="5" t="s">
        <v>986</v>
      </c>
      <c r="K2198" s="42">
        <v>7</v>
      </c>
      <c r="L2198" t="str">
        <f t="shared" si="247"/>
        <v>Profundo</v>
      </c>
      <c r="M2198" s="2" t="s">
        <v>1046</v>
      </c>
      <c r="N2198" t="str">
        <f>VLOOKUP(M2198,spp!A:B,2,FALSE)</f>
        <v>Arothron meleagris</v>
      </c>
      <c r="O2198">
        <f t="shared" si="246"/>
        <v>2</v>
      </c>
      <c r="R2198">
        <v>2</v>
      </c>
      <c r="AJ2198">
        <f>VLOOKUP(M2198,spp!A:C,3,FALSE)</f>
        <v>3</v>
      </c>
      <c r="AK2198">
        <f>VLOOKUP(M2198,spp!A:D,4,FALSE)</f>
        <v>2</v>
      </c>
      <c r="AL2198">
        <f t="shared" si="248"/>
        <v>937.5</v>
      </c>
      <c r="AM2198">
        <f t="shared" si="249"/>
        <v>23.4375</v>
      </c>
      <c r="AN2198">
        <f t="shared" si="250"/>
        <v>234.375</v>
      </c>
      <c r="AO2198">
        <f t="shared" si="251"/>
        <v>0.234375</v>
      </c>
      <c r="AP2198">
        <f t="shared" si="252"/>
        <v>0.04</v>
      </c>
      <c r="AQ2198">
        <f>VLOOKUP(M2198,spp!A:H,8,FALSE)</f>
        <v>3.4</v>
      </c>
      <c r="AR2198" t="str">
        <f>VLOOKUP(M2198,spp!A:K,10,FALSE)</f>
        <v>Depredador</v>
      </c>
      <c r="AS2198" t="str">
        <f>VLOOKUP(M2198,spp!A:L,12,FALSE)</f>
        <v>NE</v>
      </c>
    </row>
    <row r="2199" spans="1:45" x14ac:dyDescent="0.3">
      <c r="A2199">
        <v>41</v>
      </c>
      <c r="B2199" s="2" t="s">
        <v>1176</v>
      </c>
      <c r="C2199" s="2" t="s">
        <v>1177</v>
      </c>
      <c r="D2199" s="2" t="s">
        <v>1333</v>
      </c>
      <c r="E2199" s="2" t="s">
        <v>1192</v>
      </c>
      <c r="F2199" s="2">
        <v>1</v>
      </c>
      <c r="G2199" s="1">
        <v>41500</v>
      </c>
      <c r="H2199" s="61">
        <v>2013</v>
      </c>
      <c r="I2199" s="5" t="s">
        <v>986</v>
      </c>
      <c r="K2199" s="42">
        <v>7</v>
      </c>
      <c r="L2199" t="str">
        <f t="shared" si="247"/>
        <v>Profundo</v>
      </c>
      <c r="M2199" s="2" t="s">
        <v>1047</v>
      </c>
      <c r="N2199" t="str">
        <f>VLOOKUP(M2199,spp!A:B,2,FALSE)</f>
        <v>Scarus rubroviolaceus</v>
      </c>
      <c r="O2199">
        <f t="shared" si="246"/>
        <v>2</v>
      </c>
      <c r="R2199">
        <v>1</v>
      </c>
      <c r="T2199">
        <v>1</v>
      </c>
      <c r="AJ2199">
        <f>VLOOKUP(M2199,spp!A:C,3,FALSE)</f>
        <v>1</v>
      </c>
      <c r="AK2199">
        <f>VLOOKUP(M2199,spp!A:D,4,FALSE)</f>
        <v>3.109</v>
      </c>
      <c r="AL2199">
        <f t="shared" si="248"/>
        <v>24764.082979501927</v>
      </c>
      <c r="AM2199">
        <f t="shared" si="249"/>
        <v>619.10207448754818</v>
      </c>
      <c r="AN2199">
        <f t="shared" si="250"/>
        <v>6191.0207448754818</v>
      </c>
      <c r="AO2199">
        <f t="shared" si="251"/>
        <v>6.1910207448754822</v>
      </c>
      <c r="AP2199">
        <f t="shared" si="252"/>
        <v>0.04</v>
      </c>
      <c r="AQ2199">
        <f>VLOOKUP(M2199,spp!A:H,8,FALSE)</f>
        <v>2</v>
      </c>
      <c r="AR2199" t="str">
        <f>VLOOKUP(M2199,spp!A:K,10,FALSE)</f>
        <v>Herbívoro</v>
      </c>
      <c r="AS2199" t="str">
        <f>VLOOKUP(M2199,spp!A:L,12,FALSE)</f>
        <v>LC</v>
      </c>
    </row>
    <row r="2200" spans="1:45" x14ac:dyDescent="0.3">
      <c r="A2200">
        <v>41</v>
      </c>
      <c r="B2200" s="2" t="s">
        <v>1176</v>
      </c>
      <c r="C2200" s="2" t="s">
        <v>1177</v>
      </c>
      <c r="D2200" s="2" t="s">
        <v>1333</v>
      </c>
      <c r="E2200" s="2" t="s">
        <v>1192</v>
      </c>
      <c r="F2200" s="2">
        <v>1</v>
      </c>
      <c r="G2200" s="1">
        <v>41500</v>
      </c>
      <c r="H2200" s="61">
        <v>2013</v>
      </c>
      <c r="I2200" s="5" t="s">
        <v>986</v>
      </c>
      <c r="K2200" s="42">
        <v>7</v>
      </c>
      <c r="L2200" t="str">
        <f t="shared" si="247"/>
        <v>Profundo</v>
      </c>
      <c r="M2200" s="2" t="s">
        <v>1028</v>
      </c>
      <c r="N2200" t="str">
        <f>VLOOKUP(M2200,spp!A:B,2,FALSE)</f>
        <v>Thalassoma lucasanum</v>
      </c>
      <c r="O2200">
        <f t="shared" si="246"/>
        <v>50</v>
      </c>
      <c r="P2200">
        <v>50</v>
      </c>
      <c r="AJ2200">
        <f>VLOOKUP(M2200,spp!A:C,3,FALSE)</f>
        <v>1.261E-2</v>
      </c>
      <c r="AK2200">
        <f>VLOOKUP(M2200,spp!A:D,4,FALSE)</f>
        <v>2</v>
      </c>
      <c r="AL2200">
        <f t="shared" si="248"/>
        <v>3.9406249999999998</v>
      </c>
      <c r="AM2200">
        <f t="shared" si="249"/>
        <v>9.8515624999999996E-2</v>
      </c>
      <c r="AN2200">
        <f t="shared" si="250"/>
        <v>0.98515624999999996</v>
      </c>
      <c r="AO2200">
        <f t="shared" si="251"/>
        <v>9.8515624999999992E-4</v>
      </c>
      <c r="AP2200">
        <f t="shared" si="252"/>
        <v>1</v>
      </c>
      <c r="AQ2200">
        <f>VLOOKUP(M2200,spp!A:H,8,FALSE)</f>
        <v>3.5</v>
      </c>
      <c r="AR2200" t="str">
        <f>VLOOKUP(M2200,spp!A:K,10,FALSE)</f>
        <v>Depredador</v>
      </c>
      <c r="AS2200" t="str">
        <f>VLOOKUP(M2200,spp!A:L,12,FALSE)</f>
        <v>LC</v>
      </c>
    </row>
    <row r="2201" spans="1:45" x14ac:dyDescent="0.3">
      <c r="A2201">
        <v>41</v>
      </c>
      <c r="B2201" s="2" t="s">
        <v>1176</v>
      </c>
      <c r="C2201" s="2" t="s">
        <v>1177</v>
      </c>
      <c r="D2201" s="2" t="s">
        <v>1333</v>
      </c>
      <c r="E2201" s="2" t="s">
        <v>1192</v>
      </c>
      <c r="F2201" s="2">
        <v>1</v>
      </c>
      <c r="G2201" s="1">
        <v>41500</v>
      </c>
      <c r="H2201" s="61">
        <v>2013</v>
      </c>
      <c r="I2201" s="5" t="s">
        <v>986</v>
      </c>
      <c r="K2201" s="42">
        <v>7</v>
      </c>
      <c r="L2201" t="str">
        <f t="shared" si="247"/>
        <v>Profundo</v>
      </c>
      <c r="M2201" s="2" t="s">
        <v>1021</v>
      </c>
      <c r="N2201" t="str">
        <f>VLOOKUP(M2201,spp!A:B,2,FALSE)</f>
        <v>Johnrandallia nigrirostris</v>
      </c>
      <c r="O2201">
        <f t="shared" si="246"/>
        <v>2</v>
      </c>
      <c r="Q2201">
        <v>2</v>
      </c>
      <c r="AJ2201">
        <f>VLOOKUP(M2201,spp!A:C,3,FALSE)</f>
        <v>2</v>
      </c>
      <c r="AK2201">
        <f>VLOOKUP(M2201,spp!A:D,4,FALSE)</f>
        <v>3</v>
      </c>
      <c r="AL2201">
        <f t="shared" si="248"/>
        <v>1687.5</v>
      </c>
      <c r="AM2201">
        <f t="shared" si="249"/>
        <v>42.1875</v>
      </c>
      <c r="AN2201">
        <f t="shared" si="250"/>
        <v>421.875</v>
      </c>
      <c r="AO2201">
        <f t="shared" si="251"/>
        <v>0.421875</v>
      </c>
      <c r="AP2201">
        <f t="shared" si="252"/>
        <v>0.04</v>
      </c>
      <c r="AQ2201">
        <f>VLOOKUP(M2201,spp!A:H,8,FALSE)</f>
        <v>3</v>
      </c>
      <c r="AR2201" t="str">
        <f>VLOOKUP(M2201,spp!A:K,10,FALSE)</f>
        <v>Depredador</v>
      </c>
      <c r="AS2201" t="str">
        <f>VLOOKUP(M2201,spp!A:L,12,FALSE)</f>
        <v>LC</v>
      </c>
    </row>
    <row r="2202" spans="1:45" x14ac:dyDescent="0.3">
      <c r="A2202">
        <v>41</v>
      </c>
      <c r="B2202" s="2" t="s">
        <v>1176</v>
      </c>
      <c r="C2202" s="2" t="s">
        <v>1177</v>
      </c>
      <c r="D2202" s="2" t="s">
        <v>1333</v>
      </c>
      <c r="E2202" s="2" t="s">
        <v>1192</v>
      </c>
      <c r="F2202" s="2">
        <v>1</v>
      </c>
      <c r="G2202" s="1">
        <v>41500</v>
      </c>
      <c r="H2202" s="61">
        <v>2013</v>
      </c>
      <c r="I2202" s="5" t="s">
        <v>986</v>
      </c>
      <c r="K2202" s="42">
        <v>7</v>
      </c>
      <c r="L2202" t="str">
        <f t="shared" si="247"/>
        <v>Profundo</v>
      </c>
      <c r="M2202" s="2" t="s">
        <v>1078</v>
      </c>
      <c r="N2202" t="str">
        <f>VLOOKUP(M2202,spp!A:B,2,FALSE)</f>
        <v>Lutjanus viridis</v>
      </c>
      <c r="O2202">
        <f t="shared" si="246"/>
        <v>60</v>
      </c>
      <c r="R2202">
        <v>60</v>
      </c>
      <c r="AJ2202">
        <f>VLOOKUP(M2202,spp!A:C,3,FALSE)</f>
        <v>1.67E-2</v>
      </c>
      <c r="AK2202">
        <f>VLOOKUP(M2202,spp!A:D,4,FALSE)</f>
        <v>2</v>
      </c>
      <c r="AL2202">
        <f t="shared" si="248"/>
        <v>156.5625</v>
      </c>
      <c r="AM2202">
        <f t="shared" si="249"/>
        <v>3.9140625</v>
      </c>
      <c r="AN2202">
        <f t="shared" si="250"/>
        <v>39.140625</v>
      </c>
      <c r="AO2202">
        <f t="shared" si="251"/>
        <v>3.9140624999999998E-2</v>
      </c>
      <c r="AP2202">
        <f t="shared" si="252"/>
        <v>1.2</v>
      </c>
      <c r="AQ2202">
        <f>VLOOKUP(M2202,spp!A:H,8,FALSE)</f>
        <v>4.2</v>
      </c>
      <c r="AR2202" t="str">
        <f>VLOOKUP(M2202,spp!A:K,10,FALSE)</f>
        <v>Depredador Tope</v>
      </c>
      <c r="AS2202" t="str">
        <f>VLOOKUP(M2202,spp!A:L,12,FALSE)</f>
        <v>LC</v>
      </c>
    </row>
    <row r="2203" spans="1:45" x14ac:dyDescent="0.3">
      <c r="A2203">
        <v>41</v>
      </c>
      <c r="B2203" s="2" t="s">
        <v>1176</v>
      </c>
      <c r="C2203" s="2" t="s">
        <v>1177</v>
      </c>
      <c r="D2203" s="2" t="s">
        <v>1333</v>
      </c>
      <c r="E2203" s="2" t="s">
        <v>1192</v>
      </c>
      <c r="F2203" s="2">
        <v>1</v>
      </c>
      <c r="G2203" s="1">
        <v>41500</v>
      </c>
      <c r="H2203" s="61">
        <v>2013</v>
      </c>
      <c r="I2203" s="5" t="s">
        <v>986</v>
      </c>
      <c r="K2203" s="42">
        <v>7</v>
      </c>
      <c r="L2203" t="str">
        <f t="shared" si="247"/>
        <v>Profundo</v>
      </c>
      <c r="M2203" s="2" t="s">
        <v>1064</v>
      </c>
      <c r="N2203" t="str">
        <f>VLOOKUP(M2203,spp!A:B,2,FALSE)</f>
        <v>Zanclus cornutus</v>
      </c>
      <c r="O2203">
        <f t="shared" si="246"/>
        <v>2</v>
      </c>
      <c r="Q2203">
        <v>2</v>
      </c>
      <c r="AJ2203">
        <f>VLOOKUP(M2203,spp!A:C,3,FALSE)</f>
        <v>1.47E-2</v>
      </c>
      <c r="AK2203">
        <f>VLOOKUP(M2203,spp!A:D,4,FALSE)</f>
        <v>3</v>
      </c>
      <c r="AL2203">
        <f t="shared" si="248"/>
        <v>12.403124999999999</v>
      </c>
      <c r="AM2203">
        <f t="shared" si="249"/>
        <v>0.31007812499999998</v>
      </c>
      <c r="AN2203">
        <f t="shared" si="250"/>
        <v>3.1007812499999998</v>
      </c>
      <c r="AO2203">
        <f t="shared" si="251"/>
        <v>3.1007812499999998E-3</v>
      </c>
      <c r="AP2203">
        <f t="shared" si="252"/>
        <v>0.04</v>
      </c>
      <c r="AQ2203">
        <f>VLOOKUP(M2203,spp!A:H,8,FALSE)</f>
        <v>2.9</v>
      </c>
      <c r="AR2203" t="str">
        <f>VLOOKUP(M2203,spp!A:K,10,FALSE)</f>
        <v>Herbívoro</v>
      </c>
      <c r="AS2203" t="str">
        <f>VLOOKUP(M2203,spp!A:L,12,FALSE)</f>
        <v>NE</v>
      </c>
    </row>
    <row r="2204" spans="1:45" x14ac:dyDescent="0.3">
      <c r="A2204">
        <v>41</v>
      </c>
      <c r="B2204" s="2" t="s">
        <v>1176</v>
      </c>
      <c r="C2204" s="2" t="s">
        <v>1177</v>
      </c>
      <c r="D2204" s="2" t="s">
        <v>1333</v>
      </c>
      <c r="E2204" s="2" t="s">
        <v>1192</v>
      </c>
      <c r="F2204" s="2">
        <v>2</v>
      </c>
      <c r="G2204" s="1">
        <v>41500</v>
      </c>
      <c r="H2204" s="61">
        <v>2013</v>
      </c>
      <c r="I2204" s="5" t="s">
        <v>986</v>
      </c>
      <c r="K2204" s="42">
        <v>7</v>
      </c>
      <c r="L2204" t="str">
        <f t="shared" si="247"/>
        <v>Profundo</v>
      </c>
      <c r="M2204" s="2" t="s">
        <v>1068</v>
      </c>
      <c r="N2204" t="str">
        <f>VLOOKUP(M2204,spp!A:B,2,FALSE)</f>
        <v>Myripristis berndti</v>
      </c>
      <c r="O2204">
        <f t="shared" si="246"/>
        <v>13</v>
      </c>
      <c r="R2204">
        <v>13</v>
      </c>
      <c r="AJ2204">
        <f>VLOOKUP(M2204,spp!A:C,3,FALSE)</f>
        <v>2.4E-2</v>
      </c>
      <c r="AK2204">
        <f>VLOOKUP(M2204,spp!A:D,4,FALSE)</f>
        <v>3.02</v>
      </c>
      <c r="AL2204">
        <f t="shared" si="248"/>
        <v>640.94805400192558</v>
      </c>
      <c r="AM2204">
        <f t="shared" si="249"/>
        <v>16.023701350048139</v>
      </c>
      <c r="AN2204">
        <f t="shared" si="250"/>
        <v>160.2370135004814</v>
      </c>
      <c r="AO2204">
        <f t="shared" si="251"/>
        <v>0.16023701350048139</v>
      </c>
      <c r="AP2204">
        <f t="shared" si="252"/>
        <v>0.26</v>
      </c>
      <c r="AQ2204">
        <f>VLOOKUP(M2204,spp!A:H,8,FALSE)</f>
        <v>3.7</v>
      </c>
      <c r="AR2204" t="str">
        <f>VLOOKUP(M2204,spp!A:K,10,FALSE)</f>
        <v>Planctívoro</v>
      </c>
      <c r="AS2204" t="str">
        <f>VLOOKUP(M2204,spp!A:L,12,FALSE)</f>
        <v>NE</v>
      </c>
    </row>
    <row r="2205" spans="1:45" x14ac:dyDescent="0.3">
      <c r="A2205">
        <v>41</v>
      </c>
      <c r="B2205" s="2" t="s">
        <v>1176</v>
      </c>
      <c r="C2205" s="2" t="s">
        <v>1177</v>
      </c>
      <c r="D2205" s="2" t="s">
        <v>1333</v>
      </c>
      <c r="E2205" s="2" t="s">
        <v>1192</v>
      </c>
      <c r="F2205" s="2">
        <v>2</v>
      </c>
      <c r="G2205" s="1">
        <v>41500</v>
      </c>
      <c r="H2205" s="61">
        <v>2013</v>
      </c>
      <c r="I2205" s="5" t="s">
        <v>986</v>
      </c>
      <c r="K2205" s="42">
        <v>7</v>
      </c>
      <c r="L2205" t="str">
        <f t="shared" si="247"/>
        <v>Profundo</v>
      </c>
      <c r="M2205" s="2" t="s">
        <v>1078</v>
      </c>
      <c r="N2205" t="str">
        <f>VLOOKUP(M2205,spp!A:B,2,FALSE)</f>
        <v>Lutjanus viridis</v>
      </c>
      <c r="O2205">
        <f t="shared" si="246"/>
        <v>72</v>
      </c>
      <c r="R2205">
        <v>72</v>
      </c>
      <c r="AJ2205">
        <f>VLOOKUP(M2205,spp!A:C,3,FALSE)</f>
        <v>1.67E-2</v>
      </c>
      <c r="AK2205">
        <f>VLOOKUP(M2205,spp!A:D,4,FALSE)</f>
        <v>2</v>
      </c>
      <c r="AL2205">
        <f t="shared" si="248"/>
        <v>187.875</v>
      </c>
      <c r="AM2205">
        <f t="shared" si="249"/>
        <v>4.6968750000000004</v>
      </c>
      <c r="AN2205">
        <f t="shared" si="250"/>
        <v>46.96875</v>
      </c>
      <c r="AO2205">
        <f t="shared" si="251"/>
        <v>4.6968749999999997E-2</v>
      </c>
      <c r="AP2205">
        <f t="shared" si="252"/>
        <v>1.44</v>
      </c>
      <c r="AQ2205">
        <f>VLOOKUP(M2205,spp!A:H,8,FALSE)</f>
        <v>4.2</v>
      </c>
      <c r="AR2205" t="str">
        <f>VLOOKUP(M2205,spp!A:K,10,FALSE)</f>
        <v>Depredador Tope</v>
      </c>
      <c r="AS2205" t="str">
        <f>VLOOKUP(M2205,spp!A:L,12,FALSE)</f>
        <v>LC</v>
      </c>
    </row>
    <row r="2206" spans="1:45" x14ac:dyDescent="0.3">
      <c r="A2206">
        <v>41</v>
      </c>
      <c r="B2206" s="2" t="s">
        <v>1176</v>
      </c>
      <c r="C2206" s="2" t="s">
        <v>1177</v>
      </c>
      <c r="D2206" s="2" t="s">
        <v>1333</v>
      </c>
      <c r="E2206" s="2" t="s">
        <v>1192</v>
      </c>
      <c r="F2206" s="2">
        <v>2</v>
      </c>
      <c r="G2206" s="1">
        <v>41500</v>
      </c>
      <c r="H2206" s="61">
        <v>2013</v>
      </c>
      <c r="I2206" s="5" t="s">
        <v>986</v>
      </c>
      <c r="K2206" s="42">
        <v>7</v>
      </c>
      <c r="L2206" t="str">
        <f t="shared" si="247"/>
        <v>Profundo</v>
      </c>
      <c r="M2206" s="2" t="s">
        <v>1064</v>
      </c>
      <c r="N2206" t="str">
        <f>VLOOKUP(M2206,spp!A:B,2,FALSE)</f>
        <v>Zanclus cornutus</v>
      </c>
      <c r="O2206">
        <f t="shared" si="246"/>
        <v>2</v>
      </c>
      <c r="Q2206">
        <v>2</v>
      </c>
      <c r="AJ2206">
        <f>VLOOKUP(M2206,spp!A:C,3,FALSE)</f>
        <v>1.47E-2</v>
      </c>
      <c r="AK2206">
        <f>VLOOKUP(M2206,spp!A:D,4,FALSE)</f>
        <v>3</v>
      </c>
      <c r="AL2206">
        <f t="shared" si="248"/>
        <v>12.403124999999999</v>
      </c>
      <c r="AM2206">
        <f t="shared" si="249"/>
        <v>0.31007812499999998</v>
      </c>
      <c r="AN2206">
        <f t="shared" si="250"/>
        <v>3.1007812499999998</v>
      </c>
      <c r="AO2206">
        <f t="shared" si="251"/>
        <v>3.1007812499999998E-3</v>
      </c>
      <c r="AP2206">
        <f t="shared" si="252"/>
        <v>0.04</v>
      </c>
      <c r="AQ2206">
        <f>VLOOKUP(M2206,spp!A:H,8,FALSE)</f>
        <v>2.9</v>
      </c>
      <c r="AR2206" t="str">
        <f>VLOOKUP(M2206,spp!A:K,10,FALSE)</f>
        <v>Herbívoro</v>
      </c>
      <c r="AS2206" t="str">
        <f>VLOOKUP(M2206,spp!A:L,12,FALSE)</f>
        <v>NE</v>
      </c>
    </row>
    <row r="2207" spans="1:45" x14ac:dyDescent="0.3">
      <c r="A2207">
        <v>41</v>
      </c>
      <c r="B2207" s="2" t="s">
        <v>1176</v>
      </c>
      <c r="C2207" s="2" t="s">
        <v>1177</v>
      </c>
      <c r="D2207" s="2" t="s">
        <v>1333</v>
      </c>
      <c r="E2207" s="2" t="s">
        <v>1192</v>
      </c>
      <c r="F2207" s="2">
        <v>2</v>
      </c>
      <c r="G2207" s="1">
        <v>41500</v>
      </c>
      <c r="H2207" s="61">
        <v>2013</v>
      </c>
      <c r="I2207" s="5" t="s">
        <v>986</v>
      </c>
      <c r="K2207" s="42">
        <v>7</v>
      </c>
      <c r="L2207" t="str">
        <f t="shared" si="247"/>
        <v>Profundo</v>
      </c>
      <c r="M2207" s="2" t="s">
        <v>1080</v>
      </c>
      <c r="N2207" t="str">
        <f>VLOOKUP(M2207,spp!A:B,2,FALSE)</f>
        <v>Aulostomus chinensis</v>
      </c>
      <c r="O2207">
        <f t="shared" si="246"/>
        <v>1</v>
      </c>
      <c r="T2207">
        <v>1</v>
      </c>
      <c r="AJ2207">
        <f>VLOOKUP(M2207,spp!A:C,3,FALSE)</f>
        <v>2</v>
      </c>
      <c r="AK2207">
        <f>VLOOKUP(M2207,spp!A:D,4,FALSE)</f>
        <v>3</v>
      </c>
      <c r="AL2207">
        <f t="shared" si="248"/>
        <v>31250</v>
      </c>
      <c r="AM2207">
        <f t="shared" si="249"/>
        <v>781.25</v>
      </c>
      <c r="AN2207">
        <f t="shared" si="250"/>
        <v>7812.5</v>
      </c>
      <c r="AO2207">
        <f t="shared" si="251"/>
        <v>7.8125</v>
      </c>
      <c r="AP2207">
        <f t="shared" si="252"/>
        <v>0.02</v>
      </c>
      <c r="AQ2207">
        <f>VLOOKUP(M2207,spp!A:H,8,FALSE)</f>
        <v>3.9</v>
      </c>
      <c r="AR2207" t="str">
        <f>VLOOKUP(M2207,spp!A:K,10,FALSE)</f>
        <v>Depredador</v>
      </c>
      <c r="AS2207" t="str">
        <f>VLOOKUP(M2207,spp!A:L,12,FALSE)</f>
        <v>NE</v>
      </c>
    </row>
    <row r="2208" spans="1:45" x14ac:dyDescent="0.3">
      <c r="A2208">
        <v>41</v>
      </c>
      <c r="B2208" s="2" t="s">
        <v>1176</v>
      </c>
      <c r="C2208" s="2" t="s">
        <v>1177</v>
      </c>
      <c r="D2208" s="2" t="s">
        <v>1333</v>
      </c>
      <c r="E2208" s="2" t="s">
        <v>1192</v>
      </c>
      <c r="F2208" s="2">
        <v>2</v>
      </c>
      <c r="G2208" s="1">
        <v>41500</v>
      </c>
      <c r="H2208" s="61">
        <v>2013</v>
      </c>
      <c r="I2208" s="5" t="s">
        <v>986</v>
      </c>
      <c r="K2208" s="42">
        <v>7</v>
      </c>
      <c r="L2208" t="str">
        <f t="shared" si="247"/>
        <v>Profundo</v>
      </c>
      <c r="M2208" s="2" t="s">
        <v>1198</v>
      </c>
      <c r="N2208" t="str">
        <f>VLOOKUP(M2208,spp!A:B,2,FALSE)</f>
        <v>Dermatolepis dermatolepis</v>
      </c>
      <c r="O2208">
        <f t="shared" si="246"/>
        <v>3</v>
      </c>
      <c r="T2208">
        <v>3</v>
      </c>
      <c r="AJ2208">
        <f>VLOOKUP(M2208,spp!A:C,3,FALSE)</f>
        <v>1</v>
      </c>
      <c r="AK2208">
        <f>VLOOKUP(M2208,spp!A:D,4,FALSE)</f>
        <v>3</v>
      </c>
      <c r="AL2208">
        <f t="shared" si="248"/>
        <v>46875</v>
      </c>
      <c r="AM2208">
        <f t="shared" si="249"/>
        <v>1171.875</v>
      </c>
      <c r="AN2208">
        <f t="shared" si="250"/>
        <v>11718.75</v>
      </c>
      <c r="AO2208">
        <f t="shared" si="251"/>
        <v>11.71875</v>
      </c>
      <c r="AP2208">
        <f t="shared" si="252"/>
        <v>0.06</v>
      </c>
      <c r="AQ2208">
        <f>VLOOKUP(M2208,spp!A:H,8,FALSE)</f>
        <v>4.5</v>
      </c>
      <c r="AR2208" t="str">
        <f>VLOOKUP(M2208,spp!A:K,10,FALSE)</f>
        <v>Depredador Tope</v>
      </c>
      <c r="AS2208" t="str">
        <f>VLOOKUP(M2208,spp!A:L,12,FALSE)</f>
        <v>LC</v>
      </c>
    </row>
    <row r="2209" spans="1:45" x14ac:dyDescent="0.3">
      <c r="A2209">
        <v>41</v>
      </c>
      <c r="B2209" s="2" t="s">
        <v>1176</v>
      </c>
      <c r="C2209" s="2" t="s">
        <v>1177</v>
      </c>
      <c r="D2209" s="2" t="s">
        <v>1333</v>
      </c>
      <c r="E2209" s="2" t="s">
        <v>1192</v>
      </c>
      <c r="F2209" s="2">
        <v>2</v>
      </c>
      <c r="G2209" s="1">
        <v>41500</v>
      </c>
      <c r="H2209" s="61">
        <v>2013</v>
      </c>
      <c r="I2209" s="5" t="s">
        <v>986</v>
      </c>
      <c r="K2209" s="42">
        <v>7</v>
      </c>
      <c r="L2209" t="str">
        <f t="shared" si="247"/>
        <v>Profundo</v>
      </c>
      <c r="M2209" s="2" t="s">
        <v>1037</v>
      </c>
      <c r="N2209" t="str">
        <f>VLOOKUP(M2209,spp!A:B,2,FALSE)</f>
        <v>Prionurus laticlavius</v>
      </c>
      <c r="O2209">
        <f t="shared" si="246"/>
        <v>50</v>
      </c>
      <c r="T2209">
        <v>50</v>
      </c>
      <c r="AJ2209" t="str">
        <f>VLOOKUP(M2209,spp!A:C,3,FALSE)</f>
        <v>0.19800000000000001</v>
      </c>
      <c r="AK2209">
        <f>VLOOKUP(M2209,spp!A:D,4,FALSE)</f>
        <v>2.504</v>
      </c>
      <c r="AL2209">
        <f t="shared" si="248"/>
        <v>31338.411312262127</v>
      </c>
      <c r="AM2209">
        <f t="shared" si="249"/>
        <v>783.46028280655321</v>
      </c>
      <c r="AN2209">
        <f t="shared" si="250"/>
        <v>7834.6028280655319</v>
      </c>
      <c r="AO2209">
        <f t="shared" si="251"/>
        <v>7.834602828065532</v>
      </c>
      <c r="AP2209">
        <f t="shared" si="252"/>
        <v>1</v>
      </c>
      <c r="AQ2209">
        <f>VLOOKUP(M2209,spp!A:H,8,FALSE)</f>
        <v>2.7</v>
      </c>
      <c r="AR2209" t="str">
        <f>VLOOKUP(M2209,spp!A:K,10,FALSE)</f>
        <v>Herbívoro</v>
      </c>
      <c r="AS2209" t="str">
        <f>VLOOKUP(M2209,spp!A:L,12,FALSE)</f>
        <v>LC</v>
      </c>
    </row>
    <row r="2210" spans="1:45" x14ac:dyDescent="0.3">
      <c r="A2210">
        <v>41</v>
      </c>
      <c r="B2210" s="2" t="s">
        <v>1176</v>
      </c>
      <c r="C2210" s="2" t="s">
        <v>1177</v>
      </c>
      <c r="D2210" s="2" t="s">
        <v>1333</v>
      </c>
      <c r="E2210" s="2" t="s">
        <v>1192</v>
      </c>
      <c r="F2210" s="2">
        <v>2</v>
      </c>
      <c r="G2210" s="1">
        <v>41500</v>
      </c>
      <c r="H2210" s="61">
        <v>2013</v>
      </c>
      <c r="I2210" s="5" t="s">
        <v>986</v>
      </c>
      <c r="K2210" s="42">
        <v>7</v>
      </c>
      <c r="L2210" t="str">
        <f t="shared" si="247"/>
        <v>Profundo</v>
      </c>
      <c r="M2210" s="2" t="s">
        <v>1194</v>
      </c>
      <c r="N2210" t="str">
        <f>VLOOKUP(M2210,spp!A:B,2,FALSE)</f>
        <v>Stegastes arcifrons</v>
      </c>
      <c r="O2210">
        <f t="shared" si="246"/>
        <v>50</v>
      </c>
      <c r="Q2210">
        <v>50</v>
      </c>
      <c r="AJ2210">
        <f>VLOOKUP(M2210,spp!A:C,3,FALSE)</f>
        <v>3.49E-2</v>
      </c>
      <c r="AK2210">
        <f>VLOOKUP(M2210,spp!A:D,4,FALSE)</f>
        <v>2</v>
      </c>
      <c r="AL2210">
        <f t="shared" si="248"/>
        <v>98.15625</v>
      </c>
      <c r="AM2210">
        <f t="shared" si="249"/>
        <v>2.4539062500000002</v>
      </c>
      <c r="AN2210">
        <f t="shared" si="250"/>
        <v>24.5390625</v>
      </c>
      <c r="AO2210">
        <f t="shared" si="251"/>
        <v>2.45390625E-2</v>
      </c>
      <c r="AP2210">
        <f t="shared" si="252"/>
        <v>1</v>
      </c>
      <c r="AQ2210">
        <f>VLOOKUP(M2210,spp!A:H,8,FALSE)</f>
        <v>2.97</v>
      </c>
      <c r="AR2210" t="str">
        <f>VLOOKUP(M2210,spp!A:K,10,FALSE)</f>
        <v>Herbívoro</v>
      </c>
      <c r="AS2210" t="str">
        <f>VLOOKUP(M2210,spp!A:L,12,FALSE)</f>
        <v>LC</v>
      </c>
    </row>
    <row r="2211" spans="1:45" x14ac:dyDescent="0.3">
      <c r="A2211">
        <v>41</v>
      </c>
      <c r="B2211" s="2" t="s">
        <v>1176</v>
      </c>
      <c r="C2211" s="2" t="s">
        <v>1177</v>
      </c>
      <c r="D2211" s="2" t="s">
        <v>1333</v>
      </c>
      <c r="E2211" s="2" t="s">
        <v>1192</v>
      </c>
      <c r="F2211" s="2">
        <v>2</v>
      </c>
      <c r="G2211" s="1">
        <v>41500</v>
      </c>
      <c r="H2211" s="61">
        <v>2013</v>
      </c>
      <c r="I2211" s="5" t="s">
        <v>986</v>
      </c>
      <c r="K2211" s="42">
        <v>7</v>
      </c>
      <c r="L2211" t="str">
        <f t="shared" si="247"/>
        <v>Profundo</v>
      </c>
      <c r="M2211" s="2" t="s">
        <v>1047</v>
      </c>
      <c r="N2211" t="str">
        <f>VLOOKUP(M2211,spp!A:B,2,FALSE)</f>
        <v>Scarus rubroviolaceus</v>
      </c>
      <c r="O2211">
        <f t="shared" si="246"/>
        <v>1</v>
      </c>
      <c r="T2211">
        <v>1</v>
      </c>
      <c r="AJ2211">
        <f>VLOOKUP(M2211,spp!A:C,3,FALSE)</f>
        <v>1</v>
      </c>
      <c r="AK2211">
        <f>VLOOKUP(M2211,spp!A:D,4,FALSE)</f>
        <v>3.109</v>
      </c>
      <c r="AL2211">
        <f t="shared" si="248"/>
        <v>22191.951110203983</v>
      </c>
      <c r="AM2211">
        <f t="shared" si="249"/>
        <v>554.79877775509954</v>
      </c>
      <c r="AN2211">
        <f t="shared" si="250"/>
        <v>5547.9877775509958</v>
      </c>
      <c r="AO2211">
        <f t="shared" si="251"/>
        <v>5.547987777550996</v>
      </c>
      <c r="AP2211">
        <f t="shared" si="252"/>
        <v>0.02</v>
      </c>
      <c r="AQ2211">
        <f>VLOOKUP(M2211,spp!A:H,8,FALSE)</f>
        <v>2</v>
      </c>
      <c r="AR2211" t="str">
        <f>VLOOKUP(M2211,spp!A:K,10,FALSE)</f>
        <v>Herbívoro</v>
      </c>
      <c r="AS2211" t="str">
        <f>VLOOKUP(M2211,spp!A:L,12,FALSE)</f>
        <v>LC</v>
      </c>
    </row>
    <row r="2212" spans="1:45" x14ac:dyDescent="0.3">
      <c r="A2212">
        <v>41</v>
      </c>
      <c r="B2212" s="2" t="s">
        <v>1176</v>
      </c>
      <c r="C2212" s="2" t="s">
        <v>1177</v>
      </c>
      <c r="D2212" s="2" t="s">
        <v>1333</v>
      </c>
      <c r="E2212" s="2" t="s">
        <v>1192</v>
      </c>
      <c r="F2212" s="2">
        <v>2</v>
      </c>
      <c r="G2212" s="1">
        <v>41500</v>
      </c>
      <c r="H2212" s="61">
        <v>2013</v>
      </c>
      <c r="I2212" s="5" t="s">
        <v>986</v>
      </c>
      <c r="K2212" s="42">
        <v>7</v>
      </c>
      <c r="L2212" t="str">
        <f t="shared" si="247"/>
        <v>Profundo</v>
      </c>
      <c r="M2212" s="2" t="s">
        <v>1040</v>
      </c>
      <c r="N2212" t="str">
        <f>VLOOKUP(M2212,spp!A:B,2,FALSE)</f>
        <v>Sufflamen verres</v>
      </c>
      <c r="O2212">
        <f t="shared" si="246"/>
        <v>1</v>
      </c>
      <c r="R2212">
        <v>1</v>
      </c>
      <c r="AJ2212">
        <f>VLOOKUP(M2212,spp!A:C,3,FALSE)</f>
        <v>2</v>
      </c>
      <c r="AK2212">
        <f>VLOOKUP(M2212,spp!A:D,4,FALSE)</f>
        <v>3</v>
      </c>
      <c r="AL2212">
        <f t="shared" si="248"/>
        <v>3906.25</v>
      </c>
      <c r="AM2212">
        <f t="shared" si="249"/>
        <v>97.65625</v>
      </c>
      <c r="AN2212">
        <f t="shared" si="250"/>
        <v>976.5625</v>
      </c>
      <c r="AO2212">
        <f t="shared" si="251"/>
        <v>0.9765625</v>
      </c>
      <c r="AP2212">
        <f t="shared" si="252"/>
        <v>0.02</v>
      </c>
      <c r="AQ2212">
        <f>VLOOKUP(M2212,spp!A:H,8,FALSE)</f>
        <v>3.3</v>
      </c>
      <c r="AR2212" t="str">
        <f>VLOOKUP(M2212,spp!A:K,10,FALSE)</f>
        <v>Depredador</v>
      </c>
      <c r="AS2212" t="str">
        <f>VLOOKUP(M2212,spp!A:L,12,FALSE)</f>
        <v>LC</v>
      </c>
    </row>
    <row r="2213" spans="1:45" x14ac:dyDescent="0.3">
      <c r="A2213">
        <v>41</v>
      </c>
      <c r="B2213" s="2" t="s">
        <v>1176</v>
      </c>
      <c r="C2213" s="2" t="s">
        <v>1177</v>
      </c>
      <c r="D2213" s="2" t="s">
        <v>1333</v>
      </c>
      <c r="E2213" s="2" t="s">
        <v>1192</v>
      </c>
      <c r="F2213" s="2">
        <v>2</v>
      </c>
      <c r="G2213" s="1">
        <v>41500</v>
      </c>
      <c r="H2213" s="61">
        <v>2013</v>
      </c>
      <c r="I2213" s="5" t="s">
        <v>986</v>
      </c>
      <c r="K2213" s="42">
        <v>7</v>
      </c>
      <c r="L2213" t="str">
        <f t="shared" si="247"/>
        <v>Profundo</v>
      </c>
      <c r="M2213" s="2" t="s">
        <v>1169</v>
      </c>
      <c r="N2213" t="str">
        <f>VLOOKUP(M2213,spp!A:B,2,FALSE)</f>
        <v>Stegastes baldwini</v>
      </c>
      <c r="O2213">
        <f t="shared" si="246"/>
        <v>1</v>
      </c>
      <c r="Q2213">
        <v>1</v>
      </c>
      <c r="AJ2213">
        <f>VLOOKUP(M2213,spp!A:C,3,FALSE)</f>
        <v>3.49E-2</v>
      </c>
      <c r="AK2213">
        <f>VLOOKUP(M2213,spp!A:D,4,FALSE)</f>
        <v>2</v>
      </c>
      <c r="AL2213">
        <f t="shared" si="248"/>
        <v>1.963125</v>
      </c>
      <c r="AM2213">
        <f t="shared" si="249"/>
        <v>4.9078125E-2</v>
      </c>
      <c r="AN2213">
        <f t="shared" si="250"/>
        <v>0.49078125</v>
      </c>
      <c r="AO2213">
        <f t="shared" si="251"/>
        <v>4.9078125000000001E-4</v>
      </c>
      <c r="AP2213">
        <f t="shared" si="252"/>
        <v>0.02</v>
      </c>
      <c r="AQ2213">
        <f>VLOOKUP(M2213,spp!A:H,8,FALSE)</f>
        <v>2</v>
      </c>
      <c r="AR2213" t="str">
        <f>VLOOKUP(M2213,spp!A:K,10,FALSE)</f>
        <v>Herbívoro</v>
      </c>
      <c r="AS2213" t="str">
        <f>VLOOKUP(M2213,spp!A:L,12,FALSE)</f>
        <v>NT</v>
      </c>
    </row>
    <row r="2214" spans="1:45" x14ac:dyDescent="0.3">
      <c r="A2214">
        <v>41</v>
      </c>
      <c r="B2214" s="2" t="s">
        <v>1176</v>
      </c>
      <c r="C2214" s="2" t="s">
        <v>1177</v>
      </c>
      <c r="D2214" s="2" t="s">
        <v>1333</v>
      </c>
      <c r="E2214" s="2" t="s">
        <v>1192</v>
      </c>
      <c r="F2214" s="2">
        <v>2</v>
      </c>
      <c r="G2214" s="1">
        <v>41500</v>
      </c>
      <c r="H2214" s="61">
        <v>2013</v>
      </c>
      <c r="I2214" s="5" t="s">
        <v>986</v>
      </c>
      <c r="K2214" s="42">
        <v>7</v>
      </c>
      <c r="L2214" t="str">
        <f t="shared" si="247"/>
        <v>Profundo</v>
      </c>
      <c r="M2214" s="2" t="s">
        <v>1206</v>
      </c>
      <c r="N2214" t="str">
        <f>VLOOKUP(M2214,spp!A:B,2,FALSE)</f>
        <v>Cantherhines dumerilii</v>
      </c>
      <c r="O2214">
        <f t="shared" si="246"/>
        <v>1</v>
      </c>
      <c r="S2214">
        <v>1</v>
      </c>
      <c r="AJ2214">
        <f>VLOOKUP(M2214,spp!A:C,3,FALSE)</f>
        <v>4</v>
      </c>
      <c r="AK2214">
        <f>VLOOKUP(M2214,spp!A:D,4,FALSE)</f>
        <v>2</v>
      </c>
      <c r="AL2214">
        <f t="shared" si="248"/>
        <v>1225</v>
      </c>
      <c r="AM2214">
        <f t="shared" si="249"/>
        <v>30.625</v>
      </c>
      <c r="AN2214">
        <f t="shared" si="250"/>
        <v>306.25</v>
      </c>
      <c r="AO2214">
        <f t="shared" si="251"/>
        <v>0.30625000000000002</v>
      </c>
      <c r="AP2214">
        <f t="shared" si="252"/>
        <v>0.02</v>
      </c>
      <c r="AQ2214">
        <f>VLOOKUP(M2214,spp!A:H,8,FALSE)</f>
        <v>3.1</v>
      </c>
      <c r="AR2214" t="str">
        <f>VLOOKUP(M2214,spp!A:K,10,FALSE)</f>
        <v>Depredador</v>
      </c>
      <c r="AS2214" t="str">
        <f>VLOOKUP(M2214,spp!A:L,12,FALSE)</f>
        <v>NE</v>
      </c>
    </row>
    <row r="2215" spans="1:45" x14ac:dyDescent="0.3">
      <c r="A2215">
        <v>41</v>
      </c>
      <c r="B2215" s="2" t="s">
        <v>1176</v>
      </c>
      <c r="C2215" s="2" t="s">
        <v>1177</v>
      </c>
      <c r="D2215" s="2" t="s">
        <v>1333</v>
      </c>
      <c r="E2215" s="2" t="s">
        <v>1192</v>
      </c>
      <c r="F2215" s="2">
        <v>2</v>
      </c>
      <c r="G2215" s="1">
        <v>41500</v>
      </c>
      <c r="H2215" s="61">
        <v>2013</v>
      </c>
      <c r="I2215" s="5" t="s">
        <v>986</v>
      </c>
      <c r="K2215" s="42">
        <v>7</v>
      </c>
      <c r="L2215" t="str">
        <f t="shared" si="247"/>
        <v>Profundo</v>
      </c>
      <c r="M2215" s="2" t="s">
        <v>1066</v>
      </c>
      <c r="N2215" t="str">
        <f>VLOOKUP(M2215,spp!A:B,2,FALSE)</f>
        <v>Caranx melampygus</v>
      </c>
      <c r="O2215">
        <f t="shared" si="246"/>
        <v>1</v>
      </c>
      <c r="T2215">
        <v>1</v>
      </c>
      <c r="AJ2215">
        <f>VLOOKUP(M2215,spp!A:C,3,FALSE)</f>
        <v>2</v>
      </c>
      <c r="AK2215">
        <f>VLOOKUP(M2215,spp!A:D,4,FALSE)</f>
        <v>2</v>
      </c>
      <c r="AL2215">
        <f t="shared" si="248"/>
        <v>1250</v>
      </c>
      <c r="AM2215">
        <f t="shared" si="249"/>
        <v>31.25</v>
      </c>
      <c r="AN2215">
        <f t="shared" si="250"/>
        <v>312.5</v>
      </c>
      <c r="AO2215">
        <f t="shared" si="251"/>
        <v>0.3125</v>
      </c>
      <c r="AP2215">
        <f t="shared" si="252"/>
        <v>0.02</v>
      </c>
      <c r="AQ2215">
        <f>VLOOKUP(M2215,spp!A:H,8,FALSE)</f>
        <v>4.5</v>
      </c>
      <c r="AR2215" t="str">
        <f>VLOOKUP(M2215,spp!A:K,10,FALSE)</f>
        <v>Depredador Tope</v>
      </c>
      <c r="AS2215" t="str">
        <f>VLOOKUP(M2215,spp!A:L,12,FALSE)</f>
        <v>NE</v>
      </c>
    </row>
    <row r="2216" spans="1:45" x14ac:dyDescent="0.3">
      <c r="A2216">
        <v>41</v>
      </c>
      <c r="B2216" s="2" t="s">
        <v>1176</v>
      </c>
      <c r="C2216" s="2" t="s">
        <v>1177</v>
      </c>
      <c r="D2216" s="2" t="s">
        <v>1333</v>
      </c>
      <c r="E2216" s="2" t="s">
        <v>1192</v>
      </c>
      <c r="F2216" s="2">
        <v>2</v>
      </c>
      <c r="G2216" s="1">
        <v>41500</v>
      </c>
      <c r="H2216" s="61">
        <v>2013</v>
      </c>
      <c r="I2216" s="5" t="s">
        <v>986</v>
      </c>
      <c r="K2216" s="42">
        <v>7</v>
      </c>
      <c r="L2216" t="str">
        <f t="shared" si="247"/>
        <v>Profundo</v>
      </c>
      <c r="M2216" s="2" t="s">
        <v>1049</v>
      </c>
      <c r="N2216" t="str">
        <f>VLOOKUP(M2216,spp!A:B,2,FALSE)</f>
        <v>Mulloidichthys dentatus</v>
      </c>
      <c r="O2216">
        <f t="shared" si="246"/>
        <v>1</v>
      </c>
      <c r="R2216">
        <v>1</v>
      </c>
      <c r="AJ2216">
        <f>VLOOKUP(M2216,spp!A:C,3,FALSE)</f>
        <v>1.26E-2</v>
      </c>
      <c r="AK2216">
        <f>VLOOKUP(M2216,spp!A:D,4,FALSE)</f>
        <v>3</v>
      </c>
      <c r="AL2216">
        <f t="shared" si="248"/>
        <v>24.609375</v>
      </c>
      <c r="AM2216">
        <f t="shared" si="249"/>
        <v>0.615234375</v>
      </c>
      <c r="AN2216">
        <f t="shared" si="250"/>
        <v>6.15234375</v>
      </c>
      <c r="AO2216">
        <f t="shared" si="251"/>
        <v>6.1523437499999998E-3</v>
      </c>
      <c r="AP2216">
        <f t="shared" si="252"/>
        <v>0.02</v>
      </c>
      <c r="AQ2216">
        <f>VLOOKUP(M2216,spp!A:H,8,FALSE)</f>
        <v>3.7</v>
      </c>
      <c r="AR2216" t="str">
        <f>VLOOKUP(M2216,spp!A:K,10,FALSE)</f>
        <v>Depredador</v>
      </c>
      <c r="AS2216" t="str">
        <f>VLOOKUP(M2216,spp!A:L,12,FALSE)</f>
        <v>LC</v>
      </c>
    </row>
    <row r="2217" spans="1:45" x14ac:dyDescent="0.3">
      <c r="A2217">
        <v>41</v>
      </c>
      <c r="B2217" s="2" t="s">
        <v>1176</v>
      </c>
      <c r="C2217" s="2" t="s">
        <v>1177</v>
      </c>
      <c r="D2217" s="2" t="s">
        <v>1333</v>
      </c>
      <c r="E2217" s="2" t="s">
        <v>1192</v>
      </c>
      <c r="F2217" s="2">
        <v>2</v>
      </c>
      <c r="G2217" s="1">
        <v>41500</v>
      </c>
      <c r="H2217" s="61">
        <v>2013</v>
      </c>
      <c r="I2217" s="5" t="s">
        <v>986</v>
      </c>
      <c r="K2217" s="42">
        <v>7</v>
      </c>
      <c r="L2217" t="str">
        <f t="shared" si="247"/>
        <v>Profundo</v>
      </c>
      <c r="M2217" s="2" t="s">
        <v>1046</v>
      </c>
      <c r="N2217" t="str">
        <f>VLOOKUP(M2217,spp!A:B,2,FALSE)</f>
        <v>Arothron meleagris</v>
      </c>
      <c r="O2217">
        <f t="shared" si="246"/>
        <v>1</v>
      </c>
      <c r="Q2217">
        <v>1</v>
      </c>
      <c r="AJ2217">
        <f>VLOOKUP(M2217,spp!A:C,3,FALSE)</f>
        <v>3</v>
      </c>
      <c r="AK2217">
        <f>VLOOKUP(M2217,spp!A:D,4,FALSE)</f>
        <v>2</v>
      </c>
      <c r="AL2217">
        <f t="shared" si="248"/>
        <v>168.75</v>
      </c>
      <c r="AM2217">
        <f t="shared" si="249"/>
        <v>4.21875</v>
      </c>
      <c r="AN2217">
        <f t="shared" si="250"/>
        <v>42.1875</v>
      </c>
      <c r="AO2217">
        <f t="shared" si="251"/>
        <v>4.2187500000000003E-2</v>
      </c>
      <c r="AP2217">
        <f t="shared" si="252"/>
        <v>0.02</v>
      </c>
      <c r="AQ2217">
        <f>VLOOKUP(M2217,spp!A:H,8,FALSE)</f>
        <v>3.4</v>
      </c>
      <c r="AR2217" t="str">
        <f>VLOOKUP(M2217,spp!A:K,10,FALSE)</f>
        <v>Depredador</v>
      </c>
      <c r="AS2217" t="str">
        <f>VLOOKUP(M2217,spp!A:L,12,FALSE)</f>
        <v>NE</v>
      </c>
    </row>
    <row r="2218" spans="1:45" x14ac:dyDescent="0.3">
      <c r="A2218">
        <v>41</v>
      </c>
      <c r="B2218" s="2" t="s">
        <v>1176</v>
      </c>
      <c r="C2218" s="2" t="s">
        <v>1177</v>
      </c>
      <c r="D2218" s="2" t="s">
        <v>1333</v>
      </c>
      <c r="E2218" s="2" t="s">
        <v>1192</v>
      </c>
      <c r="F2218" s="2">
        <v>3</v>
      </c>
      <c r="G2218" s="1">
        <v>41500</v>
      </c>
      <c r="H2218" s="61">
        <v>2013</v>
      </c>
      <c r="I2218" s="5" t="s">
        <v>986</v>
      </c>
      <c r="K2218" s="42">
        <v>7</v>
      </c>
      <c r="L2218" t="str">
        <f t="shared" si="247"/>
        <v>Profundo</v>
      </c>
      <c r="M2218" s="2" t="s">
        <v>1064</v>
      </c>
      <c r="N2218" t="str">
        <f>VLOOKUP(M2218,spp!A:B,2,FALSE)</f>
        <v>Zanclus cornutus</v>
      </c>
      <c r="O2218">
        <f t="shared" si="246"/>
        <v>1</v>
      </c>
      <c r="R2218">
        <v>1</v>
      </c>
      <c r="AJ2218">
        <f>VLOOKUP(M2218,spp!A:C,3,FALSE)</f>
        <v>1.47E-2</v>
      </c>
      <c r="AK2218">
        <f>VLOOKUP(M2218,spp!A:D,4,FALSE)</f>
        <v>3</v>
      </c>
      <c r="AL2218">
        <f t="shared" si="248"/>
        <v>28.7109375</v>
      </c>
      <c r="AM2218">
        <f t="shared" si="249"/>
        <v>0.7177734375</v>
      </c>
      <c r="AN2218">
        <f t="shared" si="250"/>
        <v>7.177734375</v>
      </c>
      <c r="AO2218">
        <f t="shared" si="251"/>
        <v>7.1777343749999997E-3</v>
      </c>
      <c r="AP2218">
        <f t="shared" si="252"/>
        <v>0.02</v>
      </c>
      <c r="AQ2218">
        <f>VLOOKUP(M2218,spp!A:H,8,FALSE)</f>
        <v>2.9</v>
      </c>
      <c r="AR2218" t="str">
        <f>VLOOKUP(M2218,spp!A:K,10,FALSE)</f>
        <v>Herbívoro</v>
      </c>
      <c r="AS2218" t="str">
        <f>VLOOKUP(M2218,spp!A:L,12,FALSE)</f>
        <v>NE</v>
      </c>
    </row>
    <row r="2219" spans="1:45" x14ac:dyDescent="0.3">
      <c r="A2219">
        <v>41</v>
      </c>
      <c r="B2219" s="2" t="s">
        <v>1176</v>
      </c>
      <c r="C2219" s="2" t="s">
        <v>1177</v>
      </c>
      <c r="D2219" s="2" t="s">
        <v>1333</v>
      </c>
      <c r="E2219" s="2" t="s">
        <v>1192</v>
      </c>
      <c r="F2219" s="2">
        <v>3</v>
      </c>
      <c r="G2219" s="1">
        <v>41500</v>
      </c>
      <c r="H2219" s="61">
        <v>2013</v>
      </c>
      <c r="I2219" s="5" t="s">
        <v>986</v>
      </c>
      <c r="K2219" s="42">
        <v>7</v>
      </c>
      <c r="L2219" t="str">
        <f t="shared" si="247"/>
        <v>Profundo</v>
      </c>
      <c r="M2219" s="2" t="s">
        <v>1072</v>
      </c>
      <c r="N2219" t="str">
        <f>VLOOKUP(M2219,spp!A:B,2,FALSE)</f>
        <v>Kyphosus elegans</v>
      </c>
      <c r="O2219">
        <f t="shared" si="246"/>
        <v>2</v>
      </c>
      <c r="R2219">
        <v>2</v>
      </c>
      <c r="AJ2219">
        <f>VLOOKUP(M2219,spp!A:C,3,FALSE)</f>
        <v>2.18E-2</v>
      </c>
      <c r="AK2219">
        <f>VLOOKUP(M2219,spp!A:D,4,FALSE)</f>
        <v>3</v>
      </c>
      <c r="AL2219">
        <f t="shared" si="248"/>
        <v>85.15625</v>
      </c>
      <c r="AM2219">
        <f t="shared" si="249"/>
        <v>2.12890625</v>
      </c>
      <c r="AN2219">
        <f t="shared" si="250"/>
        <v>21.2890625</v>
      </c>
      <c r="AO2219">
        <f t="shared" si="251"/>
        <v>2.1289062500000001E-2</v>
      </c>
      <c r="AP2219">
        <f t="shared" si="252"/>
        <v>0.04</v>
      </c>
      <c r="AQ2219">
        <f>VLOOKUP(M2219,spp!A:H,8,FALSE)</f>
        <v>2.9</v>
      </c>
      <c r="AR2219" t="str">
        <f>VLOOKUP(M2219,spp!A:K,10,FALSE)</f>
        <v>Herbívoro</v>
      </c>
      <c r="AS2219" t="str">
        <f>VLOOKUP(M2219,spp!A:L,12,FALSE)</f>
        <v>LC</v>
      </c>
    </row>
    <row r="2220" spans="1:45" x14ac:dyDescent="0.3">
      <c r="A2220">
        <v>41</v>
      </c>
      <c r="B2220" s="2" t="s">
        <v>1176</v>
      </c>
      <c r="C2220" s="2" t="s">
        <v>1177</v>
      </c>
      <c r="D2220" s="2" t="s">
        <v>1333</v>
      </c>
      <c r="E2220" s="2" t="s">
        <v>1192</v>
      </c>
      <c r="F2220" s="2">
        <v>3</v>
      </c>
      <c r="G2220" s="1">
        <v>41500</v>
      </c>
      <c r="H2220" s="61">
        <v>2013</v>
      </c>
      <c r="I2220" s="5" t="s">
        <v>986</v>
      </c>
      <c r="K2220" s="42">
        <v>7</v>
      </c>
      <c r="L2220" t="str">
        <f t="shared" si="247"/>
        <v>Profundo</v>
      </c>
      <c r="M2220" s="2" t="s">
        <v>1081</v>
      </c>
      <c r="N2220" t="str">
        <f>VLOOKUP(M2220,spp!A:B,2,FALSE)</f>
        <v>Triaenodon obesus</v>
      </c>
      <c r="O2220">
        <f t="shared" si="246"/>
        <v>8</v>
      </c>
      <c r="Y2220">
        <v>4</v>
      </c>
      <c r="AA2220">
        <v>4</v>
      </c>
      <c r="AJ2220">
        <f>VLOOKUP(M2220,spp!A:C,3,FALSE)</f>
        <v>1.5E-3</v>
      </c>
      <c r="AK2220">
        <f>VLOOKUP(M2220,spp!A:D,4,FALSE)</f>
        <v>3</v>
      </c>
      <c r="AL2220">
        <f t="shared" si="248"/>
        <v>7675.5</v>
      </c>
      <c r="AM2220">
        <f t="shared" si="249"/>
        <v>191.88749999999999</v>
      </c>
      <c r="AN2220">
        <f t="shared" si="250"/>
        <v>1918.875</v>
      </c>
      <c r="AO2220">
        <f t="shared" si="251"/>
        <v>1.9188750000000001</v>
      </c>
      <c r="AP2220">
        <f t="shared" si="252"/>
        <v>0.16</v>
      </c>
      <c r="AQ2220">
        <f>VLOOKUP(M2220,spp!A:H,8,FALSE)</f>
        <v>4.2</v>
      </c>
      <c r="AR2220" t="str">
        <f>VLOOKUP(M2220,spp!A:K,10,FALSE)</f>
        <v>Depredador Tope</v>
      </c>
      <c r="AS2220" t="str">
        <f>VLOOKUP(M2220,spp!A:L,12,FALSE)</f>
        <v>NT</v>
      </c>
    </row>
    <row r="2221" spans="1:45" x14ac:dyDescent="0.3">
      <c r="A2221">
        <v>41</v>
      </c>
      <c r="B2221" s="2" t="s">
        <v>1176</v>
      </c>
      <c r="C2221" s="2" t="s">
        <v>1177</v>
      </c>
      <c r="D2221" s="2" t="s">
        <v>1333</v>
      </c>
      <c r="E2221" s="2" t="s">
        <v>1192</v>
      </c>
      <c r="F2221" s="2">
        <v>3</v>
      </c>
      <c r="G2221" s="1">
        <v>41500</v>
      </c>
      <c r="H2221" s="61">
        <v>2013</v>
      </c>
      <c r="I2221" s="5" t="s">
        <v>986</v>
      </c>
      <c r="K2221" s="42">
        <v>7</v>
      </c>
      <c r="L2221" t="str">
        <f t="shared" si="247"/>
        <v>Profundo</v>
      </c>
      <c r="M2221" s="2" t="s">
        <v>1080</v>
      </c>
      <c r="N2221" t="str">
        <f>VLOOKUP(M2221,spp!A:B,2,FALSE)</f>
        <v>Aulostomus chinensis</v>
      </c>
      <c r="O2221">
        <f t="shared" si="246"/>
        <v>2</v>
      </c>
      <c r="T2221">
        <v>2</v>
      </c>
      <c r="AJ2221">
        <f>VLOOKUP(M2221,spp!A:C,3,FALSE)</f>
        <v>2</v>
      </c>
      <c r="AK2221">
        <f>VLOOKUP(M2221,spp!A:D,4,FALSE)</f>
        <v>3</v>
      </c>
      <c r="AL2221">
        <f t="shared" si="248"/>
        <v>62500</v>
      </c>
      <c r="AM2221">
        <f t="shared" si="249"/>
        <v>1562.5</v>
      </c>
      <c r="AN2221">
        <f t="shared" si="250"/>
        <v>15625</v>
      </c>
      <c r="AO2221">
        <f t="shared" si="251"/>
        <v>15.625</v>
      </c>
      <c r="AP2221">
        <f t="shared" si="252"/>
        <v>0.04</v>
      </c>
      <c r="AQ2221">
        <f>VLOOKUP(M2221,spp!A:H,8,FALSE)</f>
        <v>3.9</v>
      </c>
      <c r="AR2221" t="str">
        <f>VLOOKUP(M2221,spp!A:K,10,FALSE)</f>
        <v>Depredador</v>
      </c>
      <c r="AS2221" t="str">
        <f>VLOOKUP(M2221,spp!A:L,12,FALSE)</f>
        <v>NE</v>
      </c>
    </row>
    <row r="2222" spans="1:45" x14ac:dyDescent="0.3">
      <c r="A2222">
        <v>41</v>
      </c>
      <c r="B2222" s="2" t="s">
        <v>1176</v>
      </c>
      <c r="C2222" s="2" t="s">
        <v>1177</v>
      </c>
      <c r="D2222" s="2" t="s">
        <v>1333</v>
      </c>
      <c r="E2222" s="2" t="s">
        <v>1192</v>
      </c>
      <c r="F2222" s="2">
        <v>3</v>
      </c>
      <c r="G2222" s="1">
        <v>41500</v>
      </c>
      <c r="H2222" s="61">
        <v>2013</v>
      </c>
      <c r="I2222" s="5" t="s">
        <v>986</v>
      </c>
      <c r="K2222" s="42">
        <v>7</v>
      </c>
      <c r="L2222" t="str">
        <f t="shared" si="247"/>
        <v>Profundo</v>
      </c>
      <c r="M2222" s="2" t="s">
        <v>1068</v>
      </c>
      <c r="N2222" t="str">
        <f>VLOOKUP(M2222,spp!A:B,2,FALSE)</f>
        <v>Myripristis berndti</v>
      </c>
      <c r="O2222">
        <f t="shared" si="246"/>
        <v>10</v>
      </c>
      <c r="R2222">
        <v>10</v>
      </c>
      <c r="AJ2222">
        <f>VLOOKUP(M2222,spp!A:C,3,FALSE)</f>
        <v>2.4E-2</v>
      </c>
      <c r="AK2222">
        <f>VLOOKUP(M2222,spp!A:D,4,FALSE)</f>
        <v>3.02</v>
      </c>
      <c r="AL2222">
        <f t="shared" si="248"/>
        <v>493.03696461686582</v>
      </c>
      <c r="AM2222">
        <f t="shared" si="249"/>
        <v>12.325924115421646</v>
      </c>
      <c r="AN2222">
        <f t="shared" si="250"/>
        <v>123.25924115421645</v>
      </c>
      <c r="AO2222">
        <f t="shared" si="251"/>
        <v>0.12325924115421645</v>
      </c>
      <c r="AP2222">
        <f t="shared" si="252"/>
        <v>0.2</v>
      </c>
      <c r="AQ2222">
        <f>VLOOKUP(M2222,spp!A:H,8,FALSE)</f>
        <v>3.7</v>
      </c>
      <c r="AR2222" t="str">
        <f>VLOOKUP(M2222,spp!A:K,10,FALSE)</f>
        <v>Planctívoro</v>
      </c>
      <c r="AS2222" t="str">
        <f>VLOOKUP(M2222,spp!A:L,12,FALSE)</f>
        <v>NE</v>
      </c>
    </row>
    <row r="2223" spans="1:45" x14ac:dyDescent="0.3">
      <c r="A2223">
        <v>41</v>
      </c>
      <c r="B2223" s="2" t="s">
        <v>1176</v>
      </c>
      <c r="C2223" s="2" t="s">
        <v>1177</v>
      </c>
      <c r="D2223" s="2" t="s">
        <v>1333</v>
      </c>
      <c r="E2223" s="2" t="s">
        <v>1192</v>
      </c>
      <c r="F2223" s="2">
        <v>3</v>
      </c>
      <c r="G2223" s="1">
        <v>41500</v>
      </c>
      <c r="H2223" s="61">
        <v>2013</v>
      </c>
      <c r="I2223" s="5" t="s">
        <v>986</v>
      </c>
      <c r="K2223" s="42">
        <v>7</v>
      </c>
      <c r="L2223" t="str">
        <f t="shared" si="247"/>
        <v>Profundo</v>
      </c>
      <c r="M2223" s="2" t="s">
        <v>1062</v>
      </c>
      <c r="N2223" t="str">
        <f>VLOOKUP(M2223,spp!A:B,2,FALSE)</f>
        <v>Paranthias colonus</v>
      </c>
      <c r="O2223">
        <f t="shared" si="246"/>
        <v>100</v>
      </c>
      <c r="Q2223">
        <v>100</v>
      </c>
      <c r="AJ2223">
        <f>VLOOKUP(M2223,spp!A:C,3,FALSE)</f>
        <v>1.485E-2</v>
      </c>
      <c r="AK2223">
        <f>VLOOKUP(M2223,spp!A:D,4,FALSE)</f>
        <v>2</v>
      </c>
      <c r="AL2223">
        <f t="shared" si="248"/>
        <v>83.53125</v>
      </c>
      <c r="AM2223">
        <f t="shared" si="249"/>
        <v>2.0882812500000001</v>
      </c>
      <c r="AN2223">
        <f t="shared" si="250"/>
        <v>20.8828125</v>
      </c>
      <c r="AO2223">
        <f t="shared" si="251"/>
        <v>2.08828125E-2</v>
      </c>
      <c r="AP2223">
        <f t="shared" si="252"/>
        <v>2</v>
      </c>
      <c r="AQ2223">
        <f>VLOOKUP(M2223,spp!A:H,8,FALSE)</f>
        <v>3.8</v>
      </c>
      <c r="AR2223" t="str">
        <f>VLOOKUP(M2223,spp!A:K,10,FALSE)</f>
        <v>Planctívoro</v>
      </c>
      <c r="AS2223" t="str">
        <f>VLOOKUP(M2223,spp!A:L,12,FALSE)</f>
        <v>LC</v>
      </c>
    </row>
    <row r="2224" spans="1:45" x14ac:dyDescent="0.3">
      <c r="A2224">
        <v>41</v>
      </c>
      <c r="B2224" s="2" t="s">
        <v>1176</v>
      </c>
      <c r="C2224" s="2" t="s">
        <v>1177</v>
      </c>
      <c r="D2224" s="2" t="s">
        <v>1333</v>
      </c>
      <c r="E2224" s="2" t="s">
        <v>1192</v>
      </c>
      <c r="F2224" s="2">
        <v>3</v>
      </c>
      <c r="G2224" s="1">
        <v>41500</v>
      </c>
      <c r="H2224" s="61">
        <v>2013</v>
      </c>
      <c r="I2224" s="5" t="s">
        <v>986</v>
      </c>
      <c r="K2224" s="42">
        <v>7</v>
      </c>
      <c r="L2224" t="str">
        <f t="shared" si="247"/>
        <v>Profundo</v>
      </c>
      <c r="M2224" s="2" t="s">
        <v>1041</v>
      </c>
      <c r="N2224" t="str">
        <f>VLOOKUP(M2224,spp!A:B,2,FALSE)</f>
        <v>Chromis atrilobata</v>
      </c>
      <c r="O2224">
        <f t="shared" si="246"/>
        <v>30</v>
      </c>
      <c r="P2224">
        <v>30</v>
      </c>
      <c r="AJ2224">
        <f>VLOOKUP(M2224,spp!A:C,3,FALSE)</f>
        <v>5</v>
      </c>
      <c r="AK2224">
        <f>VLOOKUP(M2224,spp!A:D,4,FALSE)</f>
        <v>3.41655</v>
      </c>
      <c r="AL2224">
        <f t="shared" si="248"/>
        <v>3432.9951959428354</v>
      </c>
      <c r="AM2224">
        <f t="shared" si="249"/>
        <v>85.824879898570885</v>
      </c>
      <c r="AN2224">
        <f t="shared" si="250"/>
        <v>858.24879898570885</v>
      </c>
      <c r="AO2224">
        <f t="shared" si="251"/>
        <v>0.85824879898570883</v>
      </c>
      <c r="AP2224">
        <f t="shared" si="252"/>
        <v>0.6</v>
      </c>
      <c r="AQ2224">
        <f>VLOOKUP(M2224,spp!A:H,8,FALSE)</f>
        <v>3.4</v>
      </c>
      <c r="AR2224" t="str">
        <f>VLOOKUP(M2224,spp!A:K,10,FALSE)</f>
        <v>Planctívoro</v>
      </c>
      <c r="AS2224" t="str">
        <f>VLOOKUP(M2224,spp!A:L,12,FALSE)</f>
        <v>LC</v>
      </c>
    </row>
    <row r="2225" spans="1:45" x14ac:dyDescent="0.3">
      <c r="A2225">
        <v>41</v>
      </c>
      <c r="B2225" s="2" t="s">
        <v>1176</v>
      </c>
      <c r="C2225" s="2" t="s">
        <v>1177</v>
      </c>
      <c r="D2225" s="2" t="s">
        <v>1333</v>
      </c>
      <c r="E2225" s="2" t="s">
        <v>1192</v>
      </c>
      <c r="F2225" s="2">
        <v>3</v>
      </c>
      <c r="G2225" s="1">
        <v>41500</v>
      </c>
      <c r="H2225" s="61">
        <v>2013</v>
      </c>
      <c r="I2225" s="5" t="s">
        <v>986</v>
      </c>
      <c r="K2225" s="42">
        <v>7</v>
      </c>
      <c r="L2225" t="str">
        <f t="shared" si="247"/>
        <v>Profundo</v>
      </c>
      <c r="M2225" s="2" t="s">
        <v>1038</v>
      </c>
      <c r="N2225" t="str">
        <f>VLOOKUP(M2225,spp!A:B,2,FALSE)</f>
        <v>Holacanthus passer</v>
      </c>
      <c r="O2225">
        <f t="shared" si="246"/>
        <v>2</v>
      </c>
      <c r="R2225">
        <v>2</v>
      </c>
      <c r="AJ2225">
        <f>VLOOKUP(M2225,spp!A:C,3,FALSE)</f>
        <v>2</v>
      </c>
      <c r="AK2225">
        <f>VLOOKUP(M2225,spp!A:D,4,FALSE)</f>
        <v>3</v>
      </c>
      <c r="AL2225">
        <f t="shared" si="248"/>
        <v>7812.5</v>
      </c>
      <c r="AM2225">
        <f t="shared" si="249"/>
        <v>195.3125</v>
      </c>
      <c r="AN2225">
        <f t="shared" si="250"/>
        <v>1953.125</v>
      </c>
      <c r="AO2225">
        <f t="shared" si="251"/>
        <v>1.953125</v>
      </c>
      <c r="AP2225">
        <f t="shared" si="252"/>
        <v>0.04</v>
      </c>
      <c r="AQ2225">
        <f>VLOOKUP(M2225,spp!A:H,8,FALSE)</f>
        <v>2.6</v>
      </c>
      <c r="AR2225" t="str">
        <f>VLOOKUP(M2225,spp!A:K,10,FALSE)</f>
        <v>Herbívoro</v>
      </c>
      <c r="AS2225" t="str">
        <f>VLOOKUP(M2225,spp!A:L,12,FALSE)</f>
        <v>LC</v>
      </c>
    </row>
    <row r="2226" spans="1:45" x14ac:dyDescent="0.3">
      <c r="A2226">
        <v>41</v>
      </c>
      <c r="B2226" s="2" t="s">
        <v>1176</v>
      </c>
      <c r="C2226" s="2" t="s">
        <v>1177</v>
      </c>
      <c r="D2226" s="2" t="s">
        <v>1333</v>
      </c>
      <c r="E2226" s="2" t="s">
        <v>1192</v>
      </c>
      <c r="F2226" s="2">
        <v>3</v>
      </c>
      <c r="G2226" s="1">
        <v>41500</v>
      </c>
      <c r="H2226" s="61">
        <v>2013</v>
      </c>
      <c r="I2226" s="5" t="s">
        <v>986</v>
      </c>
      <c r="K2226" s="42">
        <v>7</v>
      </c>
      <c r="L2226" t="str">
        <f t="shared" si="247"/>
        <v>Profundo</v>
      </c>
      <c r="M2226" s="2" t="s">
        <v>1078</v>
      </c>
      <c r="N2226" t="str">
        <f>VLOOKUP(M2226,spp!A:B,2,FALSE)</f>
        <v>Lutjanus viridis</v>
      </c>
      <c r="O2226">
        <f t="shared" si="246"/>
        <v>10</v>
      </c>
      <c r="R2226">
        <v>10</v>
      </c>
      <c r="AJ2226">
        <f>VLOOKUP(M2226,spp!A:C,3,FALSE)</f>
        <v>1.67E-2</v>
      </c>
      <c r="AK2226">
        <f>VLOOKUP(M2226,spp!A:D,4,FALSE)</f>
        <v>2</v>
      </c>
      <c r="AL2226">
        <f t="shared" si="248"/>
        <v>26.09375</v>
      </c>
      <c r="AM2226">
        <f t="shared" si="249"/>
        <v>0.65234375</v>
      </c>
      <c r="AN2226">
        <f t="shared" si="250"/>
        <v>6.5234375</v>
      </c>
      <c r="AO2226">
        <f t="shared" si="251"/>
        <v>6.5234374999999997E-3</v>
      </c>
      <c r="AP2226">
        <f t="shared" si="252"/>
        <v>0.2</v>
      </c>
      <c r="AQ2226">
        <f>VLOOKUP(M2226,spp!A:H,8,FALSE)</f>
        <v>4.2</v>
      </c>
      <c r="AR2226" t="str">
        <f>VLOOKUP(M2226,spp!A:K,10,FALSE)</f>
        <v>Depredador Tope</v>
      </c>
      <c r="AS2226" t="str">
        <f>VLOOKUP(M2226,spp!A:L,12,FALSE)</f>
        <v>LC</v>
      </c>
    </row>
    <row r="2227" spans="1:45" x14ac:dyDescent="0.3">
      <c r="A2227">
        <v>41</v>
      </c>
      <c r="B2227" s="2" t="s">
        <v>1176</v>
      </c>
      <c r="C2227" s="2" t="s">
        <v>1177</v>
      </c>
      <c r="D2227" s="2" t="s">
        <v>1333</v>
      </c>
      <c r="E2227" s="2" t="s">
        <v>1192</v>
      </c>
      <c r="F2227" s="2">
        <v>3</v>
      </c>
      <c r="G2227" s="1">
        <v>41500</v>
      </c>
      <c r="H2227" s="61">
        <v>2013</v>
      </c>
      <c r="I2227" s="5" t="s">
        <v>986</v>
      </c>
      <c r="K2227" s="42">
        <v>7</v>
      </c>
      <c r="L2227" t="str">
        <f t="shared" si="247"/>
        <v>Profundo</v>
      </c>
      <c r="M2227" s="2" t="s">
        <v>1047</v>
      </c>
      <c r="N2227" t="str">
        <f>VLOOKUP(M2227,spp!A:B,2,FALSE)</f>
        <v>Scarus rubroviolaceus</v>
      </c>
      <c r="O2227">
        <f t="shared" si="246"/>
        <v>2</v>
      </c>
      <c r="S2227">
        <v>2</v>
      </c>
      <c r="AJ2227">
        <f>VLOOKUP(M2227,spp!A:C,3,FALSE)</f>
        <v>1</v>
      </c>
      <c r="AK2227">
        <f>VLOOKUP(M2227,spp!A:D,4,FALSE)</f>
        <v>3.109</v>
      </c>
      <c r="AL2227">
        <f t="shared" si="248"/>
        <v>14643.176226847774</v>
      </c>
      <c r="AM2227">
        <f t="shared" si="249"/>
        <v>366.07940567119437</v>
      </c>
      <c r="AN2227">
        <f t="shared" si="250"/>
        <v>3660.7940567119435</v>
      </c>
      <c r="AO2227">
        <f t="shared" si="251"/>
        <v>3.6607940567119437</v>
      </c>
      <c r="AP2227">
        <f t="shared" si="252"/>
        <v>0.04</v>
      </c>
      <c r="AQ2227">
        <f>VLOOKUP(M2227,spp!A:H,8,FALSE)</f>
        <v>2</v>
      </c>
      <c r="AR2227" t="str">
        <f>VLOOKUP(M2227,spp!A:K,10,FALSE)</f>
        <v>Herbívoro</v>
      </c>
      <c r="AS2227" t="str">
        <f>VLOOKUP(M2227,spp!A:L,12,FALSE)</f>
        <v>LC</v>
      </c>
    </row>
    <row r="2228" spans="1:45" x14ac:dyDescent="0.3">
      <c r="A2228">
        <v>41</v>
      </c>
      <c r="B2228" s="2" t="s">
        <v>1176</v>
      </c>
      <c r="C2228" s="2" t="s">
        <v>1177</v>
      </c>
      <c r="D2228" s="2" t="s">
        <v>1333</v>
      </c>
      <c r="E2228" s="2" t="s">
        <v>1192</v>
      </c>
      <c r="F2228" s="2">
        <v>3</v>
      </c>
      <c r="G2228" s="1">
        <v>41500</v>
      </c>
      <c r="H2228" s="61">
        <v>2013</v>
      </c>
      <c r="I2228" s="5" t="s">
        <v>986</v>
      </c>
      <c r="K2228" s="42">
        <v>7</v>
      </c>
      <c r="L2228" t="str">
        <f t="shared" si="247"/>
        <v>Profundo</v>
      </c>
      <c r="M2228" s="2" t="s">
        <v>1042</v>
      </c>
      <c r="N2228" t="str">
        <f>VLOOKUP(M2228,spp!A:B,2,FALSE)</f>
        <v>Bodianus diplotaenia</v>
      </c>
      <c r="O2228">
        <f t="shared" si="246"/>
        <v>2</v>
      </c>
      <c r="Q2228">
        <v>2</v>
      </c>
      <c r="AJ2228">
        <f>VLOOKUP(M2228,spp!A:C,3,FALSE)</f>
        <v>2.01E-2</v>
      </c>
      <c r="AK2228">
        <f>VLOOKUP(M2228,spp!A:D,4,FALSE)</f>
        <v>2</v>
      </c>
      <c r="AL2228">
        <f t="shared" si="248"/>
        <v>2.26125</v>
      </c>
      <c r="AM2228">
        <f t="shared" si="249"/>
        <v>5.6531249999999998E-2</v>
      </c>
      <c r="AN2228">
        <f t="shared" si="250"/>
        <v>0.5653125</v>
      </c>
      <c r="AO2228">
        <f t="shared" si="251"/>
        <v>5.6531249999999995E-4</v>
      </c>
      <c r="AP2228">
        <f t="shared" si="252"/>
        <v>0.04</v>
      </c>
      <c r="AQ2228">
        <f>VLOOKUP(M2228,spp!A:H,8,FALSE)</f>
        <v>3.4</v>
      </c>
      <c r="AR2228" t="str">
        <f>VLOOKUP(M2228,spp!A:K,10,FALSE)</f>
        <v>Depredador</v>
      </c>
      <c r="AS2228" t="str">
        <f>VLOOKUP(M2228,spp!A:L,12,FALSE)</f>
        <v>LC</v>
      </c>
    </row>
    <row r="2229" spans="1:45" x14ac:dyDescent="0.3">
      <c r="A2229">
        <v>41</v>
      </c>
      <c r="B2229" s="2" t="s">
        <v>1176</v>
      </c>
      <c r="C2229" s="2" t="s">
        <v>1177</v>
      </c>
      <c r="D2229" s="2" t="s">
        <v>1333</v>
      </c>
      <c r="E2229" s="2" t="s">
        <v>1192</v>
      </c>
      <c r="F2229" s="2">
        <v>3</v>
      </c>
      <c r="G2229" s="1">
        <v>41500</v>
      </c>
      <c r="H2229" s="61">
        <v>2013</v>
      </c>
      <c r="I2229" s="5" t="s">
        <v>986</v>
      </c>
      <c r="K2229" s="42">
        <v>7</v>
      </c>
      <c r="L2229" t="str">
        <f t="shared" si="247"/>
        <v>Profundo</v>
      </c>
      <c r="M2229" s="2" t="s">
        <v>1067</v>
      </c>
      <c r="N2229" t="str">
        <f>VLOOKUP(M2229,spp!A:B,2,FALSE)</f>
        <v>Acanthurus xanthopterus</v>
      </c>
      <c r="O2229">
        <f t="shared" si="246"/>
        <v>1</v>
      </c>
      <c r="S2229">
        <v>1</v>
      </c>
      <c r="AJ2229">
        <f>VLOOKUP(M2229,spp!A:C,3,FALSE)</f>
        <v>2.673E-2</v>
      </c>
      <c r="AK2229">
        <f>VLOOKUP(M2229,spp!A:D,4,FALSE)</f>
        <v>2</v>
      </c>
      <c r="AL2229">
        <f t="shared" si="248"/>
        <v>8.1860625000000002</v>
      </c>
      <c r="AM2229">
        <f t="shared" si="249"/>
        <v>0.20465156249999999</v>
      </c>
      <c r="AN2229">
        <f t="shared" si="250"/>
        <v>2.0465156250000001</v>
      </c>
      <c r="AO2229">
        <f t="shared" si="251"/>
        <v>2.0465156250000002E-3</v>
      </c>
      <c r="AP2229">
        <f t="shared" si="252"/>
        <v>0.02</v>
      </c>
      <c r="AQ2229">
        <f>VLOOKUP(M2229,spp!A:H,8,FALSE)</f>
        <v>2.9</v>
      </c>
      <c r="AR2229" t="str">
        <f>VLOOKUP(M2229,spp!A:K,10,FALSE)</f>
        <v>Herbívoro</v>
      </c>
      <c r="AS2229" t="str">
        <f>VLOOKUP(M2229,spp!A:L,12,FALSE)</f>
        <v>LC</v>
      </c>
    </row>
    <row r="2230" spans="1:45" x14ac:dyDescent="0.3">
      <c r="A2230">
        <v>41</v>
      </c>
      <c r="B2230" s="2" t="s">
        <v>1176</v>
      </c>
      <c r="C2230" s="2" t="s">
        <v>1177</v>
      </c>
      <c r="D2230" s="2" t="s">
        <v>1333</v>
      </c>
      <c r="E2230" s="2" t="s">
        <v>1192</v>
      </c>
      <c r="F2230" s="2">
        <v>3</v>
      </c>
      <c r="G2230" s="1">
        <v>41500</v>
      </c>
      <c r="H2230" s="61">
        <v>2013</v>
      </c>
      <c r="I2230" s="5" t="s">
        <v>986</v>
      </c>
      <c r="K2230" s="42">
        <v>7</v>
      </c>
      <c r="L2230" t="str">
        <f t="shared" si="247"/>
        <v>Profundo</v>
      </c>
      <c r="M2230" s="2" t="s">
        <v>1066</v>
      </c>
      <c r="N2230" t="str">
        <f>VLOOKUP(M2230,spp!A:B,2,FALSE)</f>
        <v>Caranx melampygus</v>
      </c>
      <c r="O2230">
        <f t="shared" si="246"/>
        <v>1</v>
      </c>
      <c r="T2230">
        <v>1</v>
      </c>
      <c r="AJ2230">
        <f>VLOOKUP(M2230,spp!A:C,3,FALSE)</f>
        <v>2</v>
      </c>
      <c r="AK2230">
        <f>VLOOKUP(M2230,spp!A:D,4,FALSE)</f>
        <v>2</v>
      </c>
      <c r="AL2230">
        <f t="shared" si="248"/>
        <v>1250</v>
      </c>
      <c r="AM2230">
        <f t="shared" si="249"/>
        <v>31.25</v>
      </c>
      <c r="AN2230">
        <f t="shared" si="250"/>
        <v>312.5</v>
      </c>
      <c r="AO2230">
        <f t="shared" si="251"/>
        <v>0.3125</v>
      </c>
      <c r="AP2230">
        <f t="shared" si="252"/>
        <v>0.02</v>
      </c>
      <c r="AQ2230">
        <f>VLOOKUP(M2230,spp!A:H,8,FALSE)</f>
        <v>4.5</v>
      </c>
      <c r="AR2230" t="str">
        <f>VLOOKUP(M2230,spp!A:K,10,FALSE)</f>
        <v>Depredador Tope</v>
      </c>
      <c r="AS2230" t="str">
        <f>VLOOKUP(M2230,spp!A:L,12,FALSE)</f>
        <v>NE</v>
      </c>
    </row>
    <row r="2231" spans="1:45" x14ac:dyDescent="0.3">
      <c r="A2231">
        <v>41</v>
      </c>
      <c r="B2231" s="2" t="s">
        <v>1176</v>
      </c>
      <c r="C2231" s="2" t="s">
        <v>1177</v>
      </c>
      <c r="D2231" s="2" t="s">
        <v>1333</v>
      </c>
      <c r="E2231" s="2" t="s">
        <v>1192</v>
      </c>
      <c r="F2231" s="2">
        <v>3</v>
      </c>
      <c r="G2231" s="1">
        <v>41500</v>
      </c>
      <c r="H2231" s="61">
        <v>2013</v>
      </c>
      <c r="I2231" s="5" t="s">
        <v>986</v>
      </c>
      <c r="K2231" s="42">
        <v>7</v>
      </c>
      <c r="L2231" t="str">
        <f t="shared" si="247"/>
        <v>Profundo</v>
      </c>
      <c r="M2231" s="2" t="s">
        <v>1046</v>
      </c>
      <c r="N2231" t="str">
        <f>VLOOKUP(M2231,spp!A:B,2,FALSE)</f>
        <v>Arothron meleagris</v>
      </c>
      <c r="O2231">
        <f t="shared" si="246"/>
        <v>1</v>
      </c>
      <c r="R2231">
        <v>1</v>
      </c>
      <c r="AJ2231">
        <f>VLOOKUP(M2231,spp!A:C,3,FALSE)</f>
        <v>3</v>
      </c>
      <c r="AK2231">
        <f>VLOOKUP(M2231,spp!A:D,4,FALSE)</f>
        <v>2</v>
      </c>
      <c r="AL2231">
        <f t="shared" si="248"/>
        <v>468.75</v>
      </c>
      <c r="AM2231">
        <f t="shared" si="249"/>
        <v>11.71875</v>
      </c>
      <c r="AN2231">
        <f t="shared" si="250"/>
        <v>117.1875</v>
      </c>
      <c r="AO2231">
        <f t="shared" si="251"/>
        <v>0.1171875</v>
      </c>
      <c r="AP2231">
        <f t="shared" si="252"/>
        <v>0.02</v>
      </c>
      <c r="AQ2231">
        <f>VLOOKUP(M2231,spp!A:H,8,FALSE)</f>
        <v>3.4</v>
      </c>
      <c r="AR2231" t="str">
        <f>VLOOKUP(M2231,spp!A:K,10,FALSE)</f>
        <v>Depredador</v>
      </c>
      <c r="AS2231" t="str">
        <f>VLOOKUP(M2231,spp!A:L,12,FALSE)</f>
        <v>NE</v>
      </c>
    </row>
    <row r="2232" spans="1:45" x14ac:dyDescent="0.3">
      <c r="A2232">
        <v>42</v>
      </c>
      <c r="B2232" s="2" t="s">
        <v>1176</v>
      </c>
      <c r="C2232" s="2" t="s">
        <v>1177</v>
      </c>
      <c r="D2232" s="2" t="s">
        <v>1178</v>
      </c>
      <c r="E2232" s="2" t="s">
        <v>1192</v>
      </c>
      <c r="F2232" s="2">
        <v>1</v>
      </c>
      <c r="G2232" s="1">
        <v>41500</v>
      </c>
      <c r="H2232" s="61">
        <v>2013</v>
      </c>
      <c r="I2232" s="5" t="s">
        <v>986</v>
      </c>
      <c r="K2232" s="42">
        <v>7</v>
      </c>
      <c r="L2232" t="str">
        <f t="shared" si="247"/>
        <v>Profundo</v>
      </c>
      <c r="M2232" s="2" t="s">
        <v>1196</v>
      </c>
      <c r="N2232" t="str">
        <f>VLOOKUP(M2232,spp!A:B,2,FALSE)</f>
        <v>Melichthys vidua</v>
      </c>
      <c r="O2232">
        <f t="shared" si="246"/>
        <v>1</v>
      </c>
      <c r="R2232">
        <v>1</v>
      </c>
      <c r="AJ2232">
        <f>VLOOKUP(M2232,spp!A:C,3,FALSE)</f>
        <v>2.69E-2</v>
      </c>
      <c r="AK2232">
        <f>VLOOKUP(M2232,spp!A:D,4,FALSE)</f>
        <v>3.07</v>
      </c>
      <c r="AL2232">
        <f t="shared" si="248"/>
        <v>62.699780425807425</v>
      </c>
      <c r="AM2232">
        <f t="shared" si="249"/>
        <v>1.5674945106451856</v>
      </c>
      <c r="AN2232">
        <f t="shared" si="250"/>
        <v>15.674945106451856</v>
      </c>
      <c r="AO2232">
        <f t="shared" si="251"/>
        <v>1.5674945106451857E-2</v>
      </c>
      <c r="AP2232">
        <f t="shared" si="252"/>
        <v>0.02</v>
      </c>
      <c r="AQ2232">
        <f>VLOOKUP(M2232,spp!A:H,8,FALSE)</f>
        <v>3.4</v>
      </c>
      <c r="AR2232" t="str">
        <f>VLOOKUP(M2232,spp!A:K,10,FALSE)</f>
        <v>Depredador</v>
      </c>
      <c r="AS2232" t="str">
        <f>VLOOKUP(M2232,spp!A:L,12,FALSE)</f>
        <v>NE</v>
      </c>
    </row>
    <row r="2233" spans="1:45" x14ac:dyDescent="0.3">
      <c r="A2233">
        <v>42</v>
      </c>
      <c r="B2233" s="2" t="s">
        <v>1176</v>
      </c>
      <c r="C2233" s="2" t="s">
        <v>1177</v>
      </c>
      <c r="D2233" s="2" t="s">
        <v>1178</v>
      </c>
      <c r="E2233" s="2" t="s">
        <v>1192</v>
      </c>
      <c r="F2233" s="2">
        <v>1</v>
      </c>
      <c r="G2233" s="1">
        <v>41500</v>
      </c>
      <c r="H2233" s="61">
        <v>2013</v>
      </c>
      <c r="I2233" s="5" t="s">
        <v>986</v>
      </c>
      <c r="K2233" s="42">
        <v>7</v>
      </c>
      <c r="L2233" t="str">
        <f t="shared" si="247"/>
        <v>Profundo</v>
      </c>
      <c r="M2233" s="2" t="s">
        <v>1062</v>
      </c>
      <c r="N2233" t="str">
        <f>VLOOKUP(M2233,spp!A:B,2,FALSE)</f>
        <v>Paranthias colonus</v>
      </c>
      <c r="O2233">
        <f t="shared" si="246"/>
        <v>30</v>
      </c>
      <c r="R2233">
        <v>30</v>
      </c>
      <c r="AJ2233">
        <f>VLOOKUP(M2233,spp!A:C,3,FALSE)</f>
        <v>1.485E-2</v>
      </c>
      <c r="AK2233">
        <f>VLOOKUP(M2233,spp!A:D,4,FALSE)</f>
        <v>2</v>
      </c>
      <c r="AL2233">
        <f t="shared" si="248"/>
        <v>69.609375</v>
      </c>
      <c r="AM2233">
        <f t="shared" si="249"/>
        <v>1.740234375</v>
      </c>
      <c r="AN2233">
        <f t="shared" si="250"/>
        <v>17.40234375</v>
      </c>
      <c r="AO2233">
        <f t="shared" si="251"/>
        <v>1.740234375E-2</v>
      </c>
      <c r="AP2233">
        <f t="shared" si="252"/>
        <v>0.6</v>
      </c>
      <c r="AQ2233">
        <f>VLOOKUP(M2233,spp!A:H,8,FALSE)</f>
        <v>3.8</v>
      </c>
      <c r="AR2233" t="str">
        <f>VLOOKUP(M2233,spp!A:K,10,FALSE)</f>
        <v>Planctívoro</v>
      </c>
      <c r="AS2233" t="str">
        <f>VLOOKUP(M2233,spp!A:L,12,FALSE)</f>
        <v>LC</v>
      </c>
    </row>
    <row r="2234" spans="1:45" x14ac:dyDescent="0.3">
      <c r="A2234">
        <v>42</v>
      </c>
      <c r="B2234" s="2" t="s">
        <v>1176</v>
      </c>
      <c r="C2234" s="2" t="s">
        <v>1177</v>
      </c>
      <c r="D2234" s="2" t="s">
        <v>1178</v>
      </c>
      <c r="E2234" s="2" t="s">
        <v>1192</v>
      </c>
      <c r="F2234" s="2">
        <v>1</v>
      </c>
      <c r="G2234" s="1">
        <v>41500</v>
      </c>
      <c r="H2234" s="61">
        <v>2013</v>
      </c>
      <c r="I2234" s="5" t="s">
        <v>986</v>
      </c>
      <c r="K2234" s="42">
        <v>7</v>
      </c>
      <c r="L2234" t="str">
        <f t="shared" si="247"/>
        <v>Profundo</v>
      </c>
      <c r="M2234" s="2" t="s">
        <v>1064</v>
      </c>
      <c r="N2234" t="str">
        <f>VLOOKUP(M2234,spp!A:B,2,FALSE)</f>
        <v>Zanclus cornutus</v>
      </c>
      <c r="O2234">
        <f t="shared" si="246"/>
        <v>2</v>
      </c>
      <c r="Q2234">
        <v>2</v>
      </c>
      <c r="AJ2234">
        <f>VLOOKUP(M2234,spp!A:C,3,FALSE)</f>
        <v>1.47E-2</v>
      </c>
      <c r="AK2234">
        <f>VLOOKUP(M2234,spp!A:D,4,FALSE)</f>
        <v>3</v>
      </c>
      <c r="AL2234">
        <f t="shared" si="248"/>
        <v>12.403124999999999</v>
      </c>
      <c r="AM2234">
        <f t="shared" si="249"/>
        <v>0.31007812499999998</v>
      </c>
      <c r="AN2234">
        <f t="shared" si="250"/>
        <v>3.1007812499999998</v>
      </c>
      <c r="AO2234">
        <f t="shared" si="251"/>
        <v>3.1007812499999998E-3</v>
      </c>
      <c r="AP2234">
        <f t="shared" si="252"/>
        <v>0.04</v>
      </c>
      <c r="AQ2234">
        <f>VLOOKUP(M2234,spp!A:H,8,FALSE)</f>
        <v>2.9</v>
      </c>
      <c r="AR2234" t="str">
        <f>VLOOKUP(M2234,spp!A:K,10,FALSE)</f>
        <v>Herbívoro</v>
      </c>
      <c r="AS2234" t="str">
        <f>VLOOKUP(M2234,spp!A:L,12,FALSE)</f>
        <v>NE</v>
      </c>
    </row>
    <row r="2235" spans="1:45" x14ac:dyDescent="0.3">
      <c r="A2235">
        <v>42</v>
      </c>
      <c r="B2235" s="2" t="s">
        <v>1176</v>
      </c>
      <c r="C2235" s="2" t="s">
        <v>1177</v>
      </c>
      <c r="D2235" s="2" t="s">
        <v>1178</v>
      </c>
      <c r="E2235" s="2" t="s">
        <v>1192</v>
      </c>
      <c r="F2235" s="2">
        <v>1</v>
      </c>
      <c r="G2235" s="1">
        <v>41500</v>
      </c>
      <c r="H2235" s="61">
        <v>2013</v>
      </c>
      <c r="I2235" s="5" t="s">
        <v>986</v>
      </c>
      <c r="K2235" s="42">
        <v>7</v>
      </c>
      <c r="L2235" t="str">
        <f t="shared" si="247"/>
        <v>Profundo</v>
      </c>
      <c r="M2235" s="2" t="s">
        <v>1022</v>
      </c>
      <c r="N2235" t="str">
        <f>VLOOKUP(M2235,spp!A:B,2,FALSE)</f>
        <v>Epinephelus labriformis</v>
      </c>
      <c r="O2235">
        <f t="shared" si="246"/>
        <v>2</v>
      </c>
      <c r="R2235">
        <v>1</v>
      </c>
      <c r="S2235">
        <v>1</v>
      </c>
      <c r="AJ2235">
        <f>VLOOKUP(M2235,spp!A:C,3,FALSE)</f>
        <v>3</v>
      </c>
      <c r="AK2235">
        <f>VLOOKUP(M2235,spp!A:D,4,FALSE)</f>
        <v>2.9</v>
      </c>
      <c r="AL2235">
        <f t="shared" si="248"/>
        <v>16627.796331921345</v>
      </c>
      <c r="AM2235">
        <f t="shared" si="249"/>
        <v>415.69490829803362</v>
      </c>
      <c r="AN2235">
        <f t="shared" si="250"/>
        <v>4156.9490829803362</v>
      </c>
      <c r="AO2235">
        <f t="shared" si="251"/>
        <v>4.1569490829803364</v>
      </c>
      <c r="AP2235">
        <f t="shared" si="252"/>
        <v>0.04</v>
      </c>
      <c r="AQ2235">
        <f>VLOOKUP(M2235,spp!A:H,8,FALSE)</f>
        <v>4</v>
      </c>
      <c r="AR2235" t="str">
        <f>VLOOKUP(M2235,spp!A:K,10,FALSE)</f>
        <v>Depredador Tope</v>
      </c>
      <c r="AS2235" t="str">
        <f>VLOOKUP(M2235,spp!A:L,12,FALSE)</f>
        <v>LC</v>
      </c>
    </row>
    <row r="2236" spans="1:45" x14ac:dyDescent="0.3">
      <c r="A2236">
        <v>42</v>
      </c>
      <c r="B2236" s="2" t="s">
        <v>1176</v>
      </c>
      <c r="C2236" s="2" t="s">
        <v>1177</v>
      </c>
      <c r="D2236" s="2" t="s">
        <v>1178</v>
      </c>
      <c r="E2236" s="2" t="s">
        <v>1192</v>
      </c>
      <c r="F2236" s="2">
        <v>1</v>
      </c>
      <c r="G2236" s="1">
        <v>41500</v>
      </c>
      <c r="H2236" s="61">
        <v>2013</v>
      </c>
      <c r="I2236" s="5" t="s">
        <v>986</v>
      </c>
      <c r="K2236" s="42">
        <v>7</v>
      </c>
      <c r="L2236" t="str">
        <f t="shared" si="247"/>
        <v>Profundo</v>
      </c>
      <c r="M2236" s="2" t="s">
        <v>1033</v>
      </c>
      <c r="N2236" t="str">
        <f>VLOOKUP(M2236,spp!A:B,2,FALSE)</f>
        <v>Cephalopholis panamensis</v>
      </c>
      <c r="O2236">
        <f t="shared" si="246"/>
        <v>1</v>
      </c>
      <c r="S2236">
        <v>1</v>
      </c>
      <c r="AJ2236">
        <f>VLOOKUP(M2236,spp!A:C,3,FALSE)</f>
        <v>2</v>
      </c>
      <c r="AK2236">
        <f>VLOOKUP(M2236,spp!A:D,4,FALSE)</f>
        <v>3</v>
      </c>
      <c r="AL2236">
        <f t="shared" si="248"/>
        <v>10718.75</v>
      </c>
      <c r="AM2236">
        <f t="shared" si="249"/>
        <v>267.96875</v>
      </c>
      <c r="AN2236">
        <f t="shared" si="250"/>
        <v>2679.6875</v>
      </c>
      <c r="AO2236">
        <f t="shared" si="251"/>
        <v>2.6796875</v>
      </c>
      <c r="AP2236">
        <f t="shared" si="252"/>
        <v>0.02</v>
      </c>
      <c r="AQ2236">
        <f>VLOOKUP(M2236,spp!A:H,8,FALSE)</f>
        <v>4</v>
      </c>
      <c r="AR2236" t="str">
        <f>VLOOKUP(M2236,spp!A:K,10,FALSE)</f>
        <v>Depredador Tope</v>
      </c>
      <c r="AS2236" t="str">
        <f>VLOOKUP(M2236,spp!A:L,12,FALSE)</f>
        <v>LC</v>
      </c>
    </row>
    <row r="2237" spans="1:45" x14ac:dyDescent="0.3">
      <c r="A2237">
        <v>42</v>
      </c>
      <c r="B2237" s="2" t="s">
        <v>1176</v>
      </c>
      <c r="C2237" s="2" t="s">
        <v>1177</v>
      </c>
      <c r="D2237" s="2" t="s">
        <v>1178</v>
      </c>
      <c r="E2237" s="2" t="s">
        <v>1192</v>
      </c>
      <c r="F2237" s="2">
        <v>1</v>
      </c>
      <c r="G2237" s="1">
        <v>41500</v>
      </c>
      <c r="H2237" s="61">
        <v>2013</v>
      </c>
      <c r="I2237" s="5" t="s">
        <v>986</v>
      </c>
      <c r="K2237" s="42">
        <v>7</v>
      </c>
      <c r="L2237" t="str">
        <f t="shared" si="247"/>
        <v>Profundo</v>
      </c>
      <c r="M2237" s="2" t="s">
        <v>1029</v>
      </c>
      <c r="N2237" t="str">
        <f>VLOOKUP(M2237,spp!A:B,2,FALSE)</f>
        <v>Cirrhitus rivulatus</v>
      </c>
      <c r="O2237">
        <f t="shared" si="246"/>
        <v>1</v>
      </c>
      <c r="S2237">
        <v>1</v>
      </c>
      <c r="AJ2237">
        <f>VLOOKUP(M2237,spp!A:C,3,FALSE)</f>
        <v>2.76E-2</v>
      </c>
      <c r="AK2237">
        <f>VLOOKUP(M2237,spp!A:D,4,FALSE)</f>
        <v>3</v>
      </c>
      <c r="AL2237">
        <f t="shared" si="248"/>
        <v>147.91874999999999</v>
      </c>
      <c r="AM2237">
        <f t="shared" si="249"/>
        <v>3.6979687499999998</v>
      </c>
      <c r="AN2237">
        <f t="shared" si="250"/>
        <v>36.979687499999997</v>
      </c>
      <c r="AO2237">
        <f t="shared" si="251"/>
        <v>3.6979687499999997E-2</v>
      </c>
      <c r="AP2237">
        <f t="shared" si="252"/>
        <v>0.02</v>
      </c>
      <c r="AQ2237">
        <f>VLOOKUP(M2237,spp!A:H,8,FALSE)</f>
        <v>4</v>
      </c>
      <c r="AR2237" t="str">
        <f>VLOOKUP(M2237,spp!A:K,10,FALSE)</f>
        <v>Depredador Tope</v>
      </c>
      <c r="AS2237" t="str">
        <f>VLOOKUP(M2237,spp!A:L,12,FALSE)</f>
        <v>LC</v>
      </c>
    </row>
    <row r="2238" spans="1:45" x14ac:dyDescent="0.3">
      <c r="A2238">
        <v>42</v>
      </c>
      <c r="B2238" s="2" t="s">
        <v>1176</v>
      </c>
      <c r="C2238" s="2" t="s">
        <v>1177</v>
      </c>
      <c r="D2238" s="2" t="s">
        <v>1178</v>
      </c>
      <c r="E2238" s="2" t="s">
        <v>1192</v>
      </c>
      <c r="F2238" s="2">
        <v>1</v>
      </c>
      <c r="G2238" s="1">
        <v>41500</v>
      </c>
      <c r="H2238" s="61">
        <v>2013</v>
      </c>
      <c r="I2238" s="5" t="s">
        <v>986</v>
      </c>
      <c r="K2238" s="42">
        <v>7</v>
      </c>
      <c r="L2238" t="str">
        <f t="shared" si="247"/>
        <v>Profundo</v>
      </c>
      <c r="M2238" s="2" t="s">
        <v>1077</v>
      </c>
      <c r="N2238" t="str">
        <f>VLOOKUP(M2238,spp!A:B,2,FALSE)</f>
        <v>Fistularia commersonii</v>
      </c>
      <c r="O2238">
        <f t="shared" ref="O2238:O2301" si="253">+SUM(P2238:AF2238)</f>
        <v>1</v>
      </c>
      <c r="T2238">
        <v>1</v>
      </c>
      <c r="AJ2238">
        <f>VLOOKUP(M2238,spp!A:C,3,FALSE)</f>
        <v>5</v>
      </c>
      <c r="AK2238">
        <f>VLOOKUP(M2238,spp!A:D,4,FALSE)</f>
        <v>3</v>
      </c>
      <c r="AL2238">
        <f t="shared" si="248"/>
        <v>78125</v>
      </c>
      <c r="AM2238">
        <f t="shared" si="249"/>
        <v>1953.125</v>
      </c>
      <c r="AN2238">
        <f t="shared" si="250"/>
        <v>19531.25</v>
      </c>
      <c r="AO2238">
        <f t="shared" si="251"/>
        <v>19.53125</v>
      </c>
      <c r="AP2238">
        <f t="shared" si="252"/>
        <v>0.02</v>
      </c>
      <c r="AQ2238">
        <f>VLOOKUP(M2238,spp!A:H,8,FALSE)</f>
        <v>4.3</v>
      </c>
      <c r="AR2238" t="str">
        <f>VLOOKUP(M2238,spp!A:K,10,FALSE)</f>
        <v>Depredador Tope</v>
      </c>
      <c r="AS2238" t="str">
        <f>VLOOKUP(M2238,spp!A:L,12,FALSE)</f>
        <v>NE</v>
      </c>
    </row>
    <row r="2239" spans="1:45" x14ac:dyDescent="0.3">
      <c r="A2239">
        <v>42</v>
      </c>
      <c r="B2239" s="2" t="s">
        <v>1176</v>
      </c>
      <c r="C2239" s="2" t="s">
        <v>1177</v>
      </c>
      <c r="D2239" s="2" t="s">
        <v>1178</v>
      </c>
      <c r="E2239" s="2" t="s">
        <v>1192</v>
      </c>
      <c r="F2239" s="2">
        <v>1</v>
      </c>
      <c r="G2239" s="1">
        <v>41500</v>
      </c>
      <c r="H2239" s="61">
        <v>2013</v>
      </c>
      <c r="I2239" s="5" t="s">
        <v>986</v>
      </c>
      <c r="K2239" s="42">
        <v>7</v>
      </c>
      <c r="L2239" t="str">
        <f t="shared" si="247"/>
        <v>Profundo</v>
      </c>
      <c r="M2239" s="2" t="s">
        <v>1080</v>
      </c>
      <c r="N2239" t="str">
        <f>VLOOKUP(M2239,spp!A:B,2,FALSE)</f>
        <v>Aulostomus chinensis</v>
      </c>
      <c r="O2239">
        <f t="shared" si="253"/>
        <v>1</v>
      </c>
      <c r="T2239">
        <v>1</v>
      </c>
      <c r="AJ2239">
        <f>VLOOKUP(M2239,spp!A:C,3,FALSE)</f>
        <v>2</v>
      </c>
      <c r="AK2239">
        <f>VLOOKUP(M2239,spp!A:D,4,FALSE)</f>
        <v>3</v>
      </c>
      <c r="AL2239">
        <f t="shared" si="248"/>
        <v>31250</v>
      </c>
      <c r="AM2239">
        <f t="shared" si="249"/>
        <v>781.25</v>
      </c>
      <c r="AN2239">
        <f t="shared" si="250"/>
        <v>7812.5</v>
      </c>
      <c r="AO2239">
        <f t="shared" si="251"/>
        <v>7.8125</v>
      </c>
      <c r="AP2239">
        <f t="shared" si="252"/>
        <v>0.02</v>
      </c>
      <c r="AQ2239">
        <f>VLOOKUP(M2239,spp!A:H,8,FALSE)</f>
        <v>3.9</v>
      </c>
      <c r="AR2239" t="str">
        <f>VLOOKUP(M2239,spp!A:K,10,FALSE)</f>
        <v>Depredador</v>
      </c>
      <c r="AS2239" t="str">
        <f>VLOOKUP(M2239,spp!A:L,12,FALSE)</f>
        <v>NE</v>
      </c>
    </row>
    <row r="2240" spans="1:45" x14ac:dyDescent="0.3">
      <c r="A2240">
        <v>42</v>
      </c>
      <c r="B2240" s="2" t="s">
        <v>1176</v>
      </c>
      <c r="C2240" s="2" t="s">
        <v>1177</v>
      </c>
      <c r="D2240" s="2" t="s">
        <v>1178</v>
      </c>
      <c r="E2240" s="2" t="s">
        <v>1192</v>
      </c>
      <c r="F2240" s="2">
        <v>1</v>
      </c>
      <c r="G2240" s="1">
        <v>41500</v>
      </c>
      <c r="H2240" s="61">
        <v>2013</v>
      </c>
      <c r="I2240" s="5" t="s">
        <v>986</v>
      </c>
      <c r="K2240" s="42">
        <v>7</v>
      </c>
      <c r="L2240" t="str">
        <f t="shared" si="247"/>
        <v>Profundo</v>
      </c>
      <c r="M2240" s="2" t="s">
        <v>1046</v>
      </c>
      <c r="N2240" t="str">
        <f>VLOOKUP(M2240,spp!A:B,2,FALSE)</f>
        <v>Arothron meleagris</v>
      </c>
      <c r="O2240">
        <f t="shared" si="253"/>
        <v>1</v>
      </c>
      <c r="Q2240">
        <v>1</v>
      </c>
      <c r="AJ2240">
        <f>VLOOKUP(M2240,spp!A:C,3,FALSE)</f>
        <v>3</v>
      </c>
      <c r="AK2240">
        <f>VLOOKUP(M2240,spp!A:D,4,FALSE)</f>
        <v>2</v>
      </c>
      <c r="AL2240">
        <f t="shared" si="248"/>
        <v>168.75</v>
      </c>
      <c r="AM2240">
        <f t="shared" si="249"/>
        <v>4.21875</v>
      </c>
      <c r="AN2240">
        <f t="shared" si="250"/>
        <v>42.1875</v>
      </c>
      <c r="AO2240">
        <f t="shared" si="251"/>
        <v>4.2187500000000003E-2</v>
      </c>
      <c r="AP2240">
        <f t="shared" si="252"/>
        <v>0.02</v>
      </c>
      <c r="AQ2240">
        <f>VLOOKUP(M2240,spp!A:H,8,FALSE)</f>
        <v>3.4</v>
      </c>
      <c r="AR2240" t="str">
        <f>VLOOKUP(M2240,spp!A:K,10,FALSE)</f>
        <v>Depredador</v>
      </c>
      <c r="AS2240" t="str">
        <f>VLOOKUP(M2240,spp!A:L,12,FALSE)</f>
        <v>NE</v>
      </c>
    </row>
    <row r="2241" spans="1:45" x14ac:dyDescent="0.3">
      <c r="A2241">
        <v>42</v>
      </c>
      <c r="B2241" s="2" t="s">
        <v>1176</v>
      </c>
      <c r="C2241" s="2" t="s">
        <v>1177</v>
      </c>
      <c r="D2241" s="2" t="s">
        <v>1178</v>
      </c>
      <c r="E2241" s="2" t="s">
        <v>1192</v>
      </c>
      <c r="F2241" s="2">
        <v>1</v>
      </c>
      <c r="G2241" s="1">
        <v>41500</v>
      </c>
      <c r="H2241" s="61">
        <v>2013</v>
      </c>
      <c r="I2241" s="5" t="s">
        <v>986</v>
      </c>
      <c r="K2241" s="42">
        <v>7</v>
      </c>
      <c r="L2241" t="str">
        <f t="shared" si="247"/>
        <v>Profundo</v>
      </c>
      <c r="M2241" s="2" t="s">
        <v>1078</v>
      </c>
      <c r="N2241" t="str">
        <f>VLOOKUP(M2241,spp!A:B,2,FALSE)</f>
        <v>Lutjanus viridis</v>
      </c>
      <c r="O2241">
        <f t="shared" si="253"/>
        <v>15</v>
      </c>
      <c r="R2241">
        <v>15</v>
      </c>
      <c r="AJ2241">
        <f>VLOOKUP(M2241,spp!A:C,3,FALSE)</f>
        <v>1.67E-2</v>
      </c>
      <c r="AK2241">
        <f>VLOOKUP(M2241,spp!A:D,4,FALSE)</f>
        <v>2</v>
      </c>
      <c r="AL2241">
        <f t="shared" si="248"/>
        <v>39.140625</v>
      </c>
      <c r="AM2241">
        <f t="shared" si="249"/>
        <v>0.978515625</v>
      </c>
      <c r="AN2241">
        <f t="shared" si="250"/>
        <v>9.78515625</v>
      </c>
      <c r="AO2241">
        <f t="shared" si="251"/>
        <v>9.7851562499999996E-3</v>
      </c>
      <c r="AP2241">
        <f t="shared" si="252"/>
        <v>0.3</v>
      </c>
      <c r="AQ2241">
        <f>VLOOKUP(M2241,spp!A:H,8,FALSE)</f>
        <v>4.2</v>
      </c>
      <c r="AR2241" t="str">
        <f>VLOOKUP(M2241,spp!A:K,10,FALSE)</f>
        <v>Depredador Tope</v>
      </c>
      <c r="AS2241" t="str">
        <f>VLOOKUP(M2241,spp!A:L,12,FALSE)</f>
        <v>LC</v>
      </c>
    </row>
    <row r="2242" spans="1:45" x14ac:dyDescent="0.3">
      <c r="A2242">
        <v>42</v>
      </c>
      <c r="B2242" s="2" t="s">
        <v>1176</v>
      </c>
      <c r="C2242" s="2" t="s">
        <v>1177</v>
      </c>
      <c r="D2242" s="2" t="s">
        <v>1178</v>
      </c>
      <c r="E2242" s="2" t="s">
        <v>1192</v>
      </c>
      <c r="F2242" s="2">
        <v>1</v>
      </c>
      <c r="G2242" s="1">
        <v>41500</v>
      </c>
      <c r="H2242" s="61">
        <v>2013</v>
      </c>
      <c r="I2242" s="5" t="s">
        <v>986</v>
      </c>
      <c r="K2242" s="42">
        <v>7</v>
      </c>
      <c r="L2242" t="str">
        <f t="shared" si="247"/>
        <v>Profundo</v>
      </c>
      <c r="M2242" s="2" t="s">
        <v>1021</v>
      </c>
      <c r="N2242" t="str">
        <f>VLOOKUP(M2242,spp!A:B,2,FALSE)</f>
        <v>Johnrandallia nigrirostris</v>
      </c>
      <c r="O2242">
        <f t="shared" si="253"/>
        <v>1</v>
      </c>
      <c r="Q2242">
        <v>1</v>
      </c>
      <c r="AJ2242">
        <f>VLOOKUP(M2242,spp!A:C,3,FALSE)</f>
        <v>2</v>
      </c>
      <c r="AK2242">
        <f>VLOOKUP(M2242,spp!A:D,4,FALSE)</f>
        <v>3</v>
      </c>
      <c r="AL2242">
        <f t="shared" si="248"/>
        <v>843.75</v>
      </c>
      <c r="AM2242">
        <f t="shared" si="249"/>
        <v>21.09375</v>
      </c>
      <c r="AN2242">
        <f t="shared" si="250"/>
        <v>210.9375</v>
      </c>
      <c r="AO2242">
        <f t="shared" si="251"/>
        <v>0.2109375</v>
      </c>
      <c r="AP2242">
        <f t="shared" si="252"/>
        <v>0.02</v>
      </c>
      <c r="AQ2242">
        <f>VLOOKUP(M2242,spp!A:H,8,FALSE)</f>
        <v>3</v>
      </c>
      <c r="AR2242" t="str">
        <f>VLOOKUP(M2242,spp!A:K,10,FALSE)</f>
        <v>Depredador</v>
      </c>
      <c r="AS2242" t="str">
        <f>VLOOKUP(M2242,spp!A:L,12,FALSE)</f>
        <v>LC</v>
      </c>
    </row>
    <row r="2243" spans="1:45" x14ac:dyDescent="0.3">
      <c r="A2243">
        <v>42</v>
      </c>
      <c r="B2243" s="2" t="s">
        <v>1176</v>
      </c>
      <c r="C2243" s="2" t="s">
        <v>1177</v>
      </c>
      <c r="D2243" s="2" t="s">
        <v>1178</v>
      </c>
      <c r="E2243" s="2" t="s">
        <v>1192</v>
      </c>
      <c r="F2243" s="2">
        <v>1</v>
      </c>
      <c r="G2243" s="1">
        <v>41500</v>
      </c>
      <c r="H2243" s="61">
        <v>2013</v>
      </c>
      <c r="I2243" s="5" t="s">
        <v>986</v>
      </c>
      <c r="K2243" s="42">
        <v>7</v>
      </c>
      <c r="L2243" t="str">
        <f t="shared" si="247"/>
        <v>Profundo</v>
      </c>
      <c r="M2243" s="2" t="s">
        <v>1028</v>
      </c>
      <c r="N2243" t="str">
        <f>VLOOKUP(M2243,spp!A:B,2,FALSE)</f>
        <v>Thalassoma lucasanum</v>
      </c>
      <c r="O2243">
        <f t="shared" si="253"/>
        <v>20</v>
      </c>
      <c r="P2243">
        <v>20</v>
      </c>
      <c r="AJ2243">
        <f>VLOOKUP(M2243,spp!A:C,3,FALSE)</f>
        <v>1.261E-2</v>
      </c>
      <c r="AK2243">
        <f>VLOOKUP(M2243,spp!A:D,4,FALSE)</f>
        <v>2</v>
      </c>
      <c r="AL2243">
        <f t="shared" si="248"/>
        <v>1.5762499999999999</v>
      </c>
      <c r="AM2243">
        <f t="shared" si="249"/>
        <v>3.9406249999999997E-2</v>
      </c>
      <c r="AN2243">
        <f t="shared" si="250"/>
        <v>0.39406249999999998</v>
      </c>
      <c r="AO2243">
        <f t="shared" si="251"/>
        <v>3.9406249999999999E-4</v>
      </c>
      <c r="AP2243">
        <f t="shared" si="252"/>
        <v>0.4</v>
      </c>
      <c r="AQ2243">
        <f>VLOOKUP(M2243,spp!A:H,8,FALSE)</f>
        <v>3.5</v>
      </c>
      <c r="AR2243" t="str">
        <f>VLOOKUP(M2243,spp!A:K,10,FALSE)</f>
        <v>Depredador</v>
      </c>
      <c r="AS2243" t="str">
        <f>VLOOKUP(M2243,spp!A:L,12,FALSE)</f>
        <v>LC</v>
      </c>
    </row>
    <row r="2244" spans="1:45" x14ac:dyDescent="0.3">
      <c r="A2244">
        <v>42</v>
      </c>
      <c r="B2244" s="2" t="s">
        <v>1176</v>
      </c>
      <c r="C2244" s="2" t="s">
        <v>1177</v>
      </c>
      <c r="D2244" s="2" t="s">
        <v>1178</v>
      </c>
      <c r="E2244" s="2" t="s">
        <v>1192</v>
      </c>
      <c r="F2244" s="2">
        <v>1</v>
      </c>
      <c r="G2244" s="1">
        <v>41500</v>
      </c>
      <c r="H2244" s="61">
        <v>2013</v>
      </c>
      <c r="I2244" s="5" t="s">
        <v>986</v>
      </c>
      <c r="K2244" s="42">
        <v>7</v>
      </c>
      <c r="L2244" t="str">
        <f t="shared" ref="L2244:L2307" si="254">IF(K2244&gt;6,"Profundo","Somero")</f>
        <v>Profundo</v>
      </c>
      <c r="M2244" s="2" t="s">
        <v>1194</v>
      </c>
      <c r="N2244" t="str">
        <f>VLOOKUP(M2244,spp!A:B,2,FALSE)</f>
        <v>Stegastes arcifrons</v>
      </c>
      <c r="O2244">
        <f t="shared" si="253"/>
        <v>20</v>
      </c>
      <c r="R2244">
        <v>20</v>
      </c>
      <c r="AJ2244">
        <f>VLOOKUP(M2244,spp!A:C,3,FALSE)</f>
        <v>3.49E-2</v>
      </c>
      <c r="AK2244">
        <f>VLOOKUP(M2244,spp!A:D,4,FALSE)</f>
        <v>2</v>
      </c>
      <c r="AL2244">
        <f t="shared" ref="AL2244:AL2307" si="255">((AJ2244*$P$2^AK2244)*P2244)+((AJ2244*$Q$2^AK2244)*Q2244)+((AJ2244*$R$2^AK2244)*R2244)+((AJ2244*$S$2^AK2244)*S2244)+((AJ2244*$T$2^AK2244)*T2244)+((AJ2244*$U$2^AK2244)*U2244)+((AJ2244*$V$2^AK2244)*V2244)+((AJ2244*$W$2^AK2244)*W2244)+((AJ2244*$X$2^AK2244)*X2244)+((AJ2244*$Y$2^AK2244)*Y2244)+((AJ2244*$Z$2^AK2244)*Z2244)+((AJ2244*$AA$2^AK2244)*AA2244)+((AJ2244*$AB$2^AK2244)*AB2244)+ ((AJ2244*$AC$2^AK2244)*AC2244)+((AJ2244*$AD$2^AK2244)*AD2244)+((AJ2244*$AE$2^AK2244)*AE2244)+((AJ2244*$AF$2^AK2244)*AF2244)+((AJ2244*$AG$2^AK2244)*AG2244)+((AJ2244*$AH$2^AK2244)*AH2244)</f>
        <v>109.0625</v>
      </c>
      <c r="AM2244">
        <f t="shared" ref="AM2244:AM2307" si="256">AL2244/40</f>
        <v>2.7265625</v>
      </c>
      <c r="AN2244">
        <f t="shared" ref="AN2244:AN2307" si="257">AM2244*10</f>
        <v>27.265625</v>
      </c>
      <c r="AO2244">
        <f t="shared" ref="AO2244:AO2307" si="258">AN2244/1000</f>
        <v>2.7265625000000002E-2</v>
      </c>
      <c r="AP2244">
        <f t="shared" ref="AP2244:AP2307" si="259">O2244/$C$1</f>
        <v>0.4</v>
      </c>
      <c r="AQ2244">
        <f>VLOOKUP(M2244,spp!A:H,8,FALSE)</f>
        <v>2.97</v>
      </c>
      <c r="AR2244" t="str">
        <f>VLOOKUP(M2244,spp!A:K,10,FALSE)</f>
        <v>Herbívoro</v>
      </c>
      <c r="AS2244" t="str">
        <f>VLOOKUP(M2244,spp!A:L,12,FALSE)</f>
        <v>LC</v>
      </c>
    </row>
    <row r="2245" spans="1:45" x14ac:dyDescent="0.3">
      <c r="A2245">
        <v>42</v>
      </c>
      <c r="B2245" s="2" t="s">
        <v>1176</v>
      </c>
      <c r="C2245" s="2" t="s">
        <v>1177</v>
      </c>
      <c r="D2245" s="2" t="s">
        <v>1178</v>
      </c>
      <c r="E2245" s="2" t="s">
        <v>1192</v>
      </c>
      <c r="F2245" s="2">
        <v>1</v>
      </c>
      <c r="G2245" s="1">
        <v>41500</v>
      </c>
      <c r="H2245" s="61">
        <v>2013</v>
      </c>
      <c r="I2245" s="5" t="s">
        <v>986</v>
      </c>
      <c r="K2245" s="42">
        <v>7</v>
      </c>
      <c r="L2245" t="str">
        <f t="shared" si="254"/>
        <v>Profundo</v>
      </c>
      <c r="M2245" s="2" t="s">
        <v>1040</v>
      </c>
      <c r="N2245" t="str">
        <f>VLOOKUP(M2245,spp!A:B,2,FALSE)</f>
        <v>Sufflamen verres</v>
      </c>
      <c r="O2245">
        <f t="shared" si="253"/>
        <v>1</v>
      </c>
      <c r="R2245">
        <v>1</v>
      </c>
      <c r="AJ2245">
        <f>VLOOKUP(M2245,spp!A:C,3,FALSE)</f>
        <v>2</v>
      </c>
      <c r="AK2245">
        <f>VLOOKUP(M2245,spp!A:D,4,FALSE)</f>
        <v>3</v>
      </c>
      <c r="AL2245">
        <f t="shared" si="255"/>
        <v>3906.25</v>
      </c>
      <c r="AM2245">
        <f t="shared" si="256"/>
        <v>97.65625</v>
      </c>
      <c r="AN2245">
        <f t="shared" si="257"/>
        <v>976.5625</v>
      </c>
      <c r="AO2245">
        <f t="shared" si="258"/>
        <v>0.9765625</v>
      </c>
      <c r="AP2245">
        <f t="shared" si="259"/>
        <v>0.02</v>
      </c>
      <c r="AQ2245">
        <f>VLOOKUP(M2245,spp!A:H,8,FALSE)</f>
        <v>3.3</v>
      </c>
      <c r="AR2245" t="str">
        <f>VLOOKUP(M2245,spp!A:K,10,FALSE)</f>
        <v>Depredador</v>
      </c>
      <c r="AS2245" t="str">
        <f>VLOOKUP(M2245,spp!A:L,12,FALSE)</f>
        <v>LC</v>
      </c>
    </row>
    <row r="2246" spans="1:45" x14ac:dyDescent="0.3">
      <c r="A2246">
        <v>42</v>
      </c>
      <c r="B2246" s="2" t="s">
        <v>1176</v>
      </c>
      <c r="C2246" s="2" t="s">
        <v>1177</v>
      </c>
      <c r="D2246" s="2" t="s">
        <v>1178</v>
      </c>
      <c r="E2246" s="2" t="s">
        <v>1192</v>
      </c>
      <c r="F2246" s="2">
        <v>1</v>
      </c>
      <c r="G2246" s="1">
        <v>41500</v>
      </c>
      <c r="H2246" s="61">
        <v>2013</v>
      </c>
      <c r="I2246" s="5" t="s">
        <v>986</v>
      </c>
      <c r="K2246" s="42">
        <v>7</v>
      </c>
      <c r="L2246" t="str">
        <f t="shared" si="254"/>
        <v>Profundo</v>
      </c>
      <c r="M2246" s="2" t="s">
        <v>1034</v>
      </c>
      <c r="N2246" t="str">
        <f>VLOOKUP(M2246,spp!A:B,2,FALSE)</f>
        <v>Acanthurus nigricans</v>
      </c>
      <c r="O2246">
        <f t="shared" si="253"/>
        <v>1</v>
      </c>
      <c r="R2246">
        <v>1</v>
      </c>
      <c r="AJ2246">
        <f>VLOOKUP(M2246,spp!A:C,3,FALSE)</f>
        <v>6</v>
      </c>
      <c r="AK2246">
        <f>VLOOKUP(M2246,spp!A:D,4,FALSE)</f>
        <v>2.669</v>
      </c>
      <c r="AL2246">
        <f t="shared" si="255"/>
        <v>5079.3024638902671</v>
      </c>
      <c r="AM2246">
        <f t="shared" si="256"/>
        <v>126.98256159725668</v>
      </c>
      <c r="AN2246">
        <f t="shared" si="257"/>
        <v>1269.8256159725668</v>
      </c>
      <c r="AO2246">
        <f t="shared" si="258"/>
        <v>1.2698256159725667</v>
      </c>
      <c r="AP2246">
        <f t="shared" si="259"/>
        <v>0.02</v>
      </c>
      <c r="AQ2246">
        <f>VLOOKUP(M2246,spp!A:H,8,FALSE)</f>
        <v>2</v>
      </c>
      <c r="AR2246" t="str">
        <f>VLOOKUP(M2246,spp!A:K,10,FALSE)</f>
        <v>Herbívoro</v>
      </c>
      <c r="AS2246" t="str">
        <f>VLOOKUP(M2246,spp!A:L,12,FALSE)</f>
        <v>LC</v>
      </c>
    </row>
    <row r="2247" spans="1:45" x14ac:dyDescent="0.3">
      <c r="A2247">
        <v>42</v>
      </c>
      <c r="B2247" s="2" t="s">
        <v>1176</v>
      </c>
      <c r="C2247" s="2" t="s">
        <v>1177</v>
      </c>
      <c r="D2247" s="2" t="s">
        <v>1178</v>
      </c>
      <c r="E2247" s="2" t="s">
        <v>1192</v>
      </c>
      <c r="F2247" s="2">
        <v>1</v>
      </c>
      <c r="G2247" s="1">
        <v>41500</v>
      </c>
      <c r="H2247" s="61">
        <v>2013</v>
      </c>
      <c r="I2247" s="5" t="s">
        <v>986</v>
      </c>
      <c r="K2247" s="42">
        <v>7</v>
      </c>
      <c r="L2247" t="str">
        <f t="shared" si="254"/>
        <v>Profundo</v>
      </c>
      <c r="M2247" s="2" t="s">
        <v>1068</v>
      </c>
      <c r="N2247" t="str">
        <f>VLOOKUP(M2247,spp!A:B,2,FALSE)</f>
        <v>Myripristis berndti</v>
      </c>
      <c r="O2247">
        <f t="shared" si="253"/>
        <v>5</v>
      </c>
      <c r="R2247">
        <v>5</v>
      </c>
      <c r="AJ2247">
        <f>VLOOKUP(M2247,spp!A:C,3,FALSE)</f>
        <v>2.4E-2</v>
      </c>
      <c r="AK2247">
        <f>VLOOKUP(M2247,spp!A:D,4,FALSE)</f>
        <v>3.02</v>
      </c>
      <c r="AL2247">
        <f t="shared" si="255"/>
        <v>246.51848230843291</v>
      </c>
      <c r="AM2247">
        <f t="shared" si="256"/>
        <v>6.1629620577108231</v>
      </c>
      <c r="AN2247">
        <f t="shared" si="257"/>
        <v>61.629620577108227</v>
      </c>
      <c r="AO2247">
        <f t="shared" si="258"/>
        <v>6.1629620577108225E-2</v>
      </c>
      <c r="AP2247">
        <f t="shared" si="259"/>
        <v>0.1</v>
      </c>
      <c r="AQ2247">
        <f>VLOOKUP(M2247,spp!A:H,8,FALSE)</f>
        <v>3.7</v>
      </c>
      <c r="AR2247" t="str">
        <f>VLOOKUP(M2247,spp!A:K,10,FALSE)</f>
        <v>Planctívoro</v>
      </c>
      <c r="AS2247" t="str">
        <f>VLOOKUP(M2247,spp!A:L,12,FALSE)</f>
        <v>NE</v>
      </c>
    </row>
    <row r="2248" spans="1:45" x14ac:dyDescent="0.3">
      <c r="A2248">
        <v>42</v>
      </c>
      <c r="B2248" s="2" t="s">
        <v>1176</v>
      </c>
      <c r="C2248" s="2" t="s">
        <v>1177</v>
      </c>
      <c r="D2248" s="2" t="s">
        <v>1178</v>
      </c>
      <c r="E2248" s="2" t="s">
        <v>1192</v>
      </c>
      <c r="F2248" s="2">
        <v>2</v>
      </c>
      <c r="G2248" s="1">
        <v>41500</v>
      </c>
      <c r="H2248" s="61">
        <v>2013</v>
      </c>
      <c r="I2248" s="5" t="s">
        <v>986</v>
      </c>
      <c r="K2248" s="42">
        <v>7</v>
      </c>
      <c r="L2248" t="str">
        <f t="shared" si="254"/>
        <v>Profundo</v>
      </c>
      <c r="M2248" s="2" t="s">
        <v>1145</v>
      </c>
      <c r="N2248" t="str">
        <f>VLOOKUP(M2248,spp!A:B,2,FALSE)</f>
        <v>Ctenochaetus marginatus</v>
      </c>
      <c r="O2248">
        <f t="shared" si="253"/>
        <v>2</v>
      </c>
      <c r="S2248">
        <v>2</v>
      </c>
      <c r="AJ2248">
        <f>VLOOKUP(M2248,spp!A:C,3,FALSE)</f>
        <v>0.297619048</v>
      </c>
      <c r="AK2248">
        <f>VLOOKUP(M2248,spp!A:D,4,FALSE)</f>
        <v>3</v>
      </c>
      <c r="AL2248">
        <f t="shared" si="255"/>
        <v>3190.1041707499999</v>
      </c>
      <c r="AM2248">
        <f t="shared" si="256"/>
        <v>79.752604268749991</v>
      </c>
      <c r="AN2248">
        <f t="shared" si="257"/>
        <v>797.52604268749997</v>
      </c>
      <c r="AO2248">
        <f t="shared" si="258"/>
        <v>0.79752604268749994</v>
      </c>
      <c r="AP2248">
        <f t="shared" si="259"/>
        <v>0.04</v>
      </c>
      <c r="AQ2248">
        <f>VLOOKUP(M2248,spp!A:H,8,FALSE)</f>
        <v>2</v>
      </c>
      <c r="AR2248" t="str">
        <f>VLOOKUP(M2248,spp!A:K,10,FALSE)</f>
        <v>Herbívoro</v>
      </c>
      <c r="AS2248" t="str">
        <f>VLOOKUP(M2248,spp!A:L,12,FALSE)</f>
        <v>LC</v>
      </c>
    </row>
    <row r="2249" spans="1:45" x14ac:dyDescent="0.3">
      <c r="A2249">
        <v>42</v>
      </c>
      <c r="B2249" s="2" t="s">
        <v>1176</v>
      </c>
      <c r="C2249" s="2" t="s">
        <v>1177</v>
      </c>
      <c r="D2249" s="2" t="s">
        <v>1178</v>
      </c>
      <c r="E2249" s="2" t="s">
        <v>1192</v>
      </c>
      <c r="F2249" s="2">
        <v>2</v>
      </c>
      <c r="G2249" s="1">
        <v>41500</v>
      </c>
      <c r="H2249" s="61">
        <v>2013</v>
      </c>
      <c r="I2249" s="5" t="s">
        <v>986</v>
      </c>
      <c r="K2249" s="42">
        <v>7</v>
      </c>
      <c r="L2249" t="str">
        <f t="shared" si="254"/>
        <v>Profundo</v>
      </c>
      <c r="M2249" s="2" t="s">
        <v>1194</v>
      </c>
      <c r="N2249" t="str">
        <f>VLOOKUP(M2249,spp!A:B,2,FALSE)</f>
        <v>Stegastes arcifrons</v>
      </c>
      <c r="O2249">
        <f t="shared" si="253"/>
        <v>20</v>
      </c>
      <c r="Q2249">
        <v>20</v>
      </c>
      <c r="AJ2249">
        <f>VLOOKUP(M2249,spp!A:C,3,FALSE)</f>
        <v>3.49E-2</v>
      </c>
      <c r="AK2249">
        <f>VLOOKUP(M2249,spp!A:D,4,FALSE)</f>
        <v>2</v>
      </c>
      <c r="AL2249">
        <f t="shared" si="255"/>
        <v>39.262500000000003</v>
      </c>
      <c r="AM2249">
        <f t="shared" si="256"/>
        <v>0.98156250000000012</v>
      </c>
      <c r="AN2249">
        <f t="shared" si="257"/>
        <v>9.8156250000000007</v>
      </c>
      <c r="AO2249">
        <f t="shared" si="258"/>
        <v>9.8156250000000014E-3</v>
      </c>
      <c r="AP2249">
        <f t="shared" si="259"/>
        <v>0.4</v>
      </c>
      <c r="AQ2249">
        <f>VLOOKUP(M2249,spp!A:H,8,FALSE)</f>
        <v>2.97</v>
      </c>
      <c r="AR2249" t="str">
        <f>VLOOKUP(M2249,spp!A:K,10,FALSE)</f>
        <v>Herbívoro</v>
      </c>
      <c r="AS2249" t="str">
        <f>VLOOKUP(M2249,spp!A:L,12,FALSE)</f>
        <v>LC</v>
      </c>
    </row>
    <row r="2250" spans="1:45" x14ac:dyDescent="0.3">
      <c r="A2250">
        <v>42</v>
      </c>
      <c r="B2250" s="2" t="s">
        <v>1176</v>
      </c>
      <c r="C2250" s="2" t="s">
        <v>1177</v>
      </c>
      <c r="D2250" s="2" t="s">
        <v>1178</v>
      </c>
      <c r="E2250" s="2" t="s">
        <v>1192</v>
      </c>
      <c r="F2250" s="2">
        <v>2</v>
      </c>
      <c r="G2250" s="1">
        <v>41500</v>
      </c>
      <c r="H2250" s="61">
        <v>2013</v>
      </c>
      <c r="I2250" s="5" t="s">
        <v>986</v>
      </c>
      <c r="K2250" s="42">
        <v>7</v>
      </c>
      <c r="L2250" t="str">
        <f t="shared" si="254"/>
        <v>Profundo</v>
      </c>
      <c r="M2250" s="2" t="s">
        <v>1080</v>
      </c>
      <c r="N2250" t="str">
        <f>VLOOKUP(M2250,spp!A:B,2,FALSE)</f>
        <v>Aulostomus chinensis</v>
      </c>
      <c r="O2250">
        <f t="shared" si="253"/>
        <v>2</v>
      </c>
      <c r="S2250">
        <v>1</v>
      </c>
      <c r="T2250">
        <v>1</v>
      </c>
      <c r="AJ2250">
        <f>VLOOKUP(M2250,spp!A:C,3,FALSE)</f>
        <v>2</v>
      </c>
      <c r="AK2250">
        <f>VLOOKUP(M2250,spp!A:D,4,FALSE)</f>
        <v>3</v>
      </c>
      <c r="AL2250">
        <f t="shared" si="255"/>
        <v>41968.75</v>
      </c>
      <c r="AM2250">
        <f t="shared" si="256"/>
        <v>1049.21875</v>
      </c>
      <c r="AN2250">
        <f t="shared" si="257"/>
        <v>10492.1875</v>
      </c>
      <c r="AO2250">
        <f t="shared" si="258"/>
        <v>10.4921875</v>
      </c>
      <c r="AP2250">
        <f t="shared" si="259"/>
        <v>0.04</v>
      </c>
      <c r="AQ2250">
        <f>VLOOKUP(M2250,spp!A:H,8,FALSE)</f>
        <v>3.9</v>
      </c>
      <c r="AR2250" t="str">
        <f>VLOOKUP(M2250,spp!A:K,10,FALSE)</f>
        <v>Depredador</v>
      </c>
      <c r="AS2250" t="str">
        <f>VLOOKUP(M2250,spp!A:L,12,FALSE)</f>
        <v>NE</v>
      </c>
    </row>
    <row r="2251" spans="1:45" x14ac:dyDescent="0.3">
      <c r="A2251">
        <v>42</v>
      </c>
      <c r="B2251" s="2" t="s">
        <v>1176</v>
      </c>
      <c r="C2251" s="2" t="s">
        <v>1177</v>
      </c>
      <c r="D2251" s="2" t="s">
        <v>1178</v>
      </c>
      <c r="E2251" s="2" t="s">
        <v>1192</v>
      </c>
      <c r="F2251" s="2">
        <v>2</v>
      </c>
      <c r="G2251" s="1">
        <v>41500</v>
      </c>
      <c r="H2251" s="61">
        <v>2013</v>
      </c>
      <c r="I2251" s="5" t="s">
        <v>986</v>
      </c>
      <c r="K2251" s="42">
        <v>7</v>
      </c>
      <c r="L2251" t="str">
        <f t="shared" si="254"/>
        <v>Profundo</v>
      </c>
      <c r="M2251" s="2" t="s">
        <v>1078</v>
      </c>
      <c r="N2251" t="str">
        <f>VLOOKUP(M2251,spp!A:B,2,FALSE)</f>
        <v>Lutjanus viridis</v>
      </c>
      <c r="O2251">
        <f t="shared" si="253"/>
        <v>10</v>
      </c>
      <c r="R2251">
        <v>10</v>
      </c>
      <c r="AJ2251">
        <f>VLOOKUP(M2251,spp!A:C,3,FALSE)</f>
        <v>1.67E-2</v>
      </c>
      <c r="AK2251">
        <f>VLOOKUP(M2251,spp!A:D,4,FALSE)</f>
        <v>2</v>
      </c>
      <c r="AL2251">
        <f t="shared" si="255"/>
        <v>26.09375</v>
      </c>
      <c r="AM2251">
        <f t="shared" si="256"/>
        <v>0.65234375</v>
      </c>
      <c r="AN2251">
        <f t="shared" si="257"/>
        <v>6.5234375</v>
      </c>
      <c r="AO2251">
        <f t="shared" si="258"/>
        <v>6.5234374999999997E-3</v>
      </c>
      <c r="AP2251">
        <f t="shared" si="259"/>
        <v>0.2</v>
      </c>
      <c r="AQ2251">
        <f>VLOOKUP(M2251,spp!A:H,8,FALSE)</f>
        <v>4.2</v>
      </c>
      <c r="AR2251" t="str">
        <f>VLOOKUP(M2251,spp!A:K,10,FALSE)</f>
        <v>Depredador Tope</v>
      </c>
      <c r="AS2251" t="str">
        <f>VLOOKUP(M2251,spp!A:L,12,FALSE)</f>
        <v>LC</v>
      </c>
    </row>
    <row r="2252" spans="1:45" x14ac:dyDescent="0.3">
      <c r="A2252">
        <v>42</v>
      </c>
      <c r="B2252" s="2" t="s">
        <v>1176</v>
      </c>
      <c r="C2252" s="2" t="s">
        <v>1177</v>
      </c>
      <c r="D2252" s="2" t="s">
        <v>1178</v>
      </c>
      <c r="E2252" s="2" t="s">
        <v>1192</v>
      </c>
      <c r="F2252" s="2">
        <v>2</v>
      </c>
      <c r="G2252" s="1">
        <v>41500</v>
      </c>
      <c r="H2252" s="61">
        <v>2013</v>
      </c>
      <c r="I2252" s="5" t="s">
        <v>986</v>
      </c>
      <c r="K2252" s="42">
        <v>7</v>
      </c>
      <c r="L2252" t="str">
        <f t="shared" si="254"/>
        <v>Profundo</v>
      </c>
      <c r="M2252" s="2" t="s">
        <v>1028</v>
      </c>
      <c r="N2252" t="str">
        <f>VLOOKUP(M2252,spp!A:B,2,FALSE)</f>
        <v>Thalassoma lucasanum</v>
      </c>
      <c r="O2252">
        <f t="shared" si="253"/>
        <v>40</v>
      </c>
      <c r="P2252">
        <v>30</v>
      </c>
      <c r="Q2252">
        <v>10</v>
      </c>
      <c r="AJ2252">
        <f>VLOOKUP(M2252,spp!A:C,3,FALSE)</f>
        <v>1.261E-2</v>
      </c>
      <c r="AK2252">
        <f>VLOOKUP(M2252,spp!A:D,4,FALSE)</f>
        <v>2</v>
      </c>
      <c r="AL2252">
        <f t="shared" si="255"/>
        <v>9.4574999999999996</v>
      </c>
      <c r="AM2252">
        <f t="shared" si="256"/>
        <v>0.23643749999999999</v>
      </c>
      <c r="AN2252">
        <f t="shared" si="257"/>
        <v>2.3643749999999999</v>
      </c>
      <c r="AO2252">
        <f t="shared" si="258"/>
        <v>2.3643749999999997E-3</v>
      </c>
      <c r="AP2252">
        <f t="shared" si="259"/>
        <v>0.8</v>
      </c>
      <c r="AQ2252">
        <f>VLOOKUP(M2252,spp!A:H,8,FALSE)</f>
        <v>3.5</v>
      </c>
      <c r="AR2252" t="str">
        <f>VLOOKUP(M2252,spp!A:K,10,FALSE)</f>
        <v>Depredador</v>
      </c>
      <c r="AS2252" t="str">
        <f>VLOOKUP(M2252,spp!A:L,12,FALSE)</f>
        <v>LC</v>
      </c>
    </row>
    <row r="2253" spans="1:45" x14ac:dyDescent="0.3">
      <c r="A2253">
        <v>42</v>
      </c>
      <c r="B2253" s="2" t="s">
        <v>1176</v>
      </c>
      <c r="C2253" s="2" t="s">
        <v>1177</v>
      </c>
      <c r="D2253" s="2" t="s">
        <v>1178</v>
      </c>
      <c r="E2253" s="2" t="s">
        <v>1192</v>
      </c>
      <c r="F2253" s="2">
        <v>2</v>
      </c>
      <c r="G2253" s="1">
        <v>41500</v>
      </c>
      <c r="H2253" s="61">
        <v>2013</v>
      </c>
      <c r="I2253" s="5" t="s">
        <v>986</v>
      </c>
      <c r="K2253" s="42">
        <v>7</v>
      </c>
      <c r="L2253" t="str">
        <f t="shared" si="254"/>
        <v>Profundo</v>
      </c>
      <c r="M2253" s="2" t="s">
        <v>1031</v>
      </c>
      <c r="N2253" t="str">
        <f>VLOOKUP(M2253,spp!A:B,2,FALSE)</f>
        <v>Ophioblennius steindachneri</v>
      </c>
      <c r="O2253">
        <f t="shared" si="253"/>
        <v>4</v>
      </c>
      <c r="Q2253">
        <v>4</v>
      </c>
      <c r="AJ2253">
        <f>VLOOKUP(M2253,spp!A:C,3,FALSE)</f>
        <v>3</v>
      </c>
      <c r="AK2253">
        <f>VLOOKUP(M2253,spp!A:D,4,FALSE)</f>
        <v>2.379</v>
      </c>
      <c r="AL2253">
        <f t="shared" si="255"/>
        <v>1448.611710380269</v>
      </c>
      <c r="AM2253">
        <f t="shared" si="256"/>
        <v>36.215292759506724</v>
      </c>
      <c r="AN2253">
        <f t="shared" si="257"/>
        <v>362.15292759506724</v>
      </c>
      <c r="AO2253">
        <f t="shared" si="258"/>
        <v>0.36215292759506723</v>
      </c>
      <c r="AP2253">
        <f t="shared" si="259"/>
        <v>0.08</v>
      </c>
      <c r="AQ2253">
        <f>VLOOKUP(M2253,spp!A:H,8,FALSE)</f>
        <v>2.7</v>
      </c>
      <c r="AR2253" t="str">
        <f>VLOOKUP(M2253,spp!A:K,10,FALSE)</f>
        <v>Herbívoro</v>
      </c>
      <c r="AS2253" t="str">
        <f>VLOOKUP(M2253,spp!A:L,12,FALSE)</f>
        <v>LC</v>
      </c>
    </row>
    <row r="2254" spans="1:45" x14ac:dyDescent="0.3">
      <c r="A2254">
        <v>42</v>
      </c>
      <c r="B2254" s="2" t="s">
        <v>1176</v>
      </c>
      <c r="C2254" s="2" t="s">
        <v>1177</v>
      </c>
      <c r="D2254" s="2" t="s">
        <v>1178</v>
      </c>
      <c r="E2254" s="2" t="s">
        <v>1192</v>
      </c>
      <c r="F2254" s="2">
        <v>2</v>
      </c>
      <c r="G2254" s="1">
        <v>41500</v>
      </c>
      <c r="H2254" s="61">
        <v>2013</v>
      </c>
      <c r="I2254" s="5" t="s">
        <v>986</v>
      </c>
      <c r="K2254" s="42">
        <v>7</v>
      </c>
      <c r="L2254" t="str">
        <f t="shared" si="254"/>
        <v>Profundo</v>
      </c>
      <c r="M2254" s="2" t="s">
        <v>1021</v>
      </c>
      <c r="N2254" t="str">
        <f>VLOOKUP(M2254,spp!A:B,2,FALSE)</f>
        <v>Johnrandallia nigrirostris</v>
      </c>
      <c r="O2254">
        <f t="shared" si="253"/>
        <v>1</v>
      </c>
      <c r="Q2254">
        <v>1</v>
      </c>
      <c r="AJ2254">
        <f>VLOOKUP(M2254,spp!A:C,3,FALSE)</f>
        <v>2</v>
      </c>
      <c r="AK2254">
        <f>VLOOKUP(M2254,spp!A:D,4,FALSE)</f>
        <v>3</v>
      </c>
      <c r="AL2254">
        <f t="shared" si="255"/>
        <v>843.75</v>
      </c>
      <c r="AM2254">
        <f t="shared" si="256"/>
        <v>21.09375</v>
      </c>
      <c r="AN2254">
        <f t="shared" si="257"/>
        <v>210.9375</v>
      </c>
      <c r="AO2254">
        <f t="shared" si="258"/>
        <v>0.2109375</v>
      </c>
      <c r="AP2254">
        <f t="shared" si="259"/>
        <v>0.02</v>
      </c>
      <c r="AQ2254">
        <f>VLOOKUP(M2254,spp!A:H,8,FALSE)</f>
        <v>3</v>
      </c>
      <c r="AR2254" t="str">
        <f>VLOOKUP(M2254,spp!A:K,10,FALSE)</f>
        <v>Depredador</v>
      </c>
      <c r="AS2254" t="str">
        <f>VLOOKUP(M2254,spp!A:L,12,FALSE)</f>
        <v>LC</v>
      </c>
    </row>
    <row r="2255" spans="1:45" x14ac:dyDescent="0.3">
      <c r="A2255">
        <v>42</v>
      </c>
      <c r="B2255" s="2" t="s">
        <v>1176</v>
      </c>
      <c r="C2255" s="2" t="s">
        <v>1177</v>
      </c>
      <c r="D2255" s="2" t="s">
        <v>1178</v>
      </c>
      <c r="E2255" s="2" t="s">
        <v>1192</v>
      </c>
      <c r="F2255" s="2">
        <v>2</v>
      </c>
      <c r="G2255" s="1">
        <v>41500</v>
      </c>
      <c r="H2255" s="61">
        <v>2013</v>
      </c>
      <c r="I2255" s="5" t="s">
        <v>986</v>
      </c>
      <c r="K2255" s="42">
        <v>7</v>
      </c>
      <c r="L2255" t="str">
        <f t="shared" si="254"/>
        <v>Profundo</v>
      </c>
      <c r="M2255" s="2" t="s">
        <v>1169</v>
      </c>
      <c r="N2255" t="str">
        <f>VLOOKUP(M2255,spp!A:B,2,FALSE)</f>
        <v>Stegastes baldwini</v>
      </c>
      <c r="O2255">
        <f t="shared" si="253"/>
        <v>1</v>
      </c>
      <c r="Q2255">
        <v>1</v>
      </c>
      <c r="AJ2255">
        <f>VLOOKUP(M2255,spp!A:C,3,FALSE)</f>
        <v>3.49E-2</v>
      </c>
      <c r="AK2255">
        <f>VLOOKUP(M2255,spp!A:D,4,FALSE)</f>
        <v>2</v>
      </c>
      <c r="AL2255">
        <f t="shared" si="255"/>
        <v>1.963125</v>
      </c>
      <c r="AM2255">
        <f t="shared" si="256"/>
        <v>4.9078125E-2</v>
      </c>
      <c r="AN2255">
        <f t="shared" si="257"/>
        <v>0.49078125</v>
      </c>
      <c r="AO2255">
        <f t="shared" si="258"/>
        <v>4.9078125000000001E-4</v>
      </c>
      <c r="AP2255">
        <f t="shared" si="259"/>
        <v>0.02</v>
      </c>
      <c r="AQ2255">
        <f>VLOOKUP(M2255,spp!A:H,8,FALSE)</f>
        <v>2</v>
      </c>
      <c r="AR2255" t="str">
        <f>VLOOKUP(M2255,spp!A:K,10,FALSE)</f>
        <v>Herbívoro</v>
      </c>
      <c r="AS2255" t="str">
        <f>VLOOKUP(M2255,spp!A:L,12,FALSE)</f>
        <v>NT</v>
      </c>
    </row>
    <row r="2256" spans="1:45" x14ac:dyDescent="0.3">
      <c r="A2256">
        <v>42</v>
      </c>
      <c r="B2256" s="2" t="s">
        <v>1176</v>
      </c>
      <c r="C2256" s="2" t="s">
        <v>1177</v>
      </c>
      <c r="D2256" s="2" t="s">
        <v>1178</v>
      </c>
      <c r="E2256" s="2" t="s">
        <v>1192</v>
      </c>
      <c r="F2256" s="2">
        <v>2</v>
      </c>
      <c r="G2256" s="1">
        <v>41500</v>
      </c>
      <c r="H2256" s="61">
        <v>2013</v>
      </c>
      <c r="I2256" s="5" t="s">
        <v>986</v>
      </c>
      <c r="K2256" s="42">
        <v>7</v>
      </c>
      <c r="L2256" t="str">
        <f t="shared" si="254"/>
        <v>Profundo</v>
      </c>
      <c r="M2256" s="2" t="s">
        <v>1026</v>
      </c>
      <c r="N2256" t="str">
        <f>VLOOKUP(M2256,spp!A:B,2,FALSE)</f>
        <v>Microspathodon dorsalis</v>
      </c>
      <c r="O2256">
        <f t="shared" si="253"/>
        <v>2</v>
      </c>
      <c r="R2256">
        <v>2</v>
      </c>
      <c r="AJ2256">
        <f>VLOOKUP(M2256,spp!A:C,3,FALSE)</f>
        <v>2</v>
      </c>
      <c r="AK2256">
        <f>VLOOKUP(M2256,spp!A:D,4,FALSE)</f>
        <v>3</v>
      </c>
      <c r="AL2256">
        <f t="shared" si="255"/>
        <v>7812.5</v>
      </c>
      <c r="AM2256">
        <f t="shared" si="256"/>
        <v>195.3125</v>
      </c>
      <c r="AN2256">
        <f t="shared" si="257"/>
        <v>1953.125</v>
      </c>
      <c r="AO2256">
        <f t="shared" si="258"/>
        <v>1.953125</v>
      </c>
      <c r="AP2256">
        <f t="shared" si="259"/>
        <v>0.04</v>
      </c>
      <c r="AQ2256">
        <f>VLOOKUP(M2256,spp!A:H,8,FALSE)</f>
        <v>2.1</v>
      </c>
      <c r="AR2256" t="str">
        <f>VLOOKUP(M2256,spp!A:K,10,FALSE)</f>
        <v>Herbívoro</v>
      </c>
      <c r="AS2256" t="str">
        <f>VLOOKUP(M2256,spp!A:L,12,FALSE)</f>
        <v>LC</v>
      </c>
    </row>
    <row r="2257" spans="1:45" x14ac:dyDescent="0.3">
      <c r="A2257">
        <v>42</v>
      </c>
      <c r="B2257" s="2" t="s">
        <v>1176</v>
      </c>
      <c r="C2257" s="2" t="s">
        <v>1177</v>
      </c>
      <c r="D2257" s="2" t="s">
        <v>1178</v>
      </c>
      <c r="E2257" s="2" t="s">
        <v>1192</v>
      </c>
      <c r="F2257" s="2">
        <v>2</v>
      </c>
      <c r="G2257" s="1">
        <v>41500</v>
      </c>
      <c r="H2257" s="61">
        <v>2013</v>
      </c>
      <c r="I2257" s="5" t="s">
        <v>986</v>
      </c>
      <c r="K2257" s="42">
        <v>7</v>
      </c>
      <c r="L2257" t="str">
        <f t="shared" si="254"/>
        <v>Profundo</v>
      </c>
      <c r="M2257" s="2" t="s">
        <v>1200</v>
      </c>
      <c r="N2257" t="str">
        <f>VLOOKUP(M2257,spp!A:B,2,FALSE)</f>
        <v>Thalassoma grammaticum</v>
      </c>
      <c r="O2257">
        <f t="shared" si="253"/>
        <v>1</v>
      </c>
      <c r="R2257">
        <v>1</v>
      </c>
      <c r="AJ2257">
        <f>VLOOKUP(M2257,spp!A:C,3,FALSE)</f>
        <v>1</v>
      </c>
      <c r="AK2257">
        <f>VLOOKUP(M2257,spp!A:D,4,FALSE)</f>
        <v>2.9718</v>
      </c>
      <c r="AL2257">
        <f t="shared" si="255"/>
        <v>1818.8512239575082</v>
      </c>
      <c r="AM2257">
        <f t="shared" si="256"/>
        <v>45.471280598937703</v>
      </c>
      <c r="AN2257">
        <f t="shared" si="257"/>
        <v>454.71280598937705</v>
      </c>
      <c r="AO2257">
        <f t="shared" si="258"/>
        <v>0.45471280598937702</v>
      </c>
      <c r="AP2257">
        <f t="shared" si="259"/>
        <v>0.02</v>
      </c>
      <c r="AQ2257">
        <f>VLOOKUP(M2257,spp!A:H,8,FALSE)</f>
        <v>3.5</v>
      </c>
      <c r="AR2257" t="str">
        <f>VLOOKUP(M2257,spp!A:K,10,FALSE)</f>
        <v>Depredador</v>
      </c>
      <c r="AS2257" t="str">
        <f>VLOOKUP(M2257,spp!A:L,12,FALSE)</f>
        <v>LC</v>
      </c>
    </row>
    <row r="2258" spans="1:45" x14ac:dyDescent="0.3">
      <c r="A2258">
        <v>42</v>
      </c>
      <c r="B2258" s="2" t="s">
        <v>1176</v>
      </c>
      <c r="C2258" s="2" t="s">
        <v>1177</v>
      </c>
      <c r="D2258" s="2" t="s">
        <v>1178</v>
      </c>
      <c r="E2258" s="2" t="s">
        <v>1192</v>
      </c>
      <c r="F2258" s="2">
        <v>2</v>
      </c>
      <c r="G2258" s="1">
        <v>41500</v>
      </c>
      <c r="H2258" s="61">
        <v>2013</v>
      </c>
      <c r="I2258" s="5" t="s">
        <v>986</v>
      </c>
      <c r="K2258" s="42">
        <v>7</v>
      </c>
      <c r="L2258" t="str">
        <f t="shared" si="254"/>
        <v>Profundo</v>
      </c>
      <c r="M2258" s="2" t="s">
        <v>1042</v>
      </c>
      <c r="N2258" t="str">
        <f>VLOOKUP(M2258,spp!A:B,2,FALSE)</f>
        <v>Bodianus diplotaenia</v>
      </c>
      <c r="O2258">
        <f t="shared" si="253"/>
        <v>1</v>
      </c>
      <c r="R2258">
        <v>1</v>
      </c>
      <c r="AJ2258">
        <f>VLOOKUP(M2258,spp!A:C,3,FALSE)</f>
        <v>2.01E-2</v>
      </c>
      <c r="AK2258">
        <f>VLOOKUP(M2258,spp!A:D,4,FALSE)</f>
        <v>2</v>
      </c>
      <c r="AL2258">
        <f t="shared" si="255"/>
        <v>3.140625</v>
      </c>
      <c r="AM2258">
        <f t="shared" si="256"/>
        <v>7.8515625000000006E-2</v>
      </c>
      <c r="AN2258">
        <f t="shared" si="257"/>
        <v>0.78515625</v>
      </c>
      <c r="AO2258">
        <f t="shared" si="258"/>
        <v>7.8515625000000005E-4</v>
      </c>
      <c r="AP2258">
        <f t="shared" si="259"/>
        <v>0.02</v>
      </c>
      <c r="AQ2258">
        <f>VLOOKUP(M2258,spp!A:H,8,FALSE)</f>
        <v>3.4</v>
      </c>
      <c r="AR2258" t="str">
        <f>VLOOKUP(M2258,spp!A:K,10,FALSE)</f>
        <v>Depredador</v>
      </c>
      <c r="AS2258" t="str">
        <f>VLOOKUP(M2258,spp!A:L,12,FALSE)</f>
        <v>LC</v>
      </c>
    </row>
    <row r="2259" spans="1:45" x14ac:dyDescent="0.3">
      <c r="A2259">
        <v>42</v>
      </c>
      <c r="B2259" s="2" t="s">
        <v>1176</v>
      </c>
      <c r="C2259" s="2" t="s">
        <v>1177</v>
      </c>
      <c r="D2259" s="2" t="s">
        <v>1178</v>
      </c>
      <c r="E2259" s="2" t="s">
        <v>1192</v>
      </c>
      <c r="F2259" s="2">
        <v>2</v>
      </c>
      <c r="G2259" s="1">
        <v>41500</v>
      </c>
      <c r="H2259" s="61">
        <v>2013</v>
      </c>
      <c r="I2259" s="5" t="s">
        <v>986</v>
      </c>
      <c r="K2259" s="42">
        <v>7</v>
      </c>
      <c r="L2259" t="str">
        <f t="shared" si="254"/>
        <v>Profundo</v>
      </c>
      <c r="M2259" s="2" t="s">
        <v>1046</v>
      </c>
      <c r="N2259" t="str">
        <f>VLOOKUP(M2259,spp!A:B,2,FALSE)</f>
        <v>Arothron meleagris</v>
      </c>
      <c r="O2259">
        <f t="shared" si="253"/>
        <v>1</v>
      </c>
      <c r="Q2259">
        <v>1</v>
      </c>
      <c r="AJ2259">
        <f>VLOOKUP(M2259,spp!A:C,3,FALSE)</f>
        <v>3</v>
      </c>
      <c r="AK2259">
        <f>VLOOKUP(M2259,spp!A:D,4,FALSE)</f>
        <v>2</v>
      </c>
      <c r="AL2259">
        <f t="shared" si="255"/>
        <v>168.75</v>
      </c>
      <c r="AM2259">
        <f t="shared" si="256"/>
        <v>4.21875</v>
      </c>
      <c r="AN2259">
        <f t="shared" si="257"/>
        <v>42.1875</v>
      </c>
      <c r="AO2259">
        <f t="shared" si="258"/>
        <v>4.2187500000000003E-2</v>
      </c>
      <c r="AP2259">
        <f t="shared" si="259"/>
        <v>0.02</v>
      </c>
      <c r="AQ2259">
        <f>VLOOKUP(M2259,spp!A:H,8,FALSE)</f>
        <v>3.4</v>
      </c>
      <c r="AR2259" t="str">
        <f>VLOOKUP(M2259,spp!A:K,10,FALSE)</f>
        <v>Depredador</v>
      </c>
      <c r="AS2259" t="str">
        <f>VLOOKUP(M2259,spp!A:L,12,FALSE)</f>
        <v>NE</v>
      </c>
    </row>
    <row r="2260" spans="1:45" x14ac:dyDescent="0.3">
      <c r="A2260">
        <v>42</v>
      </c>
      <c r="B2260" s="2" t="s">
        <v>1176</v>
      </c>
      <c r="C2260" s="2" t="s">
        <v>1177</v>
      </c>
      <c r="D2260" s="2" t="s">
        <v>1178</v>
      </c>
      <c r="E2260" s="2" t="s">
        <v>1192</v>
      </c>
      <c r="F2260" s="2">
        <v>2</v>
      </c>
      <c r="G2260" s="1">
        <v>41500</v>
      </c>
      <c r="H2260" s="61">
        <v>2013</v>
      </c>
      <c r="I2260" s="5" t="s">
        <v>986</v>
      </c>
      <c r="K2260" s="42">
        <v>7</v>
      </c>
      <c r="L2260" t="str">
        <f t="shared" si="254"/>
        <v>Profundo</v>
      </c>
      <c r="M2260" s="2" t="s">
        <v>1068</v>
      </c>
      <c r="N2260" t="str">
        <f>VLOOKUP(M2260,spp!A:B,2,FALSE)</f>
        <v>Myripristis berndti</v>
      </c>
      <c r="O2260">
        <f t="shared" si="253"/>
        <v>25</v>
      </c>
      <c r="Q2260">
        <v>15</v>
      </c>
      <c r="R2260">
        <v>10</v>
      </c>
      <c r="AJ2260">
        <f>VLOOKUP(M2260,spp!A:C,3,FALSE)</f>
        <v>2.4E-2</v>
      </c>
      <c r="AK2260">
        <f>VLOOKUP(M2260,spp!A:D,4,FALSE)</f>
        <v>3.02</v>
      </c>
      <c r="AL2260">
        <f t="shared" si="255"/>
        <v>651.15722331360007</v>
      </c>
      <c r="AM2260">
        <f t="shared" si="256"/>
        <v>16.278930582840001</v>
      </c>
      <c r="AN2260">
        <f t="shared" si="257"/>
        <v>162.78930582840002</v>
      </c>
      <c r="AO2260">
        <f t="shared" si="258"/>
        <v>0.16278930582840001</v>
      </c>
      <c r="AP2260">
        <f t="shared" si="259"/>
        <v>0.5</v>
      </c>
      <c r="AQ2260">
        <f>VLOOKUP(M2260,spp!A:H,8,FALSE)</f>
        <v>3.7</v>
      </c>
      <c r="AR2260" t="str">
        <f>VLOOKUP(M2260,spp!A:K,10,FALSE)</f>
        <v>Planctívoro</v>
      </c>
      <c r="AS2260" t="str">
        <f>VLOOKUP(M2260,spp!A:L,12,FALSE)</f>
        <v>NE</v>
      </c>
    </row>
    <row r="2261" spans="1:45" x14ac:dyDescent="0.3">
      <c r="A2261">
        <v>42</v>
      </c>
      <c r="B2261" s="2" t="s">
        <v>1176</v>
      </c>
      <c r="C2261" s="2" t="s">
        <v>1177</v>
      </c>
      <c r="D2261" s="2" t="s">
        <v>1178</v>
      </c>
      <c r="E2261" s="2" t="s">
        <v>1192</v>
      </c>
      <c r="F2261" s="2">
        <v>2</v>
      </c>
      <c r="G2261" s="1">
        <v>41500</v>
      </c>
      <c r="H2261" s="61">
        <v>2013</v>
      </c>
      <c r="I2261" s="5" t="s">
        <v>986</v>
      </c>
      <c r="K2261" s="42">
        <v>7</v>
      </c>
      <c r="L2261" t="str">
        <f t="shared" si="254"/>
        <v>Profundo</v>
      </c>
      <c r="M2261" s="2" t="s">
        <v>1064</v>
      </c>
      <c r="N2261" t="str">
        <f>VLOOKUP(M2261,spp!A:B,2,FALSE)</f>
        <v>Zanclus cornutus</v>
      </c>
      <c r="O2261">
        <f t="shared" si="253"/>
        <v>2</v>
      </c>
      <c r="Q2261">
        <v>2</v>
      </c>
      <c r="AJ2261">
        <f>VLOOKUP(M2261,spp!A:C,3,FALSE)</f>
        <v>1.47E-2</v>
      </c>
      <c r="AK2261">
        <f>VLOOKUP(M2261,spp!A:D,4,FALSE)</f>
        <v>3</v>
      </c>
      <c r="AL2261">
        <f t="shared" si="255"/>
        <v>12.403124999999999</v>
      </c>
      <c r="AM2261">
        <f t="shared" si="256"/>
        <v>0.31007812499999998</v>
      </c>
      <c r="AN2261">
        <f t="shared" si="257"/>
        <v>3.1007812499999998</v>
      </c>
      <c r="AO2261">
        <f t="shared" si="258"/>
        <v>3.1007812499999998E-3</v>
      </c>
      <c r="AP2261">
        <f t="shared" si="259"/>
        <v>0.04</v>
      </c>
      <c r="AQ2261">
        <f>VLOOKUP(M2261,spp!A:H,8,FALSE)</f>
        <v>2.9</v>
      </c>
      <c r="AR2261" t="str">
        <f>VLOOKUP(M2261,spp!A:K,10,FALSE)</f>
        <v>Herbívoro</v>
      </c>
      <c r="AS2261" t="str">
        <f>VLOOKUP(M2261,spp!A:L,12,FALSE)</f>
        <v>NE</v>
      </c>
    </row>
    <row r="2262" spans="1:45" x14ac:dyDescent="0.3">
      <c r="A2262">
        <v>42</v>
      </c>
      <c r="B2262" s="2" t="s">
        <v>1176</v>
      </c>
      <c r="C2262" s="2" t="s">
        <v>1177</v>
      </c>
      <c r="D2262" s="2" t="s">
        <v>1178</v>
      </c>
      <c r="E2262" s="2" t="s">
        <v>1192</v>
      </c>
      <c r="F2262" s="2">
        <v>2</v>
      </c>
      <c r="G2262" s="1">
        <v>41500</v>
      </c>
      <c r="H2262" s="61">
        <v>2013</v>
      </c>
      <c r="I2262" s="5" t="s">
        <v>986</v>
      </c>
      <c r="K2262" s="42">
        <v>7</v>
      </c>
      <c r="L2262" t="str">
        <f t="shared" si="254"/>
        <v>Profundo</v>
      </c>
      <c r="M2262" s="2" t="s">
        <v>1029</v>
      </c>
      <c r="N2262" t="str">
        <f>VLOOKUP(M2262,spp!A:B,2,FALSE)</f>
        <v>Cirrhitus rivulatus</v>
      </c>
      <c r="O2262">
        <f t="shared" si="253"/>
        <v>1</v>
      </c>
      <c r="R2262">
        <v>1</v>
      </c>
      <c r="AJ2262">
        <f>VLOOKUP(M2262,spp!A:C,3,FALSE)</f>
        <v>2.76E-2</v>
      </c>
      <c r="AK2262">
        <f>VLOOKUP(M2262,spp!A:D,4,FALSE)</f>
        <v>3</v>
      </c>
      <c r="AL2262">
        <f t="shared" si="255"/>
        <v>53.90625</v>
      </c>
      <c r="AM2262">
        <f t="shared" si="256"/>
        <v>1.34765625</v>
      </c>
      <c r="AN2262">
        <f t="shared" si="257"/>
        <v>13.4765625</v>
      </c>
      <c r="AO2262">
        <f t="shared" si="258"/>
        <v>1.3476562500000001E-2</v>
      </c>
      <c r="AP2262">
        <f t="shared" si="259"/>
        <v>0.02</v>
      </c>
      <c r="AQ2262">
        <f>VLOOKUP(M2262,spp!A:H,8,FALSE)</f>
        <v>4</v>
      </c>
      <c r="AR2262" t="str">
        <f>VLOOKUP(M2262,spp!A:K,10,FALSE)</f>
        <v>Depredador Tope</v>
      </c>
      <c r="AS2262" t="str">
        <f>VLOOKUP(M2262,spp!A:L,12,FALSE)</f>
        <v>LC</v>
      </c>
    </row>
    <row r="2263" spans="1:45" x14ac:dyDescent="0.3">
      <c r="A2263">
        <v>42</v>
      </c>
      <c r="B2263" s="2" t="s">
        <v>1176</v>
      </c>
      <c r="C2263" s="2" t="s">
        <v>1177</v>
      </c>
      <c r="D2263" s="2" t="s">
        <v>1178</v>
      </c>
      <c r="E2263" s="2" t="s">
        <v>1192</v>
      </c>
      <c r="F2263" s="2">
        <v>2</v>
      </c>
      <c r="G2263" s="1">
        <v>41500</v>
      </c>
      <c r="H2263" s="61">
        <v>2013</v>
      </c>
      <c r="I2263" s="5" t="s">
        <v>986</v>
      </c>
      <c r="K2263" s="42">
        <v>7</v>
      </c>
      <c r="L2263" t="str">
        <f t="shared" si="254"/>
        <v>Profundo</v>
      </c>
      <c r="M2263" s="2" t="s">
        <v>1196</v>
      </c>
      <c r="N2263" t="str">
        <f>VLOOKUP(M2263,spp!A:B,2,FALSE)</f>
        <v>Melichthys vidua</v>
      </c>
      <c r="O2263">
        <f t="shared" si="253"/>
        <v>1</v>
      </c>
      <c r="S2263">
        <v>1</v>
      </c>
      <c r="AJ2263">
        <f>VLOOKUP(M2263,spp!A:C,3,FALSE)</f>
        <v>2.69E-2</v>
      </c>
      <c r="AK2263">
        <f>VLOOKUP(M2263,spp!A:D,4,FALSE)</f>
        <v>3.07</v>
      </c>
      <c r="AL2263">
        <f t="shared" si="255"/>
        <v>176.14855686037586</v>
      </c>
      <c r="AM2263">
        <f t="shared" si="256"/>
        <v>4.4037139215093966</v>
      </c>
      <c r="AN2263">
        <f t="shared" si="257"/>
        <v>44.037139215093966</v>
      </c>
      <c r="AO2263">
        <f t="shared" si="258"/>
        <v>4.4037139215093966E-2</v>
      </c>
      <c r="AP2263">
        <f t="shared" si="259"/>
        <v>0.02</v>
      </c>
      <c r="AQ2263">
        <f>VLOOKUP(M2263,spp!A:H,8,FALSE)</f>
        <v>3.4</v>
      </c>
      <c r="AR2263" t="str">
        <f>VLOOKUP(M2263,spp!A:K,10,FALSE)</f>
        <v>Depredador</v>
      </c>
      <c r="AS2263" t="str">
        <f>VLOOKUP(M2263,spp!A:L,12,FALSE)</f>
        <v>NE</v>
      </c>
    </row>
    <row r="2264" spans="1:45" x14ac:dyDescent="0.3">
      <c r="A2264">
        <v>42</v>
      </c>
      <c r="B2264" s="2" t="s">
        <v>1176</v>
      </c>
      <c r="C2264" s="2" t="s">
        <v>1177</v>
      </c>
      <c r="D2264" s="2" t="s">
        <v>1178</v>
      </c>
      <c r="E2264" s="2" t="s">
        <v>1192</v>
      </c>
      <c r="F2264" s="2">
        <v>2</v>
      </c>
      <c r="G2264" s="1">
        <v>41500</v>
      </c>
      <c r="H2264" s="61">
        <v>2013</v>
      </c>
      <c r="I2264" s="5" t="s">
        <v>986</v>
      </c>
      <c r="K2264" s="42">
        <v>7</v>
      </c>
      <c r="L2264" t="str">
        <f t="shared" si="254"/>
        <v>Profundo</v>
      </c>
      <c r="M2264" s="2" t="s">
        <v>1198</v>
      </c>
      <c r="N2264" t="str">
        <f>VLOOKUP(M2264,spp!A:B,2,FALSE)</f>
        <v>Dermatolepis dermatolepis</v>
      </c>
      <c r="O2264">
        <f t="shared" si="253"/>
        <v>1</v>
      </c>
      <c r="R2264">
        <v>1</v>
      </c>
      <c r="AJ2264">
        <f>VLOOKUP(M2264,spp!A:C,3,FALSE)</f>
        <v>1</v>
      </c>
      <c r="AK2264">
        <f>VLOOKUP(M2264,spp!A:D,4,FALSE)</f>
        <v>3</v>
      </c>
      <c r="AL2264">
        <f t="shared" si="255"/>
        <v>1953.125</v>
      </c>
      <c r="AM2264">
        <f t="shared" si="256"/>
        <v>48.828125</v>
      </c>
      <c r="AN2264">
        <f t="shared" si="257"/>
        <v>488.28125</v>
      </c>
      <c r="AO2264">
        <f t="shared" si="258"/>
        <v>0.48828125</v>
      </c>
      <c r="AP2264">
        <f t="shared" si="259"/>
        <v>0.02</v>
      </c>
      <c r="AQ2264">
        <f>VLOOKUP(M2264,spp!A:H,8,FALSE)</f>
        <v>4.5</v>
      </c>
      <c r="AR2264" t="str">
        <f>VLOOKUP(M2264,spp!A:K,10,FALSE)</f>
        <v>Depredador Tope</v>
      </c>
      <c r="AS2264" t="str">
        <f>VLOOKUP(M2264,spp!A:L,12,FALSE)</f>
        <v>LC</v>
      </c>
    </row>
    <row r="2265" spans="1:45" x14ac:dyDescent="0.3">
      <c r="A2265">
        <v>42</v>
      </c>
      <c r="B2265" s="2" t="s">
        <v>1176</v>
      </c>
      <c r="C2265" s="2" t="s">
        <v>1177</v>
      </c>
      <c r="D2265" s="2" t="s">
        <v>1178</v>
      </c>
      <c r="E2265" s="2" t="s">
        <v>1192</v>
      </c>
      <c r="F2265" s="2">
        <v>2</v>
      </c>
      <c r="G2265" s="1">
        <v>41500</v>
      </c>
      <c r="H2265" s="61">
        <v>2013</v>
      </c>
      <c r="I2265" s="5" t="s">
        <v>986</v>
      </c>
      <c r="K2265" s="42">
        <v>7</v>
      </c>
      <c r="L2265" t="str">
        <f t="shared" si="254"/>
        <v>Profundo</v>
      </c>
      <c r="M2265" s="2" t="s">
        <v>1034</v>
      </c>
      <c r="N2265" t="str">
        <f>VLOOKUP(M2265,spp!A:B,2,FALSE)</f>
        <v>Acanthurus nigricans</v>
      </c>
      <c r="O2265">
        <f t="shared" si="253"/>
        <v>2</v>
      </c>
      <c r="R2265">
        <v>1</v>
      </c>
      <c r="S2265">
        <v>1</v>
      </c>
      <c r="AJ2265">
        <f>VLOOKUP(M2265,spp!A:C,3,FALSE)</f>
        <v>6</v>
      </c>
      <c r="AK2265">
        <f>VLOOKUP(M2265,spp!A:D,4,FALSE)</f>
        <v>2.669</v>
      </c>
      <c r="AL2265">
        <f t="shared" si="255"/>
        <v>17547.963030312771</v>
      </c>
      <c r="AM2265">
        <f t="shared" si="256"/>
        <v>438.69907575781929</v>
      </c>
      <c r="AN2265">
        <f t="shared" si="257"/>
        <v>4386.9907575781926</v>
      </c>
      <c r="AO2265">
        <f t="shared" si="258"/>
        <v>4.386990757578193</v>
      </c>
      <c r="AP2265">
        <f t="shared" si="259"/>
        <v>0.04</v>
      </c>
      <c r="AQ2265">
        <f>VLOOKUP(M2265,spp!A:H,8,FALSE)</f>
        <v>2</v>
      </c>
      <c r="AR2265" t="str">
        <f>VLOOKUP(M2265,spp!A:K,10,FALSE)</f>
        <v>Herbívoro</v>
      </c>
      <c r="AS2265" t="str">
        <f>VLOOKUP(M2265,spp!A:L,12,FALSE)</f>
        <v>LC</v>
      </c>
    </row>
    <row r="2266" spans="1:45" x14ac:dyDescent="0.3">
      <c r="A2266">
        <v>42</v>
      </c>
      <c r="B2266" s="2" t="s">
        <v>1176</v>
      </c>
      <c r="C2266" s="2" t="s">
        <v>1177</v>
      </c>
      <c r="D2266" s="2" t="s">
        <v>1178</v>
      </c>
      <c r="E2266" s="2" t="s">
        <v>1192</v>
      </c>
      <c r="F2266" s="2">
        <v>2</v>
      </c>
      <c r="G2266" s="1">
        <v>41500</v>
      </c>
      <c r="H2266" s="61">
        <v>2013</v>
      </c>
      <c r="I2266" s="5" t="s">
        <v>986</v>
      </c>
      <c r="K2266" s="42">
        <v>7</v>
      </c>
      <c r="L2266" t="str">
        <f t="shared" si="254"/>
        <v>Profundo</v>
      </c>
      <c r="M2266" s="2" t="s">
        <v>1077</v>
      </c>
      <c r="N2266" t="str">
        <f>VLOOKUP(M2266,spp!A:B,2,FALSE)</f>
        <v>Fistularia commersonii</v>
      </c>
      <c r="O2266">
        <f t="shared" si="253"/>
        <v>1</v>
      </c>
      <c r="U2266">
        <v>1</v>
      </c>
      <c r="AJ2266">
        <f>VLOOKUP(M2266,spp!A:C,3,FALSE)</f>
        <v>5</v>
      </c>
      <c r="AK2266">
        <f>VLOOKUP(M2266,spp!A:D,4,FALSE)</f>
        <v>3</v>
      </c>
      <c r="AL2266">
        <f t="shared" si="255"/>
        <v>214375</v>
      </c>
      <c r="AM2266">
        <f t="shared" si="256"/>
        <v>5359.375</v>
      </c>
      <c r="AN2266">
        <f t="shared" si="257"/>
        <v>53593.75</v>
      </c>
      <c r="AO2266">
        <f t="shared" si="258"/>
        <v>53.59375</v>
      </c>
      <c r="AP2266">
        <f t="shared" si="259"/>
        <v>0.02</v>
      </c>
      <c r="AQ2266">
        <f>VLOOKUP(M2266,spp!A:H,8,FALSE)</f>
        <v>4.3</v>
      </c>
      <c r="AR2266" t="str">
        <f>VLOOKUP(M2266,spp!A:K,10,FALSE)</f>
        <v>Depredador Tope</v>
      </c>
      <c r="AS2266" t="str">
        <f>VLOOKUP(M2266,spp!A:L,12,FALSE)</f>
        <v>NE</v>
      </c>
    </row>
    <row r="2267" spans="1:45" x14ac:dyDescent="0.3">
      <c r="A2267">
        <v>42</v>
      </c>
      <c r="B2267" s="2" t="s">
        <v>1176</v>
      </c>
      <c r="C2267" s="2" t="s">
        <v>1177</v>
      </c>
      <c r="D2267" s="2" t="s">
        <v>1178</v>
      </c>
      <c r="E2267" s="2" t="s">
        <v>1192</v>
      </c>
      <c r="F2267" s="2">
        <v>3</v>
      </c>
      <c r="G2267" s="1">
        <v>41500</v>
      </c>
      <c r="H2267" s="61">
        <v>2013</v>
      </c>
      <c r="I2267" s="5" t="s">
        <v>986</v>
      </c>
      <c r="K2267" s="42">
        <v>7</v>
      </c>
      <c r="L2267" t="str">
        <f t="shared" si="254"/>
        <v>Profundo</v>
      </c>
      <c r="M2267" s="2" t="s">
        <v>1047</v>
      </c>
      <c r="N2267" t="str">
        <f>VLOOKUP(M2267,spp!A:B,2,FALSE)</f>
        <v>Scarus rubroviolaceus</v>
      </c>
      <c r="O2267">
        <f t="shared" si="253"/>
        <v>1</v>
      </c>
      <c r="T2267">
        <v>1</v>
      </c>
      <c r="AJ2267">
        <f>VLOOKUP(M2267,spp!A:C,3,FALSE)</f>
        <v>1</v>
      </c>
      <c r="AK2267">
        <f>VLOOKUP(M2267,spp!A:D,4,FALSE)</f>
        <v>3.109</v>
      </c>
      <c r="AL2267">
        <f t="shared" si="255"/>
        <v>22191.951110203983</v>
      </c>
      <c r="AM2267">
        <f t="shared" si="256"/>
        <v>554.79877775509954</v>
      </c>
      <c r="AN2267">
        <f t="shared" si="257"/>
        <v>5547.9877775509958</v>
      </c>
      <c r="AO2267">
        <f t="shared" si="258"/>
        <v>5.547987777550996</v>
      </c>
      <c r="AP2267">
        <f t="shared" si="259"/>
        <v>0.02</v>
      </c>
      <c r="AQ2267">
        <f>VLOOKUP(M2267,spp!A:H,8,FALSE)</f>
        <v>2</v>
      </c>
      <c r="AR2267" t="str">
        <f>VLOOKUP(M2267,spp!A:K,10,FALSE)</f>
        <v>Herbívoro</v>
      </c>
      <c r="AS2267" t="str">
        <f>VLOOKUP(M2267,spp!A:L,12,FALSE)</f>
        <v>LC</v>
      </c>
    </row>
    <row r="2268" spans="1:45" x14ac:dyDescent="0.3">
      <c r="A2268">
        <v>42</v>
      </c>
      <c r="B2268" s="2" t="s">
        <v>1176</v>
      </c>
      <c r="C2268" s="2" t="s">
        <v>1177</v>
      </c>
      <c r="D2268" s="2" t="s">
        <v>1178</v>
      </c>
      <c r="E2268" s="2" t="s">
        <v>1192</v>
      </c>
      <c r="F2268" s="2">
        <v>3</v>
      </c>
      <c r="G2268" s="1">
        <v>41500</v>
      </c>
      <c r="H2268" s="61">
        <v>2013</v>
      </c>
      <c r="I2268" s="5" t="s">
        <v>986</v>
      </c>
      <c r="K2268" s="42">
        <v>7</v>
      </c>
      <c r="L2268" t="str">
        <f t="shared" si="254"/>
        <v>Profundo</v>
      </c>
      <c r="M2268" s="2" t="s">
        <v>1046</v>
      </c>
      <c r="N2268" t="str">
        <f>VLOOKUP(M2268,spp!A:B,2,FALSE)</f>
        <v>Arothron meleagris</v>
      </c>
      <c r="O2268">
        <f t="shared" si="253"/>
        <v>7</v>
      </c>
      <c r="R2268">
        <v>7</v>
      </c>
      <c r="AJ2268">
        <f>VLOOKUP(M2268,spp!A:C,3,FALSE)</f>
        <v>3</v>
      </c>
      <c r="AK2268">
        <f>VLOOKUP(M2268,spp!A:D,4,FALSE)</f>
        <v>2</v>
      </c>
      <c r="AL2268">
        <f t="shared" si="255"/>
        <v>3281.25</v>
      </c>
      <c r="AM2268">
        <f t="shared" si="256"/>
        <v>82.03125</v>
      </c>
      <c r="AN2268">
        <f t="shared" si="257"/>
        <v>820.3125</v>
      </c>
      <c r="AO2268">
        <f t="shared" si="258"/>
        <v>0.8203125</v>
      </c>
      <c r="AP2268">
        <f t="shared" si="259"/>
        <v>0.14000000000000001</v>
      </c>
      <c r="AQ2268">
        <f>VLOOKUP(M2268,spp!A:H,8,FALSE)</f>
        <v>3.4</v>
      </c>
      <c r="AR2268" t="str">
        <f>VLOOKUP(M2268,spp!A:K,10,FALSE)</f>
        <v>Depredador</v>
      </c>
      <c r="AS2268" t="str">
        <f>VLOOKUP(M2268,spp!A:L,12,FALSE)</f>
        <v>NE</v>
      </c>
    </row>
    <row r="2269" spans="1:45" x14ac:dyDescent="0.3">
      <c r="A2269">
        <v>42</v>
      </c>
      <c r="B2269" s="2" t="s">
        <v>1176</v>
      </c>
      <c r="C2269" s="2" t="s">
        <v>1177</v>
      </c>
      <c r="D2269" s="2" t="s">
        <v>1178</v>
      </c>
      <c r="E2269" s="2" t="s">
        <v>1192</v>
      </c>
      <c r="F2269" s="2">
        <v>3</v>
      </c>
      <c r="G2269" s="1">
        <v>41500</v>
      </c>
      <c r="H2269" s="61">
        <v>2013</v>
      </c>
      <c r="I2269" s="5" t="s">
        <v>986</v>
      </c>
      <c r="K2269" s="42">
        <v>7</v>
      </c>
      <c r="L2269" t="str">
        <f t="shared" si="254"/>
        <v>Profundo</v>
      </c>
      <c r="M2269" s="2" t="s">
        <v>1034</v>
      </c>
      <c r="N2269" t="str">
        <f>VLOOKUP(M2269,spp!A:B,2,FALSE)</f>
        <v>Acanthurus nigricans</v>
      </c>
      <c r="O2269">
        <f t="shared" si="253"/>
        <v>6</v>
      </c>
      <c r="S2269">
        <v>6</v>
      </c>
      <c r="AJ2269">
        <f>VLOOKUP(M2269,spp!A:C,3,FALSE)</f>
        <v>6</v>
      </c>
      <c r="AK2269">
        <f>VLOOKUP(M2269,spp!A:D,4,FALSE)</f>
        <v>2.669</v>
      </c>
      <c r="AL2269">
        <f t="shared" si="255"/>
        <v>74811.963398535008</v>
      </c>
      <c r="AM2269">
        <f t="shared" si="256"/>
        <v>1870.2990849633752</v>
      </c>
      <c r="AN2269">
        <f t="shared" si="257"/>
        <v>18702.990849633752</v>
      </c>
      <c r="AO2269">
        <f t="shared" si="258"/>
        <v>18.702990849633753</v>
      </c>
      <c r="AP2269">
        <f t="shared" si="259"/>
        <v>0.12</v>
      </c>
      <c r="AQ2269">
        <f>VLOOKUP(M2269,spp!A:H,8,FALSE)</f>
        <v>2</v>
      </c>
      <c r="AR2269" t="str">
        <f>VLOOKUP(M2269,spp!A:K,10,FALSE)</f>
        <v>Herbívoro</v>
      </c>
      <c r="AS2269" t="str">
        <f>VLOOKUP(M2269,spp!A:L,12,FALSE)</f>
        <v>LC</v>
      </c>
    </row>
    <row r="2270" spans="1:45" x14ac:dyDescent="0.3">
      <c r="A2270">
        <v>42</v>
      </c>
      <c r="B2270" s="2" t="s">
        <v>1176</v>
      </c>
      <c r="C2270" s="2" t="s">
        <v>1177</v>
      </c>
      <c r="D2270" s="2" t="s">
        <v>1178</v>
      </c>
      <c r="E2270" s="2" t="s">
        <v>1192</v>
      </c>
      <c r="F2270" s="2">
        <v>3</v>
      </c>
      <c r="G2270" s="1">
        <v>41500</v>
      </c>
      <c r="H2270" s="61">
        <v>2013</v>
      </c>
      <c r="I2270" s="5" t="s">
        <v>986</v>
      </c>
      <c r="K2270" s="42">
        <v>7</v>
      </c>
      <c r="L2270" t="str">
        <f t="shared" si="254"/>
        <v>Profundo</v>
      </c>
      <c r="M2270" s="2" t="s">
        <v>1198</v>
      </c>
      <c r="N2270" t="str">
        <f>VLOOKUP(M2270,spp!A:B,2,FALSE)</f>
        <v>Dermatolepis dermatolepis</v>
      </c>
      <c r="O2270">
        <f t="shared" si="253"/>
        <v>1</v>
      </c>
      <c r="T2270">
        <v>1</v>
      </c>
      <c r="AJ2270">
        <f>VLOOKUP(M2270,spp!A:C,3,FALSE)</f>
        <v>1</v>
      </c>
      <c r="AK2270">
        <f>VLOOKUP(M2270,spp!A:D,4,FALSE)</f>
        <v>3</v>
      </c>
      <c r="AL2270">
        <f t="shared" si="255"/>
        <v>15625</v>
      </c>
      <c r="AM2270">
        <f t="shared" si="256"/>
        <v>390.625</v>
      </c>
      <c r="AN2270">
        <f t="shared" si="257"/>
        <v>3906.25</v>
      </c>
      <c r="AO2270">
        <f t="shared" si="258"/>
        <v>3.90625</v>
      </c>
      <c r="AP2270">
        <f t="shared" si="259"/>
        <v>0.02</v>
      </c>
      <c r="AQ2270">
        <f>VLOOKUP(M2270,spp!A:H,8,FALSE)</f>
        <v>4.5</v>
      </c>
      <c r="AR2270" t="str">
        <f>VLOOKUP(M2270,spp!A:K,10,FALSE)</f>
        <v>Depredador Tope</v>
      </c>
      <c r="AS2270" t="str">
        <f>VLOOKUP(M2270,spp!A:L,12,FALSE)</f>
        <v>LC</v>
      </c>
    </row>
    <row r="2271" spans="1:45" x14ac:dyDescent="0.3">
      <c r="A2271">
        <v>42</v>
      </c>
      <c r="B2271" s="2" t="s">
        <v>1176</v>
      </c>
      <c r="C2271" s="2" t="s">
        <v>1177</v>
      </c>
      <c r="D2271" s="2" t="s">
        <v>1178</v>
      </c>
      <c r="E2271" s="2" t="s">
        <v>1192</v>
      </c>
      <c r="F2271" s="2">
        <v>3</v>
      </c>
      <c r="G2271" s="1">
        <v>41500</v>
      </c>
      <c r="H2271" s="61">
        <v>2013</v>
      </c>
      <c r="I2271" s="5" t="s">
        <v>986</v>
      </c>
      <c r="K2271" s="42">
        <v>7</v>
      </c>
      <c r="L2271" t="str">
        <f t="shared" si="254"/>
        <v>Profundo</v>
      </c>
      <c r="M2271" s="2" t="s">
        <v>1066</v>
      </c>
      <c r="N2271" t="str">
        <f>VLOOKUP(M2271,spp!A:B,2,FALSE)</f>
        <v>Caranx melampygus</v>
      </c>
      <c r="O2271">
        <f t="shared" si="253"/>
        <v>3</v>
      </c>
      <c r="T2271">
        <v>3</v>
      </c>
      <c r="AJ2271">
        <f>VLOOKUP(M2271,spp!A:C,3,FALSE)</f>
        <v>2</v>
      </c>
      <c r="AK2271">
        <f>VLOOKUP(M2271,spp!A:D,4,FALSE)</f>
        <v>2</v>
      </c>
      <c r="AL2271">
        <f t="shared" si="255"/>
        <v>3750</v>
      </c>
      <c r="AM2271">
        <f t="shared" si="256"/>
        <v>93.75</v>
      </c>
      <c r="AN2271">
        <f t="shared" si="257"/>
        <v>937.5</v>
      </c>
      <c r="AO2271">
        <f t="shared" si="258"/>
        <v>0.9375</v>
      </c>
      <c r="AP2271">
        <f t="shared" si="259"/>
        <v>0.06</v>
      </c>
      <c r="AQ2271">
        <f>VLOOKUP(M2271,spp!A:H,8,FALSE)</f>
        <v>4.5</v>
      </c>
      <c r="AR2271" t="str">
        <f>VLOOKUP(M2271,spp!A:K,10,FALSE)</f>
        <v>Depredador Tope</v>
      </c>
      <c r="AS2271" t="str">
        <f>VLOOKUP(M2271,spp!A:L,12,FALSE)</f>
        <v>NE</v>
      </c>
    </row>
    <row r="2272" spans="1:45" x14ac:dyDescent="0.3">
      <c r="A2272">
        <v>42</v>
      </c>
      <c r="B2272" s="2" t="s">
        <v>1176</v>
      </c>
      <c r="C2272" s="2" t="s">
        <v>1177</v>
      </c>
      <c r="D2272" s="2" t="s">
        <v>1178</v>
      </c>
      <c r="E2272" s="2" t="s">
        <v>1192</v>
      </c>
      <c r="F2272" s="2">
        <v>3</v>
      </c>
      <c r="G2272" s="1">
        <v>41500</v>
      </c>
      <c r="H2272" s="61">
        <v>2013</v>
      </c>
      <c r="I2272" s="5" t="s">
        <v>986</v>
      </c>
      <c r="K2272" s="42">
        <v>7</v>
      </c>
      <c r="L2272" t="str">
        <f t="shared" si="254"/>
        <v>Profundo</v>
      </c>
      <c r="M2272" s="2" t="s">
        <v>1145</v>
      </c>
      <c r="N2272" t="str">
        <f>VLOOKUP(M2272,spp!A:B,2,FALSE)</f>
        <v>Ctenochaetus marginatus</v>
      </c>
      <c r="O2272">
        <f t="shared" si="253"/>
        <v>1</v>
      </c>
      <c r="S2272">
        <v>1</v>
      </c>
      <c r="AJ2272">
        <f>VLOOKUP(M2272,spp!A:C,3,FALSE)</f>
        <v>0.297619048</v>
      </c>
      <c r="AK2272">
        <f>VLOOKUP(M2272,spp!A:D,4,FALSE)</f>
        <v>3</v>
      </c>
      <c r="AL2272">
        <f t="shared" si="255"/>
        <v>1595.0520853749999</v>
      </c>
      <c r="AM2272">
        <f t="shared" si="256"/>
        <v>39.876302134374995</v>
      </c>
      <c r="AN2272">
        <f t="shared" si="257"/>
        <v>398.76302134374998</v>
      </c>
      <c r="AO2272">
        <f t="shared" si="258"/>
        <v>0.39876302134374997</v>
      </c>
      <c r="AP2272">
        <f t="shared" si="259"/>
        <v>0.02</v>
      </c>
      <c r="AQ2272">
        <f>VLOOKUP(M2272,spp!A:H,8,FALSE)</f>
        <v>2</v>
      </c>
      <c r="AR2272" t="str">
        <f>VLOOKUP(M2272,spp!A:K,10,FALSE)</f>
        <v>Herbívoro</v>
      </c>
      <c r="AS2272" t="str">
        <f>VLOOKUP(M2272,spp!A:L,12,FALSE)</f>
        <v>LC</v>
      </c>
    </row>
    <row r="2273" spans="1:45" x14ac:dyDescent="0.3">
      <c r="A2273">
        <v>42</v>
      </c>
      <c r="B2273" s="2" t="s">
        <v>1176</v>
      </c>
      <c r="C2273" s="2" t="s">
        <v>1177</v>
      </c>
      <c r="D2273" s="2" t="s">
        <v>1178</v>
      </c>
      <c r="E2273" s="2" t="s">
        <v>1192</v>
      </c>
      <c r="F2273" s="2">
        <v>3</v>
      </c>
      <c r="G2273" s="1">
        <v>41500</v>
      </c>
      <c r="H2273" s="61">
        <v>2013</v>
      </c>
      <c r="I2273" s="5" t="s">
        <v>986</v>
      </c>
      <c r="K2273" s="42">
        <v>7</v>
      </c>
      <c r="L2273" t="str">
        <f t="shared" si="254"/>
        <v>Profundo</v>
      </c>
      <c r="M2273" s="2" t="s">
        <v>1202</v>
      </c>
      <c r="N2273" t="str">
        <f>VLOOKUP(M2273,spp!A:B,2,FALSE)</f>
        <v>Ostracion meleagris</v>
      </c>
      <c r="O2273">
        <f t="shared" si="253"/>
        <v>1</v>
      </c>
      <c r="Q2273">
        <v>1</v>
      </c>
      <c r="AJ2273" t="str">
        <f>VLOOKUP(M2273,spp!A:C,3,FALSE)</f>
        <v>0.10100000000000001</v>
      </c>
      <c r="AK2273">
        <f>VLOOKUP(M2273,spp!A:D,4,FALSE)</f>
        <v>2</v>
      </c>
      <c r="AL2273">
        <f t="shared" si="255"/>
        <v>5.6812500000000004</v>
      </c>
      <c r="AM2273">
        <f t="shared" si="256"/>
        <v>0.14203125</v>
      </c>
      <c r="AN2273">
        <f t="shared" si="257"/>
        <v>1.4203125000000001</v>
      </c>
      <c r="AO2273">
        <f t="shared" si="258"/>
        <v>1.4203125000000001E-3</v>
      </c>
      <c r="AP2273">
        <f t="shared" si="259"/>
        <v>0.02</v>
      </c>
      <c r="AQ2273">
        <f>VLOOKUP(M2273,spp!A:H,8,FALSE)</f>
        <v>2.9</v>
      </c>
      <c r="AR2273" t="str">
        <f>VLOOKUP(M2273,spp!A:K,10,FALSE)</f>
        <v>Herbívoro</v>
      </c>
      <c r="AS2273" t="str">
        <f>VLOOKUP(M2273,spp!A:L,12,FALSE)</f>
        <v>NE</v>
      </c>
    </row>
    <row r="2274" spans="1:45" x14ac:dyDescent="0.3">
      <c r="A2274">
        <v>42</v>
      </c>
      <c r="B2274" s="2" t="s">
        <v>1176</v>
      </c>
      <c r="C2274" s="2" t="s">
        <v>1177</v>
      </c>
      <c r="D2274" s="2" t="s">
        <v>1178</v>
      </c>
      <c r="E2274" s="2" t="s">
        <v>1192</v>
      </c>
      <c r="F2274" s="2">
        <v>3</v>
      </c>
      <c r="G2274" s="1">
        <v>41500</v>
      </c>
      <c r="H2274" s="61">
        <v>2013</v>
      </c>
      <c r="I2274" s="5" t="s">
        <v>986</v>
      </c>
      <c r="K2274" s="42">
        <v>7</v>
      </c>
      <c r="L2274" t="str">
        <f t="shared" si="254"/>
        <v>Profundo</v>
      </c>
      <c r="M2274" s="2" t="s">
        <v>1042</v>
      </c>
      <c r="N2274" t="str">
        <f>VLOOKUP(M2274,spp!A:B,2,FALSE)</f>
        <v>Bodianus diplotaenia</v>
      </c>
      <c r="O2274">
        <f t="shared" si="253"/>
        <v>1</v>
      </c>
      <c r="R2274">
        <v>1</v>
      </c>
      <c r="AJ2274">
        <f>VLOOKUP(M2274,spp!A:C,3,FALSE)</f>
        <v>2.01E-2</v>
      </c>
      <c r="AK2274">
        <f>VLOOKUP(M2274,spp!A:D,4,FALSE)</f>
        <v>2</v>
      </c>
      <c r="AL2274">
        <f t="shared" si="255"/>
        <v>3.140625</v>
      </c>
      <c r="AM2274">
        <f t="shared" si="256"/>
        <v>7.8515625000000006E-2</v>
      </c>
      <c r="AN2274">
        <f t="shared" si="257"/>
        <v>0.78515625</v>
      </c>
      <c r="AO2274">
        <f t="shared" si="258"/>
        <v>7.8515625000000005E-4</v>
      </c>
      <c r="AP2274">
        <f t="shared" si="259"/>
        <v>0.02</v>
      </c>
      <c r="AQ2274">
        <f>VLOOKUP(M2274,spp!A:H,8,FALSE)</f>
        <v>3.4</v>
      </c>
      <c r="AR2274" t="str">
        <f>VLOOKUP(M2274,spp!A:K,10,FALSE)</f>
        <v>Depredador</v>
      </c>
      <c r="AS2274" t="str">
        <f>VLOOKUP(M2274,spp!A:L,12,FALSE)</f>
        <v>LC</v>
      </c>
    </row>
    <row r="2275" spans="1:45" x14ac:dyDescent="0.3">
      <c r="A2275">
        <v>42</v>
      </c>
      <c r="B2275" s="2" t="s">
        <v>1176</v>
      </c>
      <c r="C2275" s="2" t="s">
        <v>1177</v>
      </c>
      <c r="D2275" s="2" t="s">
        <v>1178</v>
      </c>
      <c r="E2275" s="2" t="s">
        <v>1192</v>
      </c>
      <c r="F2275" s="2">
        <v>3</v>
      </c>
      <c r="G2275" s="1">
        <v>41500</v>
      </c>
      <c r="H2275" s="61">
        <v>2013</v>
      </c>
      <c r="I2275" s="5" t="s">
        <v>986</v>
      </c>
      <c r="K2275" s="42">
        <v>7</v>
      </c>
      <c r="L2275" t="str">
        <f t="shared" si="254"/>
        <v>Profundo</v>
      </c>
      <c r="M2275" s="2" t="s">
        <v>1062</v>
      </c>
      <c r="N2275" t="str">
        <f>VLOOKUP(M2275,spp!A:B,2,FALSE)</f>
        <v>Paranthias colonus</v>
      </c>
      <c r="O2275">
        <f t="shared" si="253"/>
        <v>50</v>
      </c>
      <c r="R2275">
        <v>50</v>
      </c>
      <c r="AJ2275">
        <f>VLOOKUP(M2275,spp!A:C,3,FALSE)</f>
        <v>1.485E-2</v>
      </c>
      <c r="AK2275">
        <f>VLOOKUP(M2275,spp!A:D,4,FALSE)</f>
        <v>2</v>
      </c>
      <c r="AL2275">
        <f t="shared" si="255"/>
        <v>116.015625</v>
      </c>
      <c r="AM2275">
        <f t="shared" si="256"/>
        <v>2.900390625</v>
      </c>
      <c r="AN2275">
        <f t="shared" si="257"/>
        <v>29.00390625</v>
      </c>
      <c r="AO2275">
        <f t="shared" si="258"/>
        <v>2.9003906249999999E-2</v>
      </c>
      <c r="AP2275">
        <f t="shared" si="259"/>
        <v>1</v>
      </c>
      <c r="AQ2275">
        <f>VLOOKUP(M2275,spp!A:H,8,FALSE)</f>
        <v>3.8</v>
      </c>
      <c r="AR2275" t="str">
        <f>VLOOKUP(M2275,spp!A:K,10,FALSE)</f>
        <v>Planctívoro</v>
      </c>
      <c r="AS2275" t="str">
        <f>VLOOKUP(M2275,spp!A:L,12,FALSE)</f>
        <v>LC</v>
      </c>
    </row>
    <row r="2276" spans="1:45" x14ac:dyDescent="0.3">
      <c r="A2276">
        <v>42</v>
      </c>
      <c r="B2276" s="2" t="s">
        <v>1176</v>
      </c>
      <c r="C2276" s="2" t="s">
        <v>1177</v>
      </c>
      <c r="D2276" s="2" t="s">
        <v>1178</v>
      </c>
      <c r="E2276" s="2" t="s">
        <v>1192</v>
      </c>
      <c r="F2276" s="2">
        <v>3</v>
      </c>
      <c r="G2276" s="1">
        <v>41500</v>
      </c>
      <c r="H2276" s="61">
        <v>2013</v>
      </c>
      <c r="I2276" s="5" t="s">
        <v>986</v>
      </c>
      <c r="K2276" s="42">
        <v>7</v>
      </c>
      <c r="L2276" t="str">
        <f t="shared" si="254"/>
        <v>Profundo</v>
      </c>
      <c r="M2276" s="2" t="s">
        <v>1064</v>
      </c>
      <c r="N2276" t="str">
        <f>VLOOKUP(M2276,spp!A:B,2,FALSE)</f>
        <v>Zanclus cornutus</v>
      </c>
      <c r="O2276">
        <f t="shared" si="253"/>
        <v>2</v>
      </c>
      <c r="Q2276">
        <v>2</v>
      </c>
      <c r="AJ2276">
        <f>VLOOKUP(M2276,spp!A:C,3,FALSE)</f>
        <v>1.47E-2</v>
      </c>
      <c r="AK2276">
        <f>VLOOKUP(M2276,spp!A:D,4,FALSE)</f>
        <v>3</v>
      </c>
      <c r="AL2276">
        <f t="shared" si="255"/>
        <v>12.403124999999999</v>
      </c>
      <c r="AM2276">
        <f t="shared" si="256"/>
        <v>0.31007812499999998</v>
      </c>
      <c r="AN2276">
        <f t="shared" si="257"/>
        <v>3.1007812499999998</v>
      </c>
      <c r="AO2276">
        <f t="shared" si="258"/>
        <v>3.1007812499999998E-3</v>
      </c>
      <c r="AP2276">
        <f t="shared" si="259"/>
        <v>0.04</v>
      </c>
      <c r="AQ2276">
        <f>VLOOKUP(M2276,spp!A:H,8,FALSE)</f>
        <v>2.9</v>
      </c>
      <c r="AR2276" t="str">
        <f>VLOOKUP(M2276,spp!A:K,10,FALSE)</f>
        <v>Herbívoro</v>
      </c>
      <c r="AS2276" t="str">
        <f>VLOOKUP(M2276,spp!A:L,12,FALSE)</f>
        <v>NE</v>
      </c>
    </row>
    <row r="2277" spans="1:45" x14ac:dyDescent="0.3">
      <c r="A2277">
        <v>42</v>
      </c>
      <c r="B2277" s="2" t="s">
        <v>1176</v>
      </c>
      <c r="C2277" s="2" t="s">
        <v>1177</v>
      </c>
      <c r="D2277" s="2" t="s">
        <v>1178</v>
      </c>
      <c r="E2277" s="2" t="s">
        <v>1192</v>
      </c>
      <c r="F2277" s="2">
        <v>3</v>
      </c>
      <c r="G2277" s="1">
        <v>41500</v>
      </c>
      <c r="H2277" s="61">
        <v>2013</v>
      </c>
      <c r="I2277" s="5" t="s">
        <v>986</v>
      </c>
      <c r="K2277" s="42">
        <v>7</v>
      </c>
      <c r="L2277" t="str">
        <f t="shared" si="254"/>
        <v>Profundo</v>
      </c>
      <c r="M2277" s="2" t="s">
        <v>1028</v>
      </c>
      <c r="N2277" t="str">
        <f>VLOOKUP(M2277,spp!A:B,2,FALSE)</f>
        <v>Thalassoma lucasanum</v>
      </c>
      <c r="O2277">
        <f t="shared" si="253"/>
        <v>15</v>
      </c>
      <c r="Q2277">
        <v>15</v>
      </c>
      <c r="AJ2277">
        <f>VLOOKUP(M2277,spp!A:C,3,FALSE)</f>
        <v>1.261E-2</v>
      </c>
      <c r="AK2277">
        <f>VLOOKUP(M2277,spp!A:D,4,FALSE)</f>
        <v>2</v>
      </c>
      <c r="AL2277">
        <f t="shared" si="255"/>
        <v>10.639687500000001</v>
      </c>
      <c r="AM2277">
        <f t="shared" si="256"/>
        <v>0.26599218750000003</v>
      </c>
      <c r="AN2277">
        <f t="shared" si="257"/>
        <v>2.6599218750000002</v>
      </c>
      <c r="AO2277">
        <f t="shared" si="258"/>
        <v>2.6599218750000004E-3</v>
      </c>
      <c r="AP2277">
        <f t="shared" si="259"/>
        <v>0.3</v>
      </c>
      <c r="AQ2277">
        <f>VLOOKUP(M2277,spp!A:H,8,FALSE)</f>
        <v>3.5</v>
      </c>
      <c r="AR2277" t="str">
        <f>VLOOKUP(M2277,spp!A:K,10,FALSE)</f>
        <v>Depredador</v>
      </c>
      <c r="AS2277" t="str">
        <f>VLOOKUP(M2277,spp!A:L,12,FALSE)</f>
        <v>LC</v>
      </c>
    </row>
    <row r="2278" spans="1:45" x14ac:dyDescent="0.3">
      <c r="A2278">
        <v>43</v>
      </c>
      <c r="B2278" s="2" t="s">
        <v>1176</v>
      </c>
      <c r="C2278" s="2" t="s">
        <v>1177</v>
      </c>
      <c r="D2278" s="2" t="s">
        <v>1380</v>
      </c>
      <c r="E2278" s="2" t="s">
        <v>1192</v>
      </c>
      <c r="F2278" s="2">
        <v>1</v>
      </c>
      <c r="G2278" s="1">
        <v>41500</v>
      </c>
      <c r="H2278" s="61">
        <v>2013</v>
      </c>
      <c r="I2278" s="5" t="s">
        <v>986</v>
      </c>
      <c r="K2278" s="42">
        <v>5</v>
      </c>
      <c r="L2278" t="str">
        <f t="shared" si="254"/>
        <v>Somero</v>
      </c>
      <c r="M2278" s="2" t="s">
        <v>1200</v>
      </c>
      <c r="N2278" t="str">
        <f>VLOOKUP(M2278,spp!A:B,2,FALSE)</f>
        <v>Thalassoma grammaticum</v>
      </c>
      <c r="O2278">
        <f t="shared" si="253"/>
        <v>1</v>
      </c>
      <c r="R2278">
        <v>1</v>
      </c>
      <c r="AJ2278">
        <f>VLOOKUP(M2278,spp!A:C,3,FALSE)</f>
        <v>1</v>
      </c>
      <c r="AK2278">
        <f>VLOOKUP(M2278,spp!A:D,4,FALSE)</f>
        <v>2.9718</v>
      </c>
      <c r="AL2278">
        <f t="shared" si="255"/>
        <v>1818.8512239575082</v>
      </c>
      <c r="AM2278">
        <f t="shared" si="256"/>
        <v>45.471280598937703</v>
      </c>
      <c r="AN2278">
        <f t="shared" si="257"/>
        <v>454.71280598937705</v>
      </c>
      <c r="AO2278">
        <f t="shared" si="258"/>
        <v>0.45471280598937702</v>
      </c>
      <c r="AP2278">
        <f t="shared" si="259"/>
        <v>0.02</v>
      </c>
      <c r="AQ2278">
        <f>VLOOKUP(M2278,spp!A:H,8,FALSE)</f>
        <v>3.5</v>
      </c>
      <c r="AR2278" t="str">
        <f>VLOOKUP(M2278,spp!A:K,10,FALSE)</f>
        <v>Depredador</v>
      </c>
      <c r="AS2278" t="str">
        <f>VLOOKUP(M2278,spp!A:L,12,FALSE)</f>
        <v>LC</v>
      </c>
    </row>
    <row r="2279" spans="1:45" x14ac:dyDescent="0.3">
      <c r="A2279">
        <v>43</v>
      </c>
      <c r="B2279" s="2" t="s">
        <v>1176</v>
      </c>
      <c r="C2279" s="2" t="s">
        <v>1177</v>
      </c>
      <c r="D2279" s="2" t="s">
        <v>1380</v>
      </c>
      <c r="E2279" s="2" t="s">
        <v>1192</v>
      </c>
      <c r="F2279" s="2">
        <v>1</v>
      </c>
      <c r="G2279" s="1">
        <v>41500</v>
      </c>
      <c r="H2279" s="61">
        <v>2013</v>
      </c>
      <c r="I2279" s="5" t="s">
        <v>986</v>
      </c>
      <c r="K2279" s="42">
        <v>5</v>
      </c>
      <c r="L2279" t="str">
        <f t="shared" si="254"/>
        <v>Somero</v>
      </c>
      <c r="M2279" s="2" t="s">
        <v>1062</v>
      </c>
      <c r="N2279" t="str">
        <f>VLOOKUP(M2279,spp!A:B,2,FALSE)</f>
        <v>Paranthias colonus</v>
      </c>
      <c r="O2279">
        <f t="shared" si="253"/>
        <v>1</v>
      </c>
      <c r="Q2279">
        <v>1</v>
      </c>
      <c r="AJ2279">
        <f>VLOOKUP(M2279,spp!A:C,3,FALSE)</f>
        <v>1.485E-2</v>
      </c>
      <c r="AK2279">
        <f>VLOOKUP(M2279,spp!A:D,4,FALSE)</f>
        <v>2</v>
      </c>
      <c r="AL2279">
        <f t="shared" si="255"/>
        <v>0.83531250000000001</v>
      </c>
      <c r="AM2279">
        <f t="shared" si="256"/>
        <v>2.08828125E-2</v>
      </c>
      <c r="AN2279">
        <f t="shared" si="257"/>
        <v>0.208828125</v>
      </c>
      <c r="AO2279">
        <f t="shared" si="258"/>
        <v>2.08828125E-4</v>
      </c>
      <c r="AP2279">
        <f t="shared" si="259"/>
        <v>0.02</v>
      </c>
      <c r="AQ2279">
        <f>VLOOKUP(M2279,spp!A:H,8,FALSE)</f>
        <v>3.8</v>
      </c>
      <c r="AR2279" t="str">
        <f>VLOOKUP(M2279,spp!A:K,10,FALSE)</f>
        <v>Planctívoro</v>
      </c>
      <c r="AS2279" t="str">
        <f>VLOOKUP(M2279,spp!A:L,12,FALSE)</f>
        <v>LC</v>
      </c>
    </row>
    <row r="2280" spans="1:45" x14ac:dyDescent="0.3">
      <c r="A2280">
        <v>43</v>
      </c>
      <c r="B2280" s="2" t="s">
        <v>1176</v>
      </c>
      <c r="C2280" s="2" t="s">
        <v>1177</v>
      </c>
      <c r="D2280" s="2" t="s">
        <v>1380</v>
      </c>
      <c r="E2280" s="2" t="s">
        <v>1192</v>
      </c>
      <c r="F2280" s="2">
        <v>1</v>
      </c>
      <c r="G2280" s="1">
        <v>41500</v>
      </c>
      <c r="H2280" s="61">
        <v>2013</v>
      </c>
      <c r="I2280" s="5" t="s">
        <v>986</v>
      </c>
      <c r="K2280" s="42">
        <v>5</v>
      </c>
      <c r="L2280" t="str">
        <f t="shared" si="254"/>
        <v>Somero</v>
      </c>
      <c r="M2280" s="2" t="s">
        <v>1078</v>
      </c>
      <c r="N2280" t="str">
        <f>VLOOKUP(M2280,spp!A:B,2,FALSE)</f>
        <v>Lutjanus viridis</v>
      </c>
      <c r="O2280">
        <f t="shared" si="253"/>
        <v>3</v>
      </c>
      <c r="R2280">
        <v>3</v>
      </c>
      <c r="AJ2280">
        <f>VLOOKUP(M2280,spp!A:C,3,FALSE)</f>
        <v>1.67E-2</v>
      </c>
      <c r="AK2280">
        <f>VLOOKUP(M2280,spp!A:D,4,FALSE)</f>
        <v>2</v>
      </c>
      <c r="AL2280">
        <f t="shared" si="255"/>
        <v>7.828125</v>
      </c>
      <c r="AM2280">
        <f t="shared" si="256"/>
        <v>0.19570312500000001</v>
      </c>
      <c r="AN2280">
        <f t="shared" si="257"/>
        <v>1.95703125</v>
      </c>
      <c r="AO2280">
        <f t="shared" si="258"/>
        <v>1.95703125E-3</v>
      </c>
      <c r="AP2280">
        <f t="shared" si="259"/>
        <v>0.06</v>
      </c>
      <c r="AQ2280">
        <f>VLOOKUP(M2280,spp!A:H,8,FALSE)</f>
        <v>4.2</v>
      </c>
      <c r="AR2280" t="str">
        <f>VLOOKUP(M2280,spp!A:K,10,FALSE)</f>
        <v>Depredador Tope</v>
      </c>
      <c r="AS2280" t="str">
        <f>VLOOKUP(M2280,spp!A:L,12,FALSE)</f>
        <v>LC</v>
      </c>
    </row>
    <row r="2281" spans="1:45" x14ac:dyDescent="0.3">
      <c r="A2281">
        <v>43</v>
      </c>
      <c r="B2281" s="2" t="s">
        <v>1176</v>
      </c>
      <c r="C2281" s="2" t="s">
        <v>1177</v>
      </c>
      <c r="D2281" s="2" t="s">
        <v>1380</v>
      </c>
      <c r="E2281" s="2" t="s">
        <v>1192</v>
      </c>
      <c r="F2281" s="2">
        <v>1</v>
      </c>
      <c r="G2281" s="1">
        <v>41500</v>
      </c>
      <c r="H2281" s="61">
        <v>2013</v>
      </c>
      <c r="I2281" s="5" t="s">
        <v>986</v>
      </c>
      <c r="K2281" s="42">
        <v>5</v>
      </c>
      <c r="L2281" t="str">
        <f t="shared" si="254"/>
        <v>Somero</v>
      </c>
      <c r="M2281" s="2" t="s">
        <v>1038</v>
      </c>
      <c r="N2281" t="str">
        <f>VLOOKUP(M2281,spp!A:B,2,FALSE)</f>
        <v>Holacanthus passer</v>
      </c>
      <c r="O2281">
        <f t="shared" si="253"/>
        <v>1</v>
      </c>
      <c r="R2281">
        <v>1</v>
      </c>
      <c r="AJ2281">
        <f>VLOOKUP(M2281,spp!A:C,3,FALSE)</f>
        <v>2</v>
      </c>
      <c r="AK2281">
        <f>VLOOKUP(M2281,spp!A:D,4,FALSE)</f>
        <v>3</v>
      </c>
      <c r="AL2281">
        <f t="shared" si="255"/>
        <v>3906.25</v>
      </c>
      <c r="AM2281">
        <f t="shared" si="256"/>
        <v>97.65625</v>
      </c>
      <c r="AN2281">
        <f t="shared" si="257"/>
        <v>976.5625</v>
      </c>
      <c r="AO2281">
        <f t="shared" si="258"/>
        <v>0.9765625</v>
      </c>
      <c r="AP2281">
        <f t="shared" si="259"/>
        <v>0.02</v>
      </c>
      <c r="AQ2281">
        <f>VLOOKUP(M2281,spp!A:H,8,FALSE)</f>
        <v>2.6</v>
      </c>
      <c r="AR2281" t="str">
        <f>VLOOKUP(M2281,spp!A:K,10,FALSE)</f>
        <v>Herbívoro</v>
      </c>
      <c r="AS2281" t="str">
        <f>VLOOKUP(M2281,spp!A:L,12,FALSE)</f>
        <v>LC</v>
      </c>
    </row>
    <row r="2282" spans="1:45" x14ac:dyDescent="0.3">
      <c r="A2282">
        <v>43</v>
      </c>
      <c r="B2282" s="2" t="s">
        <v>1176</v>
      </c>
      <c r="C2282" s="2" t="s">
        <v>1177</v>
      </c>
      <c r="D2282" s="2" t="s">
        <v>1380</v>
      </c>
      <c r="E2282" s="2" t="s">
        <v>1192</v>
      </c>
      <c r="F2282" s="2">
        <v>1</v>
      </c>
      <c r="G2282" s="1">
        <v>41500</v>
      </c>
      <c r="H2282" s="61">
        <v>2013</v>
      </c>
      <c r="I2282" s="5" t="s">
        <v>986</v>
      </c>
      <c r="K2282" s="42">
        <v>5</v>
      </c>
      <c r="L2282" t="str">
        <f t="shared" si="254"/>
        <v>Somero</v>
      </c>
      <c r="M2282" s="2" t="s">
        <v>1028</v>
      </c>
      <c r="N2282" t="str">
        <f>VLOOKUP(M2282,spp!A:B,2,FALSE)</f>
        <v>Thalassoma lucasanum</v>
      </c>
      <c r="O2282">
        <f t="shared" si="253"/>
        <v>21</v>
      </c>
      <c r="Q2282">
        <v>21</v>
      </c>
      <c r="AJ2282">
        <f>VLOOKUP(M2282,spp!A:C,3,FALSE)</f>
        <v>1.261E-2</v>
      </c>
      <c r="AK2282">
        <f>VLOOKUP(M2282,spp!A:D,4,FALSE)</f>
        <v>2</v>
      </c>
      <c r="AL2282">
        <f t="shared" si="255"/>
        <v>14.8955625</v>
      </c>
      <c r="AM2282">
        <f t="shared" si="256"/>
        <v>0.37238906250000003</v>
      </c>
      <c r="AN2282">
        <f t="shared" si="257"/>
        <v>3.7238906250000001</v>
      </c>
      <c r="AO2282">
        <f t="shared" si="258"/>
        <v>3.7238906250000002E-3</v>
      </c>
      <c r="AP2282">
        <f t="shared" si="259"/>
        <v>0.42</v>
      </c>
      <c r="AQ2282">
        <f>VLOOKUP(M2282,spp!A:H,8,FALSE)</f>
        <v>3.5</v>
      </c>
      <c r="AR2282" t="str">
        <f>VLOOKUP(M2282,spp!A:K,10,FALSE)</f>
        <v>Depredador</v>
      </c>
      <c r="AS2282" t="str">
        <f>VLOOKUP(M2282,spp!A:L,12,FALSE)</f>
        <v>LC</v>
      </c>
    </row>
    <row r="2283" spans="1:45" x14ac:dyDescent="0.3">
      <c r="A2283">
        <v>43</v>
      </c>
      <c r="B2283" s="2" t="s">
        <v>1176</v>
      </c>
      <c r="C2283" s="2" t="s">
        <v>1177</v>
      </c>
      <c r="D2283" s="2" t="s">
        <v>1380</v>
      </c>
      <c r="E2283" s="2" t="s">
        <v>1192</v>
      </c>
      <c r="F2283" s="2">
        <v>1</v>
      </c>
      <c r="G2283" s="1">
        <v>41500</v>
      </c>
      <c r="H2283" s="61">
        <v>2013</v>
      </c>
      <c r="I2283" s="5" t="s">
        <v>986</v>
      </c>
      <c r="K2283" s="42">
        <v>5</v>
      </c>
      <c r="L2283" t="str">
        <f t="shared" si="254"/>
        <v>Somero</v>
      </c>
      <c r="M2283" s="2" t="s">
        <v>1068</v>
      </c>
      <c r="N2283" t="str">
        <f>VLOOKUP(M2283,spp!A:B,2,FALSE)</f>
        <v>Myripristis berndti</v>
      </c>
      <c r="O2283">
        <f t="shared" si="253"/>
        <v>3</v>
      </c>
      <c r="R2283">
        <v>3</v>
      </c>
      <c r="AJ2283">
        <f>VLOOKUP(M2283,spp!A:C,3,FALSE)</f>
        <v>2.4E-2</v>
      </c>
      <c r="AK2283">
        <f>VLOOKUP(M2283,spp!A:D,4,FALSE)</f>
        <v>3.02</v>
      </c>
      <c r="AL2283">
        <f t="shared" si="255"/>
        <v>147.91108938505977</v>
      </c>
      <c r="AM2283">
        <f t="shared" si="256"/>
        <v>3.6977772346264941</v>
      </c>
      <c r="AN2283">
        <f t="shared" si="257"/>
        <v>36.977772346264942</v>
      </c>
      <c r="AO2283">
        <f t="shared" si="258"/>
        <v>3.6977772346264939E-2</v>
      </c>
      <c r="AP2283">
        <f t="shared" si="259"/>
        <v>0.06</v>
      </c>
      <c r="AQ2283">
        <f>VLOOKUP(M2283,spp!A:H,8,FALSE)</f>
        <v>3.7</v>
      </c>
      <c r="AR2283" t="str">
        <f>VLOOKUP(M2283,spp!A:K,10,FALSE)</f>
        <v>Planctívoro</v>
      </c>
      <c r="AS2283" t="str">
        <f>VLOOKUP(M2283,spp!A:L,12,FALSE)</f>
        <v>NE</v>
      </c>
    </row>
    <row r="2284" spans="1:45" x14ac:dyDescent="0.3">
      <c r="A2284">
        <v>43</v>
      </c>
      <c r="B2284" s="2" t="s">
        <v>1176</v>
      </c>
      <c r="C2284" s="2" t="s">
        <v>1177</v>
      </c>
      <c r="D2284" s="2" t="s">
        <v>1380</v>
      </c>
      <c r="E2284" s="2" t="s">
        <v>1192</v>
      </c>
      <c r="F2284" s="2">
        <v>1</v>
      </c>
      <c r="G2284" s="1">
        <v>41500</v>
      </c>
      <c r="H2284" s="61">
        <v>2013</v>
      </c>
      <c r="I2284" s="5" t="s">
        <v>986</v>
      </c>
      <c r="K2284" s="42">
        <v>5</v>
      </c>
      <c r="L2284" t="str">
        <f t="shared" si="254"/>
        <v>Somero</v>
      </c>
      <c r="M2284" s="2" t="s">
        <v>1198</v>
      </c>
      <c r="N2284" t="str">
        <f>VLOOKUP(M2284,spp!A:B,2,FALSE)</f>
        <v>Dermatolepis dermatolepis</v>
      </c>
      <c r="O2284">
        <f t="shared" si="253"/>
        <v>3</v>
      </c>
      <c r="R2284">
        <v>1</v>
      </c>
      <c r="S2284">
        <v>2</v>
      </c>
      <c r="AJ2284">
        <f>VLOOKUP(M2284,spp!A:C,3,FALSE)</f>
        <v>1</v>
      </c>
      <c r="AK2284">
        <f>VLOOKUP(M2284,spp!A:D,4,FALSE)</f>
        <v>3</v>
      </c>
      <c r="AL2284">
        <f t="shared" si="255"/>
        <v>12671.875</v>
      </c>
      <c r="AM2284">
        <f t="shared" si="256"/>
        <v>316.796875</v>
      </c>
      <c r="AN2284">
        <f t="shared" si="257"/>
        <v>3167.96875</v>
      </c>
      <c r="AO2284">
        <f t="shared" si="258"/>
        <v>3.16796875</v>
      </c>
      <c r="AP2284">
        <f t="shared" si="259"/>
        <v>0.06</v>
      </c>
      <c r="AQ2284">
        <f>VLOOKUP(M2284,spp!A:H,8,FALSE)</f>
        <v>4.5</v>
      </c>
      <c r="AR2284" t="str">
        <f>VLOOKUP(M2284,spp!A:K,10,FALSE)</f>
        <v>Depredador Tope</v>
      </c>
      <c r="AS2284" t="str">
        <f>VLOOKUP(M2284,spp!A:L,12,FALSE)</f>
        <v>LC</v>
      </c>
    </row>
    <row r="2285" spans="1:45" x14ac:dyDescent="0.3">
      <c r="A2285">
        <v>43</v>
      </c>
      <c r="B2285" s="2" t="s">
        <v>1176</v>
      </c>
      <c r="C2285" s="2" t="s">
        <v>1177</v>
      </c>
      <c r="D2285" s="2" t="s">
        <v>1380</v>
      </c>
      <c r="E2285" s="2" t="s">
        <v>1192</v>
      </c>
      <c r="F2285" s="2">
        <v>1</v>
      </c>
      <c r="G2285" s="1">
        <v>41500</v>
      </c>
      <c r="H2285" s="61">
        <v>2013</v>
      </c>
      <c r="I2285" s="5" t="s">
        <v>986</v>
      </c>
      <c r="K2285" s="42">
        <v>5</v>
      </c>
      <c r="L2285" t="str">
        <f t="shared" si="254"/>
        <v>Somero</v>
      </c>
      <c r="M2285" s="2" t="s">
        <v>1022</v>
      </c>
      <c r="N2285" t="str">
        <f>VLOOKUP(M2285,spp!A:B,2,FALSE)</f>
        <v>Epinephelus labriformis</v>
      </c>
      <c r="O2285">
        <f t="shared" si="253"/>
        <v>1</v>
      </c>
      <c r="S2285">
        <v>1</v>
      </c>
      <c r="AJ2285">
        <f>VLOOKUP(M2285,spp!A:C,3,FALSE)</f>
        <v>3</v>
      </c>
      <c r="AK2285">
        <f>VLOOKUP(M2285,spp!A:D,4,FALSE)</f>
        <v>2.9</v>
      </c>
      <c r="AL2285">
        <f t="shared" si="255"/>
        <v>12076.236118743216</v>
      </c>
      <c r="AM2285">
        <f t="shared" si="256"/>
        <v>301.90590296858039</v>
      </c>
      <c r="AN2285">
        <f t="shared" si="257"/>
        <v>3019.059029685804</v>
      </c>
      <c r="AO2285">
        <f t="shared" si="258"/>
        <v>3.019059029685804</v>
      </c>
      <c r="AP2285">
        <f t="shared" si="259"/>
        <v>0.02</v>
      </c>
      <c r="AQ2285">
        <f>VLOOKUP(M2285,spp!A:H,8,FALSE)</f>
        <v>4</v>
      </c>
      <c r="AR2285" t="str">
        <f>VLOOKUP(M2285,spp!A:K,10,FALSE)</f>
        <v>Depredador Tope</v>
      </c>
      <c r="AS2285" t="str">
        <f>VLOOKUP(M2285,spp!A:L,12,FALSE)</f>
        <v>LC</v>
      </c>
    </row>
    <row r="2286" spans="1:45" x14ac:dyDescent="0.3">
      <c r="A2286">
        <v>43</v>
      </c>
      <c r="B2286" s="2" t="s">
        <v>1176</v>
      </c>
      <c r="C2286" s="2" t="s">
        <v>1177</v>
      </c>
      <c r="D2286" s="2" t="s">
        <v>1380</v>
      </c>
      <c r="E2286" s="2" t="s">
        <v>1192</v>
      </c>
      <c r="F2286" s="2">
        <v>1</v>
      </c>
      <c r="G2286" s="1">
        <v>41500</v>
      </c>
      <c r="H2286" s="61">
        <v>2013</v>
      </c>
      <c r="I2286" s="5" t="s">
        <v>986</v>
      </c>
      <c r="K2286" s="42">
        <v>5</v>
      </c>
      <c r="L2286" t="str">
        <f t="shared" si="254"/>
        <v>Somero</v>
      </c>
      <c r="M2286" s="2" t="s">
        <v>1021</v>
      </c>
      <c r="N2286" t="str">
        <f>VLOOKUP(M2286,spp!A:B,2,FALSE)</f>
        <v>Johnrandallia nigrirostris</v>
      </c>
      <c r="O2286">
        <f t="shared" si="253"/>
        <v>6</v>
      </c>
      <c r="Q2286">
        <v>6</v>
      </c>
      <c r="AJ2286">
        <f>VLOOKUP(M2286,spp!A:C,3,FALSE)</f>
        <v>2</v>
      </c>
      <c r="AK2286">
        <f>VLOOKUP(M2286,spp!A:D,4,FALSE)</f>
        <v>3</v>
      </c>
      <c r="AL2286">
        <f t="shared" si="255"/>
        <v>5062.5</v>
      </c>
      <c r="AM2286">
        <f t="shared" si="256"/>
        <v>126.5625</v>
      </c>
      <c r="AN2286">
        <f t="shared" si="257"/>
        <v>1265.625</v>
      </c>
      <c r="AO2286">
        <f t="shared" si="258"/>
        <v>1.265625</v>
      </c>
      <c r="AP2286">
        <f t="shared" si="259"/>
        <v>0.12</v>
      </c>
      <c r="AQ2286">
        <f>VLOOKUP(M2286,spp!A:H,8,FALSE)</f>
        <v>3</v>
      </c>
      <c r="AR2286" t="str">
        <f>VLOOKUP(M2286,spp!A:K,10,FALSE)</f>
        <v>Depredador</v>
      </c>
      <c r="AS2286" t="str">
        <f>VLOOKUP(M2286,spp!A:L,12,FALSE)</f>
        <v>LC</v>
      </c>
    </row>
    <row r="2287" spans="1:45" x14ac:dyDescent="0.3">
      <c r="A2287">
        <v>43</v>
      </c>
      <c r="B2287" s="2" t="s">
        <v>1176</v>
      </c>
      <c r="C2287" s="2" t="s">
        <v>1177</v>
      </c>
      <c r="D2287" s="2" t="s">
        <v>1380</v>
      </c>
      <c r="E2287" s="2" t="s">
        <v>1192</v>
      </c>
      <c r="F2287" s="2">
        <v>1</v>
      </c>
      <c r="G2287" s="1">
        <v>41500</v>
      </c>
      <c r="H2287" s="61">
        <v>2013</v>
      </c>
      <c r="I2287" s="5" t="s">
        <v>986</v>
      </c>
      <c r="K2287" s="42">
        <v>5</v>
      </c>
      <c r="L2287" t="str">
        <f t="shared" si="254"/>
        <v>Somero</v>
      </c>
      <c r="M2287" s="2" t="s">
        <v>1194</v>
      </c>
      <c r="N2287" t="str">
        <f>VLOOKUP(M2287,spp!A:B,2,FALSE)</f>
        <v>Stegastes arcifrons</v>
      </c>
      <c r="O2287">
        <f t="shared" si="253"/>
        <v>20</v>
      </c>
      <c r="Q2287">
        <v>20</v>
      </c>
      <c r="AJ2287">
        <f>VLOOKUP(M2287,spp!A:C,3,FALSE)</f>
        <v>3.49E-2</v>
      </c>
      <c r="AK2287">
        <f>VLOOKUP(M2287,spp!A:D,4,FALSE)</f>
        <v>2</v>
      </c>
      <c r="AL2287">
        <f t="shared" si="255"/>
        <v>39.262500000000003</v>
      </c>
      <c r="AM2287">
        <f t="shared" si="256"/>
        <v>0.98156250000000012</v>
      </c>
      <c r="AN2287">
        <f t="shared" si="257"/>
        <v>9.8156250000000007</v>
      </c>
      <c r="AO2287">
        <f t="shared" si="258"/>
        <v>9.8156250000000014E-3</v>
      </c>
      <c r="AP2287">
        <f t="shared" si="259"/>
        <v>0.4</v>
      </c>
      <c r="AQ2287">
        <f>VLOOKUP(M2287,spp!A:H,8,FALSE)</f>
        <v>2.97</v>
      </c>
      <c r="AR2287" t="str">
        <f>VLOOKUP(M2287,spp!A:K,10,FALSE)</f>
        <v>Herbívoro</v>
      </c>
      <c r="AS2287" t="str">
        <f>VLOOKUP(M2287,spp!A:L,12,FALSE)</f>
        <v>LC</v>
      </c>
    </row>
    <row r="2288" spans="1:45" x14ac:dyDescent="0.3">
      <c r="A2288">
        <v>43</v>
      </c>
      <c r="B2288" s="2" t="s">
        <v>1176</v>
      </c>
      <c r="C2288" s="2" t="s">
        <v>1177</v>
      </c>
      <c r="D2288" s="2" t="s">
        <v>1380</v>
      </c>
      <c r="E2288" s="2" t="s">
        <v>1192</v>
      </c>
      <c r="F2288" s="2">
        <v>1</v>
      </c>
      <c r="G2288" s="1">
        <v>41500</v>
      </c>
      <c r="H2288" s="61">
        <v>2013</v>
      </c>
      <c r="I2288" s="5" t="s">
        <v>986</v>
      </c>
      <c r="K2288" s="42">
        <v>5</v>
      </c>
      <c r="L2288" t="str">
        <f t="shared" si="254"/>
        <v>Somero</v>
      </c>
      <c r="M2288" s="2" t="s">
        <v>1047</v>
      </c>
      <c r="N2288" t="str">
        <f>VLOOKUP(M2288,spp!A:B,2,FALSE)</f>
        <v>Scarus rubroviolaceus</v>
      </c>
      <c r="O2288">
        <f t="shared" si="253"/>
        <v>2</v>
      </c>
      <c r="R2288">
        <v>1</v>
      </c>
      <c r="T2288">
        <v>1</v>
      </c>
      <c r="AJ2288">
        <f>VLOOKUP(M2288,spp!A:C,3,FALSE)</f>
        <v>1</v>
      </c>
      <c r="AK2288">
        <f>VLOOKUP(M2288,spp!A:D,4,FALSE)</f>
        <v>3.109</v>
      </c>
      <c r="AL2288">
        <f t="shared" si="255"/>
        <v>24764.082979501927</v>
      </c>
      <c r="AM2288">
        <f t="shared" si="256"/>
        <v>619.10207448754818</v>
      </c>
      <c r="AN2288">
        <f t="shared" si="257"/>
        <v>6191.0207448754818</v>
      </c>
      <c r="AO2288">
        <f t="shared" si="258"/>
        <v>6.1910207448754822</v>
      </c>
      <c r="AP2288">
        <f t="shared" si="259"/>
        <v>0.04</v>
      </c>
      <c r="AQ2288">
        <f>VLOOKUP(M2288,spp!A:H,8,FALSE)</f>
        <v>2</v>
      </c>
      <c r="AR2288" t="str">
        <f>VLOOKUP(M2288,spp!A:K,10,FALSE)</f>
        <v>Herbívoro</v>
      </c>
      <c r="AS2288" t="str">
        <f>VLOOKUP(M2288,spp!A:L,12,FALSE)</f>
        <v>LC</v>
      </c>
    </row>
    <row r="2289" spans="1:45" x14ac:dyDescent="0.3">
      <c r="A2289">
        <v>43</v>
      </c>
      <c r="B2289" s="2" t="s">
        <v>1176</v>
      </c>
      <c r="C2289" s="2" t="s">
        <v>1177</v>
      </c>
      <c r="D2289" s="2" t="s">
        <v>1380</v>
      </c>
      <c r="E2289" s="2" t="s">
        <v>1192</v>
      </c>
      <c r="F2289" s="2">
        <v>1</v>
      </c>
      <c r="G2289" s="1">
        <v>41500</v>
      </c>
      <c r="H2289" s="61">
        <v>2013</v>
      </c>
      <c r="I2289" s="5" t="s">
        <v>986</v>
      </c>
      <c r="K2289" s="42">
        <v>5</v>
      </c>
      <c r="L2289" t="str">
        <f t="shared" si="254"/>
        <v>Somero</v>
      </c>
      <c r="M2289" s="2" t="s">
        <v>1064</v>
      </c>
      <c r="N2289" t="str">
        <f>VLOOKUP(M2289,spp!A:B,2,FALSE)</f>
        <v>Zanclus cornutus</v>
      </c>
      <c r="O2289">
        <f t="shared" si="253"/>
        <v>1</v>
      </c>
      <c r="Q2289">
        <v>1</v>
      </c>
      <c r="AJ2289">
        <f>VLOOKUP(M2289,spp!A:C,3,FALSE)</f>
        <v>1.47E-2</v>
      </c>
      <c r="AK2289">
        <f>VLOOKUP(M2289,spp!A:D,4,FALSE)</f>
        <v>3</v>
      </c>
      <c r="AL2289">
        <f t="shared" si="255"/>
        <v>6.2015624999999996</v>
      </c>
      <c r="AM2289">
        <f t="shared" si="256"/>
        <v>0.15503906249999999</v>
      </c>
      <c r="AN2289">
        <f t="shared" si="257"/>
        <v>1.5503906249999999</v>
      </c>
      <c r="AO2289">
        <f t="shared" si="258"/>
        <v>1.5503906249999999E-3</v>
      </c>
      <c r="AP2289">
        <f t="shared" si="259"/>
        <v>0.02</v>
      </c>
      <c r="AQ2289">
        <f>VLOOKUP(M2289,spp!A:H,8,FALSE)</f>
        <v>2.9</v>
      </c>
      <c r="AR2289" t="str">
        <f>VLOOKUP(M2289,spp!A:K,10,FALSE)</f>
        <v>Herbívoro</v>
      </c>
      <c r="AS2289" t="str">
        <f>VLOOKUP(M2289,spp!A:L,12,FALSE)</f>
        <v>NE</v>
      </c>
    </row>
    <row r="2290" spans="1:45" x14ac:dyDescent="0.3">
      <c r="A2290">
        <v>43</v>
      </c>
      <c r="B2290" s="2" t="s">
        <v>1176</v>
      </c>
      <c r="C2290" s="2" t="s">
        <v>1177</v>
      </c>
      <c r="D2290" s="2" t="s">
        <v>1380</v>
      </c>
      <c r="E2290" s="2" t="s">
        <v>1192</v>
      </c>
      <c r="F2290" s="2">
        <v>1</v>
      </c>
      <c r="G2290" s="1">
        <v>41500</v>
      </c>
      <c r="H2290" s="61">
        <v>2013</v>
      </c>
      <c r="I2290" s="5" t="s">
        <v>986</v>
      </c>
      <c r="K2290" s="42">
        <v>5</v>
      </c>
      <c r="L2290" t="str">
        <f t="shared" si="254"/>
        <v>Somero</v>
      </c>
      <c r="M2290" s="2" t="s">
        <v>1171</v>
      </c>
      <c r="N2290" t="str">
        <f>VLOOKUP(M2290,spp!A:B,2,FALSE)</f>
        <v>Lutjanus jordani</v>
      </c>
      <c r="O2290">
        <f t="shared" si="253"/>
        <v>2</v>
      </c>
      <c r="R2290">
        <v>2</v>
      </c>
      <c r="AJ2290">
        <f>VLOOKUP(M2290,spp!A:C,3,FALSE)</f>
        <v>1.41E-2</v>
      </c>
      <c r="AK2290">
        <f>VLOOKUP(M2290,spp!A:D,4,FALSE)</f>
        <v>2.98</v>
      </c>
      <c r="AL2290">
        <f t="shared" si="255"/>
        <v>52.364980613193651</v>
      </c>
      <c r="AM2290">
        <f t="shared" si="256"/>
        <v>1.3091245153298412</v>
      </c>
      <c r="AN2290">
        <f t="shared" si="257"/>
        <v>13.091245153298413</v>
      </c>
      <c r="AO2290">
        <f t="shared" si="258"/>
        <v>1.3091245153298414E-2</v>
      </c>
      <c r="AP2290">
        <f t="shared" si="259"/>
        <v>0.04</v>
      </c>
      <c r="AQ2290">
        <f>VLOOKUP(M2290,spp!A:H,8,FALSE)</f>
        <v>4.5</v>
      </c>
      <c r="AR2290" t="str">
        <f>VLOOKUP(M2290,spp!A:K,10,FALSE)</f>
        <v>Depredador Tope</v>
      </c>
      <c r="AS2290" t="str">
        <f>VLOOKUP(M2290,spp!A:L,12,FALSE)</f>
        <v>LC</v>
      </c>
    </row>
    <row r="2291" spans="1:45" x14ac:dyDescent="0.3">
      <c r="A2291">
        <v>43</v>
      </c>
      <c r="B2291" s="2" t="s">
        <v>1176</v>
      </c>
      <c r="C2291" s="2" t="s">
        <v>1177</v>
      </c>
      <c r="D2291" s="2" t="s">
        <v>1380</v>
      </c>
      <c r="E2291" s="2" t="s">
        <v>1192</v>
      </c>
      <c r="F2291" s="2">
        <v>1</v>
      </c>
      <c r="G2291" s="1">
        <v>41500</v>
      </c>
      <c r="H2291" s="61">
        <v>2013</v>
      </c>
      <c r="I2291" s="5" t="s">
        <v>986</v>
      </c>
      <c r="K2291" s="42">
        <v>5</v>
      </c>
      <c r="L2291" t="str">
        <f t="shared" si="254"/>
        <v>Somero</v>
      </c>
      <c r="M2291" s="2" t="s">
        <v>1031</v>
      </c>
      <c r="N2291" t="str">
        <f>VLOOKUP(M2291,spp!A:B,2,FALSE)</f>
        <v>Ophioblennius steindachneri</v>
      </c>
      <c r="O2291">
        <f t="shared" si="253"/>
        <v>2</v>
      </c>
      <c r="Q2291">
        <v>2</v>
      </c>
      <c r="AJ2291">
        <f>VLOOKUP(M2291,spp!A:C,3,FALSE)</f>
        <v>3</v>
      </c>
      <c r="AK2291">
        <f>VLOOKUP(M2291,spp!A:D,4,FALSE)</f>
        <v>2.379</v>
      </c>
      <c r="AL2291">
        <f t="shared" si="255"/>
        <v>724.30585519013448</v>
      </c>
      <c r="AM2291">
        <f t="shared" si="256"/>
        <v>18.107646379753362</v>
      </c>
      <c r="AN2291">
        <f t="shared" si="257"/>
        <v>181.07646379753362</v>
      </c>
      <c r="AO2291">
        <f t="shared" si="258"/>
        <v>0.18107646379753362</v>
      </c>
      <c r="AP2291">
        <f t="shared" si="259"/>
        <v>0.04</v>
      </c>
      <c r="AQ2291">
        <f>VLOOKUP(M2291,spp!A:H,8,FALSE)</f>
        <v>2.7</v>
      </c>
      <c r="AR2291" t="str">
        <f>VLOOKUP(M2291,spp!A:K,10,FALSE)</f>
        <v>Herbívoro</v>
      </c>
      <c r="AS2291" t="str">
        <f>VLOOKUP(M2291,spp!A:L,12,FALSE)</f>
        <v>LC</v>
      </c>
    </row>
    <row r="2292" spans="1:45" x14ac:dyDescent="0.3">
      <c r="A2292">
        <v>43</v>
      </c>
      <c r="B2292" s="2" t="s">
        <v>1176</v>
      </c>
      <c r="C2292" s="2" t="s">
        <v>1177</v>
      </c>
      <c r="D2292" s="2" t="s">
        <v>1380</v>
      </c>
      <c r="E2292" s="2" t="s">
        <v>1192</v>
      </c>
      <c r="F2292" s="2">
        <v>1</v>
      </c>
      <c r="G2292" s="1">
        <v>41500</v>
      </c>
      <c r="H2292" s="61">
        <v>2013</v>
      </c>
      <c r="I2292" s="5" t="s">
        <v>986</v>
      </c>
      <c r="K2292" s="42">
        <v>5</v>
      </c>
      <c r="L2292" t="str">
        <f t="shared" si="254"/>
        <v>Somero</v>
      </c>
      <c r="M2292" s="2" t="s">
        <v>1034</v>
      </c>
      <c r="N2292" t="str">
        <f>VLOOKUP(M2292,spp!A:B,2,FALSE)</f>
        <v>Acanthurus nigricans</v>
      </c>
      <c r="O2292">
        <f t="shared" si="253"/>
        <v>2</v>
      </c>
      <c r="S2292">
        <v>2</v>
      </c>
      <c r="AJ2292">
        <f>VLOOKUP(M2292,spp!A:C,3,FALSE)</f>
        <v>6</v>
      </c>
      <c r="AK2292">
        <f>VLOOKUP(M2292,spp!A:D,4,FALSE)</f>
        <v>2.669</v>
      </c>
      <c r="AL2292">
        <f t="shared" si="255"/>
        <v>24937.321132845005</v>
      </c>
      <c r="AM2292">
        <f t="shared" si="256"/>
        <v>623.43302832112511</v>
      </c>
      <c r="AN2292">
        <f t="shared" si="257"/>
        <v>6234.3302832112513</v>
      </c>
      <c r="AO2292">
        <f t="shared" si="258"/>
        <v>6.2343302832112517</v>
      </c>
      <c r="AP2292">
        <f t="shared" si="259"/>
        <v>0.04</v>
      </c>
      <c r="AQ2292">
        <f>VLOOKUP(M2292,spp!A:H,8,FALSE)</f>
        <v>2</v>
      </c>
      <c r="AR2292" t="str">
        <f>VLOOKUP(M2292,spp!A:K,10,FALSE)</f>
        <v>Herbívoro</v>
      </c>
      <c r="AS2292" t="str">
        <f>VLOOKUP(M2292,spp!A:L,12,FALSE)</f>
        <v>LC</v>
      </c>
    </row>
    <row r="2293" spans="1:45" x14ac:dyDescent="0.3">
      <c r="A2293">
        <v>43</v>
      </c>
      <c r="B2293" s="2" t="s">
        <v>1176</v>
      </c>
      <c r="C2293" s="2" t="s">
        <v>1177</v>
      </c>
      <c r="D2293" s="2" t="s">
        <v>1380</v>
      </c>
      <c r="E2293" s="2" t="s">
        <v>1192</v>
      </c>
      <c r="F2293" s="2">
        <v>2</v>
      </c>
      <c r="G2293" s="1">
        <v>41500</v>
      </c>
      <c r="H2293" s="61">
        <v>2013</v>
      </c>
      <c r="I2293" s="5" t="s">
        <v>986</v>
      </c>
      <c r="K2293" s="42">
        <v>5</v>
      </c>
      <c r="L2293" t="str">
        <f t="shared" si="254"/>
        <v>Somero</v>
      </c>
      <c r="M2293" s="2" t="s">
        <v>1080</v>
      </c>
      <c r="N2293" t="str">
        <f>VLOOKUP(M2293,spp!A:B,2,FALSE)</f>
        <v>Aulostomus chinensis</v>
      </c>
      <c r="O2293">
        <f t="shared" si="253"/>
        <v>1</v>
      </c>
      <c r="T2293">
        <v>1</v>
      </c>
      <c r="AJ2293">
        <f>VLOOKUP(M2293,spp!A:C,3,FALSE)</f>
        <v>2</v>
      </c>
      <c r="AK2293">
        <f>VLOOKUP(M2293,spp!A:D,4,FALSE)</f>
        <v>3</v>
      </c>
      <c r="AL2293">
        <f t="shared" si="255"/>
        <v>31250</v>
      </c>
      <c r="AM2293">
        <f t="shared" si="256"/>
        <v>781.25</v>
      </c>
      <c r="AN2293">
        <f t="shared" si="257"/>
        <v>7812.5</v>
      </c>
      <c r="AO2293">
        <f t="shared" si="258"/>
        <v>7.8125</v>
      </c>
      <c r="AP2293">
        <f t="shared" si="259"/>
        <v>0.02</v>
      </c>
      <c r="AQ2293">
        <f>VLOOKUP(M2293,spp!A:H,8,FALSE)</f>
        <v>3.9</v>
      </c>
      <c r="AR2293" t="str">
        <f>VLOOKUP(M2293,spp!A:K,10,FALSE)</f>
        <v>Depredador</v>
      </c>
      <c r="AS2293" t="str">
        <f>VLOOKUP(M2293,spp!A:L,12,FALSE)</f>
        <v>NE</v>
      </c>
    </row>
    <row r="2294" spans="1:45" x14ac:dyDescent="0.3">
      <c r="A2294">
        <v>43</v>
      </c>
      <c r="B2294" s="2" t="s">
        <v>1176</v>
      </c>
      <c r="C2294" s="2" t="s">
        <v>1177</v>
      </c>
      <c r="D2294" s="2" t="s">
        <v>1380</v>
      </c>
      <c r="E2294" s="2" t="s">
        <v>1192</v>
      </c>
      <c r="F2294" s="2">
        <v>2</v>
      </c>
      <c r="G2294" s="1">
        <v>41500</v>
      </c>
      <c r="H2294" s="61">
        <v>2013</v>
      </c>
      <c r="I2294" s="5" t="s">
        <v>986</v>
      </c>
      <c r="K2294" s="42">
        <v>5</v>
      </c>
      <c r="L2294" t="str">
        <f t="shared" si="254"/>
        <v>Somero</v>
      </c>
      <c r="M2294" s="2" t="s">
        <v>1046</v>
      </c>
      <c r="N2294" t="str">
        <f>VLOOKUP(M2294,spp!A:B,2,FALSE)</f>
        <v>Arothron meleagris</v>
      </c>
      <c r="O2294">
        <f t="shared" si="253"/>
        <v>1</v>
      </c>
      <c r="R2294">
        <v>1</v>
      </c>
      <c r="AJ2294">
        <f>VLOOKUP(M2294,spp!A:C,3,FALSE)</f>
        <v>3</v>
      </c>
      <c r="AK2294">
        <f>VLOOKUP(M2294,spp!A:D,4,FALSE)</f>
        <v>2</v>
      </c>
      <c r="AL2294">
        <f t="shared" si="255"/>
        <v>468.75</v>
      </c>
      <c r="AM2294">
        <f t="shared" si="256"/>
        <v>11.71875</v>
      </c>
      <c r="AN2294">
        <f t="shared" si="257"/>
        <v>117.1875</v>
      </c>
      <c r="AO2294">
        <f t="shared" si="258"/>
        <v>0.1171875</v>
      </c>
      <c r="AP2294">
        <f t="shared" si="259"/>
        <v>0.02</v>
      </c>
      <c r="AQ2294">
        <f>VLOOKUP(M2294,spp!A:H,8,FALSE)</f>
        <v>3.4</v>
      </c>
      <c r="AR2294" t="str">
        <f>VLOOKUP(M2294,spp!A:K,10,FALSE)</f>
        <v>Depredador</v>
      </c>
      <c r="AS2294" t="str">
        <f>VLOOKUP(M2294,spp!A:L,12,FALSE)</f>
        <v>NE</v>
      </c>
    </row>
    <row r="2295" spans="1:45" x14ac:dyDescent="0.3">
      <c r="A2295">
        <v>43</v>
      </c>
      <c r="B2295" s="2" t="s">
        <v>1176</v>
      </c>
      <c r="C2295" s="2" t="s">
        <v>1177</v>
      </c>
      <c r="D2295" s="2" t="s">
        <v>1380</v>
      </c>
      <c r="E2295" s="2" t="s">
        <v>1192</v>
      </c>
      <c r="F2295" s="2">
        <v>2</v>
      </c>
      <c r="G2295" s="1">
        <v>41500</v>
      </c>
      <c r="H2295" s="61">
        <v>2013</v>
      </c>
      <c r="I2295" s="5" t="s">
        <v>986</v>
      </c>
      <c r="K2295" s="42">
        <v>5</v>
      </c>
      <c r="L2295" t="str">
        <f t="shared" si="254"/>
        <v>Somero</v>
      </c>
      <c r="M2295" s="2" t="s">
        <v>1194</v>
      </c>
      <c r="N2295" t="str">
        <f>VLOOKUP(M2295,spp!A:B,2,FALSE)</f>
        <v>Stegastes arcifrons</v>
      </c>
      <c r="O2295">
        <f t="shared" si="253"/>
        <v>15</v>
      </c>
      <c r="Q2295">
        <v>15</v>
      </c>
      <c r="AJ2295">
        <f>VLOOKUP(M2295,spp!A:C,3,FALSE)</f>
        <v>3.49E-2</v>
      </c>
      <c r="AK2295">
        <f>VLOOKUP(M2295,spp!A:D,4,FALSE)</f>
        <v>2</v>
      </c>
      <c r="AL2295">
        <f t="shared" si="255"/>
        <v>29.446874999999999</v>
      </c>
      <c r="AM2295">
        <f t="shared" si="256"/>
        <v>0.73617187499999992</v>
      </c>
      <c r="AN2295">
        <f t="shared" si="257"/>
        <v>7.3617187499999996</v>
      </c>
      <c r="AO2295">
        <f t="shared" si="258"/>
        <v>7.3617187499999993E-3</v>
      </c>
      <c r="AP2295">
        <f t="shared" si="259"/>
        <v>0.3</v>
      </c>
      <c r="AQ2295">
        <f>VLOOKUP(M2295,spp!A:H,8,FALSE)</f>
        <v>2.97</v>
      </c>
      <c r="AR2295" t="str">
        <f>VLOOKUP(M2295,spp!A:K,10,FALSE)</f>
        <v>Herbívoro</v>
      </c>
      <c r="AS2295" t="str">
        <f>VLOOKUP(M2295,spp!A:L,12,FALSE)</f>
        <v>LC</v>
      </c>
    </row>
    <row r="2296" spans="1:45" x14ac:dyDescent="0.3">
      <c r="A2296">
        <v>43</v>
      </c>
      <c r="B2296" s="2" t="s">
        <v>1176</v>
      </c>
      <c r="C2296" s="2" t="s">
        <v>1177</v>
      </c>
      <c r="D2296" s="2" t="s">
        <v>1380</v>
      </c>
      <c r="E2296" s="2" t="s">
        <v>1192</v>
      </c>
      <c r="F2296" s="2">
        <v>2</v>
      </c>
      <c r="G2296" s="1">
        <v>41500</v>
      </c>
      <c r="H2296" s="61">
        <v>2013</v>
      </c>
      <c r="I2296" s="5" t="s">
        <v>986</v>
      </c>
      <c r="K2296" s="42">
        <v>5</v>
      </c>
      <c r="L2296" t="str">
        <f t="shared" si="254"/>
        <v>Somero</v>
      </c>
      <c r="M2296" s="2" t="s">
        <v>1031</v>
      </c>
      <c r="N2296" t="str">
        <f>VLOOKUP(M2296,spp!A:B,2,FALSE)</f>
        <v>Ophioblennius steindachneri</v>
      </c>
      <c r="O2296">
        <f t="shared" si="253"/>
        <v>2</v>
      </c>
      <c r="Q2296">
        <v>2</v>
      </c>
      <c r="AJ2296">
        <f>VLOOKUP(M2296,spp!A:C,3,FALSE)</f>
        <v>3</v>
      </c>
      <c r="AK2296">
        <f>VLOOKUP(M2296,spp!A:D,4,FALSE)</f>
        <v>2.379</v>
      </c>
      <c r="AL2296">
        <f t="shared" si="255"/>
        <v>724.30585519013448</v>
      </c>
      <c r="AM2296">
        <f t="shared" si="256"/>
        <v>18.107646379753362</v>
      </c>
      <c r="AN2296">
        <f t="shared" si="257"/>
        <v>181.07646379753362</v>
      </c>
      <c r="AO2296">
        <f t="shared" si="258"/>
        <v>0.18107646379753362</v>
      </c>
      <c r="AP2296">
        <f t="shared" si="259"/>
        <v>0.04</v>
      </c>
      <c r="AQ2296">
        <f>VLOOKUP(M2296,spp!A:H,8,FALSE)</f>
        <v>2.7</v>
      </c>
      <c r="AR2296" t="str">
        <f>VLOOKUP(M2296,spp!A:K,10,FALSE)</f>
        <v>Herbívoro</v>
      </c>
      <c r="AS2296" t="str">
        <f>VLOOKUP(M2296,spp!A:L,12,FALSE)</f>
        <v>LC</v>
      </c>
    </row>
    <row r="2297" spans="1:45" x14ac:dyDescent="0.3">
      <c r="A2297">
        <v>43</v>
      </c>
      <c r="B2297" s="2" t="s">
        <v>1176</v>
      </c>
      <c r="C2297" s="2" t="s">
        <v>1177</v>
      </c>
      <c r="D2297" s="2" t="s">
        <v>1380</v>
      </c>
      <c r="E2297" s="2" t="s">
        <v>1192</v>
      </c>
      <c r="F2297" s="2">
        <v>2</v>
      </c>
      <c r="G2297" s="1">
        <v>41500</v>
      </c>
      <c r="H2297" s="61">
        <v>2013</v>
      </c>
      <c r="I2297" s="5" t="s">
        <v>986</v>
      </c>
      <c r="K2297" s="42">
        <v>5</v>
      </c>
      <c r="L2297" t="str">
        <f t="shared" si="254"/>
        <v>Somero</v>
      </c>
      <c r="M2297" s="2" t="s">
        <v>1021</v>
      </c>
      <c r="N2297" t="str">
        <f>VLOOKUP(M2297,spp!A:B,2,FALSE)</f>
        <v>Johnrandallia nigrirostris</v>
      </c>
      <c r="O2297">
        <f t="shared" si="253"/>
        <v>1</v>
      </c>
      <c r="Q2297">
        <v>1</v>
      </c>
      <c r="AJ2297">
        <f>VLOOKUP(M2297,spp!A:C,3,FALSE)</f>
        <v>2</v>
      </c>
      <c r="AK2297">
        <f>VLOOKUP(M2297,spp!A:D,4,FALSE)</f>
        <v>3</v>
      </c>
      <c r="AL2297">
        <f t="shared" si="255"/>
        <v>843.75</v>
      </c>
      <c r="AM2297">
        <f t="shared" si="256"/>
        <v>21.09375</v>
      </c>
      <c r="AN2297">
        <f t="shared" si="257"/>
        <v>210.9375</v>
      </c>
      <c r="AO2297">
        <f t="shared" si="258"/>
        <v>0.2109375</v>
      </c>
      <c r="AP2297">
        <f t="shared" si="259"/>
        <v>0.02</v>
      </c>
      <c r="AQ2297">
        <f>VLOOKUP(M2297,spp!A:H,8,FALSE)</f>
        <v>3</v>
      </c>
      <c r="AR2297" t="str">
        <f>VLOOKUP(M2297,spp!A:K,10,FALSE)</f>
        <v>Depredador</v>
      </c>
      <c r="AS2297" t="str">
        <f>VLOOKUP(M2297,spp!A:L,12,FALSE)</f>
        <v>LC</v>
      </c>
    </row>
    <row r="2298" spans="1:45" x14ac:dyDescent="0.3">
      <c r="A2298">
        <v>43</v>
      </c>
      <c r="B2298" s="2" t="s">
        <v>1176</v>
      </c>
      <c r="C2298" s="2" t="s">
        <v>1177</v>
      </c>
      <c r="D2298" s="2" t="s">
        <v>1380</v>
      </c>
      <c r="E2298" s="2" t="s">
        <v>1192</v>
      </c>
      <c r="F2298" s="2">
        <v>2</v>
      </c>
      <c r="G2298" s="1">
        <v>41500</v>
      </c>
      <c r="H2298" s="61">
        <v>2013</v>
      </c>
      <c r="I2298" s="5" t="s">
        <v>986</v>
      </c>
      <c r="K2298" s="42">
        <v>5</v>
      </c>
      <c r="L2298" t="str">
        <f t="shared" si="254"/>
        <v>Somero</v>
      </c>
      <c r="M2298" s="2" t="s">
        <v>1081</v>
      </c>
      <c r="N2298" t="str">
        <f>VLOOKUP(M2298,spp!A:B,2,FALSE)</f>
        <v>Triaenodon obesus</v>
      </c>
      <c r="O2298">
        <f t="shared" si="253"/>
        <v>1</v>
      </c>
      <c r="AB2298">
        <v>1</v>
      </c>
      <c r="AJ2298">
        <f>VLOOKUP(M2298,spp!A:C,3,FALSE)</f>
        <v>1.5E-3</v>
      </c>
      <c r="AK2298">
        <f>VLOOKUP(M2298,spp!A:D,4,FALSE)</f>
        <v>3</v>
      </c>
      <c r="AL2298">
        <f t="shared" si="255"/>
        <v>2135.7421875</v>
      </c>
      <c r="AM2298">
        <f t="shared" si="256"/>
        <v>53.3935546875</v>
      </c>
      <c r="AN2298">
        <f t="shared" si="257"/>
        <v>533.935546875</v>
      </c>
      <c r="AO2298">
        <f t="shared" si="258"/>
        <v>0.533935546875</v>
      </c>
      <c r="AP2298">
        <f t="shared" si="259"/>
        <v>0.02</v>
      </c>
      <c r="AQ2298">
        <f>VLOOKUP(M2298,spp!A:H,8,FALSE)</f>
        <v>4.2</v>
      </c>
      <c r="AR2298" t="str">
        <f>VLOOKUP(M2298,spp!A:K,10,FALSE)</f>
        <v>Depredador Tope</v>
      </c>
      <c r="AS2298" t="str">
        <f>VLOOKUP(M2298,spp!A:L,12,FALSE)</f>
        <v>NT</v>
      </c>
    </row>
    <row r="2299" spans="1:45" x14ac:dyDescent="0.3">
      <c r="A2299">
        <v>43</v>
      </c>
      <c r="B2299" s="2" t="s">
        <v>1176</v>
      </c>
      <c r="C2299" s="2" t="s">
        <v>1177</v>
      </c>
      <c r="D2299" s="2" t="s">
        <v>1380</v>
      </c>
      <c r="E2299" s="2" t="s">
        <v>1192</v>
      </c>
      <c r="F2299" s="2">
        <v>2</v>
      </c>
      <c r="G2299" s="1">
        <v>41500</v>
      </c>
      <c r="H2299" s="61">
        <v>2013</v>
      </c>
      <c r="I2299" s="5" t="s">
        <v>986</v>
      </c>
      <c r="K2299" s="42">
        <v>5</v>
      </c>
      <c r="L2299" t="str">
        <f t="shared" si="254"/>
        <v>Somero</v>
      </c>
      <c r="M2299" s="2" t="s">
        <v>1078</v>
      </c>
      <c r="N2299" t="str">
        <f>VLOOKUP(M2299,spp!A:B,2,FALSE)</f>
        <v>Lutjanus viridis</v>
      </c>
      <c r="O2299">
        <f t="shared" si="253"/>
        <v>3</v>
      </c>
      <c r="R2299">
        <v>3</v>
      </c>
      <c r="AJ2299">
        <f>VLOOKUP(M2299,spp!A:C,3,FALSE)</f>
        <v>1.67E-2</v>
      </c>
      <c r="AK2299">
        <f>VLOOKUP(M2299,spp!A:D,4,FALSE)</f>
        <v>2</v>
      </c>
      <c r="AL2299">
        <f t="shared" si="255"/>
        <v>7.828125</v>
      </c>
      <c r="AM2299">
        <f t="shared" si="256"/>
        <v>0.19570312500000001</v>
      </c>
      <c r="AN2299">
        <f t="shared" si="257"/>
        <v>1.95703125</v>
      </c>
      <c r="AO2299">
        <f t="shared" si="258"/>
        <v>1.95703125E-3</v>
      </c>
      <c r="AP2299">
        <f t="shared" si="259"/>
        <v>0.06</v>
      </c>
      <c r="AQ2299">
        <f>VLOOKUP(M2299,spp!A:H,8,FALSE)</f>
        <v>4.2</v>
      </c>
      <c r="AR2299" t="str">
        <f>VLOOKUP(M2299,spp!A:K,10,FALSE)</f>
        <v>Depredador Tope</v>
      </c>
      <c r="AS2299" t="str">
        <f>VLOOKUP(M2299,spp!A:L,12,FALSE)</f>
        <v>LC</v>
      </c>
    </row>
    <row r="2300" spans="1:45" x14ac:dyDescent="0.3">
      <c r="A2300">
        <v>43</v>
      </c>
      <c r="B2300" s="2" t="s">
        <v>1176</v>
      </c>
      <c r="C2300" s="2" t="s">
        <v>1177</v>
      </c>
      <c r="D2300" s="2" t="s">
        <v>1380</v>
      </c>
      <c r="E2300" s="2" t="s">
        <v>1192</v>
      </c>
      <c r="F2300" s="2">
        <v>2</v>
      </c>
      <c r="G2300" s="1">
        <v>41500</v>
      </c>
      <c r="H2300" s="61">
        <v>2013</v>
      </c>
      <c r="I2300" s="5" t="s">
        <v>986</v>
      </c>
      <c r="K2300" s="42">
        <v>5</v>
      </c>
      <c r="L2300" t="str">
        <f t="shared" si="254"/>
        <v>Somero</v>
      </c>
      <c r="M2300" s="2" t="s">
        <v>1077</v>
      </c>
      <c r="N2300" t="str">
        <f>VLOOKUP(M2300,spp!A:B,2,FALSE)</f>
        <v>Fistularia commersonii</v>
      </c>
      <c r="O2300">
        <f t="shared" si="253"/>
        <v>1</v>
      </c>
      <c r="T2300">
        <v>1</v>
      </c>
      <c r="AJ2300">
        <f>VLOOKUP(M2300,spp!A:C,3,FALSE)</f>
        <v>5</v>
      </c>
      <c r="AK2300">
        <f>VLOOKUP(M2300,spp!A:D,4,FALSE)</f>
        <v>3</v>
      </c>
      <c r="AL2300">
        <f t="shared" si="255"/>
        <v>78125</v>
      </c>
      <c r="AM2300">
        <f t="shared" si="256"/>
        <v>1953.125</v>
      </c>
      <c r="AN2300">
        <f t="shared" si="257"/>
        <v>19531.25</v>
      </c>
      <c r="AO2300">
        <f t="shared" si="258"/>
        <v>19.53125</v>
      </c>
      <c r="AP2300">
        <f t="shared" si="259"/>
        <v>0.02</v>
      </c>
      <c r="AQ2300">
        <f>VLOOKUP(M2300,spp!A:H,8,FALSE)</f>
        <v>4.3</v>
      </c>
      <c r="AR2300" t="str">
        <f>VLOOKUP(M2300,spp!A:K,10,FALSE)</f>
        <v>Depredador Tope</v>
      </c>
      <c r="AS2300" t="str">
        <f>VLOOKUP(M2300,spp!A:L,12,FALSE)</f>
        <v>NE</v>
      </c>
    </row>
    <row r="2301" spans="1:45" x14ac:dyDescent="0.3">
      <c r="A2301">
        <v>43</v>
      </c>
      <c r="B2301" s="2" t="s">
        <v>1176</v>
      </c>
      <c r="C2301" s="2" t="s">
        <v>1177</v>
      </c>
      <c r="D2301" s="2" t="s">
        <v>1380</v>
      </c>
      <c r="E2301" s="2" t="s">
        <v>1192</v>
      </c>
      <c r="F2301" s="2">
        <v>2</v>
      </c>
      <c r="G2301" s="1">
        <v>41500</v>
      </c>
      <c r="H2301" s="61">
        <v>2013</v>
      </c>
      <c r="I2301" s="5" t="s">
        <v>986</v>
      </c>
      <c r="K2301" s="42">
        <v>5</v>
      </c>
      <c r="L2301" t="str">
        <f t="shared" si="254"/>
        <v>Somero</v>
      </c>
      <c r="M2301" s="2" t="s">
        <v>1066</v>
      </c>
      <c r="N2301" t="str">
        <f>VLOOKUP(M2301,spp!A:B,2,FALSE)</f>
        <v>Caranx melampygus</v>
      </c>
      <c r="O2301">
        <f t="shared" si="253"/>
        <v>2</v>
      </c>
      <c r="T2301">
        <v>2</v>
      </c>
      <c r="AJ2301">
        <f>VLOOKUP(M2301,spp!A:C,3,FALSE)</f>
        <v>2</v>
      </c>
      <c r="AK2301">
        <f>VLOOKUP(M2301,spp!A:D,4,FALSE)</f>
        <v>2</v>
      </c>
      <c r="AL2301">
        <f t="shared" si="255"/>
        <v>2500</v>
      </c>
      <c r="AM2301">
        <f t="shared" si="256"/>
        <v>62.5</v>
      </c>
      <c r="AN2301">
        <f t="shared" si="257"/>
        <v>625</v>
      </c>
      <c r="AO2301">
        <f t="shared" si="258"/>
        <v>0.625</v>
      </c>
      <c r="AP2301">
        <f t="shared" si="259"/>
        <v>0.04</v>
      </c>
      <c r="AQ2301">
        <f>VLOOKUP(M2301,spp!A:H,8,FALSE)</f>
        <v>4.5</v>
      </c>
      <c r="AR2301" t="str">
        <f>VLOOKUP(M2301,spp!A:K,10,FALSE)</f>
        <v>Depredador Tope</v>
      </c>
      <c r="AS2301" t="str">
        <f>VLOOKUP(M2301,spp!A:L,12,FALSE)</f>
        <v>NE</v>
      </c>
    </row>
    <row r="2302" spans="1:45" x14ac:dyDescent="0.3">
      <c r="A2302">
        <v>43</v>
      </c>
      <c r="B2302" s="2" t="s">
        <v>1176</v>
      </c>
      <c r="C2302" s="2" t="s">
        <v>1177</v>
      </c>
      <c r="D2302" s="2" t="s">
        <v>1380</v>
      </c>
      <c r="E2302" s="2" t="s">
        <v>1192</v>
      </c>
      <c r="F2302" s="2">
        <v>2</v>
      </c>
      <c r="G2302" s="1">
        <v>41500</v>
      </c>
      <c r="H2302" s="61">
        <v>2013</v>
      </c>
      <c r="I2302" s="5" t="s">
        <v>986</v>
      </c>
      <c r="K2302" s="42">
        <v>5</v>
      </c>
      <c r="L2302" t="str">
        <f t="shared" si="254"/>
        <v>Somero</v>
      </c>
      <c r="M2302" s="2" t="s">
        <v>1068</v>
      </c>
      <c r="N2302" t="str">
        <f>VLOOKUP(M2302,spp!A:B,2,FALSE)</f>
        <v>Myripristis berndti</v>
      </c>
      <c r="O2302">
        <f t="shared" ref="O2302:O2365" si="260">+SUM(P2302:AF2302)</f>
        <v>10</v>
      </c>
      <c r="R2302">
        <v>10</v>
      </c>
      <c r="AJ2302">
        <f>VLOOKUP(M2302,spp!A:C,3,FALSE)</f>
        <v>2.4E-2</v>
      </c>
      <c r="AK2302">
        <f>VLOOKUP(M2302,spp!A:D,4,FALSE)</f>
        <v>3.02</v>
      </c>
      <c r="AL2302">
        <f t="shared" si="255"/>
        <v>493.03696461686582</v>
      </c>
      <c r="AM2302">
        <f t="shared" si="256"/>
        <v>12.325924115421646</v>
      </c>
      <c r="AN2302">
        <f t="shared" si="257"/>
        <v>123.25924115421645</v>
      </c>
      <c r="AO2302">
        <f t="shared" si="258"/>
        <v>0.12325924115421645</v>
      </c>
      <c r="AP2302">
        <f t="shared" si="259"/>
        <v>0.2</v>
      </c>
      <c r="AQ2302">
        <f>VLOOKUP(M2302,spp!A:H,8,FALSE)</f>
        <v>3.7</v>
      </c>
      <c r="AR2302" t="str">
        <f>VLOOKUP(M2302,spp!A:K,10,FALSE)</f>
        <v>Planctívoro</v>
      </c>
      <c r="AS2302" t="str">
        <f>VLOOKUP(M2302,spp!A:L,12,FALSE)</f>
        <v>NE</v>
      </c>
    </row>
    <row r="2303" spans="1:45" x14ac:dyDescent="0.3">
      <c r="A2303">
        <v>43</v>
      </c>
      <c r="B2303" s="2" t="s">
        <v>1176</v>
      </c>
      <c r="C2303" s="2" t="s">
        <v>1177</v>
      </c>
      <c r="D2303" s="2" t="s">
        <v>1380</v>
      </c>
      <c r="E2303" s="2" t="s">
        <v>1192</v>
      </c>
      <c r="F2303" s="2">
        <v>2</v>
      </c>
      <c r="G2303" s="1">
        <v>41500</v>
      </c>
      <c r="H2303" s="61">
        <v>2013</v>
      </c>
      <c r="I2303" s="5" t="s">
        <v>986</v>
      </c>
      <c r="K2303" s="42">
        <v>5</v>
      </c>
      <c r="L2303" t="str">
        <f t="shared" si="254"/>
        <v>Somero</v>
      </c>
      <c r="M2303" s="2" t="s">
        <v>1195</v>
      </c>
      <c r="N2303" t="str">
        <f>VLOOKUP(M2303,spp!A:B,2,FALSE)</f>
        <v>Melichthys niger</v>
      </c>
      <c r="O2303">
        <f t="shared" si="260"/>
        <v>6</v>
      </c>
      <c r="S2303">
        <v>6</v>
      </c>
      <c r="AJ2303">
        <f>VLOOKUP(M2303,spp!A:C,3,FALSE)</f>
        <v>5</v>
      </c>
      <c r="AK2303">
        <f>VLOOKUP(M2303,spp!A:D,4,FALSE)</f>
        <v>3</v>
      </c>
      <c r="AL2303">
        <f t="shared" si="255"/>
        <v>160781.25</v>
      </c>
      <c r="AM2303">
        <f t="shared" si="256"/>
        <v>4019.53125</v>
      </c>
      <c r="AN2303">
        <f t="shared" si="257"/>
        <v>40195.3125</v>
      </c>
      <c r="AO2303">
        <f t="shared" si="258"/>
        <v>40.1953125</v>
      </c>
      <c r="AP2303">
        <f t="shared" si="259"/>
        <v>0.12</v>
      </c>
      <c r="AQ2303">
        <f>VLOOKUP(M2303,spp!A:H,8,FALSE)</f>
        <v>2.4</v>
      </c>
      <c r="AR2303" t="str">
        <f>VLOOKUP(M2303,spp!A:K,10,FALSE)</f>
        <v>Herbívoro</v>
      </c>
      <c r="AS2303" t="str">
        <f>VLOOKUP(M2303,spp!A:L,12,FALSE)</f>
        <v>NE</v>
      </c>
    </row>
    <row r="2304" spans="1:45" x14ac:dyDescent="0.3">
      <c r="A2304">
        <v>43</v>
      </c>
      <c r="B2304" s="2" t="s">
        <v>1176</v>
      </c>
      <c r="C2304" s="2" t="s">
        <v>1177</v>
      </c>
      <c r="D2304" s="2" t="s">
        <v>1380</v>
      </c>
      <c r="E2304" s="2" t="s">
        <v>1192</v>
      </c>
      <c r="F2304" s="2">
        <v>2</v>
      </c>
      <c r="G2304" s="1">
        <v>41500</v>
      </c>
      <c r="H2304" s="61">
        <v>2013</v>
      </c>
      <c r="I2304" s="5" t="s">
        <v>986</v>
      </c>
      <c r="K2304" s="42">
        <v>5</v>
      </c>
      <c r="L2304" t="str">
        <f t="shared" si="254"/>
        <v>Somero</v>
      </c>
      <c r="M2304" s="2" t="s">
        <v>1200</v>
      </c>
      <c r="N2304" t="str">
        <f>VLOOKUP(M2304,spp!A:B,2,FALSE)</f>
        <v>Thalassoma grammaticum</v>
      </c>
      <c r="O2304">
        <f t="shared" si="260"/>
        <v>2</v>
      </c>
      <c r="R2304">
        <v>2</v>
      </c>
      <c r="AJ2304">
        <f>VLOOKUP(M2304,spp!A:C,3,FALSE)</f>
        <v>1</v>
      </c>
      <c r="AK2304">
        <f>VLOOKUP(M2304,spp!A:D,4,FALSE)</f>
        <v>2.9718</v>
      </c>
      <c r="AL2304">
        <f t="shared" si="255"/>
        <v>3637.7024479150164</v>
      </c>
      <c r="AM2304">
        <f t="shared" si="256"/>
        <v>90.942561197875406</v>
      </c>
      <c r="AN2304">
        <f t="shared" si="257"/>
        <v>909.42561197875409</v>
      </c>
      <c r="AO2304">
        <f t="shared" si="258"/>
        <v>0.90942561197875404</v>
      </c>
      <c r="AP2304">
        <f t="shared" si="259"/>
        <v>0.04</v>
      </c>
      <c r="AQ2304">
        <f>VLOOKUP(M2304,spp!A:H,8,FALSE)</f>
        <v>3.5</v>
      </c>
      <c r="AR2304" t="str">
        <f>VLOOKUP(M2304,spp!A:K,10,FALSE)</f>
        <v>Depredador</v>
      </c>
      <c r="AS2304" t="str">
        <f>VLOOKUP(M2304,spp!A:L,12,FALSE)</f>
        <v>LC</v>
      </c>
    </row>
    <row r="2305" spans="1:45" x14ac:dyDescent="0.3">
      <c r="A2305">
        <v>43</v>
      </c>
      <c r="B2305" s="2" t="s">
        <v>1176</v>
      </c>
      <c r="C2305" s="2" t="s">
        <v>1177</v>
      </c>
      <c r="D2305" s="2" t="s">
        <v>1380</v>
      </c>
      <c r="E2305" s="2" t="s">
        <v>1192</v>
      </c>
      <c r="F2305" s="2">
        <v>2</v>
      </c>
      <c r="G2305" s="1">
        <v>41500</v>
      </c>
      <c r="H2305" s="61">
        <v>2013</v>
      </c>
      <c r="I2305" s="5" t="s">
        <v>986</v>
      </c>
      <c r="K2305" s="42">
        <v>5</v>
      </c>
      <c r="L2305" t="str">
        <f t="shared" si="254"/>
        <v>Somero</v>
      </c>
      <c r="M2305" s="2" t="s">
        <v>1080</v>
      </c>
      <c r="N2305" t="str">
        <f>VLOOKUP(M2305,spp!A:B,2,FALSE)</f>
        <v>Aulostomus chinensis</v>
      </c>
      <c r="O2305">
        <f t="shared" si="260"/>
        <v>1</v>
      </c>
      <c r="T2305">
        <v>1</v>
      </c>
      <c r="AJ2305">
        <f>VLOOKUP(M2305,spp!A:C,3,FALSE)</f>
        <v>2</v>
      </c>
      <c r="AK2305">
        <f>VLOOKUP(M2305,spp!A:D,4,FALSE)</f>
        <v>3</v>
      </c>
      <c r="AL2305">
        <f t="shared" si="255"/>
        <v>31250</v>
      </c>
      <c r="AM2305">
        <f t="shared" si="256"/>
        <v>781.25</v>
      </c>
      <c r="AN2305">
        <f t="shared" si="257"/>
        <v>7812.5</v>
      </c>
      <c r="AO2305">
        <f t="shared" si="258"/>
        <v>7.8125</v>
      </c>
      <c r="AP2305">
        <f t="shared" si="259"/>
        <v>0.02</v>
      </c>
      <c r="AQ2305">
        <f>VLOOKUP(M2305,spp!A:H,8,FALSE)</f>
        <v>3.9</v>
      </c>
      <c r="AR2305" t="str">
        <f>VLOOKUP(M2305,spp!A:K,10,FALSE)</f>
        <v>Depredador</v>
      </c>
      <c r="AS2305" t="str">
        <f>VLOOKUP(M2305,spp!A:L,12,FALSE)</f>
        <v>NE</v>
      </c>
    </row>
    <row r="2306" spans="1:45" x14ac:dyDescent="0.3">
      <c r="A2306">
        <v>43</v>
      </c>
      <c r="B2306" s="2" t="s">
        <v>1176</v>
      </c>
      <c r="C2306" s="2" t="s">
        <v>1177</v>
      </c>
      <c r="D2306" s="2" t="s">
        <v>1380</v>
      </c>
      <c r="E2306" s="2" t="s">
        <v>1192</v>
      </c>
      <c r="F2306" s="2">
        <v>2</v>
      </c>
      <c r="G2306" s="1">
        <v>41500</v>
      </c>
      <c r="H2306" s="61">
        <v>2013</v>
      </c>
      <c r="I2306" s="5" t="s">
        <v>986</v>
      </c>
      <c r="K2306" s="42">
        <v>5</v>
      </c>
      <c r="L2306" t="str">
        <f t="shared" si="254"/>
        <v>Somero</v>
      </c>
      <c r="M2306" s="2" t="s">
        <v>1214</v>
      </c>
      <c r="N2306" t="str">
        <f>VLOOKUP(M2306,spp!A:B,2,FALSE)</f>
        <v>Diodon hystrix</v>
      </c>
      <c r="O2306">
        <f t="shared" si="260"/>
        <v>1</v>
      </c>
      <c r="R2306">
        <v>1</v>
      </c>
      <c r="AJ2306" t="str">
        <f>VLOOKUP(M2306,spp!A:C,3,FALSE)</f>
        <v>0.28499999999999998</v>
      </c>
      <c r="AK2306">
        <f>VLOOKUP(M2306,spp!A:D,4,FALSE)</f>
        <v>2</v>
      </c>
      <c r="AL2306">
        <f t="shared" si="255"/>
        <v>44.531249999999837</v>
      </c>
      <c r="AM2306">
        <f t="shared" si="256"/>
        <v>1.113281249999996</v>
      </c>
      <c r="AN2306">
        <f t="shared" si="257"/>
        <v>11.132812499999961</v>
      </c>
      <c r="AO2306">
        <f t="shared" si="258"/>
        <v>1.113281249999996E-2</v>
      </c>
      <c r="AP2306">
        <f t="shared" si="259"/>
        <v>0.02</v>
      </c>
      <c r="AQ2306">
        <f>VLOOKUP(M2306,spp!A:H,8,FALSE)</f>
        <v>3.3</v>
      </c>
      <c r="AR2306" t="str">
        <f>VLOOKUP(M2306,spp!A:K,10,FALSE)</f>
        <v>Depredador</v>
      </c>
      <c r="AS2306" t="str">
        <f>VLOOKUP(M2306,spp!A:L,12,FALSE)</f>
        <v>NE</v>
      </c>
    </row>
    <row r="2307" spans="1:45" x14ac:dyDescent="0.3">
      <c r="A2307">
        <v>43</v>
      </c>
      <c r="B2307" s="2" t="s">
        <v>1176</v>
      </c>
      <c r="C2307" s="2" t="s">
        <v>1177</v>
      </c>
      <c r="D2307" s="2" t="s">
        <v>1380</v>
      </c>
      <c r="E2307" s="2" t="s">
        <v>1192</v>
      </c>
      <c r="F2307" s="2">
        <v>2</v>
      </c>
      <c r="G2307" s="1">
        <v>41500</v>
      </c>
      <c r="H2307" s="61">
        <v>2013</v>
      </c>
      <c r="I2307" s="5" t="s">
        <v>986</v>
      </c>
      <c r="K2307" s="42">
        <v>5</v>
      </c>
      <c r="L2307" t="str">
        <f t="shared" si="254"/>
        <v>Somero</v>
      </c>
      <c r="M2307" s="2" t="s">
        <v>1034</v>
      </c>
      <c r="N2307" t="str">
        <f>VLOOKUP(M2307,spp!A:B,2,FALSE)</f>
        <v>Acanthurus nigricans</v>
      </c>
      <c r="O2307">
        <f t="shared" si="260"/>
        <v>1</v>
      </c>
      <c r="S2307">
        <v>1</v>
      </c>
      <c r="AJ2307">
        <f>VLOOKUP(M2307,spp!A:C,3,FALSE)</f>
        <v>6</v>
      </c>
      <c r="AK2307">
        <f>VLOOKUP(M2307,spp!A:D,4,FALSE)</f>
        <v>2.669</v>
      </c>
      <c r="AL2307">
        <f t="shared" si="255"/>
        <v>12468.660566422503</v>
      </c>
      <c r="AM2307">
        <f t="shared" si="256"/>
        <v>311.71651416056255</v>
      </c>
      <c r="AN2307">
        <f t="shared" si="257"/>
        <v>3117.1651416056256</v>
      </c>
      <c r="AO2307">
        <f t="shared" si="258"/>
        <v>3.1171651416056259</v>
      </c>
      <c r="AP2307">
        <f t="shared" si="259"/>
        <v>0.02</v>
      </c>
      <c r="AQ2307">
        <f>VLOOKUP(M2307,spp!A:H,8,FALSE)</f>
        <v>2</v>
      </c>
      <c r="AR2307" t="str">
        <f>VLOOKUP(M2307,spp!A:K,10,FALSE)</f>
        <v>Herbívoro</v>
      </c>
      <c r="AS2307" t="str">
        <f>VLOOKUP(M2307,spp!A:L,12,FALSE)</f>
        <v>LC</v>
      </c>
    </row>
    <row r="2308" spans="1:45" x14ac:dyDescent="0.3">
      <c r="A2308">
        <v>43</v>
      </c>
      <c r="B2308" s="2" t="s">
        <v>1176</v>
      </c>
      <c r="C2308" s="2" t="s">
        <v>1177</v>
      </c>
      <c r="D2308" s="2" t="s">
        <v>1380</v>
      </c>
      <c r="E2308" s="2" t="s">
        <v>1192</v>
      </c>
      <c r="F2308" s="2">
        <v>2</v>
      </c>
      <c r="G2308" s="1">
        <v>41500</v>
      </c>
      <c r="H2308" s="61">
        <v>2013</v>
      </c>
      <c r="I2308" s="5" t="s">
        <v>986</v>
      </c>
      <c r="K2308" s="42">
        <v>5</v>
      </c>
      <c r="L2308" t="str">
        <f t="shared" ref="L2308:L2371" si="261">IF(K2308&gt;6,"Profundo","Somero")</f>
        <v>Somero</v>
      </c>
      <c r="M2308" s="2" t="s">
        <v>1028</v>
      </c>
      <c r="N2308" t="str">
        <f>VLOOKUP(M2308,spp!A:B,2,FALSE)</f>
        <v>Thalassoma lucasanum</v>
      </c>
      <c r="O2308">
        <f t="shared" si="260"/>
        <v>15</v>
      </c>
      <c r="Q2308">
        <v>15</v>
      </c>
      <c r="AJ2308">
        <f>VLOOKUP(M2308,spp!A:C,3,FALSE)</f>
        <v>1.261E-2</v>
      </c>
      <c r="AK2308">
        <f>VLOOKUP(M2308,spp!A:D,4,FALSE)</f>
        <v>2</v>
      </c>
      <c r="AL2308">
        <f t="shared" ref="AL2308:AL2371" si="262">((AJ2308*$P$2^AK2308)*P2308)+((AJ2308*$Q$2^AK2308)*Q2308)+((AJ2308*$R$2^AK2308)*R2308)+((AJ2308*$S$2^AK2308)*S2308)+((AJ2308*$T$2^AK2308)*T2308)+((AJ2308*$U$2^AK2308)*U2308)+((AJ2308*$V$2^AK2308)*V2308)+((AJ2308*$W$2^AK2308)*W2308)+((AJ2308*$X$2^AK2308)*X2308)+((AJ2308*$Y$2^AK2308)*Y2308)+((AJ2308*$Z$2^AK2308)*Z2308)+((AJ2308*$AA$2^AK2308)*AA2308)+((AJ2308*$AB$2^AK2308)*AB2308)+ ((AJ2308*$AC$2^AK2308)*AC2308)+((AJ2308*$AD$2^AK2308)*AD2308)+((AJ2308*$AE$2^AK2308)*AE2308)+((AJ2308*$AF$2^AK2308)*AF2308)+((AJ2308*$AG$2^AK2308)*AG2308)+((AJ2308*$AH$2^AK2308)*AH2308)</f>
        <v>10.639687500000001</v>
      </c>
      <c r="AM2308">
        <f t="shared" ref="AM2308:AM2371" si="263">AL2308/40</f>
        <v>0.26599218750000003</v>
      </c>
      <c r="AN2308">
        <f t="shared" ref="AN2308:AN2371" si="264">AM2308*10</f>
        <v>2.6599218750000002</v>
      </c>
      <c r="AO2308">
        <f t="shared" ref="AO2308:AO2371" si="265">AN2308/1000</f>
        <v>2.6599218750000004E-3</v>
      </c>
      <c r="AP2308">
        <f t="shared" ref="AP2308:AP2371" si="266">O2308/$C$1</f>
        <v>0.3</v>
      </c>
      <c r="AQ2308">
        <f>VLOOKUP(M2308,spp!A:H,8,FALSE)</f>
        <v>3.5</v>
      </c>
      <c r="AR2308" t="str">
        <f>VLOOKUP(M2308,spp!A:K,10,FALSE)</f>
        <v>Depredador</v>
      </c>
      <c r="AS2308" t="str">
        <f>VLOOKUP(M2308,spp!A:L,12,FALSE)</f>
        <v>LC</v>
      </c>
    </row>
    <row r="2309" spans="1:45" x14ac:dyDescent="0.3">
      <c r="A2309">
        <v>43</v>
      </c>
      <c r="B2309" s="2" t="s">
        <v>1176</v>
      </c>
      <c r="C2309" s="2" t="s">
        <v>1177</v>
      </c>
      <c r="D2309" s="2" t="s">
        <v>1380</v>
      </c>
      <c r="E2309" s="2" t="s">
        <v>1192</v>
      </c>
      <c r="F2309" s="2">
        <v>2</v>
      </c>
      <c r="G2309" s="1">
        <v>41500</v>
      </c>
      <c r="H2309" s="61">
        <v>2013</v>
      </c>
      <c r="I2309" s="5" t="s">
        <v>986</v>
      </c>
      <c r="K2309" s="42">
        <v>5</v>
      </c>
      <c r="L2309" t="str">
        <f t="shared" si="261"/>
        <v>Somero</v>
      </c>
      <c r="M2309" s="2" t="s">
        <v>1033</v>
      </c>
      <c r="N2309" t="str">
        <f>VLOOKUP(M2309,spp!A:B,2,FALSE)</f>
        <v>Cephalopholis panamensis</v>
      </c>
      <c r="O2309">
        <f t="shared" si="260"/>
        <v>1</v>
      </c>
      <c r="T2309">
        <v>1</v>
      </c>
      <c r="AJ2309">
        <f>VLOOKUP(M2309,spp!A:C,3,FALSE)</f>
        <v>2</v>
      </c>
      <c r="AK2309">
        <f>VLOOKUP(M2309,spp!A:D,4,FALSE)</f>
        <v>3</v>
      </c>
      <c r="AL2309">
        <f t="shared" si="262"/>
        <v>31250</v>
      </c>
      <c r="AM2309">
        <f t="shared" si="263"/>
        <v>781.25</v>
      </c>
      <c r="AN2309">
        <f t="shared" si="264"/>
        <v>7812.5</v>
      </c>
      <c r="AO2309">
        <f t="shared" si="265"/>
        <v>7.8125</v>
      </c>
      <c r="AP2309">
        <f t="shared" si="266"/>
        <v>0.02</v>
      </c>
      <c r="AQ2309">
        <f>VLOOKUP(M2309,spp!A:H,8,FALSE)</f>
        <v>4</v>
      </c>
      <c r="AR2309" t="str">
        <f>VLOOKUP(M2309,spp!A:K,10,FALSE)</f>
        <v>Depredador Tope</v>
      </c>
      <c r="AS2309" t="str">
        <f>VLOOKUP(M2309,spp!A:L,12,FALSE)</f>
        <v>LC</v>
      </c>
    </row>
    <row r="2310" spans="1:45" x14ac:dyDescent="0.3">
      <c r="A2310">
        <v>43</v>
      </c>
      <c r="B2310" s="2" t="s">
        <v>1176</v>
      </c>
      <c r="C2310" s="2" t="s">
        <v>1177</v>
      </c>
      <c r="D2310" s="2" t="s">
        <v>1380</v>
      </c>
      <c r="E2310" s="2" t="s">
        <v>1192</v>
      </c>
      <c r="F2310" s="2">
        <v>2</v>
      </c>
      <c r="G2310" s="1">
        <v>41500</v>
      </c>
      <c r="H2310" s="61">
        <v>2013</v>
      </c>
      <c r="I2310" s="5" t="s">
        <v>986</v>
      </c>
      <c r="K2310" s="42">
        <v>5</v>
      </c>
      <c r="L2310" t="str">
        <f t="shared" si="261"/>
        <v>Somero</v>
      </c>
      <c r="M2310" s="2" t="s">
        <v>1031</v>
      </c>
      <c r="N2310" t="str">
        <f>VLOOKUP(M2310,spp!A:B,2,FALSE)</f>
        <v>Ophioblennius steindachneri</v>
      </c>
      <c r="O2310">
        <f t="shared" si="260"/>
        <v>1</v>
      </c>
      <c r="Q2310">
        <v>1</v>
      </c>
      <c r="AJ2310">
        <f>VLOOKUP(M2310,spp!A:C,3,FALSE)</f>
        <v>3</v>
      </c>
      <c r="AK2310">
        <f>VLOOKUP(M2310,spp!A:D,4,FALSE)</f>
        <v>2.379</v>
      </c>
      <c r="AL2310">
        <f t="shared" si="262"/>
        <v>362.15292759506724</v>
      </c>
      <c r="AM2310">
        <f t="shared" si="263"/>
        <v>9.053823189876681</v>
      </c>
      <c r="AN2310">
        <f t="shared" si="264"/>
        <v>90.53823189876681</v>
      </c>
      <c r="AO2310">
        <f t="shared" si="265"/>
        <v>9.0538231898766808E-2</v>
      </c>
      <c r="AP2310">
        <f t="shared" si="266"/>
        <v>0.02</v>
      </c>
      <c r="AQ2310">
        <f>VLOOKUP(M2310,spp!A:H,8,FALSE)</f>
        <v>2.7</v>
      </c>
      <c r="AR2310" t="str">
        <f>VLOOKUP(M2310,spp!A:K,10,FALSE)</f>
        <v>Herbívoro</v>
      </c>
      <c r="AS2310" t="str">
        <f>VLOOKUP(M2310,spp!A:L,12,FALSE)</f>
        <v>LC</v>
      </c>
    </row>
    <row r="2311" spans="1:45" x14ac:dyDescent="0.3">
      <c r="A2311">
        <v>43</v>
      </c>
      <c r="B2311" s="2" t="s">
        <v>1176</v>
      </c>
      <c r="C2311" s="2" t="s">
        <v>1177</v>
      </c>
      <c r="D2311" s="2" t="s">
        <v>1380</v>
      </c>
      <c r="E2311" s="2" t="s">
        <v>1192</v>
      </c>
      <c r="F2311" s="2">
        <v>3</v>
      </c>
      <c r="G2311" s="1">
        <v>41500</v>
      </c>
      <c r="H2311" s="61">
        <v>2013</v>
      </c>
      <c r="I2311" s="5" t="s">
        <v>986</v>
      </c>
      <c r="K2311" s="42">
        <v>5</v>
      </c>
      <c r="L2311" t="str">
        <f t="shared" si="261"/>
        <v>Somero</v>
      </c>
      <c r="M2311" s="2" t="s">
        <v>1041</v>
      </c>
      <c r="N2311" t="str">
        <f>VLOOKUP(M2311,spp!A:B,2,FALSE)</f>
        <v>Chromis atrilobata</v>
      </c>
      <c r="O2311">
        <f t="shared" si="260"/>
        <v>8</v>
      </c>
      <c r="Q2311">
        <v>8</v>
      </c>
      <c r="AJ2311">
        <f>VLOOKUP(M2311,spp!A:C,3,FALSE)</f>
        <v>5</v>
      </c>
      <c r="AK2311">
        <f>VLOOKUP(M2311,spp!A:D,4,FALSE)</f>
        <v>3.41655</v>
      </c>
      <c r="AL2311">
        <f t="shared" si="262"/>
        <v>39061.64698075354</v>
      </c>
      <c r="AM2311">
        <f t="shared" si="263"/>
        <v>976.54117451883849</v>
      </c>
      <c r="AN2311">
        <f t="shared" si="264"/>
        <v>9765.4117451883849</v>
      </c>
      <c r="AO2311">
        <f t="shared" si="265"/>
        <v>9.7654117451883842</v>
      </c>
      <c r="AP2311">
        <f t="shared" si="266"/>
        <v>0.16</v>
      </c>
      <c r="AQ2311">
        <f>VLOOKUP(M2311,spp!A:H,8,FALSE)</f>
        <v>3.4</v>
      </c>
      <c r="AR2311" t="str">
        <f>VLOOKUP(M2311,spp!A:K,10,FALSE)</f>
        <v>Planctívoro</v>
      </c>
      <c r="AS2311" t="str">
        <f>VLOOKUP(M2311,spp!A:L,12,FALSE)</f>
        <v>LC</v>
      </c>
    </row>
    <row r="2312" spans="1:45" x14ac:dyDescent="0.3">
      <c r="A2312">
        <v>43</v>
      </c>
      <c r="B2312" s="2" t="s">
        <v>1176</v>
      </c>
      <c r="C2312" s="2" t="s">
        <v>1177</v>
      </c>
      <c r="D2312" s="2" t="s">
        <v>1380</v>
      </c>
      <c r="E2312" s="2" t="s">
        <v>1192</v>
      </c>
      <c r="F2312" s="2">
        <v>3</v>
      </c>
      <c r="G2312" s="1">
        <v>41500</v>
      </c>
      <c r="H2312" s="61">
        <v>2013</v>
      </c>
      <c r="I2312" s="5" t="s">
        <v>986</v>
      </c>
      <c r="K2312" s="42">
        <v>5</v>
      </c>
      <c r="L2312" t="str">
        <f t="shared" si="261"/>
        <v>Somero</v>
      </c>
      <c r="M2312" s="2" t="s">
        <v>1078</v>
      </c>
      <c r="N2312" t="str">
        <f>VLOOKUP(M2312,spp!A:B,2,FALSE)</f>
        <v>Lutjanus viridis</v>
      </c>
      <c r="O2312">
        <f t="shared" si="260"/>
        <v>1</v>
      </c>
      <c r="R2312">
        <v>1</v>
      </c>
      <c r="AJ2312">
        <f>VLOOKUP(M2312,spp!A:C,3,FALSE)</f>
        <v>1.67E-2</v>
      </c>
      <c r="AK2312">
        <f>VLOOKUP(M2312,spp!A:D,4,FALSE)</f>
        <v>2</v>
      </c>
      <c r="AL2312">
        <f t="shared" si="262"/>
        <v>2.609375</v>
      </c>
      <c r="AM2312">
        <f t="shared" si="263"/>
        <v>6.5234374999999997E-2</v>
      </c>
      <c r="AN2312">
        <f t="shared" si="264"/>
        <v>0.65234375</v>
      </c>
      <c r="AO2312">
        <f t="shared" si="265"/>
        <v>6.5234375000000004E-4</v>
      </c>
      <c r="AP2312">
        <f t="shared" si="266"/>
        <v>0.02</v>
      </c>
      <c r="AQ2312">
        <f>VLOOKUP(M2312,spp!A:H,8,FALSE)</f>
        <v>4.2</v>
      </c>
      <c r="AR2312" t="str">
        <f>VLOOKUP(M2312,spp!A:K,10,FALSE)</f>
        <v>Depredador Tope</v>
      </c>
      <c r="AS2312" t="str">
        <f>VLOOKUP(M2312,spp!A:L,12,FALSE)</f>
        <v>LC</v>
      </c>
    </row>
    <row r="2313" spans="1:45" x14ac:dyDescent="0.3">
      <c r="A2313">
        <v>43</v>
      </c>
      <c r="B2313" s="2" t="s">
        <v>1176</v>
      </c>
      <c r="C2313" s="2" t="s">
        <v>1177</v>
      </c>
      <c r="D2313" s="2" t="s">
        <v>1380</v>
      </c>
      <c r="E2313" s="2" t="s">
        <v>1192</v>
      </c>
      <c r="F2313" s="2">
        <v>3</v>
      </c>
      <c r="G2313" s="1">
        <v>41500</v>
      </c>
      <c r="H2313" s="61">
        <v>2013</v>
      </c>
      <c r="I2313" s="5" t="s">
        <v>986</v>
      </c>
      <c r="K2313" s="42">
        <v>5</v>
      </c>
      <c r="L2313" t="str">
        <f t="shared" si="261"/>
        <v>Somero</v>
      </c>
      <c r="M2313" s="2" t="s">
        <v>1080</v>
      </c>
      <c r="N2313" t="str">
        <f>VLOOKUP(M2313,spp!A:B,2,FALSE)</f>
        <v>Aulostomus chinensis</v>
      </c>
      <c r="O2313">
        <f t="shared" si="260"/>
        <v>2</v>
      </c>
      <c r="T2313">
        <v>2</v>
      </c>
      <c r="AJ2313">
        <f>VLOOKUP(M2313,spp!A:C,3,FALSE)</f>
        <v>2</v>
      </c>
      <c r="AK2313">
        <f>VLOOKUP(M2313,spp!A:D,4,FALSE)</f>
        <v>3</v>
      </c>
      <c r="AL2313">
        <f t="shared" si="262"/>
        <v>62500</v>
      </c>
      <c r="AM2313">
        <f t="shared" si="263"/>
        <v>1562.5</v>
      </c>
      <c r="AN2313">
        <f t="shared" si="264"/>
        <v>15625</v>
      </c>
      <c r="AO2313">
        <f t="shared" si="265"/>
        <v>15.625</v>
      </c>
      <c r="AP2313">
        <f t="shared" si="266"/>
        <v>0.04</v>
      </c>
      <c r="AQ2313">
        <f>VLOOKUP(M2313,spp!A:H,8,FALSE)</f>
        <v>3.9</v>
      </c>
      <c r="AR2313" t="str">
        <f>VLOOKUP(M2313,spp!A:K,10,FALSE)</f>
        <v>Depredador</v>
      </c>
      <c r="AS2313" t="str">
        <f>VLOOKUP(M2313,spp!A:L,12,FALSE)</f>
        <v>NE</v>
      </c>
    </row>
    <row r="2314" spans="1:45" x14ac:dyDescent="0.3">
      <c r="A2314">
        <v>43</v>
      </c>
      <c r="B2314" s="2" t="s">
        <v>1176</v>
      </c>
      <c r="C2314" s="2" t="s">
        <v>1177</v>
      </c>
      <c r="D2314" s="2" t="s">
        <v>1380</v>
      </c>
      <c r="E2314" s="2" t="s">
        <v>1192</v>
      </c>
      <c r="F2314" s="2">
        <v>3</v>
      </c>
      <c r="G2314" s="1">
        <v>41500</v>
      </c>
      <c r="H2314" s="61">
        <v>2013</v>
      </c>
      <c r="I2314" s="5" t="s">
        <v>986</v>
      </c>
      <c r="K2314" s="42">
        <v>5</v>
      </c>
      <c r="L2314" t="str">
        <f t="shared" si="261"/>
        <v>Somero</v>
      </c>
      <c r="M2314" s="2" t="s">
        <v>1046</v>
      </c>
      <c r="N2314" t="str">
        <f>VLOOKUP(M2314,spp!A:B,2,FALSE)</f>
        <v>Arothron meleagris</v>
      </c>
      <c r="O2314">
        <f t="shared" si="260"/>
        <v>2</v>
      </c>
      <c r="R2314">
        <v>2</v>
      </c>
      <c r="AJ2314">
        <f>VLOOKUP(M2314,spp!A:C,3,FALSE)</f>
        <v>3</v>
      </c>
      <c r="AK2314">
        <f>VLOOKUP(M2314,spp!A:D,4,FALSE)</f>
        <v>2</v>
      </c>
      <c r="AL2314">
        <f t="shared" si="262"/>
        <v>937.5</v>
      </c>
      <c r="AM2314">
        <f t="shared" si="263"/>
        <v>23.4375</v>
      </c>
      <c r="AN2314">
        <f t="shared" si="264"/>
        <v>234.375</v>
      </c>
      <c r="AO2314">
        <f t="shared" si="265"/>
        <v>0.234375</v>
      </c>
      <c r="AP2314">
        <f t="shared" si="266"/>
        <v>0.04</v>
      </c>
      <c r="AQ2314">
        <f>VLOOKUP(M2314,spp!A:H,8,FALSE)</f>
        <v>3.4</v>
      </c>
      <c r="AR2314" t="str">
        <f>VLOOKUP(M2314,spp!A:K,10,FALSE)</f>
        <v>Depredador</v>
      </c>
      <c r="AS2314" t="str">
        <f>VLOOKUP(M2314,spp!A:L,12,FALSE)</f>
        <v>NE</v>
      </c>
    </row>
    <row r="2315" spans="1:45" x14ac:dyDescent="0.3">
      <c r="A2315">
        <v>43</v>
      </c>
      <c r="B2315" s="2" t="s">
        <v>1176</v>
      </c>
      <c r="C2315" s="2" t="s">
        <v>1177</v>
      </c>
      <c r="D2315" s="2" t="s">
        <v>1380</v>
      </c>
      <c r="E2315" s="2" t="s">
        <v>1192</v>
      </c>
      <c r="F2315" s="2">
        <v>3</v>
      </c>
      <c r="G2315" s="1">
        <v>41500</v>
      </c>
      <c r="H2315" s="61">
        <v>2013</v>
      </c>
      <c r="I2315" s="5" t="s">
        <v>986</v>
      </c>
      <c r="K2315" s="42">
        <v>5</v>
      </c>
      <c r="L2315" t="str">
        <f t="shared" si="261"/>
        <v>Somero</v>
      </c>
      <c r="M2315" s="2" t="s">
        <v>1047</v>
      </c>
      <c r="N2315" t="str">
        <f>VLOOKUP(M2315,spp!A:B,2,FALSE)</f>
        <v>Scarus rubroviolaceus</v>
      </c>
      <c r="O2315">
        <f t="shared" si="260"/>
        <v>2</v>
      </c>
      <c r="T2315">
        <v>2</v>
      </c>
      <c r="AJ2315">
        <f>VLOOKUP(M2315,spp!A:C,3,FALSE)</f>
        <v>1</v>
      </c>
      <c r="AK2315">
        <f>VLOOKUP(M2315,spp!A:D,4,FALSE)</f>
        <v>3.109</v>
      </c>
      <c r="AL2315">
        <f t="shared" si="262"/>
        <v>44383.902220407967</v>
      </c>
      <c r="AM2315">
        <f t="shared" si="263"/>
        <v>1109.5975555101991</v>
      </c>
      <c r="AN2315">
        <f t="shared" si="264"/>
        <v>11095.975555101992</v>
      </c>
      <c r="AO2315">
        <f t="shared" si="265"/>
        <v>11.095975555101992</v>
      </c>
      <c r="AP2315">
        <f t="shared" si="266"/>
        <v>0.04</v>
      </c>
      <c r="AQ2315">
        <f>VLOOKUP(M2315,spp!A:H,8,FALSE)</f>
        <v>2</v>
      </c>
      <c r="AR2315" t="str">
        <f>VLOOKUP(M2315,spp!A:K,10,FALSE)</f>
        <v>Herbívoro</v>
      </c>
      <c r="AS2315" t="str">
        <f>VLOOKUP(M2315,spp!A:L,12,FALSE)</f>
        <v>LC</v>
      </c>
    </row>
    <row r="2316" spans="1:45" x14ac:dyDescent="0.3">
      <c r="A2316">
        <v>43</v>
      </c>
      <c r="B2316" s="2" t="s">
        <v>1176</v>
      </c>
      <c r="C2316" s="2" t="s">
        <v>1177</v>
      </c>
      <c r="D2316" s="2" t="s">
        <v>1380</v>
      </c>
      <c r="E2316" s="2" t="s">
        <v>1192</v>
      </c>
      <c r="F2316" s="2">
        <v>3</v>
      </c>
      <c r="G2316" s="1">
        <v>41500</v>
      </c>
      <c r="H2316" s="61">
        <v>2013</v>
      </c>
      <c r="I2316" s="5" t="s">
        <v>986</v>
      </c>
      <c r="K2316" s="42">
        <v>5</v>
      </c>
      <c r="L2316" t="str">
        <f t="shared" si="261"/>
        <v>Somero</v>
      </c>
      <c r="M2316" s="2" t="s">
        <v>1195</v>
      </c>
      <c r="N2316" t="str">
        <f>VLOOKUP(M2316,spp!A:B,2,FALSE)</f>
        <v>Melichthys niger</v>
      </c>
      <c r="O2316">
        <f t="shared" si="260"/>
        <v>2</v>
      </c>
      <c r="S2316">
        <v>2</v>
      </c>
      <c r="AJ2316">
        <f>VLOOKUP(M2316,spp!A:C,3,FALSE)</f>
        <v>5</v>
      </c>
      <c r="AK2316">
        <f>VLOOKUP(M2316,spp!A:D,4,FALSE)</f>
        <v>3</v>
      </c>
      <c r="AL2316">
        <f t="shared" si="262"/>
        <v>53593.75</v>
      </c>
      <c r="AM2316">
        <f t="shared" si="263"/>
        <v>1339.84375</v>
      </c>
      <c r="AN2316">
        <f t="shared" si="264"/>
        <v>13398.4375</v>
      </c>
      <c r="AO2316">
        <f t="shared" si="265"/>
        <v>13.3984375</v>
      </c>
      <c r="AP2316">
        <f t="shared" si="266"/>
        <v>0.04</v>
      </c>
      <c r="AQ2316">
        <f>VLOOKUP(M2316,spp!A:H,8,FALSE)</f>
        <v>2.4</v>
      </c>
      <c r="AR2316" t="str">
        <f>VLOOKUP(M2316,spp!A:K,10,FALSE)</f>
        <v>Herbívoro</v>
      </c>
      <c r="AS2316" t="str">
        <f>VLOOKUP(M2316,spp!A:L,12,FALSE)</f>
        <v>NE</v>
      </c>
    </row>
    <row r="2317" spans="1:45" x14ac:dyDescent="0.3">
      <c r="A2317">
        <v>43</v>
      </c>
      <c r="B2317" s="2" t="s">
        <v>1176</v>
      </c>
      <c r="C2317" s="2" t="s">
        <v>1177</v>
      </c>
      <c r="D2317" s="2" t="s">
        <v>1380</v>
      </c>
      <c r="E2317" s="2" t="s">
        <v>1192</v>
      </c>
      <c r="F2317" s="2">
        <v>3</v>
      </c>
      <c r="G2317" s="1">
        <v>41500</v>
      </c>
      <c r="H2317" s="61">
        <v>2013</v>
      </c>
      <c r="I2317" s="5" t="s">
        <v>986</v>
      </c>
      <c r="K2317" s="42">
        <v>5</v>
      </c>
      <c r="L2317" t="str">
        <f t="shared" si="261"/>
        <v>Somero</v>
      </c>
      <c r="M2317" s="2" t="s">
        <v>1067</v>
      </c>
      <c r="N2317" t="str">
        <f>VLOOKUP(M2317,spp!A:B,2,FALSE)</f>
        <v>Acanthurus xanthopterus</v>
      </c>
      <c r="O2317">
        <f t="shared" si="260"/>
        <v>2</v>
      </c>
      <c r="S2317">
        <v>2</v>
      </c>
      <c r="AJ2317">
        <f>VLOOKUP(M2317,spp!A:C,3,FALSE)</f>
        <v>2.673E-2</v>
      </c>
      <c r="AK2317">
        <f>VLOOKUP(M2317,spp!A:D,4,FALSE)</f>
        <v>2</v>
      </c>
      <c r="AL2317">
        <f t="shared" si="262"/>
        <v>16.372125</v>
      </c>
      <c r="AM2317">
        <f t="shared" si="263"/>
        <v>0.40930312499999999</v>
      </c>
      <c r="AN2317">
        <f t="shared" si="264"/>
        <v>4.0930312500000001</v>
      </c>
      <c r="AO2317">
        <f t="shared" si="265"/>
        <v>4.0930312500000003E-3</v>
      </c>
      <c r="AP2317">
        <f t="shared" si="266"/>
        <v>0.04</v>
      </c>
      <c r="AQ2317">
        <f>VLOOKUP(M2317,spp!A:H,8,FALSE)</f>
        <v>2.9</v>
      </c>
      <c r="AR2317" t="str">
        <f>VLOOKUP(M2317,spp!A:K,10,FALSE)</f>
        <v>Herbívoro</v>
      </c>
      <c r="AS2317" t="str">
        <f>VLOOKUP(M2317,spp!A:L,12,FALSE)</f>
        <v>LC</v>
      </c>
    </row>
    <row r="2318" spans="1:45" x14ac:dyDescent="0.3">
      <c r="A2318">
        <v>43</v>
      </c>
      <c r="B2318" s="2" t="s">
        <v>1176</v>
      </c>
      <c r="C2318" s="2" t="s">
        <v>1177</v>
      </c>
      <c r="D2318" s="2" t="s">
        <v>1380</v>
      </c>
      <c r="E2318" s="2" t="s">
        <v>1192</v>
      </c>
      <c r="F2318" s="2">
        <v>3</v>
      </c>
      <c r="G2318" s="1">
        <v>41500</v>
      </c>
      <c r="H2318" s="61">
        <v>2013</v>
      </c>
      <c r="I2318" s="5" t="s">
        <v>986</v>
      </c>
      <c r="K2318" s="42">
        <v>5</v>
      </c>
      <c r="L2318" t="str">
        <f t="shared" si="261"/>
        <v>Somero</v>
      </c>
      <c r="M2318" s="2" t="s">
        <v>1194</v>
      </c>
      <c r="N2318" t="str">
        <f>VLOOKUP(M2318,spp!A:B,2,FALSE)</f>
        <v>Stegastes arcifrons</v>
      </c>
      <c r="O2318">
        <f t="shared" si="260"/>
        <v>30</v>
      </c>
      <c r="Q2318">
        <v>30</v>
      </c>
      <c r="AJ2318">
        <f>VLOOKUP(M2318,spp!A:C,3,FALSE)</f>
        <v>3.49E-2</v>
      </c>
      <c r="AK2318">
        <f>VLOOKUP(M2318,spp!A:D,4,FALSE)</f>
        <v>2</v>
      </c>
      <c r="AL2318">
        <f t="shared" si="262"/>
        <v>58.893749999999997</v>
      </c>
      <c r="AM2318">
        <f t="shared" si="263"/>
        <v>1.4723437499999998</v>
      </c>
      <c r="AN2318">
        <f t="shared" si="264"/>
        <v>14.723437499999999</v>
      </c>
      <c r="AO2318">
        <f t="shared" si="265"/>
        <v>1.4723437499999999E-2</v>
      </c>
      <c r="AP2318">
        <f t="shared" si="266"/>
        <v>0.6</v>
      </c>
      <c r="AQ2318">
        <f>VLOOKUP(M2318,spp!A:H,8,FALSE)</f>
        <v>2.97</v>
      </c>
      <c r="AR2318" t="str">
        <f>VLOOKUP(M2318,spp!A:K,10,FALSE)</f>
        <v>Herbívoro</v>
      </c>
      <c r="AS2318" t="str">
        <f>VLOOKUP(M2318,spp!A:L,12,FALSE)</f>
        <v>LC</v>
      </c>
    </row>
    <row r="2319" spans="1:45" x14ac:dyDescent="0.3">
      <c r="A2319">
        <v>43</v>
      </c>
      <c r="B2319" s="2" t="s">
        <v>1176</v>
      </c>
      <c r="C2319" s="2" t="s">
        <v>1177</v>
      </c>
      <c r="D2319" s="2" t="s">
        <v>1380</v>
      </c>
      <c r="E2319" s="2" t="s">
        <v>1192</v>
      </c>
      <c r="F2319" s="2">
        <v>3</v>
      </c>
      <c r="G2319" s="1">
        <v>41500</v>
      </c>
      <c r="H2319" s="61">
        <v>2013</v>
      </c>
      <c r="I2319" s="5" t="s">
        <v>986</v>
      </c>
      <c r="K2319" s="42">
        <v>5</v>
      </c>
      <c r="L2319" t="str">
        <f t="shared" si="261"/>
        <v>Somero</v>
      </c>
      <c r="M2319" s="2" t="s">
        <v>1025</v>
      </c>
      <c r="N2319" t="str">
        <f>VLOOKUP(M2319,spp!A:B,2,FALSE)</f>
        <v>Abudefduf troschelii</v>
      </c>
      <c r="O2319">
        <f t="shared" si="260"/>
        <v>1</v>
      </c>
      <c r="Q2319">
        <v>1</v>
      </c>
      <c r="AJ2319">
        <f>VLOOKUP(M2319,spp!A:C,3,FALSE)</f>
        <v>1.6E-2</v>
      </c>
      <c r="AK2319">
        <f>VLOOKUP(M2319,spp!A:D,4,FALSE)</f>
        <v>3</v>
      </c>
      <c r="AL2319">
        <f t="shared" si="262"/>
        <v>6.75</v>
      </c>
      <c r="AM2319">
        <f t="shared" si="263"/>
        <v>0.16875000000000001</v>
      </c>
      <c r="AN2319">
        <f t="shared" si="264"/>
        <v>1.6875</v>
      </c>
      <c r="AO2319">
        <f t="shared" si="265"/>
        <v>1.6875E-3</v>
      </c>
      <c r="AP2319">
        <f t="shared" si="266"/>
        <v>0.02</v>
      </c>
      <c r="AQ2319">
        <f>VLOOKUP(M2319,spp!A:H,8,FALSE)</f>
        <v>3</v>
      </c>
      <c r="AR2319" t="str">
        <f>VLOOKUP(M2319,spp!A:K,10,FALSE)</f>
        <v>Planctívoro</v>
      </c>
      <c r="AS2319" t="str">
        <f>VLOOKUP(M2319,spp!A:L,12,FALSE)</f>
        <v>LC</v>
      </c>
    </row>
    <row r="2320" spans="1:45" x14ac:dyDescent="0.3">
      <c r="A2320">
        <v>44</v>
      </c>
      <c r="B2320" s="2" t="s">
        <v>1176</v>
      </c>
      <c r="C2320" s="2" t="s">
        <v>1177</v>
      </c>
      <c r="D2320" s="2" t="s">
        <v>1379</v>
      </c>
      <c r="E2320" s="2" t="s">
        <v>1192</v>
      </c>
      <c r="F2320" s="2">
        <v>1</v>
      </c>
      <c r="G2320" s="1">
        <v>41501</v>
      </c>
      <c r="H2320" s="61">
        <v>2013</v>
      </c>
      <c r="I2320" s="5" t="s">
        <v>986</v>
      </c>
      <c r="K2320" s="42">
        <v>9</v>
      </c>
      <c r="L2320" t="str">
        <f t="shared" si="261"/>
        <v>Profundo</v>
      </c>
      <c r="M2320" s="2" t="s">
        <v>1194</v>
      </c>
      <c r="N2320" t="str">
        <f>VLOOKUP(M2320,spp!A:B,2,FALSE)</f>
        <v>Stegastes arcifrons</v>
      </c>
      <c r="O2320">
        <f t="shared" si="260"/>
        <v>12</v>
      </c>
      <c r="P2320">
        <v>2</v>
      </c>
      <c r="Q2320">
        <v>10</v>
      </c>
      <c r="AJ2320">
        <f>VLOOKUP(M2320,spp!A:C,3,FALSE)</f>
        <v>3.49E-2</v>
      </c>
      <c r="AK2320">
        <f>VLOOKUP(M2320,spp!A:D,4,FALSE)</f>
        <v>2</v>
      </c>
      <c r="AL2320">
        <f t="shared" si="262"/>
        <v>20.067500000000003</v>
      </c>
      <c r="AM2320">
        <f t="shared" si="263"/>
        <v>0.50168750000000006</v>
      </c>
      <c r="AN2320">
        <f t="shared" si="264"/>
        <v>5.0168750000000006</v>
      </c>
      <c r="AO2320">
        <f t="shared" si="265"/>
        <v>5.0168750000000005E-3</v>
      </c>
      <c r="AP2320">
        <f t="shared" si="266"/>
        <v>0.24</v>
      </c>
      <c r="AQ2320">
        <f>VLOOKUP(M2320,spp!A:H,8,FALSE)</f>
        <v>2.97</v>
      </c>
      <c r="AR2320" t="str">
        <f>VLOOKUP(M2320,spp!A:K,10,FALSE)</f>
        <v>Herbívoro</v>
      </c>
      <c r="AS2320" t="str">
        <f>VLOOKUP(M2320,spp!A:L,12,FALSE)</f>
        <v>LC</v>
      </c>
    </row>
    <row r="2321" spans="1:45" x14ac:dyDescent="0.3">
      <c r="A2321">
        <v>44</v>
      </c>
      <c r="B2321" s="2" t="s">
        <v>1176</v>
      </c>
      <c r="C2321" s="2" t="s">
        <v>1177</v>
      </c>
      <c r="D2321" s="2" t="s">
        <v>1379</v>
      </c>
      <c r="E2321" s="2" t="s">
        <v>1192</v>
      </c>
      <c r="F2321" s="2">
        <v>1</v>
      </c>
      <c r="G2321" s="1">
        <v>41501</v>
      </c>
      <c r="H2321" s="61">
        <v>2013</v>
      </c>
      <c r="I2321" s="5" t="s">
        <v>986</v>
      </c>
      <c r="K2321" s="42">
        <v>9</v>
      </c>
      <c r="L2321" t="str">
        <f t="shared" si="261"/>
        <v>Profundo</v>
      </c>
      <c r="M2321" s="2" t="s">
        <v>1080</v>
      </c>
      <c r="N2321" t="str">
        <f>VLOOKUP(M2321,spp!A:B,2,FALSE)</f>
        <v>Aulostomus chinensis</v>
      </c>
      <c r="O2321">
        <f t="shared" si="260"/>
        <v>1</v>
      </c>
      <c r="T2321">
        <v>1</v>
      </c>
      <c r="AJ2321">
        <f>VLOOKUP(M2321,spp!A:C,3,FALSE)</f>
        <v>2</v>
      </c>
      <c r="AK2321">
        <f>VLOOKUP(M2321,spp!A:D,4,FALSE)</f>
        <v>3</v>
      </c>
      <c r="AL2321">
        <f t="shared" si="262"/>
        <v>31250</v>
      </c>
      <c r="AM2321">
        <f t="shared" si="263"/>
        <v>781.25</v>
      </c>
      <c r="AN2321">
        <f t="shared" si="264"/>
        <v>7812.5</v>
      </c>
      <c r="AO2321">
        <f t="shared" si="265"/>
        <v>7.8125</v>
      </c>
      <c r="AP2321">
        <f t="shared" si="266"/>
        <v>0.02</v>
      </c>
      <c r="AQ2321">
        <f>VLOOKUP(M2321,spp!A:H,8,FALSE)</f>
        <v>3.9</v>
      </c>
      <c r="AR2321" t="str">
        <f>VLOOKUP(M2321,spp!A:K,10,FALSE)</f>
        <v>Depredador</v>
      </c>
      <c r="AS2321" t="str">
        <f>VLOOKUP(M2321,spp!A:L,12,FALSE)</f>
        <v>NE</v>
      </c>
    </row>
    <row r="2322" spans="1:45" x14ac:dyDescent="0.3">
      <c r="A2322">
        <v>44</v>
      </c>
      <c r="B2322" s="2" t="s">
        <v>1176</v>
      </c>
      <c r="C2322" s="2" t="s">
        <v>1177</v>
      </c>
      <c r="D2322" s="2" t="s">
        <v>1379</v>
      </c>
      <c r="E2322" s="2" t="s">
        <v>1192</v>
      </c>
      <c r="F2322" s="2">
        <v>1</v>
      </c>
      <c r="G2322" s="1">
        <v>41501</v>
      </c>
      <c r="H2322" s="61">
        <v>2013</v>
      </c>
      <c r="I2322" s="5" t="s">
        <v>986</v>
      </c>
      <c r="K2322" s="42">
        <v>9</v>
      </c>
      <c r="L2322" t="str">
        <f t="shared" si="261"/>
        <v>Profundo</v>
      </c>
      <c r="M2322" s="2" t="s">
        <v>1034</v>
      </c>
      <c r="N2322" t="str">
        <f>VLOOKUP(M2322,spp!A:B,2,FALSE)</f>
        <v>Acanthurus nigricans</v>
      </c>
      <c r="O2322">
        <f t="shared" si="260"/>
        <v>2</v>
      </c>
      <c r="R2322">
        <v>2</v>
      </c>
      <c r="AJ2322">
        <f>VLOOKUP(M2322,spp!A:C,3,FALSE)</f>
        <v>6</v>
      </c>
      <c r="AK2322">
        <f>VLOOKUP(M2322,spp!A:D,4,FALSE)</f>
        <v>2.669</v>
      </c>
      <c r="AL2322">
        <f t="shared" si="262"/>
        <v>10158.604927780534</v>
      </c>
      <c r="AM2322">
        <f t="shared" si="263"/>
        <v>253.96512319451335</v>
      </c>
      <c r="AN2322">
        <f t="shared" si="264"/>
        <v>2539.6512319451335</v>
      </c>
      <c r="AO2322">
        <f t="shared" si="265"/>
        <v>2.5396512319451334</v>
      </c>
      <c r="AP2322">
        <f t="shared" si="266"/>
        <v>0.04</v>
      </c>
      <c r="AQ2322">
        <f>VLOOKUP(M2322,spp!A:H,8,FALSE)</f>
        <v>2</v>
      </c>
      <c r="AR2322" t="str">
        <f>VLOOKUP(M2322,spp!A:K,10,FALSE)</f>
        <v>Herbívoro</v>
      </c>
      <c r="AS2322" t="str">
        <f>VLOOKUP(M2322,spp!A:L,12,FALSE)</f>
        <v>LC</v>
      </c>
    </row>
    <row r="2323" spans="1:45" x14ac:dyDescent="0.3">
      <c r="A2323">
        <v>44</v>
      </c>
      <c r="B2323" s="2" t="s">
        <v>1176</v>
      </c>
      <c r="C2323" s="2" t="s">
        <v>1177</v>
      </c>
      <c r="D2323" s="2" t="s">
        <v>1379</v>
      </c>
      <c r="E2323" s="2" t="s">
        <v>1192</v>
      </c>
      <c r="F2323" s="2">
        <v>1</v>
      </c>
      <c r="G2323" s="1">
        <v>41501</v>
      </c>
      <c r="H2323" s="61">
        <v>2013</v>
      </c>
      <c r="I2323" s="5" t="s">
        <v>986</v>
      </c>
      <c r="K2323" s="42">
        <v>9</v>
      </c>
      <c r="L2323" t="str">
        <f t="shared" si="261"/>
        <v>Profundo</v>
      </c>
      <c r="M2323" s="2" t="s">
        <v>1064</v>
      </c>
      <c r="N2323" t="str">
        <f>VLOOKUP(M2323,spp!A:B,2,FALSE)</f>
        <v>Zanclus cornutus</v>
      </c>
      <c r="O2323">
        <f t="shared" si="260"/>
        <v>3</v>
      </c>
      <c r="Q2323">
        <v>3</v>
      </c>
      <c r="AJ2323">
        <f>VLOOKUP(M2323,spp!A:C,3,FALSE)</f>
        <v>1.47E-2</v>
      </c>
      <c r="AK2323">
        <f>VLOOKUP(M2323,spp!A:D,4,FALSE)</f>
        <v>3</v>
      </c>
      <c r="AL2323">
        <f t="shared" si="262"/>
        <v>18.604687499999997</v>
      </c>
      <c r="AM2323">
        <f t="shared" si="263"/>
        <v>0.46511718749999992</v>
      </c>
      <c r="AN2323">
        <f t="shared" si="264"/>
        <v>4.6511718749999993</v>
      </c>
      <c r="AO2323">
        <f t="shared" si="265"/>
        <v>4.6511718749999995E-3</v>
      </c>
      <c r="AP2323">
        <f t="shared" si="266"/>
        <v>0.06</v>
      </c>
      <c r="AQ2323">
        <f>VLOOKUP(M2323,spp!A:H,8,FALSE)</f>
        <v>2.9</v>
      </c>
      <c r="AR2323" t="str">
        <f>VLOOKUP(M2323,spp!A:K,10,FALSE)</f>
        <v>Herbívoro</v>
      </c>
      <c r="AS2323" t="str">
        <f>VLOOKUP(M2323,spp!A:L,12,FALSE)</f>
        <v>NE</v>
      </c>
    </row>
    <row r="2324" spans="1:45" x14ac:dyDescent="0.3">
      <c r="A2324">
        <v>44</v>
      </c>
      <c r="B2324" s="2" t="s">
        <v>1176</v>
      </c>
      <c r="C2324" s="2" t="s">
        <v>1177</v>
      </c>
      <c r="D2324" s="2" t="s">
        <v>1379</v>
      </c>
      <c r="E2324" s="2" t="s">
        <v>1192</v>
      </c>
      <c r="F2324" s="2">
        <v>1</v>
      </c>
      <c r="G2324" s="1">
        <v>41501</v>
      </c>
      <c r="H2324" s="61">
        <v>2013</v>
      </c>
      <c r="I2324" s="5" t="s">
        <v>986</v>
      </c>
      <c r="K2324" s="42">
        <v>9</v>
      </c>
      <c r="L2324" t="str">
        <f t="shared" si="261"/>
        <v>Profundo</v>
      </c>
      <c r="M2324" s="2" t="s">
        <v>1078</v>
      </c>
      <c r="N2324" t="str">
        <f>VLOOKUP(M2324,spp!A:B,2,FALSE)</f>
        <v>Lutjanus viridis</v>
      </c>
      <c r="O2324">
        <f t="shared" si="260"/>
        <v>3</v>
      </c>
      <c r="S2324">
        <v>3</v>
      </c>
      <c r="AJ2324">
        <f>VLOOKUP(M2324,spp!A:C,3,FALSE)</f>
        <v>1.67E-2</v>
      </c>
      <c r="AK2324">
        <f>VLOOKUP(M2324,spp!A:D,4,FALSE)</f>
        <v>2</v>
      </c>
      <c r="AL2324">
        <f t="shared" si="262"/>
        <v>15.343125000000001</v>
      </c>
      <c r="AM2324">
        <f t="shared" si="263"/>
        <v>0.38357812499999999</v>
      </c>
      <c r="AN2324">
        <f t="shared" si="264"/>
        <v>3.8357812500000001</v>
      </c>
      <c r="AO2324">
        <f t="shared" si="265"/>
        <v>3.8357812500000002E-3</v>
      </c>
      <c r="AP2324">
        <f t="shared" si="266"/>
        <v>0.06</v>
      </c>
      <c r="AQ2324">
        <f>VLOOKUP(M2324,spp!A:H,8,FALSE)</f>
        <v>4.2</v>
      </c>
      <c r="AR2324" t="str">
        <f>VLOOKUP(M2324,spp!A:K,10,FALSE)</f>
        <v>Depredador Tope</v>
      </c>
      <c r="AS2324" t="str">
        <f>VLOOKUP(M2324,spp!A:L,12,FALSE)</f>
        <v>LC</v>
      </c>
    </row>
    <row r="2325" spans="1:45" x14ac:dyDescent="0.3">
      <c r="A2325">
        <v>44</v>
      </c>
      <c r="B2325" s="2" t="s">
        <v>1176</v>
      </c>
      <c r="C2325" s="2" t="s">
        <v>1177</v>
      </c>
      <c r="D2325" s="2" t="s">
        <v>1379</v>
      </c>
      <c r="E2325" s="2" t="s">
        <v>1192</v>
      </c>
      <c r="F2325" s="2">
        <v>1</v>
      </c>
      <c r="G2325" s="1">
        <v>41501</v>
      </c>
      <c r="H2325" s="61">
        <v>2013</v>
      </c>
      <c r="I2325" s="5" t="s">
        <v>986</v>
      </c>
      <c r="K2325" s="42">
        <v>9</v>
      </c>
      <c r="L2325" t="str">
        <f t="shared" si="261"/>
        <v>Profundo</v>
      </c>
      <c r="M2325" s="2" t="s">
        <v>1026</v>
      </c>
      <c r="N2325" t="str">
        <f>VLOOKUP(M2325,spp!A:B,2,FALSE)</f>
        <v>Microspathodon dorsalis</v>
      </c>
      <c r="O2325">
        <f t="shared" si="260"/>
        <v>1</v>
      </c>
      <c r="R2325">
        <v>1</v>
      </c>
      <c r="AJ2325">
        <f>VLOOKUP(M2325,spp!A:C,3,FALSE)</f>
        <v>2</v>
      </c>
      <c r="AK2325">
        <f>VLOOKUP(M2325,spp!A:D,4,FALSE)</f>
        <v>3</v>
      </c>
      <c r="AL2325">
        <f t="shared" si="262"/>
        <v>3906.25</v>
      </c>
      <c r="AM2325">
        <f t="shared" si="263"/>
        <v>97.65625</v>
      </c>
      <c r="AN2325">
        <f t="shared" si="264"/>
        <v>976.5625</v>
      </c>
      <c r="AO2325">
        <f t="shared" si="265"/>
        <v>0.9765625</v>
      </c>
      <c r="AP2325">
        <f t="shared" si="266"/>
        <v>0.02</v>
      </c>
      <c r="AQ2325">
        <f>VLOOKUP(M2325,spp!A:H,8,FALSE)</f>
        <v>2.1</v>
      </c>
      <c r="AR2325" t="str">
        <f>VLOOKUP(M2325,spp!A:K,10,FALSE)</f>
        <v>Herbívoro</v>
      </c>
      <c r="AS2325" t="str">
        <f>VLOOKUP(M2325,spp!A:L,12,FALSE)</f>
        <v>LC</v>
      </c>
    </row>
    <row r="2326" spans="1:45" x14ac:dyDescent="0.3">
      <c r="A2326">
        <v>44</v>
      </c>
      <c r="B2326" s="2" t="s">
        <v>1176</v>
      </c>
      <c r="C2326" s="2" t="s">
        <v>1177</v>
      </c>
      <c r="D2326" s="2" t="s">
        <v>1379</v>
      </c>
      <c r="E2326" s="2" t="s">
        <v>1192</v>
      </c>
      <c r="F2326" s="2">
        <v>1</v>
      </c>
      <c r="G2326" s="1">
        <v>41501</v>
      </c>
      <c r="H2326" s="61">
        <v>2013</v>
      </c>
      <c r="I2326" s="5" t="s">
        <v>986</v>
      </c>
      <c r="K2326" s="42">
        <v>9</v>
      </c>
      <c r="L2326" t="str">
        <f t="shared" si="261"/>
        <v>Profundo</v>
      </c>
      <c r="M2326" s="2" t="s">
        <v>1028</v>
      </c>
      <c r="N2326" t="str">
        <f>VLOOKUP(M2326,spp!A:B,2,FALSE)</f>
        <v>Thalassoma lucasanum</v>
      </c>
      <c r="O2326">
        <f t="shared" si="260"/>
        <v>20</v>
      </c>
      <c r="P2326">
        <v>20</v>
      </c>
      <c r="AJ2326">
        <f>VLOOKUP(M2326,spp!A:C,3,FALSE)</f>
        <v>1.261E-2</v>
      </c>
      <c r="AK2326">
        <f>VLOOKUP(M2326,spp!A:D,4,FALSE)</f>
        <v>2</v>
      </c>
      <c r="AL2326">
        <f t="shared" si="262"/>
        <v>1.5762499999999999</v>
      </c>
      <c r="AM2326">
        <f t="shared" si="263"/>
        <v>3.9406249999999997E-2</v>
      </c>
      <c r="AN2326">
        <f t="shared" si="264"/>
        <v>0.39406249999999998</v>
      </c>
      <c r="AO2326">
        <f t="shared" si="265"/>
        <v>3.9406249999999999E-4</v>
      </c>
      <c r="AP2326">
        <f t="shared" si="266"/>
        <v>0.4</v>
      </c>
      <c r="AQ2326">
        <f>VLOOKUP(M2326,spp!A:H,8,FALSE)</f>
        <v>3.5</v>
      </c>
      <c r="AR2326" t="str">
        <f>VLOOKUP(M2326,spp!A:K,10,FALSE)</f>
        <v>Depredador</v>
      </c>
      <c r="AS2326" t="str">
        <f>VLOOKUP(M2326,spp!A:L,12,FALSE)</f>
        <v>LC</v>
      </c>
    </row>
    <row r="2327" spans="1:45" x14ac:dyDescent="0.3">
      <c r="A2327">
        <v>44</v>
      </c>
      <c r="B2327" s="2" t="s">
        <v>1176</v>
      </c>
      <c r="C2327" s="2" t="s">
        <v>1177</v>
      </c>
      <c r="D2327" s="2" t="s">
        <v>1379</v>
      </c>
      <c r="E2327" s="2" t="s">
        <v>1192</v>
      </c>
      <c r="F2327" s="2">
        <v>1</v>
      </c>
      <c r="G2327" s="1">
        <v>41501</v>
      </c>
      <c r="H2327" s="61">
        <v>2013</v>
      </c>
      <c r="I2327" s="5" t="s">
        <v>986</v>
      </c>
      <c r="K2327" s="42">
        <v>9</v>
      </c>
      <c r="L2327" t="str">
        <f t="shared" si="261"/>
        <v>Profundo</v>
      </c>
      <c r="M2327" s="2" t="s">
        <v>1200</v>
      </c>
      <c r="N2327" t="str">
        <f>VLOOKUP(M2327,spp!A:B,2,FALSE)</f>
        <v>Thalassoma grammaticum</v>
      </c>
      <c r="O2327">
        <f t="shared" si="260"/>
        <v>1</v>
      </c>
      <c r="R2327">
        <v>1</v>
      </c>
      <c r="AJ2327">
        <f>VLOOKUP(M2327,spp!A:C,3,FALSE)</f>
        <v>1</v>
      </c>
      <c r="AK2327">
        <f>VLOOKUP(M2327,spp!A:D,4,FALSE)</f>
        <v>2.9718</v>
      </c>
      <c r="AL2327">
        <f t="shared" si="262"/>
        <v>1818.8512239575082</v>
      </c>
      <c r="AM2327">
        <f t="shared" si="263"/>
        <v>45.471280598937703</v>
      </c>
      <c r="AN2327">
        <f t="shared" si="264"/>
        <v>454.71280598937705</v>
      </c>
      <c r="AO2327">
        <f t="shared" si="265"/>
        <v>0.45471280598937702</v>
      </c>
      <c r="AP2327">
        <f t="shared" si="266"/>
        <v>0.02</v>
      </c>
      <c r="AQ2327">
        <f>VLOOKUP(M2327,spp!A:H,8,FALSE)</f>
        <v>3.5</v>
      </c>
      <c r="AR2327" t="str">
        <f>VLOOKUP(M2327,spp!A:K,10,FALSE)</f>
        <v>Depredador</v>
      </c>
      <c r="AS2327" t="str">
        <f>VLOOKUP(M2327,spp!A:L,12,FALSE)</f>
        <v>LC</v>
      </c>
    </row>
    <row r="2328" spans="1:45" x14ac:dyDescent="0.3">
      <c r="A2328">
        <v>44</v>
      </c>
      <c r="B2328" s="2" t="s">
        <v>1176</v>
      </c>
      <c r="C2328" s="2" t="s">
        <v>1177</v>
      </c>
      <c r="D2328" s="2" t="s">
        <v>1379</v>
      </c>
      <c r="E2328" s="2" t="s">
        <v>1192</v>
      </c>
      <c r="F2328" s="2">
        <v>1</v>
      </c>
      <c r="G2328" s="1">
        <v>41501</v>
      </c>
      <c r="H2328" s="61">
        <v>2013</v>
      </c>
      <c r="I2328" s="5" t="s">
        <v>986</v>
      </c>
      <c r="K2328" s="42">
        <v>9</v>
      </c>
      <c r="L2328" t="str">
        <f t="shared" si="261"/>
        <v>Profundo</v>
      </c>
      <c r="M2328" s="2" t="s">
        <v>1042</v>
      </c>
      <c r="N2328" t="str">
        <f>VLOOKUP(M2328,spp!A:B,2,FALSE)</f>
        <v>Bodianus diplotaenia</v>
      </c>
      <c r="O2328">
        <f t="shared" si="260"/>
        <v>10</v>
      </c>
      <c r="Q2328">
        <v>10</v>
      </c>
      <c r="AJ2328">
        <f>VLOOKUP(M2328,spp!A:C,3,FALSE)</f>
        <v>2.01E-2</v>
      </c>
      <c r="AK2328">
        <f>VLOOKUP(M2328,spp!A:D,4,FALSE)</f>
        <v>2</v>
      </c>
      <c r="AL2328">
        <f t="shared" si="262"/>
        <v>11.30625</v>
      </c>
      <c r="AM2328">
        <f t="shared" si="263"/>
        <v>0.28265625</v>
      </c>
      <c r="AN2328">
        <f t="shared" si="264"/>
        <v>2.8265625000000001</v>
      </c>
      <c r="AO2328">
        <f t="shared" si="265"/>
        <v>2.8265625000000001E-3</v>
      </c>
      <c r="AP2328">
        <f t="shared" si="266"/>
        <v>0.2</v>
      </c>
      <c r="AQ2328">
        <f>VLOOKUP(M2328,spp!A:H,8,FALSE)</f>
        <v>3.4</v>
      </c>
      <c r="AR2328" t="str">
        <f>VLOOKUP(M2328,spp!A:K,10,FALSE)</f>
        <v>Depredador</v>
      </c>
      <c r="AS2328" t="str">
        <f>VLOOKUP(M2328,spp!A:L,12,FALSE)</f>
        <v>LC</v>
      </c>
    </row>
    <row r="2329" spans="1:45" x14ac:dyDescent="0.3">
      <c r="A2329">
        <v>44</v>
      </c>
      <c r="B2329" s="2" t="s">
        <v>1176</v>
      </c>
      <c r="C2329" s="2" t="s">
        <v>1177</v>
      </c>
      <c r="D2329" s="2" t="s">
        <v>1379</v>
      </c>
      <c r="E2329" s="2" t="s">
        <v>1192</v>
      </c>
      <c r="F2329" s="2">
        <v>1</v>
      </c>
      <c r="G2329" s="1">
        <v>41501</v>
      </c>
      <c r="H2329" s="61">
        <v>2013</v>
      </c>
      <c r="I2329" s="5" t="s">
        <v>986</v>
      </c>
      <c r="K2329" s="42">
        <v>9</v>
      </c>
      <c r="L2329" t="str">
        <f t="shared" si="261"/>
        <v>Profundo</v>
      </c>
      <c r="M2329" s="2" t="s">
        <v>1056</v>
      </c>
      <c r="N2329" t="str">
        <f>VLOOKUP(M2329,spp!A:B,2,FALSE)</f>
        <v>Canthigaster punctatissima</v>
      </c>
      <c r="O2329">
        <f t="shared" si="260"/>
        <v>3</v>
      </c>
      <c r="P2329">
        <v>3</v>
      </c>
      <c r="AJ2329">
        <f>VLOOKUP(M2329,spp!A:C,3,FALSE)</f>
        <v>1</v>
      </c>
      <c r="AK2329">
        <f>VLOOKUP(M2329,spp!A:D,4,FALSE)</f>
        <v>2</v>
      </c>
      <c r="AL2329">
        <f t="shared" si="262"/>
        <v>18.75</v>
      </c>
      <c r="AM2329">
        <f t="shared" si="263"/>
        <v>0.46875</v>
      </c>
      <c r="AN2329">
        <f t="shared" si="264"/>
        <v>4.6875</v>
      </c>
      <c r="AO2329">
        <f t="shared" si="265"/>
        <v>4.6874999999999998E-3</v>
      </c>
      <c r="AP2329">
        <f t="shared" si="266"/>
        <v>0.06</v>
      </c>
      <c r="AQ2329">
        <f>VLOOKUP(M2329,spp!A:H,8,FALSE)</f>
        <v>3</v>
      </c>
      <c r="AR2329" t="str">
        <f>VLOOKUP(M2329,spp!A:K,10,FALSE)</f>
        <v>Depredador</v>
      </c>
      <c r="AS2329" t="str">
        <f>VLOOKUP(M2329,spp!A:L,12,FALSE)</f>
        <v>LC</v>
      </c>
    </row>
    <row r="2330" spans="1:45" x14ac:dyDescent="0.3">
      <c r="A2330">
        <v>44</v>
      </c>
      <c r="B2330" s="2" t="s">
        <v>1176</v>
      </c>
      <c r="C2330" s="2" t="s">
        <v>1177</v>
      </c>
      <c r="D2330" s="2" t="s">
        <v>1379</v>
      </c>
      <c r="E2330" s="2" t="s">
        <v>1192</v>
      </c>
      <c r="F2330" s="2">
        <v>1</v>
      </c>
      <c r="G2330" s="1">
        <v>41501</v>
      </c>
      <c r="H2330" s="61">
        <v>2013</v>
      </c>
      <c r="I2330" s="5" t="s">
        <v>986</v>
      </c>
      <c r="K2330" s="42">
        <v>9</v>
      </c>
      <c r="L2330" t="str">
        <f t="shared" si="261"/>
        <v>Profundo</v>
      </c>
      <c r="M2330" s="2" t="s">
        <v>1047</v>
      </c>
      <c r="N2330" t="str">
        <f>VLOOKUP(M2330,spp!A:B,2,FALSE)</f>
        <v>Scarus rubroviolaceus</v>
      </c>
      <c r="O2330">
        <f t="shared" si="260"/>
        <v>2</v>
      </c>
      <c r="S2330">
        <v>1</v>
      </c>
      <c r="T2330">
        <v>1</v>
      </c>
      <c r="AJ2330">
        <f>VLOOKUP(M2330,spp!A:C,3,FALSE)</f>
        <v>1</v>
      </c>
      <c r="AK2330">
        <f>VLOOKUP(M2330,spp!A:D,4,FALSE)</f>
        <v>3.109</v>
      </c>
      <c r="AL2330">
        <f t="shared" si="262"/>
        <v>29513.539223627871</v>
      </c>
      <c r="AM2330">
        <f t="shared" si="263"/>
        <v>737.8384805906968</v>
      </c>
      <c r="AN2330">
        <f t="shared" si="264"/>
        <v>7378.3848059069678</v>
      </c>
      <c r="AO2330">
        <f t="shared" si="265"/>
        <v>7.3783848059069674</v>
      </c>
      <c r="AP2330">
        <f t="shared" si="266"/>
        <v>0.04</v>
      </c>
      <c r="AQ2330">
        <f>VLOOKUP(M2330,spp!A:H,8,FALSE)</f>
        <v>2</v>
      </c>
      <c r="AR2330" t="str">
        <f>VLOOKUP(M2330,spp!A:K,10,FALSE)</f>
        <v>Herbívoro</v>
      </c>
      <c r="AS2330" t="str">
        <f>VLOOKUP(M2330,spp!A:L,12,FALSE)</f>
        <v>LC</v>
      </c>
    </row>
    <row r="2331" spans="1:45" x14ac:dyDescent="0.3">
      <c r="A2331">
        <v>44</v>
      </c>
      <c r="B2331" s="2" t="s">
        <v>1176</v>
      </c>
      <c r="C2331" s="2" t="s">
        <v>1177</v>
      </c>
      <c r="D2331" s="2" t="s">
        <v>1379</v>
      </c>
      <c r="E2331" s="2" t="s">
        <v>1192</v>
      </c>
      <c r="F2331" s="2">
        <v>1</v>
      </c>
      <c r="G2331" s="1">
        <v>41501</v>
      </c>
      <c r="H2331" s="61">
        <v>2013</v>
      </c>
      <c r="I2331" s="5" t="s">
        <v>986</v>
      </c>
      <c r="K2331" s="42">
        <v>9</v>
      </c>
      <c r="L2331" t="str">
        <f t="shared" si="261"/>
        <v>Profundo</v>
      </c>
      <c r="M2331" s="2" t="s">
        <v>1062</v>
      </c>
      <c r="N2331" t="str">
        <f>VLOOKUP(M2331,spp!A:B,2,FALSE)</f>
        <v>Paranthias colonus</v>
      </c>
      <c r="O2331">
        <f t="shared" si="260"/>
        <v>30</v>
      </c>
      <c r="R2331">
        <v>30</v>
      </c>
      <c r="AJ2331">
        <f>VLOOKUP(M2331,spp!A:C,3,FALSE)</f>
        <v>1.485E-2</v>
      </c>
      <c r="AK2331">
        <f>VLOOKUP(M2331,spp!A:D,4,FALSE)</f>
        <v>2</v>
      </c>
      <c r="AL2331">
        <f t="shared" si="262"/>
        <v>69.609375</v>
      </c>
      <c r="AM2331">
        <f t="shared" si="263"/>
        <v>1.740234375</v>
      </c>
      <c r="AN2331">
        <f t="shared" si="264"/>
        <v>17.40234375</v>
      </c>
      <c r="AO2331">
        <f t="shared" si="265"/>
        <v>1.740234375E-2</v>
      </c>
      <c r="AP2331">
        <f t="shared" si="266"/>
        <v>0.6</v>
      </c>
      <c r="AQ2331">
        <f>VLOOKUP(M2331,spp!A:H,8,FALSE)</f>
        <v>3.8</v>
      </c>
      <c r="AR2331" t="str">
        <f>VLOOKUP(M2331,spp!A:K,10,FALSE)</f>
        <v>Planctívoro</v>
      </c>
      <c r="AS2331" t="str">
        <f>VLOOKUP(M2331,spp!A:L,12,FALSE)</f>
        <v>LC</v>
      </c>
    </row>
    <row r="2332" spans="1:45" x14ac:dyDescent="0.3">
      <c r="A2332">
        <v>44</v>
      </c>
      <c r="B2332" s="2" t="s">
        <v>1176</v>
      </c>
      <c r="C2332" s="2" t="s">
        <v>1177</v>
      </c>
      <c r="D2332" s="2" t="s">
        <v>1379</v>
      </c>
      <c r="E2332" s="2" t="s">
        <v>1192</v>
      </c>
      <c r="F2332" s="2">
        <v>1</v>
      </c>
      <c r="G2332" s="1">
        <v>41501</v>
      </c>
      <c r="H2332" s="61">
        <v>2013</v>
      </c>
      <c r="I2332" s="5" t="s">
        <v>986</v>
      </c>
      <c r="K2332" s="42">
        <v>9</v>
      </c>
      <c r="L2332" t="str">
        <f t="shared" si="261"/>
        <v>Profundo</v>
      </c>
      <c r="M2332" s="2" t="s">
        <v>1040</v>
      </c>
      <c r="N2332" t="str">
        <f>VLOOKUP(M2332,spp!A:B,2,FALSE)</f>
        <v>Sufflamen verres</v>
      </c>
      <c r="O2332">
        <f t="shared" si="260"/>
        <v>1</v>
      </c>
      <c r="R2332">
        <v>1</v>
      </c>
      <c r="AJ2332">
        <f>VLOOKUP(M2332,spp!A:C,3,FALSE)</f>
        <v>2</v>
      </c>
      <c r="AK2332">
        <f>VLOOKUP(M2332,spp!A:D,4,FALSE)</f>
        <v>3</v>
      </c>
      <c r="AL2332">
        <f t="shared" si="262"/>
        <v>3906.25</v>
      </c>
      <c r="AM2332">
        <f t="shared" si="263"/>
        <v>97.65625</v>
      </c>
      <c r="AN2332">
        <f t="shared" si="264"/>
        <v>976.5625</v>
      </c>
      <c r="AO2332">
        <f t="shared" si="265"/>
        <v>0.9765625</v>
      </c>
      <c r="AP2332">
        <f t="shared" si="266"/>
        <v>0.02</v>
      </c>
      <c r="AQ2332">
        <f>VLOOKUP(M2332,spp!A:H,8,FALSE)</f>
        <v>3.3</v>
      </c>
      <c r="AR2332" t="str">
        <f>VLOOKUP(M2332,spp!A:K,10,FALSE)</f>
        <v>Depredador</v>
      </c>
      <c r="AS2332" t="str">
        <f>VLOOKUP(M2332,spp!A:L,12,FALSE)</f>
        <v>LC</v>
      </c>
    </row>
    <row r="2333" spans="1:45" x14ac:dyDescent="0.3">
      <c r="A2333">
        <v>44</v>
      </c>
      <c r="B2333" s="2" t="s">
        <v>1176</v>
      </c>
      <c r="C2333" s="2" t="s">
        <v>1177</v>
      </c>
      <c r="D2333" s="2" t="s">
        <v>1379</v>
      </c>
      <c r="E2333" s="2" t="s">
        <v>1192</v>
      </c>
      <c r="F2333" s="2">
        <v>1</v>
      </c>
      <c r="G2333" s="1">
        <v>41501</v>
      </c>
      <c r="H2333" s="61">
        <v>2013</v>
      </c>
      <c r="I2333" s="5" t="s">
        <v>986</v>
      </c>
      <c r="K2333" s="42">
        <v>9</v>
      </c>
      <c r="L2333" t="str">
        <f t="shared" si="261"/>
        <v>Profundo</v>
      </c>
      <c r="M2333" s="2" t="s">
        <v>1081</v>
      </c>
      <c r="N2333" t="str">
        <f>VLOOKUP(M2333,spp!A:B,2,FALSE)</f>
        <v>Triaenodon obesus</v>
      </c>
      <c r="O2333">
        <f t="shared" si="260"/>
        <v>1</v>
      </c>
      <c r="AB2333">
        <v>1</v>
      </c>
      <c r="AJ2333">
        <f>VLOOKUP(M2333,spp!A:C,3,FALSE)</f>
        <v>1.5E-3</v>
      </c>
      <c r="AK2333">
        <f>VLOOKUP(M2333,spp!A:D,4,FALSE)</f>
        <v>3</v>
      </c>
      <c r="AL2333">
        <f t="shared" si="262"/>
        <v>2135.7421875</v>
      </c>
      <c r="AM2333">
        <f t="shared" si="263"/>
        <v>53.3935546875</v>
      </c>
      <c r="AN2333">
        <f t="shared" si="264"/>
        <v>533.935546875</v>
      </c>
      <c r="AO2333">
        <f t="shared" si="265"/>
        <v>0.533935546875</v>
      </c>
      <c r="AP2333">
        <f t="shared" si="266"/>
        <v>0.02</v>
      </c>
      <c r="AQ2333">
        <f>VLOOKUP(M2333,spp!A:H,8,FALSE)</f>
        <v>4.2</v>
      </c>
      <c r="AR2333" t="str">
        <f>VLOOKUP(M2333,spp!A:K,10,FALSE)</f>
        <v>Depredador Tope</v>
      </c>
      <c r="AS2333" t="str">
        <f>VLOOKUP(M2333,spp!A:L,12,FALSE)</f>
        <v>NT</v>
      </c>
    </row>
    <row r="2334" spans="1:45" x14ac:dyDescent="0.3">
      <c r="A2334">
        <v>44</v>
      </c>
      <c r="B2334" s="2" t="s">
        <v>1176</v>
      </c>
      <c r="C2334" s="2" t="s">
        <v>1177</v>
      </c>
      <c r="D2334" s="2" t="s">
        <v>1379</v>
      </c>
      <c r="E2334" s="2" t="s">
        <v>1192</v>
      </c>
      <c r="F2334" s="2">
        <v>1</v>
      </c>
      <c r="G2334" s="1">
        <v>41501</v>
      </c>
      <c r="H2334" s="61">
        <v>2013</v>
      </c>
      <c r="I2334" s="5" t="s">
        <v>986</v>
      </c>
      <c r="K2334" s="42">
        <v>9</v>
      </c>
      <c r="L2334" t="str">
        <f t="shared" si="261"/>
        <v>Profundo</v>
      </c>
      <c r="M2334" s="2" t="s">
        <v>1068</v>
      </c>
      <c r="N2334" t="str">
        <f>VLOOKUP(M2334,spp!A:B,2,FALSE)</f>
        <v>Myripristis berndti</v>
      </c>
      <c r="O2334">
        <f t="shared" si="260"/>
        <v>10</v>
      </c>
      <c r="R2334">
        <v>10</v>
      </c>
      <c r="AJ2334">
        <f>VLOOKUP(M2334,spp!A:C,3,FALSE)</f>
        <v>2.4E-2</v>
      </c>
      <c r="AK2334">
        <f>VLOOKUP(M2334,spp!A:D,4,FALSE)</f>
        <v>3.02</v>
      </c>
      <c r="AL2334">
        <f t="shared" si="262"/>
        <v>493.03696461686582</v>
      </c>
      <c r="AM2334">
        <f t="shared" si="263"/>
        <v>12.325924115421646</v>
      </c>
      <c r="AN2334">
        <f t="shared" si="264"/>
        <v>123.25924115421645</v>
      </c>
      <c r="AO2334">
        <f t="shared" si="265"/>
        <v>0.12325924115421645</v>
      </c>
      <c r="AP2334">
        <f t="shared" si="266"/>
        <v>0.2</v>
      </c>
      <c r="AQ2334">
        <f>VLOOKUP(M2334,spp!A:H,8,FALSE)</f>
        <v>3.7</v>
      </c>
      <c r="AR2334" t="str">
        <f>VLOOKUP(M2334,spp!A:K,10,FALSE)</f>
        <v>Planctívoro</v>
      </c>
      <c r="AS2334" t="str">
        <f>VLOOKUP(M2334,spp!A:L,12,FALSE)</f>
        <v>NE</v>
      </c>
    </row>
    <row r="2335" spans="1:45" x14ac:dyDescent="0.3">
      <c r="A2335">
        <v>44</v>
      </c>
      <c r="B2335" s="2" t="s">
        <v>1176</v>
      </c>
      <c r="C2335" s="2" t="s">
        <v>1177</v>
      </c>
      <c r="D2335" s="2" t="s">
        <v>1379</v>
      </c>
      <c r="E2335" s="2" t="s">
        <v>1192</v>
      </c>
      <c r="F2335" s="2">
        <v>2</v>
      </c>
      <c r="G2335" s="1">
        <v>41501</v>
      </c>
      <c r="H2335" s="61">
        <v>2013</v>
      </c>
      <c r="I2335" s="5" t="s">
        <v>986</v>
      </c>
      <c r="K2335" s="42">
        <v>9</v>
      </c>
      <c r="L2335" t="str">
        <f t="shared" si="261"/>
        <v>Profundo</v>
      </c>
      <c r="M2335" s="2" t="s">
        <v>1034</v>
      </c>
      <c r="N2335" t="str">
        <f>VLOOKUP(M2335,spp!A:B,2,FALSE)</f>
        <v>Acanthurus nigricans</v>
      </c>
      <c r="O2335">
        <f t="shared" si="260"/>
        <v>2</v>
      </c>
      <c r="R2335">
        <v>2</v>
      </c>
      <c r="AJ2335">
        <f>VLOOKUP(M2335,spp!A:C,3,FALSE)</f>
        <v>6</v>
      </c>
      <c r="AK2335">
        <f>VLOOKUP(M2335,spp!A:D,4,FALSE)</f>
        <v>2.669</v>
      </c>
      <c r="AL2335">
        <f t="shared" si="262"/>
        <v>10158.604927780534</v>
      </c>
      <c r="AM2335">
        <f t="shared" si="263"/>
        <v>253.96512319451335</v>
      </c>
      <c r="AN2335">
        <f t="shared" si="264"/>
        <v>2539.6512319451335</v>
      </c>
      <c r="AO2335">
        <f t="shared" si="265"/>
        <v>2.5396512319451334</v>
      </c>
      <c r="AP2335">
        <f t="shared" si="266"/>
        <v>0.04</v>
      </c>
      <c r="AQ2335">
        <f>VLOOKUP(M2335,spp!A:H,8,FALSE)</f>
        <v>2</v>
      </c>
      <c r="AR2335" t="str">
        <f>VLOOKUP(M2335,spp!A:K,10,FALSE)</f>
        <v>Herbívoro</v>
      </c>
      <c r="AS2335" t="str">
        <f>VLOOKUP(M2335,spp!A:L,12,FALSE)</f>
        <v>LC</v>
      </c>
    </row>
    <row r="2336" spans="1:45" x14ac:dyDescent="0.3">
      <c r="A2336">
        <v>44</v>
      </c>
      <c r="B2336" s="2" t="s">
        <v>1176</v>
      </c>
      <c r="C2336" s="2" t="s">
        <v>1177</v>
      </c>
      <c r="D2336" s="2" t="s">
        <v>1379</v>
      </c>
      <c r="E2336" s="2" t="s">
        <v>1192</v>
      </c>
      <c r="F2336" s="2">
        <v>2</v>
      </c>
      <c r="G2336" s="1">
        <v>41501</v>
      </c>
      <c r="H2336" s="61">
        <v>2013</v>
      </c>
      <c r="I2336" s="5" t="s">
        <v>986</v>
      </c>
      <c r="K2336" s="42">
        <v>9</v>
      </c>
      <c r="L2336" t="str">
        <f t="shared" si="261"/>
        <v>Profundo</v>
      </c>
      <c r="M2336" s="2" t="s">
        <v>1202</v>
      </c>
      <c r="N2336" t="str">
        <f>VLOOKUP(M2336,spp!A:B,2,FALSE)</f>
        <v>Ostracion meleagris</v>
      </c>
      <c r="O2336">
        <f t="shared" si="260"/>
        <v>2</v>
      </c>
      <c r="Q2336">
        <v>2</v>
      </c>
      <c r="AJ2336" t="str">
        <f>VLOOKUP(M2336,spp!A:C,3,FALSE)</f>
        <v>0.10100000000000001</v>
      </c>
      <c r="AK2336">
        <f>VLOOKUP(M2336,spp!A:D,4,FALSE)</f>
        <v>2</v>
      </c>
      <c r="AL2336">
        <f t="shared" si="262"/>
        <v>11.362500000000001</v>
      </c>
      <c r="AM2336">
        <f t="shared" si="263"/>
        <v>0.2840625</v>
      </c>
      <c r="AN2336">
        <f t="shared" si="264"/>
        <v>2.8406250000000002</v>
      </c>
      <c r="AO2336">
        <f t="shared" si="265"/>
        <v>2.8406250000000003E-3</v>
      </c>
      <c r="AP2336">
        <f t="shared" si="266"/>
        <v>0.04</v>
      </c>
      <c r="AQ2336">
        <f>VLOOKUP(M2336,spp!A:H,8,FALSE)</f>
        <v>2.9</v>
      </c>
      <c r="AR2336" t="str">
        <f>VLOOKUP(M2336,spp!A:K,10,FALSE)</f>
        <v>Herbívoro</v>
      </c>
      <c r="AS2336" t="str">
        <f>VLOOKUP(M2336,spp!A:L,12,FALSE)</f>
        <v>NE</v>
      </c>
    </row>
    <row r="2337" spans="1:45" x14ac:dyDescent="0.3">
      <c r="A2337">
        <v>44</v>
      </c>
      <c r="B2337" s="2" t="s">
        <v>1176</v>
      </c>
      <c r="C2337" s="2" t="s">
        <v>1177</v>
      </c>
      <c r="D2337" s="2" t="s">
        <v>1379</v>
      </c>
      <c r="E2337" s="2" t="s">
        <v>1192</v>
      </c>
      <c r="F2337" s="2">
        <v>2</v>
      </c>
      <c r="G2337" s="1">
        <v>41501</v>
      </c>
      <c r="H2337" s="61">
        <v>2013</v>
      </c>
      <c r="I2337" s="5" t="s">
        <v>986</v>
      </c>
      <c r="K2337" s="42">
        <v>9</v>
      </c>
      <c r="L2337" t="str">
        <f t="shared" si="261"/>
        <v>Profundo</v>
      </c>
      <c r="M2337" s="2" t="s">
        <v>1042</v>
      </c>
      <c r="N2337" t="str">
        <f>VLOOKUP(M2337,spp!A:B,2,FALSE)</f>
        <v>Bodianus diplotaenia</v>
      </c>
      <c r="O2337">
        <f t="shared" si="260"/>
        <v>1</v>
      </c>
      <c r="T2337">
        <v>1</v>
      </c>
      <c r="AJ2337">
        <f>VLOOKUP(M2337,spp!A:C,3,FALSE)</f>
        <v>2.01E-2</v>
      </c>
      <c r="AK2337">
        <f>VLOOKUP(M2337,spp!A:D,4,FALSE)</f>
        <v>2</v>
      </c>
      <c r="AL2337">
        <f t="shared" si="262"/>
        <v>12.5625</v>
      </c>
      <c r="AM2337">
        <f t="shared" si="263"/>
        <v>0.31406250000000002</v>
      </c>
      <c r="AN2337">
        <f t="shared" si="264"/>
        <v>3.140625</v>
      </c>
      <c r="AO2337">
        <f t="shared" si="265"/>
        <v>3.1406250000000002E-3</v>
      </c>
      <c r="AP2337">
        <f t="shared" si="266"/>
        <v>0.02</v>
      </c>
      <c r="AQ2337">
        <f>VLOOKUP(M2337,spp!A:H,8,FALSE)</f>
        <v>3.4</v>
      </c>
      <c r="AR2337" t="str">
        <f>VLOOKUP(M2337,spp!A:K,10,FALSE)</f>
        <v>Depredador</v>
      </c>
      <c r="AS2337" t="str">
        <f>VLOOKUP(M2337,spp!A:L,12,FALSE)</f>
        <v>LC</v>
      </c>
    </row>
    <row r="2338" spans="1:45" x14ac:dyDescent="0.3">
      <c r="A2338">
        <v>44</v>
      </c>
      <c r="B2338" s="2" t="s">
        <v>1176</v>
      </c>
      <c r="C2338" s="2" t="s">
        <v>1177</v>
      </c>
      <c r="D2338" s="2" t="s">
        <v>1379</v>
      </c>
      <c r="E2338" s="2" t="s">
        <v>1192</v>
      </c>
      <c r="F2338" s="2">
        <v>2</v>
      </c>
      <c r="G2338" s="1">
        <v>41501</v>
      </c>
      <c r="H2338" s="61">
        <v>2013</v>
      </c>
      <c r="I2338" s="5" t="s">
        <v>986</v>
      </c>
      <c r="K2338" s="42">
        <v>9</v>
      </c>
      <c r="L2338" t="str">
        <f t="shared" si="261"/>
        <v>Profundo</v>
      </c>
      <c r="M2338" s="2" t="s">
        <v>1067</v>
      </c>
      <c r="N2338" t="str">
        <f>VLOOKUP(M2338,spp!A:B,2,FALSE)</f>
        <v>Acanthurus xanthopterus</v>
      </c>
      <c r="O2338">
        <f t="shared" si="260"/>
        <v>1</v>
      </c>
      <c r="T2338">
        <v>1</v>
      </c>
      <c r="AJ2338">
        <f>VLOOKUP(M2338,spp!A:C,3,FALSE)</f>
        <v>2.673E-2</v>
      </c>
      <c r="AK2338">
        <f>VLOOKUP(M2338,spp!A:D,4,FALSE)</f>
        <v>2</v>
      </c>
      <c r="AL2338">
        <f t="shared" si="262"/>
        <v>16.706250000000001</v>
      </c>
      <c r="AM2338">
        <f t="shared" si="263"/>
        <v>0.41765625000000001</v>
      </c>
      <c r="AN2338">
        <f t="shared" si="264"/>
        <v>4.1765625000000002</v>
      </c>
      <c r="AO2338">
        <f t="shared" si="265"/>
        <v>4.1765625000000006E-3</v>
      </c>
      <c r="AP2338">
        <f t="shared" si="266"/>
        <v>0.02</v>
      </c>
      <c r="AQ2338">
        <f>VLOOKUP(M2338,spp!A:H,8,FALSE)</f>
        <v>2.9</v>
      </c>
      <c r="AR2338" t="str">
        <f>VLOOKUP(M2338,spp!A:K,10,FALSE)</f>
        <v>Herbívoro</v>
      </c>
      <c r="AS2338" t="str">
        <f>VLOOKUP(M2338,spp!A:L,12,FALSE)</f>
        <v>LC</v>
      </c>
    </row>
    <row r="2339" spans="1:45" x14ac:dyDescent="0.3">
      <c r="A2339">
        <v>44</v>
      </c>
      <c r="B2339" s="2" t="s">
        <v>1176</v>
      </c>
      <c r="C2339" s="2" t="s">
        <v>1177</v>
      </c>
      <c r="D2339" s="2" t="s">
        <v>1379</v>
      </c>
      <c r="E2339" s="2" t="s">
        <v>1192</v>
      </c>
      <c r="F2339" s="2">
        <v>2</v>
      </c>
      <c r="G2339" s="1">
        <v>41501</v>
      </c>
      <c r="H2339" s="61">
        <v>2013</v>
      </c>
      <c r="I2339" s="5" t="s">
        <v>986</v>
      </c>
      <c r="K2339" s="42">
        <v>9</v>
      </c>
      <c r="L2339" t="str">
        <f t="shared" si="261"/>
        <v>Profundo</v>
      </c>
      <c r="M2339" s="2" t="s">
        <v>1040</v>
      </c>
      <c r="N2339" t="str">
        <f>VLOOKUP(M2339,spp!A:B,2,FALSE)</f>
        <v>Sufflamen verres</v>
      </c>
      <c r="O2339">
        <f t="shared" si="260"/>
        <v>2</v>
      </c>
      <c r="S2339">
        <v>1</v>
      </c>
      <c r="T2339">
        <v>1</v>
      </c>
      <c r="AJ2339">
        <f>VLOOKUP(M2339,spp!A:C,3,FALSE)</f>
        <v>2</v>
      </c>
      <c r="AK2339">
        <f>VLOOKUP(M2339,spp!A:D,4,FALSE)</f>
        <v>3</v>
      </c>
      <c r="AL2339">
        <f t="shared" si="262"/>
        <v>41968.75</v>
      </c>
      <c r="AM2339">
        <f t="shared" si="263"/>
        <v>1049.21875</v>
      </c>
      <c r="AN2339">
        <f t="shared" si="264"/>
        <v>10492.1875</v>
      </c>
      <c r="AO2339">
        <f t="shared" si="265"/>
        <v>10.4921875</v>
      </c>
      <c r="AP2339">
        <f t="shared" si="266"/>
        <v>0.04</v>
      </c>
      <c r="AQ2339">
        <f>VLOOKUP(M2339,spp!A:H,8,FALSE)</f>
        <v>3.3</v>
      </c>
      <c r="AR2339" t="str">
        <f>VLOOKUP(M2339,spp!A:K,10,FALSE)</f>
        <v>Depredador</v>
      </c>
      <c r="AS2339" t="str">
        <f>VLOOKUP(M2339,spp!A:L,12,FALSE)</f>
        <v>LC</v>
      </c>
    </row>
    <row r="2340" spans="1:45" x14ac:dyDescent="0.3">
      <c r="A2340">
        <v>44</v>
      </c>
      <c r="B2340" s="2" t="s">
        <v>1176</v>
      </c>
      <c r="C2340" s="2" t="s">
        <v>1177</v>
      </c>
      <c r="D2340" s="2" t="s">
        <v>1379</v>
      </c>
      <c r="E2340" s="2" t="s">
        <v>1192</v>
      </c>
      <c r="F2340" s="2">
        <v>2</v>
      </c>
      <c r="G2340" s="1">
        <v>41501</v>
      </c>
      <c r="H2340" s="61">
        <v>2013</v>
      </c>
      <c r="I2340" s="5" t="s">
        <v>986</v>
      </c>
      <c r="K2340" s="42">
        <v>9</v>
      </c>
      <c r="L2340" t="str">
        <f t="shared" si="261"/>
        <v>Profundo</v>
      </c>
      <c r="M2340" s="2" t="s">
        <v>1196</v>
      </c>
      <c r="N2340" t="str">
        <f>VLOOKUP(M2340,spp!A:B,2,FALSE)</f>
        <v>Melichthys vidua</v>
      </c>
      <c r="O2340">
        <f t="shared" si="260"/>
        <v>1</v>
      </c>
      <c r="T2340">
        <v>1</v>
      </c>
      <c r="AJ2340">
        <f>VLOOKUP(M2340,spp!A:C,3,FALSE)</f>
        <v>2.69E-2</v>
      </c>
      <c r="AK2340">
        <f>VLOOKUP(M2340,spp!A:D,4,FALSE)</f>
        <v>3.07</v>
      </c>
      <c r="AL2340">
        <f t="shared" si="262"/>
        <v>526.5360445797844</v>
      </c>
      <c r="AM2340">
        <f t="shared" si="263"/>
        <v>13.16340111449461</v>
      </c>
      <c r="AN2340">
        <f t="shared" si="264"/>
        <v>131.6340111449461</v>
      </c>
      <c r="AO2340">
        <f t="shared" si="265"/>
        <v>0.13163401114494611</v>
      </c>
      <c r="AP2340">
        <f t="shared" si="266"/>
        <v>0.02</v>
      </c>
      <c r="AQ2340">
        <f>VLOOKUP(M2340,spp!A:H,8,FALSE)</f>
        <v>3.4</v>
      </c>
      <c r="AR2340" t="str">
        <f>VLOOKUP(M2340,spp!A:K,10,FALSE)</f>
        <v>Depredador</v>
      </c>
      <c r="AS2340" t="str">
        <f>VLOOKUP(M2340,spp!A:L,12,FALSE)</f>
        <v>NE</v>
      </c>
    </row>
    <row r="2341" spans="1:45" x14ac:dyDescent="0.3">
      <c r="A2341">
        <v>44</v>
      </c>
      <c r="B2341" s="2" t="s">
        <v>1176</v>
      </c>
      <c r="C2341" s="2" t="s">
        <v>1177</v>
      </c>
      <c r="D2341" s="2" t="s">
        <v>1379</v>
      </c>
      <c r="E2341" s="2" t="s">
        <v>1192</v>
      </c>
      <c r="F2341" s="2">
        <v>2</v>
      </c>
      <c r="G2341" s="1">
        <v>41501</v>
      </c>
      <c r="H2341" s="61">
        <v>2013</v>
      </c>
      <c r="I2341" s="5" t="s">
        <v>986</v>
      </c>
      <c r="K2341" s="42">
        <v>9</v>
      </c>
      <c r="L2341" t="str">
        <f t="shared" si="261"/>
        <v>Profundo</v>
      </c>
      <c r="M2341" s="2" t="s">
        <v>1195</v>
      </c>
      <c r="N2341" t="str">
        <f>VLOOKUP(M2341,spp!A:B,2,FALSE)</f>
        <v>Melichthys niger</v>
      </c>
      <c r="O2341">
        <f t="shared" si="260"/>
        <v>1</v>
      </c>
      <c r="T2341">
        <v>1</v>
      </c>
      <c r="AJ2341">
        <f>VLOOKUP(M2341,spp!A:C,3,FALSE)</f>
        <v>5</v>
      </c>
      <c r="AK2341">
        <f>VLOOKUP(M2341,spp!A:D,4,FALSE)</f>
        <v>3</v>
      </c>
      <c r="AL2341">
        <f t="shared" si="262"/>
        <v>78125</v>
      </c>
      <c r="AM2341">
        <f t="shared" si="263"/>
        <v>1953.125</v>
      </c>
      <c r="AN2341">
        <f t="shared" si="264"/>
        <v>19531.25</v>
      </c>
      <c r="AO2341">
        <f t="shared" si="265"/>
        <v>19.53125</v>
      </c>
      <c r="AP2341">
        <f t="shared" si="266"/>
        <v>0.02</v>
      </c>
      <c r="AQ2341">
        <f>VLOOKUP(M2341,spp!A:H,8,FALSE)</f>
        <v>2.4</v>
      </c>
      <c r="AR2341" t="str">
        <f>VLOOKUP(M2341,spp!A:K,10,FALSE)</f>
        <v>Herbívoro</v>
      </c>
      <c r="AS2341" t="str">
        <f>VLOOKUP(M2341,spp!A:L,12,FALSE)</f>
        <v>NE</v>
      </c>
    </row>
    <row r="2342" spans="1:45" x14ac:dyDescent="0.3">
      <c r="A2342">
        <v>44</v>
      </c>
      <c r="B2342" s="2" t="s">
        <v>1176</v>
      </c>
      <c r="C2342" s="2" t="s">
        <v>1177</v>
      </c>
      <c r="D2342" s="2" t="s">
        <v>1379</v>
      </c>
      <c r="E2342" s="2" t="s">
        <v>1192</v>
      </c>
      <c r="F2342" s="2">
        <v>2</v>
      </c>
      <c r="G2342" s="1">
        <v>41501</v>
      </c>
      <c r="H2342" s="61">
        <v>2013</v>
      </c>
      <c r="I2342" s="5" t="s">
        <v>986</v>
      </c>
      <c r="K2342" s="42">
        <v>9</v>
      </c>
      <c r="L2342" t="str">
        <f t="shared" si="261"/>
        <v>Profundo</v>
      </c>
      <c r="M2342" s="2" t="s">
        <v>1037</v>
      </c>
      <c r="N2342" t="str">
        <f>VLOOKUP(M2342,spp!A:B,2,FALSE)</f>
        <v>Prionurus laticlavius</v>
      </c>
      <c r="O2342">
        <f t="shared" si="260"/>
        <v>2</v>
      </c>
      <c r="T2342">
        <v>2</v>
      </c>
      <c r="AJ2342" t="str">
        <f>VLOOKUP(M2342,spp!A:C,3,FALSE)</f>
        <v>0.19800000000000001</v>
      </c>
      <c r="AK2342">
        <f>VLOOKUP(M2342,spp!A:D,4,FALSE)</f>
        <v>2.504</v>
      </c>
      <c r="AL2342">
        <f t="shared" si="262"/>
        <v>1253.5364524904851</v>
      </c>
      <c r="AM2342">
        <f t="shared" si="263"/>
        <v>31.338411312262128</v>
      </c>
      <c r="AN2342">
        <f t="shared" si="264"/>
        <v>313.38411312262127</v>
      </c>
      <c r="AO2342">
        <f t="shared" si="265"/>
        <v>0.31338411312262127</v>
      </c>
      <c r="AP2342">
        <f t="shared" si="266"/>
        <v>0.04</v>
      </c>
      <c r="AQ2342">
        <f>VLOOKUP(M2342,spp!A:H,8,FALSE)</f>
        <v>2.7</v>
      </c>
      <c r="AR2342" t="str">
        <f>VLOOKUP(M2342,spp!A:K,10,FALSE)</f>
        <v>Herbívoro</v>
      </c>
      <c r="AS2342" t="str">
        <f>VLOOKUP(M2342,spp!A:L,12,FALSE)</f>
        <v>LC</v>
      </c>
    </row>
    <row r="2343" spans="1:45" x14ac:dyDescent="0.3">
      <c r="A2343">
        <v>44</v>
      </c>
      <c r="B2343" s="2" t="s">
        <v>1176</v>
      </c>
      <c r="C2343" s="2" t="s">
        <v>1177</v>
      </c>
      <c r="D2343" s="2" t="s">
        <v>1379</v>
      </c>
      <c r="E2343" s="2" t="s">
        <v>1192</v>
      </c>
      <c r="F2343" s="2">
        <v>2</v>
      </c>
      <c r="G2343" s="1">
        <v>41501</v>
      </c>
      <c r="H2343" s="61">
        <v>2013</v>
      </c>
      <c r="I2343" s="5" t="s">
        <v>986</v>
      </c>
      <c r="K2343" s="42">
        <v>9</v>
      </c>
      <c r="L2343" t="str">
        <f t="shared" si="261"/>
        <v>Profundo</v>
      </c>
      <c r="M2343" s="2" t="s">
        <v>1028</v>
      </c>
      <c r="N2343" t="str">
        <f>VLOOKUP(M2343,spp!A:B,2,FALSE)</f>
        <v>Thalassoma lucasanum</v>
      </c>
      <c r="O2343">
        <f t="shared" si="260"/>
        <v>25</v>
      </c>
      <c r="Q2343">
        <v>25</v>
      </c>
      <c r="AJ2343">
        <f>VLOOKUP(M2343,spp!A:C,3,FALSE)</f>
        <v>1.261E-2</v>
      </c>
      <c r="AK2343">
        <f>VLOOKUP(M2343,spp!A:D,4,FALSE)</f>
        <v>2</v>
      </c>
      <c r="AL2343">
        <f t="shared" si="262"/>
        <v>17.732812500000001</v>
      </c>
      <c r="AM2343">
        <f t="shared" si="263"/>
        <v>0.44332031250000004</v>
      </c>
      <c r="AN2343">
        <f t="shared" si="264"/>
        <v>4.4332031250000004</v>
      </c>
      <c r="AO2343">
        <f t="shared" si="265"/>
        <v>4.4332031250000001E-3</v>
      </c>
      <c r="AP2343">
        <f t="shared" si="266"/>
        <v>0.5</v>
      </c>
      <c r="AQ2343">
        <f>VLOOKUP(M2343,spp!A:H,8,FALSE)</f>
        <v>3.5</v>
      </c>
      <c r="AR2343" t="str">
        <f>VLOOKUP(M2343,spp!A:K,10,FALSE)</f>
        <v>Depredador</v>
      </c>
      <c r="AS2343" t="str">
        <f>VLOOKUP(M2343,spp!A:L,12,FALSE)</f>
        <v>LC</v>
      </c>
    </row>
    <row r="2344" spans="1:45" x14ac:dyDescent="0.3">
      <c r="A2344">
        <v>44</v>
      </c>
      <c r="B2344" s="2" t="s">
        <v>1176</v>
      </c>
      <c r="C2344" s="2" t="s">
        <v>1177</v>
      </c>
      <c r="D2344" s="2" t="s">
        <v>1379</v>
      </c>
      <c r="E2344" s="2" t="s">
        <v>1192</v>
      </c>
      <c r="F2344" s="2">
        <v>2</v>
      </c>
      <c r="G2344" s="1">
        <v>41501</v>
      </c>
      <c r="H2344" s="61">
        <v>2013</v>
      </c>
      <c r="I2344" s="5" t="s">
        <v>986</v>
      </c>
      <c r="K2344" s="42">
        <v>9</v>
      </c>
      <c r="L2344" t="str">
        <f t="shared" si="261"/>
        <v>Profundo</v>
      </c>
      <c r="M2344" s="2" t="s">
        <v>1047</v>
      </c>
      <c r="N2344" t="str">
        <f>VLOOKUP(M2344,spp!A:B,2,FALSE)</f>
        <v>Scarus rubroviolaceus</v>
      </c>
      <c r="O2344">
        <f t="shared" si="260"/>
        <v>2</v>
      </c>
      <c r="T2344">
        <v>2</v>
      </c>
      <c r="AJ2344">
        <f>VLOOKUP(M2344,spp!A:C,3,FALSE)</f>
        <v>1</v>
      </c>
      <c r="AK2344">
        <f>VLOOKUP(M2344,spp!A:D,4,FALSE)</f>
        <v>3.109</v>
      </c>
      <c r="AL2344">
        <f t="shared" si="262"/>
        <v>44383.902220407967</v>
      </c>
      <c r="AM2344">
        <f t="shared" si="263"/>
        <v>1109.5975555101991</v>
      </c>
      <c r="AN2344">
        <f t="shared" si="264"/>
        <v>11095.975555101992</v>
      </c>
      <c r="AO2344">
        <f t="shared" si="265"/>
        <v>11.095975555101992</v>
      </c>
      <c r="AP2344">
        <f t="shared" si="266"/>
        <v>0.04</v>
      </c>
      <c r="AQ2344">
        <f>VLOOKUP(M2344,spp!A:H,8,FALSE)</f>
        <v>2</v>
      </c>
      <c r="AR2344" t="str">
        <f>VLOOKUP(M2344,spp!A:K,10,FALSE)</f>
        <v>Herbívoro</v>
      </c>
      <c r="AS2344" t="str">
        <f>VLOOKUP(M2344,spp!A:L,12,FALSE)</f>
        <v>LC</v>
      </c>
    </row>
    <row r="2345" spans="1:45" x14ac:dyDescent="0.3">
      <c r="A2345">
        <v>44</v>
      </c>
      <c r="B2345" s="2" t="s">
        <v>1176</v>
      </c>
      <c r="C2345" s="2" t="s">
        <v>1177</v>
      </c>
      <c r="D2345" s="2" t="s">
        <v>1379</v>
      </c>
      <c r="E2345" s="2" t="s">
        <v>1192</v>
      </c>
      <c r="F2345" s="2">
        <v>2</v>
      </c>
      <c r="G2345" s="1">
        <v>41501</v>
      </c>
      <c r="H2345" s="61">
        <v>2013</v>
      </c>
      <c r="I2345" s="5" t="s">
        <v>986</v>
      </c>
      <c r="K2345" s="42">
        <v>9</v>
      </c>
      <c r="L2345" t="str">
        <f t="shared" si="261"/>
        <v>Profundo</v>
      </c>
      <c r="M2345" s="2" t="s">
        <v>1046</v>
      </c>
      <c r="N2345" t="str">
        <f>VLOOKUP(M2345,spp!A:B,2,FALSE)</f>
        <v>Arothron meleagris</v>
      </c>
      <c r="O2345">
        <f t="shared" si="260"/>
        <v>1</v>
      </c>
      <c r="R2345">
        <v>1</v>
      </c>
      <c r="AJ2345">
        <f>VLOOKUP(M2345,spp!A:C,3,FALSE)</f>
        <v>3</v>
      </c>
      <c r="AK2345">
        <f>VLOOKUP(M2345,spp!A:D,4,FALSE)</f>
        <v>2</v>
      </c>
      <c r="AL2345">
        <f t="shared" si="262"/>
        <v>468.75</v>
      </c>
      <c r="AM2345">
        <f t="shared" si="263"/>
        <v>11.71875</v>
      </c>
      <c r="AN2345">
        <f t="shared" si="264"/>
        <v>117.1875</v>
      </c>
      <c r="AO2345">
        <f t="shared" si="265"/>
        <v>0.1171875</v>
      </c>
      <c r="AP2345">
        <f t="shared" si="266"/>
        <v>0.02</v>
      </c>
      <c r="AQ2345">
        <f>VLOOKUP(M2345,spp!A:H,8,FALSE)</f>
        <v>3.4</v>
      </c>
      <c r="AR2345" t="str">
        <f>VLOOKUP(M2345,spp!A:K,10,FALSE)</f>
        <v>Depredador</v>
      </c>
      <c r="AS2345" t="str">
        <f>VLOOKUP(M2345,spp!A:L,12,FALSE)</f>
        <v>NE</v>
      </c>
    </row>
    <row r="2346" spans="1:45" x14ac:dyDescent="0.3">
      <c r="A2346">
        <v>44</v>
      </c>
      <c r="B2346" s="2" t="s">
        <v>1176</v>
      </c>
      <c r="C2346" s="2" t="s">
        <v>1177</v>
      </c>
      <c r="D2346" s="2" t="s">
        <v>1379</v>
      </c>
      <c r="E2346" s="2" t="s">
        <v>1192</v>
      </c>
      <c r="F2346" s="2">
        <v>2</v>
      </c>
      <c r="G2346" s="1">
        <v>41501</v>
      </c>
      <c r="H2346" s="61">
        <v>2013</v>
      </c>
      <c r="I2346" s="5" t="s">
        <v>986</v>
      </c>
      <c r="K2346" s="42">
        <v>9</v>
      </c>
      <c r="L2346" t="str">
        <f t="shared" si="261"/>
        <v>Profundo</v>
      </c>
      <c r="M2346" s="2" t="s">
        <v>1031</v>
      </c>
      <c r="N2346" t="str">
        <f>VLOOKUP(M2346,spp!A:B,2,FALSE)</f>
        <v>Ophioblennius steindachneri</v>
      </c>
      <c r="O2346">
        <f t="shared" si="260"/>
        <v>2</v>
      </c>
      <c r="Q2346">
        <v>2</v>
      </c>
      <c r="AJ2346">
        <f>VLOOKUP(M2346,spp!A:C,3,FALSE)</f>
        <v>3</v>
      </c>
      <c r="AK2346">
        <f>VLOOKUP(M2346,spp!A:D,4,FALSE)</f>
        <v>2.379</v>
      </c>
      <c r="AL2346">
        <f t="shared" si="262"/>
        <v>724.30585519013448</v>
      </c>
      <c r="AM2346">
        <f t="shared" si="263"/>
        <v>18.107646379753362</v>
      </c>
      <c r="AN2346">
        <f t="shared" si="264"/>
        <v>181.07646379753362</v>
      </c>
      <c r="AO2346">
        <f t="shared" si="265"/>
        <v>0.18107646379753362</v>
      </c>
      <c r="AP2346">
        <f t="shared" si="266"/>
        <v>0.04</v>
      </c>
      <c r="AQ2346">
        <f>VLOOKUP(M2346,spp!A:H,8,FALSE)</f>
        <v>2.7</v>
      </c>
      <c r="AR2346" t="str">
        <f>VLOOKUP(M2346,spp!A:K,10,FALSE)</f>
        <v>Herbívoro</v>
      </c>
      <c r="AS2346" t="str">
        <f>VLOOKUP(M2346,spp!A:L,12,FALSE)</f>
        <v>LC</v>
      </c>
    </row>
    <row r="2347" spans="1:45" x14ac:dyDescent="0.3">
      <c r="A2347">
        <v>44</v>
      </c>
      <c r="B2347" s="2" t="s">
        <v>1176</v>
      </c>
      <c r="C2347" s="2" t="s">
        <v>1177</v>
      </c>
      <c r="D2347" s="2" t="s">
        <v>1379</v>
      </c>
      <c r="E2347" s="2" t="s">
        <v>1192</v>
      </c>
      <c r="F2347" s="2">
        <v>2</v>
      </c>
      <c r="G2347" s="1">
        <v>41501</v>
      </c>
      <c r="H2347" s="61">
        <v>2013</v>
      </c>
      <c r="I2347" s="5" t="s">
        <v>986</v>
      </c>
      <c r="K2347" s="42">
        <v>9</v>
      </c>
      <c r="L2347" t="str">
        <f t="shared" si="261"/>
        <v>Profundo</v>
      </c>
      <c r="M2347" s="2" t="s">
        <v>1194</v>
      </c>
      <c r="N2347" t="str">
        <f>VLOOKUP(M2347,spp!A:B,2,FALSE)</f>
        <v>Stegastes arcifrons</v>
      </c>
      <c r="O2347">
        <f t="shared" si="260"/>
        <v>20</v>
      </c>
      <c r="Q2347">
        <v>20</v>
      </c>
      <c r="AJ2347">
        <f>VLOOKUP(M2347,spp!A:C,3,FALSE)</f>
        <v>3.49E-2</v>
      </c>
      <c r="AK2347">
        <f>VLOOKUP(M2347,spp!A:D,4,FALSE)</f>
        <v>2</v>
      </c>
      <c r="AL2347">
        <f t="shared" si="262"/>
        <v>39.262500000000003</v>
      </c>
      <c r="AM2347">
        <f t="shared" si="263"/>
        <v>0.98156250000000012</v>
      </c>
      <c r="AN2347">
        <f t="shared" si="264"/>
        <v>9.8156250000000007</v>
      </c>
      <c r="AO2347">
        <f t="shared" si="265"/>
        <v>9.8156250000000014E-3</v>
      </c>
      <c r="AP2347">
        <f t="shared" si="266"/>
        <v>0.4</v>
      </c>
      <c r="AQ2347">
        <f>VLOOKUP(M2347,spp!A:H,8,FALSE)</f>
        <v>2.97</v>
      </c>
      <c r="AR2347" t="str">
        <f>VLOOKUP(M2347,spp!A:K,10,FALSE)</f>
        <v>Herbívoro</v>
      </c>
      <c r="AS2347" t="str">
        <f>VLOOKUP(M2347,spp!A:L,12,FALSE)</f>
        <v>LC</v>
      </c>
    </row>
    <row r="2348" spans="1:45" x14ac:dyDescent="0.3">
      <c r="A2348">
        <v>44</v>
      </c>
      <c r="B2348" s="2" t="s">
        <v>1176</v>
      </c>
      <c r="C2348" s="2" t="s">
        <v>1177</v>
      </c>
      <c r="D2348" s="2" t="s">
        <v>1379</v>
      </c>
      <c r="E2348" s="2" t="s">
        <v>1192</v>
      </c>
      <c r="F2348" s="2">
        <v>2</v>
      </c>
      <c r="G2348" s="1">
        <v>41501</v>
      </c>
      <c r="H2348" s="61">
        <v>2013</v>
      </c>
      <c r="I2348" s="5" t="s">
        <v>986</v>
      </c>
      <c r="K2348" s="42">
        <v>9</v>
      </c>
      <c r="L2348" t="str">
        <f t="shared" si="261"/>
        <v>Profundo</v>
      </c>
      <c r="M2348" s="2" t="s">
        <v>1064</v>
      </c>
      <c r="N2348" t="str">
        <f>VLOOKUP(M2348,spp!A:B,2,FALSE)</f>
        <v>Zanclus cornutus</v>
      </c>
      <c r="O2348">
        <f t="shared" si="260"/>
        <v>16</v>
      </c>
      <c r="R2348">
        <v>16</v>
      </c>
      <c r="AJ2348">
        <f>VLOOKUP(M2348,spp!A:C,3,FALSE)</f>
        <v>1.47E-2</v>
      </c>
      <c r="AK2348">
        <f>VLOOKUP(M2348,spp!A:D,4,FALSE)</f>
        <v>3</v>
      </c>
      <c r="AL2348">
        <f t="shared" si="262"/>
        <v>459.375</v>
      </c>
      <c r="AM2348">
        <f t="shared" si="263"/>
        <v>11.484375</v>
      </c>
      <c r="AN2348">
        <f t="shared" si="264"/>
        <v>114.84375</v>
      </c>
      <c r="AO2348">
        <f t="shared" si="265"/>
        <v>0.11484374999999999</v>
      </c>
      <c r="AP2348">
        <f t="shared" si="266"/>
        <v>0.32</v>
      </c>
      <c r="AQ2348">
        <f>VLOOKUP(M2348,spp!A:H,8,FALSE)</f>
        <v>2.9</v>
      </c>
      <c r="AR2348" t="str">
        <f>VLOOKUP(M2348,spp!A:K,10,FALSE)</f>
        <v>Herbívoro</v>
      </c>
      <c r="AS2348" t="str">
        <f>VLOOKUP(M2348,spp!A:L,12,FALSE)</f>
        <v>NE</v>
      </c>
    </row>
    <row r="2349" spans="1:45" x14ac:dyDescent="0.3">
      <c r="A2349">
        <v>44</v>
      </c>
      <c r="B2349" s="2" t="s">
        <v>1176</v>
      </c>
      <c r="C2349" s="2" t="s">
        <v>1177</v>
      </c>
      <c r="D2349" s="2" t="s">
        <v>1379</v>
      </c>
      <c r="E2349" s="2" t="s">
        <v>1192</v>
      </c>
      <c r="F2349" s="2">
        <v>2</v>
      </c>
      <c r="G2349" s="1">
        <v>41501</v>
      </c>
      <c r="H2349" s="61">
        <v>2013</v>
      </c>
      <c r="I2349" s="5" t="s">
        <v>986</v>
      </c>
      <c r="K2349" s="42">
        <v>9</v>
      </c>
      <c r="L2349" t="str">
        <f t="shared" si="261"/>
        <v>Profundo</v>
      </c>
      <c r="M2349" s="2" t="s">
        <v>1038</v>
      </c>
      <c r="N2349" t="str">
        <f>VLOOKUP(M2349,spp!A:B,2,FALSE)</f>
        <v>Holacanthus passer</v>
      </c>
      <c r="O2349">
        <f t="shared" si="260"/>
        <v>1</v>
      </c>
      <c r="R2349">
        <v>1</v>
      </c>
      <c r="AJ2349">
        <f>VLOOKUP(M2349,spp!A:C,3,FALSE)</f>
        <v>2</v>
      </c>
      <c r="AK2349">
        <f>VLOOKUP(M2349,spp!A:D,4,FALSE)</f>
        <v>3</v>
      </c>
      <c r="AL2349">
        <f t="shared" si="262"/>
        <v>3906.25</v>
      </c>
      <c r="AM2349">
        <f t="shared" si="263"/>
        <v>97.65625</v>
      </c>
      <c r="AN2349">
        <f t="shared" si="264"/>
        <v>976.5625</v>
      </c>
      <c r="AO2349">
        <f t="shared" si="265"/>
        <v>0.9765625</v>
      </c>
      <c r="AP2349">
        <f t="shared" si="266"/>
        <v>0.02</v>
      </c>
      <c r="AQ2349">
        <f>VLOOKUP(M2349,spp!A:H,8,FALSE)</f>
        <v>2.6</v>
      </c>
      <c r="AR2349" t="str">
        <f>VLOOKUP(M2349,spp!A:K,10,FALSE)</f>
        <v>Herbívoro</v>
      </c>
      <c r="AS2349" t="str">
        <f>VLOOKUP(M2349,spp!A:L,12,FALSE)</f>
        <v>LC</v>
      </c>
    </row>
    <row r="2350" spans="1:45" x14ac:dyDescent="0.3">
      <c r="A2350">
        <v>44</v>
      </c>
      <c r="B2350" s="2" t="s">
        <v>1176</v>
      </c>
      <c r="C2350" s="2" t="s">
        <v>1177</v>
      </c>
      <c r="D2350" s="2" t="s">
        <v>1379</v>
      </c>
      <c r="E2350" s="2" t="s">
        <v>1192</v>
      </c>
      <c r="F2350" s="2">
        <v>3</v>
      </c>
      <c r="G2350" s="1">
        <v>41501</v>
      </c>
      <c r="H2350" s="61">
        <v>2013</v>
      </c>
      <c r="I2350" s="5" t="s">
        <v>986</v>
      </c>
      <c r="K2350" s="42">
        <v>9</v>
      </c>
      <c r="L2350" t="str">
        <f t="shared" si="261"/>
        <v>Profundo</v>
      </c>
      <c r="M2350" s="2" t="s">
        <v>1040</v>
      </c>
      <c r="N2350" t="str">
        <f>VLOOKUP(M2350,spp!A:B,2,FALSE)</f>
        <v>Sufflamen verres</v>
      </c>
      <c r="O2350">
        <f t="shared" si="260"/>
        <v>4</v>
      </c>
      <c r="R2350">
        <v>4</v>
      </c>
      <c r="AJ2350">
        <f>VLOOKUP(M2350,spp!A:C,3,FALSE)</f>
        <v>2</v>
      </c>
      <c r="AK2350">
        <f>VLOOKUP(M2350,spp!A:D,4,FALSE)</f>
        <v>3</v>
      </c>
      <c r="AL2350">
        <f t="shared" si="262"/>
        <v>15625</v>
      </c>
      <c r="AM2350">
        <f t="shared" si="263"/>
        <v>390.625</v>
      </c>
      <c r="AN2350">
        <f t="shared" si="264"/>
        <v>3906.25</v>
      </c>
      <c r="AO2350">
        <f t="shared" si="265"/>
        <v>3.90625</v>
      </c>
      <c r="AP2350">
        <f t="shared" si="266"/>
        <v>0.08</v>
      </c>
      <c r="AQ2350">
        <f>VLOOKUP(M2350,spp!A:H,8,FALSE)</f>
        <v>3.3</v>
      </c>
      <c r="AR2350" t="str">
        <f>VLOOKUP(M2350,spp!A:K,10,FALSE)</f>
        <v>Depredador</v>
      </c>
      <c r="AS2350" t="str">
        <f>VLOOKUP(M2350,spp!A:L,12,FALSE)</f>
        <v>LC</v>
      </c>
    </row>
    <row r="2351" spans="1:45" x14ac:dyDescent="0.3">
      <c r="A2351">
        <v>44</v>
      </c>
      <c r="B2351" s="2" t="s">
        <v>1176</v>
      </c>
      <c r="C2351" s="2" t="s">
        <v>1177</v>
      </c>
      <c r="D2351" s="2" t="s">
        <v>1379</v>
      </c>
      <c r="E2351" s="2" t="s">
        <v>1192</v>
      </c>
      <c r="F2351" s="2">
        <v>3</v>
      </c>
      <c r="G2351" s="1">
        <v>41501</v>
      </c>
      <c r="H2351" s="61">
        <v>2013</v>
      </c>
      <c r="I2351" s="5" t="s">
        <v>986</v>
      </c>
      <c r="K2351" s="42">
        <v>9</v>
      </c>
      <c r="L2351" t="str">
        <f t="shared" si="261"/>
        <v>Profundo</v>
      </c>
      <c r="M2351" s="2" t="s">
        <v>1047</v>
      </c>
      <c r="N2351" t="str">
        <f>VLOOKUP(M2351,spp!A:B,2,FALSE)</f>
        <v>Scarus rubroviolaceus</v>
      </c>
      <c r="O2351">
        <f t="shared" si="260"/>
        <v>3</v>
      </c>
      <c r="T2351">
        <v>3</v>
      </c>
      <c r="AJ2351">
        <f>VLOOKUP(M2351,spp!A:C,3,FALSE)</f>
        <v>1</v>
      </c>
      <c r="AK2351">
        <f>VLOOKUP(M2351,spp!A:D,4,FALSE)</f>
        <v>3.109</v>
      </c>
      <c r="AL2351">
        <f t="shared" si="262"/>
        <v>66575.85333061195</v>
      </c>
      <c r="AM2351">
        <f t="shared" si="263"/>
        <v>1664.3963332652988</v>
      </c>
      <c r="AN2351">
        <f t="shared" si="264"/>
        <v>16643.963332652987</v>
      </c>
      <c r="AO2351">
        <f t="shared" si="265"/>
        <v>16.643963332652987</v>
      </c>
      <c r="AP2351">
        <f t="shared" si="266"/>
        <v>0.06</v>
      </c>
      <c r="AQ2351">
        <f>VLOOKUP(M2351,spp!A:H,8,FALSE)</f>
        <v>2</v>
      </c>
      <c r="AR2351" t="str">
        <f>VLOOKUP(M2351,spp!A:K,10,FALSE)</f>
        <v>Herbívoro</v>
      </c>
      <c r="AS2351" t="str">
        <f>VLOOKUP(M2351,spp!A:L,12,FALSE)</f>
        <v>LC</v>
      </c>
    </row>
    <row r="2352" spans="1:45" x14ac:dyDescent="0.3">
      <c r="A2352">
        <v>44</v>
      </c>
      <c r="B2352" s="2" t="s">
        <v>1176</v>
      </c>
      <c r="C2352" s="2" t="s">
        <v>1177</v>
      </c>
      <c r="D2352" s="2" t="s">
        <v>1379</v>
      </c>
      <c r="E2352" s="2" t="s">
        <v>1192</v>
      </c>
      <c r="F2352" s="2">
        <v>3</v>
      </c>
      <c r="G2352" s="1">
        <v>41501</v>
      </c>
      <c r="H2352" s="61">
        <v>2013</v>
      </c>
      <c r="I2352" s="5" t="s">
        <v>986</v>
      </c>
      <c r="K2352" s="42">
        <v>9</v>
      </c>
      <c r="L2352" t="str">
        <f t="shared" si="261"/>
        <v>Profundo</v>
      </c>
      <c r="M2352" s="2" t="s">
        <v>1034</v>
      </c>
      <c r="N2352" t="str">
        <f>VLOOKUP(M2352,spp!A:B,2,FALSE)</f>
        <v>Acanthurus nigricans</v>
      </c>
      <c r="O2352">
        <f t="shared" si="260"/>
        <v>2</v>
      </c>
      <c r="S2352">
        <v>2</v>
      </c>
      <c r="AJ2352">
        <f>VLOOKUP(M2352,spp!A:C,3,FALSE)</f>
        <v>6</v>
      </c>
      <c r="AK2352">
        <f>VLOOKUP(M2352,spp!A:D,4,FALSE)</f>
        <v>2.669</v>
      </c>
      <c r="AL2352">
        <f t="shared" si="262"/>
        <v>24937.321132845005</v>
      </c>
      <c r="AM2352">
        <f t="shared" si="263"/>
        <v>623.43302832112511</v>
      </c>
      <c r="AN2352">
        <f t="shared" si="264"/>
        <v>6234.3302832112513</v>
      </c>
      <c r="AO2352">
        <f t="shared" si="265"/>
        <v>6.2343302832112517</v>
      </c>
      <c r="AP2352">
        <f t="shared" si="266"/>
        <v>0.04</v>
      </c>
      <c r="AQ2352">
        <f>VLOOKUP(M2352,spp!A:H,8,FALSE)</f>
        <v>2</v>
      </c>
      <c r="AR2352" t="str">
        <f>VLOOKUP(M2352,spp!A:K,10,FALSE)</f>
        <v>Herbívoro</v>
      </c>
      <c r="AS2352" t="str">
        <f>VLOOKUP(M2352,spp!A:L,12,FALSE)</f>
        <v>LC</v>
      </c>
    </row>
    <row r="2353" spans="1:45" x14ac:dyDescent="0.3">
      <c r="A2353">
        <v>44</v>
      </c>
      <c r="B2353" s="2" t="s">
        <v>1176</v>
      </c>
      <c r="C2353" s="2" t="s">
        <v>1177</v>
      </c>
      <c r="D2353" s="2" t="s">
        <v>1379</v>
      </c>
      <c r="E2353" s="2" t="s">
        <v>1192</v>
      </c>
      <c r="F2353" s="2">
        <v>3</v>
      </c>
      <c r="G2353" s="1">
        <v>41501</v>
      </c>
      <c r="H2353" s="61">
        <v>2013</v>
      </c>
      <c r="I2353" s="5" t="s">
        <v>986</v>
      </c>
      <c r="K2353" s="42">
        <v>9</v>
      </c>
      <c r="L2353" t="str">
        <f t="shared" si="261"/>
        <v>Profundo</v>
      </c>
      <c r="M2353" s="2" t="s">
        <v>1202</v>
      </c>
      <c r="N2353" t="str">
        <f>VLOOKUP(M2353,spp!A:B,2,FALSE)</f>
        <v>Ostracion meleagris</v>
      </c>
      <c r="O2353">
        <f t="shared" si="260"/>
        <v>3</v>
      </c>
      <c r="Q2353">
        <v>3</v>
      </c>
      <c r="AJ2353" t="str">
        <f>VLOOKUP(M2353,spp!A:C,3,FALSE)</f>
        <v>0.10100000000000001</v>
      </c>
      <c r="AK2353">
        <f>VLOOKUP(M2353,spp!A:D,4,FALSE)</f>
        <v>2</v>
      </c>
      <c r="AL2353">
        <f t="shared" si="262"/>
        <v>17.043750000000003</v>
      </c>
      <c r="AM2353">
        <f t="shared" si="263"/>
        <v>0.42609375000000005</v>
      </c>
      <c r="AN2353">
        <f t="shared" si="264"/>
        <v>4.2609375000000007</v>
      </c>
      <c r="AO2353">
        <f t="shared" si="265"/>
        <v>4.2609375000000008E-3</v>
      </c>
      <c r="AP2353">
        <f t="shared" si="266"/>
        <v>0.06</v>
      </c>
      <c r="AQ2353">
        <f>VLOOKUP(M2353,spp!A:H,8,FALSE)</f>
        <v>2.9</v>
      </c>
      <c r="AR2353" t="str">
        <f>VLOOKUP(M2353,spp!A:K,10,FALSE)</f>
        <v>Herbívoro</v>
      </c>
      <c r="AS2353" t="str">
        <f>VLOOKUP(M2353,spp!A:L,12,FALSE)</f>
        <v>NE</v>
      </c>
    </row>
    <row r="2354" spans="1:45" x14ac:dyDescent="0.3">
      <c r="A2354">
        <v>44</v>
      </c>
      <c r="B2354" s="2" t="s">
        <v>1176</v>
      </c>
      <c r="C2354" s="2" t="s">
        <v>1177</v>
      </c>
      <c r="D2354" s="2" t="s">
        <v>1379</v>
      </c>
      <c r="E2354" s="2" t="s">
        <v>1192</v>
      </c>
      <c r="F2354" s="2">
        <v>3</v>
      </c>
      <c r="G2354" s="1">
        <v>41501</v>
      </c>
      <c r="H2354" s="61">
        <v>2013</v>
      </c>
      <c r="I2354" s="5" t="s">
        <v>986</v>
      </c>
      <c r="K2354" s="42">
        <v>9</v>
      </c>
      <c r="L2354" t="str">
        <f t="shared" si="261"/>
        <v>Profundo</v>
      </c>
      <c r="M2354" s="2" t="s">
        <v>1081</v>
      </c>
      <c r="N2354" t="str">
        <f>VLOOKUP(M2354,spp!A:B,2,FALSE)</f>
        <v>Triaenodon obesus</v>
      </c>
      <c r="O2354">
        <f t="shared" si="260"/>
        <v>1</v>
      </c>
      <c r="AC2354">
        <v>1</v>
      </c>
      <c r="AJ2354">
        <f>VLOOKUP(M2354,spp!A:C,3,FALSE)</f>
        <v>1.5E-3</v>
      </c>
      <c r="AK2354">
        <f>VLOOKUP(M2354,spp!A:D,4,FALSE)</f>
        <v>3</v>
      </c>
      <c r="AL2354">
        <f t="shared" si="262"/>
        <v>3899.4140625</v>
      </c>
      <c r="AM2354">
        <f t="shared" si="263"/>
        <v>97.4853515625</v>
      </c>
      <c r="AN2354">
        <f t="shared" si="264"/>
        <v>974.853515625</v>
      </c>
      <c r="AO2354">
        <f t="shared" si="265"/>
        <v>0.974853515625</v>
      </c>
      <c r="AP2354">
        <f t="shared" si="266"/>
        <v>0.02</v>
      </c>
      <c r="AQ2354">
        <f>VLOOKUP(M2354,spp!A:H,8,FALSE)</f>
        <v>4.2</v>
      </c>
      <c r="AR2354" t="str">
        <f>VLOOKUP(M2354,spp!A:K,10,FALSE)</f>
        <v>Depredador Tope</v>
      </c>
      <c r="AS2354" t="str">
        <f>VLOOKUP(M2354,spp!A:L,12,FALSE)</f>
        <v>NT</v>
      </c>
    </row>
    <row r="2355" spans="1:45" x14ac:dyDescent="0.3">
      <c r="A2355">
        <v>44</v>
      </c>
      <c r="B2355" s="2" t="s">
        <v>1176</v>
      </c>
      <c r="C2355" s="2" t="s">
        <v>1177</v>
      </c>
      <c r="D2355" s="2" t="s">
        <v>1379</v>
      </c>
      <c r="E2355" s="2" t="s">
        <v>1192</v>
      </c>
      <c r="F2355" s="2">
        <v>3</v>
      </c>
      <c r="G2355" s="1">
        <v>41501</v>
      </c>
      <c r="H2355" s="61">
        <v>2013</v>
      </c>
      <c r="I2355" s="5" t="s">
        <v>986</v>
      </c>
      <c r="K2355" s="42">
        <v>9</v>
      </c>
      <c r="L2355" t="str">
        <f t="shared" si="261"/>
        <v>Profundo</v>
      </c>
      <c r="M2355" s="2" t="s">
        <v>1195</v>
      </c>
      <c r="N2355" t="str">
        <f>VLOOKUP(M2355,spp!A:B,2,FALSE)</f>
        <v>Melichthys niger</v>
      </c>
      <c r="O2355">
        <f t="shared" si="260"/>
        <v>2</v>
      </c>
      <c r="S2355">
        <v>2</v>
      </c>
      <c r="AJ2355">
        <f>VLOOKUP(M2355,spp!A:C,3,FALSE)</f>
        <v>5</v>
      </c>
      <c r="AK2355">
        <f>VLOOKUP(M2355,spp!A:D,4,FALSE)</f>
        <v>3</v>
      </c>
      <c r="AL2355">
        <f t="shared" si="262"/>
        <v>53593.75</v>
      </c>
      <c r="AM2355">
        <f t="shared" si="263"/>
        <v>1339.84375</v>
      </c>
      <c r="AN2355">
        <f t="shared" si="264"/>
        <v>13398.4375</v>
      </c>
      <c r="AO2355">
        <f t="shared" si="265"/>
        <v>13.3984375</v>
      </c>
      <c r="AP2355">
        <f t="shared" si="266"/>
        <v>0.04</v>
      </c>
      <c r="AQ2355">
        <f>VLOOKUP(M2355,spp!A:H,8,FALSE)</f>
        <v>2.4</v>
      </c>
      <c r="AR2355" t="str">
        <f>VLOOKUP(M2355,spp!A:K,10,FALSE)</f>
        <v>Herbívoro</v>
      </c>
      <c r="AS2355" t="str">
        <f>VLOOKUP(M2355,spp!A:L,12,FALSE)</f>
        <v>NE</v>
      </c>
    </row>
    <row r="2356" spans="1:45" x14ac:dyDescent="0.3">
      <c r="A2356">
        <v>44</v>
      </c>
      <c r="B2356" s="2" t="s">
        <v>1176</v>
      </c>
      <c r="C2356" s="2" t="s">
        <v>1177</v>
      </c>
      <c r="D2356" s="2" t="s">
        <v>1379</v>
      </c>
      <c r="E2356" s="2" t="s">
        <v>1192</v>
      </c>
      <c r="F2356" s="2">
        <v>3</v>
      </c>
      <c r="G2356" s="1">
        <v>41501</v>
      </c>
      <c r="H2356" s="61">
        <v>2013</v>
      </c>
      <c r="I2356" s="5" t="s">
        <v>986</v>
      </c>
      <c r="K2356" s="42">
        <v>9</v>
      </c>
      <c r="L2356" t="str">
        <f t="shared" si="261"/>
        <v>Profundo</v>
      </c>
      <c r="M2356" s="2" t="s">
        <v>1066</v>
      </c>
      <c r="N2356" t="str">
        <f>VLOOKUP(M2356,spp!A:B,2,FALSE)</f>
        <v>Caranx melampygus</v>
      </c>
      <c r="O2356">
        <f t="shared" si="260"/>
        <v>1</v>
      </c>
      <c r="T2356">
        <v>1</v>
      </c>
      <c r="AJ2356">
        <f>VLOOKUP(M2356,spp!A:C,3,FALSE)</f>
        <v>2</v>
      </c>
      <c r="AK2356">
        <f>VLOOKUP(M2356,spp!A:D,4,FALSE)</f>
        <v>2</v>
      </c>
      <c r="AL2356">
        <f t="shared" si="262"/>
        <v>1250</v>
      </c>
      <c r="AM2356">
        <f t="shared" si="263"/>
        <v>31.25</v>
      </c>
      <c r="AN2356">
        <f t="shared" si="264"/>
        <v>312.5</v>
      </c>
      <c r="AO2356">
        <f t="shared" si="265"/>
        <v>0.3125</v>
      </c>
      <c r="AP2356">
        <f t="shared" si="266"/>
        <v>0.02</v>
      </c>
      <c r="AQ2356">
        <f>VLOOKUP(M2356,spp!A:H,8,FALSE)</f>
        <v>4.5</v>
      </c>
      <c r="AR2356" t="str">
        <f>VLOOKUP(M2356,spp!A:K,10,FALSE)</f>
        <v>Depredador Tope</v>
      </c>
      <c r="AS2356" t="str">
        <f>VLOOKUP(M2356,spp!A:L,12,FALSE)</f>
        <v>NE</v>
      </c>
    </row>
    <row r="2357" spans="1:45" x14ac:dyDescent="0.3">
      <c r="A2357">
        <v>44</v>
      </c>
      <c r="B2357" s="2" t="s">
        <v>1176</v>
      </c>
      <c r="C2357" s="2" t="s">
        <v>1177</v>
      </c>
      <c r="D2357" s="2" t="s">
        <v>1379</v>
      </c>
      <c r="E2357" s="2" t="s">
        <v>1192</v>
      </c>
      <c r="F2357" s="2">
        <v>3</v>
      </c>
      <c r="G2357" s="1">
        <v>41501</v>
      </c>
      <c r="H2357" s="61">
        <v>2013</v>
      </c>
      <c r="I2357" s="5" t="s">
        <v>986</v>
      </c>
      <c r="K2357" s="42">
        <v>9</v>
      </c>
      <c r="L2357" t="str">
        <f t="shared" si="261"/>
        <v>Profundo</v>
      </c>
      <c r="M2357" s="2" t="s">
        <v>1072</v>
      </c>
      <c r="N2357" t="str">
        <f>VLOOKUP(M2357,spp!A:B,2,FALSE)</f>
        <v>Kyphosus elegans</v>
      </c>
      <c r="O2357">
        <f t="shared" si="260"/>
        <v>1</v>
      </c>
      <c r="S2357">
        <v>1</v>
      </c>
      <c r="AJ2357">
        <f>VLOOKUP(M2357,spp!A:C,3,FALSE)</f>
        <v>2.18E-2</v>
      </c>
      <c r="AK2357">
        <f>VLOOKUP(M2357,spp!A:D,4,FALSE)</f>
        <v>3</v>
      </c>
      <c r="AL2357">
        <f t="shared" si="262"/>
        <v>116.83437499999999</v>
      </c>
      <c r="AM2357">
        <f t="shared" si="263"/>
        <v>2.920859375</v>
      </c>
      <c r="AN2357">
        <f t="shared" si="264"/>
        <v>29.208593749999999</v>
      </c>
      <c r="AO2357">
        <f t="shared" si="265"/>
        <v>2.9208593749999998E-2</v>
      </c>
      <c r="AP2357">
        <f t="shared" si="266"/>
        <v>0.02</v>
      </c>
      <c r="AQ2357">
        <f>VLOOKUP(M2357,spp!A:H,8,FALSE)</f>
        <v>2.9</v>
      </c>
      <c r="AR2357" t="str">
        <f>VLOOKUP(M2357,spp!A:K,10,FALSE)</f>
        <v>Herbívoro</v>
      </c>
      <c r="AS2357" t="str">
        <f>VLOOKUP(M2357,spp!A:L,12,FALSE)</f>
        <v>LC</v>
      </c>
    </row>
    <row r="2358" spans="1:45" x14ac:dyDescent="0.3">
      <c r="A2358">
        <v>44</v>
      </c>
      <c r="B2358" s="2" t="s">
        <v>1176</v>
      </c>
      <c r="C2358" s="2" t="s">
        <v>1177</v>
      </c>
      <c r="D2358" s="2" t="s">
        <v>1379</v>
      </c>
      <c r="E2358" s="2" t="s">
        <v>1192</v>
      </c>
      <c r="F2358" s="2">
        <v>3</v>
      </c>
      <c r="G2358" s="1">
        <v>41501</v>
      </c>
      <c r="H2358" s="61">
        <v>2013</v>
      </c>
      <c r="I2358" s="5" t="s">
        <v>986</v>
      </c>
      <c r="K2358" s="42">
        <v>9</v>
      </c>
      <c r="L2358" t="str">
        <f t="shared" si="261"/>
        <v>Profundo</v>
      </c>
      <c r="M2358" s="2" t="s">
        <v>1064</v>
      </c>
      <c r="N2358" t="str">
        <f>VLOOKUP(M2358,spp!A:B,2,FALSE)</f>
        <v>Zanclus cornutus</v>
      </c>
      <c r="O2358">
        <f t="shared" si="260"/>
        <v>1</v>
      </c>
      <c r="R2358">
        <v>1</v>
      </c>
      <c r="AJ2358">
        <f>VLOOKUP(M2358,spp!A:C,3,FALSE)</f>
        <v>1.47E-2</v>
      </c>
      <c r="AK2358">
        <f>VLOOKUP(M2358,spp!A:D,4,FALSE)</f>
        <v>3</v>
      </c>
      <c r="AL2358">
        <f t="shared" si="262"/>
        <v>28.7109375</v>
      </c>
      <c r="AM2358">
        <f t="shared" si="263"/>
        <v>0.7177734375</v>
      </c>
      <c r="AN2358">
        <f t="shared" si="264"/>
        <v>7.177734375</v>
      </c>
      <c r="AO2358">
        <f t="shared" si="265"/>
        <v>7.1777343749999997E-3</v>
      </c>
      <c r="AP2358">
        <f t="shared" si="266"/>
        <v>0.02</v>
      </c>
      <c r="AQ2358">
        <f>VLOOKUP(M2358,spp!A:H,8,FALSE)</f>
        <v>2.9</v>
      </c>
      <c r="AR2358" t="str">
        <f>VLOOKUP(M2358,spp!A:K,10,FALSE)</f>
        <v>Herbívoro</v>
      </c>
      <c r="AS2358" t="str">
        <f>VLOOKUP(M2358,spp!A:L,12,FALSE)</f>
        <v>NE</v>
      </c>
    </row>
    <row r="2359" spans="1:45" x14ac:dyDescent="0.3">
      <c r="A2359">
        <v>44</v>
      </c>
      <c r="B2359" s="2" t="s">
        <v>1176</v>
      </c>
      <c r="C2359" s="2" t="s">
        <v>1177</v>
      </c>
      <c r="D2359" s="2" t="s">
        <v>1379</v>
      </c>
      <c r="E2359" s="2" t="s">
        <v>1192</v>
      </c>
      <c r="F2359" s="2">
        <v>3</v>
      </c>
      <c r="G2359" s="1">
        <v>41501</v>
      </c>
      <c r="H2359" s="61">
        <v>2013</v>
      </c>
      <c r="I2359" s="5" t="s">
        <v>986</v>
      </c>
      <c r="K2359" s="42">
        <v>9</v>
      </c>
      <c r="L2359" t="str">
        <f t="shared" si="261"/>
        <v>Profundo</v>
      </c>
      <c r="M2359" s="2" t="s">
        <v>1037</v>
      </c>
      <c r="N2359" t="str">
        <f>VLOOKUP(M2359,spp!A:B,2,FALSE)</f>
        <v>Prionurus laticlavius</v>
      </c>
      <c r="O2359">
        <f t="shared" si="260"/>
        <v>2</v>
      </c>
      <c r="S2359">
        <v>2</v>
      </c>
      <c r="AJ2359" t="str">
        <f>VLOOKUP(M2359,spp!A:C,3,FALSE)</f>
        <v>0.19800000000000001</v>
      </c>
      <c r="AK2359">
        <f>VLOOKUP(M2359,spp!A:D,4,FALSE)</f>
        <v>2.504</v>
      </c>
      <c r="AL2359">
        <f t="shared" si="262"/>
        <v>513.17141831604908</v>
      </c>
      <c r="AM2359">
        <f t="shared" si="263"/>
        <v>12.829285457901227</v>
      </c>
      <c r="AN2359">
        <f t="shared" si="264"/>
        <v>128.29285457901227</v>
      </c>
      <c r="AO2359">
        <f t="shared" si="265"/>
        <v>0.12829285457901227</v>
      </c>
      <c r="AP2359">
        <f t="shared" si="266"/>
        <v>0.04</v>
      </c>
      <c r="AQ2359">
        <f>VLOOKUP(M2359,spp!A:H,8,FALSE)</f>
        <v>2.7</v>
      </c>
      <c r="AR2359" t="str">
        <f>VLOOKUP(M2359,spp!A:K,10,FALSE)</f>
        <v>Herbívoro</v>
      </c>
      <c r="AS2359" t="str">
        <f>VLOOKUP(M2359,spp!A:L,12,FALSE)</f>
        <v>LC</v>
      </c>
    </row>
    <row r="2360" spans="1:45" x14ac:dyDescent="0.3">
      <c r="A2360">
        <v>44</v>
      </c>
      <c r="B2360" s="2" t="s">
        <v>1176</v>
      </c>
      <c r="C2360" s="2" t="s">
        <v>1177</v>
      </c>
      <c r="D2360" s="2" t="s">
        <v>1379</v>
      </c>
      <c r="E2360" s="2" t="s">
        <v>1192</v>
      </c>
      <c r="F2360" s="2">
        <v>3</v>
      </c>
      <c r="G2360" s="1">
        <v>41501</v>
      </c>
      <c r="H2360" s="61">
        <v>2013</v>
      </c>
      <c r="I2360" s="5" t="s">
        <v>986</v>
      </c>
      <c r="K2360" s="42">
        <v>9</v>
      </c>
      <c r="L2360" t="str">
        <f t="shared" si="261"/>
        <v>Profundo</v>
      </c>
      <c r="M2360" s="2" t="s">
        <v>1028</v>
      </c>
      <c r="N2360" t="str">
        <f>VLOOKUP(M2360,spp!A:B,2,FALSE)</f>
        <v>Thalassoma lucasanum</v>
      </c>
      <c r="O2360">
        <f t="shared" si="260"/>
        <v>50</v>
      </c>
      <c r="Q2360">
        <v>50</v>
      </c>
      <c r="AJ2360">
        <f>VLOOKUP(M2360,spp!A:C,3,FALSE)</f>
        <v>1.261E-2</v>
      </c>
      <c r="AK2360">
        <f>VLOOKUP(M2360,spp!A:D,4,FALSE)</f>
        <v>2</v>
      </c>
      <c r="AL2360">
        <f t="shared" si="262"/>
        <v>35.465625000000003</v>
      </c>
      <c r="AM2360">
        <f t="shared" si="263"/>
        <v>0.88664062500000007</v>
      </c>
      <c r="AN2360">
        <f t="shared" si="264"/>
        <v>8.8664062500000007</v>
      </c>
      <c r="AO2360">
        <f t="shared" si="265"/>
        <v>8.8664062500000002E-3</v>
      </c>
      <c r="AP2360">
        <f t="shared" si="266"/>
        <v>1</v>
      </c>
      <c r="AQ2360">
        <f>VLOOKUP(M2360,spp!A:H,8,FALSE)</f>
        <v>3.5</v>
      </c>
      <c r="AR2360" t="str">
        <f>VLOOKUP(M2360,spp!A:K,10,FALSE)</f>
        <v>Depredador</v>
      </c>
      <c r="AS2360" t="str">
        <f>VLOOKUP(M2360,spp!A:L,12,FALSE)</f>
        <v>LC</v>
      </c>
    </row>
    <row r="2361" spans="1:45" x14ac:dyDescent="0.3">
      <c r="A2361">
        <v>44</v>
      </c>
      <c r="B2361" s="2" t="s">
        <v>1176</v>
      </c>
      <c r="C2361" s="2" t="s">
        <v>1177</v>
      </c>
      <c r="D2361" s="2" t="s">
        <v>1379</v>
      </c>
      <c r="E2361" s="2" t="s">
        <v>1192</v>
      </c>
      <c r="F2361" s="2">
        <v>3</v>
      </c>
      <c r="G2361" s="1">
        <v>41501</v>
      </c>
      <c r="H2361" s="61">
        <v>2013</v>
      </c>
      <c r="I2361" s="5" t="s">
        <v>986</v>
      </c>
      <c r="K2361" s="42">
        <v>9</v>
      </c>
      <c r="L2361" t="str">
        <f t="shared" si="261"/>
        <v>Profundo</v>
      </c>
      <c r="M2361" s="2" t="s">
        <v>1198</v>
      </c>
      <c r="N2361" t="str">
        <f>VLOOKUP(M2361,spp!A:B,2,FALSE)</f>
        <v>Dermatolepis dermatolepis</v>
      </c>
      <c r="O2361">
        <f t="shared" si="260"/>
        <v>4</v>
      </c>
      <c r="R2361">
        <v>3</v>
      </c>
      <c r="S2361">
        <v>1</v>
      </c>
      <c r="AJ2361">
        <f>VLOOKUP(M2361,spp!A:C,3,FALSE)</f>
        <v>1</v>
      </c>
      <c r="AK2361">
        <f>VLOOKUP(M2361,spp!A:D,4,FALSE)</f>
        <v>3</v>
      </c>
      <c r="AL2361">
        <f t="shared" si="262"/>
        <v>11218.75</v>
      </c>
      <c r="AM2361">
        <f t="shared" si="263"/>
        <v>280.46875</v>
      </c>
      <c r="AN2361">
        <f t="shared" si="264"/>
        <v>2804.6875</v>
      </c>
      <c r="AO2361">
        <f t="shared" si="265"/>
        <v>2.8046875</v>
      </c>
      <c r="AP2361">
        <f t="shared" si="266"/>
        <v>0.08</v>
      </c>
      <c r="AQ2361">
        <f>VLOOKUP(M2361,spp!A:H,8,FALSE)</f>
        <v>4.5</v>
      </c>
      <c r="AR2361" t="str">
        <f>VLOOKUP(M2361,spp!A:K,10,FALSE)</f>
        <v>Depredador Tope</v>
      </c>
      <c r="AS2361" t="str">
        <f>VLOOKUP(M2361,spp!A:L,12,FALSE)</f>
        <v>LC</v>
      </c>
    </row>
    <row r="2362" spans="1:45" x14ac:dyDescent="0.3">
      <c r="A2362">
        <v>44</v>
      </c>
      <c r="B2362" s="2" t="s">
        <v>1176</v>
      </c>
      <c r="C2362" s="2" t="s">
        <v>1177</v>
      </c>
      <c r="D2362" s="2" t="s">
        <v>1379</v>
      </c>
      <c r="E2362" s="2" t="s">
        <v>1192</v>
      </c>
      <c r="F2362" s="2">
        <v>3</v>
      </c>
      <c r="G2362" s="1">
        <v>41501</v>
      </c>
      <c r="H2362" s="61">
        <v>2013</v>
      </c>
      <c r="I2362" s="5" t="s">
        <v>986</v>
      </c>
      <c r="K2362" s="42">
        <v>9</v>
      </c>
      <c r="L2362" t="str">
        <f t="shared" si="261"/>
        <v>Profundo</v>
      </c>
      <c r="M2362" s="2" t="s">
        <v>1038</v>
      </c>
      <c r="N2362" t="str">
        <f>VLOOKUP(M2362,spp!A:B,2,FALSE)</f>
        <v>Holacanthus passer</v>
      </c>
      <c r="O2362">
        <f t="shared" si="260"/>
        <v>1</v>
      </c>
      <c r="R2362">
        <v>1</v>
      </c>
      <c r="AJ2362">
        <f>VLOOKUP(M2362,spp!A:C,3,FALSE)</f>
        <v>2</v>
      </c>
      <c r="AK2362">
        <f>VLOOKUP(M2362,spp!A:D,4,FALSE)</f>
        <v>3</v>
      </c>
      <c r="AL2362">
        <f t="shared" si="262"/>
        <v>3906.25</v>
      </c>
      <c r="AM2362">
        <f t="shared" si="263"/>
        <v>97.65625</v>
      </c>
      <c r="AN2362">
        <f t="shared" si="264"/>
        <v>976.5625</v>
      </c>
      <c r="AO2362">
        <f t="shared" si="265"/>
        <v>0.9765625</v>
      </c>
      <c r="AP2362">
        <f t="shared" si="266"/>
        <v>0.02</v>
      </c>
      <c r="AQ2362">
        <f>VLOOKUP(M2362,spp!A:H,8,FALSE)</f>
        <v>2.6</v>
      </c>
      <c r="AR2362" t="str">
        <f>VLOOKUP(M2362,spp!A:K,10,FALSE)</f>
        <v>Herbívoro</v>
      </c>
      <c r="AS2362" t="str">
        <f>VLOOKUP(M2362,spp!A:L,12,FALSE)</f>
        <v>LC</v>
      </c>
    </row>
    <row r="2363" spans="1:45" x14ac:dyDescent="0.3">
      <c r="A2363">
        <v>44</v>
      </c>
      <c r="B2363" s="2" t="s">
        <v>1176</v>
      </c>
      <c r="C2363" s="2" t="s">
        <v>1177</v>
      </c>
      <c r="D2363" s="2" t="s">
        <v>1379</v>
      </c>
      <c r="E2363" s="2" t="s">
        <v>1192</v>
      </c>
      <c r="F2363" s="2">
        <v>3</v>
      </c>
      <c r="G2363" s="1">
        <v>41501</v>
      </c>
      <c r="H2363" s="61">
        <v>2013</v>
      </c>
      <c r="I2363" s="5" t="s">
        <v>986</v>
      </c>
      <c r="K2363" s="42">
        <v>9</v>
      </c>
      <c r="L2363" t="str">
        <f t="shared" si="261"/>
        <v>Profundo</v>
      </c>
      <c r="M2363" s="2" t="s">
        <v>1022</v>
      </c>
      <c r="N2363" t="str">
        <f>VLOOKUP(M2363,spp!A:B,2,FALSE)</f>
        <v>Epinephelus labriformis</v>
      </c>
      <c r="O2363">
        <f t="shared" si="260"/>
        <v>2</v>
      </c>
      <c r="R2363">
        <v>2</v>
      </c>
      <c r="AJ2363">
        <f>VLOOKUP(M2363,spp!A:C,3,FALSE)</f>
        <v>3</v>
      </c>
      <c r="AK2363">
        <f>VLOOKUP(M2363,spp!A:D,4,FALSE)</f>
        <v>2.9</v>
      </c>
      <c r="AL2363">
        <f t="shared" si="262"/>
        <v>9103.1204263562613</v>
      </c>
      <c r="AM2363">
        <f t="shared" si="263"/>
        <v>227.57801065890652</v>
      </c>
      <c r="AN2363">
        <f t="shared" si="264"/>
        <v>2275.7801065890653</v>
      </c>
      <c r="AO2363">
        <f t="shared" si="265"/>
        <v>2.2757801065890653</v>
      </c>
      <c r="AP2363">
        <f t="shared" si="266"/>
        <v>0.04</v>
      </c>
      <c r="AQ2363">
        <f>VLOOKUP(M2363,spp!A:H,8,FALSE)</f>
        <v>4</v>
      </c>
      <c r="AR2363" t="str">
        <f>VLOOKUP(M2363,spp!A:K,10,FALSE)</f>
        <v>Depredador Tope</v>
      </c>
      <c r="AS2363" t="str">
        <f>VLOOKUP(M2363,spp!A:L,12,FALSE)</f>
        <v>LC</v>
      </c>
    </row>
    <row r="2364" spans="1:45" x14ac:dyDescent="0.3">
      <c r="A2364">
        <v>44</v>
      </c>
      <c r="B2364" s="2" t="s">
        <v>1176</v>
      </c>
      <c r="C2364" s="2" t="s">
        <v>1177</v>
      </c>
      <c r="D2364" s="2" t="s">
        <v>1379</v>
      </c>
      <c r="E2364" s="2" t="s">
        <v>1192</v>
      </c>
      <c r="F2364" s="2">
        <v>3</v>
      </c>
      <c r="G2364" s="1">
        <v>41501</v>
      </c>
      <c r="H2364" s="61">
        <v>2013</v>
      </c>
      <c r="I2364" s="5" t="s">
        <v>986</v>
      </c>
      <c r="K2364" s="42">
        <v>9</v>
      </c>
      <c r="L2364" t="str">
        <f t="shared" si="261"/>
        <v>Profundo</v>
      </c>
      <c r="M2364" s="2" t="s">
        <v>1042</v>
      </c>
      <c r="N2364" t="str">
        <f>VLOOKUP(M2364,spp!A:B,2,FALSE)</f>
        <v>Bodianus diplotaenia</v>
      </c>
      <c r="O2364">
        <f t="shared" si="260"/>
        <v>1</v>
      </c>
      <c r="R2364">
        <v>1</v>
      </c>
      <c r="AJ2364">
        <f>VLOOKUP(M2364,spp!A:C,3,FALSE)</f>
        <v>2.01E-2</v>
      </c>
      <c r="AK2364">
        <f>VLOOKUP(M2364,spp!A:D,4,FALSE)</f>
        <v>2</v>
      </c>
      <c r="AL2364">
        <f t="shared" si="262"/>
        <v>3.140625</v>
      </c>
      <c r="AM2364">
        <f t="shared" si="263"/>
        <v>7.8515625000000006E-2</v>
      </c>
      <c r="AN2364">
        <f t="shared" si="264"/>
        <v>0.78515625</v>
      </c>
      <c r="AO2364">
        <f t="shared" si="265"/>
        <v>7.8515625000000005E-4</v>
      </c>
      <c r="AP2364">
        <f t="shared" si="266"/>
        <v>0.02</v>
      </c>
      <c r="AQ2364">
        <f>VLOOKUP(M2364,spp!A:H,8,FALSE)</f>
        <v>3.4</v>
      </c>
      <c r="AR2364" t="str">
        <f>VLOOKUP(M2364,spp!A:K,10,FALSE)</f>
        <v>Depredador</v>
      </c>
      <c r="AS2364" t="str">
        <f>VLOOKUP(M2364,spp!A:L,12,FALSE)</f>
        <v>LC</v>
      </c>
    </row>
    <row r="2365" spans="1:45" x14ac:dyDescent="0.3">
      <c r="A2365">
        <v>44</v>
      </c>
      <c r="B2365" s="2" t="s">
        <v>1176</v>
      </c>
      <c r="C2365" s="2" t="s">
        <v>1177</v>
      </c>
      <c r="D2365" s="2" t="s">
        <v>1379</v>
      </c>
      <c r="E2365" s="2" t="s">
        <v>1192</v>
      </c>
      <c r="F2365" s="2">
        <v>3</v>
      </c>
      <c r="G2365" s="1">
        <v>41501</v>
      </c>
      <c r="H2365" s="61">
        <v>2013</v>
      </c>
      <c r="I2365" s="5" t="s">
        <v>986</v>
      </c>
      <c r="K2365" s="42">
        <v>9</v>
      </c>
      <c r="L2365" t="str">
        <f t="shared" si="261"/>
        <v>Profundo</v>
      </c>
      <c r="M2365" s="2" t="s">
        <v>1194</v>
      </c>
      <c r="N2365" t="str">
        <f>VLOOKUP(M2365,spp!A:B,2,FALSE)</f>
        <v>Stegastes arcifrons</v>
      </c>
      <c r="O2365">
        <f t="shared" si="260"/>
        <v>30</v>
      </c>
      <c r="Q2365">
        <v>30</v>
      </c>
      <c r="AJ2365">
        <f>VLOOKUP(M2365,spp!A:C,3,FALSE)</f>
        <v>3.49E-2</v>
      </c>
      <c r="AK2365">
        <f>VLOOKUP(M2365,spp!A:D,4,FALSE)</f>
        <v>2</v>
      </c>
      <c r="AL2365">
        <f t="shared" si="262"/>
        <v>58.893749999999997</v>
      </c>
      <c r="AM2365">
        <f t="shared" si="263"/>
        <v>1.4723437499999998</v>
      </c>
      <c r="AN2365">
        <f t="shared" si="264"/>
        <v>14.723437499999999</v>
      </c>
      <c r="AO2365">
        <f t="shared" si="265"/>
        <v>1.4723437499999999E-2</v>
      </c>
      <c r="AP2365">
        <f t="shared" si="266"/>
        <v>0.6</v>
      </c>
      <c r="AQ2365">
        <f>VLOOKUP(M2365,spp!A:H,8,FALSE)</f>
        <v>2.97</v>
      </c>
      <c r="AR2365" t="str">
        <f>VLOOKUP(M2365,spp!A:K,10,FALSE)</f>
        <v>Herbívoro</v>
      </c>
      <c r="AS2365" t="str">
        <f>VLOOKUP(M2365,spp!A:L,12,FALSE)</f>
        <v>LC</v>
      </c>
    </row>
    <row r="2366" spans="1:45" x14ac:dyDescent="0.3">
      <c r="A2366">
        <v>44</v>
      </c>
      <c r="B2366" s="2" t="s">
        <v>1176</v>
      </c>
      <c r="C2366" s="2" t="s">
        <v>1177</v>
      </c>
      <c r="D2366" s="2" t="s">
        <v>1379</v>
      </c>
      <c r="E2366" s="2" t="s">
        <v>1192</v>
      </c>
      <c r="F2366" s="2">
        <v>3</v>
      </c>
      <c r="G2366" s="1">
        <v>41501</v>
      </c>
      <c r="H2366" s="61">
        <v>2013</v>
      </c>
      <c r="I2366" s="5" t="s">
        <v>986</v>
      </c>
      <c r="K2366" s="42">
        <v>9</v>
      </c>
      <c r="L2366" t="str">
        <f t="shared" si="261"/>
        <v>Profundo</v>
      </c>
      <c r="M2366" s="2" t="s">
        <v>1078</v>
      </c>
      <c r="N2366" t="str">
        <f>VLOOKUP(M2366,spp!A:B,2,FALSE)</f>
        <v>Lutjanus viridis</v>
      </c>
      <c r="O2366">
        <f t="shared" ref="O2366:O2429" si="267">+SUM(P2366:AF2366)</f>
        <v>3</v>
      </c>
      <c r="R2366">
        <v>3</v>
      </c>
      <c r="AJ2366">
        <f>VLOOKUP(M2366,spp!A:C,3,FALSE)</f>
        <v>1.67E-2</v>
      </c>
      <c r="AK2366">
        <f>VLOOKUP(M2366,spp!A:D,4,FALSE)</f>
        <v>2</v>
      </c>
      <c r="AL2366">
        <f t="shared" si="262"/>
        <v>7.828125</v>
      </c>
      <c r="AM2366">
        <f t="shared" si="263"/>
        <v>0.19570312500000001</v>
      </c>
      <c r="AN2366">
        <f t="shared" si="264"/>
        <v>1.95703125</v>
      </c>
      <c r="AO2366">
        <f t="shared" si="265"/>
        <v>1.95703125E-3</v>
      </c>
      <c r="AP2366">
        <f t="shared" si="266"/>
        <v>0.06</v>
      </c>
      <c r="AQ2366">
        <f>VLOOKUP(M2366,spp!A:H,8,FALSE)</f>
        <v>4.2</v>
      </c>
      <c r="AR2366" t="str">
        <f>VLOOKUP(M2366,spp!A:K,10,FALSE)</f>
        <v>Depredador Tope</v>
      </c>
      <c r="AS2366" t="str">
        <f>VLOOKUP(M2366,spp!A:L,12,FALSE)</f>
        <v>LC</v>
      </c>
    </row>
    <row r="2367" spans="1:45" x14ac:dyDescent="0.3">
      <c r="A2367">
        <v>45</v>
      </c>
      <c r="B2367" s="2" t="s">
        <v>1176</v>
      </c>
      <c r="C2367" s="2" t="s">
        <v>1177</v>
      </c>
      <c r="D2367" s="2" t="s">
        <v>1193</v>
      </c>
      <c r="E2367" s="2" t="s">
        <v>1192</v>
      </c>
      <c r="F2367" s="2">
        <v>1</v>
      </c>
      <c r="G2367" s="1">
        <v>41501</v>
      </c>
      <c r="H2367" s="61">
        <v>2013</v>
      </c>
      <c r="I2367" s="5" t="s">
        <v>986</v>
      </c>
      <c r="K2367" s="42">
        <v>7</v>
      </c>
      <c r="L2367" t="str">
        <f t="shared" si="261"/>
        <v>Profundo</v>
      </c>
      <c r="M2367" s="2" t="s">
        <v>1195</v>
      </c>
      <c r="N2367" t="str">
        <f>VLOOKUP(M2367,spp!A:B,2,FALSE)</f>
        <v>Melichthys niger</v>
      </c>
      <c r="O2367">
        <f t="shared" si="267"/>
        <v>1</v>
      </c>
      <c r="T2367">
        <v>1</v>
      </c>
      <c r="AJ2367">
        <f>VLOOKUP(M2367,spp!A:C,3,FALSE)</f>
        <v>5</v>
      </c>
      <c r="AK2367">
        <f>VLOOKUP(M2367,spp!A:D,4,FALSE)</f>
        <v>3</v>
      </c>
      <c r="AL2367">
        <f t="shared" si="262"/>
        <v>78125</v>
      </c>
      <c r="AM2367">
        <f t="shared" si="263"/>
        <v>1953.125</v>
      </c>
      <c r="AN2367">
        <f t="shared" si="264"/>
        <v>19531.25</v>
      </c>
      <c r="AO2367">
        <f t="shared" si="265"/>
        <v>19.53125</v>
      </c>
      <c r="AP2367">
        <f t="shared" si="266"/>
        <v>0.02</v>
      </c>
      <c r="AQ2367">
        <f>VLOOKUP(M2367,spp!A:H,8,FALSE)</f>
        <v>2.4</v>
      </c>
      <c r="AR2367" t="str">
        <f>VLOOKUP(M2367,spp!A:K,10,FALSE)</f>
        <v>Herbívoro</v>
      </c>
      <c r="AS2367" t="str">
        <f>VLOOKUP(M2367,spp!A:L,12,FALSE)</f>
        <v>NE</v>
      </c>
    </row>
    <row r="2368" spans="1:45" x14ac:dyDescent="0.3">
      <c r="A2368">
        <v>45</v>
      </c>
      <c r="B2368" s="2" t="s">
        <v>1176</v>
      </c>
      <c r="C2368" s="2" t="s">
        <v>1177</v>
      </c>
      <c r="D2368" s="2" t="s">
        <v>1193</v>
      </c>
      <c r="E2368" s="2" t="s">
        <v>1192</v>
      </c>
      <c r="F2368" s="2">
        <v>1</v>
      </c>
      <c r="G2368" s="1">
        <v>41501</v>
      </c>
      <c r="H2368" s="61">
        <v>2013</v>
      </c>
      <c r="I2368" s="5" t="s">
        <v>986</v>
      </c>
      <c r="K2368" s="42">
        <v>7</v>
      </c>
      <c r="L2368" t="str">
        <f t="shared" si="261"/>
        <v>Profundo</v>
      </c>
      <c r="M2368" s="2" t="s">
        <v>1198</v>
      </c>
      <c r="N2368" t="str">
        <f>VLOOKUP(M2368,spp!A:B,2,FALSE)</f>
        <v>Dermatolepis dermatolepis</v>
      </c>
      <c r="O2368">
        <f t="shared" si="267"/>
        <v>2</v>
      </c>
      <c r="T2368">
        <v>2</v>
      </c>
      <c r="AJ2368">
        <f>VLOOKUP(M2368,spp!A:C,3,FALSE)</f>
        <v>1</v>
      </c>
      <c r="AK2368">
        <f>VLOOKUP(M2368,spp!A:D,4,FALSE)</f>
        <v>3</v>
      </c>
      <c r="AL2368">
        <f t="shared" si="262"/>
        <v>31250</v>
      </c>
      <c r="AM2368">
        <f t="shared" si="263"/>
        <v>781.25</v>
      </c>
      <c r="AN2368">
        <f t="shared" si="264"/>
        <v>7812.5</v>
      </c>
      <c r="AO2368">
        <f t="shared" si="265"/>
        <v>7.8125</v>
      </c>
      <c r="AP2368">
        <f t="shared" si="266"/>
        <v>0.04</v>
      </c>
      <c r="AQ2368">
        <f>VLOOKUP(M2368,spp!A:H,8,FALSE)</f>
        <v>4.5</v>
      </c>
      <c r="AR2368" t="str">
        <f>VLOOKUP(M2368,spp!A:K,10,FALSE)</f>
        <v>Depredador Tope</v>
      </c>
      <c r="AS2368" t="str">
        <f>VLOOKUP(M2368,spp!A:L,12,FALSE)</f>
        <v>LC</v>
      </c>
    </row>
    <row r="2369" spans="1:45" x14ac:dyDescent="0.3">
      <c r="A2369">
        <v>45</v>
      </c>
      <c r="B2369" s="2" t="s">
        <v>1176</v>
      </c>
      <c r="C2369" s="2" t="s">
        <v>1177</v>
      </c>
      <c r="D2369" s="2" t="s">
        <v>1193</v>
      </c>
      <c r="E2369" s="2" t="s">
        <v>1192</v>
      </c>
      <c r="F2369" s="2">
        <v>1</v>
      </c>
      <c r="G2369" s="1">
        <v>41501</v>
      </c>
      <c r="H2369" s="61">
        <v>2013</v>
      </c>
      <c r="I2369" s="5" t="s">
        <v>986</v>
      </c>
      <c r="K2369" s="42">
        <v>7</v>
      </c>
      <c r="L2369" t="str">
        <f t="shared" si="261"/>
        <v>Profundo</v>
      </c>
      <c r="M2369" s="2" t="s">
        <v>1040</v>
      </c>
      <c r="N2369" t="str">
        <f>VLOOKUP(M2369,spp!A:B,2,FALSE)</f>
        <v>Sufflamen verres</v>
      </c>
      <c r="O2369">
        <f t="shared" si="267"/>
        <v>1</v>
      </c>
      <c r="T2369">
        <v>1</v>
      </c>
      <c r="AJ2369">
        <f>VLOOKUP(M2369,spp!A:C,3,FALSE)</f>
        <v>2</v>
      </c>
      <c r="AK2369">
        <f>VLOOKUP(M2369,spp!A:D,4,FALSE)</f>
        <v>3</v>
      </c>
      <c r="AL2369">
        <f t="shared" si="262"/>
        <v>31250</v>
      </c>
      <c r="AM2369">
        <f t="shared" si="263"/>
        <v>781.25</v>
      </c>
      <c r="AN2369">
        <f t="shared" si="264"/>
        <v>7812.5</v>
      </c>
      <c r="AO2369">
        <f t="shared" si="265"/>
        <v>7.8125</v>
      </c>
      <c r="AP2369">
        <f t="shared" si="266"/>
        <v>0.02</v>
      </c>
      <c r="AQ2369">
        <f>VLOOKUP(M2369,spp!A:H,8,FALSE)</f>
        <v>3.3</v>
      </c>
      <c r="AR2369" t="str">
        <f>VLOOKUP(M2369,spp!A:K,10,FALSE)</f>
        <v>Depredador</v>
      </c>
      <c r="AS2369" t="str">
        <f>VLOOKUP(M2369,spp!A:L,12,FALSE)</f>
        <v>LC</v>
      </c>
    </row>
    <row r="2370" spans="1:45" x14ac:dyDescent="0.3">
      <c r="A2370">
        <v>45</v>
      </c>
      <c r="B2370" s="2" t="s">
        <v>1176</v>
      </c>
      <c r="C2370" s="2" t="s">
        <v>1177</v>
      </c>
      <c r="D2370" s="2" t="s">
        <v>1193</v>
      </c>
      <c r="E2370" s="2" t="s">
        <v>1192</v>
      </c>
      <c r="F2370" s="2">
        <v>1</v>
      </c>
      <c r="G2370" s="1">
        <v>41501</v>
      </c>
      <c r="H2370" s="61">
        <v>2013</v>
      </c>
      <c r="I2370" s="5" t="s">
        <v>986</v>
      </c>
      <c r="K2370" s="42">
        <v>7</v>
      </c>
      <c r="L2370" t="str">
        <f t="shared" si="261"/>
        <v>Profundo</v>
      </c>
      <c r="M2370" s="2" t="s">
        <v>1028</v>
      </c>
      <c r="N2370" t="str">
        <f>VLOOKUP(M2370,spp!A:B,2,FALSE)</f>
        <v>Thalassoma lucasanum</v>
      </c>
      <c r="O2370">
        <f t="shared" si="267"/>
        <v>100</v>
      </c>
      <c r="Q2370">
        <v>100</v>
      </c>
      <c r="AJ2370">
        <f>VLOOKUP(M2370,spp!A:C,3,FALSE)</f>
        <v>1.261E-2</v>
      </c>
      <c r="AK2370">
        <f>VLOOKUP(M2370,spp!A:D,4,FALSE)</f>
        <v>2</v>
      </c>
      <c r="AL2370">
        <f t="shared" si="262"/>
        <v>70.931250000000006</v>
      </c>
      <c r="AM2370">
        <f t="shared" si="263"/>
        <v>1.7732812500000001</v>
      </c>
      <c r="AN2370">
        <f t="shared" si="264"/>
        <v>17.732812500000001</v>
      </c>
      <c r="AO2370">
        <f t="shared" si="265"/>
        <v>1.77328125E-2</v>
      </c>
      <c r="AP2370">
        <f t="shared" si="266"/>
        <v>2</v>
      </c>
      <c r="AQ2370">
        <f>VLOOKUP(M2370,spp!A:H,8,FALSE)</f>
        <v>3.5</v>
      </c>
      <c r="AR2370" t="str">
        <f>VLOOKUP(M2370,spp!A:K,10,FALSE)</f>
        <v>Depredador</v>
      </c>
      <c r="AS2370" t="str">
        <f>VLOOKUP(M2370,spp!A:L,12,FALSE)</f>
        <v>LC</v>
      </c>
    </row>
    <row r="2371" spans="1:45" x14ac:dyDescent="0.3">
      <c r="A2371">
        <v>45</v>
      </c>
      <c r="B2371" s="2" t="s">
        <v>1176</v>
      </c>
      <c r="C2371" s="2" t="s">
        <v>1177</v>
      </c>
      <c r="D2371" s="2" t="s">
        <v>1193</v>
      </c>
      <c r="E2371" s="2" t="s">
        <v>1192</v>
      </c>
      <c r="F2371" s="2">
        <v>1</v>
      </c>
      <c r="G2371" s="1">
        <v>41501</v>
      </c>
      <c r="H2371" s="61">
        <v>2013</v>
      </c>
      <c r="I2371" s="5" t="s">
        <v>986</v>
      </c>
      <c r="K2371" s="42">
        <v>7</v>
      </c>
      <c r="L2371" t="str">
        <f t="shared" si="261"/>
        <v>Profundo</v>
      </c>
      <c r="M2371" s="2" t="s">
        <v>1062</v>
      </c>
      <c r="N2371" t="str">
        <f>VLOOKUP(M2371,spp!A:B,2,FALSE)</f>
        <v>Paranthias colonus</v>
      </c>
      <c r="O2371">
        <f t="shared" si="267"/>
        <v>50</v>
      </c>
      <c r="R2371">
        <v>50</v>
      </c>
      <c r="AJ2371">
        <f>VLOOKUP(M2371,spp!A:C,3,FALSE)</f>
        <v>1.485E-2</v>
      </c>
      <c r="AK2371">
        <f>VLOOKUP(M2371,spp!A:D,4,FALSE)</f>
        <v>2</v>
      </c>
      <c r="AL2371">
        <f t="shared" si="262"/>
        <v>116.015625</v>
      </c>
      <c r="AM2371">
        <f t="shared" si="263"/>
        <v>2.900390625</v>
      </c>
      <c r="AN2371">
        <f t="shared" si="264"/>
        <v>29.00390625</v>
      </c>
      <c r="AO2371">
        <f t="shared" si="265"/>
        <v>2.9003906249999999E-2</v>
      </c>
      <c r="AP2371">
        <f t="shared" si="266"/>
        <v>1</v>
      </c>
      <c r="AQ2371">
        <f>VLOOKUP(M2371,spp!A:H,8,FALSE)</f>
        <v>3.8</v>
      </c>
      <c r="AR2371" t="str">
        <f>VLOOKUP(M2371,spp!A:K,10,FALSE)</f>
        <v>Planctívoro</v>
      </c>
      <c r="AS2371" t="str">
        <f>VLOOKUP(M2371,spp!A:L,12,FALSE)</f>
        <v>LC</v>
      </c>
    </row>
    <row r="2372" spans="1:45" x14ac:dyDescent="0.3">
      <c r="A2372">
        <v>45</v>
      </c>
      <c r="B2372" s="2" t="s">
        <v>1176</v>
      </c>
      <c r="C2372" s="2" t="s">
        <v>1177</v>
      </c>
      <c r="D2372" s="2" t="s">
        <v>1193</v>
      </c>
      <c r="E2372" s="2" t="s">
        <v>1192</v>
      </c>
      <c r="F2372" s="2">
        <v>1</v>
      </c>
      <c r="G2372" s="1">
        <v>41501</v>
      </c>
      <c r="H2372" s="61">
        <v>2013</v>
      </c>
      <c r="I2372" s="5" t="s">
        <v>986</v>
      </c>
      <c r="K2372" s="42">
        <v>7</v>
      </c>
      <c r="L2372" t="str">
        <f t="shared" ref="L2372:L2435" si="268">IF(K2372&gt;6,"Profundo","Somero")</f>
        <v>Profundo</v>
      </c>
      <c r="M2372" s="2" t="s">
        <v>1042</v>
      </c>
      <c r="N2372" t="str">
        <f>VLOOKUP(M2372,spp!A:B,2,FALSE)</f>
        <v>Bodianus diplotaenia</v>
      </c>
      <c r="O2372">
        <f t="shared" si="267"/>
        <v>1</v>
      </c>
      <c r="T2372">
        <v>1</v>
      </c>
      <c r="AJ2372">
        <f>VLOOKUP(M2372,spp!A:C,3,FALSE)</f>
        <v>2.01E-2</v>
      </c>
      <c r="AK2372">
        <f>VLOOKUP(M2372,spp!A:D,4,FALSE)</f>
        <v>2</v>
      </c>
      <c r="AL2372">
        <f t="shared" ref="AL2372:AL2435" si="269">((AJ2372*$P$2^AK2372)*P2372)+((AJ2372*$Q$2^AK2372)*Q2372)+((AJ2372*$R$2^AK2372)*R2372)+((AJ2372*$S$2^AK2372)*S2372)+((AJ2372*$T$2^AK2372)*T2372)+((AJ2372*$U$2^AK2372)*U2372)+((AJ2372*$V$2^AK2372)*V2372)+((AJ2372*$W$2^AK2372)*W2372)+((AJ2372*$X$2^AK2372)*X2372)+((AJ2372*$Y$2^AK2372)*Y2372)+((AJ2372*$Z$2^AK2372)*Z2372)+((AJ2372*$AA$2^AK2372)*AA2372)+((AJ2372*$AB$2^AK2372)*AB2372)+ ((AJ2372*$AC$2^AK2372)*AC2372)+((AJ2372*$AD$2^AK2372)*AD2372)+((AJ2372*$AE$2^AK2372)*AE2372)+((AJ2372*$AF$2^AK2372)*AF2372)+((AJ2372*$AG$2^AK2372)*AG2372)+((AJ2372*$AH$2^AK2372)*AH2372)</f>
        <v>12.5625</v>
      </c>
      <c r="AM2372">
        <f t="shared" ref="AM2372:AM2435" si="270">AL2372/40</f>
        <v>0.31406250000000002</v>
      </c>
      <c r="AN2372">
        <f t="shared" ref="AN2372:AN2435" si="271">AM2372*10</f>
        <v>3.140625</v>
      </c>
      <c r="AO2372">
        <f t="shared" ref="AO2372:AO2435" si="272">AN2372/1000</f>
        <v>3.1406250000000002E-3</v>
      </c>
      <c r="AP2372">
        <f t="shared" ref="AP2372:AP2435" si="273">O2372/$C$1</f>
        <v>0.02</v>
      </c>
      <c r="AQ2372">
        <f>VLOOKUP(M2372,spp!A:H,8,FALSE)</f>
        <v>3.4</v>
      </c>
      <c r="AR2372" t="str">
        <f>VLOOKUP(M2372,spp!A:K,10,FALSE)</f>
        <v>Depredador</v>
      </c>
      <c r="AS2372" t="str">
        <f>VLOOKUP(M2372,spp!A:L,12,FALSE)</f>
        <v>LC</v>
      </c>
    </row>
    <row r="2373" spans="1:45" x14ac:dyDescent="0.3">
      <c r="A2373">
        <v>45</v>
      </c>
      <c r="B2373" s="2" t="s">
        <v>1176</v>
      </c>
      <c r="C2373" s="2" t="s">
        <v>1177</v>
      </c>
      <c r="D2373" s="2" t="s">
        <v>1193</v>
      </c>
      <c r="E2373" s="2" t="s">
        <v>1192</v>
      </c>
      <c r="F2373" s="2">
        <v>1</v>
      </c>
      <c r="G2373" s="1">
        <v>41501</v>
      </c>
      <c r="H2373" s="61">
        <v>2013</v>
      </c>
      <c r="I2373" s="5" t="s">
        <v>986</v>
      </c>
      <c r="K2373" s="42">
        <v>7</v>
      </c>
      <c r="L2373" t="str">
        <f t="shared" si="268"/>
        <v>Profundo</v>
      </c>
      <c r="M2373" s="2" t="s">
        <v>1194</v>
      </c>
      <c r="N2373" t="str">
        <f>VLOOKUP(M2373,spp!A:B,2,FALSE)</f>
        <v>Stegastes arcifrons</v>
      </c>
      <c r="O2373">
        <f t="shared" si="267"/>
        <v>20</v>
      </c>
      <c r="Q2373">
        <v>20</v>
      </c>
      <c r="AJ2373">
        <f>VLOOKUP(M2373,spp!A:C,3,FALSE)</f>
        <v>3.49E-2</v>
      </c>
      <c r="AK2373">
        <f>VLOOKUP(M2373,spp!A:D,4,FALSE)</f>
        <v>2</v>
      </c>
      <c r="AL2373">
        <f t="shared" si="269"/>
        <v>39.262500000000003</v>
      </c>
      <c r="AM2373">
        <f t="shared" si="270"/>
        <v>0.98156250000000012</v>
      </c>
      <c r="AN2373">
        <f t="shared" si="271"/>
        <v>9.8156250000000007</v>
      </c>
      <c r="AO2373">
        <f t="shared" si="272"/>
        <v>9.8156250000000014E-3</v>
      </c>
      <c r="AP2373">
        <f t="shared" si="273"/>
        <v>0.4</v>
      </c>
      <c r="AQ2373">
        <f>VLOOKUP(M2373,spp!A:H,8,FALSE)</f>
        <v>2.97</v>
      </c>
      <c r="AR2373" t="str">
        <f>VLOOKUP(M2373,spp!A:K,10,FALSE)</f>
        <v>Herbívoro</v>
      </c>
      <c r="AS2373" t="str">
        <f>VLOOKUP(M2373,spp!A:L,12,FALSE)</f>
        <v>LC</v>
      </c>
    </row>
    <row r="2374" spans="1:45" x14ac:dyDescent="0.3">
      <c r="A2374">
        <v>45</v>
      </c>
      <c r="B2374" s="2" t="s">
        <v>1176</v>
      </c>
      <c r="C2374" s="2" t="s">
        <v>1177</v>
      </c>
      <c r="D2374" s="2" t="s">
        <v>1193</v>
      </c>
      <c r="E2374" s="2" t="s">
        <v>1192</v>
      </c>
      <c r="F2374" s="2">
        <v>1</v>
      </c>
      <c r="G2374" s="1">
        <v>41501</v>
      </c>
      <c r="H2374" s="61">
        <v>2013</v>
      </c>
      <c r="I2374" s="5" t="s">
        <v>986</v>
      </c>
      <c r="K2374" s="42">
        <v>7</v>
      </c>
      <c r="L2374" t="str">
        <f t="shared" si="268"/>
        <v>Profundo</v>
      </c>
      <c r="M2374" s="2" t="s">
        <v>1064</v>
      </c>
      <c r="N2374" t="str">
        <f>VLOOKUP(M2374,spp!A:B,2,FALSE)</f>
        <v>Zanclus cornutus</v>
      </c>
      <c r="O2374">
        <f t="shared" si="267"/>
        <v>1</v>
      </c>
      <c r="R2374">
        <v>1</v>
      </c>
      <c r="AJ2374">
        <f>VLOOKUP(M2374,spp!A:C,3,FALSE)</f>
        <v>1.47E-2</v>
      </c>
      <c r="AK2374">
        <f>VLOOKUP(M2374,spp!A:D,4,FALSE)</f>
        <v>3</v>
      </c>
      <c r="AL2374">
        <f t="shared" si="269"/>
        <v>28.7109375</v>
      </c>
      <c r="AM2374">
        <f t="shared" si="270"/>
        <v>0.7177734375</v>
      </c>
      <c r="AN2374">
        <f t="shared" si="271"/>
        <v>7.177734375</v>
      </c>
      <c r="AO2374">
        <f t="shared" si="272"/>
        <v>7.1777343749999997E-3</v>
      </c>
      <c r="AP2374">
        <f t="shared" si="273"/>
        <v>0.02</v>
      </c>
      <c r="AQ2374">
        <f>VLOOKUP(M2374,spp!A:H,8,FALSE)</f>
        <v>2.9</v>
      </c>
      <c r="AR2374" t="str">
        <f>VLOOKUP(M2374,spp!A:K,10,FALSE)</f>
        <v>Herbívoro</v>
      </c>
      <c r="AS2374" t="str">
        <f>VLOOKUP(M2374,spp!A:L,12,FALSE)</f>
        <v>NE</v>
      </c>
    </row>
    <row r="2375" spans="1:45" x14ac:dyDescent="0.3">
      <c r="A2375">
        <v>45</v>
      </c>
      <c r="B2375" s="2" t="s">
        <v>1176</v>
      </c>
      <c r="C2375" s="2" t="s">
        <v>1177</v>
      </c>
      <c r="D2375" s="2" t="s">
        <v>1193</v>
      </c>
      <c r="E2375" s="2" t="s">
        <v>1192</v>
      </c>
      <c r="F2375" s="2">
        <v>1</v>
      </c>
      <c r="G2375" s="1">
        <v>41501</v>
      </c>
      <c r="H2375" s="61">
        <v>2013</v>
      </c>
      <c r="I2375" s="5" t="s">
        <v>986</v>
      </c>
      <c r="K2375" s="42">
        <v>7</v>
      </c>
      <c r="L2375" t="str">
        <f t="shared" si="268"/>
        <v>Profundo</v>
      </c>
      <c r="M2375" s="2" t="s">
        <v>1066</v>
      </c>
      <c r="N2375" t="str">
        <f>VLOOKUP(M2375,spp!A:B,2,FALSE)</f>
        <v>Caranx melampygus</v>
      </c>
      <c r="O2375">
        <f t="shared" si="267"/>
        <v>1</v>
      </c>
      <c r="S2375">
        <v>1</v>
      </c>
      <c r="AJ2375">
        <f>VLOOKUP(M2375,spp!A:C,3,FALSE)</f>
        <v>2</v>
      </c>
      <c r="AK2375">
        <f>VLOOKUP(M2375,spp!A:D,4,FALSE)</f>
        <v>2</v>
      </c>
      <c r="AL2375">
        <f t="shared" si="269"/>
        <v>612.5</v>
      </c>
      <c r="AM2375">
        <f t="shared" si="270"/>
        <v>15.3125</v>
      </c>
      <c r="AN2375">
        <f t="shared" si="271"/>
        <v>153.125</v>
      </c>
      <c r="AO2375">
        <f t="shared" si="272"/>
        <v>0.15312500000000001</v>
      </c>
      <c r="AP2375">
        <f t="shared" si="273"/>
        <v>0.02</v>
      </c>
      <c r="AQ2375">
        <f>VLOOKUP(M2375,spp!A:H,8,FALSE)</f>
        <v>4.5</v>
      </c>
      <c r="AR2375" t="str">
        <f>VLOOKUP(M2375,spp!A:K,10,FALSE)</f>
        <v>Depredador Tope</v>
      </c>
      <c r="AS2375" t="str">
        <f>VLOOKUP(M2375,spp!A:L,12,FALSE)</f>
        <v>NE</v>
      </c>
    </row>
    <row r="2376" spans="1:45" x14ac:dyDescent="0.3">
      <c r="A2376">
        <v>45</v>
      </c>
      <c r="B2376" s="2" t="s">
        <v>1176</v>
      </c>
      <c r="C2376" s="2" t="s">
        <v>1177</v>
      </c>
      <c r="D2376" s="2" t="s">
        <v>1193</v>
      </c>
      <c r="E2376" s="2" t="s">
        <v>1192</v>
      </c>
      <c r="F2376" s="2">
        <v>1</v>
      </c>
      <c r="G2376" s="1">
        <v>41501</v>
      </c>
      <c r="H2376" s="61">
        <v>2013</v>
      </c>
      <c r="I2376" s="5" t="s">
        <v>986</v>
      </c>
      <c r="K2376" s="42">
        <v>7</v>
      </c>
      <c r="L2376" t="str">
        <f t="shared" si="268"/>
        <v>Profundo</v>
      </c>
      <c r="M2376" s="2" t="s">
        <v>1046</v>
      </c>
      <c r="N2376" t="str">
        <f>VLOOKUP(M2376,spp!A:B,2,FALSE)</f>
        <v>Arothron meleagris</v>
      </c>
      <c r="O2376">
        <f t="shared" si="267"/>
        <v>3</v>
      </c>
      <c r="R2376">
        <v>1</v>
      </c>
      <c r="T2376">
        <v>2</v>
      </c>
      <c r="AJ2376">
        <f>VLOOKUP(M2376,spp!A:C,3,FALSE)</f>
        <v>3</v>
      </c>
      <c r="AK2376">
        <f>VLOOKUP(M2376,spp!A:D,4,FALSE)</f>
        <v>2</v>
      </c>
      <c r="AL2376">
        <f t="shared" si="269"/>
        <v>4218.75</v>
      </c>
      <c r="AM2376">
        <f t="shared" si="270"/>
        <v>105.46875</v>
      </c>
      <c r="AN2376">
        <f t="shared" si="271"/>
        <v>1054.6875</v>
      </c>
      <c r="AO2376">
        <f t="shared" si="272"/>
        <v>1.0546875</v>
      </c>
      <c r="AP2376">
        <f t="shared" si="273"/>
        <v>0.06</v>
      </c>
      <c r="AQ2376">
        <f>VLOOKUP(M2376,spp!A:H,8,FALSE)</f>
        <v>3.4</v>
      </c>
      <c r="AR2376" t="str">
        <f>VLOOKUP(M2376,spp!A:K,10,FALSE)</f>
        <v>Depredador</v>
      </c>
      <c r="AS2376" t="str">
        <f>VLOOKUP(M2376,spp!A:L,12,FALSE)</f>
        <v>NE</v>
      </c>
    </row>
    <row r="2377" spans="1:45" x14ac:dyDescent="0.3">
      <c r="A2377">
        <v>45</v>
      </c>
      <c r="B2377" s="2" t="s">
        <v>1176</v>
      </c>
      <c r="C2377" s="2" t="s">
        <v>1177</v>
      </c>
      <c r="D2377" s="2" t="s">
        <v>1193</v>
      </c>
      <c r="E2377" s="2" t="s">
        <v>1192</v>
      </c>
      <c r="F2377" s="2">
        <v>1</v>
      </c>
      <c r="G2377" s="1">
        <v>41501</v>
      </c>
      <c r="H2377" s="61">
        <v>2013</v>
      </c>
      <c r="I2377" s="5" t="s">
        <v>986</v>
      </c>
      <c r="K2377" s="42">
        <v>7</v>
      </c>
      <c r="L2377" t="str">
        <f t="shared" si="268"/>
        <v>Profundo</v>
      </c>
      <c r="M2377" s="2" t="s">
        <v>1038</v>
      </c>
      <c r="N2377" t="str">
        <f>VLOOKUP(M2377,spp!A:B,2,FALSE)</f>
        <v>Holacanthus passer</v>
      </c>
      <c r="O2377">
        <f t="shared" si="267"/>
        <v>1</v>
      </c>
      <c r="R2377">
        <v>1</v>
      </c>
      <c r="AJ2377">
        <f>VLOOKUP(M2377,spp!A:C,3,FALSE)</f>
        <v>2</v>
      </c>
      <c r="AK2377">
        <f>VLOOKUP(M2377,spp!A:D,4,FALSE)</f>
        <v>3</v>
      </c>
      <c r="AL2377">
        <f t="shared" si="269"/>
        <v>3906.25</v>
      </c>
      <c r="AM2377">
        <f t="shared" si="270"/>
        <v>97.65625</v>
      </c>
      <c r="AN2377">
        <f t="shared" si="271"/>
        <v>976.5625</v>
      </c>
      <c r="AO2377">
        <f t="shared" si="272"/>
        <v>0.9765625</v>
      </c>
      <c r="AP2377">
        <f t="shared" si="273"/>
        <v>0.02</v>
      </c>
      <c r="AQ2377">
        <f>VLOOKUP(M2377,spp!A:H,8,FALSE)</f>
        <v>2.6</v>
      </c>
      <c r="AR2377" t="str">
        <f>VLOOKUP(M2377,spp!A:K,10,FALSE)</f>
        <v>Herbívoro</v>
      </c>
      <c r="AS2377" t="str">
        <f>VLOOKUP(M2377,spp!A:L,12,FALSE)</f>
        <v>LC</v>
      </c>
    </row>
    <row r="2378" spans="1:45" x14ac:dyDescent="0.3">
      <c r="A2378">
        <v>45</v>
      </c>
      <c r="B2378" s="2" t="s">
        <v>1176</v>
      </c>
      <c r="C2378" s="2" t="s">
        <v>1177</v>
      </c>
      <c r="D2378" s="2" t="s">
        <v>1193</v>
      </c>
      <c r="E2378" s="2" t="s">
        <v>1192</v>
      </c>
      <c r="F2378" s="2">
        <v>1</v>
      </c>
      <c r="G2378" s="1">
        <v>41501</v>
      </c>
      <c r="H2378" s="61">
        <v>2013</v>
      </c>
      <c r="I2378" s="5" t="s">
        <v>986</v>
      </c>
      <c r="K2378" s="42">
        <v>7</v>
      </c>
      <c r="L2378" t="str">
        <f t="shared" si="268"/>
        <v>Profundo</v>
      </c>
      <c r="M2378" s="2" t="s">
        <v>1022</v>
      </c>
      <c r="N2378" t="str">
        <f>VLOOKUP(M2378,spp!A:B,2,FALSE)</f>
        <v>Epinephelus labriformis</v>
      </c>
      <c r="O2378">
        <f t="shared" si="267"/>
        <v>2</v>
      </c>
      <c r="S2378">
        <v>1</v>
      </c>
      <c r="T2378">
        <v>1</v>
      </c>
      <c r="AJ2378">
        <f>VLOOKUP(M2378,spp!A:C,3,FALSE)</f>
        <v>3</v>
      </c>
      <c r="AK2378">
        <f>VLOOKUP(M2378,spp!A:D,4,FALSE)</f>
        <v>2.9</v>
      </c>
      <c r="AL2378">
        <f t="shared" si="269"/>
        <v>46050.282853635166</v>
      </c>
      <c r="AM2378">
        <f t="shared" si="270"/>
        <v>1151.2570713408791</v>
      </c>
      <c r="AN2378">
        <f t="shared" si="271"/>
        <v>11512.57071340879</v>
      </c>
      <c r="AO2378">
        <f t="shared" si="272"/>
        <v>11.51257071340879</v>
      </c>
      <c r="AP2378">
        <f t="shared" si="273"/>
        <v>0.04</v>
      </c>
      <c r="AQ2378">
        <f>VLOOKUP(M2378,spp!A:H,8,FALSE)</f>
        <v>4</v>
      </c>
      <c r="AR2378" t="str">
        <f>VLOOKUP(M2378,spp!A:K,10,FALSE)</f>
        <v>Depredador Tope</v>
      </c>
      <c r="AS2378" t="str">
        <f>VLOOKUP(M2378,spp!A:L,12,FALSE)</f>
        <v>LC</v>
      </c>
    </row>
    <row r="2379" spans="1:45" x14ac:dyDescent="0.3">
      <c r="A2379">
        <v>45</v>
      </c>
      <c r="B2379" s="2" t="s">
        <v>1176</v>
      </c>
      <c r="C2379" s="2" t="s">
        <v>1177</v>
      </c>
      <c r="D2379" s="2" t="s">
        <v>1193</v>
      </c>
      <c r="E2379" s="2" t="s">
        <v>1192</v>
      </c>
      <c r="F2379" s="2">
        <v>1</v>
      </c>
      <c r="G2379" s="1">
        <v>41501</v>
      </c>
      <c r="H2379" s="61">
        <v>2013</v>
      </c>
      <c r="I2379" s="5" t="s">
        <v>986</v>
      </c>
      <c r="K2379" s="42">
        <v>7</v>
      </c>
      <c r="L2379" t="str">
        <f t="shared" si="268"/>
        <v>Profundo</v>
      </c>
      <c r="M2379" s="2" t="s">
        <v>1080</v>
      </c>
      <c r="N2379" t="str">
        <f>VLOOKUP(M2379,spp!A:B,2,FALSE)</f>
        <v>Aulostomus chinensis</v>
      </c>
      <c r="O2379">
        <f t="shared" si="267"/>
        <v>1</v>
      </c>
      <c r="T2379">
        <v>1</v>
      </c>
      <c r="AJ2379">
        <f>VLOOKUP(M2379,spp!A:C,3,FALSE)</f>
        <v>2</v>
      </c>
      <c r="AK2379">
        <f>VLOOKUP(M2379,spp!A:D,4,FALSE)</f>
        <v>3</v>
      </c>
      <c r="AL2379">
        <f t="shared" si="269"/>
        <v>31250</v>
      </c>
      <c r="AM2379">
        <f t="shared" si="270"/>
        <v>781.25</v>
      </c>
      <c r="AN2379">
        <f t="shared" si="271"/>
        <v>7812.5</v>
      </c>
      <c r="AO2379">
        <f t="shared" si="272"/>
        <v>7.8125</v>
      </c>
      <c r="AP2379">
        <f t="shared" si="273"/>
        <v>0.02</v>
      </c>
      <c r="AQ2379">
        <f>VLOOKUP(M2379,spp!A:H,8,FALSE)</f>
        <v>3.9</v>
      </c>
      <c r="AR2379" t="str">
        <f>VLOOKUP(M2379,spp!A:K,10,FALSE)</f>
        <v>Depredador</v>
      </c>
      <c r="AS2379" t="str">
        <f>VLOOKUP(M2379,spp!A:L,12,FALSE)</f>
        <v>NE</v>
      </c>
    </row>
    <row r="2380" spans="1:45" x14ac:dyDescent="0.3">
      <c r="A2380">
        <v>45</v>
      </c>
      <c r="B2380" s="2" t="s">
        <v>1176</v>
      </c>
      <c r="C2380" s="2" t="s">
        <v>1177</v>
      </c>
      <c r="D2380" s="2" t="s">
        <v>1193</v>
      </c>
      <c r="E2380" s="2" t="s">
        <v>1192</v>
      </c>
      <c r="F2380" s="2">
        <v>1</v>
      </c>
      <c r="G2380" s="1">
        <v>41501</v>
      </c>
      <c r="H2380" s="61">
        <v>2013</v>
      </c>
      <c r="I2380" s="5" t="s">
        <v>986</v>
      </c>
      <c r="K2380" s="42">
        <v>7</v>
      </c>
      <c r="L2380" t="str">
        <f t="shared" si="268"/>
        <v>Profundo</v>
      </c>
      <c r="M2380" s="2" t="s">
        <v>1041</v>
      </c>
      <c r="N2380" t="str">
        <f>VLOOKUP(M2380,spp!A:B,2,FALSE)</f>
        <v>Chromis atrilobata</v>
      </c>
      <c r="O2380">
        <f t="shared" si="267"/>
        <v>15</v>
      </c>
      <c r="P2380">
        <v>15</v>
      </c>
      <c r="AJ2380">
        <f>VLOOKUP(M2380,spp!A:C,3,FALSE)</f>
        <v>5</v>
      </c>
      <c r="AK2380">
        <f>VLOOKUP(M2380,spp!A:D,4,FALSE)</f>
        <v>3.41655</v>
      </c>
      <c r="AL2380">
        <f t="shared" si="269"/>
        <v>1716.4975979714177</v>
      </c>
      <c r="AM2380">
        <f t="shared" si="270"/>
        <v>42.912439949285442</v>
      </c>
      <c r="AN2380">
        <f t="shared" si="271"/>
        <v>429.12439949285442</v>
      </c>
      <c r="AO2380">
        <f t="shared" si="272"/>
        <v>0.42912439949285441</v>
      </c>
      <c r="AP2380">
        <f t="shared" si="273"/>
        <v>0.3</v>
      </c>
      <c r="AQ2380">
        <f>VLOOKUP(M2380,spp!A:H,8,FALSE)</f>
        <v>3.4</v>
      </c>
      <c r="AR2380" t="str">
        <f>VLOOKUP(M2380,spp!A:K,10,FALSE)</f>
        <v>Planctívoro</v>
      </c>
      <c r="AS2380" t="str">
        <f>VLOOKUP(M2380,spp!A:L,12,FALSE)</f>
        <v>LC</v>
      </c>
    </row>
    <row r="2381" spans="1:45" x14ac:dyDescent="0.3">
      <c r="A2381">
        <v>45</v>
      </c>
      <c r="B2381" s="2" t="s">
        <v>1176</v>
      </c>
      <c r="C2381" s="2" t="s">
        <v>1177</v>
      </c>
      <c r="D2381" s="2" t="s">
        <v>1193</v>
      </c>
      <c r="E2381" s="2" t="s">
        <v>1192</v>
      </c>
      <c r="F2381" s="2">
        <v>1</v>
      </c>
      <c r="G2381" s="1">
        <v>41501</v>
      </c>
      <c r="H2381" s="61">
        <v>2013</v>
      </c>
      <c r="I2381" s="5" t="s">
        <v>986</v>
      </c>
      <c r="K2381" s="42">
        <v>7</v>
      </c>
      <c r="L2381" t="str">
        <f t="shared" si="268"/>
        <v>Profundo</v>
      </c>
      <c r="M2381" s="2" t="s">
        <v>1081</v>
      </c>
      <c r="N2381" t="str">
        <f>VLOOKUP(M2381,spp!A:B,2,FALSE)</f>
        <v>Triaenodon obesus</v>
      </c>
      <c r="O2381">
        <f t="shared" si="267"/>
        <v>1</v>
      </c>
      <c r="AA2381">
        <v>1</v>
      </c>
      <c r="AJ2381">
        <f>VLOOKUP(M2381,spp!A:C,3,FALSE)</f>
        <v>1.5E-3</v>
      </c>
      <c r="AK2381">
        <f>VLOOKUP(M2381,spp!A:D,4,FALSE)</f>
        <v>3</v>
      </c>
      <c r="AL2381">
        <f t="shared" si="269"/>
        <v>1286.0625</v>
      </c>
      <c r="AM2381">
        <f t="shared" si="270"/>
        <v>32.151562499999997</v>
      </c>
      <c r="AN2381">
        <f t="shared" si="271"/>
        <v>321.515625</v>
      </c>
      <c r="AO2381">
        <f t="shared" si="272"/>
        <v>0.32151562500000003</v>
      </c>
      <c r="AP2381">
        <f t="shared" si="273"/>
        <v>0.02</v>
      </c>
      <c r="AQ2381">
        <f>VLOOKUP(M2381,spp!A:H,8,FALSE)</f>
        <v>4.2</v>
      </c>
      <c r="AR2381" t="str">
        <f>VLOOKUP(M2381,spp!A:K,10,FALSE)</f>
        <v>Depredador Tope</v>
      </c>
      <c r="AS2381" t="str">
        <f>VLOOKUP(M2381,spp!A:L,12,FALSE)</f>
        <v>NT</v>
      </c>
    </row>
    <row r="2382" spans="1:45" x14ac:dyDescent="0.3">
      <c r="A2382">
        <v>45</v>
      </c>
      <c r="B2382" s="2" t="s">
        <v>1176</v>
      </c>
      <c r="C2382" s="2" t="s">
        <v>1177</v>
      </c>
      <c r="D2382" s="2" t="s">
        <v>1193</v>
      </c>
      <c r="E2382" s="2" t="s">
        <v>1192</v>
      </c>
      <c r="F2382" s="2">
        <v>2</v>
      </c>
      <c r="G2382" s="1">
        <v>41501</v>
      </c>
      <c r="H2382" s="61">
        <v>2013</v>
      </c>
      <c r="I2382" s="5" t="s">
        <v>986</v>
      </c>
      <c r="K2382" s="42">
        <v>7</v>
      </c>
      <c r="L2382" t="str">
        <f t="shared" si="268"/>
        <v>Profundo</v>
      </c>
      <c r="M2382" s="2" t="s">
        <v>1080</v>
      </c>
      <c r="N2382" t="str">
        <f>VLOOKUP(M2382,spp!A:B,2,FALSE)</f>
        <v>Aulostomus chinensis</v>
      </c>
      <c r="O2382">
        <f t="shared" si="267"/>
        <v>2</v>
      </c>
      <c r="U2382">
        <v>2</v>
      </c>
      <c r="AJ2382">
        <f>VLOOKUP(M2382,spp!A:C,3,FALSE)</f>
        <v>2</v>
      </c>
      <c r="AK2382">
        <f>VLOOKUP(M2382,spp!A:D,4,FALSE)</f>
        <v>3</v>
      </c>
      <c r="AL2382">
        <f t="shared" si="269"/>
        <v>171500</v>
      </c>
      <c r="AM2382">
        <f t="shared" si="270"/>
        <v>4287.5</v>
      </c>
      <c r="AN2382">
        <f t="shared" si="271"/>
        <v>42875</v>
      </c>
      <c r="AO2382">
        <f t="shared" si="272"/>
        <v>42.875</v>
      </c>
      <c r="AP2382">
        <f t="shared" si="273"/>
        <v>0.04</v>
      </c>
      <c r="AQ2382">
        <f>VLOOKUP(M2382,spp!A:H,8,FALSE)</f>
        <v>3.9</v>
      </c>
      <c r="AR2382" t="str">
        <f>VLOOKUP(M2382,spp!A:K,10,FALSE)</f>
        <v>Depredador</v>
      </c>
      <c r="AS2382" t="str">
        <f>VLOOKUP(M2382,spp!A:L,12,FALSE)</f>
        <v>NE</v>
      </c>
    </row>
    <row r="2383" spans="1:45" x14ac:dyDescent="0.3">
      <c r="A2383">
        <v>45</v>
      </c>
      <c r="B2383" s="2" t="s">
        <v>1176</v>
      </c>
      <c r="C2383" s="2" t="s">
        <v>1177</v>
      </c>
      <c r="D2383" s="2" t="s">
        <v>1193</v>
      </c>
      <c r="E2383" s="2" t="s">
        <v>1192</v>
      </c>
      <c r="F2383" s="2">
        <v>2</v>
      </c>
      <c r="G2383" s="1">
        <v>41501</v>
      </c>
      <c r="H2383" s="61">
        <v>2013</v>
      </c>
      <c r="I2383" s="5" t="s">
        <v>986</v>
      </c>
      <c r="K2383" s="42">
        <v>7</v>
      </c>
      <c r="L2383" t="str">
        <f t="shared" si="268"/>
        <v>Profundo</v>
      </c>
      <c r="M2383" s="2" t="s">
        <v>1042</v>
      </c>
      <c r="N2383" t="str">
        <f>VLOOKUP(M2383,spp!A:B,2,FALSE)</f>
        <v>Bodianus diplotaenia</v>
      </c>
      <c r="O2383">
        <f t="shared" si="267"/>
        <v>6</v>
      </c>
      <c r="S2383">
        <v>5</v>
      </c>
      <c r="T2383">
        <v>1</v>
      </c>
      <c r="AJ2383">
        <f>VLOOKUP(M2383,spp!A:C,3,FALSE)</f>
        <v>2.01E-2</v>
      </c>
      <c r="AK2383">
        <f>VLOOKUP(M2383,spp!A:D,4,FALSE)</f>
        <v>2</v>
      </c>
      <c r="AL2383">
        <f t="shared" si="269"/>
        <v>43.340625000000003</v>
      </c>
      <c r="AM2383">
        <f t="shared" si="270"/>
        <v>1.083515625</v>
      </c>
      <c r="AN2383">
        <f t="shared" si="271"/>
        <v>10.835156250000001</v>
      </c>
      <c r="AO2383">
        <f t="shared" si="272"/>
        <v>1.083515625E-2</v>
      </c>
      <c r="AP2383">
        <f t="shared" si="273"/>
        <v>0.12</v>
      </c>
      <c r="AQ2383">
        <f>VLOOKUP(M2383,spp!A:H,8,FALSE)</f>
        <v>3.4</v>
      </c>
      <c r="AR2383" t="str">
        <f>VLOOKUP(M2383,spp!A:K,10,FALSE)</f>
        <v>Depredador</v>
      </c>
      <c r="AS2383" t="str">
        <f>VLOOKUP(M2383,spp!A:L,12,FALSE)</f>
        <v>LC</v>
      </c>
    </row>
    <row r="2384" spans="1:45" x14ac:dyDescent="0.3">
      <c r="A2384">
        <v>45</v>
      </c>
      <c r="B2384" s="2" t="s">
        <v>1176</v>
      </c>
      <c r="C2384" s="2" t="s">
        <v>1177</v>
      </c>
      <c r="D2384" s="2" t="s">
        <v>1193</v>
      </c>
      <c r="E2384" s="2" t="s">
        <v>1192</v>
      </c>
      <c r="F2384" s="2">
        <v>2</v>
      </c>
      <c r="G2384" s="1">
        <v>41501</v>
      </c>
      <c r="H2384" s="61">
        <v>2013</v>
      </c>
      <c r="I2384" s="5" t="s">
        <v>986</v>
      </c>
      <c r="K2384" s="42">
        <v>7</v>
      </c>
      <c r="L2384" t="str">
        <f t="shared" si="268"/>
        <v>Profundo</v>
      </c>
      <c r="M2384" s="2" t="s">
        <v>1064</v>
      </c>
      <c r="N2384" t="str">
        <f>VLOOKUP(M2384,spp!A:B,2,FALSE)</f>
        <v>Zanclus cornutus</v>
      </c>
      <c r="O2384">
        <f t="shared" si="267"/>
        <v>3</v>
      </c>
      <c r="R2384">
        <v>3</v>
      </c>
      <c r="AJ2384">
        <f>VLOOKUP(M2384,spp!A:C,3,FALSE)</f>
        <v>1.47E-2</v>
      </c>
      <c r="AK2384">
        <f>VLOOKUP(M2384,spp!A:D,4,FALSE)</f>
        <v>3</v>
      </c>
      <c r="AL2384">
        <f t="shared" si="269"/>
        <v>86.1328125</v>
      </c>
      <c r="AM2384">
        <f t="shared" si="270"/>
        <v>2.1533203125</v>
      </c>
      <c r="AN2384">
        <f t="shared" si="271"/>
        <v>21.533203125</v>
      </c>
      <c r="AO2384">
        <f t="shared" si="272"/>
        <v>2.1533203125000001E-2</v>
      </c>
      <c r="AP2384">
        <f t="shared" si="273"/>
        <v>0.06</v>
      </c>
      <c r="AQ2384">
        <f>VLOOKUP(M2384,spp!A:H,8,FALSE)</f>
        <v>2.9</v>
      </c>
      <c r="AR2384" t="str">
        <f>VLOOKUP(M2384,spp!A:K,10,FALSE)</f>
        <v>Herbívoro</v>
      </c>
      <c r="AS2384" t="str">
        <f>VLOOKUP(M2384,spp!A:L,12,FALSE)</f>
        <v>NE</v>
      </c>
    </row>
    <row r="2385" spans="1:45" x14ac:dyDescent="0.3">
      <c r="A2385">
        <v>45</v>
      </c>
      <c r="B2385" s="2" t="s">
        <v>1176</v>
      </c>
      <c r="C2385" s="2" t="s">
        <v>1177</v>
      </c>
      <c r="D2385" s="2" t="s">
        <v>1193</v>
      </c>
      <c r="E2385" s="2" t="s">
        <v>1192</v>
      </c>
      <c r="F2385" s="2">
        <v>2</v>
      </c>
      <c r="G2385" s="1">
        <v>41501</v>
      </c>
      <c r="H2385" s="61">
        <v>2013</v>
      </c>
      <c r="I2385" s="5" t="s">
        <v>986</v>
      </c>
      <c r="K2385" s="42">
        <v>7</v>
      </c>
      <c r="L2385" t="str">
        <f t="shared" si="268"/>
        <v>Profundo</v>
      </c>
      <c r="M2385" s="2" t="s">
        <v>1195</v>
      </c>
      <c r="N2385" t="str">
        <f>VLOOKUP(M2385,spp!A:B,2,FALSE)</f>
        <v>Melichthys niger</v>
      </c>
      <c r="O2385">
        <f t="shared" si="267"/>
        <v>2</v>
      </c>
      <c r="S2385">
        <v>2</v>
      </c>
      <c r="AJ2385">
        <f>VLOOKUP(M2385,spp!A:C,3,FALSE)</f>
        <v>5</v>
      </c>
      <c r="AK2385">
        <f>VLOOKUP(M2385,spp!A:D,4,FALSE)</f>
        <v>3</v>
      </c>
      <c r="AL2385">
        <f t="shared" si="269"/>
        <v>53593.75</v>
      </c>
      <c r="AM2385">
        <f t="shared" si="270"/>
        <v>1339.84375</v>
      </c>
      <c r="AN2385">
        <f t="shared" si="271"/>
        <v>13398.4375</v>
      </c>
      <c r="AO2385">
        <f t="shared" si="272"/>
        <v>13.3984375</v>
      </c>
      <c r="AP2385">
        <f t="shared" si="273"/>
        <v>0.04</v>
      </c>
      <c r="AQ2385">
        <f>VLOOKUP(M2385,spp!A:H,8,FALSE)</f>
        <v>2.4</v>
      </c>
      <c r="AR2385" t="str">
        <f>VLOOKUP(M2385,spp!A:K,10,FALSE)</f>
        <v>Herbívoro</v>
      </c>
      <c r="AS2385" t="str">
        <f>VLOOKUP(M2385,spp!A:L,12,FALSE)</f>
        <v>NE</v>
      </c>
    </row>
    <row r="2386" spans="1:45" x14ac:dyDescent="0.3">
      <c r="A2386">
        <v>45</v>
      </c>
      <c r="B2386" s="2" t="s">
        <v>1176</v>
      </c>
      <c r="C2386" s="2" t="s">
        <v>1177</v>
      </c>
      <c r="D2386" s="2" t="s">
        <v>1193</v>
      </c>
      <c r="E2386" s="2" t="s">
        <v>1192</v>
      </c>
      <c r="F2386" s="2">
        <v>2</v>
      </c>
      <c r="G2386" s="1">
        <v>41501</v>
      </c>
      <c r="H2386" s="61">
        <v>2013</v>
      </c>
      <c r="I2386" s="5" t="s">
        <v>986</v>
      </c>
      <c r="K2386" s="42">
        <v>7</v>
      </c>
      <c r="L2386" t="str">
        <f t="shared" si="268"/>
        <v>Profundo</v>
      </c>
      <c r="M2386" s="2" t="s">
        <v>1028</v>
      </c>
      <c r="N2386" t="str">
        <f>VLOOKUP(M2386,spp!A:B,2,FALSE)</f>
        <v>Thalassoma lucasanum</v>
      </c>
      <c r="O2386">
        <f t="shared" si="267"/>
        <v>200</v>
      </c>
      <c r="Q2386">
        <v>200</v>
      </c>
      <c r="AJ2386">
        <f>VLOOKUP(M2386,spp!A:C,3,FALSE)</f>
        <v>1.261E-2</v>
      </c>
      <c r="AK2386">
        <f>VLOOKUP(M2386,spp!A:D,4,FALSE)</f>
        <v>2</v>
      </c>
      <c r="AL2386">
        <f t="shared" si="269"/>
        <v>141.86250000000001</v>
      </c>
      <c r="AM2386">
        <f t="shared" si="270"/>
        <v>3.5465625000000003</v>
      </c>
      <c r="AN2386">
        <f t="shared" si="271"/>
        <v>35.465625000000003</v>
      </c>
      <c r="AO2386">
        <f t="shared" si="272"/>
        <v>3.5465625000000001E-2</v>
      </c>
      <c r="AP2386">
        <f t="shared" si="273"/>
        <v>4</v>
      </c>
      <c r="AQ2386">
        <f>VLOOKUP(M2386,spp!A:H,8,FALSE)</f>
        <v>3.5</v>
      </c>
      <c r="AR2386" t="str">
        <f>VLOOKUP(M2386,spp!A:K,10,FALSE)</f>
        <v>Depredador</v>
      </c>
      <c r="AS2386" t="str">
        <f>VLOOKUP(M2386,spp!A:L,12,FALSE)</f>
        <v>LC</v>
      </c>
    </row>
    <row r="2387" spans="1:45" x14ac:dyDescent="0.3">
      <c r="A2387">
        <v>45</v>
      </c>
      <c r="B2387" s="2" t="s">
        <v>1176</v>
      </c>
      <c r="C2387" s="2" t="s">
        <v>1177</v>
      </c>
      <c r="D2387" s="2" t="s">
        <v>1193</v>
      </c>
      <c r="E2387" s="2" t="s">
        <v>1192</v>
      </c>
      <c r="F2387" s="2">
        <v>2</v>
      </c>
      <c r="G2387" s="1">
        <v>41501</v>
      </c>
      <c r="H2387" s="61">
        <v>2013</v>
      </c>
      <c r="I2387" s="5" t="s">
        <v>986</v>
      </c>
      <c r="K2387" s="42">
        <v>7</v>
      </c>
      <c r="L2387" t="str">
        <f t="shared" si="268"/>
        <v>Profundo</v>
      </c>
      <c r="M2387" s="2" t="s">
        <v>1031</v>
      </c>
      <c r="N2387" t="str">
        <f>VLOOKUP(M2387,spp!A:B,2,FALSE)</f>
        <v>Ophioblennius steindachneri</v>
      </c>
      <c r="O2387">
        <f t="shared" si="267"/>
        <v>2</v>
      </c>
      <c r="Q2387">
        <v>2</v>
      </c>
      <c r="AJ2387">
        <f>VLOOKUP(M2387,spp!A:C,3,FALSE)</f>
        <v>3</v>
      </c>
      <c r="AK2387">
        <f>VLOOKUP(M2387,spp!A:D,4,FALSE)</f>
        <v>2.379</v>
      </c>
      <c r="AL2387">
        <f t="shared" si="269"/>
        <v>724.30585519013448</v>
      </c>
      <c r="AM2387">
        <f t="shared" si="270"/>
        <v>18.107646379753362</v>
      </c>
      <c r="AN2387">
        <f t="shared" si="271"/>
        <v>181.07646379753362</v>
      </c>
      <c r="AO2387">
        <f t="shared" si="272"/>
        <v>0.18107646379753362</v>
      </c>
      <c r="AP2387">
        <f t="shared" si="273"/>
        <v>0.04</v>
      </c>
      <c r="AQ2387">
        <f>VLOOKUP(M2387,spp!A:H,8,FALSE)</f>
        <v>2.7</v>
      </c>
      <c r="AR2387" t="str">
        <f>VLOOKUP(M2387,spp!A:K,10,FALSE)</f>
        <v>Herbívoro</v>
      </c>
      <c r="AS2387" t="str">
        <f>VLOOKUP(M2387,spp!A:L,12,FALSE)</f>
        <v>LC</v>
      </c>
    </row>
    <row r="2388" spans="1:45" x14ac:dyDescent="0.3">
      <c r="A2388">
        <v>45</v>
      </c>
      <c r="B2388" s="2" t="s">
        <v>1176</v>
      </c>
      <c r="C2388" s="2" t="s">
        <v>1177</v>
      </c>
      <c r="D2388" s="2" t="s">
        <v>1193</v>
      </c>
      <c r="E2388" s="2" t="s">
        <v>1192</v>
      </c>
      <c r="F2388" s="2">
        <v>2</v>
      </c>
      <c r="G2388" s="1">
        <v>41501</v>
      </c>
      <c r="H2388" s="61">
        <v>2013</v>
      </c>
      <c r="I2388" s="5" t="s">
        <v>986</v>
      </c>
      <c r="K2388" s="42">
        <v>7</v>
      </c>
      <c r="L2388" t="str">
        <f t="shared" si="268"/>
        <v>Profundo</v>
      </c>
      <c r="M2388" s="2" t="s">
        <v>1066</v>
      </c>
      <c r="N2388" t="str">
        <f>VLOOKUP(M2388,spp!A:B,2,FALSE)</f>
        <v>Caranx melampygus</v>
      </c>
      <c r="O2388">
        <f t="shared" si="267"/>
        <v>1</v>
      </c>
      <c r="T2388">
        <v>1</v>
      </c>
      <c r="AJ2388">
        <f>VLOOKUP(M2388,spp!A:C,3,FALSE)</f>
        <v>2</v>
      </c>
      <c r="AK2388">
        <f>VLOOKUP(M2388,spp!A:D,4,FALSE)</f>
        <v>2</v>
      </c>
      <c r="AL2388">
        <f t="shared" si="269"/>
        <v>1250</v>
      </c>
      <c r="AM2388">
        <f t="shared" si="270"/>
        <v>31.25</v>
      </c>
      <c r="AN2388">
        <f t="shared" si="271"/>
        <v>312.5</v>
      </c>
      <c r="AO2388">
        <f t="shared" si="272"/>
        <v>0.3125</v>
      </c>
      <c r="AP2388">
        <f t="shared" si="273"/>
        <v>0.02</v>
      </c>
      <c r="AQ2388">
        <f>VLOOKUP(M2388,spp!A:H,8,FALSE)</f>
        <v>4.5</v>
      </c>
      <c r="AR2388" t="str">
        <f>VLOOKUP(M2388,spp!A:K,10,FALSE)</f>
        <v>Depredador Tope</v>
      </c>
      <c r="AS2388" t="str">
        <f>VLOOKUP(M2388,spp!A:L,12,FALSE)</f>
        <v>NE</v>
      </c>
    </row>
    <row r="2389" spans="1:45" x14ac:dyDescent="0.3">
      <c r="A2389">
        <v>45</v>
      </c>
      <c r="B2389" s="2" t="s">
        <v>1176</v>
      </c>
      <c r="C2389" s="2" t="s">
        <v>1177</v>
      </c>
      <c r="D2389" s="2" t="s">
        <v>1193</v>
      </c>
      <c r="E2389" s="2" t="s">
        <v>1192</v>
      </c>
      <c r="F2389" s="2">
        <v>2</v>
      </c>
      <c r="G2389" s="1">
        <v>41501</v>
      </c>
      <c r="H2389" s="61">
        <v>2013</v>
      </c>
      <c r="I2389" s="5" t="s">
        <v>986</v>
      </c>
      <c r="K2389" s="42">
        <v>7</v>
      </c>
      <c r="L2389" t="str">
        <f t="shared" si="268"/>
        <v>Profundo</v>
      </c>
      <c r="M2389" s="2" t="s">
        <v>1038</v>
      </c>
      <c r="N2389" t="str">
        <f>VLOOKUP(M2389,spp!A:B,2,FALSE)</f>
        <v>Holacanthus passer</v>
      </c>
      <c r="O2389">
        <f t="shared" si="267"/>
        <v>2</v>
      </c>
      <c r="R2389">
        <v>2</v>
      </c>
      <c r="AJ2389">
        <f>VLOOKUP(M2389,spp!A:C,3,FALSE)</f>
        <v>2</v>
      </c>
      <c r="AK2389">
        <f>VLOOKUP(M2389,spp!A:D,4,FALSE)</f>
        <v>3</v>
      </c>
      <c r="AL2389">
        <f t="shared" si="269"/>
        <v>7812.5</v>
      </c>
      <c r="AM2389">
        <f t="shared" si="270"/>
        <v>195.3125</v>
      </c>
      <c r="AN2389">
        <f t="shared" si="271"/>
        <v>1953.125</v>
      </c>
      <c r="AO2389">
        <f t="shared" si="272"/>
        <v>1.953125</v>
      </c>
      <c r="AP2389">
        <f t="shared" si="273"/>
        <v>0.04</v>
      </c>
      <c r="AQ2389">
        <f>VLOOKUP(M2389,spp!A:H,8,FALSE)</f>
        <v>2.6</v>
      </c>
      <c r="AR2389" t="str">
        <f>VLOOKUP(M2389,spp!A:K,10,FALSE)</f>
        <v>Herbívoro</v>
      </c>
      <c r="AS2389" t="str">
        <f>VLOOKUP(M2389,spp!A:L,12,FALSE)</f>
        <v>LC</v>
      </c>
    </row>
    <row r="2390" spans="1:45" x14ac:dyDescent="0.3">
      <c r="A2390">
        <v>45</v>
      </c>
      <c r="B2390" s="2" t="s">
        <v>1176</v>
      </c>
      <c r="C2390" s="2" t="s">
        <v>1177</v>
      </c>
      <c r="D2390" s="2" t="s">
        <v>1193</v>
      </c>
      <c r="E2390" s="2" t="s">
        <v>1192</v>
      </c>
      <c r="F2390" s="2">
        <v>2</v>
      </c>
      <c r="G2390" s="1">
        <v>41501</v>
      </c>
      <c r="H2390" s="61">
        <v>2013</v>
      </c>
      <c r="I2390" s="5" t="s">
        <v>986</v>
      </c>
      <c r="K2390" s="42">
        <v>7</v>
      </c>
      <c r="L2390" t="str">
        <f t="shared" si="268"/>
        <v>Profundo</v>
      </c>
      <c r="M2390" s="2" t="s">
        <v>1078</v>
      </c>
      <c r="N2390" t="str">
        <f>VLOOKUP(M2390,spp!A:B,2,FALSE)</f>
        <v>Lutjanus viridis</v>
      </c>
      <c r="O2390">
        <f t="shared" si="267"/>
        <v>2</v>
      </c>
      <c r="S2390">
        <v>2</v>
      </c>
      <c r="AJ2390">
        <f>VLOOKUP(M2390,spp!A:C,3,FALSE)</f>
        <v>1.67E-2</v>
      </c>
      <c r="AK2390">
        <f>VLOOKUP(M2390,spp!A:D,4,FALSE)</f>
        <v>2</v>
      </c>
      <c r="AL2390">
        <f t="shared" si="269"/>
        <v>10.22875</v>
      </c>
      <c r="AM2390">
        <f t="shared" si="270"/>
        <v>0.25571874999999999</v>
      </c>
      <c r="AN2390">
        <f t="shared" si="271"/>
        <v>2.5571874999999999</v>
      </c>
      <c r="AO2390">
        <f t="shared" si="272"/>
        <v>2.5571875E-3</v>
      </c>
      <c r="AP2390">
        <f t="shared" si="273"/>
        <v>0.04</v>
      </c>
      <c r="AQ2390">
        <f>VLOOKUP(M2390,spp!A:H,8,FALSE)</f>
        <v>4.2</v>
      </c>
      <c r="AR2390" t="str">
        <f>VLOOKUP(M2390,spp!A:K,10,FALSE)</f>
        <v>Depredador Tope</v>
      </c>
      <c r="AS2390" t="str">
        <f>VLOOKUP(M2390,spp!A:L,12,FALSE)</f>
        <v>LC</v>
      </c>
    </row>
    <row r="2391" spans="1:45" x14ac:dyDescent="0.3">
      <c r="A2391">
        <v>45</v>
      </c>
      <c r="B2391" s="2" t="s">
        <v>1176</v>
      </c>
      <c r="C2391" s="2" t="s">
        <v>1177</v>
      </c>
      <c r="D2391" s="2" t="s">
        <v>1193</v>
      </c>
      <c r="E2391" s="2" t="s">
        <v>1192</v>
      </c>
      <c r="F2391" s="2">
        <v>2</v>
      </c>
      <c r="G2391" s="1">
        <v>41501</v>
      </c>
      <c r="H2391" s="61">
        <v>2013</v>
      </c>
      <c r="I2391" s="5" t="s">
        <v>986</v>
      </c>
      <c r="K2391" s="42">
        <v>7</v>
      </c>
      <c r="L2391" t="str">
        <f t="shared" si="268"/>
        <v>Profundo</v>
      </c>
      <c r="M2391" s="2" t="s">
        <v>1198</v>
      </c>
      <c r="N2391" t="str">
        <f>VLOOKUP(M2391,spp!A:B,2,FALSE)</f>
        <v>Dermatolepis dermatolepis</v>
      </c>
      <c r="O2391">
        <f t="shared" si="267"/>
        <v>1</v>
      </c>
      <c r="T2391">
        <v>1</v>
      </c>
      <c r="AJ2391">
        <f>VLOOKUP(M2391,spp!A:C,3,FALSE)</f>
        <v>1</v>
      </c>
      <c r="AK2391">
        <f>VLOOKUP(M2391,spp!A:D,4,FALSE)</f>
        <v>3</v>
      </c>
      <c r="AL2391">
        <f t="shared" si="269"/>
        <v>15625</v>
      </c>
      <c r="AM2391">
        <f t="shared" si="270"/>
        <v>390.625</v>
      </c>
      <c r="AN2391">
        <f t="shared" si="271"/>
        <v>3906.25</v>
      </c>
      <c r="AO2391">
        <f t="shared" si="272"/>
        <v>3.90625</v>
      </c>
      <c r="AP2391">
        <f t="shared" si="273"/>
        <v>0.02</v>
      </c>
      <c r="AQ2391">
        <f>VLOOKUP(M2391,spp!A:H,8,FALSE)</f>
        <v>4.5</v>
      </c>
      <c r="AR2391" t="str">
        <f>VLOOKUP(M2391,spp!A:K,10,FALSE)</f>
        <v>Depredador Tope</v>
      </c>
      <c r="AS2391" t="str">
        <f>VLOOKUP(M2391,spp!A:L,12,FALSE)</f>
        <v>LC</v>
      </c>
    </row>
    <row r="2392" spans="1:45" x14ac:dyDescent="0.3">
      <c r="A2392">
        <v>45</v>
      </c>
      <c r="B2392" s="2" t="s">
        <v>1176</v>
      </c>
      <c r="C2392" s="2" t="s">
        <v>1177</v>
      </c>
      <c r="D2392" s="2" t="s">
        <v>1193</v>
      </c>
      <c r="E2392" s="2" t="s">
        <v>1192</v>
      </c>
      <c r="F2392" s="2">
        <v>2</v>
      </c>
      <c r="G2392" s="1">
        <v>41501</v>
      </c>
      <c r="H2392" s="61">
        <v>2013</v>
      </c>
      <c r="I2392" s="5" t="s">
        <v>986</v>
      </c>
      <c r="K2392" s="42">
        <v>7</v>
      </c>
      <c r="L2392" t="str">
        <f t="shared" si="268"/>
        <v>Profundo</v>
      </c>
      <c r="M2392" s="2" t="s">
        <v>1208</v>
      </c>
      <c r="N2392" t="str">
        <f>VLOOKUP(M2392,spp!A:B,2,FALSE)</f>
        <v>Aluterus scriptus</v>
      </c>
      <c r="O2392">
        <f t="shared" si="267"/>
        <v>1</v>
      </c>
      <c r="U2392">
        <v>1</v>
      </c>
      <c r="AJ2392" t="str">
        <f>VLOOKUP(M2392,spp!A:C,3,FALSE)</f>
        <v>0.82299999999999995</v>
      </c>
      <c r="AK2392">
        <f>VLOOKUP(M2392,spp!A:D,4,FALSE)</f>
        <v>1</v>
      </c>
      <c r="AL2392">
        <f t="shared" si="269"/>
        <v>28.804999999999964</v>
      </c>
      <c r="AM2392">
        <f t="shared" si="270"/>
        <v>0.72012499999999913</v>
      </c>
      <c r="AN2392">
        <f t="shared" si="271"/>
        <v>7.201249999999991</v>
      </c>
      <c r="AO2392">
        <f t="shared" si="272"/>
        <v>7.2012499999999906E-3</v>
      </c>
      <c r="AP2392">
        <f t="shared" si="273"/>
        <v>0.02</v>
      </c>
      <c r="AQ2392">
        <f>VLOOKUP(M2392,spp!A:H,8,FALSE)</f>
        <v>2.8</v>
      </c>
      <c r="AR2392" t="str">
        <f>VLOOKUP(M2392,spp!A:K,10,FALSE)</f>
        <v>Herbívoro</v>
      </c>
      <c r="AS2392" t="str">
        <f>VLOOKUP(M2392,spp!A:L,12,FALSE)</f>
        <v>NE</v>
      </c>
    </row>
    <row r="2393" spans="1:45" x14ac:dyDescent="0.3">
      <c r="A2393">
        <v>45</v>
      </c>
      <c r="B2393" s="2" t="s">
        <v>1176</v>
      </c>
      <c r="C2393" s="2" t="s">
        <v>1177</v>
      </c>
      <c r="D2393" s="2" t="s">
        <v>1193</v>
      </c>
      <c r="E2393" s="2" t="s">
        <v>1192</v>
      </c>
      <c r="F2393" s="2">
        <v>2</v>
      </c>
      <c r="G2393" s="1">
        <v>41501</v>
      </c>
      <c r="H2393" s="61">
        <v>2013</v>
      </c>
      <c r="I2393" s="5" t="s">
        <v>986</v>
      </c>
      <c r="K2393" s="42">
        <v>7</v>
      </c>
      <c r="L2393" t="str">
        <f t="shared" si="268"/>
        <v>Profundo</v>
      </c>
      <c r="M2393" s="2" t="s">
        <v>1079</v>
      </c>
      <c r="N2393" t="str">
        <f>VLOOKUP(M2393,spp!A:B,2,FALSE)</f>
        <v>Cirrhitichthys oxycephalus</v>
      </c>
      <c r="O2393">
        <f t="shared" si="267"/>
        <v>1</v>
      </c>
      <c r="Q2393">
        <v>1</v>
      </c>
      <c r="AJ2393">
        <f>VLOOKUP(M2393,spp!A:C,3,FALSE)</f>
        <v>3.32E-2</v>
      </c>
      <c r="AK2393">
        <f>VLOOKUP(M2393,spp!A:D,4,FALSE)</f>
        <v>3</v>
      </c>
      <c r="AL2393">
        <f t="shared" si="269"/>
        <v>14.00625</v>
      </c>
      <c r="AM2393">
        <f t="shared" si="270"/>
        <v>0.35015625</v>
      </c>
      <c r="AN2393">
        <f t="shared" si="271"/>
        <v>3.5015624999999999</v>
      </c>
      <c r="AO2393">
        <f t="shared" si="272"/>
        <v>3.5015624999999999E-3</v>
      </c>
      <c r="AP2393">
        <f t="shared" si="273"/>
        <v>0.02</v>
      </c>
      <c r="AQ2393">
        <f>VLOOKUP(M2393,spp!A:H,8,FALSE)</f>
        <v>3.9</v>
      </c>
      <c r="AR2393" t="str">
        <f>VLOOKUP(M2393,spp!A:K,10,FALSE)</f>
        <v>Depredador</v>
      </c>
      <c r="AS2393" t="str">
        <f>VLOOKUP(M2393,spp!A:L,12,FALSE)</f>
        <v>NE</v>
      </c>
    </row>
    <row r="2394" spans="1:45" x14ac:dyDescent="0.3">
      <c r="A2394">
        <v>45</v>
      </c>
      <c r="B2394" s="2" t="s">
        <v>1176</v>
      </c>
      <c r="C2394" s="2" t="s">
        <v>1177</v>
      </c>
      <c r="D2394" s="2" t="s">
        <v>1193</v>
      </c>
      <c r="E2394" s="2" t="s">
        <v>1192</v>
      </c>
      <c r="F2394" s="2">
        <v>2</v>
      </c>
      <c r="G2394" s="1">
        <v>41501</v>
      </c>
      <c r="H2394" s="61">
        <v>2013</v>
      </c>
      <c r="I2394" s="5" t="s">
        <v>986</v>
      </c>
      <c r="K2394" s="42">
        <v>7</v>
      </c>
      <c r="L2394" t="str">
        <f t="shared" si="268"/>
        <v>Profundo</v>
      </c>
      <c r="M2394" s="2" t="s">
        <v>1062</v>
      </c>
      <c r="N2394" t="str">
        <f>VLOOKUP(M2394,spp!A:B,2,FALSE)</f>
        <v>Paranthias colonus</v>
      </c>
      <c r="O2394">
        <f t="shared" si="267"/>
        <v>1</v>
      </c>
      <c r="R2394">
        <v>1</v>
      </c>
      <c r="AJ2394">
        <f>VLOOKUP(M2394,spp!A:C,3,FALSE)</f>
        <v>1.485E-2</v>
      </c>
      <c r="AK2394">
        <f>VLOOKUP(M2394,spp!A:D,4,FALSE)</f>
        <v>2</v>
      </c>
      <c r="AL2394">
        <f t="shared" si="269"/>
        <v>2.3203125</v>
      </c>
      <c r="AM2394">
        <f t="shared" si="270"/>
        <v>5.8007812499999999E-2</v>
      </c>
      <c r="AN2394">
        <f t="shared" si="271"/>
        <v>0.580078125</v>
      </c>
      <c r="AO2394">
        <f t="shared" si="272"/>
        <v>5.8007812499999997E-4</v>
      </c>
      <c r="AP2394">
        <f t="shared" si="273"/>
        <v>0.02</v>
      </c>
      <c r="AQ2394">
        <f>VLOOKUP(M2394,spp!A:H,8,FALSE)</f>
        <v>3.8</v>
      </c>
      <c r="AR2394" t="str">
        <f>VLOOKUP(M2394,spp!A:K,10,FALSE)</f>
        <v>Planctívoro</v>
      </c>
      <c r="AS2394" t="str">
        <f>VLOOKUP(M2394,spp!A:L,12,FALSE)</f>
        <v>LC</v>
      </c>
    </row>
    <row r="2395" spans="1:45" x14ac:dyDescent="0.3">
      <c r="A2395">
        <v>45</v>
      </c>
      <c r="B2395" s="2" t="s">
        <v>1176</v>
      </c>
      <c r="C2395" s="2" t="s">
        <v>1177</v>
      </c>
      <c r="D2395" s="2" t="s">
        <v>1193</v>
      </c>
      <c r="E2395" s="2" t="s">
        <v>1192</v>
      </c>
      <c r="F2395" s="2">
        <v>2</v>
      </c>
      <c r="G2395" s="1">
        <v>41501</v>
      </c>
      <c r="H2395" s="61">
        <v>2013</v>
      </c>
      <c r="I2395" s="5" t="s">
        <v>986</v>
      </c>
      <c r="K2395" s="42">
        <v>7</v>
      </c>
      <c r="L2395" t="str">
        <f t="shared" si="268"/>
        <v>Profundo</v>
      </c>
      <c r="M2395" s="2" t="s">
        <v>1022</v>
      </c>
      <c r="N2395" t="str">
        <f>VLOOKUP(M2395,spp!A:B,2,FALSE)</f>
        <v>Epinephelus labriformis</v>
      </c>
      <c r="O2395">
        <f t="shared" si="267"/>
        <v>1</v>
      </c>
      <c r="S2395">
        <v>1</v>
      </c>
      <c r="AJ2395">
        <f>VLOOKUP(M2395,spp!A:C,3,FALSE)</f>
        <v>3</v>
      </c>
      <c r="AK2395">
        <f>VLOOKUP(M2395,spp!A:D,4,FALSE)</f>
        <v>2.9</v>
      </c>
      <c r="AL2395">
        <f t="shared" si="269"/>
        <v>12076.236118743216</v>
      </c>
      <c r="AM2395">
        <f t="shared" si="270"/>
        <v>301.90590296858039</v>
      </c>
      <c r="AN2395">
        <f t="shared" si="271"/>
        <v>3019.059029685804</v>
      </c>
      <c r="AO2395">
        <f t="shared" si="272"/>
        <v>3.019059029685804</v>
      </c>
      <c r="AP2395">
        <f t="shared" si="273"/>
        <v>0.02</v>
      </c>
      <c r="AQ2395">
        <f>VLOOKUP(M2395,spp!A:H,8,FALSE)</f>
        <v>4</v>
      </c>
      <c r="AR2395" t="str">
        <f>VLOOKUP(M2395,spp!A:K,10,FALSE)</f>
        <v>Depredador Tope</v>
      </c>
      <c r="AS2395" t="str">
        <f>VLOOKUP(M2395,spp!A:L,12,FALSE)</f>
        <v>LC</v>
      </c>
    </row>
    <row r="2396" spans="1:45" x14ac:dyDescent="0.3">
      <c r="A2396">
        <v>45</v>
      </c>
      <c r="B2396" s="2" t="s">
        <v>1176</v>
      </c>
      <c r="C2396" s="2" t="s">
        <v>1177</v>
      </c>
      <c r="D2396" s="2" t="s">
        <v>1193</v>
      </c>
      <c r="E2396" s="2" t="s">
        <v>1192</v>
      </c>
      <c r="F2396" s="2">
        <v>2</v>
      </c>
      <c r="G2396" s="1">
        <v>41501</v>
      </c>
      <c r="H2396" s="61">
        <v>2013</v>
      </c>
      <c r="I2396" s="5" t="s">
        <v>986</v>
      </c>
      <c r="K2396" s="42">
        <v>7</v>
      </c>
      <c r="L2396" t="str">
        <f t="shared" si="268"/>
        <v>Profundo</v>
      </c>
      <c r="M2396" s="2" t="s">
        <v>1207</v>
      </c>
      <c r="N2396" t="str">
        <f>VLOOKUP(M2396,spp!A:B,2,FALSE)</f>
        <v>Gymnothorax dovii</v>
      </c>
      <c r="O2396">
        <f t="shared" si="267"/>
        <v>1</v>
      </c>
      <c r="W2396">
        <v>1</v>
      </c>
      <c r="AJ2396">
        <f>VLOOKUP(M2396,spp!A:C,3,FALSE)</f>
        <v>1.4E-3</v>
      </c>
      <c r="AK2396">
        <f>VLOOKUP(M2396,spp!A:D,4,FALSE)</f>
        <v>3.0122</v>
      </c>
      <c r="AL2396">
        <f t="shared" si="269"/>
        <v>244.59553729983099</v>
      </c>
      <c r="AM2396">
        <f t="shared" si="270"/>
        <v>6.1148884324957749</v>
      </c>
      <c r="AN2396">
        <f t="shared" si="271"/>
        <v>61.148884324957749</v>
      </c>
      <c r="AO2396">
        <f t="shared" si="272"/>
        <v>6.1148884324957749E-2</v>
      </c>
      <c r="AP2396">
        <f t="shared" si="273"/>
        <v>0.02</v>
      </c>
      <c r="AQ2396">
        <f>VLOOKUP(M2396,spp!A:H,8,FALSE)</f>
        <v>4.3</v>
      </c>
      <c r="AR2396" t="str">
        <f>VLOOKUP(M2396,spp!A:K,10,FALSE)</f>
        <v>Depredador Tope</v>
      </c>
      <c r="AS2396" t="str">
        <f>VLOOKUP(M2396,spp!A:L,12,FALSE)</f>
        <v>LC</v>
      </c>
    </row>
    <row r="2397" spans="1:45" x14ac:dyDescent="0.3">
      <c r="A2397">
        <v>45</v>
      </c>
      <c r="B2397" s="2" t="s">
        <v>1176</v>
      </c>
      <c r="C2397" s="2" t="s">
        <v>1177</v>
      </c>
      <c r="D2397" s="2" t="s">
        <v>1193</v>
      </c>
      <c r="E2397" s="2" t="s">
        <v>1192</v>
      </c>
      <c r="F2397" s="2">
        <v>2</v>
      </c>
      <c r="G2397" s="1">
        <v>41501</v>
      </c>
      <c r="H2397" s="61">
        <v>2013</v>
      </c>
      <c r="I2397" s="5" t="s">
        <v>986</v>
      </c>
      <c r="K2397" s="42">
        <v>7</v>
      </c>
      <c r="L2397" t="str">
        <f t="shared" si="268"/>
        <v>Profundo</v>
      </c>
      <c r="M2397" s="2" t="s">
        <v>1047</v>
      </c>
      <c r="N2397" t="str">
        <f>VLOOKUP(M2397,spp!A:B,2,FALSE)</f>
        <v>Scarus rubroviolaceus</v>
      </c>
      <c r="O2397">
        <f t="shared" si="267"/>
        <v>1</v>
      </c>
      <c r="T2397">
        <v>1</v>
      </c>
      <c r="AJ2397">
        <f>VLOOKUP(M2397,spp!A:C,3,FALSE)</f>
        <v>1</v>
      </c>
      <c r="AK2397">
        <f>VLOOKUP(M2397,spp!A:D,4,FALSE)</f>
        <v>3.109</v>
      </c>
      <c r="AL2397">
        <f t="shared" si="269"/>
        <v>22191.951110203983</v>
      </c>
      <c r="AM2397">
        <f t="shared" si="270"/>
        <v>554.79877775509954</v>
      </c>
      <c r="AN2397">
        <f t="shared" si="271"/>
        <v>5547.9877775509958</v>
      </c>
      <c r="AO2397">
        <f t="shared" si="272"/>
        <v>5.547987777550996</v>
      </c>
      <c r="AP2397">
        <f t="shared" si="273"/>
        <v>0.02</v>
      </c>
      <c r="AQ2397">
        <f>VLOOKUP(M2397,spp!A:H,8,FALSE)</f>
        <v>2</v>
      </c>
      <c r="AR2397" t="str">
        <f>VLOOKUP(M2397,spp!A:K,10,FALSE)</f>
        <v>Herbívoro</v>
      </c>
      <c r="AS2397" t="str">
        <f>VLOOKUP(M2397,spp!A:L,12,FALSE)</f>
        <v>LC</v>
      </c>
    </row>
    <row r="2398" spans="1:45" x14ac:dyDescent="0.3">
      <c r="A2398">
        <v>45</v>
      </c>
      <c r="B2398" s="2" t="s">
        <v>1176</v>
      </c>
      <c r="C2398" s="2" t="s">
        <v>1177</v>
      </c>
      <c r="D2398" s="2" t="s">
        <v>1193</v>
      </c>
      <c r="E2398" s="2" t="s">
        <v>1192</v>
      </c>
      <c r="F2398" s="2">
        <v>2</v>
      </c>
      <c r="G2398" s="1">
        <v>41501</v>
      </c>
      <c r="H2398" s="61">
        <v>2013</v>
      </c>
      <c r="I2398" s="5" t="s">
        <v>986</v>
      </c>
      <c r="K2398" s="42">
        <v>7</v>
      </c>
      <c r="L2398" t="str">
        <f t="shared" si="268"/>
        <v>Profundo</v>
      </c>
      <c r="M2398" s="2" t="s">
        <v>1081</v>
      </c>
      <c r="N2398" t="str">
        <f>VLOOKUP(M2398,spp!A:B,2,FALSE)</f>
        <v>Triaenodon obesus</v>
      </c>
      <c r="O2398">
        <f t="shared" si="267"/>
        <v>1</v>
      </c>
      <c r="Z2398">
        <v>1</v>
      </c>
      <c r="AJ2398">
        <f>VLOOKUP(M2398,spp!A:C,3,FALSE)</f>
        <v>1.5E-3</v>
      </c>
      <c r="AK2398">
        <f>VLOOKUP(M2398,spp!A:D,4,FALSE)</f>
        <v>3</v>
      </c>
      <c r="AL2398">
        <f t="shared" si="269"/>
        <v>921.1875</v>
      </c>
      <c r="AM2398">
        <f t="shared" si="270"/>
        <v>23.029687500000001</v>
      </c>
      <c r="AN2398">
        <f t="shared" si="271"/>
        <v>230.296875</v>
      </c>
      <c r="AO2398">
        <f t="shared" si="272"/>
        <v>0.23029687500000001</v>
      </c>
      <c r="AP2398">
        <f t="shared" si="273"/>
        <v>0.02</v>
      </c>
      <c r="AQ2398">
        <f>VLOOKUP(M2398,spp!A:H,8,FALSE)</f>
        <v>4.2</v>
      </c>
      <c r="AR2398" t="str">
        <f>VLOOKUP(M2398,spp!A:K,10,FALSE)</f>
        <v>Depredador Tope</v>
      </c>
      <c r="AS2398" t="str">
        <f>VLOOKUP(M2398,spp!A:L,12,FALSE)</f>
        <v>NT</v>
      </c>
    </row>
    <row r="2399" spans="1:45" x14ac:dyDescent="0.3">
      <c r="A2399">
        <v>45</v>
      </c>
      <c r="B2399" s="2" t="s">
        <v>1176</v>
      </c>
      <c r="C2399" s="2" t="s">
        <v>1177</v>
      </c>
      <c r="D2399" s="2" t="s">
        <v>1193</v>
      </c>
      <c r="E2399" s="2" t="s">
        <v>1192</v>
      </c>
      <c r="F2399" s="2">
        <v>2</v>
      </c>
      <c r="G2399" s="1">
        <v>41501</v>
      </c>
      <c r="H2399" s="61">
        <v>2013</v>
      </c>
      <c r="I2399" s="5" t="s">
        <v>986</v>
      </c>
      <c r="K2399" s="42">
        <v>7</v>
      </c>
      <c r="L2399" t="str">
        <f t="shared" si="268"/>
        <v>Profundo</v>
      </c>
      <c r="M2399" s="2" t="s">
        <v>1206</v>
      </c>
      <c r="N2399" t="str">
        <f>VLOOKUP(M2399,spp!A:B,2,FALSE)</f>
        <v>Cantherhines dumerilii</v>
      </c>
      <c r="O2399">
        <f t="shared" si="267"/>
        <v>1</v>
      </c>
      <c r="S2399">
        <v>1</v>
      </c>
      <c r="AJ2399">
        <f>VLOOKUP(M2399,spp!A:C,3,FALSE)</f>
        <v>4</v>
      </c>
      <c r="AK2399">
        <f>VLOOKUP(M2399,spp!A:D,4,FALSE)</f>
        <v>2</v>
      </c>
      <c r="AL2399">
        <f t="shared" si="269"/>
        <v>1225</v>
      </c>
      <c r="AM2399">
        <f t="shared" si="270"/>
        <v>30.625</v>
      </c>
      <c r="AN2399">
        <f t="shared" si="271"/>
        <v>306.25</v>
      </c>
      <c r="AO2399">
        <f t="shared" si="272"/>
        <v>0.30625000000000002</v>
      </c>
      <c r="AP2399">
        <f t="shared" si="273"/>
        <v>0.02</v>
      </c>
      <c r="AQ2399">
        <f>VLOOKUP(M2399,spp!A:H,8,FALSE)</f>
        <v>3.1</v>
      </c>
      <c r="AR2399" t="str">
        <f>VLOOKUP(M2399,spp!A:K,10,FALSE)</f>
        <v>Depredador</v>
      </c>
      <c r="AS2399" t="str">
        <f>VLOOKUP(M2399,spp!A:L,12,FALSE)</f>
        <v>NE</v>
      </c>
    </row>
    <row r="2400" spans="1:45" x14ac:dyDescent="0.3">
      <c r="A2400">
        <v>45</v>
      </c>
      <c r="B2400" s="2" t="s">
        <v>1176</v>
      </c>
      <c r="C2400" s="2" t="s">
        <v>1177</v>
      </c>
      <c r="D2400" s="2" t="s">
        <v>1193</v>
      </c>
      <c r="E2400" s="2" t="s">
        <v>1192</v>
      </c>
      <c r="F2400" s="2">
        <v>2</v>
      </c>
      <c r="G2400" s="1">
        <v>41501</v>
      </c>
      <c r="H2400" s="61">
        <v>2013</v>
      </c>
      <c r="I2400" s="5" t="s">
        <v>986</v>
      </c>
      <c r="K2400" s="42">
        <v>7</v>
      </c>
      <c r="L2400" t="str">
        <f t="shared" si="268"/>
        <v>Profundo</v>
      </c>
      <c r="M2400" s="2" t="s">
        <v>1202</v>
      </c>
      <c r="N2400" t="str">
        <f>VLOOKUP(M2400,spp!A:B,2,FALSE)</f>
        <v>Ostracion meleagris</v>
      </c>
      <c r="O2400">
        <f t="shared" si="267"/>
        <v>2</v>
      </c>
      <c r="R2400">
        <v>2</v>
      </c>
      <c r="AJ2400" t="str">
        <f>VLOOKUP(M2400,spp!A:C,3,FALSE)</f>
        <v>0.10100000000000001</v>
      </c>
      <c r="AK2400">
        <f>VLOOKUP(M2400,spp!A:D,4,FALSE)</f>
        <v>2</v>
      </c>
      <c r="AL2400">
        <f t="shared" si="269"/>
        <v>31.562500000000004</v>
      </c>
      <c r="AM2400">
        <f t="shared" si="270"/>
        <v>0.78906250000000011</v>
      </c>
      <c r="AN2400">
        <f t="shared" si="271"/>
        <v>7.8906250000000009</v>
      </c>
      <c r="AO2400">
        <f t="shared" si="272"/>
        <v>7.8906250000000001E-3</v>
      </c>
      <c r="AP2400">
        <f t="shared" si="273"/>
        <v>0.04</v>
      </c>
      <c r="AQ2400">
        <f>VLOOKUP(M2400,spp!A:H,8,FALSE)</f>
        <v>2.9</v>
      </c>
      <c r="AR2400" t="str">
        <f>VLOOKUP(M2400,spp!A:K,10,FALSE)</f>
        <v>Herbívoro</v>
      </c>
      <c r="AS2400" t="str">
        <f>VLOOKUP(M2400,spp!A:L,12,FALSE)</f>
        <v>NE</v>
      </c>
    </row>
    <row r="2401" spans="1:45" x14ac:dyDescent="0.3">
      <c r="A2401">
        <v>45</v>
      </c>
      <c r="B2401" s="2" t="s">
        <v>1176</v>
      </c>
      <c r="C2401" s="2" t="s">
        <v>1177</v>
      </c>
      <c r="D2401" s="2" t="s">
        <v>1193</v>
      </c>
      <c r="E2401" s="2" t="s">
        <v>1192</v>
      </c>
      <c r="F2401" s="2">
        <v>2</v>
      </c>
      <c r="G2401" s="1">
        <v>41501</v>
      </c>
      <c r="H2401" s="61">
        <v>2013</v>
      </c>
      <c r="I2401" s="5" t="s">
        <v>986</v>
      </c>
      <c r="K2401" s="42">
        <v>7</v>
      </c>
      <c r="L2401" t="str">
        <f t="shared" si="268"/>
        <v>Profundo</v>
      </c>
      <c r="M2401" s="2" t="s">
        <v>1194</v>
      </c>
      <c r="N2401" t="str">
        <f>VLOOKUP(M2401,spp!A:B,2,FALSE)</f>
        <v>Stegastes arcifrons</v>
      </c>
      <c r="O2401">
        <f t="shared" si="267"/>
        <v>20</v>
      </c>
      <c r="Q2401">
        <v>20</v>
      </c>
      <c r="AJ2401">
        <f>VLOOKUP(M2401,spp!A:C,3,FALSE)</f>
        <v>3.49E-2</v>
      </c>
      <c r="AK2401">
        <f>VLOOKUP(M2401,spp!A:D,4,FALSE)</f>
        <v>2</v>
      </c>
      <c r="AL2401">
        <f t="shared" si="269"/>
        <v>39.262500000000003</v>
      </c>
      <c r="AM2401">
        <f t="shared" si="270"/>
        <v>0.98156250000000012</v>
      </c>
      <c r="AN2401">
        <f t="shared" si="271"/>
        <v>9.8156250000000007</v>
      </c>
      <c r="AO2401">
        <f t="shared" si="272"/>
        <v>9.8156250000000014E-3</v>
      </c>
      <c r="AP2401">
        <f t="shared" si="273"/>
        <v>0.4</v>
      </c>
      <c r="AQ2401">
        <f>VLOOKUP(M2401,spp!A:H,8,FALSE)</f>
        <v>2.97</v>
      </c>
      <c r="AR2401" t="str">
        <f>VLOOKUP(M2401,spp!A:K,10,FALSE)</f>
        <v>Herbívoro</v>
      </c>
      <c r="AS2401" t="str">
        <f>VLOOKUP(M2401,spp!A:L,12,FALSE)</f>
        <v>LC</v>
      </c>
    </row>
    <row r="2402" spans="1:45" x14ac:dyDescent="0.3">
      <c r="A2402">
        <v>45</v>
      </c>
      <c r="B2402" s="2" t="s">
        <v>1176</v>
      </c>
      <c r="C2402" s="2" t="s">
        <v>1177</v>
      </c>
      <c r="D2402" s="2" t="s">
        <v>1193</v>
      </c>
      <c r="E2402" s="2" t="s">
        <v>1192</v>
      </c>
      <c r="F2402" s="2">
        <v>2</v>
      </c>
      <c r="G2402" s="1">
        <v>41501</v>
      </c>
      <c r="H2402" s="61">
        <v>2013</v>
      </c>
      <c r="I2402" s="5" t="s">
        <v>986</v>
      </c>
      <c r="K2402" s="42">
        <v>7</v>
      </c>
      <c r="L2402" t="str">
        <f t="shared" si="268"/>
        <v>Profundo</v>
      </c>
      <c r="M2402" s="2" t="s">
        <v>1046</v>
      </c>
      <c r="N2402" t="str">
        <f>VLOOKUP(M2402,spp!A:B,2,FALSE)</f>
        <v>Arothron meleagris</v>
      </c>
      <c r="O2402">
        <f t="shared" si="267"/>
        <v>2</v>
      </c>
      <c r="R2402">
        <v>2</v>
      </c>
      <c r="AJ2402">
        <f>VLOOKUP(M2402,spp!A:C,3,FALSE)</f>
        <v>3</v>
      </c>
      <c r="AK2402">
        <f>VLOOKUP(M2402,spp!A:D,4,FALSE)</f>
        <v>2</v>
      </c>
      <c r="AL2402">
        <f t="shared" si="269"/>
        <v>937.5</v>
      </c>
      <c r="AM2402">
        <f t="shared" si="270"/>
        <v>23.4375</v>
      </c>
      <c r="AN2402">
        <f t="shared" si="271"/>
        <v>234.375</v>
      </c>
      <c r="AO2402">
        <f t="shared" si="272"/>
        <v>0.234375</v>
      </c>
      <c r="AP2402">
        <f t="shared" si="273"/>
        <v>0.04</v>
      </c>
      <c r="AQ2402">
        <f>VLOOKUP(M2402,spp!A:H,8,FALSE)</f>
        <v>3.4</v>
      </c>
      <c r="AR2402" t="str">
        <f>VLOOKUP(M2402,spp!A:K,10,FALSE)</f>
        <v>Depredador</v>
      </c>
      <c r="AS2402" t="str">
        <f>VLOOKUP(M2402,spp!A:L,12,FALSE)</f>
        <v>NE</v>
      </c>
    </row>
    <row r="2403" spans="1:45" x14ac:dyDescent="0.3">
      <c r="A2403">
        <v>45</v>
      </c>
      <c r="B2403" s="2" t="s">
        <v>1176</v>
      </c>
      <c r="C2403" s="2" t="s">
        <v>1177</v>
      </c>
      <c r="D2403" s="2" t="s">
        <v>1193</v>
      </c>
      <c r="E2403" s="2" t="s">
        <v>1192</v>
      </c>
      <c r="F2403" s="2">
        <v>3</v>
      </c>
      <c r="G2403" s="1">
        <v>41501</v>
      </c>
      <c r="H2403" s="61">
        <v>2013</v>
      </c>
      <c r="I2403" s="5" t="s">
        <v>986</v>
      </c>
      <c r="K2403" s="42">
        <v>7</v>
      </c>
      <c r="L2403" t="str">
        <f t="shared" si="268"/>
        <v>Profundo</v>
      </c>
      <c r="M2403" s="2" t="s">
        <v>1037</v>
      </c>
      <c r="N2403" t="str">
        <f>VLOOKUP(M2403,spp!A:B,2,FALSE)</f>
        <v>Prionurus laticlavius</v>
      </c>
      <c r="O2403">
        <f t="shared" si="267"/>
        <v>1</v>
      </c>
      <c r="T2403">
        <v>1</v>
      </c>
      <c r="AJ2403" t="str">
        <f>VLOOKUP(M2403,spp!A:C,3,FALSE)</f>
        <v>0.19800000000000001</v>
      </c>
      <c r="AK2403">
        <f>VLOOKUP(M2403,spp!A:D,4,FALSE)</f>
        <v>2.504</v>
      </c>
      <c r="AL2403">
        <f t="shared" si="269"/>
        <v>626.76822624524254</v>
      </c>
      <c r="AM2403">
        <f t="shared" si="270"/>
        <v>15.669205656131064</v>
      </c>
      <c r="AN2403">
        <f t="shared" si="271"/>
        <v>156.69205656131064</v>
      </c>
      <c r="AO2403">
        <f t="shared" si="272"/>
        <v>0.15669205656131063</v>
      </c>
      <c r="AP2403">
        <f t="shared" si="273"/>
        <v>0.02</v>
      </c>
      <c r="AQ2403">
        <f>VLOOKUP(M2403,spp!A:H,8,FALSE)</f>
        <v>2.7</v>
      </c>
      <c r="AR2403" t="str">
        <f>VLOOKUP(M2403,spp!A:K,10,FALSE)</f>
        <v>Herbívoro</v>
      </c>
      <c r="AS2403" t="str">
        <f>VLOOKUP(M2403,spp!A:L,12,FALSE)</f>
        <v>LC</v>
      </c>
    </row>
    <row r="2404" spans="1:45" x14ac:dyDescent="0.3">
      <c r="A2404">
        <v>45</v>
      </c>
      <c r="B2404" s="2" t="s">
        <v>1176</v>
      </c>
      <c r="C2404" s="2" t="s">
        <v>1177</v>
      </c>
      <c r="D2404" s="2" t="s">
        <v>1193</v>
      </c>
      <c r="E2404" s="2" t="s">
        <v>1192</v>
      </c>
      <c r="F2404" s="2">
        <v>3</v>
      </c>
      <c r="G2404" s="1">
        <v>41501</v>
      </c>
      <c r="H2404" s="61">
        <v>2013</v>
      </c>
      <c r="I2404" s="5" t="s">
        <v>986</v>
      </c>
      <c r="K2404" s="42">
        <v>7</v>
      </c>
      <c r="L2404" t="str">
        <f t="shared" si="268"/>
        <v>Profundo</v>
      </c>
      <c r="M2404" s="2" t="s">
        <v>1042</v>
      </c>
      <c r="N2404" t="str">
        <f>VLOOKUP(M2404,spp!A:B,2,FALSE)</f>
        <v>Bodianus diplotaenia</v>
      </c>
      <c r="O2404">
        <f t="shared" si="267"/>
        <v>1</v>
      </c>
      <c r="T2404">
        <v>1</v>
      </c>
      <c r="AJ2404">
        <f>VLOOKUP(M2404,spp!A:C,3,FALSE)</f>
        <v>2.01E-2</v>
      </c>
      <c r="AK2404">
        <f>VLOOKUP(M2404,spp!A:D,4,FALSE)</f>
        <v>2</v>
      </c>
      <c r="AL2404">
        <f t="shared" si="269"/>
        <v>12.5625</v>
      </c>
      <c r="AM2404">
        <f t="shared" si="270"/>
        <v>0.31406250000000002</v>
      </c>
      <c r="AN2404">
        <f t="shared" si="271"/>
        <v>3.140625</v>
      </c>
      <c r="AO2404">
        <f t="shared" si="272"/>
        <v>3.1406250000000002E-3</v>
      </c>
      <c r="AP2404">
        <f t="shared" si="273"/>
        <v>0.02</v>
      </c>
      <c r="AQ2404">
        <f>VLOOKUP(M2404,spp!A:H,8,FALSE)</f>
        <v>3.4</v>
      </c>
      <c r="AR2404" t="str">
        <f>VLOOKUP(M2404,spp!A:K,10,FALSE)</f>
        <v>Depredador</v>
      </c>
      <c r="AS2404" t="str">
        <f>VLOOKUP(M2404,spp!A:L,12,FALSE)</f>
        <v>LC</v>
      </c>
    </row>
    <row r="2405" spans="1:45" x14ac:dyDescent="0.3">
      <c r="A2405">
        <v>45</v>
      </c>
      <c r="B2405" s="2" t="s">
        <v>1176</v>
      </c>
      <c r="C2405" s="2" t="s">
        <v>1177</v>
      </c>
      <c r="D2405" s="2" t="s">
        <v>1193</v>
      </c>
      <c r="E2405" s="2" t="s">
        <v>1192</v>
      </c>
      <c r="F2405" s="2">
        <v>3</v>
      </c>
      <c r="G2405" s="1">
        <v>41501</v>
      </c>
      <c r="H2405" s="61">
        <v>2013</v>
      </c>
      <c r="I2405" s="5" t="s">
        <v>986</v>
      </c>
      <c r="K2405" s="42">
        <v>7</v>
      </c>
      <c r="L2405" t="str">
        <f t="shared" si="268"/>
        <v>Profundo</v>
      </c>
      <c r="M2405" s="2" t="s">
        <v>1029</v>
      </c>
      <c r="N2405" t="str">
        <f>VLOOKUP(M2405,spp!A:B,2,FALSE)</f>
        <v>Cirrhitus rivulatus</v>
      </c>
      <c r="O2405">
        <f t="shared" si="267"/>
        <v>1</v>
      </c>
      <c r="T2405">
        <v>1</v>
      </c>
      <c r="AJ2405">
        <f>VLOOKUP(M2405,spp!A:C,3,FALSE)</f>
        <v>2.76E-2</v>
      </c>
      <c r="AK2405">
        <f>VLOOKUP(M2405,spp!A:D,4,FALSE)</f>
        <v>3</v>
      </c>
      <c r="AL2405">
        <f t="shared" si="269"/>
        <v>431.25</v>
      </c>
      <c r="AM2405">
        <f t="shared" si="270"/>
        <v>10.78125</v>
      </c>
      <c r="AN2405">
        <f t="shared" si="271"/>
        <v>107.8125</v>
      </c>
      <c r="AO2405">
        <f t="shared" si="272"/>
        <v>0.10781250000000001</v>
      </c>
      <c r="AP2405">
        <f t="shared" si="273"/>
        <v>0.02</v>
      </c>
      <c r="AQ2405">
        <f>VLOOKUP(M2405,spp!A:H,8,FALSE)</f>
        <v>4</v>
      </c>
      <c r="AR2405" t="str">
        <f>VLOOKUP(M2405,spp!A:K,10,FALSE)</f>
        <v>Depredador Tope</v>
      </c>
      <c r="AS2405" t="str">
        <f>VLOOKUP(M2405,spp!A:L,12,FALSE)</f>
        <v>LC</v>
      </c>
    </row>
    <row r="2406" spans="1:45" x14ac:dyDescent="0.3">
      <c r="A2406">
        <v>45</v>
      </c>
      <c r="B2406" s="2" t="s">
        <v>1176</v>
      </c>
      <c r="C2406" s="2" t="s">
        <v>1177</v>
      </c>
      <c r="D2406" s="2" t="s">
        <v>1193</v>
      </c>
      <c r="E2406" s="2" t="s">
        <v>1192</v>
      </c>
      <c r="F2406" s="2">
        <v>3</v>
      </c>
      <c r="G2406" s="1">
        <v>41501</v>
      </c>
      <c r="H2406" s="61">
        <v>2013</v>
      </c>
      <c r="I2406" s="5" t="s">
        <v>986</v>
      </c>
      <c r="K2406" s="42">
        <v>7</v>
      </c>
      <c r="L2406" t="str">
        <f t="shared" si="268"/>
        <v>Profundo</v>
      </c>
      <c r="M2406" s="2" t="s">
        <v>1062</v>
      </c>
      <c r="N2406" t="str">
        <f>VLOOKUP(M2406,spp!A:B,2,FALSE)</f>
        <v>Paranthias colonus</v>
      </c>
      <c r="O2406">
        <f t="shared" si="267"/>
        <v>50</v>
      </c>
      <c r="S2406">
        <v>50</v>
      </c>
      <c r="AJ2406">
        <f>VLOOKUP(M2406,spp!A:C,3,FALSE)</f>
        <v>1.485E-2</v>
      </c>
      <c r="AK2406">
        <f>VLOOKUP(M2406,spp!A:D,4,FALSE)</f>
        <v>2</v>
      </c>
      <c r="AL2406">
        <f t="shared" si="269"/>
        <v>227.390625</v>
      </c>
      <c r="AM2406">
        <f t="shared" si="270"/>
        <v>5.6847656249999998</v>
      </c>
      <c r="AN2406">
        <f t="shared" si="271"/>
        <v>56.84765625</v>
      </c>
      <c r="AO2406">
        <f t="shared" si="272"/>
        <v>5.6847656250000003E-2</v>
      </c>
      <c r="AP2406">
        <f t="shared" si="273"/>
        <v>1</v>
      </c>
      <c r="AQ2406">
        <f>VLOOKUP(M2406,spp!A:H,8,FALSE)</f>
        <v>3.8</v>
      </c>
      <c r="AR2406" t="str">
        <f>VLOOKUP(M2406,spp!A:K,10,FALSE)</f>
        <v>Planctívoro</v>
      </c>
      <c r="AS2406" t="str">
        <f>VLOOKUP(M2406,spp!A:L,12,FALSE)</f>
        <v>LC</v>
      </c>
    </row>
    <row r="2407" spans="1:45" x14ac:dyDescent="0.3">
      <c r="A2407">
        <v>45</v>
      </c>
      <c r="B2407" s="2" t="s">
        <v>1176</v>
      </c>
      <c r="C2407" s="2" t="s">
        <v>1177</v>
      </c>
      <c r="D2407" s="2" t="s">
        <v>1193</v>
      </c>
      <c r="E2407" s="2" t="s">
        <v>1192</v>
      </c>
      <c r="F2407" s="2">
        <v>3</v>
      </c>
      <c r="G2407" s="1">
        <v>41501</v>
      </c>
      <c r="H2407" s="61">
        <v>2013</v>
      </c>
      <c r="I2407" s="5" t="s">
        <v>986</v>
      </c>
      <c r="K2407" s="42">
        <v>7</v>
      </c>
      <c r="L2407" t="str">
        <f t="shared" si="268"/>
        <v>Profundo</v>
      </c>
      <c r="M2407" s="2" t="s">
        <v>1022</v>
      </c>
      <c r="N2407" t="str">
        <f>VLOOKUP(M2407,spp!A:B,2,FALSE)</f>
        <v>Epinephelus labriformis</v>
      </c>
      <c r="O2407">
        <f t="shared" si="267"/>
        <v>1</v>
      </c>
      <c r="T2407">
        <v>1</v>
      </c>
      <c r="AJ2407">
        <f>VLOOKUP(M2407,spp!A:C,3,FALSE)</f>
        <v>3</v>
      </c>
      <c r="AK2407">
        <f>VLOOKUP(M2407,spp!A:D,4,FALSE)</f>
        <v>2.9</v>
      </c>
      <c r="AL2407">
        <f t="shared" si="269"/>
        <v>33974.046734891948</v>
      </c>
      <c r="AM2407">
        <f t="shared" si="270"/>
        <v>849.35116837229873</v>
      </c>
      <c r="AN2407">
        <f t="shared" si="271"/>
        <v>8493.5116837229871</v>
      </c>
      <c r="AO2407">
        <f t="shared" si="272"/>
        <v>8.4935116837229874</v>
      </c>
      <c r="AP2407">
        <f t="shared" si="273"/>
        <v>0.02</v>
      </c>
      <c r="AQ2407">
        <f>VLOOKUP(M2407,spp!A:H,8,FALSE)</f>
        <v>4</v>
      </c>
      <c r="AR2407" t="str">
        <f>VLOOKUP(M2407,spp!A:K,10,FALSE)</f>
        <v>Depredador Tope</v>
      </c>
      <c r="AS2407" t="str">
        <f>VLOOKUP(M2407,spp!A:L,12,FALSE)</f>
        <v>LC</v>
      </c>
    </row>
    <row r="2408" spans="1:45" x14ac:dyDescent="0.3">
      <c r="A2408">
        <v>45</v>
      </c>
      <c r="B2408" s="2" t="s">
        <v>1176</v>
      </c>
      <c r="C2408" s="2" t="s">
        <v>1177</v>
      </c>
      <c r="D2408" s="2" t="s">
        <v>1193</v>
      </c>
      <c r="E2408" s="2" t="s">
        <v>1192</v>
      </c>
      <c r="F2408" s="2">
        <v>3</v>
      </c>
      <c r="G2408" s="1">
        <v>41501</v>
      </c>
      <c r="H2408" s="61">
        <v>2013</v>
      </c>
      <c r="I2408" s="5" t="s">
        <v>986</v>
      </c>
      <c r="K2408" s="42">
        <v>7</v>
      </c>
      <c r="L2408" t="str">
        <f t="shared" si="268"/>
        <v>Profundo</v>
      </c>
      <c r="M2408" s="2" t="s">
        <v>1080</v>
      </c>
      <c r="N2408" t="str">
        <f>VLOOKUP(M2408,spp!A:B,2,FALSE)</f>
        <v>Aulostomus chinensis</v>
      </c>
      <c r="O2408">
        <f t="shared" si="267"/>
        <v>1</v>
      </c>
      <c r="U2408">
        <v>1</v>
      </c>
      <c r="AJ2408">
        <f>VLOOKUP(M2408,spp!A:C,3,FALSE)</f>
        <v>2</v>
      </c>
      <c r="AK2408">
        <f>VLOOKUP(M2408,spp!A:D,4,FALSE)</f>
        <v>3</v>
      </c>
      <c r="AL2408">
        <f t="shared" si="269"/>
        <v>85750</v>
      </c>
      <c r="AM2408">
        <f t="shared" si="270"/>
        <v>2143.75</v>
      </c>
      <c r="AN2408">
        <f t="shared" si="271"/>
        <v>21437.5</v>
      </c>
      <c r="AO2408">
        <f t="shared" si="272"/>
        <v>21.4375</v>
      </c>
      <c r="AP2408">
        <f t="shared" si="273"/>
        <v>0.02</v>
      </c>
      <c r="AQ2408">
        <f>VLOOKUP(M2408,spp!A:H,8,FALSE)</f>
        <v>3.9</v>
      </c>
      <c r="AR2408" t="str">
        <f>VLOOKUP(M2408,spp!A:K,10,FALSE)</f>
        <v>Depredador</v>
      </c>
      <c r="AS2408" t="str">
        <f>VLOOKUP(M2408,spp!A:L,12,FALSE)</f>
        <v>NE</v>
      </c>
    </row>
    <row r="2409" spans="1:45" x14ac:dyDescent="0.3">
      <c r="A2409">
        <v>45</v>
      </c>
      <c r="B2409" s="2" t="s">
        <v>1176</v>
      </c>
      <c r="C2409" s="2" t="s">
        <v>1177</v>
      </c>
      <c r="D2409" s="2" t="s">
        <v>1193</v>
      </c>
      <c r="E2409" s="2" t="s">
        <v>1192</v>
      </c>
      <c r="F2409" s="2">
        <v>3</v>
      </c>
      <c r="G2409" s="1">
        <v>41501</v>
      </c>
      <c r="H2409" s="61">
        <v>2013</v>
      </c>
      <c r="I2409" s="5" t="s">
        <v>986</v>
      </c>
      <c r="K2409" s="42">
        <v>7</v>
      </c>
      <c r="L2409" t="str">
        <f t="shared" si="268"/>
        <v>Profundo</v>
      </c>
      <c r="M2409" s="2" t="s">
        <v>1021</v>
      </c>
      <c r="N2409" t="str">
        <f>VLOOKUP(M2409,spp!A:B,2,FALSE)</f>
        <v>Johnrandallia nigrirostris</v>
      </c>
      <c r="O2409">
        <f t="shared" si="267"/>
        <v>1</v>
      </c>
      <c r="R2409">
        <v>1</v>
      </c>
      <c r="AJ2409">
        <f>VLOOKUP(M2409,spp!A:C,3,FALSE)</f>
        <v>2</v>
      </c>
      <c r="AK2409">
        <f>VLOOKUP(M2409,spp!A:D,4,FALSE)</f>
        <v>3</v>
      </c>
      <c r="AL2409">
        <f t="shared" si="269"/>
        <v>3906.25</v>
      </c>
      <c r="AM2409">
        <f t="shared" si="270"/>
        <v>97.65625</v>
      </c>
      <c r="AN2409">
        <f t="shared" si="271"/>
        <v>976.5625</v>
      </c>
      <c r="AO2409">
        <f t="shared" si="272"/>
        <v>0.9765625</v>
      </c>
      <c r="AP2409">
        <f t="shared" si="273"/>
        <v>0.02</v>
      </c>
      <c r="AQ2409">
        <f>VLOOKUP(M2409,spp!A:H,8,FALSE)</f>
        <v>3</v>
      </c>
      <c r="AR2409" t="str">
        <f>VLOOKUP(M2409,spp!A:K,10,FALSE)</f>
        <v>Depredador</v>
      </c>
      <c r="AS2409" t="str">
        <f>VLOOKUP(M2409,spp!A:L,12,FALSE)</f>
        <v>LC</v>
      </c>
    </row>
    <row r="2410" spans="1:45" x14ac:dyDescent="0.3">
      <c r="A2410">
        <v>45</v>
      </c>
      <c r="B2410" s="2" t="s">
        <v>1176</v>
      </c>
      <c r="C2410" s="2" t="s">
        <v>1177</v>
      </c>
      <c r="D2410" s="2" t="s">
        <v>1193</v>
      </c>
      <c r="E2410" s="2" t="s">
        <v>1192</v>
      </c>
      <c r="F2410" s="2">
        <v>3</v>
      </c>
      <c r="G2410" s="1">
        <v>41501</v>
      </c>
      <c r="H2410" s="61">
        <v>2013</v>
      </c>
      <c r="I2410" s="5" t="s">
        <v>986</v>
      </c>
      <c r="K2410" s="42">
        <v>7</v>
      </c>
      <c r="L2410" t="str">
        <f t="shared" si="268"/>
        <v>Profundo</v>
      </c>
      <c r="M2410" s="2" t="s">
        <v>1195</v>
      </c>
      <c r="N2410" t="str">
        <f>VLOOKUP(M2410,spp!A:B,2,FALSE)</f>
        <v>Melichthys niger</v>
      </c>
      <c r="O2410">
        <f t="shared" si="267"/>
        <v>4</v>
      </c>
      <c r="T2410">
        <v>4</v>
      </c>
      <c r="AJ2410">
        <f>VLOOKUP(M2410,spp!A:C,3,FALSE)</f>
        <v>5</v>
      </c>
      <c r="AK2410">
        <f>VLOOKUP(M2410,spp!A:D,4,FALSE)</f>
        <v>3</v>
      </c>
      <c r="AL2410">
        <f t="shared" si="269"/>
        <v>312500</v>
      </c>
      <c r="AM2410">
        <f t="shared" si="270"/>
        <v>7812.5</v>
      </c>
      <c r="AN2410">
        <f t="shared" si="271"/>
        <v>78125</v>
      </c>
      <c r="AO2410">
        <f t="shared" si="272"/>
        <v>78.125</v>
      </c>
      <c r="AP2410">
        <f t="shared" si="273"/>
        <v>0.08</v>
      </c>
      <c r="AQ2410">
        <f>VLOOKUP(M2410,spp!A:H,8,FALSE)</f>
        <v>2.4</v>
      </c>
      <c r="AR2410" t="str">
        <f>VLOOKUP(M2410,spp!A:K,10,FALSE)</f>
        <v>Herbívoro</v>
      </c>
      <c r="AS2410" t="str">
        <f>VLOOKUP(M2410,spp!A:L,12,FALSE)</f>
        <v>NE</v>
      </c>
    </row>
    <row r="2411" spans="1:45" x14ac:dyDescent="0.3">
      <c r="A2411">
        <v>45</v>
      </c>
      <c r="B2411" s="2" t="s">
        <v>1176</v>
      </c>
      <c r="C2411" s="2" t="s">
        <v>1177</v>
      </c>
      <c r="D2411" s="2" t="s">
        <v>1193</v>
      </c>
      <c r="E2411" s="2" t="s">
        <v>1192</v>
      </c>
      <c r="F2411" s="2">
        <v>3</v>
      </c>
      <c r="G2411" s="1">
        <v>41501</v>
      </c>
      <c r="H2411" s="61">
        <v>2013</v>
      </c>
      <c r="I2411" s="5" t="s">
        <v>986</v>
      </c>
      <c r="K2411" s="42">
        <v>7</v>
      </c>
      <c r="L2411" t="str">
        <f t="shared" si="268"/>
        <v>Profundo</v>
      </c>
      <c r="M2411" s="2" t="s">
        <v>1078</v>
      </c>
      <c r="N2411" t="str">
        <f>VLOOKUP(M2411,spp!A:B,2,FALSE)</f>
        <v>Lutjanus viridis</v>
      </c>
      <c r="O2411">
        <f t="shared" si="267"/>
        <v>3</v>
      </c>
      <c r="S2411">
        <v>3</v>
      </c>
      <c r="AJ2411">
        <f>VLOOKUP(M2411,spp!A:C,3,FALSE)</f>
        <v>1.67E-2</v>
      </c>
      <c r="AK2411">
        <f>VLOOKUP(M2411,spp!A:D,4,FALSE)</f>
        <v>2</v>
      </c>
      <c r="AL2411">
        <f t="shared" si="269"/>
        <v>15.343125000000001</v>
      </c>
      <c r="AM2411">
        <f t="shared" si="270"/>
        <v>0.38357812499999999</v>
      </c>
      <c r="AN2411">
        <f t="shared" si="271"/>
        <v>3.8357812500000001</v>
      </c>
      <c r="AO2411">
        <f t="shared" si="272"/>
        <v>3.8357812500000002E-3</v>
      </c>
      <c r="AP2411">
        <f t="shared" si="273"/>
        <v>0.06</v>
      </c>
      <c r="AQ2411">
        <f>VLOOKUP(M2411,spp!A:H,8,FALSE)</f>
        <v>4.2</v>
      </c>
      <c r="AR2411" t="str">
        <f>VLOOKUP(M2411,spp!A:K,10,FALSE)</f>
        <v>Depredador Tope</v>
      </c>
      <c r="AS2411" t="str">
        <f>VLOOKUP(M2411,spp!A:L,12,FALSE)</f>
        <v>LC</v>
      </c>
    </row>
    <row r="2412" spans="1:45" x14ac:dyDescent="0.3">
      <c r="A2412">
        <v>45</v>
      </c>
      <c r="B2412" s="2" t="s">
        <v>1176</v>
      </c>
      <c r="C2412" s="2" t="s">
        <v>1177</v>
      </c>
      <c r="D2412" s="2" t="s">
        <v>1193</v>
      </c>
      <c r="E2412" s="2" t="s">
        <v>1192</v>
      </c>
      <c r="F2412" s="2">
        <v>3</v>
      </c>
      <c r="G2412" s="1">
        <v>41501</v>
      </c>
      <c r="H2412" s="61">
        <v>2013</v>
      </c>
      <c r="I2412" s="5" t="s">
        <v>986</v>
      </c>
      <c r="K2412" s="42">
        <v>7</v>
      </c>
      <c r="L2412" t="str">
        <f t="shared" si="268"/>
        <v>Profundo</v>
      </c>
      <c r="M2412" s="2" t="s">
        <v>1034</v>
      </c>
      <c r="N2412" t="str">
        <f>VLOOKUP(M2412,spp!A:B,2,FALSE)</f>
        <v>Acanthurus nigricans</v>
      </c>
      <c r="O2412">
        <f t="shared" si="267"/>
        <v>2</v>
      </c>
      <c r="S2412">
        <v>2</v>
      </c>
      <c r="AJ2412">
        <f>VLOOKUP(M2412,spp!A:C,3,FALSE)</f>
        <v>6</v>
      </c>
      <c r="AK2412">
        <f>VLOOKUP(M2412,spp!A:D,4,FALSE)</f>
        <v>2.669</v>
      </c>
      <c r="AL2412">
        <f t="shared" si="269"/>
        <v>24937.321132845005</v>
      </c>
      <c r="AM2412">
        <f t="shared" si="270"/>
        <v>623.43302832112511</v>
      </c>
      <c r="AN2412">
        <f t="shared" si="271"/>
        <v>6234.3302832112513</v>
      </c>
      <c r="AO2412">
        <f t="shared" si="272"/>
        <v>6.2343302832112517</v>
      </c>
      <c r="AP2412">
        <f t="shared" si="273"/>
        <v>0.04</v>
      </c>
      <c r="AQ2412">
        <f>VLOOKUP(M2412,spp!A:H,8,FALSE)</f>
        <v>2</v>
      </c>
      <c r="AR2412" t="str">
        <f>VLOOKUP(M2412,spp!A:K,10,FALSE)</f>
        <v>Herbívoro</v>
      </c>
      <c r="AS2412" t="str">
        <f>VLOOKUP(M2412,spp!A:L,12,FALSE)</f>
        <v>LC</v>
      </c>
    </row>
    <row r="2413" spans="1:45" x14ac:dyDescent="0.3">
      <c r="A2413">
        <v>45</v>
      </c>
      <c r="B2413" s="2" t="s">
        <v>1176</v>
      </c>
      <c r="C2413" s="2" t="s">
        <v>1177</v>
      </c>
      <c r="D2413" s="2" t="s">
        <v>1193</v>
      </c>
      <c r="E2413" s="2" t="s">
        <v>1192</v>
      </c>
      <c r="F2413" s="2">
        <v>3</v>
      </c>
      <c r="G2413" s="1">
        <v>41501</v>
      </c>
      <c r="H2413" s="61">
        <v>2013</v>
      </c>
      <c r="I2413" s="5" t="s">
        <v>986</v>
      </c>
      <c r="K2413" s="42">
        <v>7</v>
      </c>
      <c r="L2413" t="str">
        <f t="shared" si="268"/>
        <v>Profundo</v>
      </c>
      <c r="M2413" s="2" t="s">
        <v>1064</v>
      </c>
      <c r="N2413" t="str">
        <f>VLOOKUP(M2413,spp!A:B,2,FALSE)</f>
        <v>Zanclus cornutus</v>
      </c>
      <c r="O2413">
        <f t="shared" si="267"/>
        <v>1</v>
      </c>
      <c r="R2413">
        <v>1</v>
      </c>
      <c r="AJ2413">
        <f>VLOOKUP(M2413,spp!A:C,3,FALSE)</f>
        <v>1.47E-2</v>
      </c>
      <c r="AK2413">
        <f>VLOOKUP(M2413,spp!A:D,4,FALSE)</f>
        <v>3</v>
      </c>
      <c r="AL2413">
        <f t="shared" si="269"/>
        <v>28.7109375</v>
      </c>
      <c r="AM2413">
        <f t="shared" si="270"/>
        <v>0.7177734375</v>
      </c>
      <c r="AN2413">
        <f t="shared" si="271"/>
        <v>7.177734375</v>
      </c>
      <c r="AO2413">
        <f t="shared" si="272"/>
        <v>7.1777343749999997E-3</v>
      </c>
      <c r="AP2413">
        <f t="shared" si="273"/>
        <v>0.02</v>
      </c>
      <c r="AQ2413">
        <f>VLOOKUP(M2413,spp!A:H,8,FALSE)</f>
        <v>2.9</v>
      </c>
      <c r="AR2413" t="str">
        <f>VLOOKUP(M2413,spp!A:K,10,FALSE)</f>
        <v>Herbívoro</v>
      </c>
      <c r="AS2413" t="str">
        <f>VLOOKUP(M2413,spp!A:L,12,FALSE)</f>
        <v>NE</v>
      </c>
    </row>
    <row r="2414" spans="1:45" x14ac:dyDescent="0.3">
      <c r="A2414">
        <v>45</v>
      </c>
      <c r="B2414" s="2" t="s">
        <v>1176</v>
      </c>
      <c r="C2414" s="2" t="s">
        <v>1177</v>
      </c>
      <c r="D2414" s="2" t="s">
        <v>1193</v>
      </c>
      <c r="E2414" s="2" t="s">
        <v>1192</v>
      </c>
      <c r="F2414" s="2">
        <v>3</v>
      </c>
      <c r="G2414" s="1">
        <v>41501</v>
      </c>
      <c r="H2414" s="61">
        <v>2013</v>
      </c>
      <c r="I2414" s="5" t="s">
        <v>986</v>
      </c>
      <c r="K2414" s="42">
        <v>7</v>
      </c>
      <c r="L2414" t="str">
        <f t="shared" si="268"/>
        <v>Profundo</v>
      </c>
      <c r="M2414" s="2" t="s">
        <v>1028</v>
      </c>
      <c r="N2414" t="str">
        <f>VLOOKUP(M2414,spp!A:B,2,FALSE)</f>
        <v>Thalassoma lucasanum</v>
      </c>
      <c r="O2414">
        <f t="shared" si="267"/>
        <v>100</v>
      </c>
      <c r="Q2414">
        <v>100</v>
      </c>
      <c r="AJ2414">
        <f>VLOOKUP(M2414,spp!A:C,3,FALSE)</f>
        <v>1.261E-2</v>
      </c>
      <c r="AK2414">
        <f>VLOOKUP(M2414,spp!A:D,4,FALSE)</f>
        <v>2</v>
      </c>
      <c r="AL2414">
        <f t="shared" si="269"/>
        <v>70.931250000000006</v>
      </c>
      <c r="AM2414">
        <f t="shared" si="270"/>
        <v>1.7732812500000001</v>
      </c>
      <c r="AN2414">
        <f t="shared" si="271"/>
        <v>17.732812500000001</v>
      </c>
      <c r="AO2414">
        <f t="shared" si="272"/>
        <v>1.77328125E-2</v>
      </c>
      <c r="AP2414">
        <f t="shared" si="273"/>
        <v>2</v>
      </c>
      <c r="AQ2414">
        <f>VLOOKUP(M2414,spp!A:H,8,FALSE)</f>
        <v>3.5</v>
      </c>
      <c r="AR2414" t="str">
        <f>VLOOKUP(M2414,spp!A:K,10,FALSE)</f>
        <v>Depredador</v>
      </c>
      <c r="AS2414" t="str">
        <f>VLOOKUP(M2414,spp!A:L,12,FALSE)</f>
        <v>LC</v>
      </c>
    </row>
    <row r="2415" spans="1:45" x14ac:dyDescent="0.3">
      <c r="A2415">
        <v>45</v>
      </c>
      <c r="B2415" s="2" t="s">
        <v>1176</v>
      </c>
      <c r="C2415" s="2" t="s">
        <v>1177</v>
      </c>
      <c r="D2415" s="2" t="s">
        <v>1193</v>
      </c>
      <c r="E2415" s="2" t="s">
        <v>1192</v>
      </c>
      <c r="F2415" s="2">
        <v>3</v>
      </c>
      <c r="G2415" s="1">
        <v>41501</v>
      </c>
      <c r="H2415" s="61">
        <v>2013</v>
      </c>
      <c r="I2415" s="5" t="s">
        <v>986</v>
      </c>
      <c r="K2415" s="42">
        <v>7</v>
      </c>
      <c r="L2415" t="str">
        <f t="shared" si="268"/>
        <v>Profundo</v>
      </c>
      <c r="M2415" s="2" t="s">
        <v>1081</v>
      </c>
      <c r="N2415" t="str">
        <f>VLOOKUP(M2415,spp!A:B,2,FALSE)</f>
        <v>Triaenodon obesus</v>
      </c>
      <c r="O2415">
        <f t="shared" si="267"/>
        <v>1</v>
      </c>
      <c r="AA2415">
        <v>1</v>
      </c>
      <c r="AJ2415">
        <f>VLOOKUP(M2415,spp!A:C,3,FALSE)</f>
        <v>1.5E-3</v>
      </c>
      <c r="AK2415">
        <f>VLOOKUP(M2415,spp!A:D,4,FALSE)</f>
        <v>3</v>
      </c>
      <c r="AL2415">
        <f t="shared" si="269"/>
        <v>1286.0625</v>
      </c>
      <c r="AM2415">
        <f t="shared" si="270"/>
        <v>32.151562499999997</v>
      </c>
      <c r="AN2415">
        <f t="shared" si="271"/>
        <v>321.515625</v>
      </c>
      <c r="AO2415">
        <f t="shared" si="272"/>
        <v>0.32151562500000003</v>
      </c>
      <c r="AP2415">
        <f t="shared" si="273"/>
        <v>0.02</v>
      </c>
      <c r="AQ2415">
        <f>VLOOKUP(M2415,spp!A:H,8,FALSE)</f>
        <v>4.2</v>
      </c>
      <c r="AR2415" t="str">
        <f>VLOOKUP(M2415,spp!A:K,10,FALSE)</f>
        <v>Depredador Tope</v>
      </c>
      <c r="AS2415" t="str">
        <f>VLOOKUP(M2415,spp!A:L,12,FALSE)</f>
        <v>NT</v>
      </c>
    </row>
    <row r="2416" spans="1:45" x14ac:dyDescent="0.3">
      <c r="A2416">
        <v>45</v>
      </c>
      <c r="B2416" s="2" t="s">
        <v>1176</v>
      </c>
      <c r="C2416" s="2" t="s">
        <v>1177</v>
      </c>
      <c r="D2416" s="2" t="s">
        <v>1193</v>
      </c>
      <c r="E2416" s="2" t="s">
        <v>1192</v>
      </c>
      <c r="F2416" s="2">
        <v>3</v>
      </c>
      <c r="G2416" s="1">
        <v>41501</v>
      </c>
      <c r="H2416" s="61">
        <v>2013</v>
      </c>
      <c r="I2416" s="5" t="s">
        <v>986</v>
      </c>
      <c r="K2416" s="42">
        <v>7</v>
      </c>
      <c r="L2416" t="str">
        <f t="shared" si="268"/>
        <v>Profundo</v>
      </c>
      <c r="M2416" s="2" t="s">
        <v>1194</v>
      </c>
      <c r="N2416" t="str">
        <f>VLOOKUP(M2416,spp!A:B,2,FALSE)</f>
        <v>Stegastes arcifrons</v>
      </c>
      <c r="O2416">
        <f t="shared" si="267"/>
        <v>20</v>
      </c>
      <c r="Q2416">
        <v>20</v>
      </c>
      <c r="AJ2416">
        <f>VLOOKUP(M2416,spp!A:C,3,FALSE)</f>
        <v>3.49E-2</v>
      </c>
      <c r="AK2416">
        <f>VLOOKUP(M2416,spp!A:D,4,FALSE)</f>
        <v>2</v>
      </c>
      <c r="AL2416">
        <f t="shared" si="269"/>
        <v>39.262500000000003</v>
      </c>
      <c r="AM2416">
        <f t="shared" si="270"/>
        <v>0.98156250000000012</v>
      </c>
      <c r="AN2416">
        <f t="shared" si="271"/>
        <v>9.8156250000000007</v>
      </c>
      <c r="AO2416">
        <f t="shared" si="272"/>
        <v>9.8156250000000014E-3</v>
      </c>
      <c r="AP2416">
        <f t="shared" si="273"/>
        <v>0.4</v>
      </c>
      <c r="AQ2416">
        <f>VLOOKUP(M2416,spp!A:H,8,FALSE)</f>
        <v>2.97</v>
      </c>
      <c r="AR2416" t="str">
        <f>VLOOKUP(M2416,spp!A:K,10,FALSE)</f>
        <v>Herbívoro</v>
      </c>
      <c r="AS2416" t="str">
        <f>VLOOKUP(M2416,spp!A:L,12,FALSE)</f>
        <v>LC</v>
      </c>
    </row>
    <row r="2417" spans="1:45" x14ac:dyDescent="0.3">
      <c r="A2417">
        <v>46</v>
      </c>
      <c r="B2417" s="2" t="s">
        <v>1176</v>
      </c>
      <c r="C2417" s="2" t="s">
        <v>1177</v>
      </c>
      <c r="D2417" s="2" t="s">
        <v>1183</v>
      </c>
      <c r="E2417" s="2" t="s">
        <v>1192</v>
      </c>
      <c r="F2417" s="2">
        <v>1</v>
      </c>
      <c r="G2417" s="1">
        <v>41501</v>
      </c>
      <c r="H2417" s="61">
        <v>2013</v>
      </c>
      <c r="I2417" s="5" t="s">
        <v>986</v>
      </c>
      <c r="K2417" s="42">
        <v>6.1</v>
      </c>
      <c r="L2417" t="str">
        <f t="shared" si="268"/>
        <v>Profundo</v>
      </c>
      <c r="M2417" s="2" t="s">
        <v>1040</v>
      </c>
      <c r="N2417" t="str">
        <f>VLOOKUP(M2417,spp!A:B,2,FALSE)</f>
        <v>Sufflamen verres</v>
      </c>
      <c r="O2417">
        <f t="shared" si="267"/>
        <v>2</v>
      </c>
      <c r="Q2417">
        <v>1</v>
      </c>
      <c r="R2417">
        <v>1</v>
      </c>
      <c r="AJ2417">
        <f>VLOOKUP(M2417,spp!A:C,3,FALSE)</f>
        <v>2</v>
      </c>
      <c r="AK2417">
        <f>VLOOKUP(M2417,spp!A:D,4,FALSE)</f>
        <v>3</v>
      </c>
      <c r="AL2417">
        <f t="shared" si="269"/>
        <v>4750</v>
      </c>
      <c r="AM2417">
        <f t="shared" si="270"/>
        <v>118.75</v>
      </c>
      <c r="AN2417">
        <f t="shared" si="271"/>
        <v>1187.5</v>
      </c>
      <c r="AO2417">
        <f t="shared" si="272"/>
        <v>1.1875</v>
      </c>
      <c r="AP2417">
        <f t="shared" si="273"/>
        <v>0.04</v>
      </c>
      <c r="AQ2417">
        <f>VLOOKUP(M2417,spp!A:H,8,FALSE)</f>
        <v>3.3</v>
      </c>
      <c r="AR2417" t="str">
        <f>VLOOKUP(M2417,spp!A:K,10,FALSE)</f>
        <v>Depredador</v>
      </c>
      <c r="AS2417" t="str">
        <f>VLOOKUP(M2417,spp!A:L,12,FALSE)</f>
        <v>LC</v>
      </c>
    </row>
    <row r="2418" spans="1:45" x14ac:dyDescent="0.3">
      <c r="A2418">
        <v>46</v>
      </c>
      <c r="B2418" s="2" t="s">
        <v>1176</v>
      </c>
      <c r="C2418" s="2" t="s">
        <v>1177</v>
      </c>
      <c r="D2418" s="2" t="s">
        <v>1183</v>
      </c>
      <c r="E2418" s="2" t="s">
        <v>1192</v>
      </c>
      <c r="F2418" s="2">
        <v>1</v>
      </c>
      <c r="G2418" s="1">
        <v>41501</v>
      </c>
      <c r="H2418" s="61">
        <v>2013</v>
      </c>
      <c r="I2418" s="5" t="s">
        <v>986</v>
      </c>
      <c r="K2418" s="42">
        <v>6.1</v>
      </c>
      <c r="L2418" t="str">
        <f t="shared" si="268"/>
        <v>Profundo</v>
      </c>
      <c r="M2418" s="2" t="s">
        <v>1047</v>
      </c>
      <c r="N2418" t="str">
        <f>VLOOKUP(M2418,spp!A:B,2,FALSE)</f>
        <v>Scarus rubroviolaceus</v>
      </c>
      <c r="O2418">
        <f t="shared" si="267"/>
        <v>1</v>
      </c>
      <c r="S2418">
        <v>1</v>
      </c>
      <c r="AJ2418">
        <f>VLOOKUP(M2418,spp!A:C,3,FALSE)</f>
        <v>1</v>
      </c>
      <c r="AK2418">
        <f>VLOOKUP(M2418,spp!A:D,4,FALSE)</f>
        <v>3.109</v>
      </c>
      <c r="AL2418">
        <f t="shared" si="269"/>
        <v>7321.5881134238871</v>
      </c>
      <c r="AM2418">
        <f t="shared" si="270"/>
        <v>183.03970283559718</v>
      </c>
      <c r="AN2418">
        <f t="shared" si="271"/>
        <v>1830.3970283559718</v>
      </c>
      <c r="AO2418">
        <f t="shared" si="272"/>
        <v>1.8303970283559718</v>
      </c>
      <c r="AP2418">
        <f t="shared" si="273"/>
        <v>0.02</v>
      </c>
      <c r="AQ2418">
        <f>VLOOKUP(M2418,spp!A:H,8,FALSE)</f>
        <v>2</v>
      </c>
      <c r="AR2418" t="str">
        <f>VLOOKUP(M2418,spp!A:K,10,FALSE)</f>
        <v>Herbívoro</v>
      </c>
      <c r="AS2418" t="str">
        <f>VLOOKUP(M2418,spp!A:L,12,FALSE)</f>
        <v>LC</v>
      </c>
    </row>
    <row r="2419" spans="1:45" x14ac:dyDescent="0.3">
      <c r="A2419">
        <v>46</v>
      </c>
      <c r="B2419" s="2" t="s">
        <v>1176</v>
      </c>
      <c r="C2419" s="2" t="s">
        <v>1177</v>
      </c>
      <c r="D2419" s="2" t="s">
        <v>1183</v>
      </c>
      <c r="E2419" s="2" t="s">
        <v>1192</v>
      </c>
      <c r="F2419" s="2">
        <v>1</v>
      </c>
      <c r="G2419" s="1">
        <v>41501</v>
      </c>
      <c r="H2419" s="61">
        <v>2013</v>
      </c>
      <c r="I2419" s="5" t="s">
        <v>986</v>
      </c>
      <c r="K2419" s="42">
        <v>6.1</v>
      </c>
      <c r="L2419" t="str">
        <f t="shared" si="268"/>
        <v>Profundo</v>
      </c>
      <c r="M2419" s="2" t="s">
        <v>1141</v>
      </c>
      <c r="N2419" t="str">
        <f>VLOOKUP(M2419,spp!A:B,2,FALSE)</f>
        <v>Halichoeres discolor</v>
      </c>
      <c r="O2419">
        <f t="shared" si="267"/>
        <v>2</v>
      </c>
      <c r="Q2419">
        <v>2</v>
      </c>
      <c r="AJ2419">
        <f>VLOOKUP(M2419,spp!A:C,3,FALSE)</f>
        <v>0.01</v>
      </c>
      <c r="AK2419">
        <f>VLOOKUP(M2419,spp!A:D,4,FALSE)</f>
        <v>3.04</v>
      </c>
      <c r="AL2419">
        <f t="shared" si="269"/>
        <v>9.1456849420474349</v>
      </c>
      <c r="AM2419">
        <f t="shared" si="270"/>
        <v>0.22864212355118588</v>
      </c>
      <c r="AN2419">
        <f t="shared" si="271"/>
        <v>2.2864212355118587</v>
      </c>
      <c r="AO2419">
        <f t="shared" si="272"/>
        <v>2.2864212355118586E-3</v>
      </c>
      <c r="AP2419">
        <f t="shared" si="273"/>
        <v>0.04</v>
      </c>
      <c r="AQ2419">
        <f>VLOOKUP(M2419,spp!A:H,8,FALSE)</f>
        <v>3.4</v>
      </c>
      <c r="AR2419" t="str">
        <f>VLOOKUP(M2419,spp!A:K,10,FALSE)</f>
        <v>Depredador</v>
      </c>
      <c r="AS2419" t="str">
        <f>VLOOKUP(M2419,spp!A:L,12,FALSE)</f>
        <v>VU</v>
      </c>
    </row>
    <row r="2420" spans="1:45" x14ac:dyDescent="0.3">
      <c r="A2420">
        <v>46</v>
      </c>
      <c r="B2420" s="2" t="s">
        <v>1176</v>
      </c>
      <c r="C2420" s="2" t="s">
        <v>1177</v>
      </c>
      <c r="D2420" s="2" t="s">
        <v>1183</v>
      </c>
      <c r="E2420" s="2" t="s">
        <v>1192</v>
      </c>
      <c r="F2420" s="2">
        <v>1</v>
      </c>
      <c r="G2420" s="1">
        <v>41501</v>
      </c>
      <c r="H2420" s="61">
        <v>2013</v>
      </c>
      <c r="I2420" s="5" t="s">
        <v>986</v>
      </c>
      <c r="K2420" s="42">
        <v>6.1</v>
      </c>
      <c r="L2420" t="str">
        <f t="shared" si="268"/>
        <v>Profundo</v>
      </c>
      <c r="M2420" s="2" t="s">
        <v>1020</v>
      </c>
      <c r="N2420" t="str">
        <f>VLOOKUP(M2420,spp!A:B,2,FALSE)</f>
        <v>Plagiotremus azaleus</v>
      </c>
      <c r="O2420">
        <f t="shared" si="267"/>
        <v>1</v>
      </c>
      <c r="Q2420">
        <v>1</v>
      </c>
      <c r="AJ2420">
        <f>VLOOKUP(M2420,spp!A:C,3,FALSE)</f>
        <v>4</v>
      </c>
      <c r="AK2420">
        <f>VLOOKUP(M2420,spp!A:D,4,FALSE)</f>
        <v>3</v>
      </c>
      <c r="AL2420">
        <f t="shared" si="269"/>
        <v>1687.5</v>
      </c>
      <c r="AM2420">
        <f t="shared" si="270"/>
        <v>42.1875</v>
      </c>
      <c r="AN2420">
        <f t="shared" si="271"/>
        <v>421.875</v>
      </c>
      <c r="AO2420">
        <f t="shared" si="272"/>
        <v>0.421875</v>
      </c>
      <c r="AP2420">
        <f t="shared" si="273"/>
        <v>0.02</v>
      </c>
      <c r="AQ2420">
        <f>VLOOKUP(M2420,spp!A:H,8,FALSE)</f>
        <v>4</v>
      </c>
      <c r="AR2420" t="str">
        <f>VLOOKUP(M2420,spp!A:K,10,FALSE)</f>
        <v>Depredador Tope</v>
      </c>
      <c r="AS2420" t="str">
        <f>VLOOKUP(M2420,spp!A:L,12,FALSE)</f>
        <v>LC</v>
      </c>
    </row>
    <row r="2421" spans="1:45" x14ac:dyDescent="0.3">
      <c r="A2421">
        <v>46</v>
      </c>
      <c r="B2421" s="2" t="s">
        <v>1176</v>
      </c>
      <c r="C2421" s="2" t="s">
        <v>1177</v>
      </c>
      <c r="D2421" s="2" t="s">
        <v>1183</v>
      </c>
      <c r="E2421" s="2" t="s">
        <v>1192</v>
      </c>
      <c r="F2421" s="2">
        <v>1</v>
      </c>
      <c r="G2421" s="1">
        <v>41501</v>
      </c>
      <c r="H2421" s="61">
        <v>2013</v>
      </c>
      <c r="I2421" s="5" t="s">
        <v>986</v>
      </c>
      <c r="K2421" s="42">
        <v>6.1</v>
      </c>
      <c r="L2421" t="str">
        <f t="shared" si="268"/>
        <v>Profundo</v>
      </c>
      <c r="M2421" s="2" t="s">
        <v>1028</v>
      </c>
      <c r="N2421" t="str">
        <f>VLOOKUP(M2421,spp!A:B,2,FALSE)</f>
        <v>Thalassoma lucasanum</v>
      </c>
      <c r="O2421">
        <f t="shared" si="267"/>
        <v>25</v>
      </c>
      <c r="Q2421">
        <v>25</v>
      </c>
      <c r="AJ2421">
        <f>VLOOKUP(M2421,spp!A:C,3,FALSE)</f>
        <v>1.261E-2</v>
      </c>
      <c r="AK2421">
        <f>VLOOKUP(M2421,spp!A:D,4,FALSE)</f>
        <v>2</v>
      </c>
      <c r="AL2421">
        <f t="shared" si="269"/>
        <v>17.732812500000001</v>
      </c>
      <c r="AM2421">
        <f t="shared" si="270"/>
        <v>0.44332031250000004</v>
      </c>
      <c r="AN2421">
        <f t="shared" si="271"/>
        <v>4.4332031250000004</v>
      </c>
      <c r="AO2421">
        <f t="shared" si="272"/>
        <v>4.4332031250000001E-3</v>
      </c>
      <c r="AP2421">
        <f t="shared" si="273"/>
        <v>0.5</v>
      </c>
      <c r="AQ2421">
        <f>VLOOKUP(M2421,spp!A:H,8,FALSE)</f>
        <v>3.5</v>
      </c>
      <c r="AR2421" t="str">
        <f>VLOOKUP(M2421,spp!A:K,10,FALSE)</f>
        <v>Depredador</v>
      </c>
      <c r="AS2421" t="str">
        <f>VLOOKUP(M2421,spp!A:L,12,FALSE)</f>
        <v>LC</v>
      </c>
    </row>
    <row r="2422" spans="1:45" x14ac:dyDescent="0.3">
      <c r="A2422">
        <v>46</v>
      </c>
      <c r="B2422" s="2" t="s">
        <v>1176</v>
      </c>
      <c r="C2422" s="2" t="s">
        <v>1177</v>
      </c>
      <c r="D2422" s="2" t="s">
        <v>1183</v>
      </c>
      <c r="E2422" s="2" t="s">
        <v>1192</v>
      </c>
      <c r="F2422" s="2">
        <v>1</v>
      </c>
      <c r="G2422" s="1">
        <v>41501</v>
      </c>
      <c r="H2422" s="61">
        <v>2013</v>
      </c>
      <c r="I2422" s="5" t="s">
        <v>986</v>
      </c>
      <c r="K2422" s="42">
        <v>6.1</v>
      </c>
      <c r="L2422" t="str">
        <f t="shared" si="268"/>
        <v>Profundo</v>
      </c>
      <c r="M2422" s="2" t="s">
        <v>1046</v>
      </c>
      <c r="N2422" t="str">
        <f>VLOOKUP(M2422,spp!A:B,2,FALSE)</f>
        <v>Arothron meleagris</v>
      </c>
      <c r="O2422">
        <f t="shared" si="267"/>
        <v>1</v>
      </c>
      <c r="R2422">
        <v>1</v>
      </c>
      <c r="AJ2422">
        <f>VLOOKUP(M2422,spp!A:C,3,FALSE)</f>
        <v>3</v>
      </c>
      <c r="AK2422">
        <f>VLOOKUP(M2422,spp!A:D,4,FALSE)</f>
        <v>2</v>
      </c>
      <c r="AL2422">
        <f t="shared" si="269"/>
        <v>468.75</v>
      </c>
      <c r="AM2422">
        <f t="shared" si="270"/>
        <v>11.71875</v>
      </c>
      <c r="AN2422">
        <f t="shared" si="271"/>
        <v>117.1875</v>
      </c>
      <c r="AO2422">
        <f t="shared" si="272"/>
        <v>0.1171875</v>
      </c>
      <c r="AP2422">
        <f t="shared" si="273"/>
        <v>0.02</v>
      </c>
      <c r="AQ2422">
        <f>VLOOKUP(M2422,spp!A:H,8,FALSE)</f>
        <v>3.4</v>
      </c>
      <c r="AR2422" t="str">
        <f>VLOOKUP(M2422,spp!A:K,10,FALSE)</f>
        <v>Depredador</v>
      </c>
      <c r="AS2422" t="str">
        <f>VLOOKUP(M2422,spp!A:L,12,FALSE)</f>
        <v>NE</v>
      </c>
    </row>
    <row r="2423" spans="1:45" x14ac:dyDescent="0.3">
      <c r="A2423">
        <v>46</v>
      </c>
      <c r="B2423" s="2" t="s">
        <v>1176</v>
      </c>
      <c r="C2423" s="2" t="s">
        <v>1177</v>
      </c>
      <c r="D2423" s="2" t="s">
        <v>1183</v>
      </c>
      <c r="E2423" s="2" t="s">
        <v>1192</v>
      </c>
      <c r="F2423" s="2">
        <v>1</v>
      </c>
      <c r="G2423" s="1">
        <v>41501</v>
      </c>
      <c r="H2423" s="61">
        <v>2013</v>
      </c>
      <c r="I2423" s="5" t="s">
        <v>986</v>
      </c>
      <c r="K2423" s="42">
        <v>6.1</v>
      </c>
      <c r="L2423" t="str">
        <f t="shared" si="268"/>
        <v>Profundo</v>
      </c>
      <c r="M2423" s="2" t="s">
        <v>1078</v>
      </c>
      <c r="N2423" t="str">
        <f>VLOOKUP(M2423,spp!A:B,2,FALSE)</f>
        <v>Lutjanus viridis</v>
      </c>
      <c r="O2423">
        <f t="shared" si="267"/>
        <v>3</v>
      </c>
      <c r="S2423">
        <v>3</v>
      </c>
      <c r="AJ2423">
        <f>VLOOKUP(M2423,spp!A:C,3,FALSE)</f>
        <v>1.67E-2</v>
      </c>
      <c r="AK2423">
        <f>VLOOKUP(M2423,spp!A:D,4,FALSE)</f>
        <v>2</v>
      </c>
      <c r="AL2423">
        <f t="shared" si="269"/>
        <v>15.343125000000001</v>
      </c>
      <c r="AM2423">
        <f t="shared" si="270"/>
        <v>0.38357812499999999</v>
      </c>
      <c r="AN2423">
        <f t="shared" si="271"/>
        <v>3.8357812500000001</v>
      </c>
      <c r="AO2423">
        <f t="shared" si="272"/>
        <v>3.8357812500000002E-3</v>
      </c>
      <c r="AP2423">
        <f t="shared" si="273"/>
        <v>0.06</v>
      </c>
      <c r="AQ2423">
        <f>VLOOKUP(M2423,spp!A:H,8,FALSE)</f>
        <v>4.2</v>
      </c>
      <c r="AR2423" t="str">
        <f>VLOOKUP(M2423,spp!A:K,10,FALSE)</f>
        <v>Depredador Tope</v>
      </c>
      <c r="AS2423" t="str">
        <f>VLOOKUP(M2423,spp!A:L,12,FALSE)</f>
        <v>LC</v>
      </c>
    </row>
    <row r="2424" spans="1:45" x14ac:dyDescent="0.3">
      <c r="A2424">
        <v>46</v>
      </c>
      <c r="B2424" s="2" t="s">
        <v>1176</v>
      </c>
      <c r="C2424" s="2" t="s">
        <v>1177</v>
      </c>
      <c r="D2424" s="2" t="s">
        <v>1183</v>
      </c>
      <c r="E2424" s="2" t="s">
        <v>1192</v>
      </c>
      <c r="F2424" s="2">
        <v>1</v>
      </c>
      <c r="G2424" s="1">
        <v>41501</v>
      </c>
      <c r="H2424" s="61">
        <v>2013</v>
      </c>
      <c r="I2424" s="5" t="s">
        <v>986</v>
      </c>
      <c r="K2424" s="42">
        <v>6.1</v>
      </c>
      <c r="L2424" t="str">
        <f t="shared" si="268"/>
        <v>Profundo</v>
      </c>
      <c r="M2424" s="2" t="s">
        <v>1081</v>
      </c>
      <c r="N2424" t="str">
        <f>VLOOKUP(M2424,spp!A:B,2,FALSE)</f>
        <v>Triaenodon obesus</v>
      </c>
      <c r="O2424">
        <f t="shared" si="267"/>
        <v>1</v>
      </c>
      <c r="AA2424">
        <v>1</v>
      </c>
      <c r="AJ2424">
        <f>VLOOKUP(M2424,spp!A:C,3,FALSE)</f>
        <v>1.5E-3</v>
      </c>
      <c r="AK2424">
        <f>VLOOKUP(M2424,spp!A:D,4,FALSE)</f>
        <v>3</v>
      </c>
      <c r="AL2424">
        <f t="shared" si="269"/>
        <v>1286.0625</v>
      </c>
      <c r="AM2424">
        <f t="shared" si="270"/>
        <v>32.151562499999997</v>
      </c>
      <c r="AN2424">
        <f t="shared" si="271"/>
        <v>321.515625</v>
      </c>
      <c r="AO2424">
        <f t="shared" si="272"/>
        <v>0.32151562500000003</v>
      </c>
      <c r="AP2424">
        <f t="shared" si="273"/>
        <v>0.02</v>
      </c>
      <c r="AQ2424">
        <f>VLOOKUP(M2424,spp!A:H,8,FALSE)</f>
        <v>4.2</v>
      </c>
      <c r="AR2424" t="str">
        <f>VLOOKUP(M2424,spp!A:K,10,FALSE)</f>
        <v>Depredador Tope</v>
      </c>
      <c r="AS2424" t="str">
        <f>VLOOKUP(M2424,spp!A:L,12,FALSE)</f>
        <v>NT</v>
      </c>
    </row>
    <row r="2425" spans="1:45" x14ac:dyDescent="0.3">
      <c r="A2425">
        <v>46</v>
      </c>
      <c r="B2425" s="2" t="s">
        <v>1176</v>
      </c>
      <c r="C2425" s="2" t="s">
        <v>1177</v>
      </c>
      <c r="D2425" s="2" t="s">
        <v>1183</v>
      </c>
      <c r="E2425" s="2" t="s">
        <v>1192</v>
      </c>
      <c r="F2425" s="2">
        <v>1</v>
      </c>
      <c r="G2425" s="1">
        <v>41501</v>
      </c>
      <c r="H2425" s="61">
        <v>2013</v>
      </c>
      <c r="I2425" s="5" t="s">
        <v>986</v>
      </c>
      <c r="K2425" s="42">
        <v>6.1</v>
      </c>
      <c r="L2425" t="str">
        <f t="shared" si="268"/>
        <v>Profundo</v>
      </c>
      <c r="M2425" s="2" t="s">
        <v>1201</v>
      </c>
      <c r="N2425" t="str">
        <f>VLOOKUP(M2425,spp!A:B,2,FALSE)</f>
        <v>Halichoeres adustus</v>
      </c>
      <c r="O2425">
        <f t="shared" si="267"/>
        <v>1</v>
      </c>
      <c r="Q2425">
        <v>1</v>
      </c>
      <c r="AJ2425">
        <f>VLOOKUP(M2425,spp!A:C,3,FALSE)</f>
        <v>1.26E-2</v>
      </c>
      <c r="AK2425">
        <f>VLOOKUP(M2425,spp!A:D,4,FALSE)</f>
        <v>3</v>
      </c>
      <c r="AL2425">
        <f t="shared" si="269"/>
        <v>5.3156249999999998</v>
      </c>
      <c r="AM2425">
        <f t="shared" si="270"/>
        <v>0.13289062499999998</v>
      </c>
      <c r="AN2425">
        <f t="shared" si="271"/>
        <v>1.3289062499999997</v>
      </c>
      <c r="AO2425">
        <f t="shared" si="272"/>
        <v>1.3289062499999998E-3</v>
      </c>
      <c r="AP2425">
        <f t="shared" si="273"/>
        <v>0.02</v>
      </c>
      <c r="AQ2425">
        <f>VLOOKUP(M2425,spp!A:H,8,FALSE)</f>
        <v>3.4</v>
      </c>
      <c r="AR2425" t="str">
        <f>VLOOKUP(M2425,spp!A:K,10,FALSE)</f>
        <v>Depredador</v>
      </c>
      <c r="AS2425" t="str">
        <f>VLOOKUP(M2425,spp!A:L,12,FALSE)</f>
        <v>VU</v>
      </c>
    </row>
    <row r="2426" spans="1:45" x14ac:dyDescent="0.3">
      <c r="A2426">
        <v>46</v>
      </c>
      <c r="B2426" s="2" t="s">
        <v>1176</v>
      </c>
      <c r="C2426" s="2" t="s">
        <v>1177</v>
      </c>
      <c r="D2426" s="2" t="s">
        <v>1183</v>
      </c>
      <c r="E2426" s="2" t="s">
        <v>1192</v>
      </c>
      <c r="F2426" s="2">
        <v>1</v>
      </c>
      <c r="G2426" s="1">
        <v>41501</v>
      </c>
      <c r="H2426" s="61">
        <v>2013</v>
      </c>
      <c r="I2426" s="5" t="s">
        <v>986</v>
      </c>
      <c r="K2426" s="42">
        <v>6.1</v>
      </c>
      <c r="L2426" t="str">
        <f t="shared" si="268"/>
        <v>Profundo</v>
      </c>
      <c r="M2426" s="2" t="s">
        <v>1072</v>
      </c>
      <c r="N2426" t="str">
        <f>VLOOKUP(M2426,spp!A:B,2,FALSE)</f>
        <v>Kyphosus elegans</v>
      </c>
      <c r="O2426">
        <f t="shared" si="267"/>
        <v>1</v>
      </c>
      <c r="S2426">
        <v>1</v>
      </c>
      <c r="AJ2426">
        <f>VLOOKUP(M2426,spp!A:C,3,FALSE)</f>
        <v>2.18E-2</v>
      </c>
      <c r="AK2426">
        <f>VLOOKUP(M2426,spp!A:D,4,FALSE)</f>
        <v>3</v>
      </c>
      <c r="AL2426">
        <f t="shared" si="269"/>
        <v>116.83437499999999</v>
      </c>
      <c r="AM2426">
        <f t="shared" si="270"/>
        <v>2.920859375</v>
      </c>
      <c r="AN2426">
        <f t="shared" si="271"/>
        <v>29.208593749999999</v>
      </c>
      <c r="AO2426">
        <f t="shared" si="272"/>
        <v>2.9208593749999998E-2</v>
      </c>
      <c r="AP2426">
        <f t="shared" si="273"/>
        <v>0.02</v>
      </c>
      <c r="AQ2426">
        <f>VLOOKUP(M2426,spp!A:H,8,FALSE)</f>
        <v>2.9</v>
      </c>
      <c r="AR2426" t="str">
        <f>VLOOKUP(M2426,spp!A:K,10,FALSE)</f>
        <v>Herbívoro</v>
      </c>
      <c r="AS2426" t="str">
        <f>VLOOKUP(M2426,spp!A:L,12,FALSE)</f>
        <v>LC</v>
      </c>
    </row>
    <row r="2427" spans="1:45" x14ac:dyDescent="0.3">
      <c r="A2427">
        <v>46</v>
      </c>
      <c r="B2427" s="2" t="s">
        <v>1176</v>
      </c>
      <c r="C2427" s="2" t="s">
        <v>1177</v>
      </c>
      <c r="D2427" s="2" t="s">
        <v>1183</v>
      </c>
      <c r="E2427" s="2" t="s">
        <v>1192</v>
      </c>
      <c r="F2427" s="2">
        <v>1</v>
      </c>
      <c r="G2427" s="1">
        <v>41501</v>
      </c>
      <c r="H2427" s="61">
        <v>2013</v>
      </c>
      <c r="I2427" s="5" t="s">
        <v>986</v>
      </c>
      <c r="K2427" s="42">
        <v>6.1</v>
      </c>
      <c r="L2427" t="str">
        <f t="shared" si="268"/>
        <v>Profundo</v>
      </c>
      <c r="M2427" s="2" t="s">
        <v>1042</v>
      </c>
      <c r="N2427" t="str">
        <f>VLOOKUP(M2427,spp!A:B,2,FALSE)</f>
        <v>Bodianus diplotaenia</v>
      </c>
      <c r="O2427">
        <f t="shared" si="267"/>
        <v>2</v>
      </c>
      <c r="S2427">
        <v>2</v>
      </c>
      <c r="AJ2427">
        <f>VLOOKUP(M2427,spp!A:C,3,FALSE)</f>
        <v>2.01E-2</v>
      </c>
      <c r="AK2427">
        <f>VLOOKUP(M2427,spp!A:D,4,FALSE)</f>
        <v>2</v>
      </c>
      <c r="AL2427">
        <f t="shared" si="269"/>
        <v>12.311249999999999</v>
      </c>
      <c r="AM2427">
        <f t="shared" si="270"/>
        <v>0.30778125000000001</v>
      </c>
      <c r="AN2427">
        <f t="shared" si="271"/>
        <v>3.0778125000000003</v>
      </c>
      <c r="AO2427">
        <f t="shared" si="272"/>
        <v>3.0778125000000003E-3</v>
      </c>
      <c r="AP2427">
        <f t="shared" si="273"/>
        <v>0.04</v>
      </c>
      <c r="AQ2427">
        <f>VLOOKUP(M2427,spp!A:H,8,FALSE)</f>
        <v>3.4</v>
      </c>
      <c r="AR2427" t="str">
        <f>VLOOKUP(M2427,spp!A:K,10,FALSE)</f>
        <v>Depredador</v>
      </c>
      <c r="AS2427" t="str">
        <f>VLOOKUP(M2427,spp!A:L,12,FALSE)</f>
        <v>LC</v>
      </c>
    </row>
    <row r="2428" spans="1:45" x14ac:dyDescent="0.3">
      <c r="A2428">
        <v>46</v>
      </c>
      <c r="B2428" s="2" t="s">
        <v>1176</v>
      </c>
      <c r="C2428" s="2" t="s">
        <v>1177</v>
      </c>
      <c r="D2428" s="2" t="s">
        <v>1183</v>
      </c>
      <c r="E2428" s="2" t="s">
        <v>1192</v>
      </c>
      <c r="F2428" s="2">
        <v>1</v>
      </c>
      <c r="G2428" s="1">
        <v>41501</v>
      </c>
      <c r="H2428" s="61">
        <v>2013</v>
      </c>
      <c r="I2428" s="5" t="s">
        <v>986</v>
      </c>
      <c r="K2428" s="42">
        <v>6.1</v>
      </c>
      <c r="L2428" t="str">
        <f t="shared" si="268"/>
        <v>Profundo</v>
      </c>
      <c r="M2428" s="2" t="s">
        <v>1066</v>
      </c>
      <c r="N2428" t="str">
        <f>VLOOKUP(M2428,spp!A:B,2,FALSE)</f>
        <v>Caranx melampygus</v>
      </c>
      <c r="O2428">
        <f t="shared" si="267"/>
        <v>1</v>
      </c>
      <c r="T2428">
        <v>1</v>
      </c>
      <c r="AJ2428">
        <f>VLOOKUP(M2428,spp!A:C,3,FALSE)</f>
        <v>2</v>
      </c>
      <c r="AK2428">
        <f>VLOOKUP(M2428,spp!A:D,4,FALSE)</f>
        <v>2</v>
      </c>
      <c r="AL2428">
        <f t="shared" si="269"/>
        <v>1250</v>
      </c>
      <c r="AM2428">
        <f t="shared" si="270"/>
        <v>31.25</v>
      </c>
      <c r="AN2428">
        <f t="shared" si="271"/>
        <v>312.5</v>
      </c>
      <c r="AO2428">
        <f t="shared" si="272"/>
        <v>0.3125</v>
      </c>
      <c r="AP2428">
        <f t="shared" si="273"/>
        <v>0.02</v>
      </c>
      <c r="AQ2428">
        <f>VLOOKUP(M2428,spp!A:H,8,FALSE)</f>
        <v>4.5</v>
      </c>
      <c r="AR2428" t="str">
        <f>VLOOKUP(M2428,spp!A:K,10,FALSE)</f>
        <v>Depredador Tope</v>
      </c>
      <c r="AS2428" t="str">
        <f>VLOOKUP(M2428,spp!A:L,12,FALSE)</f>
        <v>NE</v>
      </c>
    </row>
    <row r="2429" spans="1:45" x14ac:dyDescent="0.3">
      <c r="A2429">
        <v>46</v>
      </c>
      <c r="B2429" s="2" t="s">
        <v>1176</v>
      </c>
      <c r="C2429" s="2" t="s">
        <v>1177</v>
      </c>
      <c r="D2429" s="2" t="s">
        <v>1183</v>
      </c>
      <c r="E2429" s="2" t="s">
        <v>1192</v>
      </c>
      <c r="F2429" s="2">
        <v>1</v>
      </c>
      <c r="G2429" s="1">
        <v>41501</v>
      </c>
      <c r="H2429" s="61">
        <v>2013</v>
      </c>
      <c r="I2429" s="5" t="s">
        <v>986</v>
      </c>
      <c r="K2429" s="42">
        <v>6.1</v>
      </c>
      <c r="L2429" t="str">
        <f t="shared" si="268"/>
        <v>Profundo</v>
      </c>
      <c r="M2429" s="2" t="s">
        <v>1068</v>
      </c>
      <c r="N2429" t="str">
        <f>VLOOKUP(M2429,spp!A:B,2,FALSE)</f>
        <v>Myripristis berndti</v>
      </c>
      <c r="O2429">
        <f t="shared" si="267"/>
        <v>5</v>
      </c>
      <c r="R2429">
        <v>5</v>
      </c>
      <c r="AJ2429">
        <f>VLOOKUP(M2429,spp!A:C,3,FALSE)</f>
        <v>2.4E-2</v>
      </c>
      <c r="AK2429">
        <f>VLOOKUP(M2429,spp!A:D,4,FALSE)</f>
        <v>3.02</v>
      </c>
      <c r="AL2429">
        <f t="shared" si="269"/>
        <v>246.51848230843291</v>
      </c>
      <c r="AM2429">
        <f t="shared" si="270"/>
        <v>6.1629620577108231</v>
      </c>
      <c r="AN2429">
        <f t="shared" si="271"/>
        <v>61.629620577108227</v>
      </c>
      <c r="AO2429">
        <f t="shared" si="272"/>
        <v>6.1629620577108225E-2</v>
      </c>
      <c r="AP2429">
        <f t="shared" si="273"/>
        <v>0.1</v>
      </c>
      <c r="AQ2429">
        <f>VLOOKUP(M2429,spp!A:H,8,FALSE)</f>
        <v>3.7</v>
      </c>
      <c r="AR2429" t="str">
        <f>VLOOKUP(M2429,spp!A:K,10,FALSE)</f>
        <v>Planctívoro</v>
      </c>
      <c r="AS2429" t="str">
        <f>VLOOKUP(M2429,spp!A:L,12,FALSE)</f>
        <v>NE</v>
      </c>
    </row>
    <row r="2430" spans="1:45" x14ac:dyDescent="0.3">
      <c r="A2430">
        <v>46</v>
      </c>
      <c r="B2430" s="2" t="s">
        <v>1176</v>
      </c>
      <c r="C2430" s="2" t="s">
        <v>1177</v>
      </c>
      <c r="D2430" s="2" t="s">
        <v>1183</v>
      </c>
      <c r="E2430" s="2" t="s">
        <v>1192</v>
      </c>
      <c r="F2430" s="2">
        <v>1</v>
      </c>
      <c r="G2430" s="1">
        <v>41501</v>
      </c>
      <c r="H2430" s="61">
        <v>2013</v>
      </c>
      <c r="I2430" s="5" t="s">
        <v>986</v>
      </c>
      <c r="K2430" s="42">
        <v>6.1</v>
      </c>
      <c r="L2430" t="str">
        <f t="shared" si="268"/>
        <v>Profundo</v>
      </c>
      <c r="M2430" s="2" t="s">
        <v>1047</v>
      </c>
      <c r="N2430" t="str">
        <f>VLOOKUP(M2430,spp!A:B,2,FALSE)</f>
        <v>Scarus rubroviolaceus</v>
      </c>
      <c r="O2430">
        <f t="shared" ref="O2430:O2493" si="274">+SUM(P2430:AF2430)</f>
        <v>1</v>
      </c>
      <c r="S2430">
        <v>1</v>
      </c>
      <c r="AJ2430">
        <f>VLOOKUP(M2430,spp!A:C,3,FALSE)</f>
        <v>1</v>
      </c>
      <c r="AK2430">
        <f>VLOOKUP(M2430,spp!A:D,4,FALSE)</f>
        <v>3.109</v>
      </c>
      <c r="AL2430">
        <f t="shared" si="269"/>
        <v>7321.5881134238871</v>
      </c>
      <c r="AM2430">
        <f t="shared" si="270"/>
        <v>183.03970283559718</v>
      </c>
      <c r="AN2430">
        <f t="shared" si="271"/>
        <v>1830.3970283559718</v>
      </c>
      <c r="AO2430">
        <f t="shared" si="272"/>
        <v>1.8303970283559718</v>
      </c>
      <c r="AP2430">
        <f t="shared" si="273"/>
        <v>0.02</v>
      </c>
      <c r="AQ2430">
        <f>VLOOKUP(M2430,spp!A:H,8,FALSE)</f>
        <v>2</v>
      </c>
      <c r="AR2430" t="str">
        <f>VLOOKUP(M2430,spp!A:K,10,FALSE)</f>
        <v>Herbívoro</v>
      </c>
      <c r="AS2430" t="str">
        <f>VLOOKUP(M2430,spp!A:L,12,FALSE)</f>
        <v>LC</v>
      </c>
    </row>
    <row r="2431" spans="1:45" x14ac:dyDescent="0.3">
      <c r="A2431">
        <v>46</v>
      </c>
      <c r="B2431" s="2" t="s">
        <v>1176</v>
      </c>
      <c r="C2431" s="2" t="s">
        <v>1177</v>
      </c>
      <c r="D2431" s="2" t="s">
        <v>1183</v>
      </c>
      <c r="E2431" s="2" t="s">
        <v>1192</v>
      </c>
      <c r="F2431" s="2">
        <v>1</v>
      </c>
      <c r="G2431" s="1">
        <v>41501</v>
      </c>
      <c r="H2431" s="61">
        <v>2013</v>
      </c>
      <c r="I2431" s="5" t="s">
        <v>986</v>
      </c>
      <c r="K2431" s="42">
        <v>6.1</v>
      </c>
      <c r="L2431" t="str">
        <f t="shared" si="268"/>
        <v>Profundo</v>
      </c>
      <c r="M2431" s="2" t="s">
        <v>1080</v>
      </c>
      <c r="N2431" t="str">
        <f>VLOOKUP(M2431,spp!A:B,2,FALSE)</f>
        <v>Aulostomus chinensis</v>
      </c>
      <c r="O2431">
        <f t="shared" si="274"/>
        <v>3</v>
      </c>
      <c r="U2431">
        <v>3</v>
      </c>
      <c r="AJ2431">
        <f>VLOOKUP(M2431,spp!A:C,3,FALSE)</f>
        <v>2</v>
      </c>
      <c r="AK2431">
        <f>VLOOKUP(M2431,spp!A:D,4,FALSE)</f>
        <v>3</v>
      </c>
      <c r="AL2431">
        <f t="shared" si="269"/>
        <v>257250</v>
      </c>
      <c r="AM2431">
        <f t="shared" si="270"/>
        <v>6431.25</v>
      </c>
      <c r="AN2431">
        <f t="shared" si="271"/>
        <v>64312.5</v>
      </c>
      <c r="AO2431">
        <f t="shared" si="272"/>
        <v>64.3125</v>
      </c>
      <c r="AP2431">
        <f t="shared" si="273"/>
        <v>0.06</v>
      </c>
      <c r="AQ2431">
        <f>VLOOKUP(M2431,spp!A:H,8,FALSE)</f>
        <v>3.9</v>
      </c>
      <c r="AR2431" t="str">
        <f>VLOOKUP(M2431,spp!A:K,10,FALSE)</f>
        <v>Depredador</v>
      </c>
      <c r="AS2431" t="str">
        <f>VLOOKUP(M2431,spp!A:L,12,FALSE)</f>
        <v>NE</v>
      </c>
    </row>
    <row r="2432" spans="1:45" x14ac:dyDescent="0.3">
      <c r="A2432">
        <v>46</v>
      </c>
      <c r="B2432" s="2" t="s">
        <v>1176</v>
      </c>
      <c r="C2432" s="2" t="s">
        <v>1177</v>
      </c>
      <c r="D2432" s="2" t="s">
        <v>1183</v>
      </c>
      <c r="E2432" s="2" t="s">
        <v>1192</v>
      </c>
      <c r="F2432" s="2">
        <v>2</v>
      </c>
      <c r="G2432" s="1">
        <v>41501</v>
      </c>
      <c r="H2432" s="61">
        <v>2013</v>
      </c>
      <c r="I2432" s="5" t="s">
        <v>986</v>
      </c>
      <c r="K2432" s="42">
        <v>6.1</v>
      </c>
      <c r="L2432" t="str">
        <f t="shared" si="268"/>
        <v>Profundo</v>
      </c>
      <c r="M2432" s="2" t="s">
        <v>1034</v>
      </c>
      <c r="N2432" t="str">
        <f>VLOOKUP(M2432,spp!A:B,2,FALSE)</f>
        <v>Acanthurus nigricans</v>
      </c>
      <c r="O2432">
        <f t="shared" si="274"/>
        <v>15</v>
      </c>
      <c r="S2432">
        <v>15</v>
      </c>
      <c r="AJ2432">
        <f>VLOOKUP(M2432,spp!A:C,3,FALSE)</f>
        <v>6</v>
      </c>
      <c r="AK2432">
        <f>VLOOKUP(M2432,spp!A:D,4,FALSE)</f>
        <v>2.669</v>
      </c>
      <c r="AL2432">
        <f t="shared" si="269"/>
        <v>187029.90849633754</v>
      </c>
      <c r="AM2432">
        <f t="shared" si="270"/>
        <v>4675.747712408438</v>
      </c>
      <c r="AN2432">
        <f t="shared" si="271"/>
        <v>46757.477124084384</v>
      </c>
      <c r="AO2432">
        <f t="shared" si="272"/>
        <v>46.757477124084382</v>
      </c>
      <c r="AP2432">
        <f t="shared" si="273"/>
        <v>0.3</v>
      </c>
      <c r="AQ2432">
        <f>VLOOKUP(M2432,spp!A:H,8,FALSE)</f>
        <v>2</v>
      </c>
      <c r="AR2432" t="str">
        <f>VLOOKUP(M2432,spp!A:K,10,FALSE)</f>
        <v>Herbívoro</v>
      </c>
      <c r="AS2432" t="str">
        <f>VLOOKUP(M2432,spp!A:L,12,FALSE)</f>
        <v>LC</v>
      </c>
    </row>
    <row r="2433" spans="1:45" x14ac:dyDescent="0.3">
      <c r="A2433">
        <v>46</v>
      </c>
      <c r="B2433" s="2" t="s">
        <v>1176</v>
      </c>
      <c r="C2433" s="2" t="s">
        <v>1177</v>
      </c>
      <c r="D2433" s="2" t="s">
        <v>1183</v>
      </c>
      <c r="E2433" s="2" t="s">
        <v>1192</v>
      </c>
      <c r="F2433" s="2">
        <v>2</v>
      </c>
      <c r="G2433" s="1">
        <v>41501</v>
      </c>
      <c r="H2433" s="61">
        <v>2013</v>
      </c>
      <c r="I2433" s="5" t="s">
        <v>986</v>
      </c>
      <c r="K2433" s="42">
        <v>6.1</v>
      </c>
      <c r="L2433" t="str">
        <f t="shared" si="268"/>
        <v>Profundo</v>
      </c>
      <c r="M2433" s="2" t="s">
        <v>1047</v>
      </c>
      <c r="N2433" t="str">
        <f>VLOOKUP(M2433,spp!A:B,2,FALSE)</f>
        <v>Scarus rubroviolaceus</v>
      </c>
      <c r="O2433">
        <f t="shared" si="274"/>
        <v>1</v>
      </c>
      <c r="T2433">
        <v>1</v>
      </c>
      <c r="AJ2433">
        <f>VLOOKUP(M2433,spp!A:C,3,FALSE)</f>
        <v>1</v>
      </c>
      <c r="AK2433">
        <f>VLOOKUP(M2433,spp!A:D,4,FALSE)</f>
        <v>3.109</v>
      </c>
      <c r="AL2433">
        <f t="shared" si="269"/>
        <v>22191.951110203983</v>
      </c>
      <c r="AM2433">
        <f t="shared" si="270"/>
        <v>554.79877775509954</v>
      </c>
      <c r="AN2433">
        <f t="shared" si="271"/>
        <v>5547.9877775509958</v>
      </c>
      <c r="AO2433">
        <f t="shared" si="272"/>
        <v>5.547987777550996</v>
      </c>
      <c r="AP2433">
        <f t="shared" si="273"/>
        <v>0.02</v>
      </c>
      <c r="AQ2433">
        <f>VLOOKUP(M2433,spp!A:H,8,FALSE)</f>
        <v>2</v>
      </c>
      <c r="AR2433" t="str">
        <f>VLOOKUP(M2433,spp!A:K,10,FALSE)</f>
        <v>Herbívoro</v>
      </c>
      <c r="AS2433" t="str">
        <f>VLOOKUP(M2433,spp!A:L,12,FALSE)</f>
        <v>LC</v>
      </c>
    </row>
    <row r="2434" spans="1:45" x14ac:dyDescent="0.3">
      <c r="A2434">
        <v>46</v>
      </c>
      <c r="B2434" s="2" t="s">
        <v>1176</v>
      </c>
      <c r="C2434" s="2" t="s">
        <v>1177</v>
      </c>
      <c r="D2434" s="2" t="s">
        <v>1183</v>
      </c>
      <c r="E2434" s="2" t="s">
        <v>1192</v>
      </c>
      <c r="F2434" s="2">
        <v>2</v>
      </c>
      <c r="G2434" s="1">
        <v>41501</v>
      </c>
      <c r="H2434" s="61">
        <v>2013</v>
      </c>
      <c r="I2434" s="5" t="s">
        <v>986</v>
      </c>
      <c r="K2434" s="42">
        <v>6.1</v>
      </c>
      <c r="L2434" t="str">
        <f t="shared" si="268"/>
        <v>Profundo</v>
      </c>
      <c r="M2434" s="2" t="s">
        <v>1194</v>
      </c>
      <c r="N2434" t="str">
        <f>VLOOKUP(M2434,spp!A:B,2,FALSE)</f>
        <v>Stegastes arcifrons</v>
      </c>
      <c r="O2434">
        <f t="shared" si="274"/>
        <v>30</v>
      </c>
      <c r="Q2434">
        <v>30</v>
      </c>
      <c r="AJ2434">
        <f>VLOOKUP(M2434,spp!A:C,3,FALSE)</f>
        <v>3.49E-2</v>
      </c>
      <c r="AK2434">
        <f>VLOOKUP(M2434,spp!A:D,4,FALSE)</f>
        <v>2</v>
      </c>
      <c r="AL2434">
        <f t="shared" si="269"/>
        <v>58.893749999999997</v>
      </c>
      <c r="AM2434">
        <f t="shared" si="270"/>
        <v>1.4723437499999998</v>
      </c>
      <c r="AN2434">
        <f t="shared" si="271"/>
        <v>14.723437499999999</v>
      </c>
      <c r="AO2434">
        <f t="shared" si="272"/>
        <v>1.4723437499999999E-2</v>
      </c>
      <c r="AP2434">
        <f t="shared" si="273"/>
        <v>0.6</v>
      </c>
      <c r="AQ2434">
        <f>VLOOKUP(M2434,spp!A:H,8,FALSE)</f>
        <v>2.97</v>
      </c>
      <c r="AR2434" t="str">
        <f>VLOOKUP(M2434,spp!A:K,10,FALSE)</f>
        <v>Herbívoro</v>
      </c>
      <c r="AS2434" t="str">
        <f>VLOOKUP(M2434,spp!A:L,12,FALSE)</f>
        <v>LC</v>
      </c>
    </row>
    <row r="2435" spans="1:45" x14ac:dyDescent="0.3">
      <c r="A2435">
        <v>46</v>
      </c>
      <c r="B2435" s="2" t="s">
        <v>1176</v>
      </c>
      <c r="C2435" s="2" t="s">
        <v>1177</v>
      </c>
      <c r="D2435" s="2" t="s">
        <v>1183</v>
      </c>
      <c r="E2435" s="2" t="s">
        <v>1192</v>
      </c>
      <c r="F2435" s="2">
        <v>2</v>
      </c>
      <c r="G2435" s="1">
        <v>41501</v>
      </c>
      <c r="H2435" s="61">
        <v>2013</v>
      </c>
      <c r="I2435" s="5" t="s">
        <v>986</v>
      </c>
      <c r="K2435" s="42">
        <v>6.1</v>
      </c>
      <c r="L2435" t="str">
        <f t="shared" si="268"/>
        <v>Profundo</v>
      </c>
      <c r="M2435" s="2" t="s">
        <v>1215</v>
      </c>
      <c r="N2435" t="str">
        <f>VLOOKUP(M2435,spp!A:B,2,FALSE)</f>
        <v>Microspathodon bairdii</v>
      </c>
      <c r="O2435">
        <f t="shared" si="274"/>
        <v>1</v>
      </c>
      <c r="R2435">
        <v>1</v>
      </c>
      <c r="AJ2435">
        <f>VLOOKUP(M2435,spp!A:C,3,FALSE)</f>
        <v>2</v>
      </c>
      <c r="AK2435">
        <f>VLOOKUP(M2435,spp!A:D,4,FALSE)</f>
        <v>3</v>
      </c>
      <c r="AL2435">
        <f t="shared" si="269"/>
        <v>3906.25</v>
      </c>
      <c r="AM2435">
        <f t="shared" si="270"/>
        <v>97.65625</v>
      </c>
      <c r="AN2435">
        <f t="shared" si="271"/>
        <v>976.5625</v>
      </c>
      <c r="AO2435">
        <f t="shared" si="272"/>
        <v>0.9765625</v>
      </c>
      <c r="AP2435">
        <f t="shared" si="273"/>
        <v>0.02</v>
      </c>
      <c r="AQ2435">
        <f>VLOOKUP(M2435,spp!A:H,8,FALSE)</f>
        <v>2.5</v>
      </c>
      <c r="AR2435" t="str">
        <f>VLOOKUP(M2435,spp!A:K,10,FALSE)</f>
        <v>Herbívoro</v>
      </c>
      <c r="AS2435" t="str">
        <f>VLOOKUP(M2435,spp!A:L,12,FALSE)</f>
        <v>LC</v>
      </c>
    </row>
    <row r="2436" spans="1:45" x14ac:dyDescent="0.3">
      <c r="A2436">
        <v>46</v>
      </c>
      <c r="B2436" s="2" t="s">
        <v>1176</v>
      </c>
      <c r="C2436" s="2" t="s">
        <v>1177</v>
      </c>
      <c r="D2436" s="2" t="s">
        <v>1183</v>
      </c>
      <c r="E2436" s="2" t="s">
        <v>1192</v>
      </c>
      <c r="F2436" s="2">
        <v>2</v>
      </c>
      <c r="G2436" s="1">
        <v>41501</v>
      </c>
      <c r="H2436" s="61">
        <v>2013</v>
      </c>
      <c r="I2436" s="5" t="s">
        <v>986</v>
      </c>
      <c r="K2436" s="42">
        <v>6.1</v>
      </c>
      <c r="L2436" t="str">
        <f t="shared" ref="L2436:L2499" si="275">IF(K2436&gt;6,"Profundo","Somero")</f>
        <v>Profundo</v>
      </c>
      <c r="M2436" s="2" t="s">
        <v>1038</v>
      </c>
      <c r="N2436" t="str">
        <f>VLOOKUP(M2436,spp!A:B,2,FALSE)</f>
        <v>Holacanthus passer</v>
      </c>
      <c r="O2436">
        <f t="shared" si="274"/>
        <v>1</v>
      </c>
      <c r="R2436">
        <v>1</v>
      </c>
      <c r="AJ2436">
        <f>VLOOKUP(M2436,spp!A:C,3,FALSE)</f>
        <v>2</v>
      </c>
      <c r="AK2436">
        <f>VLOOKUP(M2436,spp!A:D,4,FALSE)</f>
        <v>3</v>
      </c>
      <c r="AL2436">
        <f t="shared" ref="AL2436:AL2499" si="276">((AJ2436*$P$2^AK2436)*P2436)+((AJ2436*$Q$2^AK2436)*Q2436)+((AJ2436*$R$2^AK2436)*R2436)+((AJ2436*$S$2^AK2436)*S2436)+((AJ2436*$T$2^AK2436)*T2436)+((AJ2436*$U$2^AK2436)*U2436)+((AJ2436*$V$2^AK2436)*V2436)+((AJ2436*$W$2^AK2436)*W2436)+((AJ2436*$X$2^AK2436)*X2436)+((AJ2436*$Y$2^AK2436)*Y2436)+((AJ2436*$Z$2^AK2436)*Z2436)+((AJ2436*$AA$2^AK2436)*AA2436)+((AJ2436*$AB$2^AK2436)*AB2436)+ ((AJ2436*$AC$2^AK2436)*AC2436)+((AJ2436*$AD$2^AK2436)*AD2436)+((AJ2436*$AE$2^AK2436)*AE2436)+((AJ2436*$AF$2^AK2436)*AF2436)+((AJ2436*$AG$2^AK2436)*AG2436)+((AJ2436*$AH$2^AK2436)*AH2436)</f>
        <v>3906.25</v>
      </c>
      <c r="AM2436">
        <f t="shared" ref="AM2436:AM2499" si="277">AL2436/40</f>
        <v>97.65625</v>
      </c>
      <c r="AN2436">
        <f t="shared" ref="AN2436:AN2499" si="278">AM2436*10</f>
        <v>976.5625</v>
      </c>
      <c r="AO2436">
        <f t="shared" ref="AO2436:AO2499" si="279">AN2436/1000</f>
        <v>0.9765625</v>
      </c>
      <c r="AP2436">
        <f t="shared" ref="AP2436:AP2499" si="280">O2436/$C$1</f>
        <v>0.02</v>
      </c>
      <c r="AQ2436">
        <f>VLOOKUP(M2436,spp!A:H,8,FALSE)</f>
        <v>2.6</v>
      </c>
      <c r="AR2436" t="str">
        <f>VLOOKUP(M2436,spp!A:K,10,FALSE)</f>
        <v>Herbívoro</v>
      </c>
      <c r="AS2436" t="str">
        <f>VLOOKUP(M2436,spp!A:L,12,FALSE)</f>
        <v>LC</v>
      </c>
    </row>
    <row r="2437" spans="1:45" x14ac:dyDescent="0.3">
      <c r="A2437">
        <v>46</v>
      </c>
      <c r="B2437" s="2" t="s">
        <v>1176</v>
      </c>
      <c r="C2437" s="2" t="s">
        <v>1177</v>
      </c>
      <c r="D2437" s="2" t="s">
        <v>1183</v>
      </c>
      <c r="E2437" s="2" t="s">
        <v>1192</v>
      </c>
      <c r="F2437" s="2">
        <v>2</v>
      </c>
      <c r="G2437" s="1">
        <v>41501</v>
      </c>
      <c r="H2437" s="61">
        <v>2013</v>
      </c>
      <c r="I2437" s="5" t="s">
        <v>986</v>
      </c>
      <c r="K2437" s="42">
        <v>6.1</v>
      </c>
      <c r="L2437" t="str">
        <f t="shared" si="275"/>
        <v>Profundo</v>
      </c>
      <c r="M2437" s="2" t="s">
        <v>1042</v>
      </c>
      <c r="N2437" t="str">
        <f>VLOOKUP(M2437,spp!A:B,2,FALSE)</f>
        <v>Bodianus diplotaenia</v>
      </c>
      <c r="O2437">
        <f t="shared" si="274"/>
        <v>3</v>
      </c>
      <c r="P2437">
        <v>3</v>
      </c>
      <c r="AJ2437">
        <f>VLOOKUP(M2437,spp!A:C,3,FALSE)</f>
        <v>2.01E-2</v>
      </c>
      <c r="AK2437">
        <f>VLOOKUP(M2437,spp!A:D,4,FALSE)</f>
        <v>2</v>
      </c>
      <c r="AL2437">
        <f t="shared" si="276"/>
        <v>0.37687499999999996</v>
      </c>
      <c r="AM2437">
        <f t="shared" si="277"/>
        <v>9.4218749999999997E-3</v>
      </c>
      <c r="AN2437">
        <f t="shared" si="278"/>
        <v>9.421874999999999E-2</v>
      </c>
      <c r="AO2437">
        <f t="shared" si="279"/>
        <v>9.4218749999999996E-5</v>
      </c>
      <c r="AP2437">
        <f t="shared" si="280"/>
        <v>0.06</v>
      </c>
      <c r="AQ2437">
        <f>VLOOKUP(M2437,spp!A:H,8,FALSE)</f>
        <v>3.4</v>
      </c>
      <c r="AR2437" t="str">
        <f>VLOOKUP(M2437,spp!A:K,10,FALSE)</f>
        <v>Depredador</v>
      </c>
      <c r="AS2437" t="str">
        <f>VLOOKUP(M2437,spp!A:L,12,FALSE)</f>
        <v>LC</v>
      </c>
    </row>
    <row r="2438" spans="1:45" x14ac:dyDescent="0.3">
      <c r="A2438">
        <v>46</v>
      </c>
      <c r="B2438" s="2" t="s">
        <v>1176</v>
      </c>
      <c r="C2438" s="2" t="s">
        <v>1177</v>
      </c>
      <c r="D2438" s="2" t="s">
        <v>1183</v>
      </c>
      <c r="E2438" s="2" t="s">
        <v>1192</v>
      </c>
      <c r="F2438" s="2">
        <v>2</v>
      </c>
      <c r="G2438" s="1">
        <v>41501</v>
      </c>
      <c r="H2438" s="61">
        <v>2013</v>
      </c>
      <c r="I2438" s="5" t="s">
        <v>986</v>
      </c>
      <c r="K2438" s="42">
        <v>6.1</v>
      </c>
      <c r="L2438" t="str">
        <f t="shared" si="275"/>
        <v>Profundo</v>
      </c>
      <c r="M2438" s="2" t="s">
        <v>1028</v>
      </c>
      <c r="N2438" t="str">
        <f>VLOOKUP(M2438,spp!A:B,2,FALSE)</f>
        <v>Thalassoma lucasanum</v>
      </c>
      <c r="O2438">
        <f t="shared" si="274"/>
        <v>10</v>
      </c>
      <c r="P2438">
        <v>10</v>
      </c>
      <c r="AJ2438">
        <f>VLOOKUP(M2438,spp!A:C,3,FALSE)</f>
        <v>1.261E-2</v>
      </c>
      <c r="AK2438">
        <f>VLOOKUP(M2438,spp!A:D,4,FALSE)</f>
        <v>2</v>
      </c>
      <c r="AL2438">
        <f t="shared" si="276"/>
        <v>0.78812499999999996</v>
      </c>
      <c r="AM2438">
        <f t="shared" si="277"/>
        <v>1.9703124999999998E-2</v>
      </c>
      <c r="AN2438">
        <f t="shared" si="278"/>
        <v>0.19703124999999999</v>
      </c>
      <c r="AO2438">
        <f t="shared" si="279"/>
        <v>1.9703125E-4</v>
      </c>
      <c r="AP2438">
        <f t="shared" si="280"/>
        <v>0.2</v>
      </c>
      <c r="AQ2438">
        <f>VLOOKUP(M2438,spp!A:H,8,FALSE)</f>
        <v>3.5</v>
      </c>
      <c r="AR2438" t="str">
        <f>VLOOKUP(M2438,spp!A:K,10,FALSE)</f>
        <v>Depredador</v>
      </c>
      <c r="AS2438" t="str">
        <f>VLOOKUP(M2438,spp!A:L,12,FALSE)</f>
        <v>LC</v>
      </c>
    </row>
    <row r="2439" spans="1:45" x14ac:dyDescent="0.3">
      <c r="A2439">
        <v>46</v>
      </c>
      <c r="B2439" s="2" t="s">
        <v>1176</v>
      </c>
      <c r="C2439" s="2" t="s">
        <v>1177</v>
      </c>
      <c r="D2439" s="2" t="s">
        <v>1183</v>
      </c>
      <c r="E2439" s="2" t="s">
        <v>1192</v>
      </c>
      <c r="F2439" s="2">
        <v>2</v>
      </c>
      <c r="G2439" s="1">
        <v>41501</v>
      </c>
      <c r="H2439" s="61">
        <v>2013</v>
      </c>
      <c r="I2439" s="5" t="s">
        <v>986</v>
      </c>
      <c r="K2439" s="42">
        <v>6.1</v>
      </c>
      <c r="L2439" t="str">
        <f t="shared" si="275"/>
        <v>Profundo</v>
      </c>
      <c r="M2439" s="2" t="s">
        <v>1062</v>
      </c>
      <c r="N2439" t="str">
        <f>VLOOKUP(M2439,spp!A:B,2,FALSE)</f>
        <v>Paranthias colonus</v>
      </c>
      <c r="O2439">
        <f t="shared" si="274"/>
        <v>50</v>
      </c>
      <c r="Q2439">
        <v>50</v>
      </c>
      <c r="AJ2439">
        <f>VLOOKUP(M2439,spp!A:C,3,FALSE)</f>
        <v>1.485E-2</v>
      </c>
      <c r="AK2439">
        <f>VLOOKUP(M2439,spp!A:D,4,FALSE)</f>
        <v>2</v>
      </c>
      <c r="AL2439">
        <f t="shared" si="276"/>
        <v>41.765625</v>
      </c>
      <c r="AM2439">
        <f t="shared" si="277"/>
        <v>1.044140625</v>
      </c>
      <c r="AN2439">
        <f t="shared" si="278"/>
        <v>10.44140625</v>
      </c>
      <c r="AO2439">
        <f t="shared" si="279"/>
        <v>1.044140625E-2</v>
      </c>
      <c r="AP2439">
        <f t="shared" si="280"/>
        <v>1</v>
      </c>
      <c r="AQ2439">
        <f>VLOOKUP(M2439,spp!A:H,8,FALSE)</f>
        <v>3.8</v>
      </c>
      <c r="AR2439" t="str">
        <f>VLOOKUP(M2439,spp!A:K,10,FALSE)</f>
        <v>Planctívoro</v>
      </c>
      <c r="AS2439" t="str">
        <f>VLOOKUP(M2439,spp!A:L,12,FALSE)</f>
        <v>LC</v>
      </c>
    </row>
    <row r="2440" spans="1:45" x14ac:dyDescent="0.3">
      <c r="A2440">
        <v>46</v>
      </c>
      <c r="B2440" s="2" t="s">
        <v>1176</v>
      </c>
      <c r="C2440" s="2" t="s">
        <v>1177</v>
      </c>
      <c r="D2440" s="2" t="s">
        <v>1183</v>
      </c>
      <c r="E2440" s="2" t="s">
        <v>1192</v>
      </c>
      <c r="F2440" s="2">
        <v>2</v>
      </c>
      <c r="G2440" s="1">
        <v>41501</v>
      </c>
      <c r="H2440" s="61">
        <v>2013</v>
      </c>
      <c r="I2440" s="5" t="s">
        <v>986</v>
      </c>
      <c r="K2440" s="42">
        <v>6.1</v>
      </c>
      <c r="L2440" t="str">
        <f t="shared" si="275"/>
        <v>Profundo</v>
      </c>
      <c r="M2440" s="2" t="s">
        <v>1198</v>
      </c>
      <c r="N2440" t="str">
        <f>VLOOKUP(M2440,spp!A:B,2,FALSE)</f>
        <v>Dermatolepis dermatolepis</v>
      </c>
      <c r="O2440">
        <f t="shared" si="274"/>
        <v>1</v>
      </c>
      <c r="S2440">
        <v>1</v>
      </c>
      <c r="AJ2440">
        <f>VLOOKUP(M2440,spp!A:C,3,FALSE)</f>
        <v>1</v>
      </c>
      <c r="AK2440">
        <f>VLOOKUP(M2440,spp!A:D,4,FALSE)</f>
        <v>3</v>
      </c>
      <c r="AL2440">
        <f t="shared" si="276"/>
        <v>5359.375</v>
      </c>
      <c r="AM2440">
        <f t="shared" si="277"/>
        <v>133.984375</v>
      </c>
      <c r="AN2440">
        <f t="shared" si="278"/>
        <v>1339.84375</v>
      </c>
      <c r="AO2440">
        <f t="shared" si="279"/>
        <v>1.33984375</v>
      </c>
      <c r="AP2440">
        <f t="shared" si="280"/>
        <v>0.02</v>
      </c>
      <c r="AQ2440">
        <f>VLOOKUP(M2440,spp!A:H,8,FALSE)</f>
        <v>4.5</v>
      </c>
      <c r="AR2440" t="str">
        <f>VLOOKUP(M2440,spp!A:K,10,FALSE)</f>
        <v>Depredador Tope</v>
      </c>
      <c r="AS2440" t="str">
        <f>VLOOKUP(M2440,spp!A:L,12,FALSE)</f>
        <v>LC</v>
      </c>
    </row>
    <row r="2441" spans="1:45" x14ac:dyDescent="0.3">
      <c r="A2441">
        <v>46</v>
      </c>
      <c r="B2441" s="2" t="s">
        <v>1176</v>
      </c>
      <c r="C2441" s="2" t="s">
        <v>1177</v>
      </c>
      <c r="D2441" s="2" t="s">
        <v>1183</v>
      </c>
      <c r="E2441" s="2" t="s">
        <v>1192</v>
      </c>
      <c r="F2441" s="2">
        <v>2</v>
      </c>
      <c r="G2441" s="1">
        <v>41501</v>
      </c>
      <c r="H2441" s="61">
        <v>2013</v>
      </c>
      <c r="I2441" s="5" t="s">
        <v>986</v>
      </c>
      <c r="K2441" s="42">
        <v>6.1</v>
      </c>
      <c r="L2441" t="str">
        <f t="shared" si="275"/>
        <v>Profundo</v>
      </c>
      <c r="M2441" s="2" t="s">
        <v>1066</v>
      </c>
      <c r="N2441" t="str">
        <f>VLOOKUP(M2441,spp!A:B,2,FALSE)</f>
        <v>Caranx melampygus</v>
      </c>
      <c r="O2441">
        <f t="shared" si="274"/>
        <v>1</v>
      </c>
      <c r="U2441">
        <v>1</v>
      </c>
      <c r="AJ2441">
        <f>VLOOKUP(M2441,spp!A:C,3,FALSE)</f>
        <v>2</v>
      </c>
      <c r="AK2441">
        <f>VLOOKUP(M2441,spp!A:D,4,FALSE)</f>
        <v>2</v>
      </c>
      <c r="AL2441">
        <f t="shared" si="276"/>
        <v>2450</v>
      </c>
      <c r="AM2441">
        <f t="shared" si="277"/>
        <v>61.25</v>
      </c>
      <c r="AN2441">
        <f t="shared" si="278"/>
        <v>612.5</v>
      </c>
      <c r="AO2441">
        <f t="shared" si="279"/>
        <v>0.61250000000000004</v>
      </c>
      <c r="AP2441">
        <f t="shared" si="280"/>
        <v>0.02</v>
      </c>
      <c r="AQ2441">
        <f>VLOOKUP(M2441,spp!A:H,8,FALSE)</f>
        <v>4.5</v>
      </c>
      <c r="AR2441" t="str">
        <f>VLOOKUP(M2441,spp!A:K,10,FALSE)</f>
        <v>Depredador Tope</v>
      </c>
      <c r="AS2441" t="str">
        <f>VLOOKUP(M2441,spp!A:L,12,FALSE)</f>
        <v>NE</v>
      </c>
    </row>
    <row r="2442" spans="1:45" x14ac:dyDescent="0.3">
      <c r="A2442">
        <v>46</v>
      </c>
      <c r="B2442" s="2" t="s">
        <v>1176</v>
      </c>
      <c r="C2442" s="2" t="s">
        <v>1177</v>
      </c>
      <c r="D2442" s="2" t="s">
        <v>1183</v>
      </c>
      <c r="E2442" s="2" t="s">
        <v>1192</v>
      </c>
      <c r="F2442" s="2">
        <v>2</v>
      </c>
      <c r="G2442" s="1">
        <v>41501</v>
      </c>
      <c r="H2442" s="61">
        <v>2013</v>
      </c>
      <c r="I2442" s="5" t="s">
        <v>986</v>
      </c>
      <c r="K2442" s="42">
        <v>6.1</v>
      </c>
      <c r="L2442" t="str">
        <f t="shared" si="275"/>
        <v>Profundo</v>
      </c>
      <c r="M2442" s="2" t="s">
        <v>1046</v>
      </c>
      <c r="N2442" t="str">
        <f>VLOOKUP(M2442,spp!A:B,2,FALSE)</f>
        <v>Arothron meleagris</v>
      </c>
      <c r="O2442">
        <f t="shared" si="274"/>
        <v>2</v>
      </c>
      <c r="R2442">
        <v>2</v>
      </c>
      <c r="AJ2442">
        <f>VLOOKUP(M2442,spp!A:C,3,FALSE)</f>
        <v>3</v>
      </c>
      <c r="AK2442">
        <f>VLOOKUP(M2442,spp!A:D,4,FALSE)</f>
        <v>2</v>
      </c>
      <c r="AL2442">
        <f t="shared" si="276"/>
        <v>937.5</v>
      </c>
      <c r="AM2442">
        <f t="shared" si="277"/>
        <v>23.4375</v>
      </c>
      <c r="AN2442">
        <f t="shared" si="278"/>
        <v>234.375</v>
      </c>
      <c r="AO2442">
        <f t="shared" si="279"/>
        <v>0.234375</v>
      </c>
      <c r="AP2442">
        <f t="shared" si="280"/>
        <v>0.04</v>
      </c>
      <c r="AQ2442">
        <f>VLOOKUP(M2442,spp!A:H,8,FALSE)</f>
        <v>3.4</v>
      </c>
      <c r="AR2442" t="str">
        <f>VLOOKUP(M2442,spp!A:K,10,FALSE)</f>
        <v>Depredador</v>
      </c>
      <c r="AS2442" t="str">
        <f>VLOOKUP(M2442,spp!A:L,12,FALSE)</f>
        <v>NE</v>
      </c>
    </row>
    <row r="2443" spans="1:45" x14ac:dyDescent="0.3">
      <c r="A2443">
        <v>46</v>
      </c>
      <c r="B2443" s="2" t="s">
        <v>1176</v>
      </c>
      <c r="C2443" s="2" t="s">
        <v>1177</v>
      </c>
      <c r="D2443" s="2" t="s">
        <v>1183</v>
      </c>
      <c r="E2443" s="2" t="s">
        <v>1192</v>
      </c>
      <c r="F2443" s="2">
        <v>2</v>
      </c>
      <c r="G2443" s="1">
        <v>41501</v>
      </c>
      <c r="H2443" s="61">
        <v>2013</v>
      </c>
      <c r="I2443" s="5" t="s">
        <v>986</v>
      </c>
      <c r="K2443" s="42">
        <v>6.1</v>
      </c>
      <c r="L2443" t="str">
        <f t="shared" si="275"/>
        <v>Profundo</v>
      </c>
      <c r="M2443" s="2" t="s">
        <v>1078</v>
      </c>
      <c r="N2443" t="str">
        <f>VLOOKUP(M2443,spp!A:B,2,FALSE)</f>
        <v>Lutjanus viridis</v>
      </c>
      <c r="O2443">
        <f t="shared" si="274"/>
        <v>1</v>
      </c>
      <c r="S2443">
        <v>1</v>
      </c>
      <c r="AJ2443">
        <f>VLOOKUP(M2443,spp!A:C,3,FALSE)</f>
        <v>1.67E-2</v>
      </c>
      <c r="AK2443">
        <f>VLOOKUP(M2443,spp!A:D,4,FALSE)</f>
        <v>2</v>
      </c>
      <c r="AL2443">
        <f t="shared" si="276"/>
        <v>5.1143749999999999</v>
      </c>
      <c r="AM2443">
        <f t="shared" si="277"/>
        <v>0.127859375</v>
      </c>
      <c r="AN2443">
        <f t="shared" si="278"/>
        <v>1.27859375</v>
      </c>
      <c r="AO2443">
        <f t="shared" si="279"/>
        <v>1.27859375E-3</v>
      </c>
      <c r="AP2443">
        <f t="shared" si="280"/>
        <v>0.02</v>
      </c>
      <c r="AQ2443">
        <f>VLOOKUP(M2443,spp!A:H,8,FALSE)</f>
        <v>4.2</v>
      </c>
      <c r="AR2443" t="str">
        <f>VLOOKUP(M2443,spp!A:K,10,FALSE)</f>
        <v>Depredador Tope</v>
      </c>
      <c r="AS2443" t="str">
        <f>VLOOKUP(M2443,spp!A:L,12,FALSE)</f>
        <v>LC</v>
      </c>
    </row>
    <row r="2444" spans="1:45" x14ac:dyDescent="0.3">
      <c r="A2444">
        <v>46</v>
      </c>
      <c r="B2444" s="2" t="s">
        <v>1176</v>
      </c>
      <c r="C2444" s="2" t="s">
        <v>1177</v>
      </c>
      <c r="D2444" s="2" t="s">
        <v>1183</v>
      </c>
      <c r="E2444" s="2" t="s">
        <v>1192</v>
      </c>
      <c r="F2444" s="2">
        <v>2</v>
      </c>
      <c r="G2444" s="1">
        <v>41501</v>
      </c>
      <c r="H2444" s="61">
        <v>2013</v>
      </c>
      <c r="I2444" s="5" t="s">
        <v>986</v>
      </c>
      <c r="K2444" s="42">
        <v>6.1</v>
      </c>
      <c r="L2444" t="str">
        <f t="shared" si="275"/>
        <v>Profundo</v>
      </c>
      <c r="M2444" s="2" t="s">
        <v>1064</v>
      </c>
      <c r="N2444" t="str">
        <f>VLOOKUP(M2444,spp!A:B,2,FALSE)</f>
        <v>Zanclus cornutus</v>
      </c>
      <c r="O2444">
        <f t="shared" si="274"/>
        <v>1</v>
      </c>
      <c r="R2444">
        <v>1</v>
      </c>
      <c r="AJ2444">
        <f>VLOOKUP(M2444,spp!A:C,3,FALSE)</f>
        <v>1.47E-2</v>
      </c>
      <c r="AK2444">
        <f>VLOOKUP(M2444,spp!A:D,4,FALSE)</f>
        <v>3</v>
      </c>
      <c r="AL2444">
        <f t="shared" si="276"/>
        <v>28.7109375</v>
      </c>
      <c r="AM2444">
        <f t="shared" si="277"/>
        <v>0.7177734375</v>
      </c>
      <c r="AN2444">
        <f t="shared" si="278"/>
        <v>7.177734375</v>
      </c>
      <c r="AO2444">
        <f t="shared" si="279"/>
        <v>7.1777343749999997E-3</v>
      </c>
      <c r="AP2444">
        <f t="shared" si="280"/>
        <v>0.02</v>
      </c>
      <c r="AQ2444">
        <f>VLOOKUP(M2444,spp!A:H,8,FALSE)</f>
        <v>2.9</v>
      </c>
      <c r="AR2444" t="str">
        <f>VLOOKUP(M2444,spp!A:K,10,FALSE)</f>
        <v>Herbívoro</v>
      </c>
      <c r="AS2444" t="str">
        <f>VLOOKUP(M2444,spp!A:L,12,FALSE)</f>
        <v>NE</v>
      </c>
    </row>
    <row r="2445" spans="1:45" x14ac:dyDescent="0.3">
      <c r="A2445">
        <v>46</v>
      </c>
      <c r="B2445" s="2" t="s">
        <v>1176</v>
      </c>
      <c r="C2445" s="2" t="s">
        <v>1177</v>
      </c>
      <c r="D2445" s="2" t="s">
        <v>1183</v>
      </c>
      <c r="E2445" s="2" t="s">
        <v>1192</v>
      </c>
      <c r="F2445" s="2">
        <v>2</v>
      </c>
      <c r="G2445" s="1">
        <v>41501</v>
      </c>
      <c r="H2445" s="61">
        <v>2013</v>
      </c>
      <c r="I2445" s="5" t="s">
        <v>986</v>
      </c>
      <c r="K2445" s="42">
        <v>6.1</v>
      </c>
      <c r="L2445" t="str">
        <f t="shared" si="275"/>
        <v>Profundo</v>
      </c>
      <c r="M2445" s="2" t="s">
        <v>1040</v>
      </c>
      <c r="N2445" t="str">
        <f>VLOOKUP(M2445,spp!A:B,2,FALSE)</f>
        <v>Sufflamen verres</v>
      </c>
      <c r="O2445">
        <f t="shared" si="274"/>
        <v>2</v>
      </c>
      <c r="Q2445">
        <v>1</v>
      </c>
      <c r="R2445">
        <v>1</v>
      </c>
      <c r="AJ2445">
        <f>VLOOKUP(M2445,spp!A:C,3,FALSE)</f>
        <v>2</v>
      </c>
      <c r="AK2445">
        <f>VLOOKUP(M2445,spp!A:D,4,FALSE)</f>
        <v>3</v>
      </c>
      <c r="AL2445">
        <f t="shared" si="276"/>
        <v>4750</v>
      </c>
      <c r="AM2445">
        <f t="shared" si="277"/>
        <v>118.75</v>
      </c>
      <c r="AN2445">
        <f t="shared" si="278"/>
        <v>1187.5</v>
      </c>
      <c r="AO2445">
        <f t="shared" si="279"/>
        <v>1.1875</v>
      </c>
      <c r="AP2445">
        <f t="shared" si="280"/>
        <v>0.04</v>
      </c>
      <c r="AQ2445">
        <f>VLOOKUP(M2445,spp!A:H,8,FALSE)</f>
        <v>3.3</v>
      </c>
      <c r="AR2445" t="str">
        <f>VLOOKUP(M2445,spp!A:K,10,FALSE)</f>
        <v>Depredador</v>
      </c>
      <c r="AS2445" t="str">
        <f>VLOOKUP(M2445,spp!A:L,12,FALSE)</f>
        <v>LC</v>
      </c>
    </row>
    <row r="2446" spans="1:45" x14ac:dyDescent="0.3">
      <c r="A2446">
        <v>46</v>
      </c>
      <c r="B2446" s="2" t="s">
        <v>1176</v>
      </c>
      <c r="C2446" s="2" t="s">
        <v>1177</v>
      </c>
      <c r="D2446" s="2" t="s">
        <v>1183</v>
      </c>
      <c r="E2446" s="2" t="s">
        <v>1192</v>
      </c>
      <c r="F2446" s="2">
        <v>2</v>
      </c>
      <c r="G2446" s="1">
        <v>41501</v>
      </c>
      <c r="H2446" s="61">
        <v>2013</v>
      </c>
      <c r="I2446" s="5" t="s">
        <v>986</v>
      </c>
      <c r="K2446" s="42">
        <v>6.1</v>
      </c>
      <c r="L2446" t="str">
        <f t="shared" si="275"/>
        <v>Profundo</v>
      </c>
      <c r="M2446" s="2" t="s">
        <v>1068</v>
      </c>
      <c r="N2446" t="str">
        <f>VLOOKUP(M2446,spp!A:B,2,FALSE)</f>
        <v>Myripristis berndti</v>
      </c>
      <c r="O2446">
        <f t="shared" si="274"/>
        <v>1</v>
      </c>
      <c r="R2446">
        <v>1</v>
      </c>
      <c r="AJ2446">
        <f>VLOOKUP(M2446,spp!A:C,3,FALSE)</f>
        <v>2.4E-2</v>
      </c>
      <c r="AK2446">
        <f>VLOOKUP(M2446,spp!A:D,4,FALSE)</f>
        <v>3.02</v>
      </c>
      <c r="AL2446">
        <f t="shared" si="276"/>
        <v>49.303696461686584</v>
      </c>
      <c r="AM2446">
        <f t="shared" si="277"/>
        <v>1.2325924115421647</v>
      </c>
      <c r="AN2446">
        <f t="shared" si="278"/>
        <v>12.325924115421646</v>
      </c>
      <c r="AO2446">
        <f t="shared" si="279"/>
        <v>1.2325924115421646E-2</v>
      </c>
      <c r="AP2446">
        <f t="shared" si="280"/>
        <v>0.02</v>
      </c>
      <c r="AQ2446">
        <f>VLOOKUP(M2446,spp!A:H,8,FALSE)</f>
        <v>3.7</v>
      </c>
      <c r="AR2446" t="str">
        <f>VLOOKUP(M2446,spp!A:K,10,FALSE)</f>
        <v>Planctívoro</v>
      </c>
      <c r="AS2446" t="str">
        <f>VLOOKUP(M2446,spp!A:L,12,FALSE)</f>
        <v>NE</v>
      </c>
    </row>
    <row r="2447" spans="1:45" x14ac:dyDescent="0.3">
      <c r="A2447">
        <v>46</v>
      </c>
      <c r="B2447" s="2" t="s">
        <v>1176</v>
      </c>
      <c r="C2447" s="2" t="s">
        <v>1177</v>
      </c>
      <c r="D2447" s="2" t="s">
        <v>1183</v>
      </c>
      <c r="E2447" s="2" t="s">
        <v>1192</v>
      </c>
      <c r="F2447" s="2">
        <v>2</v>
      </c>
      <c r="G2447" s="1">
        <v>41501</v>
      </c>
      <c r="H2447" s="61">
        <v>2013</v>
      </c>
      <c r="I2447" s="5" t="s">
        <v>986</v>
      </c>
      <c r="K2447" s="42">
        <v>6.1</v>
      </c>
      <c r="L2447" t="str">
        <f t="shared" si="275"/>
        <v>Profundo</v>
      </c>
      <c r="M2447" s="2" t="s">
        <v>1195</v>
      </c>
      <c r="N2447" t="str">
        <f>VLOOKUP(M2447,spp!A:B,2,FALSE)</f>
        <v>Melichthys niger</v>
      </c>
      <c r="O2447">
        <f t="shared" si="274"/>
        <v>1</v>
      </c>
      <c r="S2447">
        <v>1</v>
      </c>
      <c r="AJ2447">
        <f>VLOOKUP(M2447,spp!A:C,3,FALSE)</f>
        <v>5</v>
      </c>
      <c r="AK2447">
        <f>VLOOKUP(M2447,spp!A:D,4,FALSE)</f>
        <v>3</v>
      </c>
      <c r="AL2447">
        <f t="shared" si="276"/>
        <v>26796.875</v>
      </c>
      <c r="AM2447">
        <f t="shared" si="277"/>
        <v>669.921875</v>
      </c>
      <c r="AN2447">
        <f t="shared" si="278"/>
        <v>6699.21875</v>
      </c>
      <c r="AO2447">
        <f t="shared" si="279"/>
        <v>6.69921875</v>
      </c>
      <c r="AP2447">
        <f t="shared" si="280"/>
        <v>0.02</v>
      </c>
      <c r="AQ2447">
        <f>VLOOKUP(M2447,spp!A:H,8,FALSE)</f>
        <v>2.4</v>
      </c>
      <c r="AR2447" t="str">
        <f>VLOOKUP(M2447,spp!A:K,10,FALSE)</f>
        <v>Herbívoro</v>
      </c>
      <c r="AS2447" t="str">
        <f>VLOOKUP(M2447,spp!A:L,12,FALSE)</f>
        <v>NE</v>
      </c>
    </row>
    <row r="2448" spans="1:45" x14ac:dyDescent="0.3">
      <c r="A2448">
        <v>46</v>
      </c>
      <c r="B2448" s="2" t="s">
        <v>1176</v>
      </c>
      <c r="C2448" s="2" t="s">
        <v>1177</v>
      </c>
      <c r="D2448" s="2" t="s">
        <v>1183</v>
      </c>
      <c r="E2448" s="2" t="s">
        <v>1192</v>
      </c>
      <c r="F2448" s="2">
        <v>2</v>
      </c>
      <c r="G2448" s="1">
        <v>41501</v>
      </c>
      <c r="H2448" s="61">
        <v>2013</v>
      </c>
      <c r="I2448" s="5" t="s">
        <v>986</v>
      </c>
      <c r="K2448" s="42">
        <v>6.1</v>
      </c>
      <c r="L2448" t="str">
        <f t="shared" si="275"/>
        <v>Profundo</v>
      </c>
      <c r="M2448" s="2" t="s">
        <v>1041</v>
      </c>
      <c r="N2448" t="str">
        <f>VLOOKUP(M2448,spp!A:B,2,FALSE)</f>
        <v>Chromis atrilobata</v>
      </c>
      <c r="O2448">
        <f t="shared" si="274"/>
        <v>5</v>
      </c>
      <c r="Q2448">
        <v>5</v>
      </c>
      <c r="AJ2448">
        <f>VLOOKUP(M2448,spp!A:C,3,FALSE)</f>
        <v>5</v>
      </c>
      <c r="AK2448">
        <f>VLOOKUP(M2448,spp!A:D,4,FALSE)</f>
        <v>3.41655</v>
      </c>
      <c r="AL2448">
        <f t="shared" si="276"/>
        <v>24413.529362970963</v>
      </c>
      <c r="AM2448">
        <f t="shared" si="277"/>
        <v>610.33823407427406</v>
      </c>
      <c r="AN2448">
        <f t="shared" si="278"/>
        <v>6103.3823407427408</v>
      </c>
      <c r="AO2448">
        <f t="shared" si="279"/>
        <v>6.1033823407427406</v>
      </c>
      <c r="AP2448">
        <f t="shared" si="280"/>
        <v>0.1</v>
      </c>
      <c r="AQ2448">
        <f>VLOOKUP(M2448,spp!A:H,8,FALSE)</f>
        <v>3.4</v>
      </c>
      <c r="AR2448" t="str">
        <f>VLOOKUP(M2448,spp!A:K,10,FALSE)</f>
        <v>Planctívoro</v>
      </c>
      <c r="AS2448" t="str">
        <f>VLOOKUP(M2448,spp!A:L,12,FALSE)</f>
        <v>LC</v>
      </c>
    </row>
    <row r="2449" spans="1:45" x14ac:dyDescent="0.3">
      <c r="A2449">
        <v>46</v>
      </c>
      <c r="B2449" s="2" t="s">
        <v>1176</v>
      </c>
      <c r="C2449" s="2" t="s">
        <v>1177</v>
      </c>
      <c r="D2449" s="2" t="s">
        <v>1183</v>
      </c>
      <c r="E2449" s="2" t="s">
        <v>1192</v>
      </c>
      <c r="F2449" s="2">
        <v>2</v>
      </c>
      <c r="G2449" s="1">
        <v>41501</v>
      </c>
      <c r="H2449" s="61">
        <v>2013</v>
      </c>
      <c r="I2449" s="5" t="s">
        <v>986</v>
      </c>
      <c r="K2449" s="42">
        <v>6.1</v>
      </c>
      <c r="L2449" t="str">
        <f t="shared" si="275"/>
        <v>Profundo</v>
      </c>
      <c r="M2449" s="2" t="s">
        <v>1066</v>
      </c>
      <c r="N2449" t="str">
        <f>VLOOKUP(M2449,spp!A:B,2,FALSE)</f>
        <v>Caranx melampygus</v>
      </c>
      <c r="O2449">
        <f t="shared" si="274"/>
        <v>1</v>
      </c>
      <c r="T2449">
        <v>1</v>
      </c>
      <c r="AJ2449">
        <f>VLOOKUP(M2449,spp!A:C,3,FALSE)</f>
        <v>2</v>
      </c>
      <c r="AK2449">
        <f>VLOOKUP(M2449,spp!A:D,4,FALSE)</f>
        <v>2</v>
      </c>
      <c r="AL2449">
        <f t="shared" si="276"/>
        <v>1250</v>
      </c>
      <c r="AM2449">
        <f t="shared" si="277"/>
        <v>31.25</v>
      </c>
      <c r="AN2449">
        <f t="shared" si="278"/>
        <v>312.5</v>
      </c>
      <c r="AO2449">
        <f t="shared" si="279"/>
        <v>0.3125</v>
      </c>
      <c r="AP2449">
        <f t="shared" si="280"/>
        <v>0.02</v>
      </c>
      <c r="AQ2449">
        <f>VLOOKUP(M2449,spp!A:H,8,FALSE)</f>
        <v>4.5</v>
      </c>
      <c r="AR2449" t="str">
        <f>VLOOKUP(M2449,spp!A:K,10,FALSE)</f>
        <v>Depredador Tope</v>
      </c>
      <c r="AS2449" t="str">
        <f>VLOOKUP(M2449,spp!A:L,12,FALSE)</f>
        <v>NE</v>
      </c>
    </row>
    <row r="2450" spans="1:45" x14ac:dyDescent="0.3">
      <c r="A2450">
        <v>46</v>
      </c>
      <c r="B2450" s="2" t="s">
        <v>1176</v>
      </c>
      <c r="C2450" s="2" t="s">
        <v>1177</v>
      </c>
      <c r="D2450" s="2" t="s">
        <v>1183</v>
      </c>
      <c r="E2450" s="2" t="s">
        <v>1192</v>
      </c>
      <c r="F2450" s="2">
        <v>2</v>
      </c>
      <c r="G2450" s="1">
        <v>41501</v>
      </c>
      <c r="H2450" s="61">
        <v>2013</v>
      </c>
      <c r="I2450" s="5" t="s">
        <v>986</v>
      </c>
      <c r="K2450" s="42">
        <v>6.1</v>
      </c>
      <c r="L2450" t="str">
        <f t="shared" si="275"/>
        <v>Profundo</v>
      </c>
      <c r="M2450" s="2" t="s">
        <v>1042</v>
      </c>
      <c r="N2450" t="str">
        <f>VLOOKUP(M2450,spp!A:B,2,FALSE)</f>
        <v>Bodianus diplotaenia</v>
      </c>
      <c r="O2450">
        <f t="shared" si="274"/>
        <v>10</v>
      </c>
      <c r="Q2450">
        <v>10</v>
      </c>
      <c r="AJ2450">
        <f>VLOOKUP(M2450,spp!A:C,3,FALSE)</f>
        <v>2.01E-2</v>
      </c>
      <c r="AK2450">
        <f>VLOOKUP(M2450,spp!A:D,4,FALSE)</f>
        <v>2</v>
      </c>
      <c r="AL2450">
        <f t="shared" si="276"/>
        <v>11.30625</v>
      </c>
      <c r="AM2450">
        <f t="shared" si="277"/>
        <v>0.28265625</v>
      </c>
      <c r="AN2450">
        <f t="shared" si="278"/>
        <v>2.8265625000000001</v>
      </c>
      <c r="AO2450">
        <f t="shared" si="279"/>
        <v>2.8265625000000001E-3</v>
      </c>
      <c r="AP2450">
        <f t="shared" si="280"/>
        <v>0.2</v>
      </c>
      <c r="AQ2450">
        <f>VLOOKUP(M2450,spp!A:H,8,FALSE)</f>
        <v>3.4</v>
      </c>
      <c r="AR2450" t="str">
        <f>VLOOKUP(M2450,spp!A:K,10,FALSE)</f>
        <v>Depredador</v>
      </c>
      <c r="AS2450" t="str">
        <f>VLOOKUP(M2450,spp!A:L,12,FALSE)</f>
        <v>LC</v>
      </c>
    </row>
    <row r="2451" spans="1:45" x14ac:dyDescent="0.3">
      <c r="A2451">
        <v>46</v>
      </c>
      <c r="B2451" s="2" t="s">
        <v>1176</v>
      </c>
      <c r="C2451" s="2" t="s">
        <v>1177</v>
      </c>
      <c r="D2451" s="2" t="s">
        <v>1183</v>
      </c>
      <c r="E2451" s="2" t="s">
        <v>1192</v>
      </c>
      <c r="F2451" s="2">
        <v>2</v>
      </c>
      <c r="G2451" s="1">
        <v>41501</v>
      </c>
      <c r="H2451" s="61">
        <v>2013</v>
      </c>
      <c r="I2451" s="5" t="s">
        <v>986</v>
      </c>
      <c r="K2451" s="42">
        <v>6.1</v>
      </c>
      <c r="L2451" t="str">
        <f t="shared" si="275"/>
        <v>Profundo</v>
      </c>
      <c r="M2451" s="2" t="s">
        <v>1072</v>
      </c>
      <c r="N2451" t="str">
        <f>VLOOKUP(M2451,spp!A:B,2,FALSE)</f>
        <v>Kyphosus elegans</v>
      </c>
      <c r="O2451">
        <f t="shared" si="274"/>
        <v>1</v>
      </c>
      <c r="R2451">
        <v>1</v>
      </c>
      <c r="AJ2451">
        <f>VLOOKUP(M2451,spp!A:C,3,FALSE)</f>
        <v>2.18E-2</v>
      </c>
      <c r="AK2451">
        <f>VLOOKUP(M2451,spp!A:D,4,FALSE)</f>
        <v>3</v>
      </c>
      <c r="AL2451">
        <f t="shared" si="276"/>
        <v>42.578125</v>
      </c>
      <c r="AM2451">
        <f t="shared" si="277"/>
        <v>1.064453125</v>
      </c>
      <c r="AN2451">
        <f t="shared" si="278"/>
        <v>10.64453125</v>
      </c>
      <c r="AO2451">
        <f t="shared" si="279"/>
        <v>1.064453125E-2</v>
      </c>
      <c r="AP2451">
        <f t="shared" si="280"/>
        <v>0.02</v>
      </c>
      <c r="AQ2451">
        <f>VLOOKUP(M2451,spp!A:H,8,FALSE)</f>
        <v>2.9</v>
      </c>
      <c r="AR2451" t="str">
        <f>VLOOKUP(M2451,spp!A:K,10,FALSE)</f>
        <v>Herbívoro</v>
      </c>
      <c r="AS2451" t="str">
        <f>VLOOKUP(M2451,spp!A:L,12,FALSE)</f>
        <v>LC</v>
      </c>
    </row>
    <row r="2452" spans="1:45" x14ac:dyDescent="0.3">
      <c r="A2452">
        <v>46</v>
      </c>
      <c r="B2452" s="2" t="s">
        <v>1176</v>
      </c>
      <c r="C2452" s="2" t="s">
        <v>1177</v>
      </c>
      <c r="D2452" s="2" t="s">
        <v>1183</v>
      </c>
      <c r="E2452" s="2" t="s">
        <v>1192</v>
      </c>
      <c r="F2452" s="2">
        <v>3</v>
      </c>
      <c r="G2452" s="1">
        <v>41501</v>
      </c>
      <c r="H2452" s="61">
        <v>2013</v>
      </c>
      <c r="I2452" s="5" t="s">
        <v>986</v>
      </c>
      <c r="K2452" s="42">
        <v>6.1</v>
      </c>
      <c r="L2452" t="str">
        <f t="shared" si="275"/>
        <v>Profundo</v>
      </c>
      <c r="M2452" s="2" t="s">
        <v>1194</v>
      </c>
      <c r="N2452" t="str">
        <f>VLOOKUP(M2452,spp!A:B,2,FALSE)</f>
        <v>Stegastes arcifrons</v>
      </c>
      <c r="O2452">
        <f t="shared" si="274"/>
        <v>20</v>
      </c>
      <c r="Q2452">
        <v>20</v>
      </c>
      <c r="AJ2452">
        <f>VLOOKUP(M2452,spp!A:C,3,FALSE)</f>
        <v>3.49E-2</v>
      </c>
      <c r="AK2452">
        <f>VLOOKUP(M2452,spp!A:D,4,FALSE)</f>
        <v>2</v>
      </c>
      <c r="AL2452">
        <f t="shared" si="276"/>
        <v>39.262500000000003</v>
      </c>
      <c r="AM2452">
        <f t="shared" si="277"/>
        <v>0.98156250000000012</v>
      </c>
      <c r="AN2452">
        <f t="shared" si="278"/>
        <v>9.8156250000000007</v>
      </c>
      <c r="AO2452">
        <f t="shared" si="279"/>
        <v>9.8156250000000014E-3</v>
      </c>
      <c r="AP2452">
        <f t="shared" si="280"/>
        <v>0.4</v>
      </c>
      <c r="AQ2452">
        <f>VLOOKUP(M2452,spp!A:H,8,FALSE)</f>
        <v>2.97</v>
      </c>
      <c r="AR2452" t="str">
        <f>VLOOKUP(M2452,spp!A:K,10,FALSE)</f>
        <v>Herbívoro</v>
      </c>
      <c r="AS2452" t="str">
        <f>VLOOKUP(M2452,spp!A:L,12,FALSE)</f>
        <v>LC</v>
      </c>
    </row>
    <row r="2453" spans="1:45" x14ac:dyDescent="0.3">
      <c r="A2453">
        <v>46</v>
      </c>
      <c r="B2453" s="2" t="s">
        <v>1176</v>
      </c>
      <c r="C2453" s="2" t="s">
        <v>1177</v>
      </c>
      <c r="D2453" s="2" t="s">
        <v>1183</v>
      </c>
      <c r="E2453" s="2" t="s">
        <v>1192</v>
      </c>
      <c r="F2453" s="2">
        <v>3</v>
      </c>
      <c r="G2453" s="1">
        <v>41501</v>
      </c>
      <c r="H2453" s="61">
        <v>2013</v>
      </c>
      <c r="I2453" s="5" t="s">
        <v>986</v>
      </c>
      <c r="K2453" s="42">
        <v>6.1</v>
      </c>
      <c r="L2453" t="str">
        <f t="shared" si="275"/>
        <v>Profundo</v>
      </c>
      <c r="M2453" s="2" t="s">
        <v>1078</v>
      </c>
      <c r="N2453" t="str">
        <f>VLOOKUP(M2453,spp!A:B,2,FALSE)</f>
        <v>Lutjanus viridis</v>
      </c>
      <c r="O2453">
        <f t="shared" si="274"/>
        <v>6</v>
      </c>
      <c r="R2453">
        <v>5</v>
      </c>
      <c r="S2453">
        <v>1</v>
      </c>
      <c r="AJ2453">
        <f>VLOOKUP(M2453,spp!A:C,3,FALSE)</f>
        <v>1.67E-2</v>
      </c>
      <c r="AK2453">
        <f>VLOOKUP(M2453,spp!A:D,4,FALSE)</f>
        <v>2</v>
      </c>
      <c r="AL2453">
        <f t="shared" si="276"/>
        <v>18.161249999999999</v>
      </c>
      <c r="AM2453">
        <f t="shared" si="277"/>
        <v>0.45403125</v>
      </c>
      <c r="AN2453">
        <f t="shared" si="278"/>
        <v>4.5403124999999998</v>
      </c>
      <c r="AO2453">
        <f t="shared" si="279"/>
        <v>4.5403125000000001E-3</v>
      </c>
      <c r="AP2453">
        <f t="shared" si="280"/>
        <v>0.12</v>
      </c>
      <c r="AQ2453">
        <f>VLOOKUP(M2453,spp!A:H,8,FALSE)</f>
        <v>4.2</v>
      </c>
      <c r="AR2453" t="str">
        <f>VLOOKUP(M2453,spp!A:K,10,FALSE)</f>
        <v>Depredador Tope</v>
      </c>
      <c r="AS2453" t="str">
        <f>VLOOKUP(M2453,spp!A:L,12,FALSE)</f>
        <v>LC</v>
      </c>
    </row>
    <row r="2454" spans="1:45" x14ac:dyDescent="0.3">
      <c r="A2454">
        <v>46</v>
      </c>
      <c r="B2454" s="2" t="s">
        <v>1176</v>
      </c>
      <c r="C2454" s="2" t="s">
        <v>1177</v>
      </c>
      <c r="D2454" s="2" t="s">
        <v>1183</v>
      </c>
      <c r="E2454" s="2" t="s">
        <v>1192</v>
      </c>
      <c r="F2454" s="2">
        <v>3</v>
      </c>
      <c r="G2454" s="1">
        <v>41501</v>
      </c>
      <c r="H2454" s="61">
        <v>2013</v>
      </c>
      <c r="I2454" s="5" t="s">
        <v>986</v>
      </c>
      <c r="K2454" s="42">
        <v>6.1</v>
      </c>
      <c r="L2454" t="str">
        <f t="shared" si="275"/>
        <v>Profundo</v>
      </c>
      <c r="M2454" s="2" t="s">
        <v>1047</v>
      </c>
      <c r="N2454" t="str">
        <f>VLOOKUP(M2454,spp!A:B,2,FALSE)</f>
        <v>Scarus rubroviolaceus</v>
      </c>
      <c r="O2454">
        <f t="shared" si="274"/>
        <v>2</v>
      </c>
      <c r="T2454">
        <v>1</v>
      </c>
      <c r="U2454">
        <v>1</v>
      </c>
      <c r="AJ2454">
        <f>VLOOKUP(M2454,spp!A:C,3,FALSE)</f>
        <v>1</v>
      </c>
      <c r="AK2454">
        <f>VLOOKUP(M2454,spp!A:D,4,FALSE)</f>
        <v>3.109</v>
      </c>
      <c r="AL2454">
        <f t="shared" si="276"/>
        <v>85361.467184238834</v>
      </c>
      <c r="AM2454">
        <f t="shared" si="277"/>
        <v>2134.0366796059707</v>
      </c>
      <c r="AN2454">
        <f t="shared" si="278"/>
        <v>21340.366796059709</v>
      </c>
      <c r="AO2454">
        <f t="shared" si="279"/>
        <v>21.340366796059708</v>
      </c>
      <c r="AP2454">
        <f t="shared" si="280"/>
        <v>0.04</v>
      </c>
      <c r="AQ2454">
        <f>VLOOKUP(M2454,spp!A:H,8,FALSE)</f>
        <v>2</v>
      </c>
      <c r="AR2454" t="str">
        <f>VLOOKUP(M2454,spp!A:K,10,FALSE)</f>
        <v>Herbívoro</v>
      </c>
      <c r="AS2454" t="str">
        <f>VLOOKUP(M2454,spp!A:L,12,FALSE)</f>
        <v>LC</v>
      </c>
    </row>
    <row r="2455" spans="1:45" x14ac:dyDescent="0.3">
      <c r="A2455">
        <v>46</v>
      </c>
      <c r="B2455" s="2" t="s">
        <v>1176</v>
      </c>
      <c r="C2455" s="2" t="s">
        <v>1177</v>
      </c>
      <c r="D2455" s="2" t="s">
        <v>1183</v>
      </c>
      <c r="E2455" s="2" t="s">
        <v>1192</v>
      </c>
      <c r="F2455" s="2">
        <v>3</v>
      </c>
      <c r="G2455" s="1">
        <v>41501</v>
      </c>
      <c r="H2455" s="61">
        <v>2013</v>
      </c>
      <c r="I2455" s="5" t="s">
        <v>986</v>
      </c>
      <c r="K2455" s="42">
        <v>6.1</v>
      </c>
      <c r="L2455" t="str">
        <f t="shared" si="275"/>
        <v>Profundo</v>
      </c>
      <c r="M2455" s="2" t="s">
        <v>1141</v>
      </c>
      <c r="N2455" t="str">
        <f>VLOOKUP(M2455,spp!A:B,2,FALSE)</f>
        <v>Halichoeres discolor</v>
      </c>
      <c r="O2455">
        <f t="shared" si="274"/>
        <v>2</v>
      </c>
      <c r="Q2455">
        <v>2</v>
      </c>
      <c r="AJ2455">
        <f>VLOOKUP(M2455,spp!A:C,3,FALSE)</f>
        <v>0.01</v>
      </c>
      <c r="AK2455">
        <f>VLOOKUP(M2455,spp!A:D,4,FALSE)</f>
        <v>3.04</v>
      </c>
      <c r="AL2455">
        <f t="shared" si="276"/>
        <v>9.1456849420474349</v>
      </c>
      <c r="AM2455">
        <f t="shared" si="277"/>
        <v>0.22864212355118588</v>
      </c>
      <c r="AN2455">
        <f t="shared" si="278"/>
        <v>2.2864212355118587</v>
      </c>
      <c r="AO2455">
        <f t="shared" si="279"/>
        <v>2.2864212355118586E-3</v>
      </c>
      <c r="AP2455">
        <f t="shared" si="280"/>
        <v>0.04</v>
      </c>
      <c r="AQ2455">
        <f>VLOOKUP(M2455,spp!A:H,8,FALSE)</f>
        <v>3.4</v>
      </c>
      <c r="AR2455" t="str">
        <f>VLOOKUP(M2455,spp!A:K,10,FALSE)</f>
        <v>Depredador</v>
      </c>
      <c r="AS2455" t="str">
        <f>VLOOKUP(M2455,spp!A:L,12,FALSE)</f>
        <v>VU</v>
      </c>
    </row>
    <row r="2456" spans="1:45" x14ac:dyDescent="0.3">
      <c r="A2456">
        <v>46</v>
      </c>
      <c r="B2456" s="2" t="s">
        <v>1176</v>
      </c>
      <c r="C2456" s="2" t="s">
        <v>1177</v>
      </c>
      <c r="D2456" s="2" t="s">
        <v>1183</v>
      </c>
      <c r="E2456" s="2" t="s">
        <v>1192</v>
      </c>
      <c r="F2456" s="2">
        <v>3</v>
      </c>
      <c r="G2456" s="1">
        <v>41501</v>
      </c>
      <c r="H2456" s="61">
        <v>2013</v>
      </c>
      <c r="I2456" s="5" t="s">
        <v>986</v>
      </c>
      <c r="K2456" s="42">
        <v>6.1</v>
      </c>
      <c r="L2456" t="str">
        <f t="shared" si="275"/>
        <v>Profundo</v>
      </c>
      <c r="M2456" s="2" t="s">
        <v>1041</v>
      </c>
      <c r="N2456" t="str">
        <f>VLOOKUP(M2456,spp!A:B,2,FALSE)</f>
        <v>Chromis atrilobata</v>
      </c>
      <c r="O2456">
        <f t="shared" si="274"/>
        <v>5</v>
      </c>
      <c r="P2456">
        <v>5</v>
      </c>
      <c r="AJ2456">
        <f>VLOOKUP(M2456,spp!A:C,3,FALSE)</f>
        <v>5</v>
      </c>
      <c r="AK2456">
        <f>VLOOKUP(M2456,spp!A:D,4,FALSE)</f>
        <v>3.41655</v>
      </c>
      <c r="AL2456">
        <f t="shared" si="276"/>
        <v>572.16586599047253</v>
      </c>
      <c r="AM2456">
        <f t="shared" si="277"/>
        <v>14.304146649761813</v>
      </c>
      <c r="AN2456">
        <f t="shared" si="278"/>
        <v>143.04146649761813</v>
      </c>
      <c r="AO2456">
        <f t="shared" si="279"/>
        <v>0.14304146649761812</v>
      </c>
      <c r="AP2456">
        <f t="shared" si="280"/>
        <v>0.1</v>
      </c>
      <c r="AQ2456">
        <f>VLOOKUP(M2456,spp!A:H,8,FALSE)</f>
        <v>3.4</v>
      </c>
      <c r="AR2456" t="str">
        <f>VLOOKUP(M2456,spp!A:K,10,FALSE)</f>
        <v>Planctívoro</v>
      </c>
      <c r="AS2456" t="str">
        <f>VLOOKUP(M2456,spp!A:L,12,FALSE)</f>
        <v>LC</v>
      </c>
    </row>
    <row r="2457" spans="1:45" x14ac:dyDescent="0.3">
      <c r="A2457">
        <v>46</v>
      </c>
      <c r="B2457" s="2" t="s">
        <v>1176</v>
      </c>
      <c r="C2457" s="2" t="s">
        <v>1177</v>
      </c>
      <c r="D2457" s="2" t="s">
        <v>1183</v>
      </c>
      <c r="E2457" s="2" t="s">
        <v>1192</v>
      </c>
      <c r="F2457" s="2">
        <v>3</v>
      </c>
      <c r="G2457" s="1">
        <v>41501</v>
      </c>
      <c r="H2457" s="61">
        <v>2013</v>
      </c>
      <c r="I2457" s="5" t="s">
        <v>986</v>
      </c>
      <c r="K2457" s="42">
        <v>6.1</v>
      </c>
      <c r="L2457" t="str">
        <f t="shared" si="275"/>
        <v>Profundo</v>
      </c>
      <c r="M2457" s="2" t="s">
        <v>1081</v>
      </c>
      <c r="N2457" t="str">
        <f>VLOOKUP(M2457,spp!A:B,2,FALSE)</f>
        <v>Triaenodon obesus</v>
      </c>
      <c r="O2457">
        <f t="shared" si="274"/>
        <v>1</v>
      </c>
      <c r="AB2457">
        <v>1</v>
      </c>
      <c r="AJ2457">
        <f>VLOOKUP(M2457,spp!A:C,3,FALSE)</f>
        <v>1.5E-3</v>
      </c>
      <c r="AK2457">
        <f>VLOOKUP(M2457,spp!A:D,4,FALSE)</f>
        <v>3</v>
      </c>
      <c r="AL2457">
        <f t="shared" si="276"/>
        <v>2135.7421875</v>
      </c>
      <c r="AM2457">
        <f t="shared" si="277"/>
        <v>53.3935546875</v>
      </c>
      <c r="AN2457">
        <f t="shared" si="278"/>
        <v>533.935546875</v>
      </c>
      <c r="AO2457">
        <f t="shared" si="279"/>
        <v>0.533935546875</v>
      </c>
      <c r="AP2457">
        <f t="shared" si="280"/>
        <v>0.02</v>
      </c>
      <c r="AQ2457">
        <f>VLOOKUP(M2457,spp!A:H,8,FALSE)</f>
        <v>4.2</v>
      </c>
      <c r="AR2457" t="str">
        <f>VLOOKUP(M2457,spp!A:K,10,FALSE)</f>
        <v>Depredador Tope</v>
      </c>
      <c r="AS2457" t="str">
        <f>VLOOKUP(M2457,spp!A:L,12,FALSE)</f>
        <v>NT</v>
      </c>
    </row>
    <row r="2458" spans="1:45" x14ac:dyDescent="0.3">
      <c r="A2458">
        <v>46</v>
      </c>
      <c r="B2458" s="2" t="s">
        <v>1176</v>
      </c>
      <c r="C2458" s="2" t="s">
        <v>1177</v>
      </c>
      <c r="D2458" s="2" t="s">
        <v>1183</v>
      </c>
      <c r="E2458" s="2" t="s">
        <v>1192</v>
      </c>
      <c r="F2458" s="2">
        <v>3</v>
      </c>
      <c r="G2458" s="1">
        <v>41501</v>
      </c>
      <c r="H2458" s="61">
        <v>2013</v>
      </c>
      <c r="I2458" s="5" t="s">
        <v>986</v>
      </c>
      <c r="K2458" s="42">
        <v>6.1</v>
      </c>
      <c r="L2458" t="str">
        <f t="shared" si="275"/>
        <v>Profundo</v>
      </c>
      <c r="M2458" s="2" t="s">
        <v>1062</v>
      </c>
      <c r="N2458" t="str">
        <f>VLOOKUP(M2458,spp!A:B,2,FALSE)</f>
        <v>Paranthias colonus</v>
      </c>
      <c r="O2458">
        <f t="shared" si="274"/>
        <v>150</v>
      </c>
      <c r="Q2458">
        <v>150</v>
      </c>
      <c r="AJ2458">
        <f>VLOOKUP(M2458,spp!A:C,3,FALSE)</f>
        <v>1.485E-2</v>
      </c>
      <c r="AK2458">
        <f>VLOOKUP(M2458,spp!A:D,4,FALSE)</f>
        <v>2</v>
      </c>
      <c r="AL2458">
        <f t="shared" si="276"/>
        <v>125.296875</v>
      </c>
      <c r="AM2458">
        <f t="shared" si="277"/>
        <v>3.1324218749999999</v>
      </c>
      <c r="AN2458">
        <f t="shared" si="278"/>
        <v>31.32421875</v>
      </c>
      <c r="AO2458">
        <f t="shared" si="279"/>
        <v>3.132421875E-2</v>
      </c>
      <c r="AP2458">
        <f t="shared" si="280"/>
        <v>3</v>
      </c>
      <c r="AQ2458">
        <f>VLOOKUP(M2458,spp!A:H,8,FALSE)</f>
        <v>3.8</v>
      </c>
      <c r="AR2458" t="str">
        <f>VLOOKUP(M2458,spp!A:K,10,FALSE)</f>
        <v>Planctívoro</v>
      </c>
      <c r="AS2458" t="str">
        <f>VLOOKUP(M2458,spp!A:L,12,FALSE)</f>
        <v>LC</v>
      </c>
    </row>
    <row r="2459" spans="1:45" x14ac:dyDescent="0.3">
      <c r="A2459">
        <v>46</v>
      </c>
      <c r="B2459" s="2" t="s">
        <v>1176</v>
      </c>
      <c r="C2459" s="2" t="s">
        <v>1177</v>
      </c>
      <c r="D2459" s="2" t="s">
        <v>1183</v>
      </c>
      <c r="E2459" s="2" t="s">
        <v>1192</v>
      </c>
      <c r="F2459" s="2">
        <v>3</v>
      </c>
      <c r="G2459" s="1">
        <v>41501</v>
      </c>
      <c r="H2459" s="61">
        <v>2013</v>
      </c>
      <c r="I2459" s="5" t="s">
        <v>986</v>
      </c>
      <c r="K2459" s="42">
        <v>6.1</v>
      </c>
      <c r="L2459" t="str">
        <f t="shared" si="275"/>
        <v>Profundo</v>
      </c>
      <c r="M2459" s="2" t="s">
        <v>1068</v>
      </c>
      <c r="N2459" t="str">
        <f>VLOOKUP(M2459,spp!A:B,2,FALSE)</f>
        <v>Myripristis berndti</v>
      </c>
      <c r="O2459">
        <f t="shared" si="274"/>
        <v>1</v>
      </c>
      <c r="R2459">
        <v>1</v>
      </c>
      <c r="AJ2459">
        <f>VLOOKUP(M2459,spp!A:C,3,FALSE)</f>
        <v>2.4E-2</v>
      </c>
      <c r="AK2459">
        <f>VLOOKUP(M2459,spp!A:D,4,FALSE)</f>
        <v>3.02</v>
      </c>
      <c r="AL2459">
        <f t="shared" si="276"/>
        <v>49.303696461686584</v>
      </c>
      <c r="AM2459">
        <f t="shared" si="277"/>
        <v>1.2325924115421647</v>
      </c>
      <c r="AN2459">
        <f t="shared" si="278"/>
        <v>12.325924115421646</v>
      </c>
      <c r="AO2459">
        <f t="shared" si="279"/>
        <v>1.2325924115421646E-2</v>
      </c>
      <c r="AP2459">
        <f t="shared" si="280"/>
        <v>0.02</v>
      </c>
      <c r="AQ2459">
        <f>VLOOKUP(M2459,spp!A:H,8,FALSE)</f>
        <v>3.7</v>
      </c>
      <c r="AR2459" t="str">
        <f>VLOOKUP(M2459,spp!A:K,10,FALSE)</f>
        <v>Planctívoro</v>
      </c>
      <c r="AS2459" t="str">
        <f>VLOOKUP(M2459,spp!A:L,12,FALSE)</f>
        <v>NE</v>
      </c>
    </row>
    <row r="2460" spans="1:45" x14ac:dyDescent="0.3">
      <c r="A2460">
        <v>46</v>
      </c>
      <c r="B2460" s="2" t="s">
        <v>1176</v>
      </c>
      <c r="C2460" s="2" t="s">
        <v>1177</v>
      </c>
      <c r="D2460" s="2" t="s">
        <v>1183</v>
      </c>
      <c r="E2460" s="2" t="s">
        <v>1192</v>
      </c>
      <c r="F2460" s="2">
        <v>3</v>
      </c>
      <c r="G2460" s="1">
        <v>41501</v>
      </c>
      <c r="H2460" s="61">
        <v>2013</v>
      </c>
      <c r="I2460" s="5" t="s">
        <v>986</v>
      </c>
      <c r="K2460" s="42">
        <v>6.1</v>
      </c>
      <c r="L2460" t="str">
        <f t="shared" si="275"/>
        <v>Profundo</v>
      </c>
      <c r="M2460" s="2" t="s">
        <v>1080</v>
      </c>
      <c r="N2460" t="str">
        <f>VLOOKUP(M2460,spp!A:B,2,FALSE)</f>
        <v>Aulostomus chinensis</v>
      </c>
      <c r="O2460">
        <f t="shared" si="274"/>
        <v>2</v>
      </c>
      <c r="U2460">
        <v>2</v>
      </c>
      <c r="AJ2460">
        <f>VLOOKUP(M2460,spp!A:C,3,FALSE)</f>
        <v>2</v>
      </c>
      <c r="AK2460">
        <f>VLOOKUP(M2460,spp!A:D,4,FALSE)</f>
        <v>3</v>
      </c>
      <c r="AL2460">
        <f t="shared" si="276"/>
        <v>171500</v>
      </c>
      <c r="AM2460">
        <f t="shared" si="277"/>
        <v>4287.5</v>
      </c>
      <c r="AN2460">
        <f t="shared" si="278"/>
        <v>42875</v>
      </c>
      <c r="AO2460">
        <f t="shared" si="279"/>
        <v>42.875</v>
      </c>
      <c r="AP2460">
        <f t="shared" si="280"/>
        <v>0.04</v>
      </c>
      <c r="AQ2460">
        <f>VLOOKUP(M2460,spp!A:H,8,FALSE)</f>
        <v>3.9</v>
      </c>
      <c r="AR2460" t="str">
        <f>VLOOKUP(M2460,spp!A:K,10,FALSE)</f>
        <v>Depredador</v>
      </c>
      <c r="AS2460" t="str">
        <f>VLOOKUP(M2460,spp!A:L,12,FALSE)</f>
        <v>NE</v>
      </c>
    </row>
    <row r="2461" spans="1:45" x14ac:dyDescent="0.3">
      <c r="A2461">
        <v>46</v>
      </c>
      <c r="B2461" s="2" t="s">
        <v>1176</v>
      </c>
      <c r="C2461" s="2" t="s">
        <v>1177</v>
      </c>
      <c r="D2461" s="2" t="s">
        <v>1183</v>
      </c>
      <c r="E2461" s="2" t="s">
        <v>1192</v>
      </c>
      <c r="F2461" s="2">
        <v>3</v>
      </c>
      <c r="G2461" s="1">
        <v>41501</v>
      </c>
      <c r="H2461" s="61">
        <v>2013</v>
      </c>
      <c r="I2461" s="5" t="s">
        <v>986</v>
      </c>
      <c r="K2461" s="42">
        <v>6.1</v>
      </c>
      <c r="L2461" t="str">
        <f t="shared" si="275"/>
        <v>Profundo</v>
      </c>
      <c r="M2461" s="2" t="s">
        <v>1195</v>
      </c>
      <c r="N2461" t="str">
        <f>VLOOKUP(M2461,spp!A:B,2,FALSE)</f>
        <v>Melichthys niger</v>
      </c>
      <c r="O2461">
        <f t="shared" si="274"/>
        <v>3</v>
      </c>
      <c r="S2461">
        <v>3</v>
      </c>
      <c r="AJ2461">
        <f>VLOOKUP(M2461,spp!A:C,3,FALSE)</f>
        <v>5</v>
      </c>
      <c r="AK2461">
        <f>VLOOKUP(M2461,spp!A:D,4,FALSE)</f>
        <v>3</v>
      </c>
      <c r="AL2461">
        <f t="shared" si="276"/>
        <v>80390.625</v>
      </c>
      <c r="AM2461">
        <f t="shared" si="277"/>
        <v>2009.765625</v>
      </c>
      <c r="AN2461">
        <f t="shared" si="278"/>
        <v>20097.65625</v>
      </c>
      <c r="AO2461">
        <f t="shared" si="279"/>
        <v>20.09765625</v>
      </c>
      <c r="AP2461">
        <f t="shared" si="280"/>
        <v>0.06</v>
      </c>
      <c r="AQ2461">
        <f>VLOOKUP(M2461,spp!A:H,8,FALSE)</f>
        <v>2.4</v>
      </c>
      <c r="AR2461" t="str">
        <f>VLOOKUP(M2461,spp!A:K,10,FALSE)</f>
        <v>Herbívoro</v>
      </c>
      <c r="AS2461" t="str">
        <f>VLOOKUP(M2461,spp!A:L,12,FALSE)</f>
        <v>NE</v>
      </c>
    </row>
    <row r="2462" spans="1:45" x14ac:dyDescent="0.3">
      <c r="A2462">
        <v>46</v>
      </c>
      <c r="B2462" s="2" t="s">
        <v>1176</v>
      </c>
      <c r="C2462" s="2" t="s">
        <v>1177</v>
      </c>
      <c r="D2462" s="2" t="s">
        <v>1183</v>
      </c>
      <c r="E2462" s="2" t="s">
        <v>1192</v>
      </c>
      <c r="F2462" s="2">
        <v>3</v>
      </c>
      <c r="G2462" s="1">
        <v>41501</v>
      </c>
      <c r="H2462" s="61">
        <v>2013</v>
      </c>
      <c r="I2462" s="5" t="s">
        <v>986</v>
      </c>
      <c r="K2462" s="42">
        <v>6.1</v>
      </c>
      <c r="L2462" t="str">
        <f t="shared" si="275"/>
        <v>Profundo</v>
      </c>
      <c r="M2462" s="2" t="s">
        <v>1046</v>
      </c>
      <c r="N2462" t="str">
        <f>VLOOKUP(M2462,spp!A:B,2,FALSE)</f>
        <v>Arothron meleagris</v>
      </c>
      <c r="O2462">
        <f t="shared" si="274"/>
        <v>1</v>
      </c>
      <c r="R2462">
        <v>1</v>
      </c>
      <c r="AJ2462">
        <f>VLOOKUP(M2462,spp!A:C,3,FALSE)</f>
        <v>3</v>
      </c>
      <c r="AK2462">
        <f>VLOOKUP(M2462,spp!A:D,4,FALSE)</f>
        <v>2</v>
      </c>
      <c r="AL2462">
        <f t="shared" si="276"/>
        <v>468.75</v>
      </c>
      <c r="AM2462">
        <f t="shared" si="277"/>
        <v>11.71875</v>
      </c>
      <c r="AN2462">
        <f t="shared" si="278"/>
        <v>117.1875</v>
      </c>
      <c r="AO2462">
        <f t="shared" si="279"/>
        <v>0.1171875</v>
      </c>
      <c r="AP2462">
        <f t="shared" si="280"/>
        <v>0.02</v>
      </c>
      <c r="AQ2462">
        <f>VLOOKUP(M2462,spp!A:H,8,FALSE)</f>
        <v>3.4</v>
      </c>
      <c r="AR2462" t="str">
        <f>VLOOKUP(M2462,spp!A:K,10,FALSE)</f>
        <v>Depredador</v>
      </c>
      <c r="AS2462" t="str">
        <f>VLOOKUP(M2462,spp!A:L,12,FALSE)</f>
        <v>NE</v>
      </c>
    </row>
    <row r="2463" spans="1:45" x14ac:dyDescent="0.3">
      <c r="A2463">
        <v>46</v>
      </c>
      <c r="B2463" s="2" t="s">
        <v>1176</v>
      </c>
      <c r="C2463" s="2" t="s">
        <v>1177</v>
      </c>
      <c r="D2463" s="2" t="s">
        <v>1183</v>
      </c>
      <c r="E2463" s="2" t="s">
        <v>1192</v>
      </c>
      <c r="F2463" s="2">
        <v>3</v>
      </c>
      <c r="G2463" s="1">
        <v>41501</v>
      </c>
      <c r="H2463" s="61">
        <v>2013</v>
      </c>
      <c r="I2463" s="5" t="s">
        <v>986</v>
      </c>
      <c r="K2463" s="42">
        <v>6.1</v>
      </c>
      <c r="L2463" t="str">
        <f t="shared" si="275"/>
        <v>Profundo</v>
      </c>
      <c r="M2463" s="2" t="s">
        <v>1064</v>
      </c>
      <c r="N2463" t="str">
        <f>VLOOKUP(M2463,spp!A:B,2,FALSE)</f>
        <v>Zanclus cornutus</v>
      </c>
      <c r="O2463">
        <f t="shared" si="274"/>
        <v>1</v>
      </c>
      <c r="R2463">
        <v>1</v>
      </c>
      <c r="AJ2463">
        <f>VLOOKUP(M2463,spp!A:C,3,FALSE)</f>
        <v>1.47E-2</v>
      </c>
      <c r="AK2463">
        <f>VLOOKUP(M2463,spp!A:D,4,FALSE)</f>
        <v>3</v>
      </c>
      <c r="AL2463">
        <f t="shared" si="276"/>
        <v>28.7109375</v>
      </c>
      <c r="AM2463">
        <f t="shared" si="277"/>
        <v>0.7177734375</v>
      </c>
      <c r="AN2463">
        <f t="shared" si="278"/>
        <v>7.177734375</v>
      </c>
      <c r="AO2463">
        <f t="shared" si="279"/>
        <v>7.1777343749999997E-3</v>
      </c>
      <c r="AP2463">
        <f t="shared" si="280"/>
        <v>0.02</v>
      </c>
      <c r="AQ2463">
        <f>VLOOKUP(M2463,spp!A:H,8,FALSE)</f>
        <v>2.9</v>
      </c>
      <c r="AR2463" t="str">
        <f>VLOOKUP(M2463,spp!A:K,10,FALSE)</f>
        <v>Herbívoro</v>
      </c>
      <c r="AS2463" t="str">
        <f>VLOOKUP(M2463,spp!A:L,12,FALSE)</f>
        <v>NE</v>
      </c>
    </row>
    <row r="2464" spans="1:45" x14ac:dyDescent="0.3">
      <c r="A2464">
        <v>46</v>
      </c>
      <c r="B2464" s="2" t="s">
        <v>1176</v>
      </c>
      <c r="C2464" s="2" t="s">
        <v>1177</v>
      </c>
      <c r="D2464" s="2" t="s">
        <v>1183</v>
      </c>
      <c r="E2464" s="2" t="s">
        <v>1192</v>
      </c>
      <c r="F2464" s="2">
        <v>3</v>
      </c>
      <c r="G2464" s="1">
        <v>41501</v>
      </c>
      <c r="H2464" s="61">
        <v>2013</v>
      </c>
      <c r="I2464" s="5" t="s">
        <v>986</v>
      </c>
      <c r="K2464" s="42">
        <v>6.1</v>
      </c>
      <c r="L2464" t="str">
        <f t="shared" si="275"/>
        <v>Profundo</v>
      </c>
      <c r="M2464" s="2" t="s">
        <v>1049</v>
      </c>
      <c r="N2464" t="str">
        <f>VLOOKUP(M2464,spp!A:B,2,FALSE)</f>
        <v>Mulloidichthys dentatus</v>
      </c>
      <c r="O2464">
        <f t="shared" si="274"/>
        <v>1</v>
      </c>
      <c r="S2464">
        <v>1</v>
      </c>
      <c r="AJ2464">
        <f>VLOOKUP(M2464,spp!A:C,3,FALSE)</f>
        <v>1.26E-2</v>
      </c>
      <c r="AK2464">
        <f>VLOOKUP(M2464,spp!A:D,4,FALSE)</f>
        <v>3</v>
      </c>
      <c r="AL2464">
        <f t="shared" si="276"/>
        <v>67.528125000000003</v>
      </c>
      <c r="AM2464">
        <f t="shared" si="277"/>
        <v>1.688203125</v>
      </c>
      <c r="AN2464">
        <f t="shared" si="278"/>
        <v>16.882031250000001</v>
      </c>
      <c r="AO2464">
        <f t="shared" si="279"/>
        <v>1.6882031250000002E-2</v>
      </c>
      <c r="AP2464">
        <f t="shared" si="280"/>
        <v>0.02</v>
      </c>
      <c r="AQ2464">
        <f>VLOOKUP(M2464,spp!A:H,8,FALSE)</f>
        <v>3.7</v>
      </c>
      <c r="AR2464" t="str">
        <f>VLOOKUP(M2464,spp!A:K,10,FALSE)</f>
        <v>Depredador</v>
      </c>
      <c r="AS2464" t="str">
        <f>VLOOKUP(M2464,spp!A:L,12,FALSE)</f>
        <v>LC</v>
      </c>
    </row>
    <row r="2465" spans="1:45" x14ac:dyDescent="0.3">
      <c r="A2465">
        <v>46</v>
      </c>
      <c r="B2465" s="2" t="s">
        <v>1176</v>
      </c>
      <c r="C2465" s="2" t="s">
        <v>1177</v>
      </c>
      <c r="D2465" s="2" t="s">
        <v>1183</v>
      </c>
      <c r="E2465" s="2" t="s">
        <v>1192</v>
      </c>
      <c r="F2465" s="2">
        <v>3</v>
      </c>
      <c r="G2465" s="1">
        <v>41501</v>
      </c>
      <c r="H2465" s="61">
        <v>2013</v>
      </c>
      <c r="I2465" s="5" t="s">
        <v>986</v>
      </c>
      <c r="K2465" s="42">
        <v>6.1</v>
      </c>
      <c r="L2465" t="str">
        <f t="shared" si="275"/>
        <v>Profundo</v>
      </c>
      <c r="M2465" s="2" t="s">
        <v>1028</v>
      </c>
      <c r="N2465" t="str">
        <f>VLOOKUP(M2465,spp!A:B,2,FALSE)</f>
        <v>Thalassoma lucasanum</v>
      </c>
      <c r="O2465">
        <f t="shared" si="274"/>
        <v>5</v>
      </c>
      <c r="P2465">
        <v>5</v>
      </c>
      <c r="AJ2465">
        <f>VLOOKUP(M2465,spp!A:C,3,FALSE)</f>
        <v>1.261E-2</v>
      </c>
      <c r="AK2465">
        <f>VLOOKUP(M2465,spp!A:D,4,FALSE)</f>
        <v>2</v>
      </c>
      <c r="AL2465">
        <f t="shared" si="276"/>
        <v>0.39406249999999998</v>
      </c>
      <c r="AM2465">
        <f t="shared" si="277"/>
        <v>9.8515624999999992E-3</v>
      </c>
      <c r="AN2465">
        <f t="shared" si="278"/>
        <v>9.8515624999999996E-2</v>
      </c>
      <c r="AO2465">
        <f t="shared" si="279"/>
        <v>9.8515624999999998E-5</v>
      </c>
      <c r="AP2465">
        <f t="shared" si="280"/>
        <v>0.1</v>
      </c>
      <c r="AQ2465">
        <f>VLOOKUP(M2465,spp!A:H,8,FALSE)</f>
        <v>3.5</v>
      </c>
      <c r="AR2465" t="str">
        <f>VLOOKUP(M2465,spp!A:K,10,FALSE)</f>
        <v>Depredador</v>
      </c>
      <c r="AS2465" t="str">
        <f>VLOOKUP(M2465,spp!A:L,12,FALSE)</f>
        <v>LC</v>
      </c>
    </row>
    <row r="2466" spans="1:45" x14ac:dyDescent="0.3">
      <c r="A2466">
        <v>46</v>
      </c>
      <c r="B2466" s="2" t="s">
        <v>1176</v>
      </c>
      <c r="C2466" s="2" t="s">
        <v>1177</v>
      </c>
      <c r="D2466" s="2" t="s">
        <v>1183</v>
      </c>
      <c r="E2466" s="2" t="s">
        <v>1192</v>
      </c>
      <c r="F2466" s="2">
        <v>3</v>
      </c>
      <c r="G2466" s="1">
        <v>41501</v>
      </c>
      <c r="H2466" s="61">
        <v>2013</v>
      </c>
      <c r="I2466" s="5" t="s">
        <v>986</v>
      </c>
      <c r="K2466" s="42">
        <v>6.1</v>
      </c>
      <c r="L2466" t="str">
        <f t="shared" si="275"/>
        <v>Profundo</v>
      </c>
      <c r="M2466" s="2" t="s">
        <v>1198</v>
      </c>
      <c r="N2466" t="str">
        <f>VLOOKUP(M2466,spp!A:B,2,FALSE)</f>
        <v>Dermatolepis dermatolepis</v>
      </c>
      <c r="O2466">
        <f t="shared" si="274"/>
        <v>4</v>
      </c>
      <c r="S2466">
        <v>4</v>
      </c>
      <c r="AJ2466">
        <f>VLOOKUP(M2466,spp!A:C,3,FALSE)</f>
        <v>1</v>
      </c>
      <c r="AK2466">
        <f>VLOOKUP(M2466,spp!A:D,4,FALSE)</f>
        <v>3</v>
      </c>
      <c r="AL2466">
        <f t="shared" si="276"/>
        <v>21437.5</v>
      </c>
      <c r="AM2466">
        <f t="shared" si="277"/>
        <v>535.9375</v>
      </c>
      <c r="AN2466">
        <f t="shared" si="278"/>
        <v>5359.375</v>
      </c>
      <c r="AO2466">
        <f t="shared" si="279"/>
        <v>5.359375</v>
      </c>
      <c r="AP2466">
        <f t="shared" si="280"/>
        <v>0.08</v>
      </c>
      <c r="AQ2466">
        <f>VLOOKUP(M2466,spp!A:H,8,FALSE)</f>
        <v>4.5</v>
      </c>
      <c r="AR2466" t="str">
        <f>VLOOKUP(M2466,spp!A:K,10,FALSE)</f>
        <v>Depredador Tope</v>
      </c>
      <c r="AS2466" t="str">
        <f>VLOOKUP(M2466,spp!A:L,12,FALSE)</f>
        <v>LC</v>
      </c>
    </row>
    <row r="2467" spans="1:45" x14ac:dyDescent="0.3">
      <c r="A2467">
        <v>46</v>
      </c>
      <c r="B2467" s="2" t="s">
        <v>1176</v>
      </c>
      <c r="C2467" s="2" t="s">
        <v>1177</v>
      </c>
      <c r="D2467" s="2" t="s">
        <v>1183</v>
      </c>
      <c r="E2467" s="2" t="s">
        <v>1192</v>
      </c>
      <c r="F2467" s="2">
        <v>3</v>
      </c>
      <c r="G2467" s="1">
        <v>41501</v>
      </c>
      <c r="H2467" s="61">
        <v>2013</v>
      </c>
      <c r="I2467" s="5" t="s">
        <v>986</v>
      </c>
      <c r="K2467" s="42">
        <v>6.1</v>
      </c>
      <c r="L2467" t="str">
        <f t="shared" si="275"/>
        <v>Profundo</v>
      </c>
      <c r="M2467" s="2" t="s">
        <v>1066</v>
      </c>
      <c r="N2467" t="str">
        <f>VLOOKUP(M2467,spp!A:B,2,FALSE)</f>
        <v>Caranx melampygus</v>
      </c>
      <c r="O2467">
        <f t="shared" si="274"/>
        <v>1</v>
      </c>
      <c r="T2467">
        <v>1</v>
      </c>
      <c r="AJ2467">
        <f>VLOOKUP(M2467,spp!A:C,3,FALSE)</f>
        <v>2</v>
      </c>
      <c r="AK2467">
        <f>VLOOKUP(M2467,spp!A:D,4,FALSE)</f>
        <v>2</v>
      </c>
      <c r="AL2467">
        <f t="shared" si="276"/>
        <v>1250</v>
      </c>
      <c r="AM2467">
        <f t="shared" si="277"/>
        <v>31.25</v>
      </c>
      <c r="AN2467">
        <f t="shared" si="278"/>
        <v>312.5</v>
      </c>
      <c r="AO2467">
        <f t="shared" si="279"/>
        <v>0.3125</v>
      </c>
      <c r="AP2467">
        <f t="shared" si="280"/>
        <v>0.02</v>
      </c>
      <c r="AQ2467">
        <f>VLOOKUP(M2467,spp!A:H,8,FALSE)</f>
        <v>4.5</v>
      </c>
      <c r="AR2467" t="str">
        <f>VLOOKUP(M2467,spp!A:K,10,FALSE)</f>
        <v>Depredador Tope</v>
      </c>
      <c r="AS2467" t="str">
        <f>VLOOKUP(M2467,spp!A:L,12,FALSE)</f>
        <v>NE</v>
      </c>
    </row>
    <row r="2468" spans="1:45" x14ac:dyDescent="0.3">
      <c r="A2468">
        <v>46</v>
      </c>
      <c r="B2468" s="2" t="s">
        <v>1176</v>
      </c>
      <c r="C2468" s="2" t="s">
        <v>1177</v>
      </c>
      <c r="D2468" s="2" t="s">
        <v>1183</v>
      </c>
      <c r="E2468" s="2" t="s">
        <v>1192</v>
      </c>
      <c r="F2468" s="2">
        <v>3</v>
      </c>
      <c r="G2468" s="1">
        <v>41501</v>
      </c>
      <c r="H2468" s="61">
        <v>2013</v>
      </c>
      <c r="I2468" s="5" t="s">
        <v>986</v>
      </c>
      <c r="K2468" s="42">
        <v>6.1</v>
      </c>
      <c r="L2468" t="str">
        <f t="shared" si="275"/>
        <v>Profundo</v>
      </c>
      <c r="M2468" s="2" t="s">
        <v>1040</v>
      </c>
      <c r="N2468" t="str">
        <f>VLOOKUP(M2468,spp!A:B,2,FALSE)</f>
        <v>Sufflamen verres</v>
      </c>
      <c r="O2468">
        <f t="shared" si="274"/>
        <v>1</v>
      </c>
      <c r="R2468">
        <v>1</v>
      </c>
      <c r="AJ2468">
        <f>VLOOKUP(M2468,spp!A:C,3,FALSE)</f>
        <v>2</v>
      </c>
      <c r="AK2468">
        <f>VLOOKUP(M2468,spp!A:D,4,FALSE)</f>
        <v>3</v>
      </c>
      <c r="AL2468">
        <f t="shared" si="276"/>
        <v>3906.25</v>
      </c>
      <c r="AM2468">
        <f t="shared" si="277"/>
        <v>97.65625</v>
      </c>
      <c r="AN2468">
        <f t="shared" si="278"/>
        <v>976.5625</v>
      </c>
      <c r="AO2468">
        <f t="shared" si="279"/>
        <v>0.9765625</v>
      </c>
      <c r="AP2468">
        <f t="shared" si="280"/>
        <v>0.02</v>
      </c>
      <c r="AQ2468">
        <f>VLOOKUP(M2468,spp!A:H,8,FALSE)</f>
        <v>3.3</v>
      </c>
      <c r="AR2468" t="str">
        <f>VLOOKUP(M2468,spp!A:K,10,FALSE)</f>
        <v>Depredador</v>
      </c>
      <c r="AS2468" t="str">
        <f>VLOOKUP(M2468,spp!A:L,12,FALSE)</f>
        <v>LC</v>
      </c>
    </row>
    <row r="2469" spans="1:45" x14ac:dyDescent="0.3">
      <c r="A2469">
        <v>46</v>
      </c>
      <c r="B2469" s="2" t="s">
        <v>1176</v>
      </c>
      <c r="C2469" s="2" t="s">
        <v>1177</v>
      </c>
      <c r="D2469" s="2" t="s">
        <v>1183</v>
      </c>
      <c r="E2469" s="2" t="s">
        <v>1192</v>
      </c>
      <c r="F2469" s="2">
        <v>3</v>
      </c>
      <c r="G2469" s="1">
        <v>41501</v>
      </c>
      <c r="H2469" s="61">
        <v>2013</v>
      </c>
      <c r="I2469" s="5" t="s">
        <v>986</v>
      </c>
      <c r="K2469" s="42">
        <v>6.1</v>
      </c>
      <c r="L2469" t="str">
        <f t="shared" si="275"/>
        <v>Profundo</v>
      </c>
      <c r="M2469" s="2" t="s">
        <v>1022</v>
      </c>
      <c r="N2469" t="str">
        <f>VLOOKUP(M2469,spp!A:B,2,FALSE)</f>
        <v>Epinephelus labriformis</v>
      </c>
      <c r="O2469">
        <f t="shared" si="274"/>
        <v>1</v>
      </c>
      <c r="T2469">
        <v>1</v>
      </c>
      <c r="AJ2469">
        <f>VLOOKUP(M2469,spp!A:C,3,FALSE)</f>
        <v>3</v>
      </c>
      <c r="AK2469">
        <f>VLOOKUP(M2469,spp!A:D,4,FALSE)</f>
        <v>2.9</v>
      </c>
      <c r="AL2469">
        <f t="shared" si="276"/>
        <v>33974.046734891948</v>
      </c>
      <c r="AM2469">
        <f t="shared" si="277"/>
        <v>849.35116837229873</v>
      </c>
      <c r="AN2469">
        <f t="shared" si="278"/>
        <v>8493.5116837229871</v>
      </c>
      <c r="AO2469">
        <f t="shared" si="279"/>
        <v>8.4935116837229874</v>
      </c>
      <c r="AP2469">
        <f t="shared" si="280"/>
        <v>0.02</v>
      </c>
      <c r="AQ2469">
        <f>VLOOKUP(M2469,spp!A:H,8,FALSE)</f>
        <v>4</v>
      </c>
      <c r="AR2469" t="str">
        <f>VLOOKUP(M2469,spp!A:K,10,FALSE)</f>
        <v>Depredador Tope</v>
      </c>
      <c r="AS2469" t="str">
        <f>VLOOKUP(M2469,spp!A:L,12,FALSE)</f>
        <v>LC</v>
      </c>
    </row>
    <row r="2470" spans="1:45" x14ac:dyDescent="0.3">
      <c r="A2470">
        <v>46</v>
      </c>
      <c r="B2470" s="2" t="s">
        <v>1176</v>
      </c>
      <c r="C2470" s="2" t="s">
        <v>1177</v>
      </c>
      <c r="D2470" s="2" t="s">
        <v>1183</v>
      </c>
      <c r="E2470" s="2" t="s">
        <v>1192</v>
      </c>
      <c r="F2470" s="2">
        <v>3</v>
      </c>
      <c r="G2470" s="1">
        <v>41501</v>
      </c>
      <c r="H2470" s="61">
        <v>2013</v>
      </c>
      <c r="I2470" s="5" t="s">
        <v>986</v>
      </c>
      <c r="K2470" s="42">
        <v>6.1</v>
      </c>
      <c r="L2470" t="str">
        <f t="shared" si="275"/>
        <v>Profundo</v>
      </c>
      <c r="M2470" s="2" t="s">
        <v>1056</v>
      </c>
      <c r="N2470" t="str">
        <f>VLOOKUP(M2470,spp!A:B,2,FALSE)</f>
        <v>Canthigaster punctatissima</v>
      </c>
      <c r="O2470">
        <f t="shared" si="274"/>
        <v>5</v>
      </c>
      <c r="Q2470">
        <v>5</v>
      </c>
      <c r="AJ2470">
        <f>VLOOKUP(M2470,spp!A:C,3,FALSE)</f>
        <v>1</v>
      </c>
      <c r="AK2470">
        <f>VLOOKUP(M2470,spp!A:D,4,FALSE)</f>
        <v>2</v>
      </c>
      <c r="AL2470">
        <f t="shared" si="276"/>
        <v>281.25</v>
      </c>
      <c r="AM2470">
        <f t="shared" si="277"/>
        <v>7.03125</v>
      </c>
      <c r="AN2470">
        <f t="shared" si="278"/>
        <v>70.3125</v>
      </c>
      <c r="AO2470">
        <f t="shared" si="279"/>
        <v>7.03125E-2</v>
      </c>
      <c r="AP2470">
        <f t="shared" si="280"/>
        <v>0.1</v>
      </c>
      <c r="AQ2470">
        <f>VLOOKUP(M2470,spp!A:H,8,FALSE)</f>
        <v>3</v>
      </c>
      <c r="AR2470" t="str">
        <f>VLOOKUP(M2470,spp!A:K,10,FALSE)</f>
        <v>Depredador</v>
      </c>
      <c r="AS2470" t="str">
        <f>VLOOKUP(M2470,spp!A:L,12,FALSE)</f>
        <v>LC</v>
      </c>
    </row>
    <row r="2471" spans="1:45" x14ac:dyDescent="0.3">
      <c r="A2471">
        <v>47</v>
      </c>
      <c r="B2471" s="2" t="s">
        <v>1176</v>
      </c>
      <c r="C2471" s="2" t="s">
        <v>1177</v>
      </c>
      <c r="D2471" s="2" t="s">
        <v>1349</v>
      </c>
      <c r="E2471" s="2" t="s">
        <v>1192</v>
      </c>
      <c r="F2471" s="2">
        <v>1</v>
      </c>
      <c r="G2471" s="1">
        <v>41501</v>
      </c>
      <c r="H2471" s="61">
        <v>2013</v>
      </c>
      <c r="I2471" s="5" t="s">
        <v>986</v>
      </c>
      <c r="K2471" s="42">
        <v>5.7</v>
      </c>
      <c r="L2471" t="str">
        <f t="shared" si="275"/>
        <v>Somero</v>
      </c>
      <c r="M2471" s="2" t="s">
        <v>1194</v>
      </c>
      <c r="N2471" t="str">
        <f>VLOOKUP(M2471,spp!A:B,2,FALSE)</f>
        <v>Stegastes arcifrons</v>
      </c>
      <c r="O2471">
        <f t="shared" si="274"/>
        <v>1</v>
      </c>
      <c r="Q2471">
        <v>1</v>
      </c>
      <c r="AJ2471">
        <f>VLOOKUP(M2471,spp!A:C,3,FALSE)</f>
        <v>3.49E-2</v>
      </c>
      <c r="AK2471">
        <f>VLOOKUP(M2471,spp!A:D,4,FALSE)</f>
        <v>2</v>
      </c>
      <c r="AL2471">
        <f t="shared" si="276"/>
        <v>1.963125</v>
      </c>
      <c r="AM2471">
        <f t="shared" si="277"/>
        <v>4.9078125E-2</v>
      </c>
      <c r="AN2471">
        <f t="shared" si="278"/>
        <v>0.49078125</v>
      </c>
      <c r="AO2471">
        <f t="shared" si="279"/>
        <v>4.9078125000000001E-4</v>
      </c>
      <c r="AP2471">
        <f t="shared" si="280"/>
        <v>0.02</v>
      </c>
      <c r="AQ2471">
        <f>VLOOKUP(M2471,spp!A:H,8,FALSE)</f>
        <v>2.97</v>
      </c>
      <c r="AR2471" t="str">
        <f>VLOOKUP(M2471,spp!A:K,10,FALSE)</f>
        <v>Herbívoro</v>
      </c>
      <c r="AS2471" t="str">
        <f>VLOOKUP(M2471,spp!A:L,12,FALSE)</f>
        <v>LC</v>
      </c>
    </row>
    <row r="2472" spans="1:45" x14ac:dyDescent="0.3">
      <c r="A2472">
        <v>47</v>
      </c>
      <c r="B2472" s="2" t="s">
        <v>1176</v>
      </c>
      <c r="C2472" s="2" t="s">
        <v>1177</v>
      </c>
      <c r="D2472" s="2" t="s">
        <v>1349</v>
      </c>
      <c r="E2472" s="2" t="s">
        <v>1192</v>
      </c>
      <c r="F2472" s="2">
        <v>1</v>
      </c>
      <c r="G2472" s="1">
        <v>41501</v>
      </c>
      <c r="H2472" s="61">
        <v>2013</v>
      </c>
      <c r="I2472" s="5" t="s">
        <v>986</v>
      </c>
      <c r="K2472" s="42">
        <v>5.7</v>
      </c>
      <c r="L2472" t="str">
        <f t="shared" si="275"/>
        <v>Somero</v>
      </c>
      <c r="M2472" s="2" t="s">
        <v>1068</v>
      </c>
      <c r="N2472" t="str">
        <f>VLOOKUP(M2472,spp!A:B,2,FALSE)</f>
        <v>Myripristis berndti</v>
      </c>
      <c r="O2472">
        <f t="shared" si="274"/>
        <v>22</v>
      </c>
      <c r="R2472">
        <v>2</v>
      </c>
      <c r="S2472">
        <v>20</v>
      </c>
      <c r="AJ2472">
        <f>VLOOKUP(M2472,spp!A:C,3,FALSE)</f>
        <v>2.4E-2</v>
      </c>
      <c r="AK2472">
        <f>VLOOKUP(M2472,spp!A:D,4,FALSE)</f>
        <v>3.02</v>
      </c>
      <c r="AL2472">
        <f t="shared" si="276"/>
        <v>2822.6641019019903</v>
      </c>
      <c r="AM2472">
        <f t="shared" si="277"/>
        <v>70.566602547549763</v>
      </c>
      <c r="AN2472">
        <f t="shared" si="278"/>
        <v>705.66602547549769</v>
      </c>
      <c r="AO2472">
        <f t="shared" si="279"/>
        <v>0.70566602547549773</v>
      </c>
      <c r="AP2472">
        <f t="shared" si="280"/>
        <v>0.44</v>
      </c>
      <c r="AQ2472">
        <f>VLOOKUP(M2472,spp!A:H,8,FALSE)</f>
        <v>3.7</v>
      </c>
      <c r="AR2472" t="str">
        <f>VLOOKUP(M2472,spp!A:K,10,FALSE)</f>
        <v>Planctívoro</v>
      </c>
      <c r="AS2472" t="str">
        <f>VLOOKUP(M2472,spp!A:L,12,FALSE)</f>
        <v>NE</v>
      </c>
    </row>
    <row r="2473" spans="1:45" x14ac:dyDescent="0.3">
      <c r="A2473">
        <v>47</v>
      </c>
      <c r="B2473" s="2" t="s">
        <v>1176</v>
      </c>
      <c r="C2473" s="2" t="s">
        <v>1177</v>
      </c>
      <c r="D2473" s="2" t="s">
        <v>1349</v>
      </c>
      <c r="E2473" s="2" t="s">
        <v>1192</v>
      </c>
      <c r="F2473" s="2">
        <v>1</v>
      </c>
      <c r="G2473" s="1">
        <v>41501</v>
      </c>
      <c r="H2473" s="61">
        <v>2013</v>
      </c>
      <c r="I2473" s="5" t="s">
        <v>986</v>
      </c>
      <c r="K2473" s="42">
        <v>5.7</v>
      </c>
      <c r="L2473" t="str">
        <f t="shared" si="275"/>
        <v>Somero</v>
      </c>
      <c r="M2473" s="2" t="s">
        <v>1078</v>
      </c>
      <c r="N2473" t="str">
        <f>VLOOKUP(M2473,spp!A:B,2,FALSE)</f>
        <v>Lutjanus viridis</v>
      </c>
      <c r="O2473">
        <f t="shared" si="274"/>
        <v>50</v>
      </c>
      <c r="S2473">
        <v>50</v>
      </c>
      <c r="AJ2473">
        <f>VLOOKUP(M2473,spp!A:C,3,FALSE)</f>
        <v>1.67E-2</v>
      </c>
      <c r="AK2473">
        <f>VLOOKUP(M2473,spp!A:D,4,FALSE)</f>
        <v>2</v>
      </c>
      <c r="AL2473">
        <f t="shared" si="276"/>
        <v>255.71875</v>
      </c>
      <c r="AM2473">
        <f t="shared" si="277"/>
        <v>6.3929687499999996</v>
      </c>
      <c r="AN2473">
        <f t="shared" si="278"/>
        <v>63.9296875</v>
      </c>
      <c r="AO2473">
        <f t="shared" si="279"/>
        <v>6.3929687499999999E-2</v>
      </c>
      <c r="AP2473">
        <f t="shared" si="280"/>
        <v>1</v>
      </c>
      <c r="AQ2473">
        <f>VLOOKUP(M2473,spp!A:H,8,FALSE)</f>
        <v>4.2</v>
      </c>
      <c r="AR2473" t="str">
        <f>VLOOKUP(M2473,spp!A:K,10,FALSE)</f>
        <v>Depredador Tope</v>
      </c>
      <c r="AS2473" t="str">
        <f>VLOOKUP(M2473,spp!A:L,12,FALSE)</f>
        <v>LC</v>
      </c>
    </row>
    <row r="2474" spans="1:45" x14ac:dyDescent="0.3">
      <c r="A2474">
        <v>47</v>
      </c>
      <c r="B2474" s="2" t="s">
        <v>1176</v>
      </c>
      <c r="C2474" s="2" t="s">
        <v>1177</v>
      </c>
      <c r="D2474" s="2" t="s">
        <v>1349</v>
      </c>
      <c r="E2474" s="2" t="s">
        <v>1192</v>
      </c>
      <c r="F2474" s="2">
        <v>1</v>
      </c>
      <c r="G2474" s="1">
        <v>41501</v>
      </c>
      <c r="H2474" s="61">
        <v>2013</v>
      </c>
      <c r="I2474" s="5" t="s">
        <v>986</v>
      </c>
      <c r="K2474" s="42">
        <v>5.7</v>
      </c>
      <c r="L2474" t="str">
        <f t="shared" si="275"/>
        <v>Somero</v>
      </c>
      <c r="M2474" s="2" t="s">
        <v>1034</v>
      </c>
      <c r="N2474" t="str">
        <f>VLOOKUP(M2474,spp!A:B,2,FALSE)</f>
        <v>Acanthurus nigricans</v>
      </c>
      <c r="O2474">
        <f t="shared" si="274"/>
        <v>3</v>
      </c>
      <c r="S2474">
        <v>3</v>
      </c>
      <c r="AJ2474">
        <f>VLOOKUP(M2474,spp!A:C,3,FALSE)</f>
        <v>6</v>
      </c>
      <c r="AK2474">
        <f>VLOOKUP(M2474,spp!A:D,4,FALSE)</f>
        <v>2.669</v>
      </c>
      <c r="AL2474">
        <f t="shared" si="276"/>
        <v>37405.981699267504</v>
      </c>
      <c r="AM2474">
        <f t="shared" si="277"/>
        <v>935.1495424816876</v>
      </c>
      <c r="AN2474">
        <f t="shared" si="278"/>
        <v>9351.495424816876</v>
      </c>
      <c r="AO2474">
        <f t="shared" si="279"/>
        <v>9.3514954248168767</v>
      </c>
      <c r="AP2474">
        <f t="shared" si="280"/>
        <v>0.06</v>
      </c>
      <c r="AQ2474">
        <f>VLOOKUP(M2474,spp!A:H,8,FALSE)</f>
        <v>2</v>
      </c>
      <c r="AR2474" t="str">
        <f>VLOOKUP(M2474,spp!A:K,10,FALSE)</f>
        <v>Herbívoro</v>
      </c>
      <c r="AS2474" t="str">
        <f>VLOOKUP(M2474,spp!A:L,12,FALSE)</f>
        <v>LC</v>
      </c>
    </row>
    <row r="2475" spans="1:45" x14ac:dyDescent="0.3">
      <c r="A2475">
        <v>47</v>
      </c>
      <c r="B2475" s="2" t="s">
        <v>1176</v>
      </c>
      <c r="C2475" s="2" t="s">
        <v>1177</v>
      </c>
      <c r="D2475" s="2" t="s">
        <v>1349</v>
      </c>
      <c r="E2475" s="2" t="s">
        <v>1192</v>
      </c>
      <c r="F2475" s="2">
        <v>1</v>
      </c>
      <c r="G2475" s="1">
        <v>41501</v>
      </c>
      <c r="H2475" s="61">
        <v>2013</v>
      </c>
      <c r="I2475" s="5" t="s">
        <v>986</v>
      </c>
      <c r="K2475" s="42">
        <v>5.7</v>
      </c>
      <c r="L2475" t="str">
        <f t="shared" si="275"/>
        <v>Somero</v>
      </c>
      <c r="M2475" s="2" t="s">
        <v>1198</v>
      </c>
      <c r="N2475" t="str">
        <f>VLOOKUP(M2475,spp!A:B,2,FALSE)</f>
        <v>Dermatolepis dermatolepis</v>
      </c>
      <c r="O2475">
        <f t="shared" si="274"/>
        <v>1</v>
      </c>
      <c r="S2475">
        <v>1</v>
      </c>
      <c r="AJ2475">
        <f>VLOOKUP(M2475,spp!A:C,3,FALSE)</f>
        <v>1</v>
      </c>
      <c r="AK2475">
        <f>VLOOKUP(M2475,spp!A:D,4,FALSE)</f>
        <v>3</v>
      </c>
      <c r="AL2475">
        <f t="shared" si="276"/>
        <v>5359.375</v>
      </c>
      <c r="AM2475">
        <f t="shared" si="277"/>
        <v>133.984375</v>
      </c>
      <c r="AN2475">
        <f t="shared" si="278"/>
        <v>1339.84375</v>
      </c>
      <c r="AO2475">
        <f t="shared" si="279"/>
        <v>1.33984375</v>
      </c>
      <c r="AP2475">
        <f t="shared" si="280"/>
        <v>0.02</v>
      </c>
      <c r="AQ2475">
        <f>VLOOKUP(M2475,spp!A:H,8,FALSE)</f>
        <v>4.5</v>
      </c>
      <c r="AR2475" t="str">
        <f>VLOOKUP(M2475,spp!A:K,10,FALSE)</f>
        <v>Depredador Tope</v>
      </c>
      <c r="AS2475" t="str">
        <f>VLOOKUP(M2475,spp!A:L,12,FALSE)</f>
        <v>LC</v>
      </c>
    </row>
    <row r="2476" spans="1:45" x14ac:dyDescent="0.3">
      <c r="A2476">
        <v>47</v>
      </c>
      <c r="B2476" s="2" t="s">
        <v>1176</v>
      </c>
      <c r="C2476" s="2" t="s">
        <v>1177</v>
      </c>
      <c r="D2476" s="2" t="s">
        <v>1349</v>
      </c>
      <c r="E2476" s="2" t="s">
        <v>1192</v>
      </c>
      <c r="F2476" s="2">
        <v>1</v>
      </c>
      <c r="G2476" s="1">
        <v>41501</v>
      </c>
      <c r="H2476" s="61">
        <v>2013</v>
      </c>
      <c r="I2476" s="5" t="s">
        <v>986</v>
      </c>
      <c r="K2476" s="42">
        <v>5.7</v>
      </c>
      <c r="L2476" t="str">
        <f t="shared" si="275"/>
        <v>Somero</v>
      </c>
      <c r="M2476" s="2" t="s">
        <v>1200</v>
      </c>
      <c r="N2476" t="str">
        <f>VLOOKUP(M2476,spp!A:B,2,FALSE)</f>
        <v>Thalassoma grammaticum</v>
      </c>
      <c r="O2476">
        <f t="shared" si="274"/>
        <v>1</v>
      </c>
      <c r="R2476">
        <v>1</v>
      </c>
      <c r="AJ2476">
        <f>VLOOKUP(M2476,spp!A:C,3,FALSE)</f>
        <v>1</v>
      </c>
      <c r="AK2476">
        <f>VLOOKUP(M2476,spp!A:D,4,FALSE)</f>
        <v>2.9718</v>
      </c>
      <c r="AL2476">
        <f t="shared" si="276"/>
        <v>1818.8512239575082</v>
      </c>
      <c r="AM2476">
        <f t="shared" si="277"/>
        <v>45.471280598937703</v>
      </c>
      <c r="AN2476">
        <f t="shared" si="278"/>
        <v>454.71280598937705</v>
      </c>
      <c r="AO2476">
        <f t="shared" si="279"/>
        <v>0.45471280598937702</v>
      </c>
      <c r="AP2476">
        <f t="shared" si="280"/>
        <v>0.02</v>
      </c>
      <c r="AQ2476">
        <f>VLOOKUP(M2476,spp!A:H,8,FALSE)</f>
        <v>3.5</v>
      </c>
      <c r="AR2476" t="str">
        <f>VLOOKUP(M2476,spp!A:K,10,FALSE)</f>
        <v>Depredador</v>
      </c>
      <c r="AS2476" t="str">
        <f>VLOOKUP(M2476,spp!A:L,12,FALSE)</f>
        <v>LC</v>
      </c>
    </row>
    <row r="2477" spans="1:45" x14ac:dyDescent="0.3">
      <c r="A2477">
        <v>47</v>
      </c>
      <c r="B2477" s="2" t="s">
        <v>1176</v>
      </c>
      <c r="C2477" s="2" t="s">
        <v>1177</v>
      </c>
      <c r="D2477" s="2" t="s">
        <v>1349</v>
      </c>
      <c r="E2477" s="2" t="s">
        <v>1192</v>
      </c>
      <c r="F2477" s="2">
        <v>1</v>
      </c>
      <c r="G2477" s="1">
        <v>41501</v>
      </c>
      <c r="H2477" s="61">
        <v>2013</v>
      </c>
      <c r="I2477" s="5" t="s">
        <v>986</v>
      </c>
      <c r="K2477" s="42">
        <v>5.7</v>
      </c>
      <c r="L2477" t="str">
        <f t="shared" si="275"/>
        <v>Somero</v>
      </c>
      <c r="M2477" s="2" t="s">
        <v>1062</v>
      </c>
      <c r="N2477" t="str">
        <f>VLOOKUP(M2477,spp!A:B,2,FALSE)</f>
        <v>Paranthias colonus</v>
      </c>
      <c r="O2477">
        <f t="shared" si="274"/>
        <v>100</v>
      </c>
      <c r="R2477">
        <v>100</v>
      </c>
      <c r="AJ2477">
        <f>VLOOKUP(M2477,spp!A:C,3,FALSE)</f>
        <v>1.485E-2</v>
      </c>
      <c r="AK2477">
        <f>VLOOKUP(M2477,spp!A:D,4,FALSE)</f>
        <v>2</v>
      </c>
      <c r="AL2477">
        <f t="shared" si="276"/>
        <v>232.03125</v>
      </c>
      <c r="AM2477">
        <f t="shared" si="277"/>
        <v>5.80078125</v>
      </c>
      <c r="AN2477">
        <f t="shared" si="278"/>
        <v>58.0078125</v>
      </c>
      <c r="AO2477">
        <f t="shared" si="279"/>
        <v>5.8007812499999999E-2</v>
      </c>
      <c r="AP2477">
        <f t="shared" si="280"/>
        <v>2</v>
      </c>
      <c r="AQ2477">
        <f>VLOOKUP(M2477,spp!A:H,8,FALSE)</f>
        <v>3.8</v>
      </c>
      <c r="AR2477" t="str">
        <f>VLOOKUP(M2477,spp!A:K,10,FALSE)</f>
        <v>Planctívoro</v>
      </c>
      <c r="AS2477" t="str">
        <f>VLOOKUP(M2477,spp!A:L,12,FALSE)</f>
        <v>LC</v>
      </c>
    </row>
    <row r="2478" spans="1:45" x14ac:dyDescent="0.3">
      <c r="A2478">
        <v>47</v>
      </c>
      <c r="B2478" s="2" t="s">
        <v>1176</v>
      </c>
      <c r="C2478" s="2" t="s">
        <v>1177</v>
      </c>
      <c r="D2478" s="2" t="s">
        <v>1349</v>
      </c>
      <c r="E2478" s="2" t="s">
        <v>1192</v>
      </c>
      <c r="F2478" s="2">
        <v>1</v>
      </c>
      <c r="G2478" s="1">
        <v>41501</v>
      </c>
      <c r="H2478" s="61">
        <v>2013</v>
      </c>
      <c r="I2478" s="5" t="s">
        <v>986</v>
      </c>
      <c r="K2478" s="42">
        <v>5.7</v>
      </c>
      <c r="L2478" t="str">
        <f t="shared" si="275"/>
        <v>Somero</v>
      </c>
      <c r="M2478" s="2" t="s">
        <v>1072</v>
      </c>
      <c r="N2478" t="str">
        <f>VLOOKUP(M2478,spp!A:B,2,FALSE)</f>
        <v>Kyphosus elegans</v>
      </c>
      <c r="O2478">
        <f t="shared" si="274"/>
        <v>1</v>
      </c>
      <c r="R2478">
        <v>1</v>
      </c>
      <c r="AJ2478">
        <f>VLOOKUP(M2478,spp!A:C,3,FALSE)</f>
        <v>2.18E-2</v>
      </c>
      <c r="AK2478">
        <f>VLOOKUP(M2478,spp!A:D,4,FALSE)</f>
        <v>3</v>
      </c>
      <c r="AL2478">
        <f t="shared" si="276"/>
        <v>42.578125</v>
      </c>
      <c r="AM2478">
        <f t="shared" si="277"/>
        <v>1.064453125</v>
      </c>
      <c r="AN2478">
        <f t="shared" si="278"/>
        <v>10.64453125</v>
      </c>
      <c r="AO2478">
        <f t="shared" si="279"/>
        <v>1.064453125E-2</v>
      </c>
      <c r="AP2478">
        <f t="shared" si="280"/>
        <v>0.02</v>
      </c>
      <c r="AQ2478">
        <f>VLOOKUP(M2478,spp!A:H,8,FALSE)</f>
        <v>2.9</v>
      </c>
      <c r="AR2478" t="str">
        <f>VLOOKUP(M2478,spp!A:K,10,FALSE)</f>
        <v>Herbívoro</v>
      </c>
      <c r="AS2478" t="str">
        <f>VLOOKUP(M2478,spp!A:L,12,FALSE)</f>
        <v>LC</v>
      </c>
    </row>
    <row r="2479" spans="1:45" x14ac:dyDescent="0.3">
      <c r="A2479">
        <v>47</v>
      </c>
      <c r="B2479" s="2" t="s">
        <v>1176</v>
      </c>
      <c r="C2479" s="2" t="s">
        <v>1177</v>
      </c>
      <c r="D2479" s="2" t="s">
        <v>1349</v>
      </c>
      <c r="E2479" s="2" t="s">
        <v>1192</v>
      </c>
      <c r="F2479" s="2">
        <v>1</v>
      </c>
      <c r="G2479" s="1">
        <v>41501</v>
      </c>
      <c r="H2479" s="61">
        <v>2013</v>
      </c>
      <c r="I2479" s="5" t="s">
        <v>986</v>
      </c>
      <c r="K2479" s="42">
        <v>5.7</v>
      </c>
      <c r="L2479" t="str">
        <f t="shared" si="275"/>
        <v>Somero</v>
      </c>
      <c r="M2479" s="2" t="s">
        <v>1079</v>
      </c>
      <c r="N2479" t="str">
        <f>VLOOKUP(M2479,spp!A:B,2,FALSE)</f>
        <v>Cirrhitichthys oxycephalus</v>
      </c>
      <c r="O2479">
        <f t="shared" si="274"/>
        <v>8</v>
      </c>
      <c r="Q2479">
        <v>8</v>
      </c>
      <c r="AJ2479">
        <f>VLOOKUP(M2479,spp!A:C,3,FALSE)</f>
        <v>3.32E-2</v>
      </c>
      <c r="AK2479">
        <f>VLOOKUP(M2479,spp!A:D,4,FALSE)</f>
        <v>3</v>
      </c>
      <c r="AL2479">
        <f t="shared" si="276"/>
        <v>112.05</v>
      </c>
      <c r="AM2479">
        <f t="shared" si="277"/>
        <v>2.80125</v>
      </c>
      <c r="AN2479">
        <f t="shared" si="278"/>
        <v>28.012499999999999</v>
      </c>
      <c r="AO2479">
        <f t="shared" si="279"/>
        <v>2.8012499999999999E-2</v>
      </c>
      <c r="AP2479">
        <f t="shared" si="280"/>
        <v>0.16</v>
      </c>
      <c r="AQ2479">
        <f>VLOOKUP(M2479,spp!A:H,8,FALSE)</f>
        <v>3.9</v>
      </c>
      <c r="AR2479" t="str">
        <f>VLOOKUP(M2479,spp!A:K,10,FALSE)</f>
        <v>Depredador</v>
      </c>
      <c r="AS2479" t="str">
        <f>VLOOKUP(M2479,spp!A:L,12,FALSE)</f>
        <v>NE</v>
      </c>
    </row>
    <row r="2480" spans="1:45" x14ac:dyDescent="0.3">
      <c r="A2480">
        <v>47</v>
      </c>
      <c r="B2480" s="2" t="s">
        <v>1176</v>
      </c>
      <c r="C2480" s="2" t="s">
        <v>1177</v>
      </c>
      <c r="D2480" s="2" t="s">
        <v>1349</v>
      </c>
      <c r="E2480" s="2" t="s">
        <v>1192</v>
      </c>
      <c r="F2480" s="2">
        <v>1</v>
      </c>
      <c r="G2480" s="1">
        <v>41501</v>
      </c>
      <c r="H2480" s="61">
        <v>2013</v>
      </c>
      <c r="I2480" s="5" t="s">
        <v>986</v>
      </c>
      <c r="K2480" s="42">
        <v>5.7</v>
      </c>
      <c r="L2480" t="str">
        <f t="shared" si="275"/>
        <v>Somero</v>
      </c>
      <c r="M2480" s="2" t="s">
        <v>1026</v>
      </c>
      <c r="N2480" t="str">
        <f>VLOOKUP(M2480,spp!A:B,2,FALSE)</f>
        <v>Microspathodon dorsalis</v>
      </c>
      <c r="O2480">
        <f t="shared" si="274"/>
        <v>1</v>
      </c>
      <c r="S2480">
        <v>1</v>
      </c>
      <c r="AJ2480">
        <f>VLOOKUP(M2480,spp!A:C,3,FALSE)</f>
        <v>2</v>
      </c>
      <c r="AK2480">
        <f>VLOOKUP(M2480,spp!A:D,4,FALSE)</f>
        <v>3</v>
      </c>
      <c r="AL2480">
        <f t="shared" si="276"/>
        <v>10718.75</v>
      </c>
      <c r="AM2480">
        <f t="shared" si="277"/>
        <v>267.96875</v>
      </c>
      <c r="AN2480">
        <f t="shared" si="278"/>
        <v>2679.6875</v>
      </c>
      <c r="AO2480">
        <f t="shared" si="279"/>
        <v>2.6796875</v>
      </c>
      <c r="AP2480">
        <f t="shared" si="280"/>
        <v>0.02</v>
      </c>
      <c r="AQ2480">
        <f>VLOOKUP(M2480,spp!A:H,8,FALSE)</f>
        <v>2.1</v>
      </c>
      <c r="AR2480" t="str">
        <f>VLOOKUP(M2480,spp!A:K,10,FALSE)</f>
        <v>Herbívoro</v>
      </c>
      <c r="AS2480" t="str">
        <f>VLOOKUP(M2480,spp!A:L,12,FALSE)</f>
        <v>LC</v>
      </c>
    </row>
    <row r="2481" spans="1:45" x14ac:dyDescent="0.3">
      <c r="A2481">
        <v>47</v>
      </c>
      <c r="B2481" s="2" t="s">
        <v>1176</v>
      </c>
      <c r="C2481" s="2" t="s">
        <v>1177</v>
      </c>
      <c r="D2481" s="2" t="s">
        <v>1349</v>
      </c>
      <c r="E2481" s="2" t="s">
        <v>1192</v>
      </c>
      <c r="F2481" s="2">
        <v>1</v>
      </c>
      <c r="G2481" s="1">
        <v>41501</v>
      </c>
      <c r="H2481" s="61">
        <v>2013</v>
      </c>
      <c r="I2481" s="5" t="s">
        <v>986</v>
      </c>
      <c r="K2481" s="42">
        <v>5.7</v>
      </c>
      <c r="L2481" t="str">
        <f t="shared" si="275"/>
        <v>Somero</v>
      </c>
      <c r="M2481" s="2" t="s">
        <v>1028</v>
      </c>
      <c r="N2481" t="str">
        <f>VLOOKUP(M2481,spp!A:B,2,FALSE)</f>
        <v>Thalassoma lucasanum</v>
      </c>
      <c r="O2481">
        <f t="shared" si="274"/>
        <v>15</v>
      </c>
      <c r="P2481">
        <v>15</v>
      </c>
      <c r="AJ2481">
        <f>VLOOKUP(M2481,spp!A:C,3,FALSE)</f>
        <v>1.261E-2</v>
      </c>
      <c r="AK2481">
        <f>VLOOKUP(M2481,spp!A:D,4,FALSE)</f>
        <v>2</v>
      </c>
      <c r="AL2481">
        <f t="shared" si="276"/>
        <v>1.1821874999999999</v>
      </c>
      <c r="AM2481">
        <f t="shared" si="277"/>
        <v>2.9554687499999999E-2</v>
      </c>
      <c r="AN2481">
        <f t="shared" si="278"/>
        <v>0.29554687499999999</v>
      </c>
      <c r="AO2481">
        <f t="shared" si="279"/>
        <v>2.9554687499999997E-4</v>
      </c>
      <c r="AP2481">
        <f t="shared" si="280"/>
        <v>0.3</v>
      </c>
      <c r="AQ2481">
        <f>VLOOKUP(M2481,spp!A:H,8,FALSE)</f>
        <v>3.5</v>
      </c>
      <c r="AR2481" t="str">
        <f>VLOOKUP(M2481,spp!A:K,10,FALSE)</f>
        <v>Depredador</v>
      </c>
      <c r="AS2481" t="str">
        <f>VLOOKUP(M2481,spp!A:L,12,FALSE)</f>
        <v>LC</v>
      </c>
    </row>
    <row r="2482" spans="1:45" x14ac:dyDescent="0.3">
      <c r="A2482">
        <v>47</v>
      </c>
      <c r="B2482" s="2" t="s">
        <v>1176</v>
      </c>
      <c r="C2482" s="2" t="s">
        <v>1177</v>
      </c>
      <c r="D2482" s="2" t="s">
        <v>1349</v>
      </c>
      <c r="E2482" s="2" t="s">
        <v>1192</v>
      </c>
      <c r="F2482" s="2">
        <v>1</v>
      </c>
      <c r="G2482" s="1">
        <v>41501</v>
      </c>
      <c r="H2482" s="61">
        <v>2013</v>
      </c>
      <c r="I2482" s="5" t="s">
        <v>986</v>
      </c>
      <c r="K2482" s="42">
        <v>5.7</v>
      </c>
      <c r="L2482" t="str">
        <f t="shared" si="275"/>
        <v>Somero</v>
      </c>
      <c r="M2482" s="2" t="s">
        <v>1203</v>
      </c>
      <c r="N2482" t="str">
        <f>VLOOKUP(M2482,spp!A:B,2,FALSE)</f>
        <v>Caranx lugubris</v>
      </c>
      <c r="O2482">
        <f t="shared" si="274"/>
        <v>1</v>
      </c>
      <c r="T2482">
        <v>1</v>
      </c>
      <c r="AJ2482">
        <f>VLOOKUP(M2482,spp!A:C,3,FALSE)</f>
        <v>1</v>
      </c>
      <c r="AK2482">
        <f>VLOOKUP(M2482,spp!A:D,4,FALSE)</f>
        <v>2.9</v>
      </c>
      <c r="AL2482">
        <f t="shared" si="276"/>
        <v>11324.682244963982</v>
      </c>
      <c r="AM2482">
        <f t="shared" si="277"/>
        <v>283.11705612409958</v>
      </c>
      <c r="AN2482">
        <f t="shared" si="278"/>
        <v>2831.170561240996</v>
      </c>
      <c r="AO2482">
        <f t="shared" si="279"/>
        <v>2.8311705612409961</v>
      </c>
      <c r="AP2482">
        <f t="shared" si="280"/>
        <v>0.02</v>
      </c>
      <c r="AQ2482">
        <f>VLOOKUP(M2482,spp!A:H,8,FALSE)</f>
        <v>4.5</v>
      </c>
      <c r="AR2482" t="str">
        <f>VLOOKUP(M2482,spp!A:K,10,FALSE)</f>
        <v>Depredador Tope</v>
      </c>
      <c r="AS2482" t="str">
        <f>VLOOKUP(M2482,spp!A:L,12,FALSE)</f>
        <v>NE</v>
      </c>
    </row>
    <row r="2483" spans="1:45" x14ac:dyDescent="0.3">
      <c r="A2483">
        <v>47</v>
      </c>
      <c r="B2483" s="2" t="s">
        <v>1176</v>
      </c>
      <c r="C2483" s="2" t="s">
        <v>1177</v>
      </c>
      <c r="D2483" s="2" t="s">
        <v>1349</v>
      </c>
      <c r="E2483" s="2" t="s">
        <v>1192</v>
      </c>
      <c r="F2483" s="2">
        <v>1</v>
      </c>
      <c r="G2483" s="1">
        <v>41501</v>
      </c>
      <c r="H2483" s="61">
        <v>2013</v>
      </c>
      <c r="I2483" s="5" t="s">
        <v>986</v>
      </c>
      <c r="K2483" s="42">
        <v>5.7</v>
      </c>
      <c r="L2483" t="str">
        <f t="shared" si="275"/>
        <v>Somero</v>
      </c>
      <c r="M2483" s="2" t="s">
        <v>1171</v>
      </c>
      <c r="N2483" t="str">
        <f>VLOOKUP(M2483,spp!A:B,2,FALSE)</f>
        <v>Lutjanus jordani</v>
      </c>
      <c r="O2483">
        <f t="shared" si="274"/>
        <v>1</v>
      </c>
      <c r="T2483">
        <v>1</v>
      </c>
      <c r="AJ2483">
        <f>VLOOKUP(M2483,spp!A:C,3,FALSE)</f>
        <v>1.41E-2</v>
      </c>
      <c r="AK2483">
        <f>VLOOKUP(M2483,spp!A:D,4,FALSE)</f>
        <v>2.98</v>
      </c>
      <c r="AL2483">
        <f t="shared" si="276"/>
        <v>206.57622580356875</v>
      </c>
      <c r="AM2483">
        <f t="shared" si="277"/>
        <v>5.1644056450892188</v>
      </c>
      <c r="AN2483">
        <f t="shared" si="278"/>
        <v>51.644056450892187</v>
      </c>
      <c r="AO2483">
        <f t="shared" si="279"/>
        <v>5.1644056450892185E-2</v>
      </c>
      <c r="AP2483">
        <f t="shared" si="280"/>
        <v>0.02</v>
      </c>
      <c r="AQ2483">
        <f>VLOOKUP(M2483,spp!A:H,8,FALSE)</f>
        <v>4.5</v>
      </c>
      <c r="AR2483" t="str">
        <f>VLOOKUP(M2483,spp!A:K,10,FALSE)</f>
        <v>Depredador Tope</v>
      </c>
      <c r="AS2483" t="str">
        <f>VLOOKUP(M2483,spp!A:L,12,FALSE)</f>
        <v>LC</v>
      </c>
    </row>
    <row r="2484" spans="1:45" x14ac:dyDescent="0.3">
      <c r="A2484">
        <v>47</v>
      </c>
      <c r="B2484" s="2" t="s">
        <v>1176</v>
      </c>
      <c r="C2484" s="2" t="s">
        <v>1177</v>
      </c>
      <c r="D2484" s="2" t="s">
        <v>1349</v>
      </c>
      <c r="E2484" s="2" t="s">
        <v>1192</v>
      </c>
      <c r="F2484" s="2">
        <v>1</v>
      </c>
      <c r="G2484" s="1">
        <v>41501</v>
      </c>
      <c r="H2484" s="61">
        <v>2013</v>
      </c>
      <c r="I2484" s="5" t="s">
        <v>986</v>
      </c>
      <c r="K2484" s="42">
        <v>5.7</v>
      </c>
      <c r="L2484" t="str">
        <f t="shared" si="275"/>
        <v>Somero</v>
      </c>
      <c r="M2484" s="2" t="s">
        <v>1037</v>
      </c>
      <c r="N2484" t="str">
        <f>VLOOKUP(M2484,spp!A:B,2,FALSE)</f>
        <v>Prionurus laticlavius</v>
      </c>
      <c r="O2484">
        <f t="shared" si="274"/>
        <v>2</v>
      </c>
      <c r="S2484">
        <v>2</v>
      </c>
      <c r="AJ2484" t="str">
        <f>VLOOKUP(M2484,spp!A:C,3,FALSE)</f>
        <v>0.19800000000000001</v>
      </c>
      <c r="AK2484">
        <f>VLOOKUP(M2484,spp!A:D,4,FALSE)</f>
        <v>2.504</v>
      </c>
      <c r="AL2484">
        <f t="shared" si="276"/>
        <v>513.17141831604908</v>
      </c>
      <c r="AM2484">
        <f t="shared" si="277"/>
        <v>12.829285457901227</v>
      </c>
      <c r="AN2484">
        <f t="shared" si="278"/>
        <v>128.29285457901227</v>
      </c>
      <c r="AO2484">
        <f t="shared" si="279"/>
        <v>0.12829285457901227</v>
      </c>
      <c r="AP2484">
        <f t="shared" si="280"/>
        <v>0.04</v>
      </c>
      <c r="AQ2484">
        <f>VLOOKUP(M2484,spp!A:H,8,FALSE)</f>
        <v>2.7</v>
      </c>
      <c r="AR2484" t="str">
        <f>VLOOKUP(M2484,spp!A:K,10,FALSE)</f>
        <v>Herbívoro</v>
      </c>
      <c r="AS2484" t="str">
        <f>VLOOKUP(M2484,spp!A:L,12,FALSE)</f>
        <v>LC</v>
      </c>
    </row>
    <row r="2485" spans="1:45" x14ac:dyDescent="0.3">
      <c r="A2485">
        <v>47</v>
      </c>
      <c r="B2485" s="2" t="s">
        <v>1176</v>
      </c>
      <c r="C2485" s="2" t="s">
        <v>1177</v>
      </c>
      <c r="D2485" s="2" t="s">
        <v>1349</v>
      </c>
      <c r="E2485" s="2" t="s">
        <v>1192</v>
      </c>
      <c r="F2485" s="2">
        <v>1</v>
      </c>
      <c r="G2485" s="1">
        <v>41501</v>
      </c>
      <c r="H2485" s="61">
        <v>2013</v>
      </c>
      <c r="I2485" s="5" t="s">
        <v>986</v>
      </c>
      <c r="K2485" s="42">
        <v>5.7</v>
      </c>
      <c r="L2485" t="str">
        <f t="shared" si="275"/>
        <v>Somero</v>
      </c>
      <c r="M2485" s="2" t="s">
        <v>1040</v>
      </c>
      <c r="N2485" t="str">
        <f>VLOOKUP(M2485,spp!A:B,2,FALSE)</f>
        <v>Sufflamen verres</v>
      </c>
      <c r="O2485">
        <f t="shared" si="274"/>
        <v>1</v>
      </c>
      <c r="R2485">
        <v>1</v>
      </c>
      <c r="AJ2485">
        <f>VLOOKUP(M2485,spp!A:C,3,FALSE)</f>
        <v>2</v>
      </c>
      <c r="AK2485">
        <f>VLOOKUP(M2485,spp!A:D,4,FALSE)</f>
        <v>3</v>
      </c>
      <c r="AL2485">
        <f t="shared" si="276"/>
        <v>3906.25</v>
      </c>
      <c r="AM2485">
        <f t="shared" si="277"/>
        <v>97.65625</v>
      </c>
      <c r="AN2485">
        <f t="shared" si="278"/>
        <v>976.5625</v>
      </c>
      <c r="AO2485">
        <f t="shared" si="279"/>
        <v>0.9765625</v>
      </c>
      <c r="AP2485">
        <f t="shared" si="280"/>
        <v>0.02</v>
      </c>
      <c r="AQ2485">
        <f>VLOOKUP(M2485,spp!A:H,8,FALSE)</f>
        <v>3.3</v>
      </c>
      <c r="AR2485" t="str">
        <f>VLOOKUP(M2485,spp!A:K,10,FALSE)</f>
        <v>Depredador</v>
      </c>
      <c r="AS2485" t="str">
        <f>VLOOKUP(M2485,spp!A:L,12,FALSE)</f>
        <v>LC</v>
      </c>
    </row>
    <row r="2486" spans="1:45" x14ac:dyDescent="0.3">
      <c r="A2486">
        <v>47</v>
      </c>
      <c r="B2486" s="2" t="s">
        <v>1176</v>
      </c>
      <c r="C2486" s="2" t="s">
        <v>1177</v>
      </c>
      <c r="D2486" s="2" t="s">
        <v>1349</v>
      </c>
      <c r="E2486" s="2" t="s">
        <v>1192</v>
      </c>
      <c r="F2486" s="2">
        <v>1</v>
      </c>
      <c r="G2486" s="1">
        <v>41501</v>
      </c>
      <c r="H2486" s="61">
        <v>2013</v>
      </c>
      <c r="I2486" s="5" t="s">
        <v>986</v>
      </c>
      <c r="K2486" s="42">
        <v>5.7</v>
      </c>
      <c r="L2486" t="str">
        <f t="shared" si="275"/>
        <v>Somero</v>
      </c>
      <c r="M2486" s="2" t="s">
        <v>1029</v>
      </c>
      <c r="N2486" t="str">
        <f>VLOOKUP(M2486,spp!A:B,2,FALSE)</f>
        <v>Cirrhitus rivulatus</v>
      </c>
      <c r="O2486">
        <f t="shared" si="274"/>
        <v>1</v>
      </c>
      <c r="T2486">
        <v>1</v>
      </c>
      <c r="AJ2486">
        <f>VLOOKUP(M2486,spp!A:C,3,FALSE)</f>
        <v>2.76E-2</v>
      </c>
      <c r="AK2486">
        <f>VLOOKUP(M2486,spp!A:D,4,FALSE)</f>
        <v>3</v>
      </c>
      <c r="AL2486">
        <f t="shared" si="276"/>
        <v>431.25</v>
      </c>
      <c r="AM2486">
        <f t="shared" si="277"/>
        <v>10.78125</v>
      </c>
      <c r="AN2486">
        <f t="shared" si="278"/>
        <v>107.8125</v>
      </c>
      <c r="AO2486">
        <f t="shared" si="279"/>
        <v>0.10781250000000001</v>
      </c>
      <c r="AP2486">
        <f t="shared" si="280"/>
        <v>0.02</v>
      </c>
      <c r="AQ2486">
        <f>VLOOKUP(M2486,spp!A:H,8,FALSE)</f>
        <v>4</v>
      </c>
      <c r="AR2486" t="str">
        <f>VLOOKUP(M2486,spp!A:K,10,FALSE)</f>
        <v>Depredador Tope</v>
      </c>
      <c r="AS2486" t="str">
        <f>VLOOKUP(M2486,spp!A:L,12,FALSE)</f>
        <v>LC</v>
      </c>
    </row>
    <row r="2487" spans="1:45" x14ac:dyDescent="0.3">
      <c r="A2487">
        <v>47</v>
      </c>
      <c r="B2487" s="2" t="s">
        <v>1176</v>
      </c>
      <c r="C2487" s="2" t="s">
        <v>1177</v>
      </c>
      <c r="D2487" s="2" t="s">
        <v>1349</v>
      </c>
      <c r="E2487" s="2" t="s">
        <v>1192</v>
      </c>
      <c r="F2487" s="2">
        <v>1</v>
      </c>
      <c r="G2487" s="1">
        <v>41501</v>
      </c>
      <c r="H2487" s="61">
        <v>2013</v>
      </c>
      <c r="I2487" s="5" t="s">
        <v>986</v>
      </c>
      <c r="K2487" s="42">
        <v>5.7</v>
      </c>
      <c r="L2487" t="str">
        <f t="shared" si="275"/>
        <v>Somero</v>
      </c>
      <c r="M2487" s="2" t="s">
        <v>1021</v>
      </c>
      <c r="N2487" t="str">
        <f>VLOOKUP(M2487,spp!A:B,2,FALSE)</f>
        <v>Johnrandallia nigrirostris</v>
      </c>
      <c r="O2487">
        <f t="shared" si="274"/>
        <v>1</v>
      </c>
      <c r="Q2487">
        <v>1</v>
      </c>
      <c r="AJ2487">
        <f>VLOOKUP(M2487,spp!A:C,3,FALSE)</f>
        <v>2</v>
      </c>
      <c r="AK2487">
        <f>VLOOKUP(M2487,spp!A:D,4,FALSE)</f>
        <v>3</v>
      </c>
      <c r="AL2487">
        <f t="shared" si="276"/>
        <v>843.75</v>
      </c>
      <c r="AM2487">
        <f t="shared" si="277"/>
        <v>21.09375</v>
      </c>
      <c r="AN2487">
        <f t="shared" si="278"/>
        <v>210.9375</v>
      </c>
      <c r="AO2487">
        <f t="shared" si="279"/>
        <v>0.2109375</v>
      </c>
      <c r="AP2487">
        <f t="shared" si="280"/>
        <v>0.02</v>
      </c>
      <c r="AQ2487">
        <f>VLOOKUP(M2487,spp!A:H,8,FALSE)</f>
        <v>3</v>
      </c>
      <c r="AR2487" t="str">
        <f>VLOOKUP(M2487,spp!A:K,10,FALSE)</f>
        <v>Depredador</v>
      </c>
      <c r="AS2487" t="str">
        <f>VLOOKUP(M2487,spp!A:L,12,FALSE)</f>
        <v>LC</v>
      </c>
    </row>
    <row r="2488" spans="1:45" x14ac:dyDescent="0.3">
      <c r="A2488">
        <v>47</v>
      </c>
      <c r="B2488" s="2" t="s">
        <v>1176</v>
      </c>
      <c r="C2488" s="2" t="s">
        <v>1177</v>
      </c>
      <c r="D2488" s="2" t="s">
        <v>1349</v>
      </c>
      <c r="E2488" s="2" t="s">
        <v>1192</v>
      </c>
      <c r="F2488" s="2">
        <v>1</v>
      </c>
      <c r="G2488" s="1">
        <v>41501</v>
      </c>
      <c r="H2488" s="61">
        <v>2013</v>
      </c>
      <c r="I2488" s="5" t="s">
        <v>986</v>
      </c>
      <c r="K2488" s="42">
        <v>5.7</v>
      </c>
      <c r="L2488" t="str">
        <f t="shared" si="275"/>
        <v>Somero</v>
      </c>
      <c r="M2488" s="2" t="s">
        <v>1046</v>
      </c>
      <c r="N2488" t="str">
        <f>VLOOKUP(M2488,spp!A:B,2,FALSE)</f>
        <v>Arothron meleagris</v>
      </c>
      <c r="O2488">
        <f t="shared" si="274"/>
        <v>1</v>
      </c>
      <c r="R2488">
        <v>1</v>
      </c>
      <c r="AJ2488">
        <f>VLOOKUP(M2488,spp!A:C,3,FALSE)</f>
        <v>3</v>
      </c>
      <c r="AK2488">
        <f>VLOOKUP(M2488,spp!A:D,4,FALSE)</f>
        <v>2</v>
      </c>
      <c r="AL2488">
        <f t="shared" si="276"/>
        <v>468.75</v>
      </c>
      <c r="AM2488">
        <f t="shared" si="277"/>
        <v>11.71875</v>
      </c>
      <c r="AN2488">
        <f t="shared" si="278"/>
        <v>117.1875</v>
      </c>
      <c r="AO2488">
        <f t="shared" si="279"/>
        <v>0.1171875</v>
      </c>
      <c r="AP2488">
        <f t="shared" si="280"/>
        <v>0.02</v>
      </c>
      <c r="AQ2488">
        <f>VLOOKUP(M2488,spp!A:H,8,FALSE)</f>
        <v>3.4</v>
      </c>
      <c r="AR2488" t="str">
        <f>VLOOKUP(M2488,spp!A:K,10,FALSE)</f>
        <v>Depredador</v>
      </c>
      <c r="AS2488" t="str">
        <f>VLOOKUP(M2488,spp!A:L,12,FALSE)</f>
        <v>NE</v>
      </c>
    </row>
    <row r="2489" spans="1:45" x14ac:dyDescent="0.3">
      <c r="A2489">
        <v>47</v>
      </c>
      <c r="B2489" s="2" t="s">
        <v>1176</v>
      </c>
      <c r="C2489" s="2" t="s">
        <v>1177</v>
      </c>
      <c r="D2489" s="2" t="s">
        <v>1349</v>
      </c>
      <c r="E2489" s="2" t="s">
        <v>1192</v>
      </c>
      <c r="F2489" s="2">
        <v>1</v>
      </c>
      <c r="G2489" s="1">
        <v>41501</v>
      </c>
      <c r="H2489" s="61">
        <v>2013</v>
      </c>
      <c r="I2489" s="5" t="s">
        <v>986</v>
      </c>
      <c r="K2489" s="42">
        <v>5.7</v>
      </c>
      <c r="L2489" t="str">
        <f t="shared" si="275"/>
        <v>Somero</v>
      </c>
      <c r="M2489" s="2" t="s">
        <v>1066</v>
      </c>
      <c r="N2489" t="str">
        <f>VLOOKUP(M2489,spp!A:B,2,FALSE)</f>
        <v>Caranx melampygus</v>
      </c>
      <c r="O2489">
        <f t="shared" si="274"/>
        <v>1</v>
      </c>
      <c r="T2489">
        <v>1</v>
      </c>
      <c r="AJ2489">
        <f>VLOOKUP(M2489,spp!A:C,3,FALSE)</f>
        <v>2</v>
      </c>
      <c r="AK2489">
        <f>VLOOKUP(M2489,spp!A:D,4,FALSE)</f>
        <v>2</v>
      </c>
      <c r="AL2489">
        <f t="shared" si="276"/>
        <v>1250</v>
      </c>
      <c r="AM2489">
        <f t="shared" si="277"/>
        <v>31.25</v>
      </c>
      <c r="AN2489">
        <f t="shared" si="278"/>
        <v>312.5</v>
      </c>
      <c r="AO2489">
        <f t="shared" si="279"/>
        <v>0.3125</v>
      </c>
      <c r="AP2489">
        <f t="shared" si="280"/>
        <v>0.02</v>
      </c>
      <c r="AQ2489">
        <f>VLOOKUP(M2489,spp!A:H,8,FALSE)</f>
        <v>4.5</v>
      </c>
      <c r="AR2489" t="str">
        <f>VLOOKUP(M2489,spp!A:K,10,FALSE)</f>
        <v>Depredador Tope</v>
      </c>
      <c r="AS2489" t="str">
        <f>VLOOKUP(M2489,spp!A:L,12,FALSE)</f>
        <v>NE</v>
      </c>
    </row>
    <row r="2490" spans="1:45" x14ac:dyDescent="0.3">
      <c r="A2490">
        <v>47</v>
      </c>
      <c r="B2490" s="2" t="s">
        <v>1176</v>
      </c>
      <c r="C2490" s="2" t="s">
        <v>1177</v>
      </c>
      <c r="D2490" s="2" t="s">
        <v>1349</v>
      </c>
      <c r="E2490" s="2" t="s">
        <v>1192</v>
      </c>
      <c r="F2490" s="2">
        <v>1</v>
      </c>
      <c r="G2490" s="1">
        <v>41501</v>
      </c>
      <c r="H2490" s="61">
        <v>2013</v>
      </c>
      <c r="I2490" s="5" t="s">
        <v>986</v>
      </c>
      <c r="K2490" s="42">
        <v>5.7</v>
      </c>
      <c r="L2490" t="str">
        <f t="shared" si="275"/>
        <v>Somero</v>
      </c>
      <c r="M2490" s="2" t="s">
        <v>1080</v>
      </c>
      <c r="N2490" t="str">
        <f>VLOOKUP(M2490,spp!A:B,2,FALSE)</f>
        <v>Aulostomus chinensis</v>
      </c>
      <c r="O2490">
        <f t="shared" si="274"/>
        <v>1</v>
      </c>
      <c r="U2490">
        <v>1</v>
      </c>
      <c r="AJ2490">
        <f>VLOOKUP(M2490,spp!A:C,3,FALSE)</f>
        <v>2</v>
      </c>
      <c r="AK2490">
        <f>VLOOKUP(M2490,spp!A:D,4,FALSE)</f>
        <v>3</v>
      </c>
      <c r="AL2490">
        <f t="shared" si="276"/>
        <v>85750</v>
      </c>
      <c r="AM2490">
        <f t="shared" si="277"/>
        <v>2143.75</v>
      </c>
      <c r="AN2490">
        <f t="shared" si="278"/>
        <v>21437.5</v>
      </c>
      <c r="AO2490">
        <f t="shared" si="279"/>
        <v>21.4375</v>
      </c>
      <c r="AP2490">
        <f t="shared" si="280"/>
        <v>0.02</v>
      </c>
      <c r="AQ2490">
        <f>VLOOKUP(M2490,spp!A:H,8,FALSE)</f>
        <v>3.9</v>
      </c>
      <c r="AR2490" t="str">
        <f>VLOOKUP(M2490,spp!A:K,10,FALSE)</f>
        <v>Depredador</v>
      </c>
      <c r="AS2490" t="str">
        <f>VLOOKUP(M2490,spp!A:L,12,FALSE)</f>
        <v>NE</v>
      </c>
    </row>
    <row r="2491" spans="1:45" x14ac:dyDescent="0.3">
      <c r="A2491">
        <v>47</v>
      </c>
      <c r="B2491" s="2" t="s">
        <v>1176</v>
      </c>
      <c r="C2491" s="2" t="s">
        <v>1177</v>
      </c>
      <c r="D2491" s="2" t="s">
        <v>1349</v>
      </c>
      <c r="E2491" s="2" t="s">
        <v>1192</v>
      </c>
      <c r="F2491" s="2">
        <v>2</v>
      </c>
      <c r="G2491" s="1">
        <v>41501</v>
      </c>
      <c r="H2491" s="61">
        <v>2013</v>
      </c>
      <c r="I2491" s="5" t="s">
        <v>986</v>
      </c>
      <c r="K2491" s="42">
        <v>5.7</v>
      </c>
      <c r="L2491" t="str">
        <f t="shared" si="275"/>
        <v>Somero</v>
      </c>
      <c r="M2491" s="2" t="s">
        <v>1033</v>
      </c>
      <c r="N2491" t="str">
        <f>VLOOKUP(M2491,spp!A:B,2,FALSE)</f>
        <v>Cephalopholis panamensis</v>
      </c>
      <c r="O2491">
        <f t="shared" si="274"/>
        <v>1</v>
      </c>
      <c r="T2491">
        <v>1</v>
      </c>
      <c r="AJ2491">
        <f>VLOOKUP(M2491,spp!A:C,3,FALSE)</f>
        <v>2</v>
      </c>
      <c r="AK2491">
        <f>VLOOKUP(M2491,spp!A:D,4,FALSE)</f>
        <v>3</v>
      </c>
      <c r="AL2491">
        <f t="shared" si="276"/>
        <v>31250</v>
      </c>
      <c r="AM2491">
        <f t="shared" si="277"/>
        <v>781.25</v>
      </c>
      <c r="AN2491">
        <f t="shared" si="278"/>
        <v>7812.5</v>
      </c>
      <c r="AO2491">
        <f t="shared" si="279"/>
        <v>7.8125</v>
      </c>
      <c r="AP2491">
        <f t="shared" si="280"/>
        <v>0.02</v>
      </c>
      <c r="AQ2491">
        <f>VLOOKUP(M2491,spp!A:H,8,FALSE)</f>
        <v>4</v>
      </c>
      <c r="AR2491" t="str">
        <f>VLOOKUP(M2491,spp!A:K,10,FALSE)</f>
        <v>Depredador Tope</v>
      </c>
      <c r="AS2491" t="str">
        <f>VLOOKUP(M2491,spp!A:L,12,FALSE)</f>
        <v>LC</v>
      </c>
    </row>
    <row r="2492" spans="1:45" x14ac:dyDescent="0.3">
      <c r="A2492">
        <v>47</v>
      </c>
      <c r="B2492" s="2" t="s">
        <v>1176</v>
      </c>
      <c r="C2492" s="2" t="s">
        <v>1177</v>
      </c>
      <c r="D2492" s="2" t="s">
        <v>1349</v>
      </c>
      <c r="E2492" s="2" t="s">
        <v>1192</v>
      </c>
      <c r="F2492" s="2">
        <v>2</v>
      </c>
      <c r="G2492" s="1">
        <v>41501</v>
      </c>
      <c r="H2492" s="61">
        <v>2013</v>
      </c>
      <c r="I2492" s="5" t="s">
        <v>986</v>
      </c>
      <c r="K2492" s="42">
        <v>5.7</v>
      </c>
      <c r="L2492" t="str">
        <f t="shared" si="275"/>
        <v>Somero</v>
      </c>
      <c r="M2492" s="2" t="s">
        <v>1026</v>
      </c>
      <c r="N2492" t="str">
        <f>VLOOKUP(M2492,spp!A:B,2,FALSE)</f>
        <v>Microspathodon dorsalis</v>
      </c>
      <c r="O2492">
        <f t="shared" si="274"/>
        <v>1</v>
      </c>
      <c r="T2492">
        <v>1</v>
      </c>
      <c r="AJ2492">
        <f>VLOOKUP(M2492,spp!A:C,3,FALSE)</f>
        <v>2</v>
      </c>
      <c r="AK2492">
        <f>VLOOKUP(M2492,spp!A:D,4,FALSE)</f>
        <v>3</v>
      </c>
      <c r="AL2492">
        <f t="shared" si="276"/>
        <v>31250</v>
      </c>
      <c r="AM2492">
        <f t="shared" si="277"/>
        <v>781.25</v>
      </c>
      <c r="AN2492">
        <f t="shared" si="278"/>
        <v>7812.5</v>
      </c>
      <c r="AO2492">
        <f t="shared" si="279"/>
        <v>7.8125</v>
      </c>
      <c r="AP2492">
        <f t="shared" si="280"/>
        <v>0.02</v>
      </c>
      <c r="AQ2492">
        <f>VLOOKUP(M2492,spp!A:H,8,FALSE)</f>
        <v>2.1</v>
      </c>
      <c r="AR2492" t="str">
        <f>VLOOKUP(M2492,spp!A:K,10,FALSE)</f>
        <v>Herbívoro</v>
      </c>
      <c r="AS2492" t="str">
        <f>VLOOKUP(M2492,spp!A:L,12,FALSE)</f>
        <v>LC</v>
      </c>
    </row>
    <row r="2493" spans="1:45" x14ac:dyDescent="0.3">
      <c r="A2493">
        <v>47</v>
      </c>
      <c r="B2493" s="2" t="s">
        <v>1176</v>
      </c>
      <c r="C2493" s="2" t="s">
        <v>1177</v>
      </c>
      <c r="D2493" s="2" t="s">
        <v>1349</v>
      </c>
      <c r="E2493" s="2" t="s">
        <v>1192</v>
      </c>
      <c r="F2493" s="2">
        <v>2</v>
      </c>
      <c r="G2493" s="1">
        <v>41501</v>
      </c>
      <c r="H2493" s="61">
        <v>2013</v>
      </c>
      <c r="I2493" s="5" t="s">
        <v>986</v>
      </c>
      <c r="K2493" s="42">
        <v>5.7</v>
      </c>
      <c r="L2493" t="str">
        <f t="shared" si="275"/>
        <v>Somero</v>
      </c>
      <c r="M2493" s="2" t="s">
        <v>1200</v>
      </c>
      <c r="N2493" t="str">
        <f>VLOOKUP(M2493,spp!A:B,2,FALSE)</f>
        <v>Thalassoma grammaticum</v>
      </c>
      <c r="O2493">
        <f t="shared" si="274"/>
        <v>2</v>
      </c>
      <c r="R2493">
        <v>2</v>
      </c>
      <c r="AJ2493">
        <f>VLOOKUP(M2493,spp!A:C,3,FALSE)</f>
        <v>1</v>
      </c>
      <c r="AK2493">
        <f>VLOOKUP(M2493,spp!A:D,4,FALSE)</f>
        <v>2.9718</v>
      </c>
      <c r="AL2493">
        <f t="shared" si="276"/>
        <v>3637.7024479150164</v>
      </c>
      <c r="AM2493">
        <f t="shared" si="277"/>
        <v>90.942561197875406</v>
      </c>
      <c r="AN2493">
        <f t="shared" si="278"/>
        <v>909.42561197875409</v>
      </c>
      <c r="AO2493">
        <f t="shared" si="279"/>
        <v>0.90942561197875404</v>
      </c>
      <c r="AP2493">
        <f t="shared" si="280"/>
        <v>0.04</v>
      </c>
      <c r="AQ2493">
        <f>VLOOKUP(M2493,spp!A:H,8,FALSE)</f>
        <v>3.5</v>
      </c>
      <c r="AR2493" t="str">
        <f>VLOOKUP(M2493,spp!A:K,10,FALSE)</f>
        <v>Depredador</v>
      </c>
      <c r="AS2493" t="str">
        <f>VLOOKUP(M2493,spp!A:L,12,FALSE)</f>
        <v>LC</v>
      </c>
    </row>
    <row r="2494" spans="1:45" x14ac:dyDescent="0.3">
      <c r="A2494">
        <v>47</v>
      </c>
      <c r="B2494" s="2" t="s">
        <v>1176</v>
      </c>
      <c r="C2494" s="2" t="s">
        <v>1177</v>
      </c>
      <c r="D2494" s="2" t="s">
        <v>1349</v>
      </c>
      <c r="E2494" s="2" t="s">
        <v>1192</v>
      </c>
      <c r="F2494" s="2">
        <v>2</v>
      </c>
      <c r="G2494" s="1">
        <v>41501</v>
      </c>
      <c r="H2494" s="61">
        <v>2013</v>
      </c>
      <c r="I2494" s="5" t="s">
        <v>986</v>
      </c>
      <c r="K2494" s="42">
        <v>5.7</v>
      </c>
      <c r="L2494" t="str">
        <f t="shared" si="275"/>
        <v>Somero</v>
      </c>
      <c r="M2494" s="2" t="s">
        <v>1042</v>
      </c>
      <c r="N2494" t="str">
        <f>VLOOKUP(M2494,spp!A:B,2,FALSE)</f>
        <v>Bodianus diplotaenia</v>
      </c>
      <c r="O2494">
        <f t="shared" ref="O2494:O2557" si="281">+SUM(P2494:AF2494)</f>
        <v>1</v>
      </c>
      <c r="R2494">
        <v>1</v>
      </c>
      <c r="AJ2494">
        <f>VLOOKUP(M2494,spp!A:C,3,FALSE)</f>
        <v>2.01E-2</v>
      </c>
      <c r="AK2494">
        <f>VLOOKUP(M2494,spp!A:D,4,FALSE)</f>
        <v>2</v>
      </c>
      <c r="AL2494">
        <f t="shared" si="276"/>
        <v>3.140625</v>
      </c>
      <c r="AM2494">
        <f t="shared" si="277"/>
        <v>7.8515625000000006E-2</v>
      </c>
      <c r="AN2494">
        <f t="shared" si="278"/>
        <v>0.78515625</v>
      </c>
      <c r="AO2494">
        <f t="shared" si="279"/>
        <v>7.8515625000000005E-4</v>
      </c>
      <c r="AP2494">
        <f t="shared" si="280"/>
        <v>0.02</v>
      </c>
      <c r="AQ2494">
        <f>VLOOKUP(M2494,spp!A:H,8,FALSE)</f>
        <v>3.4</v>
      </c>
      <c r="AR2494" t="str">
        <f>VLOOKUP(M2494,spp!A:K,10,FALSE)</f>
        <v>Depredador</v>
      </c>
      <c r="AS2494" t="str">
        <f>VLOOKUP(M2494,spp!A:L,12,FALSE)</f>
        <v>LC</v>
      </c>
    </row>
    <row r="2495" spans="1:45" x14ac:dyDescent="0.3">
      <c r="A2495">
        <v>47</v>
      </c>
      <c r="B2495" s="2" t="s">
        <v>1176</v>
      </c>
      <c r="C2495" s="2" t="s">
        <v>1177</v>
      </c>
      <c r="D2495" s="2" t="s">
        <v>1349</v>
      </c>
      <c r="E2495" s="2" t="s">
        <v>1192</v>
      </c>
      <c r="F2495" s="2">
        <v>2</v>
      </c>
      <c r="G2495" s="1">
        <v>41501</v>
      </c>
      <c r="H2495" s="61">
        <v>2013</v>
      </c>
      <c r="I2495" s="5" t="s">
        <v>986</v>
      </c>
      <c r="K2495" s="42">
        <v>5.7</v>
      </c>
      <c r="L2495" t="str">
        <f t="shared" si="275"/>
        <v>Somero</v>
      </c>
      <c r="M2495" s="2" t="s">
        <v>1062</v>
      </c>
      <c r="N2495" t="str">
        <f>VLOOKUP(M2495,spp!A:B,2,FALSE)</f>
        <v>Paranthias colonus</v>
      </c>
      <c r="O2495">
        <f t="shared" si="281"/>
        <v>100</v>
      </c>
      <c r="R2495">
        <v>100</v>
      </c>
      <c r="AJ2495">
        <f>VLOOKUP(M2495,spp!A:C,3,FALSE)</f>
        <v>1.485E-2</v>
      </c>
      <c r="AK2495">
        <f>VLOOKUP(M2495,spp!A:D,4,FALSE)</f>
        <v>2</v>
      </c>
      <c r="AL2495">
        <f t="shared" si="276"/>
        <v>232.03125</v>
      </c>
      <c r="AM2495">
        <f t="shared" si="277"/>
        <v>5.80078125</v>
      </c>
      <c r="AN2495">
        <f t="shared" si="278"/>
        <v>58.0078125</v>
      </c>
      <c r="AO2495">
        <f t="shared" si="279"/>
        <v>5.8007812499999999E-2</v>
      </c>
      <c r="AP2495">
        <f t="shared" si="280"/>
        <v>2</v>
      </c>
      <c r="AQ2495">
        <f>VLOOKUP(M2495,spp!A:H,8,FALSE)</f>
        <v>3.8</v>
      </c>
      <c r="AR2495" t="str">
        <f>VLOOKUP(M2495,spp!A:K,10,FALSE)</f>
        <v>Planctívoro</v>
      </c>
      <c r="AS2495" t="str">
        <f>VLOOKUP(M2495,spp!A:L,12,FALSE)</f>
        <v>LC</v>
      </c>
    </row>
    <row r="2496" spans="1:45" x14ac:dyDescent="0.3">
      <c r="A2496">
        <v>47</v>
      </c>
      <c r="B2496" s="2" t="s">
        <v>1176</v>
      </c>
      <c r="C2496" s="2" t="s">
        <v>1177</v>
      </c>
      <c r="D2496" s="2" t="s">
        <v>1349</v>
      </c>
      <c r="E2496" s="2" t="s">
        <v>1192</v>
      </c>
      <c r="F2496" s="2">
        <v>2</v>
      </c>
      <c r="G2496" s="1">
        <v>41501</v>
      </c>
      <c r="H2496" s="61">
        <v>2013</v>
      </c>
      <c r="I2496" s="5" t="s">
        <v>986</v>
      </c>
      <c r="K2496" s="42">
        <v>5.7</v>
      </c>
      <c r="L2496" t="str">
        <f t="shared" si="275"/>
        <v>Somero</v>
      </c>
      <c r="M2496" s="2" t="s">
        <v>1068</v>
      </c>
      <c r="N2496" t="str">
        <f>VLOOKUP(M2496,spp!A:B,2,FALSE)</f>
        <v>Myripristis berndti</v>
      </c>
      <c r="O2496">
        <f t="shared" si="281"/>
        <v>100</v>
      </c>
      <c r="R2496">
        <v>100</v>
      </c>
      <c r="AJ2496">
        <f>VLOOKUP(M2496,spp!A:C,3,FALSE)</f>
        <v>2.4E-2</v>
      </c>
      <c r="AK2496">
        <f>VLOOKUP(M2496,spp!A:D,4,FALSE)</f>
        <v>3.02</v>
      </c>
      <c r="AL2496">
        <f t="shared" si="276"/>
        <v>4930.3696461686586</v>
      </c>
      <c r="AM2496">
        <f t="shared" si="277"/>
        <v>123.25924115421647</v>
      </c>
      <c r="AN2496">
        <f t="shared" si="278"/>
        <v>1232.5924115421647</v>
      </c>
      <c r="AO2496">
        <f t="shared" si="279"/>
        <v>1.2325924115421647</v>
      </c>
      <c r="AP2496">
        <f t="shared" si="280"/>
        <v>2</v>
      </c>
      <c r="AQ2496">
        <f>VLOOKUP(M2496,spp!A:H,8,FALSE)</f>
        <v>3.7</v>
      </c>
      <c r="AR2496" t="str">
        <f>VLOOKUP(M2496,spp!A:K,10,FALSE)</f>
        <v>Planctívoro</v>
      </c>
      <c r="AS2496" t="str">
        <f>VLOOKUP(M2496,spp!A:L,12,FALSE)</f>
        <v>NE</v>
      </c>
    </row>
    <row r="2497" spans="1:45" x14ac:dyDescent="0.3">
      <c r="A2497">
        <v>47</v>
      </c>
      <c r="B2497" s="2" t="s">
        <v>1176</v>
      </c>
      <c r="C2497" s="2" t="s">
        <v>1177</v>
      </c>
      <c r="D2497" s="2" t="s">
        <v>1349</v>
      </c>
      <c r="E2497" s="2" t="s">
        <v>1192</v>
      </c>
      <c r="F2497" s="2">
        <v>2</v>
      </c>
      <c r="G2497" s="1">
        <v>41501</v>
      </c>
      <c r="H2497" s="61">
        <v>2013</v>
      </c>
      <c r="I2497" s="5" t="s">
        <v>986</v>
      </c>
      <c r="K2497" s="42">
        <v>5.7</v>
      </c>
      <c r="L2497" t="str">
        <f t="shared" si="275"/>
        <v>Somero</v>
      </c>
      <c r="M2497" s="2" t="s">
        <v>1081</v>
      </c>
      <c r="N2497" t="str">
        <f>VLOOKUP(M2497,spp!A:B,2,FALSE)</f>
        <v>Triaenodon obesus</v>
      </c>
      <c r="O2497">
        <f t="shared" si="281"/>
        <v>2</v>
      </c>
      <c r="AA2497">
        <v>1</v>
      </c>
      <c r="AB2497">
        <v>1</v>
      </c>
      <c r="AJ2497">
        <f>VLOOKUP(M2497,spp!A:C,3,FALSE)</f>
        <v>1.5E-3</v>
      </c>
      <c r="AK2497">
        <f>VLOOKUP(M2497,spp!A:D,4,FALSE)</f>
        <v>3</v>
      </c>
      <c r="AL2497">
        <f t="shared" si="276"/>
        <v>3421.8046875</v>
      </c>
      <c r="AM2497">
        <f t="shared" si="277"/>
        <v>85.545117187499997</v>
      </c>
      <c r="AN2497">
        <f t="shared" si="278"/>
        <v>855.451171875</v>
      </c>
      <c r="AO2497">
        <f t="shared" si="279"/>
        <v>0.85545117187499997</v>
      </c>
      <c r="AP2497">
        <f t="shared" si="280"/>
        <v>0.04</v>
      </c>
      <c r="AQ2497">
        <f>VLOOKUP(M2497,spp!A:H,8,FALSE)</f>
        <v>4.2</v>
      </c>
      <c r="AR2497" t="str">
        <f>VLOOKUP(M2497,spp!A:K,10,FALSE)</f>
        <v>Depredador Tope</v>
      </c>
      <c r="AS2497" t="str">
        <f>VLOOKUP(M2497,spp!A:L,12,FALSE)</f>
        <v>NT</v>
      </c>
    </row>
    <row r="2498" spans="1:45" x14ac:dyDescent="0.3">
      <c r="A2498">
        <v>47</v>
      </c>
      <c r="B2498" s="2" t="s">
        <v>1176</v>
      </c>
      <c r="C2498" s="2" t="s">
        <v>1177</v>
      </c>
      <c r="D2498" s="2" t="s">
        <v>1349</v>
      </c>
      <c r="E2498" s="2" t="s">
        <v>1192</v>
      </c>
      <c r="F2498" s="2">
        <v>2</v>
      </c>
      <c r="G2498" s="1">
        <v>41501</v>
      </c>
      <c r="H2498" s="61">
        <v>2013</v>
      </c>
      <c r="I2498" s="5" t="s">
        <v>986</v>
      </c>
      <c r="K2498" s="42">
        <v>5.7</v>
      </c>
      <c r="L2498" t="str">
        <f t="shared" si="275"/>
        <v>Somero</v>
      </c>
      <c r="M2498" s="2" t="s">
        <v>1038</v>
      </c>
      <c r="N2498" t="str">
        <f>VLOOKUP(M2498,spp!A:B,2,FALSE)</f>
        <v>Holacanthus passer</v>
      </c>
      <c r="O2498">
        <f t="shared" si="281"/>
        <v>2</v>
      </c>
      <c r="R2498">
        <v>2</v>
      </c>
      <c r="AJ2498">
        <f>VLOOKUP(M2498,spp!A:C,3,FALSE)</f>
        <v>2</v>
      </c>
      <c r="AK2498">
        <f>VLOOKUP(M2498,spp!A:D,4,FALSE)</f>
        <v>3</v>
      </c>
      <c r="AL2498">
        <f t="shared" si="276"/>
        <v>7812.5</v>
      </c>
      <c r="AM2498">
        <f t="shared" si="277"/>
        <v>195.3125</v>
      </c>
      <c r="AN2498">
        <f t="shared" si="278"/>
        <v>1953.125</v>
      </c>
      <c r="AO2498">
        <f t="shared" si="279"/>
        <v>1.953125</v>
      </c>
      <c r="AP2498">
        <f t="shared" si="280"/>
        <v>0.04</v>
      </c>
      <c r="AQ2498">
        <f>VLOOKUP(M2498,spp!A:H,8,FALSE)</f>
        <v>2.6</v>
      </c>
      <c r="AR2498" t="str">
        <f>VLOOKUP(M2498,spp!A:K,10,FALSE)</f>
        <v>Herbívoro</v>
      </c>
      <c r="AS2498" t="str">
        <f>VLOOKUP(M2498,spp!A:L,12,FALSE)</f>
        <v>LC</v>
      </c>
    </row>
    <row r="2499" spans="1:45" x14ac:dyDescent="0.3">
      <c r="A2499">
        <v>47</v>
      </c>
      <c r="B2499" s="2" t="s">
        <v>1176</v>
      </c>
      <c r="C2499" s="2" t="s">
        <v>1177</v>
      </c>
      <c r="D2499" s="2" t="s">
        <v>1349</v>
      </c>
      <c r="E2499" s="2" t="s">
        <v>1192</v>
      </c>
      <c r="F2499" s="2">
        <v>2</v>
      </c>
      <c r="G2499" s="1">
        <v>41501</v>
      </c>
      <c r="H2499" s="61">
        <v>2013</v>
      </c>
      <c r="I2499" s="5" t="s">
        <v>986</v>
      </c>
      <c r="K2499" s="42">
        <v>5.7</v>
      </c>
      <c r="L2499" t="str">
        <f t="shared" si="275"/>
        <v>Somero</v>
      </c>
      <c r="M2499" s="2" t="s">
        <v>1037</v>
      </c>
      <c r="N2499" t="str">
        <f>VLOOKUP(M2499,spp!A:B,2,FALSE)</f>
        <v>Prionurus laticlavius</v>
      </c>
      <c r="O2499">
        <f t="shared" si="281"/>
        <v>1</v>
      </c>
      <c r="S2499">
        <v>1</v>
      </c>
      <c r="AJ2499" t="str">
        <f>VLOOKUP(M2499,spp!A:C,3,FALSE)</f>
        <v>0.19800000000000001</v>
      </c>
      <c r="AK2499">
        <f>VLOOKUP(M2499,spp!A:D,4,FALSE)</f>
        <v>2.504</v>
      </c>
      <c r="AL2499">
        <f t="shared" si="276"/>
        <v>256.58570915802454</v>
      </c>
      <c r="AM2499">
        <f t="shared" si="277"/>
        <v>6.4146427289506134</v>
      </c>
      <c r="AN2499">
        <f t="shared" si="278"/>
        <v>64.146427289506136</v>
      </c>
      <c r="AO2499">
        <f t="shared" si="279"/>
        <v>6.4146427289506133E-2</v>
      </c>
      <c r="AP2499">
        <f t="shared" si="280"/>
        <v>0.02</v>
      </c>
      <c r="AQ2499">
        <f>VLOOKUP(M2499,spp!A:H,8,FALSE)</f>
        <v>2.7</v>
      </c>
      <c r="AR2499" t="str">
        <f>VLOOKUP(M2499,spp!A:K,10,FALSE)</f>
        <v>Herbívoro</v>
      </c>
      <c r="AS2499" t="str">
        <f>VLOOKUP(M2499,spp!A:L,12,FALSE)</f>
        <v>LC</v>
      </c>
    </row>
    <row r="2500" spans="1:45" x14ac:dyDescent="0.3">
      <c r="A2500">
        <v>47</v>
      </c>
      <c r="B2500" s="2" t="s">
        <v>1176</v>
      </c>
      <c r="C2500" s="2" t="s">
        <v>1177</v>
      </c>
      <c r="D2500" s="2" t="s">
        <v>1349</v>
      </c>
      <c r="E2500" s="2" t="s">
        <v>1192</v>
      </c>
      <c r="F2500" s="2">
        <v>2</v>
      </c>
      <c r="G2500" s="1">
        <v>41501</v>
      </c>
      <c r="H2500" s="61">
        <v>2013</v>
      </c>
      <c r="I2500" s="5" t="s">
        <v>986</v>
      </c>
      <c r="K2500" s="42">
        <v>5.7</v>
      </c>
      <c r="L2500" t="str">
        <f t="shared" ref="L2500:L2563" si="282">IF(K2500&gt;6,"Profundo","Somero")</f>
        <v>Somero</v>
      </c>
      <c r="M2500" s="2" t="s">
        <v>1064</v>
      </c>
      <c r="N2500" t="str">
        <f>VLOOKUP(M2500,spp!A:B,2,FALSE)</f>
        <v>Zanclus cornutus</v>
      </c>
      <c r="O2500">
        <f t="shared" si="281"/>
        <v>1</v>
      </c>
      <c r="R2500">
        <v>1</v>
      </c>
      <c r="AJ2500">
        <f>VLOOKUP(M2500,spp!A:C,3,FALSE)</f>
        <v>1.47E-2</v>
      </c>
      <c r="AK2500">
        <f>VLOOKUP(M2500,spp!A:D,4,FALSE)</f>
        <v>3</v>
      </c>
      <c r="AL2500">
        <f t="shared" ref="AL2500:AL2563" si="283">((AJ2500*$P$2^AK2500)*P2500)+((AJ2500*$Q$2^AK2500)*Q2500)+((AJ2500*$R$2^AK2500)*R2500)+((AJ2500*$S$2^AK2500)*S2500)+((AJ2500*$T$2^AK2500)*T2500)+((AJ2500*$U$2^AK2500)*U2500)+((AJ2500*$V$2^AK2500)*V2500)+((AJ2500*$W$2^AK2500)*W2500)+((AJ2500*$X$2^AK2500)*X2500)+((AJ2500*$Y$2^AK2500)*Y2500)+((AJ2500*$Z$2^AK2500)*Z2500)+((AJ2500*$AA$2^AK2500)*AA2500)+((AJ2500*$AB$2^AK2500)*AB2500)+ ((AJ2500*$AC$2^AK2500)*AC2500)+((AJ2500*$AD$2^AK2500)*AD2500)+((AJ2500*$AE$2^AK2500)*AE2500)+((AJ2500*$AF$2^AK2500)*AF2500)+((AJ2500*$AG$2^AK2500)*AG2500)+((AJ2500*$AH$2^AK2500)*AH2500)</f>
        <v>28.7109375</v>
      </c>
      <c r="AM2500">
        <f t="shared" ref="AM2500:AM2563" si="284">AL2500/40</f>
        <v>0.7177734375</v>
      </c>
      <c r="AN2500">
        <f t="shared" ref="AN2500:AN2563" si="285">AM2500*10</f>
        <v>7.177734375</v>
      </c>
      <c r="AO2500">
        <f t="shared" ref="AO2500:AO2563" si="286">AN2500/1000</f>
        <v>7.1777343749999997E-3</v>
      </c>
      <c r="AP2500">
        <f t="shared" ref="AP2500:AP2563" si="287">O2500/$C$1</f>
        <v>0.02</v>
      </c>
      <c r="AQ2500">
        <f>VLOOKUP(M2500,spp!A:H,8,FALSE)</f>
        <v>2.9</v>
      </c>
      <c r="AR2500" t="str">
        <f>VLOOKUP(M2500,spp!A:K,10,FALSE)</f>
        <v>Herbívoro</v>
      </c>
      <c r="AS2500" t="str">
        <f>VLOOKUP(M2500,spp!A:L,12,FALSE)</f>
        <v>NE</v>
      </c>
    </row>
    <row r="2501" spans="1:45" x14ac:dyDescent="0.3">
      <c r="A2501">
        <v>47</v>
      </c>
      <c r="B2501" s="2" t="s">
        <v>1176</v>
      </c>
      <c r="C2501" s="2" t="s">
        <v>1177</v>
      </c>
      <c r="D2501" s="2" t="s">
        <v>1349</v>
      </c>
      <c r="E2501" s="2" t="s">
        <v>1192</v>
      </c>
      <c r="F2501" s="2">
        <v>2</v>
      </c>
      <c r="G2501" s="1">
        <v>41501</v>
      </c>
      <c r="H2501" s="61">
        <v>2013</v>
      </c>
      <c r="I2501" s="5" t="s">
        <v>986</v>
      </c>
      <c r="K2501" s="42">
        <v>5.7</v>
      </c>
      <c r="L2501" t="str">
        <f t="shared" si="282"/>
        <v>Somero</v>
      </c>
      <c r="M2501" s="2" t="s">
        <v>1200</v>
      </c>
      <c r="N2501" t="str">
        <f>VLOOKUP(M2501,spp!A:B,2,FALSE)</f>
        <v>Thalassoma grammaticum</v>
      </c>
      <c r="O2501">
        <f t="shared" si="281"/>
        <v>1</v>
      </c>
      <c r="S2501">
        <v>1</v>
      </c>
      <c r="AJ2501">
        <f>VLOOKUP(M2501,spp!A:C,3,FALSE)</f>
        <v>1</v>
      </c>
      <c r="AK2501">
        <f>VLOOKUP(M2501,spp!A:D,4,FALSE)</f>
        <v>2.9718</v>
      </c>
      <c r="AL2501">
        <f t="shared" si="283"/>
        <v>4943.795217871243</v>
      </c>
      <c r="AM2501">
        <f t="shared" si="284"/>
        <v>123.59488044678108</v>
      </c>
      <c r="AN2501">
        <f t="shared" si="285"/>
        <v>1235.9488044678108</v>
      </c>
      <c r="AO2501">
        <f t="shared" si="286"/>
        <v>1.2359488044678109</v>
      </c>
      <c r="AP2501">
        <f t="shared" si="287"/>
        <v>0.02</v>
      </c>
      <c r="AQ2501">
        <f>VLOOKUP(M2501,spp!A:H,8,FALSE)</f>
        <v>3.5</v>
      </c>
      <c r="AR2501" t="str">
        <f>VLOOKUP(M2501,spp!A:K,10,FALSE)</f>
        <v>Depredador</v>
      </c>
      <c r="AS2501" t="str">
        <f>VLOOKUP(M2501,spp!A:L,12,FALSE)</f>
        <v>LC</v>
      </c>
    </row>
    <row r="2502" spans="1:45" x14ac:dyDescent="0.3">
      <c r="A2502">
        <v>47</v>
      </c>
      <c r="B2502" s="2" t="s">
        <v>1176</v>
      </c>
      <c r="C2502" s="2" t="s">
        <v>1177</v>
      </c>
      <c r="D2502" s="2" t="s">
        <v>1349</v>
      </c>
      <c r="E2502" s="2" t="s">
        <v>1192</v>
      </c>
      <c r="F2502" s="2">
        <v>2</v>
      </c>
      <c r="G2502" s="1">
        <v>41501</v>
      </c>
      <c r="H2502" s="61">
        <v>2013</v>
      </c>
      <c r="I2502" s="5" t="s">
        <v>986</v>
      </c>
      <c r="K2502" s="42">
        <v>5.7</v>
      </c>
      <c r="L2502" t="str">
        <f t="shared" si="282"/>
        <v>Somero</v>
      </c>
      <c r="M2502" s="2" t="s">
        <v>1198</v>
      </c>
      <c r="N2502" t="str">
        <f>VLOOKUP(M2502,spp!A:B,2,FALSE)</f>
        <v>Dermatolepis dermatolepis</v>
      </c>
      <c r="O2502">
        <f t="shared" si="281"/>
        <v>1</v>
      </c>
      <c r="T2502">
        <v>1</v>
      </c>
      <c r="AJ2502">
        <f>VLOOKUP(M2502,spp!A:C,3,FALSE)</f>
        <v>1</v>
      </c>
      <c r="AK2502">
        <f>VLOOKUP(M2502,spp!A:D,4,FALSE)</f>
        <v>3</v>
      </c>
      <c r="AL2502">
        <f t="shared" si="283"/>
        <v>15625</v>
      </c>
      <c r="AM2502">
        <f t="shared" si="284"/>
        <v>390.625</v>
      </c>
      <c r="AN2502">
        <f t="shared" si="285"/>
        <v>3906.25</v>
      </c>
      <c r="AO2502">
        <f t="shared" si="286"/>
        <v>3.90625</v>
      </c>
      <c r="AP2502">
        <f t="shared" si="287"/>
        <v>0.02</v>
      </c>
      <c r="AQ2502">
        <f>VLOOKUP(M2502,spp!A:H,8,FALSE)</f>
        <v>4.5</v>
      </c>
      <c r="AR2502" t="str">
        <f>VLOOKUP(M2502,spp!A:K,10,FALSE)</f>
        <v>Depredador Tope</v>
      </c>
      <c r="AS2502" t="str">
        <f>VLOOKUP(M2502,spp!A:L,12,FALSE)</f>
        <v>LC</v>
      </c>
    </row>
    <row r="2503" spans="1:45" x14ac:dyDescent="0.3">
      <c r="A2503">
        <v>47</v>
      </c>
      <c r="B2503" s="2" t="s">
        <v>1176</v>
      </c>
      <c r="C2503" s="2" t="s">
        <v>1177</v>
      </c>
      <c r="D2503" s="2" t="s">
        <v>1349</v>
      </c>
      <c r="E2503" s="2" t="s">
        <v>1192</v>
      </c>
      <c r="F2503" s="2">
        <v>2</v>
      </c>
      <c r="G2503" s="1">
        <v>41501</v>
      </c>
      <c r="H2503" s="61">
        <v>2013</v>
      </c>
      <c r="I2503" s="5" t="s">
        <v>986</v>
      </c>
      <c r="K2503" s="42">
        <v>5.7</v>
      </c>
      <c r="L2503" t="str">
        <f t="shared" si="282"/>
        <v>Somero</v>
      </c>
      <c r="M2503" s="2" t="s">
        <v>1031</v>
      </c>
      <c r="N2503" t="str">
        <f>VLOOKUP(M2503,spp!A:B,2,FALSE)</f>
        <v>Ophioblennius steindachneri</v>
      </c>
      <c r="O2503">
        <f t="shared" si="281"/>
        <v>1</v>
      </c>
      <c r="Q2503">
        <v>1</v>
      </c>
      <c r="AJ2503">
        <f>VLOOKUP(M2503,spp!A:C,3,FALSE)</f>
        <v>3</v>
      </c>
      <c r="AK2503">
        <f>VLOOKUP(M2503,spp!A:D,4,FALSE)</f>
        <v>2.379</v>
      </c>
      <c r="AL2503">
        <f t="shared" si="283"/>
        <v>362.15292759506724</v>
      </c>
      <c r="AM2503">
        <f t="shared" si="284"/>
        <v>9.053823189876681</v>
      </c>
      <c r="AN2503">
        <f t="shared" si="285"/>
        <v>90.53823189876681</v>
      </c>
      <c r="AO2503">
        <f t="shared" si="286"/>
        <v>9.0538231898766808E-2</v>
      </c>
      <c r="AP2503">
        <f t="shared" si="287"/>
        <v>0.02</v>
      </c>
      <c r="AQ2503">
        <f>VLOOKUP(M2503,spp!A:H,8,FALSE)</f>
        <v>2.7</v>
      </c>
      <c r="AR2503" t="str">
        <f>VLOOKUP(M2503,spp!A:K,10,FALSE)</f>
        <v>Herbívoro</v>
      </c>
      <c r="AS2503" t="str">
        <f>VLOOKUP(M2503,spp!A:L,12,FALSE)</f>
        <v>LC</v>
      </c>
    </row>
    <row r="2504" spans="1:45" x14ac:dyDescent="0.3">
      <c r="A2504">
        <v>47</v>
      </c>
      <c r="B2504" s="2" t="s">
        <v>1176</v>
      </c>
      <c r="C2504" s="2" t="s">
        <v>1177</v>
      </c>
      <c r="D2504" s="2" t="s">
        <v>1349</v>
      </c>
      <c r="E2504" s="2" t="s">
        <v>1192</v>
      </c>
      <c r="F2504" s="2">
        <v>2</v>
      </c>
      <c r="G2504" s="1">
        <v>41501</v>
      </c>
      <c r="H2504" s="61">
        <v>2013</v>
      </c>
      <c r="I2504" s="5" t="s">
        <v>986</v>
      </c>
      <c r="K2504" s="42">
        <v>5.7</v>
      </c>
      <c r="L2504" t="str">
        <f t="shared" si="282"/>
        <v>Somero</v>
      </c>
      <c r="M2504" s="2" t="s">
        <v>1034</v>
      </c>
      <c r="N2504" t="str">
        <f>VLOOKUP(M2504,spp!A:B,2,FALSE)</f>
        <v>Acanthurus nigricans</v>
      </c>
      <c r="O2504">
        <f t="shared" si="281"/>
        <v>1</v>
      </c>
      <c r="S2504">
        <v>1</v>
      </c>
      <c r="AJ2504">
        <f>VLOOKUP(M2504,spp!A:C,3,FALSE)</f>
        <v>6</v>
      </c>
      <c r="AK2504">
        <f>VLOOKUP(M2504,spp!A:D,4,FALSE)</f>
        <v>2.669</v>
      </c>
      <c r="AL2504">
        <f t="shared" si="283"/>
        <v>12468.660566422503</v>
      </c>
      <c r="AM2504">
        <f t="shared" si="284"/>
        <v>311.71651416056255</v>
      </c>
      <c r="AN2504">
        <f t="shared" si="285"/>
        <v>3117.1651416056256</v>
      </c>
      <c r="AO2504">
        <f t="shared" si="286"/>
        <v>3.1171651416056259</v>
      </c>
      <c r="AP2504">
        <f t="shared" si="287"/>
        <v>0.02</v>
      </c>
      <c r="AQ2504">
        <f>VLOOKUP(M2504,spp!A:H,8,FALSE)</f>
        <v>2</v>
      </c>
      <c r="AR2504" t="str">
        <f>VLOOKUP(M2504,spp!A:K,10,FALSE)</f>
        <v>Herbívoro</v>
      </c>
      <c r="AS2504" t="str">
        <f>VLOOKUP(M2504,spp!A:L,12,FALSE)</f>
        <v>LC</v>
      </c>
    </row>
    <row r="2505" spans="1:45" x14ac:dyDescent="0.3">
      <c r="A2505">
        <v>47</v>
      </c>
      <c r="B2505" s="2" t="s">
        <v>1176</v>
      </c>
      <c r="C2505" s="2" t="s">
        <v>1177</v>
      </c>
      <c r="D2505" s="2" t="s">
        <v>1349</v>
      </c>
      <c r="E2505" s="2" t="s">
        <v>1192</v>
      </c>
      <c r="F2505" s="2">
        <v>2</v>
      </c>
      <c r="G2505" s="1">
        <v>41501</v>
      </c>
      <c r="H2505" s="61">
        <v>2013</v>
      </c>
      <c r="I2505" s="5" t="s">
        <v>986</v>
      </c>
      <c r="K2505" s="42">
        <v>5.7</v>
      </c>
      <c r="L2505" t="str">
        <f t="shared" si="282"/>
        <v>Somero</v>
      </c>
      <c r="M2505" s="2" t="s">
        <v>1040</v>
      </c>
      <c r="N2505" t="str">
        <f>VLOOKUP(M2505,spp!A:B,2,FALSE)</f>
        <v>Sufflamen verres</v>
      </c>
      <c r="O2505">
        <f t="shared" si="281"/>
        <v>1</v>
      </c>
      <c r="R2505">
        <v>1</v>
      </c>
      <c r="AJ2505">
        <f>VLOOKUP(M2505,spp!A:C,3,FALSE)</f>
        <v>2</v>
      </c>
      <c r="AK2505">
        <f>VLOOKUP(M2505,spp!A:D,4,FALSE)</f>
        <v>3</v>
      </c>
      <c r="AL2505">
        <f t="shared" si="283"/>
        <v>3906.25</v>
      </c>
      <c r="AM2505">
        <f t="shared" si="284"/>
        <v>97.65625</v>
      </c>
      <c r="AN2505">
        <f t="shared" si="285"/>
        <v>976.5625</v>
      </c>
      <c r="AO2505">
        <f t="shared" si="286"/>
        <v>0.9765625</v>
      </c>
      <c r="AP2505">
        <f t="shared" si="287"/>
        <v>0.02</v>
      </c>
      <c r="AQ2505">
        <f>VLOOKUP(M2505,spp!A:H,8,FALSE)</f>
        <v>3.3</v>
      </c>
      <c r="AR2505" t="str">
        <f>VLOOKUP(M2505,spp!A:K,10,FALSE)</f>
        <v>Depredador</v>
      </c>
      <c r="AS2505" t="str">
        <f>VLOOKUP(M2505,spp!A:L,12,FALSE)</f>
        <v>LC</v>
      </c>
    </row>
    <row r="2506" spans="1:45" x14ac:dyDescent="0.3">
      <c r="A2506">
        <v>47</v>
      </c>
      <c r="B2506" s="2" t="s">
        <v>1176</v>
      </c>
      <c r="C2506" s="2" t="s">
        <v>1177</v>
      </c>
      <c r="D2506" s="2" t="s">
        <v>1349</v>
      </c>
      <c r="E2506" s="2" t="s">
        <v>1192</v>
      </c>
      <c r="F2506" s="2">
        <v>2</v>
      </c>
      <c r="G2506" s="1">
        <v>41501</v>
      </c>
      <c r="H2506" s="61">
        <v>2013</v>
      </c>
      <c r="I2506" s="5" t="s">
        <v>986</v>
      </c>
      <c r="K2506" s="42">
        <v>5.7</v>
      </c>
      <c r="L2506" t="str">
        <f t="shared" si="282"/>
        <v>Somero</v>
      </c>
      <c r="M2506" s="2" t="s">
        <v>1067</v>
      </c>
      <c r="N2506" t="str">
        <f>VLOOKUP(M2506,spp!A:B,2,FALSE)</f>
        <v>Acanthurus xanthopterus</v>
      </c>
      <c r="O2506">
        <f t="shared" si="281"/>
        <v>2</v>
      </c>
      <c r="T2506">
        <v>2</v>
      </c>
      <c r="AJ2506">
        <f>VLOOKUP(M2506,spp!A:C,3,FALSE)</f>
        <v>2.673E-2</v>
      </c>
      <c r="AK2506">
        <f>VLOOKUP(M2506,spp!A:D,4,FALSE)</f>
        <v>2</v>
      </c>
      <c r="AL2506">
        <f t="shared" si="283"/>
        <v>33.412500000000001</v>
      </c>
      <c r="AM2506">
        <f t="shared" si="284"/>
        <v>0.83531250000000001</v>
      </c>
      <c r="AN2506">
        <f t="shared" si="285"/>
        <v>8.3531250000000004</v>
      </c>
      <c r="AO2506">
        <f t="shared" si="286"/>
        <v>8.3531250000000012E-3</v>
      </c>
      <c r="AP2506">
        <f t="shared" si="287"/>
        <v>0.04</v>
      </c>
      <c r="AQ2506">
        <f>VLOOKUP(M2506,spp!A:H,8,FALSE)</f>
        <v>2.9</v>
      </c>
      <c r="AR2506" t="str">
        <f>VLOOKUP(M2506,spp!A:K,10,FALSE)</f>
        <v>Herbívoro</v>
      </c>
      <c r="AS2506" t="str">
        <f>VLOOKUP(M2506,spp!A:L,12,FALSE)</f>
        <v>LC</v>
      </c>
    </row>
    <row r="2507" spans="1:45" x14ac:dyDescent="0.3">
      <c r="A2507">
        <v>47</v>
      </c>
      <c r="B2507" s="2" t="s">
        <v>1176</v>
      </c>
      <c r="C2507" s="2" t="s">
        <v>1177</v>
      </c>
      <c r="D2507" s="2" t="s">
        <v>1349</v>
      </c>
      <c r="E2507" s="2" t="s">
        <v>1192</v>
      </c>
      <c r="F2507" s="2">
        <v>3</v>
      </c>
      <c r="G2507" s="1">
        <v>41501</v>
      </c>
      <c r="H2507" s="61">
        <v>2013</v>
      </c>
      <c r="I2507" s="5" t="s">
        <v>986</v>
      </c>
      <c r="K2507" s="42">
        <v>5.7</v>
      </c>
      <c r="L2507" t="str">
        <f t="shared" si="282"/>
        <v>Somero</v>
      </c>
      <c r="M2507" s="2" t="s">
        <v>1081</v>
      </c>
      <c r="N2507" t="str">
        <f>VLOOKUP(M2507,spp!A:B,2,FALSE)</f>
        <v>Triaenodon obesus</v>
      </c>
      <c r="O2507">
        <f t="shared" si="281"/>
        <v>1</v>
      </c>
      <c r="AA2507">
        <v>1</v>
      </c>
      <c r="AJ2507">
        <f>VLOOKUP(M2507,spp!A:C,3,FALSE)</f>
        <v>1.5E-3</v>
      </c>
      <c r="AK2507">
        <f>VLOOKUP(M2507,spp!A:D,4,FALSE)</f>
        <v>3</v>
      </c>
      <c r="AL2507">
        <f t="shared" si="283"/>
        <v>1286.0625</v>
      </c>
      <c r="AM2507">
        <f t="shared" si="284"/>
        <v>32.151562499999997</v>
      </c>
      <c r="AN2507">
        <f t="shared" si="285"/>
        <v>321.515625</v>
      </c>
      <c r="AO2507">
        <f t="shared" si="286"/>
        <v>0.32151562500000003</v>
      </c>
      <c r="AP2507">
        <f t="shared" si="287"/>
        <v>0.02</v>
      </c>
      <c r="AQ2507">
        <f>VLOOKUP(M2507,spp!A:H,8,FALSE)</f>
        <v>4.2</v>
      </c>
      <c r="AR2507" t="str">
        <f>VLOOKUP(M2507,spp!A:K,10,FALSE)</f>
        <v>Depredador Tope</v>
      </c>
      <c r="AS2507" t="str">
        <f>VLOOKUP(M2507,spp!A:L,12,FALSE)</f>
        <v>NT</v>
      </c>
    </row>
    <row r="2508" spans="1:45" x14ac:dyDescent="0.3">
      <c r="A2508">
        <v>47</v>
      </c>
      <c r="B2508" s="2" t="s">
        <v>1176</v>
      </c>
      <c r="C2508" s="2" t="s">
        <v>1177</v>
      </c>
      <c r="D2508" s="2" t="s">
        <v>1349</v>
      </c>
      <c r="E2508" s="2" t="s">
        <v>1192</v>
      </c>
      <c r="F2508" s="2">
        <v>3</v>
      </c>
      <c r="G2508" s="1">
        <v>41501</v>
      </c>
      <c r="H2508" s="61">
        <v>2013</v>
      </c>
      <c r="I2508" s="5" t="s">
        <v>986</v>
      </c>
      <c r="K2508" s="42">
        <v>5.7</v>
      </c>
      <c r="L2508" t="str">
        <f t="shared" si="282"/>
        <v>Somero</v>
      </c>
      <c r="M2508" s="2" t="s">
        <v>1200</v>
      </c>
      <c r="N2508" t="str">
        <f>VLOOKUP(M2508,spp!A:B,2,FALSE)</f>
        <v>Thalassoma grammaticum</v>
      </c>
      <c r="O2508">
        <f t="shared" si="281"/>
        <v>1</v>
      </c>
      <c r="S2508">
        <v>1</v>
      </c>
      <c r="AJ2508">
        <f>VLOOKUP(M2508,spp!A:C,3,FALSE)</f>
        <v>1</v>
      </c>
      <c r="AK2508">
        <f>VLOOKUP(M2508,spp!A:D,4,FALSE)</f>
        <v>2.9718</v>
      </c>
      <c r="AL2508">
        <f t="shared" si="283"/>
        <v>4943.795217871243</v>
      </c>
      <c r="AM2508">
        <f t="shared" si="284"/>
        <v>123.59488044678108</v>
      </c>
      <c r="AN2508">
        <f t="shared" si="285"/>
        <v>1235.9488044678108</v>
      </c>
      <c r="AO2508">
        <f t="shared" si="286"/>
        <v>1.2359488044678109</v>
      </c>
      <c r="AP2508">
        <f t="shared" si="287"/>
        <v>0.02</v>
      </c>
      <c r="AQ2508">
        <f>VLOOKUP(M2508,spp!A:H,8,FALSE)</f>
        <v>3.5</v>
      </c>
      <c r="AR2508" t="str">
        <f>VLOOKUP(M2508,spp!A:K,10,FALSE)</f>
        <v>Depredador</v>
      </c>
      <c r="AS2508" t="str">
        <f>VLOOKUP(M2508,spp!A:L,12,FALSE)</f>
        <v>LC</v>
      </c>
    </row>
    <row r="2509" spans="1:45" x14ac:dyDescent="0.3">
      <c r="A2509">
        <v>47</v>
      </c>
      <c r="B2509" s="2" t="s">
        <v>1176</v>
      </c>
      <c r="C2509" s="2" t="s">
        <v>1177</v>
      </c>
      <c r="D2509" s="2" t="s">
        <v>1349</v>
      </c>
      <c r="E2509" s="2" t="s">
        <v>1192</v>
      </c>
      <c r="F2509" s="2">
        <v>3</v>
      </c>
      <c r="G2509" s="1">
        <v>41501</v>
      </c>
      <c r="H2509" s="61">
        <v>2013</v>
      </c>
      <c r="I2509" s="5" t="s">
        <v>986</v>
      </c>
      <c r="K2509" s="42">
        <v>5.7</v>
      </c>
      <c r="L2509" t="str">
        <f t="shared" si="282"/>
        <v>Somero</v>
      </c>
      <c r="M2509" s="2" t="s">
        <v>1198</v>
      </c>
      <c r="N2509" t="str">
        <f>VLOOKUP(M2509,spp!A:B,2,FALSE)</f>
        <v>Dermatolepis dermatolepis</v>
      </c>
      <c r="O2509">
        <f t="shared" si="281"/>
        <v>3</v>
      </c>
      <c r="R2509">
        <v>1</v>
      </c>
      <c r="S2509">
        <v>2</v>
      </c>
      <c r="AJ2509">
        <f>VLOOKUP(M2509,spp!A:C,3,FALSE)</f>
        <v>1</v>
      </c>
      <c r="AK2509">
        <f>VLOOKUP(M2509,spp!A:D,4,FALSE)</f>
        <v>3</v>
      </c>
      <c r="AL2509">
        <f t="shared" si="283"/>
        <v>12671.875</v>
      </c>
      <c r="AM2509">
        <f t="shared" si="284"/>
        <v>316.796875</v>
      </c>
      <c r="AN2509">
        <f t="shared" si="285"/>
        <v>3167.96875</v>
      </c>
      <c r="AO2509">
        <f t="shared" si="286"/>
        <v>3.16796875</v>
      </c>
      <c r="AP2509">
        <f t="shared" si="287"/>
        <v>0.06</v>
      </c>
      <c r="AQ2509">
        <f>VLOOKUP(M2509,spp!A:H,8,FALSE)</f>
        <v>4.5</v>
      </c>
      <c r="AR2509" t="str">
        <f>VLOOKUP(M2509,spp!A:K,10,FALSE)</f>
        <v>Depredador Tope</v>
      </c>
      <c r="AS2509" t="str">
        <f>VLOOKUP(M2509,spp!A:L,12,FALSE)</f>
        <v>LC</v>
      </c>
    </row>
    <row r="2510" spans="1:45" x14ac:dyDescent="0.3">
      <c r="A2510">
        <v>47</v>
      </c>
      <c r="B2510" s="2" t="s">
        <v>1176</v>
      </c>
      <c r="C2510" s="2" t="s">
        <v>1177</v>
      </c>
      <c r="D2510" s="2" t="s">
        <v>1349</v>
      </c>
      <c r="E2510" s="2" t="s">
        <v>1192</v>
      </c>
      <c r="F2510" s="2">
        <v>3</v>
      </c>
      <c r="G2510" s="1">
        <v>41501</v>
      </c>
      <c r="H2510" s="61">
        <v>2013</v>
      </c>
      <c r="I2510" s="5" t="s">
        <v>986</v>
      </c>
      <c r="K2510" s="42">
        <v>5.7</v>
      </c>
      <c r="L2510" t="str">
        <f t="shared" si="282"/>
        <v>Somero</v>
      </c>
      <c r="M2510" s="2" t="s">
        <v>1062</v>
      </c>
      <c r="N2510" t="str">
        <f>VLOOKUP(M2510,spp!A:B,2,FALSE)</f>
        <v>Paranthias colonus</v>
      </c>
      <c r="O2510">
        <f t="shared" si="281"/>
        <v>150</v>
      </c>
      <c r="Q2510">
        <v>100</v>
      </c>
      <c r="R2510">
        <v>50</v>
      </c>
      <c r="AJ2510">
        <f>VLOOKUP(M2510,spp!A:C,3,FALSE)</f>
        <v>1.485E-2</v>
      </c>
      <c r="AK2510">
        <f>VLOOKUP(M2510,spp!A:D,4,FALSE)</f>
        <v>2</v>
      </c>
      <c r="AL2510">
        <f t="shared" si="283"/>
        <v>199.546875</v>
      </c>
      <c r="AM2510">
        <f t="shared" si="284"/>
        <v>4.9886718749999996</v>
      </c>
      <c r="AN2510">
        <f t="shared" si="285"/>
        <v>49.88671875</v>
      </c>
      <c r="AO2510">
        <f t="shared" si="286"/>
        <v>4.9886718750000003E-2</v>
      </c>
      <c r="AP2510">
        <f t="shared" si="287"/>
        <v>3</v>
      </c>
      <c r="AQ2510">
        <f>VLOOKUP(M2510,spp!A:H,8,FALSE)</f>
        <v>3.8</v>
      </c>
      <c r="AR2510" t="str">
        <f>VLOOKUP(M2510,spp!A:K,10,FALSE)</f>
        <v>Planctívoro</v>
      </c>
      <c r="AS2510" t="str">
        <f>VLOOKUP(M2510,spp!A:L,12,FALSE)</f>
        <v>LC</v>
      </c>
    </row>
    <row r="2511" spans="1:45" x14ac:dyDescent="0.3">
      <c r="A2511">
        <v>47</v>
      </c>
      <c r="B2511" s="2" t="s">
        <v>1176</v>
      </c>
      <c r="C2511" s="2" t="s">
        <v>1177</v>
      </c>
      <c r="D2511" s="2" t="s">
        <v>1349</v>
      </c>
      <c r="E2511" s="2" t="s">
        <v>1192</v>
      </c>
      <c r="F2511" s="2">
        <v>3</v>
      </c>
      <c r="G2511" s="1">
        <v>41501</v>
      </c>
      <c r="H2511" s="61">
        <v>2013</v>
      </c>
      <c r="I2511" s="5" t="s">
        <v>986</v>
      </c>
      <c r="K2511" s="42">
        <v>5.7</v>
      </c>
      <c r="L2511" t="str">
        <f t="shared" si="282"/>
        <v>Somero</v>
      </c>
      <c r="M2511" s="2" t="s">
        <v>1066</v>
      </c>
      <c r="N2511" t="str">
        <f>VLOOKUP(M2511,spp!A:B,2,FALSE)</f>
        <v>Caranx melampygus</v>
      </c>
      <c r="O2511">
        <f t="shared" si="281"/>
        <v>2</v>
      </c>
      <c r="S2511">
        <v>1</v>
      </c>
      <c r="U2511">
        <v>1</v>
      </c>
      <c r="AJ2511">
        <f>VLOOKUP(M2511,spp!A:C,3,FALSE)</f>
        <v>2</v>
      </c>
      <c r="AK2511">
        <f>VLOOKUP(M2511,spp!A:D,4,FALSE)</f>
        <v>2</v>
      </c>
      <c r="AL2511">
        <f t="shared" si="283"/>
        <v>3062.5</v>
      </c>
      <c r="AM2511">
        <f t="shared" si="284"/>
        <v>76.5625</v>
      </c>
      <c r="AN2511">
        <f t="shared" si="285"/>
        <v>765.625</v>
      </c>
      <c r="AO2511">
        <f t="shared" si="286"/>
        <v>0.765625</v>
      </c>
      <c r="AP2511">
        <f t="shared" si="287"/>
        <v>0.04</v>
      </c>
      <c r="AQ2511">
        <f>VLOOKUP(M2511,spp!A:H,8,FALSE)</f>
        <v>4.5</v>
      </c>
      <c r="AR2511" t="str">
        <f>VLOOKUP(M2511,spp!A:K,10,FALSE)</f>
        <v>Depredador Tope</v>
      </c>
      <c r="AS2511" t="str">
        <f>VLOOKUP(M2511,spp!A:L,12,FALSE)</f>
        <v>NE</v>
      </c>
    </row>
    <row r="2512" spans="1:45" x14ac:dyDescent="0.3">
      <c r="A2512">
        <v>47</v>
      </c>
      <c r="B2512" s="2" t="s">
        <v>1176</v>
      </c>
      <c r="C2512" s="2" t="s">
        <v>1177</v>
      </c>
      <c r="D2512" s="2" t="s">
        <v>1349</v>
      </c>
      <c r="E2512" s="2" t="s">
        <v>1192</v>
      </c>
      <c r="F2512" s="2">
        <v>3</v>
      </c>
      <c r="G2512" s="1">
        <v>41501</v>
      </c>
      <c r="H2512" s="61">
        <v>2013</v>
      </c>
      <c r="I2512" s="5" t="s">
        <v>986</v>
      </c>
      <c r="K2512" s="42">
        <v>5.7</v>
      </c>
      <c r="L2512" t="str">
        <f t="shared" si="282"/>
        <v>Somero</v>
      </c>
      <c r="M2512" s="2" t="s">
        <v>1068</v>
      </c>
      <c r="N2512" t="str">
        <f>VLOOKUP(M2512,spp!A:B,2,FALSE)</f>
        <v>Myripristis berndti</v>
      </c>
      <c r="O2512">
        <f t="shared" si="281"/>
        <v>40</v>
      </c>
      <c r="R2512">
        <v>40</v>
      </c>
      <c r="AJ2512">
        <f>VLOOKUP(M2512,spp!A:C,3,FALSE)</f>
        <v>2.4E-2</v>
      </c>
      <c r="AK2512">
        <f>VLOOKUP(M2512,spp!A:D,4,FALSE)</f>
        <v>3.02</v>
      </c>
      <c r="AL2512">
        <f t="shared" si="283"/>
        <v>1972.1478584674633</v>
      </c>
      <c r="AM2512">
        <f t="shared" si="284"/>
        <v>49.303696461686584</v>
      </c>
      <c r="AN2512">
        <f t="shared" si="285"/>
        <v>493.03696461686582</v>
      </c>
      <c r="AO2512">
        <f t="shared" si="286"/>
        <v>0.4930369646168658</v>
      </c>
      <c r="AP2512">
        <f t="shared" si="287"/>
        <v>0.8</v>
      </c>
      <c r="AQ2512">
        <f>VLOOKUP(M2512,spp!A:H,8,FALSE)</f>
        <v>3.7</v>
      </c>
      <c r="AR2512" t="str">
        <f>VLOOKUP(M2512,spp!A:K,10,FALSE)</f>
        <v>Planctívoro</v>
      </c>
      <c r="AS2512" t="str">
        <f>VLOOKUP(M2512,spp!A:L,12,FALSE)</f>
        <v>NE</v>
      </c>
    </row>
    <row r="2513" spans="1:45" x14ac:dyDescent="0.3">
      <c r="A2513">
        <v>47</v>
      </c>
      <c r="B2513" s="2" t="s">
        <v>1176</v>
      </c>
      <c r="C2513" s="2" t="s">
        <v>1177</v>
      </c>
      <c r="D2513" s="2" t="s">
        <v>1349</v>
      </c>
      <c r="E2513" s="2" t="s">
        <v>1192</v>
      </c>
      <c r="F2513" s="2">
        <v>3</v>
      </c>
      <c r="G2513" s="1">
        <v>41501</v>
      </c>
      <c r="H2513" s="61">
        <v>2013</v>
      </c>
      <c r="I2513" s="5" t="s">
        <v>986</v>
      </c>
      <c r="K2513" s="42">
        <v>5.7</v>
      </c>
      <c r="L2513" t="str">
        <f t="shared" si="282"/>
        <v>Somero</v>
      </c>
      <c r="M2513" s="2" t="s">
        <v>1026</v>
      </c>
      <c r="N2513" t="str">
        <f>VLOOKUP(M2513,spp!A:B,2,FALSE)</f>
        <v>Microspathodon dorsalis</v>
      </c>
      <c r="O2513">
        <f t="shared" si="281"/>
        <v>1</v>
      </c>
      <c r="S2513">
        <v>1</v>
      </c>
      <c r="AJ2513">
        <f>VLOOKUP(M2513,spp!A:C,3,FALSE)</f>
        <v>2</v>
      </c>
      <c r="AK2513">
        <f>VLOOKUP(M2513,spp!A:D,4,FALSE)</f>
        <v>3</v>
      </c>
      <c r="AL2513">
        <f t="shared" si="283"/>
        <v>10718.75</v>
      </c>
      <c r="AM2513">
        <f t="shared" si="284"/>
        <v>267.96875</v>
      </c>
      <c r="AN2513">
        <f t="shared" si="285"/>
        <v>2679.6875</v>
      </c>
      <c r="AO2513">
        <f t="shared" si="286"/>
        <v>2.6796875</v>
      </c>
      <c r="AP2513">
        <f t="shared" si="287"/>
        <v>0.02</v>
      </c>
      <c r="AQ2513">
        <f>VLOOKUP(M2513,spp!A:H,8,FALSE)</f>
        <v>2.1</v>
      </c>
      <c r="AR2513" t="str">
        <f>VLOOKUP(M2513,spp!A:K,10,FALSE)</f>
        <v>Herbívoro</v>
      </c>
      <c r="AS2513" t="str">
        <f>VLOOKUP(M2513,spp!A:L,12,FALSE)</f>
        <v>LC</v>
      </c>
    </row>
    <row r="2514" spans="1:45" x14ac:dyDescent="0.3">
      <c r="A2514">
        <v>47</v>
      </c>
      <c r="B2514" s="2" t="s">
        <v>1176</v>
      </c>
      <c r="C2514" s="2" t="s">
        <v>1177</v>
      </c>
      <c r="D2514" s="2" t="s">
        <v>1349</v>
      </c>
      <c r="E2514" s="2" t="s">
        <v>1192</v>
      </c>
      <c r="F2514" s="2">
        <v>3</v>
      </c>
      <c r="G2514" s="1">
        <v>41501</v>
      </c>
      <c r="H2514" s="61">
        <v>2013</v>
      </c>
      <c r="I2514" s="5" t="s">
        <v>986</v>
      </c>
      <c r="K2514" s="42">
        <v>5.7</v>
      </c>
      <c r="L2514" t="str">
        <f t="shared" si="282"/>
        <v>Somero</v>
      </c>
      <c r="M2514" s="2" t="s">
        <v>1031</v>
      </c>
      <c r="N2514" t="str">
        <f>VLOOKUP(M2514,spp!A:B,2,FALSE)</f>
        <v>Ophioblennius steindachneri</v>
      </c>
      <c r="O2514">
        <f t="shared" si="281"/>
        <v>1</v>
      </c>
      <c r="Q2514">
        <v>1</v>
      </c>
      <c r="AJ2514">
        <f>VLOOKUP(M2514,spp!A:C,3,FALSE)</f>
        <v>3</v>
      </c>
      <c r="AK2514">
        <f>VLOOKUP(M2514,spp!A:D,4,FALSE)</f>
        <v>2.379</v>
      </c>
      <c r="AL2514">
        <f t="shared" si="283"/>
        <v>362.15292759506724</v>
      </c>
      <c r="AM2514">
        <f t="shared" si="284"/>
        <v>9.053823189876681</v>
      </c>
      <c r="AN2514">
        <f t="shared" si="285"/>
        <v>90.53823189876681</v>
      </c>
      <c r="AO2514">
        <f t="shared" si="286"/>
        <v>9.0538231898766808E-2</v>
      </c>
      <c r="AP2514">
        <f t="shared" si="287"/>
        <v>0.02</v>
      </c>
      <c r="AQ2514">
        <f>VLOOKUP(M2514,spp!A:H,8,FALSE)</f>
        <v>2.7</v>
      </c>
      <c r="AR2514" t="str">
        <f>VLOOKUP(M2514,spp!A:K,10,FALSE)</f>
        <v>Herbívoro</v>
      </c>
      <c r="AS2514" t="str">
        <f>VLOOKUP(M2514,spp!A:L,12,FALSE)</f>
        <v>LC</v>
      </c>
    </row>
    <row r="2515" spans="1:45" x14ac:dyDescent="0.3">
      <c r="A2515">
        <v>47</v>
      </c>
      <c r="B2515" s="2" t="s">
        <v>1176</v>
      </c>
      <c r="C2515" s="2" t="s">
        <v>1177</v>
      </c>
      <c r="D2515" s="2" t="s">
        <v>1349</v>
      </c>
      <c r="E2515" s="2" t="s">
        <v>1192</v>
      </c>
      <c r="F2515" s="2">
        <v>3</v>
      </c>
      <c r="G2515" s="1">
        <v>41501</v>
      </c>
      <c r="H2515" s="61">
        <v>2013</v>
      </c>
      <c r="I2515" s="5" t="s">
        <v>986</v>
      </c>
      <c r="K2515" s="42">
        <v>5.7</v>
      </c>
      <c r="L2515" t="str">
        <f t="shared" si="282"/>
        <v>Somero</v>
      </c>
      <c r="M2515" s="2" t="s">
        <v>1078</v>
      </c>
      <c r="N2515" t="str">
        <f>VLOOKUP(M2515,spp!A:B,2,FALSE)</f>
        <v>Lutjanus viridis</v>
      </c>
      <c r="O2515">
        <f t="shared" si="281"/>
        <v>1</v>
      </c>
      <c r="R2515">
        <v>1</v>
      </c>
      <c r="AJ2515">
        <f>VLOOKUP(M2515,spp!A:C,3,FALSE)</f>
        <v>1.67E-2</v>
      </c>
      <c r="AK2515">
        <f>VLOOKUP(M2515,spp!A:D,4,FALSE)</f>
        <v>2</v>
      </c>
      <c r="AL2515">
        <f t="shared" si="283"/>
        <v>2.609375</v>
      </c>
      <c r="AM2515">
        <f t="shared" si="284"/>
        <v>6.5234374999999997E-2</v>
      </c>
      <c r="AN2515">
        <f t="shared" si="285"/>
        <v>0.65234375</v>
      </c>
      <c r="AO2515">
        <f t="shared" si="286"/>
        <v>6.5234375000000004E-4</v>
      </c>
      <c r="AP2515">
        <f t="shared" si="287"/>
        <v>0.02</v>
      </c>
      <c r="AQ2515">
        <f>VLOOKUP(M2515,spp!A:H,8,FALSE)</f>
        <v>4.2</v>
      </c>
      <c r="AR2515" t="str">
        <f>VLOOKUP(M2515,spp!A:K,10,FALSE)</f>
        <v>Depredador Tope</v>
      </c>
      <c r="AS2515" t="str">
        <f>VLOOKUP(M2515,spp!A:L,12,FALSE)</f>
        <v>LC</v>
      </c>
    </row>
    <row r="2516" spans="1:45" x14ac:dyDescent="0.3">
      <c r="A2516">
        <v>47</v>
      </c>
      <c r="B2516" s="2" t="s">
        <v>1176</v>
      </c>
      <c r="C2516" s="2" t="s">
        <v>1177</v>
      </c>
      <c r="D2516" s="2" t="s">
        <v>1349</v>
      </c>
      <c r="E2516" s="2" t="s">
        <v>1192</v>
      </c>
      <c r="F2516" s="2">
        <v>3</v>
      </c>
      <c r="G2516" s="1">
        <v>41501</v>
      </c>
      <c r="H2516" s="61">
        <v>2013</v>
      </c>
      <c r="I2516" s="5" t="s">
        <v>986</v>
      </c>
      <c r="K2516" s="42">
        <v>5.7</v>
      </c>
      <c r="L2516" t="str">
        <f t="shared" si="282"/>
        <v>Somero</v>
      </c>
      <c r="M2516" s="2" t="s">
        <v>1038</v>
      </c>
      <c r="N2516" t="str">
        <f>VLOOKUP(M2516,spp!A:B,2,FALSE)</f>
        <v>Holacanthus passer</v>
      </c>
      <c r="O2516">
        <f t="shared" si="281"/>
        <v>1</v>
      </c>
      <c r="R2516">
        <v>1</v>
      </c>
      <c r="AJ2516">
        <f>VLOOKUP(M2516,spp!A:C,3,FALSE)</f>
        <v>2</v>
      </c>
      <c r="AK2516">
        <f>VLOOKUP(M2516,spp!A:D,4,FALSE)</f>
        <v>3</v>
      </c>
      <c r="AL2516">
        <f t="shared" si="283"/>
        <v>3906.25</v>
      </c>
      <c r="AM2516">
        <f t="shared" si="284"/>
        <v>97.65625</v>
      </c>
      <c r="AN2516">
        <f t="shared" si="285"/>
        <v>976.5625</v>
      </c>
      <c r="AO2516">
        <f t="shared" si="286"/>
        <v>0.9765625</v>
      </c>
      <c r="AP2516">
        <f t="shared" si="287"/>
        <v>0.02</v>
      </c>
      <c r="AQ2516">
        <f>VLOOKUP(M2516,spp!A:H,8,FALSE)</f>
        <v>2.6</v>
      </c>
      <c r="AR2516" t="str">
        <f>VLOOKUP(M2516,spp!A:K,10,FALSE)</f>
        <v>Herbívoro</v>
      </c>
      <c r="AS2516" t="str">
        <f>VLOOKUP(M2516,spp!A:L,12,FALSE)</f>
        <v>LC</v>
      </c>
    </row>
    <row r="2517" spans="1:45" x14ac:dyDescent="0.3">
      <c r="A2517">
        <v>47</v>
      </c>
      <c r="B2517" s="2" t="s">
        <v>1176</v>
      </c>
      <c r="C2517" s="2" t="s">
        <v>1177</v>
      </c>
      <c r="D2517" s="2" t="s">
        <v>1349</v>
      </c>
      <c r="E2517" s="2" t="s">
        <v>1192</v>
      </c>
      <c r="F2517" s="2">
        <v>3</v>
      </c>
      <c r="G2517" s="1">
        <v>41501</v>
      </c>
      <c r="H2517" s="61">
        <v>2013</v>
      </c>
      <c r="I2517" s="5" t="s">
        <v>986</v>
      </c>
      <c r="K2517" s="42">
        <v>5.7</v>
      </c>
      <c r="L2517" t="str">
        <f t="shared" si="282"/>
        <v>Somero</v>
      </c>
      <c r="M2517" s="2" t="s">
        <v>1032</v>
      </c>
      <c r="N2517" t="str">
        <f>VLOOKUP(M2517,spp!A:B,2,FALSE)</f>
        <v>Lutjanus argentiventris</v>
      </c>
      <c r="O2517">
        <f t="shared" si="281"/>
        <v>2</v>
      </c>
      <c r="S2517">
        <v>2</v>
      </c>
      <c r="AJ2517">
        <f>VLOOKUP(M2517,spp!A:C,3,FALSE)</f>
        <v>1</v>
      </c>
      <c r="AK2517">
        <f>VLOOKUP(M2517,spp!A:D,4,FALSE)</f>
        <v>3</v>
      </c>
      <c r="AL2517">
        <f t="shared" si="283"/>
        <v>10718.75</v>
      </c>
      <c r="AM2517">
        <f t="shared" si="284"/>
        <v>267.96875</v>
      </c>
      <c r="AN2517">
        <f t="shared" si="285"/>
        <v>2679.6875</v>
      </c>
      <c r="AO2517">
        <f t="shared" si="286"/>
        <v>2.6796875</v>
      </c>
      <c r="AP2517">
        <f t="shared" si="287"/>
        <v>0.04</v>
      </c>
      <c r="AQ2517">
        <f>VLOOKUP(M2517,spp!A:H,8,FALSE)</f>
        <v>4</v>
      </c>
      <c r="AR2517" t="str">
        <f>VLOOKUP(M2517,spp!A:K,10,FALSE)</f>
        <v>Depredador Tope</v>
      </c>
      <c r="AS2517" t="str">
        <f>VLOOKUP(M2517,spp!A:L,12,FALSE)</f>
        <v>LC</v>
      </c>
    </row>
    <row r="2518" spans="1:45" x14ac:dyDescent="0.3">
      <c r="A2518">
        <v>47</v>
      </c>
      <c r="B2518" s="2" t="s">
        <v>1176</v>
      </c>
      <c r="C2518" s="2" t="s">
        <v>1177</v>
      </c>
      <c r="D2518" s="2" t="s">
        <v>1349</v>
      </c>
      <c r="E2518" s="2" t="s">
        <v>1192</v>
      </c>
      <c r="F2518" s="2">
        <v>3</v>
      </c>
      <c r="G2518" s="1">
        <v>41501</v>
      </c>
      <c r="H2518" s="61">
        <v>2013</v>
      </c>
      <c r="I2518" s="5" t="s">
        <v>986</v>
      </c>
      <c r="K2518" s="42">
        <v>5.7</v>
      </c>
      <c r="L2518" t="str">
        <f t="shared" si="282"/>
        <v>Somero</v>
      </c>
      <c r="M2518" s="2" t="s">
        <v>1042</v>
      </c>
      <c r="N2518" t="str">
        <f>VLOOKUP(M2518,spp!A:B,2,FALSE)</f>
        <v>Bodianus diplotaenia</v>
      </c>
      <c r="O2518">
        <f t="shared" si="281"/>
        <v>2</v>
      </c>
      <c r="S2518">
        <v>1</v>
      </c>
      <c r="T2518">
        <v>1</v>
      </c>
      <c r="AJ2518">
        <f>VLOOKUP(M2518,spp!A:C,3,FALSE)</f>
        <v>2.01E-2</v>
      </c>
      <c r="AK2518">
        <f>VLOOKUP(M2518,spp!A:D,4,FALSE)</f>
        <v>2</v>
      </c>
      <c r="AL2518">
        <f t="shared" si="283"/>
        <v>18.718125000000001</v>
      </c>
      <c r="AM2518">
        <f t="shared" si="284"/>
        <v>0.46795312500000003</v>
      </c>
      <c r="AN2518">
        <f t="shared" si="285"/>
        <v>4.6795312500000001</v>
      </c>
      <c r="AO2518">
        <f t="shared" si="286"/>
        <v>4.6795312500000005E-3</v>
      </c>
      <c r="AP2518">
        <f t="shared" si="287"/>
        <v>0.04</v>
      </c>
      <c r="AQ2518">
        <f>VLOOKUP(M2518,spp!A:H,8,FALSE)</f>
        <v>3.4</v>
      </c>
      <c r="AR2518" t="str">
        <f>VLOOKUP(M2518,spp!A:K,10,FALSE)</f>
        <v>Depredador</v>
      </c>
      <c r="AS2518" t="str">
        <f>VLOOKUP(M2518,spp!A:L,12,FALSE)</f>
        <v>LC</v>
      </c>
    </row>
    <row r="2519" spans="1:45" x14ac:dyDescent="0.3">
      <c r="A2519">
        <v>47</v>
      </c>
      <c r="B2519" s="2" t="s">
        <v>1176</v>
      </c>
      <c r="C2519" s="2" t="s">
        <v>1177</v>
      </c>
      <c r="D2519" s="2" t="s">
        <v>1349</v>
      </c>
      <c r="E2519" s="2" t="s">
        <v>1192</v>
      </c>
      <c r="F2519" s="2">
        <v>3</v>
      </c>
      <c r="G2519" s="1">
        <v>41501</v>
      </c>
      <c r="H2519" s="61">
        <v>2013</v>
      </c>
      <c r="I2519" s="5" t="s">
        <v>986</v>
      </c>
      <c r="K2519" s="42">
        <v>5.7</v>
      </c>
      <c r="L2519" t="str">
        <f t="shared" si="282"/>
        <v>Somero</v>
      </c>
      <c r="M2519" s="2" t="s">
        <v>1047</v>
      </c>
      <c r="N2519" t="str">
        <f>VLOOKUP(M2519,spp!A:B,2,FALSE)</f>
        <v>Scarus rubroviolaceus</v>
      </c>
      <c r="O2519">
        <f t="shared" si="281"/>
        <v>2</v>
      </c>
      <c r="T2519">
        <v>2</v>
      </c>
      <c r="AJ2519">
        <f>VLOOKUP(M2519,spp!A:C,3,FALSE)</f>
        <v>1</v>
      </c>
      <c r="AK2519">
        <f>VLOOKUP(M2519,spp!A:D,4,FALSE)</f>
        <v>3.109</v>
      </c>
      <c r="AL2519">
        <f t="shared" si="283"/>
        <v>44383.902220407967</v>
      </c>
      <c r="AM2519">
        <f t="shared" si="284"/>
        <v>1109.5975555101991</v>
      </c>
      <c r="AN2519">
        <f t="shared" si="285"/>
        <v>11095.975555101992</v>
      </c>
      <c r="AO2519">
        <f t="shared" si="286"/>
        <v>11.095975555101992</v>
      </c>
      <c r="AP2519">
        <f t="shared" si="287"/>
        <v>0.04</v>
      </c>
      <c r="AQ2519">
        <f>VLOOKUP(M2519,spp!A:H,8,FALSE)</f>
        <v>2</v>
      </c>
      <c r="AR2519" t="str">
        <f>VLOOKUP(M2519,spp!A:K,10,FALSE)</f>
        <v>Herbívoro</v>
      </c>
      <c r="AS2519" t="str">
        <f>VLOOKUP(M2519,spp!A:L,12,FALSE)</f>
        <v>LC</v>
      </c>
    </row>
    <row r="2520" spans="1:45" x14ac:dyDescent="0.3">
      <c r="A2520">
        <v>47</v>
      </c>
      <c r="B2520" s="2" t="s">
        <v>1176</v>
      </c>
      <c r="C2520" s="2" t="s">
        <v>1177</v>
      </c>
      <c r="D2520" s="2" t="s">
        <v>1349</v>
      </c>
      <c r="E2520" s="2" t="s">
        <v>1192</v>
      </c>
      <c r="F2520" s="2">
        <v>3</v>
      </c>
      <c r="G2520" s="1">
        <v>41501</v>
      </c>
      <c r="H2520" s="61">
        <v>2013</v>
      </c>
      <c r="I2520" s="5" t="s">
        <v>986</v>
      </c>
      <c r="K2520" s="42">
        <v>5.7</v>
      </c>
      <c r="L2520" t="str">
        <f t="shared" si="282"/>
        <v>Somero</v>
      </c>
      <c r="M2520" s="2" t="s">
        <v>1195</v>
      </c>
      <c r="N2520" t="str">
        <f>VLOOKUP(M2520,spp!A:B,2,FALSE)</f>
        <v>Melichthys niger</v>
      </c>
      <c r="O2520">
        <f t="shared" si="281"/>
        <v>1</v>
      </c>
      <c r="R2520">
        <v>1</v>
      </c>
      <c r="AJ2520">
        <f>VLOOKUP(M2520,spp!A:C,3,FALSE)</f>
        <v>5</v>
      </c>
      <c r="AK2520">
        <f>VLOOKUP(M2520,spp!A:D,4,FALSE)</f>
        <v>3</v>
      </c>
      <c r="AL2520">
        <f t="shared" si="283"/>
        <v>9765.625</v>
      </c>
      <c r="AM2520">
        <f t="shared" si="284"/>
        <v>244.140625</v>
      </c>
      <c r="AN2520">
        <f t="shared" si="285"/>
        <v>2441.40625</v>
      </c>
      <c r="AO2520">
        <f t="shared" si="286"/>
        <v>2.44140625</v>
      </c>
      <c r="AP2520">
        <f t="shared" si="287"/>
        <v>0.02</v>
      </c>
      <c r="AQ2520">
        <f>VLOOKUP(M2520,spp!A:H,8,FALSE)</f>
        <v>2.4</v>
      </c>
      <c r="AR2520" t="str">
        <f>VLOOKUP(M2520,spp!A:K,10,FALSE)</f>
        <v>Herbívoro</v>
      </c>
      <c r="AS2520" t="str">
        <f>VLOOKUP(M2520,spp!A:L,12,FALSE)</f>
        <v>NE</v>
      </c>
    </row>
    <row r="2521" spans="1:45" x14ac:dyDescent="0.3">
      <c r="A2521">
        <v>47</v>
      </c>
      <c r="B2521" s="2" t="s">
        <v>1176</v>
      </c>
      <c r="C2521" s="2" t="s">
        <v>1177</v>
      </c>
      <c r="D2521" s="2" t="s">
        <v>1349</v>
      </c>
      <c r="E2521" s="2" t="s">
        <v>1192</v>
      </c>
      <c r="F2521" s="2">
        <v>3</v>
      </c>
      <c r="G2521" s="1">
        <v>41501</v>
      </c>
      <c r="H2521" s="61">
        <v>2013</v>
      </c>
      <c r="I2521" s="5" t="s">
        <v>986</v>
      </c>
      <c r="K2521" s="42">
        <v>5.7</v>
      </c>
      <c r="L2521" t="str">
        <f t="shared" si="282"/>
        <v>Somero</v>
      </c>
      <c r="M2521" s="2" t="s">
        <v>1080</v>
      </c>
      <c r="N2521" t="str">
        <f>VLOOKUP(M2521,spp!A:B,2,FALSE)</f>
        <v>Aulostomus chinensis</v>
      </c>
      <c r="O2521">
        <f t="shared" si="281"/>
        <v>1</v>
      </c>
      <c r="U2521">
        <v>1</v>
      </c>
      <c r="AJ2521">
        <f>VLOOKUP(M2521,spp!A:C,3,FALSE)</f>
        <v>2</v>
      </c>
      <c r="AK2521">
        <f>VLOOKUP(M2521,spp!A:D,4,FALSE)</f>
        <v>3</v>
      </c>
      <c r="AL2521">
        <f t="shared" si="283"/>
        <v>85750</v>
      </c>
      <c r="AM2521">
        <f t="shared" si="284"/>
        <v>2143.75</v>
      </c>
      <c r="AN2521">
        <f t="shared" si="285"/>
        <v>21437.5</v>
      </c>
      <c r="AO2521">
        <f t="shared" si="286"/>
        <v>21.4375</v>
      </c>
      <c r="AP2521">
        <f t="shared" si="287"/>
        <v>0.02</v>
      </c>
      <c r="AQ2521">
        <f>VLOOKUP(M2521,spp!A:H,8,FALSE)</f>
        <v>3.9</v>
      </c>
      <c r="AR2521" t="str">
        <f>VLOOKUP(M2521,spp!A:K,10,FALSE)</f>
        <v>Depredador</v>
      </c>
      <c r="AS2521" t="str">
        <f>VLOOKUP(M2521,spp!A:L,12,FALSE)</f>
        <v>NE</v>
      </c>
    </row>
    <row r="2522" spans="1:45" x14ac:dyDescent="0.3">
      <c r="A2522">
        <v>47</v>
      </c>
      <c r="B2522" s="2" t="s">
        <v>1176</v>
      </c>
      <c r="C2522" s="2" t="s">
        <v>1177</v>
      </c>
      <c r="D2522" s="2" t="s">
        <v>1349</v>
      </c>
      <c r="E2522" s="2" t="s">
        <v>1192</v>
      </c>
      <c r="F2522" s="2">
        <v>3</v>
      </c>
      <c r="G2522" s="1">
        <v>41501</v>
      </c>
      <c r="H2522" s="61">
        <v>2013</v>
      </c>
      <c r="I2522" s="5" t="s">
        <v>986</v>
      </c>
      <c r="K2522" s="42">
        <v>5.7</v>
      </c>
      <c r="L2522" t="str">
        <f t="shared" si="282"/>
        <v>Somero</v>
      </c>
      <c r="M2522" s="2" t="s">
        <v>1040</v>
      </c>
      <c r="N2522" t="str">
        <f>VLOOKUP(M2522,spp!A:B,2,FALSE)</f>
        <v>Sufflamen verres</v>
      </c>
      <c r="O2522">
        <f t="shared" si="281"/>
        <v>1</v>
      </c>
      <c r="R2522">
        <v>1</v>
      </c>
      <c r="AJ2522">
        <f>VLOOKUP(M2522,spp!A:C,3,FALSE)</f>
        <v>2</v>
      </c>
      <c r="AK2522">
        <f>VLOOKUP(M2522,spp!A:D,4,FALSE)</f>
        <v>3</v>
      </c>
      <c r="AL2522">
        <f t="shared" si="283"/>
        <v>3906.25</v>
      </c>
      <c r="AM2522">
        <f t="shared" si="284"/>
        <v>97.65625</v>
      </c>
      <c r="AN2522">
        <f t="shared" si="285"/>
        <v>976.5625</v>
      </c>
      <c r="AO2522">
        <f t="shared" si="286"/>
        <v>0.9765625</v>
      </c>
      <c r="AP2522">
        <f t="shared" si="287"/>
        <v>0.02</v>
      </c>
      <c r="AQ2522">
        <f>VLOOKUP(M2522,spp!A:H,8,FALSE)</f>
        <v>3.3</v>
      </c>
      <c r="AR2522" t="str">
        <f>VLOOKUP(M2522,spp!A:K,10,FALSE)</f>
        <v>Depredador</v>
      </c>
      <c r="AS2522" t="str">
        <f>VLOOKUP(M2522,spp!A:L,12,FALSE)</f>
        <v>LC</v>
      </c>
    </row>
    <row r="2523" spans="1:45" x14ac:dyDescent="0.3">
      <c r="A2523">
        <v>47</v>
      </c>
      <c r="B2523" s="2" t="s">
        <v>1176</v>
      </c>
      <c r="C2523" s="2" t="s">
        <v>1177</v>
      </c>
      <c r="D2523" s="2" t="s">
        <v>1349</v>
      </c>
      <c r="E2523" s="2" t="s">
        <v>1192</v>
      </c>
      <c r="F2523" s="2">
        <v>3</v>
      </c>
      <c r="G2523" s="1">
        <v>41501</v>
      </c>
      <c r="H2523" s="61">
        <v>2013</v>
      </c>
      <c r="I2523" s="5" t="s">
        <v>986</v>
      </c>
      <c r="K2523" s="42">
        <v>5.7</v>
      </c>
      <c r="L2523" t="str">
        <f t="shared" si="282"/>
        <v>Somero</v>
      </c>
      <c r="M2523" s="2" t="s">
        <v>1033</v>
      </c>
      <c r="N2523" t="str">
        <f>VLOOKUP(M2523,spp!A:B,2,FALSE)</f>
        <v>Cephalopholis panamensis</v>
      </c>
      <c r="O2523">
        <f t="shared" si="281"/>
        <v>1</v>
      </c>
      <c r="T2523">
        <v>1</v>
      </c>
      <c r="AJ2523">
        <f>VLOOKUP(M2523,spp!A:C,3,FALSE)</f>
        <v>2</v>
      </c>
      <c r="AK2523">
        <f>VLOOKUP(M2523,spp!A:D,4,FALSE)</f>
        <v>3</v>
      </c>
      <c r="AL2523">
        <f t="shared" si="283"/>
        <v>31250</v>
      </c>
      <c r="AM2523">
        <f t="shared" si="284"/>
        <v>781.25</v>
      </c>
      <c r="AN2523">
        <f t="shared" si="285"/>
        <v>7812.5</v>
      </c>
      <c r="AO2523">
        <f t="shared" si="286"/>
        <v>7.8125</v>
      </c>
      <c r="AP2523">
        <f t="shared" si="287"/>
        <v>0.02</v>
      </c>
      <c r="AQ2523">
        <f>VLOOKUP(M2523,spp!A:H,8,FALSE)</f>
        <v>4</v>
      </c>
      <c r="AR2523" t="str">
        <f>VLOOKUP(M2523,spp!A:K,10,FALSE)</f>
        <v>Depredador Tope</v>
      </c>
      <c r="AS2523" t="str">
        <f>VLOOKUP(M2523,spp!A:L,12,FALSE)</f>
        <v>LC</v>
      </c>
    </row>
    <row r="2524" spans="1:45" x14ac:dyDescent="0.3">
      <c r="A2524">
        <v>47</v>
      </c>
      <c r="B2524" s="2" t="s">
        <v>1176</v>
      </c>
      <c r="C2524" s="2" t="s">
        <v>1177</v>
      </c>
      <c r="D2524" s="2" t="s">
        <v>1349</v>
      </c>
      <c r="E2524" s="2" t="s">
        <v>1192</v>
      </c>
      <c r="F2524" s="2">
        <v>3</v>
      </c>
      <c r="G2524" s="1">
        <v>41501</v>
      </c>
      <c r="H2524" s="61">
        <v>2013</v>
      </c>
      <c r="I2524" s="5" t="s">
        <v>986</v>
      </c>
      <c r="K2524" s="42">
        <v>5.7</v>
      </c>
      <c r="L2524" t="str">
        <f t="shared" si="282"/>
        <v>Somero</v>
      </c>
      <c r="M2524" s="2" t="s">
        <v>1197</v>
      </c>
      <c r="N2524" t="str">
        <f>VLOOKUP(M2524,spp!A:B,2,FALSE)</f>
        <v>Rypticus bicolor</v>
      </c>
      <c r="O2524">
        <f t="shared" si="281"/>
        <v>1</v>
      </c>
      <c r="R2524">
        <v>1</v>
      </c>
      <c r="AJ2524">
        <f>VLOOKUP(M2524,spp!A:C,3,FALSE)</f>
        <v>1.52E-2</v>
      </c>
      <c r="AK2524">
        <f>VLOOKUP(M2524,spp!A:D,4,FALSE)</f>
        <v>3.0063</v>
      </c>
      <c r="AL2524">
        <f t="shared" si="283"/>
        <v>30.163668557182842</v>
      </c>
      <c r="AM2524">
        <f t="shared" si="284"/>
        <v>0.75409171392957108</v>
      </c>
      <c r="AN2524">
        <f t="shared" si="285"/>
        <v>7.5409171392957113</v>
      </c>
      <c r="AO2524">
        <f t="shared" si="286"/>
        <v>7.5409171392957115E-3</v>
      </c>
      <c r="AP2524">
        <f t="shared" si="287"/>
        <v>0.02</v>
      </c>
      <c r="AQ2524">
        <f>VLOOKUP(M2524,spp!A:H,8,FALSE)</f>
        <v>4</v>
      </c>
      <c r="AR2524" t="str">
        <f>VLOOKUP(M2524,spp!A:K,10,FALSE)</f>
        <v>Depredador Tope</v>
      </c>
      <c r="AS2524" t="str">
        <f>VLOOKUP(M2524,spp!A:L,12,FALSE)</f>
        <v>LC</v>
      </c>
    </row>
    <row r="2525" spans="1:45" x14ac:dyDescent="0.3">
      <c r="A2525">
        <v>47</v>
      </c>
      <c r="B2525" s="2" t="s">
        <v>1176</v>
      </c>
      <c r="C2525" s="2" t="s">
        <v>1177</v>
      </c>
      <c r="D2525" s="2" t="s">
        <v>1349</v>
      </c>
      <c r="E2525" s="2" t="s">
        <v>1192</v>
      </c>
      <c r="F2525" s="2">
        <v>3</v>
      </c>
      <c r="G2525" s="1">
        <v>41501</v>
      </c>
      <c r="H2525" s="61">
        <v>2013</v>
      </c>
      <c r="I2525" s="5" t="s">
        <v>986</v>
      </c>
      <c r="K2525" s="42">
        <v>5.7</v>
      </c>
      <c r="L2525" t="str">
        <f t="shared" si="282"/>
        <v>Somero</v>
      </c>
      <c r="M2525" s="2" t="s">
        <v>1046</v>
      </c>
      <c r="N2525" t="str">
        <f>VLOOKUP(M2525,spp!A:B,2,FALSE)</f>
        <v>Arothron meleagris</v>
      </c>
      <c r="O2525">
        <f t="shared" si="281"/>
        <v>1</v>
      </c>
      <c r="R2525">
        <v>1</v>
      </c>
      <c r="AJ2525">
        <f>VLOOKUP(M2525,spp!A:C,3,FALSE)</f>
        <v>3</v>
      </c>
      <c r="AK2525">
        <f>VLOOKUP(M2525,spp!A:D,4,FALSE)</f>
        <v>2</v>
      </c>
      <c r="AL2525">
        <f t="shared" si="283"/>
        <v>468.75</v>
      </c>
      <c r="AM2525">
        <f t="shared" si="284"/>
        <v>11.71875</v>
      </c>
      <c r="AN2525">
        <f t="shared" si="285"/>
        <v>117.1875</v>
      </c>
      <c r="AO2525">
        <f t="shared" si="286"/>
        <v>0.1171875</v>
      </c>
      <c r="AP2525">
        <f t="shared" si="287"/>
        <v>0.02</v>
      </c>
      <c r="AQ2525">
        <f>VLOOKUP(M2525,spp!A:H,8,FALSE)</f>
        <v>3.4</v>
      </c>
      <c r="AR2525" t="str">
        <f>VLOOKUP(M2525,spp!A:K,10,FALSE)</f>
        <v>Depredador</v>
      </c>
      <c r="AS2525" t="str">
        <f>VLOOKUP(M2525,spp!A:L,12,FALSE)</f>
        <v>NE</v>
      </c>
    </row>
    <row r="2526" spans="1:45" x14ac:dyDescent="0.3">
      <c r="A2526">
        <v>49</v>
      </c>
      <c r="B2526" s="2" t="s">
        <v>1176</v>
      </c>
      <c r="C2526" s="2" t="s">
        <v>1177</v>
      </c>
      <c r="D2526" s="2" t="s">
        <v>1186</v>
      </c>
      <c r="E2526" s="2" t="s">
        <v>1192</v>
      </c>
      <c r="F2526" s="2">
        <v>1</v>
      </c>
      <c r="G2526" s="1">
        <v>41501</v>
      </c>
      <c r="H2526" s="61">
        <v>2013</v>
      </c>
      <c r="I2526" s="5" t="s">
        <v>986</v>
      </c>
      <c r="K2526" s="42">
        <v>7.8</v>
      </c>
      <c r="L2526" t="str">
        <f t="shared" si="282"/>
        <v>Profundo</v>
      </c>
      <c r="M2526" s="2" t="s">
        <v>1064</v>
      </c>
      <c r="N2526" t="str">
        <f>VLOOKUP(M2526,spp!A:B,2,FALSE)</f>
        <v>Zanclus cornutus</v>
      </c>
      <c r="O2526">
        <f t="shared" si="281"/>
        <v>2</v>
      </c>
      <c r="R2526">
        <v>2</v>
      </c>
      <c r="AJ2526">
        <f>VLOOKUP(M2526,spp!A:C,3,FALSE)</f>
        <v>1.47E-2</v>
      </c>
      <c r="AK2526">
        <f>VLOOKUP(M2526,spp!A:D,4,FALSE)</f>
        <v>3</v>
      </c>
      <c r="AL2526">
        <f t="shared" si="283"/>
        <v>57.421875</v>
      </c>
      <c r="AM2526">
        <f t="shared" si="284"/>
        <v>1.435546875</v>
      </c>
      <c r="AN2526">
        <f t="shared" si="285"/>
        <v>14.35546875</v>
      </c>
      <c r="AO2526">
        <f t="shared" si="286"/>
        <v>1.4355468749999999E-2</v>
      </c>
      <c r="AP2526">
        <f t="shared" si="287"/>
        <v>0.04</v>
      </c>
      <c r="AQ2526">
        <f>VLOOKUP(M2526,spp!A:H,8,FALSE)</f>
        <v>2.9</v>
      </c>
      <c r="AR2526" t="str">
        <f>VLOOKUP(M2526,spp!A:K,10,FALSE)</f>
        <v>Herbívoro</v>
      </c>
      <c r="AS2526" t="str">
        <f>VLOOKUP(M2526,spp!A:L,12,FALSE)</f>
        <v>NE</v>
      </c>
    </row>
    <row r="2527" spans="1:45" x14ac:dyDescent="0.3">
      <c r="A2527">
        <v>49</v>
      </c>
      <c r="B2527" s="2" t="s">
        <v>1176</v>
      </c>
      <c r="C2527" s="2" t="s">
        <v>1177</v>
      </c>
      <c r="D2527" s="2" t="s">
        <v>1186</v>
      </c>
      <c r="E2527" s="2" t="s">
        <v>1192</v>
      </c>
      <c r="F2527" s="2">
        <v>1</v>
      </c>
      <c r="G2527" s="1">
        <v>41501</v>
      </c>
      <c r="H2527" s="61">
        <v>2013</v>
      </c>
      <c r="I2527" s="5" t="s">
        <v>986</v>
      </c>
      <c r="K2527" s="42">
        <v>7.8</v>
      </c>
      <c r="L2527" t="str">
        <f t="shared" si="282"/>
        <v>Profundo</v>
      </c>
      <c r="M2527" s="2" t="s">
        <v>1022</v>
      </c>
      <c r="N2527" t="str">
        <f>VLOOKUP(M2527,spp!A:B,2,FALSE)</f>
        <v>Epinephelus labriformis</v>
      </c>
      <c r="O2527">
        <f t="shared" si="281"/>
        <v>3</v>
      </c>
      <c r="T2527">
        <v>3</v>
      </c>
      <c r="AJ2527">
        <f>VLOOKUP(M2527,spp!A:C,3,FALSE)</f>
        <v>3</v>
      </c>
      <c r="AK2527">
        <f>VLOOKUP(M2527,spp!A:D,4,FALSE)</f>
        <v>2.9</v>
      </c>
      <c r="AL2527">
        <f t="shared" si="283"/>
        <v>101922.14020467584</v>
      </c>
      <c r="AM2527">
        <f t="shared" si="284"/>
        <v>2548.0535051168963</v>
      </c>
      <c r="AN2527">
        <f t="shared" si="285"/>
        <v>25480.535051168961</v>
      </c>
      <c r="AO2527">
        <f t="shared" si="286"/>
        <v>25.48053505116896</v>
      </c>
      <c r="AP2527">
        <f t="shared" si="287"/>
        <v>0.06</v>
      </c>
      <c r="AQ2527">
        <f>VLOOKUP(M2527,spp!A:H,8,FALSE)</f>
        <v>4</v>
      </c>
      <c r="AR2527" t="str">
        <f>VLOOKUP(M2527,spp!A:K,10,FALSE)</f>
        <v>Depredador Tope</v>
      </c>
      <c r="AS2527" t="str">
        <f>VLOOKUP(M2527,spp!A:L,12,FALSE)</f>
        <v>LC</v>
      </c>
    </row>
    <row r="2528" spans="1:45" x14ac:dyDescent="0.3">
      <c r="A2528">
        <v>49</v>
      </c>
      <c r="B2528" s="2" t="s">
        <v>1176</v>
      </c>
      <c r="C2528" s="2" t="s">
        <v>1177</v>
      </c>
      <c r="D2528" s="2" t="s">
        <v>1186</v>
      </c>
      <c r="E2528" s="2" t="s">
        <v>1192</v>
      </c>
      <c r="F2528" s="2">
        <v>1</v>
      </c>
      <c r="G2528" s="1">
        <v>41501</v>
      </c>
      <c r="H2528" s="61">
        <v>2013</v>
      </c>
      <c r="I2528" s="5" t="s">
        <v>986</v>
      </c>
      <c r="K2528" s="42">
        <v>7.8</v>
      </c>
      <c r="L2528" t="str">
        <f t="shared" si="282"/>
        <v>Profundo</v>
      </c>
      <c r="M2528" s="2" t="s">
        <v>1042</v>
      </c>
      <c r="N2528" t="str">
        <f>VLOOKUP(M2528,spp!A:B,2,FALSE)</f>
        <v>Bodianus diplotaenia</v>
      </c>
      <c r="O2528">
        <f t="shared" si="281"/>
        <v>4</v>
      </c>
      <c r="S2528">
        <v>2</v>
      </c>
      <c r="T2528">
        <v>2</v>
      </c>
      <c r="AJ2528">
        <f>VLOOKUP(M2528,spp!A:C,3,FALSE)</f>
        <v>2.01E-2</v>
      </c>
      <c r="AK2528">
        <f>VLOOKUP(M2528,spp!A:D,4,FALSE)</f>
        <v>2</v>
      </c>
      <c r="AL2528">
        <f t="shared" si="283"/>
        <v>37.436250000000001</v>
      </c>
      <c r="AM2528">
        <f t="shared" si="284"/>
        <v>0.93590625000000005</v>
      </c>
      <c r="AN2528">
        <f t="shared" si="285"/>
        <v>9.3590625000000003</v>
      </c>
      <c r="AO2528">
        <f t="shared" si="286"/>
        <v>9.3590625000000011E-3</v>
      </c>
      <c r="AP2528">
        <f t="shared" si="287"/>
        <v>0.08</v>
      </c>
      <c r="AQ2528">
        <f>VLOOKUP(M2528,spp!A:H,8,FALSE)</f>
        <v>3.4</v>
      </c>
      <c r="AR2528" t="str">
        <f>VLOOKUP(M2528,spp!A:K,10,FALSE)</f>
        <v>Depredador</v>
      </c>
      <c r="AS2528" t="str">
        <f>VLOOKUP(M2528,spp!A:L,12,FALSE)</f>
        <v>LC</v>
      </c>
    </row>
    <row r="2529" spans="1:45" x14ac:dyDescent="0.3">
      <c r="A2529">
        <v>49</v>
      </c>
      <c r="B2529" s="2" t="s">
        <v>1176</v>
      </c>
      <c r="C2529" s="2" t="s">
        <v>1177</v>
      </c>
      <c r="D2529" s="2" t="s">
        <v>1186</v>
      </c>
      <c r="E2529" s="2" t="s">
        <v>1192</v>
      </c>
      <c r="F2529" s="2">
        <v>1</v>
      </c>
      <c r="G2529" s="1">
        <v>41501</v>
      </c>
      <c r="H2529" s="61">
        <v>2013</v>
      </c>
      <c r="I2529" s="5" t="s">
        <v>986</v>
      </c>
      <c r="K2529" s="42">
        <v>7.8</v>
      </c>
      <c r="L2529" t="str">
        <f t="shared" si="282"/>
        <v>Profundo</v>
      </c>
      <c r="M2529" s="2" t="s">
        <v>1195</v>
      </c>
      <c r="N2529" t="str">
        <f>VLOOKUP(M2529,spp!A:B,2,FALSE)</f>
        <v>Melichthys niger</v>
      </c>
      <c r="O2529">
        <f t="shared" si="281"/>
        <v>70</v>
      </c>
      <c r="S2529">
        <v>70</v>
      </c>
      <c r="AJ2529">
        <f>VLOOKUP(M2529,spp!A:C,3,FALSE)</f>
        <v>5</v>
      </c>
      <c r="AK2529">
        <f>VLOOKUP(M2529,spp!A:D,4,FALSE)</f>
        <v>3</v>
      </c>
      <c r="AL2529">
        <f t="shared" si="283"/>
        <v>1875781.25</v>
      </c>
      <c r="AM2529">
        <f t="shared" si="284"/>
        <v>46894.53125</v>
      </c>
      <c r="AN2529">
        <f t="shared" si="285"/>
        <v>468945.3125</v>
      </c>
      <c r="AO2529">
        <f t="shared" si="286"/>
        <v>468.9453125</v>
      </c>
      <c r="AP2529">
        <f t="shared" si="287"/>
        <v>1.4</v>
      </c>
      <c r="AQ2529">
        <f>VLOOKUP(M2529,spp!A:H,8,FALSE)</f>
        <v>2.4</v>
      </c>
      <c r="AR2529" t="str">
        <f>VLOOKUP(M2529,spp!A:K,10,FALSE)</f>
        <v>Herbívoro</v>
      </c>
      <c r="AS2529" t="str">
        <f>VLOOKUP(M2529,spp!A:L,12,FALSE)</f>
        <v>NE</v>
      </c>
    </row>
    <row r="2530" spans="1:45" x14ac:dyDescent="0.3">
      <c r="A2530">
        <v>49</v>
      </c>
      <c r="B2530" s="2" t="s">
        <v>1176</v>
      </c>
      <c r="C2530" s="2" t="s">
        <v>1177</v>
      </c>
      <c r="D2530" s="2" t="s">
        <v>1186</v>
      </c>
      <c r="E2530" s="2" t="s">
        <v>1192</v>
      </c>
      <c r="F2530" s="2">
        <v>1</v>
      </c>
      <c r="G2530" s="1">
        <v>41501</v>
      </c>
      <c r="H2530" s="61">
        <v>2013</v>
      </c>
      <c r="I2530" s="5" t="s">
        <v>986</v>
      </c>
      <c r="K2530" s="42">
        <v>7.8</v>
      </c>
      <c r="L2530" t="str">
        <f t="shared" si="282"/>
        <v>Profundo</v>
      </c>
      <c r="M2530" s="2" t="s">
        <v>1026</v>
      </c>
      <c r="N2530" t="str">
        <f>VLOOKUP(M2530,spp!A:B,2,FALSE)</f>
        <v>Microspathodon dorsalis</v>
      </c>
      <c r="O2530">
        <f t="shared" si="281"/>
        <v>2</v>
      </c>
      <c r="R2530">
        <v>2</v>
      </c>
      <c r="AJ2530">
        <f>VLOOKUP(M2530,spp!A:C,3,FALSE)</f>
        <v>2</v>
      </c>
      <c r="AK2530">
        <f>VLOOKUP(M2530,spp!A:D,4,FALSE)</f>
        <v>3</v>
      </c>
      <c r="AL2530">
        <f t="shared" si="283"/>
        <v>7812.5</v>
      </c>
      <c r="AM2530">
        <f t="shared" si="284"/>
        <v>195.3125</v>
      </c>
      <c r="AN2530">
        <f t="shared" si="285"/>
        <v>1953.125</v>
      </c>
      <c r="AO2530">
        <f t="shared" si="286"/>
        <v>1.953125</v>
      </c>
      <c r="AP2530">
        <f t="shared" si="287"/>
        <v>0.04</v>
      </c>
      <c r="AQ2530">
        <f>VLOOKUP(M2530,spp!A:H,8,FALSE)</f>
        <v>2.1</v>
      </c>
      <c r="AR2530" t="str">
        <f>VLOOKUP(M2530,spp!A:K,10,FALSE)</f>
        <v>Herbívoro</v>
      </c>
      <c r="AS2530" t="str">
        <f>VLOOKUP(M2530,spp!A:L,12,FALSE)</f>
        <v>LC</v>
      </c>
    </row>
    <row r="2531" spans="1:45" x14ac:dyDescent="0.3">
      <c r="A2531">
        <v>49</v>
      </c>
      <c r="B2531" s="2" t="s">
        <v>1176</v>
      </c>
      <c r="C2531" s="2" t="s">
        <v>1177</v>
      </c>
      <c r="D2531" s="2" t="s">
        <v>1186</v>
      </c>
      <c r="E2531" s="2" t="s">
        <v>1192</v>
      </c>
      <c r="F2531" s="2">
        <v>1</v>
      </c>
      <c r="G2531" s="1">
        <v>41501</v>
      </c>
      <c r="H2531" s="61">
        <v>2013</v>
      </c>
      <c r="I2531" s="5" t="s">
        <v>986</v>
      </c>
      <c r="K2531" s="42">
        <v>7.8</v>
      </c>
      <c r="L2531" t="str">
        <f t="shared" si="282"/>
        <v>Profundo</v>
      </c>
      <c r="M2531" s="2" t="s">
        <v>1066</v>
      </c>
      <c r="N2531" t="str">
        <f>VLOOKUP(M2531,spp!A:B,2,FALSE)</f>
        <v>Caranx melampygus</v>
      </c>
      <c r="O2531">
        <f t="shared" si="281"/>
        <v>4</v>
      </c>
      <c r="T2531">
        <v>4</v>
      </c>
      <c r="AJ2531">
        <f>VLOOKUP(M2531,spp!A:C,3,FALSE)</f>
        <v>2</v>
      </c>
      <c r="AK2531">
        <f>VLOOKUP(M2531,spp!A:D,4,FALSE)</f>
        <v>2</v>
      </c>
      <c r="AL2531">
        <f t="shared" si="283"/>
        <v>5000</v>
      </c>
      <c r="AM2531">
        <f t="shared" si="284"/>
        <v>125</v>
      </c>
      <c r="AN2531">
        <f t="shared" si="285"/>
        <v>1250</v>
      </c>
      <c r="AO2531">
        <f t="shared" si="286"/>
        <v>1.25</v>
      </c>
      <c r="AP2531">
        <f t="shared" si="287"/>
        <v>0.08</v>
      </c>
      <c r="AQ2531">
        <f>VLOOKUP(M2531,spp!A:H,8,FALSE)</f>
        <v>4.5</v>
      </c>
      <c r="AR2531" t="str">
        <f>VLOOKUP(M2531,spp!A:K,10,FALSE)</f>
        <v>Depredador Tope</v>
      </c>
      <c r="AS2531" t="str">
        <f>VLOOKUP(M2531,spp!A:L,12,FALSE)</f>
        <v>NE</v>
      </c>
    </row>
    <row r="2532" spans="1:45" x14ac:dyDescent="0.3">
      <c r="A2532">
        <v>49</v>
      </c>
      <c r="B2532" s="2" t="s">
        <v>1176</v>
      </c>
      <c r="C2532" s="2" t="s">
        <v>1177</v>
      </c>
      <c r="D2532" s="2" t="s">
        <v>1186</v>
      </c>
      <c r="E2532" s="2" t="s">
        <v>1192</v>
      </c>
      <c r="F2532" s="2">
        <v>1</v>
      </c>
      <c r="G2532" s="1">
        <v>41501</v>
      </c>
      <c r="H2532" s="61">
        <v>2013</v>
      </c>
      <c r="I2532" s="5" t="s">
        <v>986</v>
      </c>
      <c r="K2532" s="42">
        <v>7.8</v>
      </c>
      <c r="L2532" t="str">
        <f t="shared" si="282"/>
        <v>Profundo</v>
      </c>
      <c r="M2532" s="2" t="s">
        <v>1198</v>
      </c>
      <c r="N2532" t="str">
        <f>VLOOKUP(M2532,spp!A:B,2,FALSE)</f>
        <v>Dermatolepis dermatolepis</v>
      </c>
      <c r="O2532">
        <f t="shared" si="281"/>
        <v>3</v>
      </c>
      <c r="R2532">
        <v>1</v>
      </c>
      <c r="S2532">
        <v>1</v>
      </c>
      <c r="T2532">
        <v>1</v>
      </c>
      <c r="AJ2532">
        <f>VLOOKUP(M2532,spp!A:C,3,FALSE)</f>
        <v>1</v>
      </c>
      <c r="AK2532">
        <f>VLOOKUP(M2532,spp!A:D,4,FALSE)</f>
        <v>3</v>
      </c>
      <c r="AL2532">
        <f t="shared" si="283"/>
        <v>22937.5</v>
      </c>
      <c r="AM2532">
        <f t="shared" si="284"/>
        <v>573.4375</v>
      </c>
      <c r="AN2532">
        <f t="shared" si="285"/>
        <v>5734.375</v>
      </c>
      <c r="AO2532">
        <f t="shared" si="286"/>
        <v>5.734375</v>
      </c>
      <c r="AP2532">
        <f t="shared" si="287"/>
        <v>0.06</v>
      </c>
      <c r="AQ2532">
        <f>VLOOKUP(M2532,spp!A:H,8,FALSE)</f>
        <v>4.5</v>
      </c>
      <c r="AR2532" t="str">
        <f>VLOOKUP(M2532,spp!A:K,10,FALSE)</f>
        <v>Depredador Tope</v>
      </c>
      <c r="AS2532" t="str">
        <f>VLOOKUP(M2532,spp!A:L,12,FALSE)</f>
        <v>LC</v>
      </c>
    </row>
    <row r="2533" spans="1:45" x14ac:dyDescent="0.3">
      <c r="A2533">
        <v>49</v>
      </c>
      <c r="B2533" s="2" t="s">
        <v>1176</v>
      </c>
      <c r="C2533" s="2" t="s">
        <v>1177</v>
      </c>
      <c r="D2533" s="2" t="s">
        <v>1186</v>
      </c>
      <c r="E2533" s="2" t="s">
        <v>1192</v>
      </c>
      <c r="F2533" s="2">
        <v>1</v>
      </c>
      <c r="G2533" s="1">
        <v>41501</v>
      </c>
      <c r="H2533" s="61">
        <v>2013</v>
      </c>
      <c r="I2533" s="5" t="s">
        <v>986</v>
      </c>
      <c r="K2533" s="42">
        <v>7.8</v>
      </c>
      <c r="L2533" t="str">
        <f t="shared" si="282"/>
        <v>Profundo</v>
      </c>
      <c r="M2533" s="2" t="s">
        <v>1195</v>
      </c>
      <c r="N2533" t="str">
        <f>VLOOKUP(M2533,spp!A:B,2,FALSE)</f>
        <v>Melichthys niger</v>
      </c>
      <c r="O2533">
        <f t="shared" si="281"/>
        <v>20</v>
      </c>
      <c r="T2533">
        <v>20</v>
      </c>
      <c r="AJ2533">
        <f>VLOOKUP(M2533,spp!A:C,3,FALSE)</f>
        <v>5</v>
      </c>
      <c r="AK2533">
        <f>VLOOKUP(M2533,spp!A:D,4,FALSE)</f>
        <v>3</v>
      </c>
      <c r="AL2533">
        <f t="shared" si="283"/>
        <v>1562500</v>
      </c>
      <c r="AM2533">
        <f t="shared" si="284"/>
        <v>39062.5</v>
      </c>
      <c r="AN2533">
        <f t="shared" si="285"/>
        <v>390625</v>
      </c>
      <c r="AO2533">
        <f t="shared" si="286"/>
        <v>390.625</v>
      </c>
      <c r="AP2533">
        <f t="shared" si="287"/>
        <v>0.4</v>
      </c>
      <c r="AQ2533">
        <f>VLOOKUP(M2533,spp!A:H,8,FALSE)</f>
        <v>2.4</v>
      </c>
      <c r="AR2533" t="str">
        <f>VLOOKUP(M2533,spp!A:K,10,FALSE)</f>
        <v>Herbívoro</v>
      </c>
      <c r="AS2533" t="str">
        <f>VLOOKUP(M2533,spp!A:L,12,FALSE)</f>
        <v>NE</v>
      </c>
    </row>
    <row r="2534" spans="1:45" x14ac:dyDescent="0.3">
      <c r="A2534">
        <v>49</v>
      </c>
      <c r="B2534" s="2" t="s">
        <v>1176</v>
      </c>
      <c r="C2534" s="2" t="s">
        <v>1177</v>
      </c>
      <c r="D2534" s="2" t="s">
        <v>1186</v>
      </c>
      <c r="E2534" s="2" t="s">
        <v>1192</v>
      </c>
      <c r="F2534" s="2">
        <v>1</v>
      </c>
      <c r="G2534" s="1">
        <v>41501</v>
      </c>
      <c r="H2534" s="61">
        <v>2013</v>
      </c>
      <c r="I2534" s="5" t="s">
        <v>986</v>
      </c>
      <c r="K2534" s="42">
        <v>7.8</v>
      </c>
      <c r="L2534" t="str">
        <f t="shared" si="282"/>
        <v>Profundo</v>
      </c>
      <c r="M2534" s="2" t="s">
        <v>1072</v>
      </c>
      <c r="N2534" t="str">
        <f>VLOOKUP(M2534,spp!A:B,2,FALSE)</f>
        <v>Kyphosus elegans</v>
      </c>
      <c r="O2534">
        <f t="shared" si="281"/>
        <v>2</v>
      </c>
      <c r="T2534">
        <v>2</v>
      </c>
      <c r="AJ2534">
        <f>VLOOKUP(M2534,spp!A:C,3,FALSE)</f>
        <v>2.18E-2</v>
      </c>
      <c r="AK2534">
        <f>VLOOKUP(M2534,spp!A:D,4,FALSE)</f>
        <v>3</v>
      </c>
      <c r="AL2534">
        <f t="shared" si="283"/>
        <v>681.25</v>
      </c>
      <c r="AM2534">
        <f t="shared" si="284"/>
        <v>17.03125</v>
      </c>
      <c r="AN2534">
        <f t="shared" si="285"/>
        <v>170.3125</v>
      </c>
      <c r="AO2534">
        <f t="shared" si="286"/>
        <v>0.17031250000000001</v>
      </c>
      <c r="AP2534">
        <f t="shared" si="287"/>
        <v>0.04</v>
      </c>
      <c r="AQ2534">
        <f>VLOOKUP(M2534,spp!A:H,8,FALSE)</f>
        <v>2.9</v>
      </c>
      <c r="AR2534" t="str">
        <f>VLOOKUP(M2534,spp!A:K,10,FALSE)</f>
        <v>Herbívoro</v>
      </c>
      <c r="AS2534" t="str">
        <f>VLOOKUP(M2534,spp!A:L,12,FALSE)</f>
        <v>LC</v>
      </c>
    </row>
    <row r="2535" spans="1:45" x14ac:dyDescent="0.3">
      <c r="A2535">
        <v>49</v>
      </c>
      <c r="B2535" s="2" t="s">
        <v>1176</v>
      </c>
      <c r="C2535" s="2" t="s">
        <v>1177</v>
      </c>
      <c r="D2535" s="2" t="s">
        <v>1186</v>
      </c>
      <c r="E2535" s="2" t="s">
        <v>1192</v>
      </c>
      <c r="F2535" s="2">
        <v>1</v>
      </c>
      <c r="G2535" s="1">
        <v>41501</v>
      </c>
      <c r="H2535" s="61">
        <v>2013</v>
      </c>
      <c r="I2535" s="5" t="s">
        <v>986</v>
      </c>
      <c r="K2535" s="42">
        <v>7.8</v>
      </c>
      <c r="L2535" t="str">
        <f t="shared" si="282"/>
        <v>Profundo</v>
      </c>
      <c r="M2535" s="2" t="s">
        <v>1081</v>
      </c>
      <c r="N2535" t="str">
        <f>VLOOKUP(M2535,spp!A:B,2,FALSE)</f>
        <v>Triaenodon obesus</v>
      </c>
      <c r="O2535">
        <f t="shared" si="281"/>
        <v>2</v>
      </c>
      <c r="AA2535">
        <v>2</v>
      </c>
      <c r="AJ2535">
        <f>VLOOKUP(M2535,spp!A:C,3,FALSE)</f>
        <v>1.5E-3</v>
      </c>
      <c r="AK2535">
        <f>VLOOKUP(M2535,spp!A:D,4,FALSE)</f>
        <v>3</v>
      </c>
      <c r="AL2535">
        <f t="shared" si="283"/>
        <v>2572.125</v>
      </c>
      <c r="AM2535">
        <f t="shared" si="284"/>
        <v>64.303124999999994</v>
      </c>
      <c r="AN2535">
        <f t="shared" si="285"/>
        <v>643.03125</v>
      </c>
      <c r="AO2535">
        <f t="shared" si="286"/>
        <v>0.64303125000000005</v>
      </c>
      <c r="AP2535">
        <f t="shared" si="287"/>
        <v>0.04</v>
      </c>
      <c r="AQ2535">
        <f>VLOOKUP(M2535,spp!A:H,8,FALSE)</f>
        <v>4.2</v>
      </c>
      <c r="AR2535" t="str">
        <f>VLOOKUP(M2535,spp!A:K,10,FALSE)</f>
        <v>Depredador Tope</v>
      </c>
      <c r="AS2535" t="str">
        <f>VLOOKUP(M2535,spp!A:L,12,FALSE)</f>
        <v>NT</v>
      </c>
    </row>
    <row r="2536" spans="1:45" x14ac:dyDescent="0.3">
      <c r="A2536">
        <v>49</v>
      </c>
      <c r="B2536" s="2" t="s">
        <v>1176</v>
      </c>
      <c r="C2536" s="2" t="s">
        <v>1177</v>
      </c>
      <c r="D2536" s="2" t="s">
        <v>1186</v>
      </c>
      <c r="E2536" s="2" t="s">
        <v>1192</v>
      </c>
      <c r="F2536" s="2">
        <v>1</v>
      </c>
      <c r="G2536" s="1">
        <v>41501</v>
      </c>
      <c r="H2536" s="61">
        <v>2013</v>
      </c>
      <c r="I2536" s="5" t="s">
        <v>986</v>
      </c>
      <c r="K2536" s="42">
        <v>7.8</v>
      </c>
      <c r="L2536" t="str">
        <f t="shared" si="282"/>
        <v>Profundo</v>
      </c>
      <c r="M2536" s="2" t="s">
        <v>1040</v>
      </c>
      <c r="N2536" t="str">
        <f>VLOOKUP(M2536,spp!A:B,2,FALSE)</f>
        <v>Sufflamen verres</v>
      </c>
      <c r="O2536">
        <f t="shared" si="281"/>
        <v>3</v>
      </c>
      <c r="S2536">
        <v>1</v>
      </c>
      <c r="T2536">
        <v>2</v>
      </c>
      <c r="AJ2536">
        <f>VLOOKUP(M2536,spp!A:C,3,FALSE)</f>
        <v>2</v>
      </c>
      <c r="AK2536">
        <f>VLOOKUP(M2536,spp!A:D,4,FALSE)</f>
        <v>3</v>
      </c>
      <c r="AL2536">
        <f t="shared" si="283"/>
        <v>73218.75</v>
      </c>
      <c r="AM2536">
        <f t="shared" si="284"/>
        <v>1830.46875</v>
      </c>
      <c r="AN2536">
        <f t="shared" si="285"/>
        <v>18304.6875</v>
      </c>
      <c r="AO2536">
        <f t="shared" si="286"/>
        <v>18.3046875</v>
      </c>
      <c r="AP2536">
        <f t="shared" si="287"/>
        <v>0.06</v>
      </c>
      <c r="AQ2536">
        <f>VLOOKUP(M2536,spp!A:H,8,FALSE)</f>
        <v>3.3</v>
      </c>
      <c r="AR2536" t="str">
        <f>VLOOKUP(M2536,spp!A:K,10,FALSE)</f>
        <v>Depredador</v>
      </c>
      <c r="AS2536" t="str">
        <f>VLOOKUP(M2536,spp!A:L,12,FALSE)</f>
        <v>LC</v>
      </c>
    </row>
    <row r="2537" spans="1:45" x14ac:dyDescent="0.3">
      <c r="A2537">
        <v>49</v>
      </c>
      <c r="B2537" s="2" t="s">
        <v>1176</v>
      </c>
      <c r="C2537" s="2" t="s">
        <v>1177</v>
      </c>
      <c r="D2537" s="2" t="s">
        <v>1186</v>
      </c>
      <c r="E2537" s="2" t="s">
        <v>1192</v>
      </c>
      <c r="F2537" s="2">
        <v>1</v>
      </c>
      <c r="G2537" s="1">
        <v>41501</v>
      </c>
      <c r="H2537" s="61">
        <v>2013</v>
      </c>
      <c r="I2537" s="5" t="s">
        <v>986</v>
      </c>
      <c r="K2537" s="42">
        <v>7.8</v>
      </c>
      <c r="L2537" t="str">
        <f t="shared" si="282"/>
        <v>Profundo</v>
      </c>
      <c r="M2537" s="2" t="s">
        <v>1062</v>
      </c>
      <c r="N2537" t="str">
        <f>VLOOKUP(M2537,spp!A:B,2,FALSE)</f>
        <v>Paranthias colonus</v>
      </c>
      <c r="O2537">
        <f t="shared" si="281"/>
        <v>6</v>
      </c>
      <c r="R2537">
        <v>6</v>
      </c>
      <c r="AJ2537">
        <f>VLOOKUP(M2537,spp!A:C,3,FALSE)</f>
        <v>1.485E-2</v>
      </c>
      <c r="AK2537">
        <f>VLOOKUP(M2537,spp!A:D,4,FALSE)</f>
        <v>2</v>
      </c>
      <c r="AL2537">
        <f t="shared" si="283"/>
        <v>13.921875</v>
      </c>
      <c r="AM2537">
        <f t="shared" si="284"/>
        <v>0.34804687499999998</v>
      </c>
      <c r="AN2537">
        <f t="shared" si="285"/>
        <v>3.48046875</v>
      </c>
      <c r="AO2537">
        <f t="shared" si="286"/>
        <v>3.4804687500000001E-3</v>
      </c>
      <c r="AP2537">
        <f t="shared" si="287"/>
        <v>0.12</v>
      </c>
      <c r="AQ2537">
        <f>VLOOKUP(M2537,spp!A:H,8,FALSE)</f>
        <v>3.8</v>
      </c>
      <c r="AR2537" t="str">
        <f>VLOOKUP(M2537,spp!A:K,10,FALSE)</f>
        <v>Planctívoro</v>
      </c>
      <c r="AS2537" t="str">
        <f>VLOOKUP(M2537,spp!A:L,12,FALSE)</f>
        <v>LC</v>
      </c>
    </row>
    <row r="2538" spans="1:45" x14ac:dyDescent="0.3">
      <c r="A2538">
        <v>49</v>
      </c>
      <c r="B2538" s="2" t="s">
        <v>1176</v>
      </c>
      <c r="C2538" s="2" t="s">
        <v>1177</v>
      </c>
      <c r="D2538" s="2" t="s">
        <v>1186</v>
      </c>
      <c r="E2538" s="2" t="s">
        <v>1192</v>
      </c>
      <c r="F2538" s="2">
        <v>1</v>
      </c>
      <c r="G2538" s="1">
        <v>41501</v>
      </c>
      <c r="H2538" s="61">
        <v>2013</v>
      </c>
      <c r="I2538" s="5" t="s">
        <v>986</v>
      </c>
      <c r="K2538" s="42">
        <v>7.8</v>
      </c>
      <c r="L2538" t="str">
        <f t="shared" si="282"/>
        <v>Profundo</v>
      </c>
      <c r="M2538" s="2" t="s">
        <v>1078</v>
      </c>
      <c r="N2538" t="str">
        <f>VLOOKUP(M2538,spp!A:B,2,FALSE)</f>
        <v>Lutjanus viridis</v>
      </c>
      <c r="O2538">
        <f t="shared" si="281"/>
        <v>12</v>
      </c>
      <c r="S2538">
        <v>12</v>
      </c>
      <c r="AJ2538">
        <f>VLOOKUP(M2538,spp!A:C,3,FALSE)</f>
        <v>1.67E-2</v>
      </c>
      <c r="AK2538">
        <f>VLOOKUP(M2538,spp!A:D,4,FALSE)</f>
        <v>2</v>
      </c>
      <c r="AL2538">
        <f t="shared" si="283"/>
        <v>61.372500000000002</v>
      </c>
      <c r="AM2538">
        <f t="shared" si="284"/>
        <v>1.5343125</v>
      </c>
      <c r="AN2538">
        <f t="shared" si="285"/>
        <v>15.343125000000001</v>
      </c>
      <c r="AO2538">
        <f t="shared" si="286"/>
        <v>1.5343125000000001E-2</v>
      </c>
      <c r="AP2538">
        <f t="shared" si="287"/>
        <v>0.24</v>
      </c>
      <c r="AQ2538">
        <f>VLOOKUP(M2538,spp!A:H,8,FALSE)</f>
        <v>4.2</v>
      </c>
      <c r="AR2538" t="str">
        <f>VLOOKUP(M2538,spp!A:K,10,FALSE)</f>
        <v>Depredador Tope</v>
      </c>
      <c r="AS2538" t="str">
        <f>VLOOKUP(M2538,spp!A:L,12,FALSE)</f>
        <v>LC</v>
      </c>
    </row>
    <row r="2539" spans="1:45" x14ac:dyDescent="0.3">
      <c r="A2539">
        <v>49</v>
      </c>
      <c r="B2539" s="2" t="s">
        <v>1176</v>
      </c>
      <c r="C2539" s="2" t="s">
        <v>1177</v>
      </c>
      <c r="D2539" s="2" t="s">
        <v>1186</v>
      </c>
      <c r="E2539" s="2" t="s">
        <v>1192</v>
      </c>
      <c r="F2539" s="2">
        <v>1</v>
      </c>
      <c r="G2539" s="1">
        <v>41501</v>
      </c>
      <c r="H2539" s="61">
        <v>2013</v>
      </c>
      <c r="I2539" s="5" t="s">
        <v>986</v>
      </c>
      <c r="K2539" s="42">
        <v>7.8</v>
      </c>
      <c r="L2539" t="str">
        <f t="shared" si="282"/>
        <v>Profundo</v>
      </c>
      <c r="M2539" s="2" t="s">
        <v>1037</v>
      </c>
      <c r="N2539" t="str">
        <f>VLOOKUP(M2539,spp!A:B,2,FALSE)</f>
        <v>Prionurus laticlavius</v>
      </c>
      <c r="O2539">
        <f t="shared" si="281"/>
        <v>8</v>
      </c>
      <c r="S2539">
        <v>8</v>
      </c>
      <c r="AJ2539" t="str">
        <f>VLOOKUP(M2539,spp!A:C,3,FALSE)</f>
        <v>0.19800000000000001</v>
      </c>
      <c r="AK2539">
        <f>VLOOKUP(M2539,spp!A:D,4,FALSE)</f>
        <v>2.504</v>
      </c>
      <c r="AL2539">
        <f t="shared" si="283"/>
        <v>2052.6856732641963</v>
      </c>
      <c r="AM2539">
        <f t="shared" si="284"/>
        <v>51.317141831604907</v>
      </c>
      <c r="AN2539">
        <f t="shared" si="285"/>
        <v>513.17141831604908</v>
      </c>
      <c r="AO2539">
        <f t="shared" si="286"/>
        <v>0.51317141831604907</v>
      </c>
      <c r="AP2539">
        <f t="shared" si="287"/>
        <v>0.16</v>
      </c>
      <c r="AQ2539">
        <f>VLOOKUP(M2539,spp!A:H,8,FALSE)</f>
        <v>2.7</v>
      </c>
      <c r="AR2539" t="str">
        <f>VLOOKUP(M2539,spp!A:K,10,FALSE)</f>
        <v>Herbívoro</v>
      </c>
      <c r="AS2539" t="str">
        <f>VLOOKUP(M2539,spp!A:L,12,FALSE)</f>
        <v>LC</v>
      </c>
    </row>
    <row r="2540" spans="1:45" x14ac:dyDescent="0.3">
      <c r="A2540">
        <v>49</v>
      </c>
      <c r="B2540" s="2" t="s">
        <v>1176</v>
      </c>
      <c r="C2540" s="2" t="s">
        <v>1177</v>
      </c>
      <c r="D2540" s="2" t="s">
        <v>1186</v>
      </c>
      <c r="E2540" s="2" t="s">
        <v>1192</v>
      </c>
      <c r="F2540" s="2">
        <v>1</v>
      </c>
      <c r="G2540" s="1">
        <v>41501</v>
      </c>
      <c r="H2540" s="61">
        <v>2013</v>
      </c>
      <c r="I2540" s="5" t="s">
        <v>986</v>
      </c>
      <c r="K2540" s="42">
        <v>7.8</v>
      </c>
      <c r="L2540" t="str">
        <f t="shared" si="282"/>
        <v>Profundo</v>
      </c>
      <c r="M2540" s="2" t="s">
        <v>1038</v>
      </c>
      <c r="N2540" t="str">
        <f>VLOOKUP(M2540,spp!A:B,2,FALSE)</f>
        <v>Holacanthus passer</v>
      </c>
      <c r="O2540">
        <f t="shared" si="281"/>
        <v>1</v>
      </c>
      <c r="R2540">
        <v>1</v>
      </c>
      <c r="AJ2540">
        <f>VLOOKUP(M2540,spp!A:C,3,FALSE)</f>
        <v>2</v>
      </c>
      <c r="AK2540">
        <f>VLOOKUP(M2540,spp!A:D,4,FALSE)</f>
        <v>3</v>
      </c>
      <c r="AL2540">
        <f t="shared" si="283"/>
        <v>3906.25</v>
      </c>
      <c r="AM2540">
        <f t="shared" si="284"/>
        <v>97.65625</v>
      </c>
      <c r="AN2540">
        <f t="shared" si="285"/>
        <v>976.5625</v>
      </c>
      <c r="AO2540">
        <f t="shared" si="286"/>
        <v>0.9765625</v>
      </c>
      <c r="AP2540">
        <f t="shared" si="287"/>
        <v>0.02</v>
      </c>
      <c r="AQ2540">
        <f>VLOOKUP(M2540,spp!A:H,8,FALSE)</f>
        <v>2.6</v>
      </c>
      <c r="AR2540" t="str">
        <f>VLOOKUP(M2540,spp!A:K,10,FALSE)</f>
        <v>Herbívoro</v>
      </c>
      <c r="AS2540" t="str">
        <f>VLOOKUP(M2540,spp!A:L,12,FALSE)</f>
        <v>LC</v>
      </c>
    </row>
    <row r="2541" spans="1:45" x14ac:dyDescent="0.3">
      <c r="A2541">
        <v>49</v>
      </c>
      <c r="B2541" s="2" t="s">
        <v>1176</v>
      </c>
      <c r="C2541" s="2" t="s">
        <v>1177</v>
      </c>
      <c r="D2541" s="2" t="s">
        <v>1186</v>
      </c>
      <c r="E2541" s="2" t="s">
        <v>1192</v>
      </c>
      <c r="F2541" s="2">
        <v>1</v>
      </c>
      <c r="G2541" s="1">
        <v>41501</v>
      </c>
      <c r="H2541" s="61">
        <v>2013</v>
      </c>
      <c r="I2541" s="5" t="s">
        <v>986</v>
      </c>
      <c r="K2541" s="42">
        <v>7.8</v>
      </c>
      <c r="L2541" t="str">
        <f t="shared" si="282"/>
        <v>Profundo</v>
      </c>
      <c r="M2541" s="2" t="s">
        <v>1031</v>
      </c>
      <c r="N2541" t="str">
        <f>VLOOKUP(M2541,spp!A:B,2,FALSE)</f>
        <v>Ophioblennius steindachneri</v>
      </c>
      <c r="O2541">
        <f t="shared" si="281"/>
        <v>2</v>
      </c>
      <c r="Q2541">
        <v>2</v>
      </c>
      <c r="AJ2541">
        <f>VLOOKUP(M2541,spp!A:C,3,FALSE)</f>
        <v>3</v>
      </c>
      <c r="AK2541">
        <f>VLOOKUP(M2541,spp!A:D,4,FALSE)</f>
        <v>2.379</v>
      </c>
      <c r="AL2541">
        <f t="shared" si="283"/>
        <v>724.30585519013448</v>
      </c>
      <c r="AM2541">
        <f t="shared" si="284"/>
        <v>18.107646379753362</v>
      </c>
      <c r="AN2541">
        <f t="shared" si="285"/>
        <v>181.07646379753362</v>
      </c>
      <c r="AO2541">
        <f t="shared" si="286"/>
        <v>0.18107646379753362</v>
      </c>
      <c r="AP2541">
        <f t="shared" si="287"/>
        <v>0.04</v>
      </c>
      <c r="AQ2541">
        <f>VLOOKUP(M2541,spp!A:H,8,FALSE)</f>
        <v>2.7</v>
      </c>
      <c r="AR2541" t="str">
        <f>VLOOKUP(M2541,spp!A:K,10,FALSE)</f>
        <v>Herbívoro</v>
      </c>
      <c r="AS2541" t="str">
        <f>VLOOKUP(M2541,spp!A:L,12,FALSE)</f>
        <v>LC</v>
      </c>
    </row>
    <row r="2542" spans="1:45" x14ac:dyDescent="0.3">
      <c r="A2542">
        <v>49</v>
      </c>
      <c r="B2542" s="2" t="s">
        <v>1176</v>
      </c>
      <c r="C2542" s="2" t="s">
        <v>1177</v>
      </c>
      <c r="D2542" s="2" t="s">
        <v>1186</v>
      </c>
      <c r="E2542" s="2" t="s">
        <v>1192</v>
      </c>
      <c r="F2542" s="2">
        <v>1</v>
      </c>
      <c r="G2542" s="1">
        <v>41501</v>
      </c>
      <c r="H2542" s="61">
        <v>2013</v>
      </c>
      <c r="I2542" s="5" t="s">
        <v>986</v>
      </c>
      <c r="K2542" s="42">
        <v>7.8</v>
      </c>
      <c r="L2542" t="str">
        <f t="shared" si="282"/>
        <v>Profundo</v>
      </c>
      <c r="M2542" s="2" t="s">
        <v>1029</v>
      </c>
      <c r="N2542" t="str">
        <f>VLOOKUP(M2542,spp!A:B,2,FALSE)</f>
        <v>Cirrhitus rivulatus</v>
      </c>
      <c r="O2542">
        <f t="shared" si="281"/>
        <v>12</v>
      </c>
      <c r="S2542">
        <v>12</v>
      </c>
      <c r="AJ2542">
        <f>VLOOKUP(M2542,spp!A:C,3,FALSE)</f>
        <v>2.76E-2</v>
      </c>
      <c r="AK2542">
        <f>VLOOKUP(M2542,spp!A:D,4,FALSE)</f>
        <v>3</v>
      </c>
      <c r="AL2542">
        <f t="shared" si="283"/>
        <v>1775.0249999999999</v>
      </c>
      <c r="AM2542">
        <f t="shared" si="284"/>
        <v>44.375624999999999</v>
      </c>
      <c r="AN2542">
        <f t="shared" si="285"/>
        <v>443.75625000000002</v>
      </c>
      <c r="AO2542">
        <f t="shared" si="286"/>
        <v>0.44375625000000002</v>
      </c>
      <c r="AP2542">
        <f t="shared" si="287"/>
        <v>0.24</v>
      </c>
      <c r="AQ2542">
        <f>VLOOKUP(M2542,spp!A:H,8,FALSE)</f>
        <v>4</v>
      </c>
      <c r="AR2542" t="str">
        <f>VLOOKUP(M2542,spp!A:K,10,FALSE)</f>
        <v>Depredador Tope</v>
      </c>
      <c r="AS2542" t="str">
        <f>VLOOKUP(M2542,spp!A:L,12,FALSE)</f>
        <v>LC</v>
      </c>
    </row>
    <row r="2543" spans="1:45" x14ac:dyDescent="0.3">
      <c r="A2543">
        <v>49</v>
      </c>
      <c r="B2543" s="2" t="s">
        <v>1176</v>
      </c>
      <c r="C2543" s="2" t="s">
        <v>1177</v>
      </c>
      <c r="D2543" s="2" t="s">
        <v>1186</v>
      </c>
      <c r="E2543" s="2" t="s">
        <v>1192</v>
      </c>
      <c r="F2543" s="2">
        <v>1</v>
      </c>
      <c r="G2543" s="1">
        <v>41501</v>
      </c>
      <c r="H2543" s="61">
        <v>2013</v>
      </c>
      <c r="I2543" s="5" t="s">
        <v>986</v>
      </c>
      <c r="K2543" s="42">
        <v>7.8</v>
      </c>
      <c r="L2543" t="str">
        <f t="shared" si="282"/>
        <v>Profundo</v>
      </c>
      <c r="M2543" s="2" t="s">
        <v>1205</v>
      </c>
      <c r="N2543" t="str">
        <f>VLOOKUP(M2543,spp!A:B,2,FALSE)</f>
        <v>Aetobatus narinari</v>
      </c>
      <c r="O2543">
        <f t="shared" si="281"/>
        <v>1</v>
      </c>
      <c r="AC2543">
        <v>1</v>
      </c>
      <c r="AJ2543">
        <f>VLOOKUP(M2543,spp!A:C,3,FALSE)</f>
        <v>5</v>
      </c>
      <c r="AK2543">
        <f>VLOOKUP(M2543,spp!A:D,4,FALSE)</f>
        <v>3.13</v>
      </c>
      <c r="AL2543">
        <f t="shared" si="283"/>
        <v>24652300.310362484</v>
      </c>
      <c r="AM2543">
        <f t="shared" si="284"/>
        <v>616307.50775906211</v>
      </c>
      <c r="AN2543">
        <f t="shared" si="285"/>
        <v>6163075.0775906211</v>
      </c>
      <c r="AO2543">
        <f t="shared" si="286"/>
        <v>6163.0750775906208</v>
      </c>
      <c r="AP2543">
        <f t="shared" si="287"/>
        <v>0.02</v>
      </c>
      <c r="AQ2543">
        <f>VLOOKUP(M2543,spp!A:H,8,FALSE)</f>
        <v>3.2</v>
      </c>
      <c r="AR2543" t="str">
        <f>VLOOKUP(M2543,spp!A:K,10,FALSE)</f>
        <v>Depredador</v>
      </c>
      <c r="AS2543" t="str">
        <f>VLOOKUP(M2543,spp!A:L,12,FALSE)</f>
        <v>NT</v>
      </c>
    </row>
    <row r="2544" spans="1:45" x14ac:dyDescent="0.3">
      <c r="A2544">
        <v>49</v>
      </c>
      <c r="B2544" s="2" t="s">
        <v>1176</v>
      </c>
      <c r="C2544" s="2" t="s">
        <v>1177</v>
      </c>
      <c r="D2544" s="2" t="s">
        <v>1186</v>
      </c>
      <c r="E2544" s="2" t="s">
        <v>1192</v>
      </c>
      <c r="F2544" s="2">
        <v>1</v>
      </c>
      <c r="G2544" s="1">
        <v>41501</v>
      </c>
      <c r="H2544" s="61">
        <v>2013</v>
      </c>
      <c r="I2544" s="5" t="s">
        <v>986</v>
      </c>
      <c r="K2544" s="42">
        <v>7.8</v>
      </c>
      <c r="L2544" t="str">
        <f t="shared" si="282"/>
        <v>Profundo</v>
      </c>
      <c r="M2544" s="2" t="s">
        <v>1047</v>
      </c>
      <c r="N2544" t="str">
        <f>VLOOKUP(M2544,spp!A:B,2,FALSE)</f>
        <v>Scarus rubroviolaceus</v>
      </c>
      <c r="O2544">
        <f t="shared" si="281"/>
        <v>1</v>
      </c>
      <c r="T2544">
        <v>1</v>
      </c>
      <c r="AJ2544">
        <f>VLOOKUP(M2544,spp!A:C,3,FALSE)</f>
        <v>1</v>
      </c>
      <c r="AK2544">
        <f>VLOOKUP(M2544,spp!A:D,4,FALSE)</f>
        <v>3.109</v>
      </c>
      <c r="AL2544">
        <f t="shared" si="283"/>
        <v>22191.951110203983</v>
      </c>
      <c r="AM2544">
        <f t="shared" si="284"/>
        <v>554.79877775509954</v>
      </c>
      <c r="AN2544">
        <f t="shared" si="285"/>
        <v>5547.9877775509958</v>
      </c>
      <c r="AO2544">
        <f t="shared" si="286"/>
        <v>5.547987777550996</v>
      </c>
      <c r="AP2544">
        <f t="shared" si="287"/>
        <v>0.02</v>
      </c>
      <c r="AQ2544">
        <f>VLOOKUP(M2544,spp!A:H,8,FALSE)</f>
        <v>2</v>
      </c>
      <c r="AR2544" t="str">
        <f>VLOOKUP(M2544,spp!A:K,10,FALSE)</f>
        <v>Herbívoro</v>
      </c>
      <c r="AS2544" t="str">
        <f>VLOOKUP(M2544,spp!A:L,12,FALSE)</f>
        <v>LC</v>
      </c>
    </row>
    <row r="2545" spans="1:45" x14ac:dyDescent="0.3">
      <c r="A2545">
        <v>49</v>
      </c>
      <c r="B2545" s="2" t="s">
        <v>1176</v>
      </c>
      <c r="C2545" s="2" t="s">
        <v>1177</v>
      </c>
      <c r="D2545" s="2" t="s">
        <v>1186</v>
      </c>
      <c r="E2545" s="2" t="s">
        <v>1192</v>
      </c>
      <c r="F2545" s="2">
        <v>1</v>
      </c>
      <c r="G2545" s="1">
        <v>41501</v>
      </c>
      <c r="H2545" s="61">
        <v>2013</v>
      </c>
      <c r="I2545" s="5" t="s">
        <v>986</v>
      </c>
      <c r="K2545" s="42">
        <v>7.8</v>
      </c>
      <c r="L2545" t="str">
        <f t="shared" si="282"/>
        <v>Profundo</v>
      </c>
      <c r="M2545" s="2" t="s">
        <v>1200</v>
      </c>
      <c r="N2545" t="str">
        <f>VLOOKUP(M2545,spp!A:B,2,FALSE)</f>
        <v>Thalassoma grammaticum</v>
      </c>
      <c r="O2545">
        <f t="shared" si="281"/>
        <v>8</v>
      </c>
      <c r="Q2545">
        <v>5</v>
      </c>
      <c r="R2545">
        <v>3</v>
      </c>
      <c r="AJ2545">
        <f>VLOOKUP(M2545,spp!A:C,3,FALSE)</f>
        <v>1</v>
      </c>
      <c r="AK2545">
        <f>VLOOKUP(M2545,spp!A:D,4,FALSE)</f>
        <v>2.9718</v>
      </c>
      <c r="AL2545">
        <f t="shared" si="283"/>
        <v>7449.414941318124</v>
      </c>
      <c r="AM2545">
        <f t="shared" si="284"/>
        <v>186.2353735329531</v>
      </c>
      <c r="AN2545">
        <f t="shared" si="285"/>
        <v>1862.353735329531</v>
      </c>
      <c r="AO2545">
        <f t="shared" si="286"/>
        <v>1.862353735329531</v>
      </c>
      <c r="AP2545">
        <f t="shared" si="287"/>
        <v>0.16</v>
      </c>
      <c r="AQ2545">
        <f>VLOOKUP(M2545,spp!A:H,8,FALSE)</f>
        <v>3.5</v>
      </c>
      <c r="AR2545" t="str">
        <f>VLOOKUP(M2545,spp!A:K,10,FALSE)</f>
        <v>Depredador</v>
      </c>
      <c r="AS2545" t="str">
        <f>VLOOKUP(M2545,spp!A:L,12,FALSE)</f>
        <v>LC</v>
      </c>
    </row>
    <row r="2546" spans="1:45" x14ac:dyDescent="0.3">
      <c r="A2546">
        <v>49</v>
      </c>
      <c r="B2546" s="2" t="s">
        <v>1176</v>
      </c>
      <c r="C2546" s="2" t="s">
        <v>1177</v>
      </c>
      <c r="D2546" s="2" t="s">
        <v>1186</v>
      </c>
      <c r="E2546" s="2" t="s">
        <v>1192</v>
      </c>
      <c r="F2546" s="2">
        <v>1</v>
      </c>
      <c r="G2546" s="1">
        <v>41501</v>
      </c>
      <c r="H2546" s="61">
        <v>2013</v>
      </c>
      <c r="I2546" s="5" t="s">
        <v>986</v>
      </c>
      <c r="K2546" s="42">
        <v>7.8</v>
      </c>
      <c r="L2546" t="str">
        <f t="shared" si="282"/>
        <v>Profundo</v>
      </c>
      <c r="M2546" s="2" t="s">
        <v>1079</v>
      </c>
      <c r="N2546" t="str">
        <f>VLOOKUP(M2546,spp!A:B,2,FALSE)</f>
        <v>Cirrhitichthys oxycephalus</v>
      </c>
      <c r="O2546">
        <f t="shared" si="281"/>
        <v>4</v>
      </c>
      <c r="P2546">
        <v>4</v>
      </c>
      <c r="AJ2546">
        <f>VLOOKUP(M2546,spp!A:C,3,FALSE)</f>
        <v>3.32E-2</v>
      </c>
      <c r="AK2546">
        <f>VLOOKUP(M2546,spp!A:D,4,FALSE)</f>
        <v>3</v>
      </c>
      <c r="AL2546">
        <f t="shared" si="283"/>
        <v>2.0750000000000002</v>
      </c>
      <c r="AM2546">
        <f t="shared" si="284"/>
        <v>5.1875000000000004E-2</v>
      </c>
      <c r="AN2546">
        <f t="shared" si="285"/>
        <v>0.51875000000000004</v>
      </c>
      <c r="AO2546">
        <f t="shared" si="286"/>
        <v>5.1875000000000001E-4</v>
      </c>
      <c r="AP2546">
        <f t="shared" si="287"/>
        <v>0.08</v>
      </c>
      <c r="AQ2546">
        <f>VLOOKUP(M2546,spp!A:H,8,FALSE)</f>
        <v>3.9</v>
      </c>
      <c r="AR2546" t="str">
        <f>VLOOKUP(M2546,spp!A:K,10,FALSE)</f>
        <v>Depredador</v>
      </c>
      <c r="AS2546" t="str">
        <f>VLOOKUP(M2546,spp!A:L,12,FALSE)</f>
        <v>NE</v>
      </c>
    </row>
    <row r="2547" spans="1:45" x14ac:dyDescent="0.3">
      <c r="A2547">
        <v>49</v>
      </c>
      <c r="B2547" s="2" t="s">
        <v>1176</v>
      </c>
      <c r="C2547" s="2" t="s">
        <v>1177</v>
      </c>
      <c r="D2547" s="2" t="s">
        <v>1186</v>
      </c>
      <c r="E2547" s="2" t="s">
        <v>1192</v>
      </c>
      <c r="F2547" s="2">
        <v>1</v>
      </c>
      <c r="G2547" s="1">
        <v>41501</v>
      </c>
      <c r="H2547" s="61">
        <v>2013</v>
      </c>
      <c r="I2547" s="5" t="s">
        <v>986</v>
      </c>
      <c r="K2547" s="42">
        <v>7.8</v>
      </c>
      <c r="L2547" t="str">
        <f t="shared" si="282"/>
        <v>Profundo</v>
      </c>
      <c r="M2547" s="2" t="s">
        <v>1080</v>
      </c>
      <c r="N2547" t="str">
        <f>VLOOKUP(M2547,spp!A:B,2,FALSE)</f>
        <v>Aulostomus chinensis</v>
      </c>
      <c r="O2547">
        <f t="shared" si="281"/>
        <v>3</v>
      </c>
      <c r="U2547">
        <v>3</v>
      </c>
      <c r="AJ2547">
        <f>VLOOKUP(M2547,spp!A:C,3,FALSE)</f>
        <v>2</v>
      </c>
      <c r="AK2547">
        <f>VLOOKUP(M2547,spp!A:D,4,FALSE)</f>
        <v>3</v>
      </c>
      <c r="AL2547">
        <f t="shared" si="283"/>
        <v>257250</v>
      </c>
      <c r="AM2547">
        <f t="shared" si="284"/>
        <v>6431.25</v>
      </c>
      <c r="AN2547">
        <f t="shared" si="285"/>
        <v>64312.5</v>
      </c>
      <c r="AO2547">
        <f t="shared" si="286"/>
        <v>64.3125</v>
      </c>
      <c r="AP2547">
        <f t="shared" si="287"/>
        <v>0.06</v>
      </c>
      <c r="AQ2547">
        <f>VLOOKUP(M2547,spp!A:H,8,FALSE)</f>
        <v>3.9</v>
      </c>
      <c r="AR2547" t="str">
        <f>VLOOKUP(M2547,spp!A:K,10,FALSE)</f>
        <v>Depredador</v>
      </c>
      <c r="AS2547" t="str">
        <f>VLOOKUP(M2547,spp!A:L,12,FALSE)</f>
        <v>NE</v>
      </c>
    </row>
    <row r="2548" spans="1:45" x14ac:dyDescent="0.3">
      <c r="A2548">
        <v>49</v>
      </c>
      <c r="B2548" s="2" t="s">
        <v>1176</v>
      </c>
      <c r="C2548" s="2" t="s">
        <v>1177</v>
      </c>
      <c r="D2548" s="2" t="s">
        <v>1186</v>
      </c>
      <c r="E2548" s="2" t="s">
        <v>1192</v>
      </c>
      <c r="F2548" s="2">
        <v>1</v>
      </c>
      <c r="G2548" s="1">
        <v>41501</v>
      </c>
      <c r="H2548" s="61">
        <v>2013</v>
      </c>
      <c r="I2548" s="5" t="s">
        <v>986</v>
      </c>
      <c r="K2548" s="42">
        <v>7.8</v>
      </c>
      <c r="L2548" t="str">
        <f t="shared" si="282"/>
        <v>Profundo</v>
      </c>
      <c r="M2548" s="2" t="s">
        <v>1141</v>
      </c>
      <c r="N2548" t="str">
        <f>VLOOKUP(M2548,spp!A:B,2,FALSE)</f>
        <v>Halichoeres discolor</v>
      </c>
      <c r="O2548">
        <f t="shared" si="281"/>
        <v>5</v>
      </c>
      <c r="Q2548">
        <v>5</v>
      </c>
      <c r="AJ2548">
        <f>VLOOKUP(M2548,spp!A:C,3,FALSE)</f>
        <v>0.01</v>
      </c>
      <c r="AK2548">
        <f>VLOOKUP(M2548,spp!A:D,4,FALSE)</f>
        <v>3.04</v>
      </c>
      <c r="AL2548">
        <f t="shared" si="283"/>
        <v>22.864212355118589</v>
      </c>
      <c r="AM2548">
        <f t="shared" si="284"/>
        <v>0.57160530887796468</v>
      </c>
      <c r="AN2548">
        <f t="shared" si="285"/>
        <v>5.7160530887796472</v>
      </c>
      <c r="AO2548">
        <f t="shared" si="286"/>
        <v>5.7160530887796473E-3</v>
      </c>
      <c r="AP2548">
        <f t="shared" si="287"/>
        <v>0.1</v>
      </c>
      <c r="AQ2548">
        <f>VLOOKUP(M2548,spp!A:H,8,FALSE)</f>
        <v>3.4</v>
      </c>
      <c r="AR2548" t="str">
        <f>VLOOKUP(M2548,spp!A:K,10,FALSE)</f>
        <v>Depredador</v>
      </c>
      <c r="AS2548" t="str">
        <f>VLOOKUP(M2548,spp!A:L,12,FALSE)</f>
        <v>VU</v>
      </c>
    </row>
    <row r="2549" spans="1:45" x14ac:dyDescent="0.3">
      <c r="A2549">
        <v>49</v>
      </c>
      <c r="B2549" s="2" t="s">
        <v>1176</v>
      </c>
      <c r="C2549" s="2" t="s">
        <v>1177</v>
      </c>
      <c r="D2549" s="2" t="s">
        <v>1186</v>
      </c>
      <c r="E2549" s="2" t="s">
        <v>1192</v>
      </c>
      <c r="F2549" s="2">
        <v>1</v>
      </c>
      <c r="G2549" s="1">
        <v>41501</v>
      </c>
      <c r="H2549" s="61">
        <v>2013</v>
      </c>
      <c r="I2549" s="5" t="s">
        <v>986</v>
      </c>
      <c r="K2549" s="42">
        <v>7.8</v>
      </c>
      <c r="L2549" t="str">
        <f t="shared" si="282"/>
        <v>Profundo</v>
      </c>
      <c r="M2549" s="2" t="s">
        <v>1034</v>
      </c>
      <c r="N2549" t="str">
        <f>VLOOKUP(M2549,spp!A:B,2,FALSE)</f>
        <v>Acanthurus nigricans</v>
      </c>
      <c r="O2549">
        <f t="shared" si="281"/>
        <v>5</v>
      </c>
      <c r="R2549">
        <v>5</v>
      </c>
      <c r="AJ2549">
        <f>VLOOKUP(M2549,spp!A:C,3,FALSE)</f>
        <v>6</v>
      </c>
      <c r="AK2549">
        <f>VLOOKUP(M2549,spp!A:D,4,FALSE)</f>
        <v>2.669</v>
      </c>
      <c r="AL2549">
        <f t="shared" si="283"/>
        <v>25396.512319451336</v>
      </c>
      <c r="AM2549">
        <f t="shared" si="284"/>
        <v>634.91280798628338</v>
      </c>
      <c r="AN2549">
        <f t="shared" si="285"/>
        <v>6349.1280798628341</v>
      </c>
      <c r="AO2549">
        <f t="shared" si="286"/>
        <v>6.349128079862834</v>
      </c>
      <c r="AP2549">
        <f t="shared" si="287"/>
        <v>0.1</v>
      </c>
      <c r="AQ2549">
        <f>VLOOKUP(M2549,spp!A:H,8,FALSE)</f>
        <v>2</v>
      </c>
      <c r="AR2549" t="str">
        <f>VLOOKUP(M2549,spp!A:K,10,FALSE)</f>
        <v>Herbívoro</v>
      </c>
      <c r="AS2549" t="str">
        <f>VLOOKUP(M2549,spp!A:L,12,FALSE)</f>
        <v>LC</v>
      </c>
    </row>
    <row r="2550" spans="1:45" x14ac:dyDescent="0.3">
      <c r="A2550">
        <v>49</v>
      </c>
      <c r="B2550" s="2" t="s">
        <v>1176</v>
      </c>
      <c r="C2550" s="2" t="s">
        <v>1177</v>
      </c>
      <c r="D2550" s="2" t="s">
        <v>1186</v>
      </c>
      <c r="E2550" s="2" t="s">
        <v>1192</v>
      </c>
      <c r="F2550" s="2">
        <v>1</v>
      </c>
      <c r="G2550" s="1">
        <v>41501</v>
      </c>
      <c r="H2550" s="61">
        <v>2013</v>
      </c>
      <c r="I2550" s="5" t="s">
        <v>986</v>
      </c>
      <c r="K2550" s="42">
        <v>7.8</v>
      </c>
      <c r="L2550" t="str">
        <f t="shared" si="282"/>
        <v>Profundo</v>
      </c>
      <c r="M2550" s="2" t="s">
        <v>1194</v>
      </c>
      <c r="N2550" t="str">
        <f>VLOOKUP(M2550,spp!A:B,2,FALSE)</f>
        <v>Stegastes arcifrons</v>
      </c>
      <c r="O2550">
        <f t="shared" si="281"/>
        <v>20</v>
      </c>
      <c r="Q2550">
        <v>20</v>
      </c>
      <c r="AJ2550">
        <f>VLOOKUP(M2550,spp!A:C,3,FALSE)</f>
        <v>3.49E-2</v>
      </c>
      <c r="AK2550">
        <f>VLOOKUP(M2550,spp!A:D,4,FALSE)</f>
        <v>2</v>
      </c>
      <c r="AL2550">
        <f t="shared" si="283"/>
        <v>39.262500000000003</v>
      </c>
      <c r="AM2550">
        <f t="shared" si="284"/>
        <v>0.98156250000000012</v>
      </c>
      <c r="AN2550">
        <f t="shared" si="285"/>
        <v>9.8156250000000007</v>
      </c>
      <c r="AO2550">
        <f t="shared" si="286"/>
        <v>9.8156250000000014E-3</v>
      </c>
      <c r="AP2550">
        <f t="shared" si="287"/>
        <v>0.4</v>
      </c>
      <c r="AQ2550">
        <f>VLOOKUP(M2550,spp!A:H,8,FALSE)</f>
        <v>2.97</v>
      </c>
      <c r="AR2550" t="str">
        <f>VLOOKUP(M2550,spp!A:K,10,FALSE)</f>
        <v>Herbívoro</v>
      </c>
      <c r="AS2550" t="str">
        <f>VLOOKUP(M2550,spp!A:L,12,FALSE)</f>
        <v>LC</v>
      </c>
    </row>
    <row r="2551" spans="1:45" x14ac:dyDescent="0.3">
      <c r="A2551">
        <v>49</v>
      </c>
      <c r="B2551" s="2" t="s">
        <v>1176</v>
      </c>
      <c r="C2551" s="2" t="s">
        <v>1177</v>
      </c>
      <c r="D2551" s="2" t="s">
        <v>1186</v>
      </c>
      <c r="E2551" s="2" t="s">
        <v>1192</v>
      </c>
      <c r="F2551" s="2">
        <v>1</v>
      </c>
      <c r="G2551" s="1">
        <v>41501</v>
      </c>
      <c r="H2551" s="61">
        <v>2013</v>
      </c>
      <c r="I2551" s="5" t="s">
        <v>986</v>
      </c>
      <c r="K2551" s="42">
        <v>7.8</v>
      </c>
      <c r="L2551" t="str">
        <f t="shared" si="282"/>
        <v>Profundo</v>
      </c>
      <c r="M2551" s="2" t="s">
        <v>1071</v>
      </c>
      <c r="N2551" t="str">
        <f>VLOOKUP(M2551,spp!A:B,2,FALSE)</f>
        <v>Anisotremus interruptus</v>
      </c>
      <c r="O2551">
        <f t="shared" si="281"/>
        <v>1</v>
      </c>
      <c r="T2551">
        <v>1</v>
      </c>
      <c r="AJ2551">
        <f>VLOOKUP(M2551,spp!A:C,3,FALSE)</f>
        <v>5</v>
      </c>
      <c r="AK2551">
        <f>VLOOKUP(M2551,spp!A:D,4,FALSE)</f>
        <v>2.91</v>
      </c>
      <c r="AL2551">
        <f t="shared" si="283"/>
        <v>58475.700028775253</v>
      </c>
      <c r="AM2551">
        <f t="shared" si="284"/>
        <v>1461.8925007193814</v>
      </c>
      <c r="AN2551">
        <f t="shared" si="285"/>
        <v>14618.925007193813</v>
      </c>
      <c r="AO2551">
        <f t="shared" si="286"/>
        <v>14.618925007193813</v>
      </c>
      <c r="AP2551">
        <f t="shared" si="287"/>
        <v>0.02</v>
      </c>
      <c r="AQ2551">
        <f>VLOOKUP(M2551,spp!A:H,8,FALSE)</f>
        <v>3.5</v>
      </c>
      <c r="AR2551" t="str">
        <f>VLOOKUP(M2551,spp!A:K,10,FALSE)</f>
        <v>Depredador</v>
      </c>
      <c r="AS2551" t="str">
        <f>VLOOKUP(M2551,spp!A:L,12,FALSE)</f>
        <v>LC</v>
      </c>
    </row>
    <row r="2552" spans="1:45" x14ac:dyDescent="0.3">
      <c r="A2552">
        <v>49</v>
      </c>
      <c r="B2552" s="2" t="s">
        <v>1176</v>
      </c>
      <c r="C2552" s="2" t="s">
        <v>1177</v>
      </c>
      <c r="D2552" s="2" t="s">
        <v>1186</v>
      </c>
      <c r="E2552" s="2" t="s">
        <v>1192</v>
      </c>
      <c r="F2552" s="2">
        <v>2</v>
      </c>
      <c r="G2552" s="1">
        <v>41501</v>
      </c>
      <c r="H2552" s="61">
        <v>2013</v>
      </c>
      <c r="I2552" s="5" t="s">
        <v>986</v>
      </c>
      <c r="K2552" s="42">
        <v>7.8</v>
      </c>
      <c r="L2552" t="str">
        <f t="shared" si="282"/>
        <v>Profundo</v>
      </c>
      <c r="M2552" s="2" t="s">
        <v>1028</v>
      </c>
      <c r="N2552" t="str">
        <f>VLOOKUP(M2552,spp!A:B,2,FALSE)</f>
        <v>Thalassoma lucasanum</v>
      </c>
      <c r="O2552">
        <f t="shared" si="281"/>
        <v>20</v>
      </c>
      <c r="Q2552">
        <v>20</v>
      </c>
      <c r="AJ2552">
        <f>VLOOKUP(M2552,spp!A:C,3,FALSE)</f>
        <v>1.261E-2</v>
      </c>
      <c r="AK2552">
        <f>VLOOKUP(M2552,spp!A:D,4,FALSE)</f>
        <v>2</v>
      </c>
      <c r="AL2552">
        <f t="shared" si="283"/>
        <v>14.186250000000001</v>
      </c>
      <c r="AM2552">
        <f t="shared" si="284"/>
        <v>0.35465625000000001</v>
      </c>
      <c r="AN2552">
        <f t="shared" si="285"/>
        <v>3.5465625000000003</v>
      </c>
      <c r="AO2552">
        <f t="shared" si="286"/>
        <v>3.5465625000000002E-3</v>
      </c>
      <c r="AP2552">
        <f t="shared" si="287"/>
        <v>0.4</v>
      </c>
      <c r="AQ2552">
        <f>VLOOKUP(M2552,spp!A:H,8,FALSE)</f>
        <v>3.5</v>
      </c>
      <c r="AR2552" t="str">
        <f>VLOOKUP(M2552,spp!A:K,10,FALSE)</f>
        <v>Depredador</v>
      </c>
      <c r="AS2552" t="str">
        <f>VLOOKUP(M2552,spp!A:L,12,FALSE)</f>
        <v>LC</v>
      </c>
    </row>
    <row r="2553" spans="1:45" x14ac:dyDescent="0.3">
      <c r="A2553">
        <v>49</v>
      </c>
      <c r="B2553" s="2" t="s">
        <v>1176</v>
      </c>
      <c r="C2553" s="2" t="s">
        <v>1177</v>
      </c>
      <c r="D2553" s="2" t="s">
        <v>1186</v>
      </c>
      <c r="E2553" s="2" t="s">
        <v>1192</v>
      </c>
      <c r="F2553" s="2">
        <v>2</v>
      </c>
      <c r="G2553" s="1">
        <v>41501</v>
      </c>
      <c r="H2553" s="61">
        <v>2013</v>
      </c>
      <c r="I2553" s="5" t="s">
        <v>986</v>
      </c>
      <c r="K2553" s="42">
        <v>7.8</v>
      </c>
      <c r="L2553" t="str">
        <f t="shared" si="282"/>
        <v>Profundo</v>
      </c>
      <c r="M2553" s="2" t="s">
        <v>1208</v>
      </c>
      <c r="N2553" t="str">
        <f>VLOOKUP(M2553,spp!A:B,2,FALSE)</f>
        <v>Aluterus scriptus</v>
      </c>
      <c r="O2553">
        <f t="shared" si="281"/>
        <v>1</v>
      </c>
      <c r="S2553">
        <v>1</v>
      </c>
      <c r="AJ2553" t="str">
        <f>VLOOKUP(M2553,spp!A:C,3,FALSE)</f>
        <v>0.82299999999999995</v>
      </c>
      <c r="AK2553">
        <f>VLOOKUP(M2553,spp!A:D,4,FALSE)</f>
        <v>1</v>
      </c>
      <c r="AL2553">
        <f t="shared" si="283"/>
        <v>14.402499999999982</v>
      </c>
      <c r="AM2553">
        <f t="shared" si="284"/>
        <v>0.36006249999999956</v>
      </c>
      <c r="AN2553">
        <f t="shared" si="285"/>
        <v>3.6006249999999955</v>
      </c>
      <c r="AO2553">
        <f t="shared" si="286"/>
        <v>3.6006249999999953E-3</v>
      </c>
      <c r="AP2553">
        <f t="shared" si="287"/>
        <v>0.02</v>
      </c>
      <c r="AQ2553">
        <f>VLOOKUP(M2553,spp!A:H,8,FALSE)</f>
        <v>2.8</v>
      </c>
      <c r="AR2553" t="str">
        <f>VLOOKUP(M2553,spp!A:K,10,FALSE)</f>
        <v>Herbívoro</v>
      </c>
      <c r="AS2553" t="str">
        <f>VLOOKUP(M2553,spp!A:L,12,FALSE)</f>
        <v>NE</v>
      </c>
    </row>
    <row r="2554" spans="1:45" x14ac:dyDescent="0.3">
      <c r="A2554">
        <v>49</v>
      </c>
      <c r="B2554" s="2" t="s">
        <v>1176</v>
      </c>
      <c r="C2554" s="2" t="s">
        <v>1177</v>
      </c>
      <c r="D2554" s="2" t="s">
        <v>1186</v>
      </c>
      <c r="E2554" s="2" t="s">
        <v>1192</v>
      </c>
      <c r="F2554" s="2">
        <v>2</v>
      </c>
      <c r="G2554" s="1">
        <v>41501</v>
      </c>
      <c r="H2554" s="61">
        <v>2013</v>
      </c>
      <c r="I2554" s="5" t="s">
        <v>986</v>
      </c>
      <c r="K2554" s="42">
        <v>7.8</v>
      </c>
      <c r="L2554" t="str">
        <f t="shared" si="282"/>
        <v>Profundo</v>
      </c>
      <c r="M2554" s="2" t="s">
        <v>1034</v>
      </c>
      <c r="N2554" t="str">
        <f>VLOOKUP(M2554,spp!A:B,2,FALSE)</f>
        <v>Acanthurus nigricans</v>
      </c>
      <c r="O2554">
        <f t="shared" si="281"/>
        <v>5</v>
      </c>
      <c r="R2554">
        <v>5</v>
      </c>
      <c r="AJ2554">
        <f>VLOOKUP(M2554,spp!A:C,3,FALSE)</f>
        <v>6</v>
      </c>
      <c r="AK2554">
        <f>VLOOKUP(M2554,spp!A:D,4,FALSE)</f>
        <v>2.669</v>
      </c>
      <c r="AL2554">
        <f t="shared" si="283"/>
        <v>25396.512319451336</v>
      </c>
      <c r="AM2554">
        <f t="shared" si="284"/>
        <v>634.91280798628338</v>
      </c>
      <c r="AN2554">
        <f t="shared" si="285"/>
        <v>6349.1280798628341</v>
      </c>
      <c r="AO2554">
        <f t="shared" si="286"/>
        <v>6.349128079862834</v>
      </c>
      <c r="AP2554">
        <f t="shared" si="287"/>
        <v>0.1</v>
      </c>
      <c r="AQ2554">
        <f>VLOOKUP(M2554,spp!A:H,8,FALSE)</f>
        <v>2</v>
      </c>
      <c r="AR2554" t="str">
        <f>VLOOKUP(M2554,spp!A:K,10,FALSE)</f>
        <v>Herbívoro</v>
      </c>
      <c r="AS2554" t="str">
        <f>VLOOKUP(M2554,spp!A:L,12,FALSE)</f>
        <v>LC</v>
      </c>
    </row>
    <row r="2555" spans="1:45" x14ac:dyDescent="0.3">
      <c r="A2555">
        <v>49</v>
      </c>
      <c r="B2555" s="2" t="s">
        <v>1176</v>
      </c>
      <c r="C2555" s="2" t="s">
        <v>1177</v>
      </c>
      <c r="D2555" s="2" t="s">
        <v>1186</v>
      </c>
      <c r="E2555" s="2" t="s">
        <v>1192</v>
      </c>
      <c r="F2555" s="2">
        <v>2</v>
      </c>
      <c r="G2555" s="1">
        <v>41501</v>
      </c>
      <c r="H2555" s="61">
        <v>2013</v>
      </c>
      <c r="I2555" s="5" t="s">
        <v>986</v>
      </c>
      <c r="K2555" s="42">
        <v>7.8</v>
      </c>
      <c r="L2555" t="str">
        <f t="shared" si="282"/>
        <v>Profundo</v>
      </c>
      <c r="M2555" s="2" t="s">
        <v>1081</v>
      </c>
      <c r="N2555" t="str">
        <f>VLOOKUP(M2555,spp!A:B,2,FALSE)</f>
        <v>Triaenodon obesus</v>
      </c>
      <c r="O2555">
        <f t="shared" si="281"/>
        <v>1</v>
      </c>
      <c r="Y2555">
        <v>1</v>
      </c>
      <c r="AJ2555">
        <f>VLOOKUP(M2555,spp!A:C,3,FALSE)</f>
        <v>1.5E-3</v>
      </c>
      <c r="AK2555">
        <f>VLOOKUP(M2555,spp!A:D,4,FALSE)</f>
        <v>3</v>
      </c>
      <c r="AL2555">
        <f t="shared" si="283"/>
        <v>632.8125</v>
      </c>
      <c r="AM2555">
        <f t="shared" si="284"/>
        <v>15.8203125</v>
      </c>
      <c r="AN2555">
        <f t="shared" si="285"/>
        <v>158.203125</v>
      </c>
      <c r="AO2555">
        <f t="shared" si="286"/>
        <v>0.158203125</v>
      </c>
      <c r="AP2555">
        <f t="shared" si="287"/>
        <v>0.02</v>
      </c>
      <c r="AQ2555">
        <f>VLOOKUP(M2555,spp!A:H,8,FALSE)</f>
        <v>4.2</v>
      </c>
      <c r="AR2555" t="str">
        <f>VLOOKUP(M2555,spp!A:K,10,FALSE)</f>
        <v>Depredador Tope</v>
      </c>
      <c r="AS2555" t="str">
        <f>VLOOKUP(M2555,spp!A:L,12,FALSE)</f>
        <v>NT</v>
      </c>
    </row>
    <row r="2556" spans="1:45" x14ac:dyDescent="0.3">
      <c r="A2556">
        <v>49</v>
      </c>
      <c r="B2556" s="2" t="s">
        <v>1176</v>
      </c>
      <c r="C2556" s="2" t="s">
        <v>1177</v>
      </c>
      <c r="D2556" s="2" t="s">
        <v>1186</v>
      </c>
      <c r="E2556" s="2" t="s">
        <v>1192</v>
      </c>
      <c r="F2556" s="2">
        <v>2</v>
      </c>
      <c r="G2556" s="1">
        <v>41501</v>
      </c>
      <c r="H2556" s="61">
        <v>2013</v>
      </c>
      <c r="I2556" s="5" t="s">
        <v>986</v>
      </c>
      <c r="K2556" s="42">
        <v>7.8</v>
      </c>
      <c r="L2556" t="str">
        <f t="shared" si="282"/>
        <v>Profundo</v>
      </c>
      <c r="M2556" s="2" t="s">
        <v>1037</v>
      </c>
      <c r="N2556" t="str">
        <f>VLOOKUP(M2556,spp!A:B,2,FALSE)</f>
        <v>Prionurus laticlavius</v>
      </c>
      <c r="O2556">
        <f t="shared" si="281"/>
        <v>10</v>
      </c>
      <c r="S2556">
        <v>10</v>
      </c>
      <c r="AJ2556" t="str">
        <f>VLOOKUP(M2556,spp!A:C,3,FALSE)</f>
        <v>0.19800000000000001</v>
      </c>
      <c r="AK2556">
        <f>VLOOKUP(M2556,spp!A:D,4,FALSE)</f>
        <v>2.504</v>
      </c>
      <c r="AL2556">
        <f t="shared" si="283"/>
        <v>2565.8570915802457</v>
      </c>
      <c r="AM2556">
        <f t="shared" si="284"/>
        <v>64.146427289506136</v>
      </c>
      <c r="AN2556">
        <f t="shared" si="285"/>
        <v>641.46427289506141</v>
      </c>
      <c r="AO2556">
        <f t="shared" si="286"/>
        <v>0.64146427289506136</v>
      </c>
      <c r="AP2556">
        <f t="shared" si="287"/>
        <v>0.2</v>
      </c>
      <c r="AQ2556">
        <f>VLOOKUP(M2556,spp!A:H,8,FALSE)</f>
        <v>2.7</v>
      </c>
      <c r="AR2556" t="str">
        <f>VLOOKUP(M2556,spp!A:K,10,FALSE)</f>
        <v>Herbívoro</v>
      </c>
      <c r="AS2556" t="str">
        <f>VLOOKUP(M2556,spp!A:L,12,FALSE)</f>
        <v>LC</v>
      </c>
    </row>
    <row r="2557" spans="1:45" x14ac:dyDescent="0.3">
      <c r="A2557">
        <v>49</v>
      </c>
      <c r="B2557" s="2" t="s">
        <v>1176</v>
      </c>
      <c r="C2557" s="2" t="s">
        <v>1177</v>
      </c>
      <c r="D2557" s="2" t="s">
        <v>1186</v>
      </c>
      <c r="E2557" s="2" t="s">
        <v>1192</v>
      </c>
      <c r="F2557" s="2">
        <v>2</v>
      </c>
      <c r="G2557" s="1">
        <v>41501</v>
      </c>
      <c r="H2557" s="61">
        <v>2013</v>
      </c>
      <c r="I2557" s="5" t="s">
        <v>986</v>
      </c>
      <c r="K2557" s="42">
        <v>7.8</v>
      </c>
      <c r="L2557" t="str">
        <f t="shared" si="282"/>
        <v>Profundo</v>
      </c>
      <c r="M2557" s="2" t="s">
        <v>1202</v>
      </c>
      <c r="N2557" t="str">
        <f>VLOOKUP(M2557,spp!A:B,2,FALSE)</f>
        <v>Ostracion meleagris</v>
      </c>
      <c r="O2557">
        <f t="shared" si="281"/>
        <v>3</v>
      </c>
      <c r="Q2557">
        <v>3</v>
      </c>
      <c r="AJ2557" t="str">
        <f>VLOOKUP(M2557,spp!A:C,3,FALSE)</f>
        <v>0.10100000000000001</v>
      </c>
      <c r="AK2557">
        <f>VLOOKUP(M2557,spp!A:D,4,FALSE)</f>
        <v>2</v>
      </c>
      <c r="AL2557">
        <f t="shared" si="283"/>
        <v>17.043750000000003</v>
      </c>
      <c r="AM2557">
        <f t="shared" si="284"/>
        <v>0.42609375000000005</v>
      </c>
      <c r="AN2557">
        <f t="shared" si="285"/>
        <v>4.2609375000000007</v>
      </c>
      <c r="AO2557">
        <f t="shared" si="286"/>
        <v>4.2609375000000008E-3</v>
      </c>
      <c r="AP2557">
        <f t="shared" si="287"/>
        <v>0.06</v>
      </c>
      <c r="AQ2557">
        <f>VLOOKUP(M2557,spp!A:H,8,FALSE)</f>
        <v>2.9</v>
      </c>
      <c r="AR2557" t="str">
        <f>VLOOKUP(M2557,spp!A:K,10,FALSE)</f>
        <v>Herbívoro</v>
      </c>
      <c r="AS2557" t="str">
        <f>VLOOKUP(M2557,spp!A:L,12,FALSE)</f>
        <v>NE</v>
      </c>
    </row>
    <row r="2558" spans="1:45" x14ac:dyDescent="0.3">
      <c r="A2558">
        <v>49</v>
      </c>
      <c r="B2558" s="2" t="s">
        <v>1176</v>
      </c>
      <c r="C2558" s="2" t="s">
        <v>1177</v>
      </c>
      <c r="D2558" s="2" t="s">
        <v>1186</v>
      </c>
      <c r="E2558" s="2" t="s">
        <v>1192</v>
      </c>
      <c r="F2558" s="2">
        <v>2</v>
      </c>
      <c r="G2558" s="1">
        <v>41501</v>
      </c>
      <c r="H2558" s="61">
        <v>2013</v>
      </c>
      <c r="I2558" s="5" t="s">
        <v>986</v>
      </c>
      <c r="K2558" s="42">
        <v>7.8</v>
      </c>
      <c r="L2558" t="str">
        <f t="shared" si="282"/>
        <v>Profundo</v>
      </c>
      <c r="M2558" s="2" t="s">
        <v>1040</v>
      </c>
      <c r="N2558" t="str">
        <f>VLOOKUP(M2558,spp!A:B,2,FALSE)</f>
        <v>Sufflamen verres</v>
      </c>
      <c r="O2558">
        <f t="shared" ref="O2558:O2621" si="288">+SUM(P2558:AF2558)</f>
        <v>2</v>
      </c>
      <c r="R2558">
        <v>2</v>
      </c>
      <c r="AJ2558">
        <f>VLOOKUP(M2558,spp!A:C,3,FALSE)</f>
        <v>2</v>
      </c>
      <c r="AK2558">
        <f>VLOOKUP(M2558,spp!A:D,4,FALSE)</f>
        <v>3</v>
      </c>
      <c r="AL2558">
        <f t="shared" si="283"/>
        <v>7812.5</v>
      </c>
      <c r="AM2558">
        <f t="shared" si="284"/>
        <v>195.3125</v>
      </c>
      <c r="AN2558">
        <f t="shared" si="285"/>
        <v>1953.125</v>
      </c>
      <c r="AO2558">
        <f t="shared" si="286"/>
        <v>1.953125</v>
      </c>
      <c r="AP2558">
        <f t="shared" si="287"/>
        <v>0.04</v>
      </c>
      <c r="AQ2558">
        <f>VLOOKUP(M2558,spp!A:H,8,FALSE)</f>
        <v>3.3</v>
      </c>
      <c r="AR2558" t="str">
        <f>VLOOKUP(M2558,spp!A:K,10,FALSE)</f>
        <v>Depredador</v>
      </c>
      <c r="AS2558" t="str">
        <f>VLOOKUP(M2558,spp!A:L,12,FALSE)</f>
        <v>LC</v>
      </c>
    </row>
    <row r="2559" spans="1:45" x14ac:dyDescent="0.3">
      <c r="A2559">
        <v>49</v>
      </c>
      <c r="B2559" s="2" t="s">
        <v>1176</v>
      </c>
      <c r="C2559" s="2" t="s">
        <v>1177</v>
      </c>
      <c r="D2559" s="2" t="s">
        <v>1186</v>
      </c>
      <c r="E2559" s="2" t="s">
        <v>1192</v>
      </c>
      <c r="F2559" s="2">
        <v>2</v>
      </c>
      <c r="G2559" s="1">
        <v>41501</v>
      </c>
      <c r="H2559" s="61">
        <v>2013</v>
      </c>
      <c r="I2559" s="5" t="s">
        <v>986</v>
      </c>
      <c r="K2559" s="42">
        <v>7.8</v>
      </c>
      <c r="L2559" t="str">
        <f t="shared" si="282"/>
        <v>Profundo</v>
      </c>
      <c r="M2559" s="2" t="s">
        <v>1042</v>
      </c>
      <c r="N2559" t="str">
        <f>VLOOKUP(M2559,spp!A:B,2,FALSE)</f>
        <v>Bodianus diplotaenia</v>
      </c>
      <c r="O2559">
        <f t="shared" si="288"/>
        <v>2</v>
      </c>
      <c r="R2559">
        <v>2</v>
      </c>
      <c r="AJ2559">
        <f>VLOOKUP(M2559,spp!A:C,3,FALSE)</f>
        <v>2.01E-2</v>
      </c>
      <c r="AK2559">
        <f>VLOOKUP(M2559,spp!A:D,4,FALSE)</f>
        <v>2</v>
      </c>
      <c r="AL2559">
        <f t="shared" si="283"/>
        <v>6.28125</v>
      </c>
      <c r="AM2559">
        <f t="shared" si="284"/>
        <v>0.15703125000000001</v>
      </c>
      <c r="AN2559">
        <f t="shared" si="285"/>
        <v>1.5703125</v>
      </c>
      <c r="AO2559">
        <f t="shared" si="286"/>
        <v>1.5703125000000001E-3</v>
      </c>
      <c r="AP2559">
        <f t="shared" si="287"/>
        <v>0.04</v>
      </c>
      <c r="AQ2559">
        <f>VLOOKUP(M2559,spp!A:H,8,FALSE)</f>
        <v>3.4</v>
      </c>
      <c r="AR2559" t="str">
        <f>VLOOKUP(M2559,spp!A:K,10,FALSE)</f>
        <v>Depredador</v>
      </c>
      <c r="AS2559" t="str">
        <f>VLOOKUP(M2559,spp!A:L,12,FALSE)</f>
        <v>LC</v>
      </c>
    </row>
    <row r="2560" spans="1:45" x14ac:dyDescent="0.3">
      <c r="A2560">
        <v>49</v>
      </c>
      <c r="B2560" s="2" t="s">
        <v>1176</v>
      </c>
      <c r="C2560" s="2" t="s">
        <v>1177</v>
      </c>
      <c r="D2560" s="2" t="s">
        <v>1186</v>
      </c>
      <c r="E2560" s="2" t="s">
        <v>1192</v>
      </c>
      <c r="F2560" s="2">
        <v>2</v>
      </c>
      <c r="G2560" s="1">
        <v>41501</v>
      </c>
      <c r="H2560" s="61">
        <v>2013</v>
      </c>
      <c r="I2560" s="5" t="s">
        <v>986</v>
      </c>
      <c r="K2560" s="42">
        <v>7.8</v>
      </c>
      <c r="L2560" t="str">
        <f t="shared" si="282"/>
        <v>Profundo</v>
      </c>
      <c r="M2560" s="2" t="s">
        <v>1038</v>
      </c>
      <c r="N2560" t="str">
        <f>VLOOKUP(M2560,spp!A:B,2,FALSE)</f>
        <v>Holacanthus passer</v>
      </c>
      <c r="O2560">
        <f t="shared" si="288"/>
        <v>2</v>
      </c>
      <c r="Q2560">
        <v>2</v>
      </c>
      <c r="AJ2560">
        <f>VLOOKUP(M2560,spp!A:C,3,FALSE)</f>
        <v>2</v>
      </c>
      <c r="AK2560">
        <f>VLOOKUP(M2560,spp!A:D,4,FALSE)</f>
        <v>3</v>
      </c>
      <c r="AL2560">
        <f t="shared" si="283"/>
        <v>1687.5</v>
      </c>
      <c r="AM2560">
        <f t="shared" si="284"/>
        <v>42.1875</v>
      </c>
      <c r="AN2560">
        <f t="shared" si="285"/>
        <v>421.875</v>
      </c>
      <c r="AO2560">
        <f t="shared" si="286"/>
        <v>0.421875</v>
      </c>
      <c r="AP2560">
        <f t="shared" si="287"/>
        <v>0.04</v>
      </c>
      <c r="AQ2560">
        <f>VLOOKUP(M2560,spp!A:H,8,FALSE)</f>
        <v>2.6</v>
      </c>
      <c r="AR2560" t="str">
        <f>VLOOKUP(M2560,spp!A:K,10,FALSE)</f>
        <v>Herbívoro</v>
      </c>
      <c r="AS2560" t="str">
        <f>VLOOKUP(M2560,spp!A:L,12,FALSE)</f>
        <v>LC</v>
      </c>
    </row>
    <row r="2561" spans="1:45" x14ac:dyDescent="0.3">
      <c r="A2561">
        <v>49</v>
      </c>
      <c r="B2561" s="2" t="s">
        <v>1176</v>
      </c>
      <c r="C2561" s="2" t="s">
        <v>1177</v>
      </c>
      <c r="D2561" s="2" t="s">
        <v>1186</v>
      </c>
      <c r="E2561" s="2" t="s">
        <v>1192</v>
      </c>
      <c r="F2561" s="2">
        <v>2</v>
      </c>
      <c r="G2561" s="1">
        <v>41501</v>
      </c>
      <c r="H2561" s="61">
        <v>2013</v>
      </c>
      <c r="I2561" s="5" t="s">
        <v>986</v>
      </c>
      <c r="K2561" s="42">
        <v>7.8</v>
      </c>
      <c r="L2561" t="str">
        <f t="shared" si="282"/>
        <v>Profundo</v>
      </c>
      <c r="M2561" s="2" t="s">
        <v>1072</v>
      </c>
      <c r="N2561" t="str">
        <f>VLOOKUP(M2561,spp!A:B,2,FALSE)</f>
        <v>Kyphosus elegans</v>
      </c>
      <c r="O2561">
        <f t="shared" si="288"/>
        <v>2</v>
      </c>
      <c r="R2561">
        <v>2</v>
      </c>
      <c r="AJ2561">
        <f>VLOOKUP(M2561,spp!A:C,3,FALSE)</f>
        <v>2.18E-2</v>
      </c>
      <c r="AK2561">
        <f>VLOOKUP(M2561,spp!A:D,4,FALSE)</f>
        <v>3</v>
      </c>
      <c r="AL2561">
        <f t="shared" si="283"/>
        <v>85.15625</v>
      </c>
      <c r="AM2561">
        <f t="shared" si="284"/>
        <v>2.12890625</v>
      </c>
      <c r="AN2561">
        <f t="shared" si="285"/>
        <v>21.2890625</v>
      </c>
      <c r="AO2561">
        <f t="shared" si="286"/>
        <v>2.1289062500000001E-2</v>
      </c>
      <c r="AP2561">
        <f t="shared" si="287"/>
        <v>0.04</v>
      </c>
      <c r="AQ2561">
        <f>VLOOKUP(M2561,spp!A:H,8,FALSE)</f>
        <v>2.9</v>
      </c>
      <c r="AR2561" t="str">
        <f>VLOOKUP(M2561,spp!A:K,10,FALSE)</f>
        <v>Herbívoro</v>
      </c>
      <c r="AS2561" t="str">
        <f>VLOOKUP(M2561,spp!A:L,12,FALSE)</f>
        <v>LC</v>
      </c>
    </row>
    <row r="2562" spans="1:45" x14ac:dyDescent="0.3">
      <c r="A2562">
        <v>49</v>
      </c>
      <c r="B2562" s="2" t="s">
        <v>1176</v>
      </c>
      <c r="C2562" s="2" t="s">
        <v>1177</v>
      </c>
      <c r="D2562" s="2" t="s">
        <v>1186</v>
      </c>
      <c r="E2562" s="2" t="s">
        <v>1192</v>
      </c>
      <c r="F2562" s="2">
        <v>2</v>
      </c>
      <c r="G2562" s="1">
        <v>41501</v>
      </c>
      <c r="H2562" s="61">
        <v>2013</v>
      </c>
      <c r="I2562" s="5" t="s">
        <v>986</v>
      </c>
      <c r="K2562" s="42">
        <v>7.8</v>
      </c>
      <c r="L2562" t="str">
        <f t="shared" si="282"/>
        <v>Profundo</v>
      </c>
      <c r="M2562" s="2" t="s">
        <v>1079</v>
      </c>
      <c r="N2562" t="str">
        <f>VLOOKUP(M2562,spp!A:B,2,FALSE)</f>
        <v>Cirrhitichthys oxycephalus</v>
      </c>
      <c r="O2562">
        <f t="shared" si="288"/>
        <v>3</v>
      </c>
      <c r="P2562">
        <v>3</v>
      </c>
      <c r="AJ2562">
        <f>VLOOKUP(M2562,spp!A:C,3,FALSE)</f>
        <v>3.32E-2</v>
      </c>
      <c r="AK2562">
        <f>VLOOKUP(M2562,spp!A:D,4,FALSE)</f>
        <v>3</v>
      </c>
      <c r="AL2562">
        <f t="shared" si="283"/>
        <v>1.5562500000000001</v>
      </c>
      <c r="AM2562">
        <f t="shared" si="284"/>
        <v>3.8906250000000003E-2</v>
      </c>
      <c r="AN2562">
        <f t="shared" si="285"/>
        <v>0.38906250000000003</v>
      </c>
      <c r="AO2562">
        <f t="shared" si="286"/>
        <v>3.8906250000000003E-4</v>
      </c>
      <c r="AP2562">
        <f t="shared" si="287"/>
        <v>0.06</v>
      </c>
      <c r="AQ2562">
        <f>VLOOKUP(M2562,spp!A:H,8,FALSE)</f>
        <v>3.9</v>
      </c>
      <c r="AR2562" t="str">
        <f>VLOOKUP(M2562,spp!A:K,10,FALSE)</f>
        <v>Depredador</v>
      </c>
      <c r="AS2562" t="str">
        <f>VLOOKUP(M2562,spp!A:L,12,FALSE)</f>
        <v>NE</v>
      </c>
    </row>
    <row r="2563" spans="1:45" x14ac:dyDescent="0.3">
      <c r="A2563">
        <v>49</v>
      </c>
      <c r="B2563" s="2" t="s">
        <v>1176</v>
      </c>
      <c r="C2563" s="2" t="s">
        <v>1177</v>
      </c>
      <c r="D2563" s="2" t="s">
        <v>1186</v>
      </c>
      <c r="E2563" s="2" t="s">
        <v>1192</v>
      </c>
      <c r="F2563" s="2">
        <v>2</v>
      </c>
      <c r="G2563" s="1">
        <v>41501</v>
      </c>
      <c r="H2563" s="61">
        <v>2013</v>
      </c>
      <c r="I2563" s="5" t="s">
        <v>986</v>
      </c>
      <c r="K2563" s="42">
        <v>7.8</v>
      </c>
      <c r="L2563" t="str">
        <f t="shared" si="282"/>
        <v>Profundo</v>
      </c>
      <c r="M2563" s="2" t="s">
        <v>1047</v>
      </c>
      <c r="N2563" t="str">
        <f>VLOOKUP(M2563,spp!A:B,2,FALSE)</f>
        <v>Scarus rubroviolaceus</v>
      </c>
      <c r="O2563">
        <f t="shared" si="288"/>
        <v>1</v>
      </c>
      <c r="T2563">
        <v>1</v>
      </c>
      <c r="AJ2563">
        <f>VLOOKUP(M2563,spp!A:C,3,FALSE)</f>
        <v>1</v>
      </c>
      <c r="AK2563">
        <f>VLOOKUP(M2563,spp!A:D,4,FALSE)</f>
        <v>3.109</v>
      </c>
      <c r="AL2563">
        <f t="shared" si="283"/>
        <v>22191.951110203983</v>
      </c>
      <c r="AM2563">
        <f t="shared" si="284"/>
        <v>554.79877775509954</v>
      </c>
      <c r="AN2563">
        <f t="shared" si="285"/>
        <v>5547.9877775509958</v>
      </c>
      <c r="AO2563">
        <f t="shared" si="286"/>
        <v>5.547987777550996</v>
      </c>
      <c r="AP2563">
        <f t="shared" si="287"/>
        <v>0.02</v>
      </c>
      <c r="AQ2563">
        <f>VLOOKUP(M2563,spp!A:H,8,FALSE)</f>
        <v>2</v>
      </c>
      <c r="AR2563" t="str">
        <f>VLOOKUP(M2563,spp!A:K,10,FALSE)</f>
        <v>Herbívoro</v>
      </c>
      <c r="AS2563" t="str">
        <f>VLOOKUP(M2563,spp!A:L,12,FALSE)</f>
        <v>LC</v>
      </c>
    </row>
    <row r="2564" spans="1:45" x14ac:dyDescent="0.3">
      <c r="A2564">
        <v>49</v>
      </c>
      <c r="B2564" s="2" t="s">
        <v>1176</v>
      </c>
      <c r="C2564" s="2" t="s">
        <v>1177</v>
      </c>
      <c r="D2564" s="2" t="s">
        <v>1186</v>
      </c>
      <c r="E2564" s="2" t="s">
        <v>1192</v>
      </c>
      <c r="F2564" s="2">
        <v>2</v>
      </c>
      <c r="G2564" s="1">
        <v>41501</v>
      </c>
      <c r="H2564" s="61">
        <v>2013</v>
      </c>
      <c r="I2564" s="5" t="s">
        <v>986</v>
      </c>
      <c r="K2564" s="42">
        <v>7.8</v>
      </c>
      <c r="L2564" t="str">
        <f t="shared" ref="L2564:L2627" si="289">IF(K2564&gt;6,"Profundo","Somero")</f>
        <v>Profundo</v>
      </c>
      <c r="M2564" s="2" t="s">
        <v>1064</v>
      </c>
      <c r="N2564" t="str">
        <f>VLOOKUP(M2564,spp!A:B,2,FALSE)</f>
        <v>Zanclus cornutus</v>
      </c>
      <c r="O2564">
        <f t="shared" si="288"/>
        <v>1</v>
      </c>
      <c r="R2564">
        <v>1</v>
      </c>
      <c r="AJ2564">
        <f>VLOOKUP(M2564,spp!A:C,3,FALSE)</f>
        <v>1.47E-2</v>
      </c>
      <c r="AK2564">
        <f>VLOOKUP(M2564,spp!A:D,4,FALSE)</f>
        <v>3</v>
      </c>
      <c r="AL2564">
        <f t="shared" ref="AL2564:AL2627" si="290">((AJ2564*$P$2^AK2564)*P2564)+((AJ2564*$Q$2^AK2564)*Q2564)+((AJ2564*$R$2^AK2564)*R2564)+((AJ2564*$S$2^AK2564)*S2564)+((AJ2564*$T$2^AK2564)*T2564)+((AJ2564*$U$2^AK2564)*U2564)+((AJ2564*$V$2^AK2564)*V2564)+((AJ2564*$W$2^AK2564)*W2564)+((AJ2564*$X$2^AK2564)*X2564)+((AJ2564*$Y$2^AK2564)*Y2564)+((AJ2564*$Z$2^AK2564)*Z2564)+((AJ2564*$AA$2^AK2564)*AA2564)+((AJ2564*$AB$2^AK2564)*AB2564)+ ((AJ2564*$AC$2^AK2564)*AC2564)+((AJ2564*$AD$2^AK2564)*AD2564)+((AJ2564*$AE$2^AK2564)*AE2564)+((AJ2564*$AF$2^AK2564)*AF2564)+((AJ2564*$AG$2^AK2564)*AG2564)+((AJ2564*$AH$2^AK2564)*AH2564)</f>
        <v>28.7109375</v>
      </c>
      <c r="AM2564">
        <f t="shared" ref="AM2564:AM2627" si="291">AL2564/40</f>
        <v>0.7177734375</v>
      </c>
      <c r="AN2564">
        <f t="shared" ref="AN2564:AN2627" si="292">AM2564*10</f>
        <v>7.177734375</v>
      </c>
      <c r="AO2564">
        <f t="shared" ref="AO2564:AO2627" si="293">AN2564/1000</f>
        <v>7.1777343749999997E-3</v>
      </c>
      <c r="AP2564">
        <f t="shared" ref="AP2564:AP2627" si="294">O2564/$C$1</f>
        <v>0.02</v>
      </c>
      <c r="AQ2564">
        <f>VLOOKUP(M2564,spp!A:H,8,FALSE)</f>
        <v>2.9</v>
      </c>
      <c r="AR2564" t="str">
        <f>VLOOKUP(M2564,spp!A:K,10,FALSE)</f>
        <v>Herbívoro</v>
      </c>
      <c r="AS2564" t="str">
        <f>VLOOKUP(M2564,spp!A:L,12,FALSE)</f>
        <v>NE</v>
      </c>
    </row>
    <row r="2565" spans="1:45" x14ac:dyDescent="0.3">
      <c r="A2565">
        <v>49</v>
      </c>
      <c r="B2565" s="2" t="s">
        <v>1176</v>
      </c>
      <c r="C2565" s="2" t="s">
        <v>1177</v>
      </c>
      <c r="D2565" s="2" t="s">
        <v>1186</v>
      </c>
      <c r="E2565" s="2" t="s">
        <v>1192</v>
      </c>
      <c r="F2565" s="2">
        <v>2</v>
      </c>
      <c r="G2565" s="1">
        <v>41501</v>
      </c>
      <c r="H2565" s="61">
        <v>2013</v>
      </c>
      <c r="I2565" s="5" t="s">
        <v>986</v>
      </c>
      <c r="K2565" s="42">
        <v>7.8</v>
      </c>
      <c r="L2565" t="str">
        <f t="shared" si="289"/>
        <v>Profundo</v>
      </c>
      <c r="M2565" s="2" t="s">
        <v>1077</v>
      </c>
      <c r="N2565" t="str">
        <f>VLOOKUP(M2565,spp!A:B,2,FALSE)</f>
        <v>Fistularia commersonii</v>
      </c>
      <c r="O2565">
        <f t="shared" si="288"/>
        <v>1</v>
      </c>
      <c r="V2565">
        <v>1</v>
      </c>
      <c r="AJ2565">
        <f>VLOOKUP(M2565,spp!A:C,3,FALSE)</f>
        <v>5</v>
      </c>
      <c r="AK2565">
        <f>VLOOKUP(M2565,spp!A:D,4,FALSE)</f>
        <v>3</v>
      </c>
      <c r="AL2565">
        <f t="shared" si="290"/>
        <v>455625</v>
      </c>
      <c r="AM2565">
        <f t="shared" si="291"/>
        <v>11390.625</v>
      </c>
      <c r="AN2565">
        <f t="shared" si="292"/>
        <v>113906.25</v>
      </c>
      <c r="AO2565">
        <f t="shared" si="293"/>
        <v>113.90625</v>
      </c>
      <c r="AP2565">
        <f t="shared" si="294"/>
        <v>0.02</v>
      </c>
      <c r="AQ2565">
        <f>VLOOKUP(M2565,spp!A:H,8,FALSE)</f>
        <v>4.3</v>
      </c>
      <c r="AR2565" t="str">
        <f>VLOOKUP(M2565,spp!A:K,10,FALSE)</f>
        <v>Depredador Tope</v>
      </c>
      <c r="AS2565" t="str">
        <f>VLOOKUP(M2565,spp!A:L,12,FALSE)</f>
        <v>NE</v>
      </c>
    </row>
    <row r="2566" spans="1:45" x14ac:dyDescent="0.3">
      <c r="A2566">
        <v>49</v>
      </c>
      <c r="B2566" s="2" t="s">
        <v>1176</v>
      </c>
      <c r="C2566" s="2" t="s">
        <v>1177</v>
      </c>
      <c r="D2566" s="2" t="s">
        <v>1186</v>
      </c>
      <c r="E2566" s="2" t="s">
        <v>1192</v>
      </c>
      <c r="F2566" s="2">
        <v>2</v>
      </c>
      <c r="G2566" s="1">
        <v>41501</v>
      </c>
      <c r="H2566" s="61">
        <v>2013</v>
      </c>
      <c r="I2566" s="5" t="s">
        <v>986</v>
      </c>
      <c r="K2566" s="42">
        <v>7.8</v>
      </c>
      <c r="L2566" t="str">
        <f t="shared" si="289"/>
        <v>Profundo</v>
      </c>
      <c r="M2566" s="2" t="s">
        <v>1066</v>
      </c>
      <c r="N2566" t="str">
        <f>VLOOKUP(M2566,spp!A:B,2,FALSE)</f>
        <v>Caranx melampygus</v>
      </c>
      <c r="O2566">
        <f t="shared" si="288"/>
        <v>2</v>
      </c>
      <c r="T2566">
        <v>2</v>
      </c>
      <c r="AJ2566">
        <f>VLOOKUP(M2566,spp!A:C,3,FALSE)</f>
        <v>2</v>
      </c>
      <c r="AK2566">
        <f>VLOOKUP(M2566,spp!A:D,4,FALSE)</f>
        <v>2</v>
      </c>
      <c r="AL2566">
        <f t="shared" si="290"/>
        <v>2500</v>
      </c>
      <c r="AM2566">
        <f t="shared" si="291"/>
        <v>62.5</v>
      </c>
      <c r="AN2566">
        <f t="shared" si="292"/>
        <v>625</v>
      </c>
      <c r="AO2566">
        <f t="shared" si="293"/>
        <v>0.625</v>
      </c>
      <c r="AP2566">
        <f t="shared" si="294"/>
        <v>0.04</v>
      </c>
      <c r="AQ2566">
        <f>VLOOKUP(M2566,spp!A:H,8,FALSE)</f>
        <v>4.5</v>
      </c>
      <c r="AR2566" t="str">
        <f>VLOOKUP(M2566,spp!A:K,10,FALSE)</f>
        <v>Depredador Tope</v>
      </c>
      <c r="AS2566" t="str">
        <f>VLOOKUP(M2566,spp!A:L,12,FALSE)</f>
        <v>NE</v>
      </c>
    </row>
    <row r="2567" spans="1:45" x14ac:dyDescent="0.3">
      <c r="A2567">
        <v>49</v>
      </c>
      <c r="B2567" s="2" t="s">
        <v>1176</v>
      </c>
      <c r="C2567" s="2" t="s">
        <v>1177</v>
      </c>
      <c r="D2567" s="2" t="s">
        <v>1186</v>
      </c>
      <c r="E2567" s="2" t="s">
        <v>1192</v>
      </c>
      <c r="F2567" s="2">
        <v>2</v>
      </c>
      <c r="G2567" s="1">
        <v>41501</v>
      </c>
      <c r="H2567" s="61">
        <v>2013</v>
      </c>
      <c r="I2567" s="5" t="s">
        <v>986</v>
      </c>
      <c r="K2567" s="42">
        <v>7.8</v>
      </c>
      <c r="L2567" t="str">
        <f t="shared" si="289"/>
        <v>Profundo</v>
      </c>
      <c r="M2567" s="2" t="s">
        <v>1080</v>
      </c>
      <c r="N2567" t="str">
        <f>VLOOKUP(M2567,spp!A:B,2,FALSE)</f>
        <v>Aulostomus chinensis</v>
      </c>
      <c r="O2567">
        <f t="shared" si="288"/>
        <v>2</v>
      </c>
      <c r="T2567">
        <v>2</v>
      </c>
      <c r="AJ2567">
        <f>VLOOKUP(M2567,spp!A:C,3,FALSE)</f>
        <v>2</v>
      </c>
      <c r="AK2567">
        <f>VLOOKUP(M2567,spp!A:D,4,FALSE)</f>
        <v>3</v>
      </c>
      <c r="AL2567">
        <f t="shared" si="290"/>
        <v>62500</v>
      </c>
      <c r="AM2567">
        <f t="shared" si="291"/>
        <v>1562.5</v>
      </c>
      <c r="AN2567">
        <f t="shared" si="292"/>
        <v>15625</v>
      </c>
      <c r="AO2567">
        <f t="shared" si="293"/>
        <v>15.625</v>
      </c>
      <c r="AP2567">
        <f t="shared" si="294"/>
        <v>0.04</v>
      </c>
      <c r="AQ2567">
        <f>VLOOKUP(M2567,spp!A:H,8,FALSE)</f>
        <v>3.9</v>
      </c>
      <c r="AR2567" t="str">
        <f>VLOOKUP(M2567,spp!A:K,10,FALSE)</f>
        <v>Depredador</v>
      </c>
      <c r="AS2567" t="str">
        <f>VLOOKUP(M2567,spp!A:L,12,FALSE)</f>
        <v>NE</v>
      </c>
    </row>
    <row r="2568" spans="1:45" x14ac:dyDescent="0.3">
      <c r="A2568">
        <v>49</v>
      </c>
      <c r="B2568" s="2" t="s">
        <v>1176</v>
      </c>
      <c r="C2568" s="2" t="s">
        <v>1177</v>
      </c>
      <c r="D2568" s="2" t="s">
        <v>1186</v>
      </c>
      <c r="E2568" s="2" t="s">
        <v>1192</v>
      </c>
      <c r="F2568" s="2">
        <v>3</v>
      </c>
      <c r="G2568" s="1">
        <v>41501</v>
      </c>
      <c r="H2568" s="61">
        <v>2013</v>
      </c>
      <c r="I2568" s="5" t="s">
        <v>986</v>
      </c>
      <c r="K2568" s="42">
        <v>7.8</v>
      </c>
      <c r="L2568" t="str">
        <f t="shared" si="289"/>
        <v>Profundo</v>
      </c>
      <c r="M2568" s="2" t="s">
        <v>1064</v>
      </c>
      <c r="N2568" t="str">
        <f>VLOOKUP(M2568,spp!A:B,2,FALSE)</f>
        <v>Zanclus cornutus</v>
      </c>
      <c r="O2568">
        <f t="shared" si="288"/>
        <v>4</v>
      </c>
      <c r="R2568">
        <v>4</v>
      </c>
      <c r="AJ2568">
        <f>VLOOKUP(M2568,spp!A:C,3,FALSE)</f>
        <v>1.47E-2</v>
      </c>
      <c r="AK2568">
        <f>VLOOKUP(M2568,spp!A:D,4,FALSE)</f>
        <v>3</v>
      </c>
      <c r="AL2568">
        <f t="shared" si="290"/>
        <v>114.84375</v>
      </c>
      <c r="AM2568">
        <f t="shared" si="291"/>
        <v>2.87109375</v>
      </c>
      <c r="AN2568">
        <f t="shared" si="292"/>
        <v>28.7109375</v>
      </c>
      <c r="AO2568">
        <f t="shared" si="293"/>
        <v>2.8710937499999999E-2</v>
      </c>
      <c r="AP2568">
        <f t="shared" si="294"/>
        <v>0.08</v>
      </c>
      <c r="AQ2568">
        <f>VLOOKUP(M2568,spp!A:H,8,FALSE)</f>
        <v>2.9</v>
      </c>
      <c r="AR2568" t="str">
        <f>VLOOKUP(M2568,spp!A:K,10,FALSE)</f>
        <v>Herbívoro</v>
      </c>
      <c r="AS2568" t="str">
        <f>VLOOKUP(M2568,spp!A:L,12,FALSE)</f>
        <v>NE</v>
      </c>
    </row>
    <row r="2569" spans="1:45" x14ac:dyDescent="0.3">
      <c r="A2569">
        <v>49</v>
      </c>
      <c r="B2569" s="2" t="s">
        <v>1176</v>
      </c>
      <c r="C2569" s="2" t="s">
        <v>1177</v>
      </c>
      <c r="D2569" s="2" t="s">
        <v>1186</v>
      </c>
      <c r="E2569" s="2" t="s">
        <v>1192</v>
      </c>
      <c r="F2569" s="2">
        <v>3</v>
      </c>
      <c r="G2569" s="1">
        <v>41501</v>
      </c>
      <c r="H2569" s="61">
        <v>2013</v>
      </c>
      <c r="I2569" s="5" t="s">
        <v>986</v>
      </c>
      <c r="K2569" s="42">
        <v>7.8</v>
      </c>
      <c r="L2569" t="str">
        <f t="shared" si="289"/>
        <v>Profundo</v>
      </c>
      <c r="M2569" s="2" t="s">
        <v>1198</v>
      </c>
      <c r="N2569" t="str">
        <f>VLOOKUP(M2569,spp!A:B,2,FALSE)</f>
        <v>Dermatolepis dermatolepis</v>
      </c>
      <c r="O2569">
        <f t="shared" si="288"/>
        <v>2</v>
      </c>
      <c r="S2569">
        <v>2</v>
      </c>
      <c r="AJ2569">
        <f>VLOOKUP(M2569,spp!A:C,3,FALSE)</f>
        <v>1</v>
      </c>
      <c r="AK2569">
        <f>VLOOKUP(M2569,spp!A:D,4,FALSE)</f>
        <v>3</v>
      </c>
      <c r="AL2569">
        <f t="shared" si="290"/>
        <v>10718.75</v>
      </c>
      <c r="AM2569">
        <f t="shared" si="291"/>
        <v>267.96875</v>
      </c>
      <c r="AN2569">
        <f t="shared" si="292"/>
        <v>2679.6875</v>
      </c>
      <c r="AO2569">
        <f t="shared" si="293"/>
        <v>2.6796875</v>
      </c>
      <c r="AP2569">
        <f t="shared" si="294"/>
        <v>0.04</v>
      </c>
      <c r="AQ2569">
        <f>VLOOKUP(M2569,spp!A:H,8,FALSE)</f>
        <v>4.5</v>
      </c>
      <c r="AR2569" t="str">
        <f>VLOOKUP(M2569,spp!A:K,10,FALSE)</f>
        <v>Depredador Tope</v>
      </c>
      <c r="AS2569" t="str">
        <f>VLOOKUP(M2569,spp!A:L,12,FALSE)</f>
        <v>LC</v>
      </c>
    </row>
    <row r="2570" spans="1:45" x14ac:dyDescent="0.3">
      <c r="A2570">
        <v>49</v>
      </c>
      <c r="B2570" s="2" t="s">
        <v>1176</v>
      </c>
      <c r="C2570" s="2" t="s">
        <v>1177</v>
      </c>
      <c r="D2570" s="2" t="s">
        <v>1186</v>
      </c>
      <c r="E2570" s="2" t="s">
        <v>1192</v>
      </c>
      <c r="F2570" s="2">
        <v>3</v>
      </c>
      <c r="G2570" s="1">
        <v>41501</v>
      </c>
      <c r="H2570" s="61">
        <v>2013</v>
      </c>
      <c r="I2570" s="5" t="s">
        <v>986</v>
      </c>
      <c r="K2570" s="42">
        <v>7.8</v>
      </c>
      <c r="L2570" t="str">
        <f t="shared" si="289"/>
        <v>Profundo</v>
      </c>
      <c r="M2570" s="2" t="s">
        <v>1071</v>
      </c>
      <c r="N2570" t="str">
        <f>VLOOKUP(M2570,spp!A:B,2,FALSE)</f>
        <v>Anisotremus interruptus</v>
      </c>
      <c r="O2570">
        <f t="shared" si="288"/>
        <v>1</v>
      </c>
      <c r="S2570">
        <v>1</v>
      </c>
      <c r="AJ2570">
        <f>VLOOKUP(M2570,spp!A:C,3,FALSE)</f>
        <v>5</v>
      </c>
      <c r="AK2570">
        <f>VLOOKUP(M2570,spp!A:D,4,FALSE)</f>
        <v>2.91</v>
      </c>
      <c r="AL2570">
        <f t="shared" si="290"/>
        <v>20711.460552784043</v>
      </c>
      <c r="AM2570">
        <f t="shared" si="291"/>
        <v>517.78651381960105</v>
      </c>
      <c r="AN2570">
        <f t="shared" si="292"/>
        <v>5177.8651381960108</v>
      </c>
      <c r="AO2570">
        <f t="shared" si="293"/>
        <v>5.1778651381960108</v>
      </c>
      <c r="AP2570">
        <f t="shared" si="294"/>
        <v>0.02</v>
      </c>
      <c r="AQ2570">
        <f>VLOOKUP(M2570,spp!A:H,8,FALSE)</f>
        <v>3.5</v>
      </c>
      <c r="AR2570" t="str">
        <f>VLOOKUP(M2570,spp!A:K,10,FALSE)</f>
        <v>Depredador</v>
      </c>
      <c r="AS2570" t="str">
        <f>VLOOKUP(M2570,spp!A:L,12,FALSE)</f>
        <v>LC</v>
      </c>
    </row>
    <row r="2571" spans="1:45" x14ac:dyDescent="0.3">
      <c r="A2571">
        <v>49</v>
      </c>
      <c r="B2571" s="2" t="s">
        <v>1176</v>
      </c>
      <c r="C2571" s="2" t="s">
        <v>1177</v>
      </c>
      <c r="D2571" s="2" t="s">
        <v>1186</v>
      </c>
      <c r="E2571" s="2" t="s">
        <v>1192</v>
      </c>
      <c r="F2571" s="2">
        <v>3</v>
      </c>
      <c r="G2571" s="1">
        <v>41501</v>
      </c>
      <c r="H2571" s="61">
        <v>2013</v>
      </c>
      <c r="I2571" s="5" t="s">
        <v>986</v>
      </c>
      <c r="K2571" s="42">
        <v>7.8</v>
      </c>
      <c r="L2571" t="str">
        <f t="shared" si="289"/>
        <v>Profundo</v>
      </c>
      <c r="M2571" s="2" t="s">
        <v>1072</v>
      </c>
      <c r="N2571" t="str">
        <f>VLOOKUP(M2571,spp!A:B,2,FALSE)</f>
        <v>Kyphosus elegans</v>
      </c>
      <c r="O2571">
        <f t="shared" si="288"/>
        <v>5</v>
      </c>
      <c r="R2571">
        <v>5</v>
      </c>
      <c r="AJ2571">
        <f>VLOOKUP(M2571,spp!A:C,3,FALSE)</f>
        <v>2.18E-2</v>
      </c>
      <c r="AK2571">
        <f>VLOOKUP(M2571,spp!A:D,4,FALSE)</f>
        <v>3</v>
      </c>
      <c r="AL2571">
        <f t="shared" si="290"/>
        <v>212.890625</v>
      </c>
      <c r="AM2571">
        <f t="shared" si="291"/>
        <v>5.322265625</v>
      </c>
      <c r="AN2571">
        <f t="shared" si="292"/>
        <v>53.22265625</v>
      </c>
      <c r="AO2571">
        <f t="shared" si="293"/>
        <v>5.322265625E-2</v>
      </c>
      <c r="AP2571">
        <f t="shared" si="294"/>
        <v>0.1</v>
      </c>
      <c r="AQ2571">
        <f>VLOOKUP(M2571,spp!A:H,8,FALSE)</f>
        <v>2.9</v>
      </c>
      <c r="AR2571" t="str">
        <f>VLOOKUP(M2571,spp!A:K,10,FALSE)</f>
        <v>Herbívoro</v>
      </c>
      <c r="AS2571" t="str">
        <f>VLOOKUP(M2571,spp!A:L,12,FALSE)</f>
        <v>LC</v>
      </c>
    </row>
    <row r="2572" spans="1:45" x14ac:dyDescent="0.3">
      <c r="A2572">
        <v>49</v>
      </c>
      <c r="B2572" s="2" t="s">
        <v>1176</v>
      </c>
      <c r="C2572" s="2" t="s">
        <v>1177</v>
      </c>
      <c r="D2572" s="2" t="s">
        <v>1186</v>
      </c>
      <c r="E2572" s="2" t="s">
        <v>1192</v>
      </c>
      <c r="F2572" s="2">
        <v>3</v>
      </c>
      <c r="G2572" s="1">
        <v>41501</v>
      </c>
      <c r="H2572" s="61">
        <v>2013</v>
      </c>
      <c r="I2572" s="5" t="s">
        <v>986</v>
      </c>
      <c r="K2572" s="42">
        <v>7.8</v>
      </c>
      <c r="L2572" t="str">
        <f t="shared" si="289"/>
        <v>Profundo</v>
      </c>
      <c r="M2572" s="2" t="s">
        <v>1145</v>
      </c>
      <c r="N2572" t="str">
        <f>VLOOKUP(M2572,spp!A:B,2,FALSE)</f>
        <v>Ctenochaetus marginatus</v>
      </c>
      <c r="O2572">
        <f t="shared" si="288"/>
        <v>2</v>
      </c>
      <c r="R2572">
        <v>2</v>
      </c>
      <c r="AJ2572">
        <f>VLOOKUP(M2572,spp!A:C,3,FALSE)</f>
        <v>0.297619048</v>
      </c>
      <c r="AK2572">
        <f>VLOOKUP(M2572,spp!A:D,4,FALSE)</f>
        <v>3</v>
      </c>
      <c r="AL2572">
        <f t="shared" si="290"/>
        <v>1162.57440625</v>
      </c>
      <c r="AM2572">
        <f t="shared" si="291"/>
        <v>29.06436015625</v>
      </c>
      <c r="AN2572">
        <f t="shared" si="292"/>
        <v>290.64360156250001</v>
      </c>
      <c r="AO2572">
        <f t="shared" si="293"/>
        <v>0.29064360156250002</v>
      </c>
      <c r="AP2572">
        <f t="shared" si="294"/>
        <v>0.04</v>
      </c>
      <c r="AQ2572">
        <f>VLOOKUP(M2572,spp!A:H,8,FALSE)</f>
        <v>2</v>
      </c>
      <c r="AR2572" t="str">
        <f>VLOOKUP(M2572,spp!A:K,10,FALSE)</f>
        <v>Herbívoro</v>
      </c>
      <c r="AS2572" t="str">
        <f>VLOOKUP(M2572,spp!A:L,12,FALSE)</f>
        <v>LC</v>
      </c>
    </row>
    <row r="2573" spans="1:45" x14ac:dyDescent="0.3">
      <c r="A2573">
        <v>49</v>
      </c>
      <c r="B2573" s="2" t="s">
        <v>1176</v>
      </c>
      <c r="C2573" s="2" t="s">
        <v>1177</v>
      </c>
      <c r="D2573" s="2" t="s">
        <v>1186</v>
      </c>
      <c r="E2573" s="2" t="s">
        <v>1192</v>
      </c>
      <c r="F2573" s="2">
        <v>3</v>
      </c>
      <c r="G2573" s="1">
        <v>41501</v>
      </c>
      <c r="H2573" s="61">
        <v>2013</v>
      </c>
      <c r="I2573" s="5" t="s">
        <v>986</v>
      </c>
      <c r="K2573" s="42">
        <v>7.8</v>
      </c>
      <c r="L2573" t="str">
        <f t="shared" si="289"/>
        <v>Profundo</v>
      </c>
      <c r="M2573" s="2" t="s">
        <v>1037</v>
      </c>
      <c r="N2573" t="str">
        <f>VLOOKUP(M2573,spp!A:B,2,FALSE)</f>
        <v>Prionurus laticlavius</v>
      </c>
      <c r="O2573">
        <f t="shared" si="288"/>
        <v>20</v>
      </c>
      <c r="S2573">
        <v>20</v>
      </c>
      <c r="AJ2573" t="str">
        <f>VLOOKUP(M2573,spp!A:C,3,FALSE)</f>
        <v>0.19800000000000001</v>
      </c>
      <c r="AK2573">
        <f>VLOOKUP(M2573,spp!A:D,4,FALSE)</f>
        <v>2.504</v>
      </c>
      <c r="AL2573">
        <f t="shared" si="290"/>
        <v>5131.7141831604913</v>
      </c>
      <c r="AM2573">
        <f t="shared" si="291"/>
        <v>128.29285457901227</v>
      </c>
      <c r="AN2573">
        <f t="shared" si="292"/>
        <v>1282.9285457901228</v>
      </c>
      <c r="AO2573">
        <f t="shared" si="293"/>
        <v>1.2829285457901227</v>
      </c>
      <c r="AP2573">
        <f t="shared" si="294"/>
        <v>0.4</v>
      </c>
      <c r="AQ2573">
        <f>VLOOKUP(M2573,spp!A:H,8,FALSE)</f>
        <v>2.7</v>
      </c>
      <c r="AR2573" t="str">
        <f>VLOOKUP(M2573,spp!A:K,10,FALSE)</f>
        <v>Herbívoro</v>
      </c>
      <c r="AS2573" t="str">
        <f>VLOOKUP(M2573,spp!A:L,12,FALSE)</f>
        <v>LC</v>
      </c>
    </row>
    <row r="2574" spans="1:45" x14ac:dyDescent="0.3">
      <c r="A2574">
        <v>49</v>
      </c>
      <c r="B2574" s="2" t="s">
        <v>1176</v>
      </c>
      <c r="C2574" s="2" t="s">
        <v>1177</v>
      </c>
      <c r="D2574" s="2" t="s">
        <v>1186</v>
      </c>
      <c r="E2574" s="2" t="s">
        <v>1192</v>
      </c>
      <c r="F2574" s="2">
        <v>3</v>
      </c>
      <c r="G2574" s="1">
        <v>41501</v>
      </c>
      <c r="H2574" s="61">
        <v>2013</v>
      </c>
      <c r="I2574" s="5" t="s">
        <v>986</v>
      </c>
      <c r="K2574" s="42">
        <v>7.8</v>
      </c>
      <c r="L2574" t="str">
        <f t="shared" si="289"/>
        <v>Profundo</v>
      </c>
      <c r="M2574" s="2" t="s">
        <v>1081</v>
      </c>
      <c r="N2574" t="str">
        <f>VLOOKUP(M2574,spp!A:B,2,FALSE)</f>
        <v>Triaenodon obesus</v>
      </c>
      <c r="O2574">
        <f t="shared" si="288"/>
        <v>1</v>
      </c>
      <c r="AB2574">
        <v>1</v>
      </c>
      <c r="AJ2574">
        <f>VLOOKUP(M2574,spp!A:C,3,FALSE)</f>
        <v>1.5E-3</v>
      </c>
      <c r="AK2574">
        <f>VLOOKUP(M2574,spp!A:D,4,FALSE)</f>
        <v>3</v>
      </c>
      <c r="AL2574">
        <f t="shared" si="290"/>
        <v>2135.7421875</v>
      </c>
      <c r="AM2574">
        <f t="shared" si="291"/>
        <v>53.3935546875</v>
      </c>
      <c r="AN2574">
        <f t="shared" si="292"/>
        <v>533.935546875</v>
      </c>
      <c r="AO2574">
        <f t="shared" si="293"/>
        <v>0.533935546875</v>
      </c>
      <c r="AP2574">
        <f t="shared" si="294"/>
        <v>0.02</v>
      </c>
      <c r="AQ2574">
        <f>VLOOKUP(M2574,spp!A:H,8,FALSE)</f>
        <v>4.2</v>
      </c>
      <c r="AR2574" t="str">
        <f>VLOOKUP(M2574,spp!A:K,10,FALSE)</f>
        <v>Depredador Tope</v>
      </c>
      <c r="AS2574" t="str">
        <f>VLOOKUP(M2574,spp!A:L,12,FALSE)</f>
        <v>NT</v>
      </c>
    </row>
    <row r="2575" spans="1:45" x14ac:dyDescent="0.3">
      <c r="A2575">
        <v>49</v>
      </c>
      <c r="B2575" s="2" t="s">
        <v>1176</v>
      </c>
      <c r="C2575" s="2" t="s">
        <v>1177</v>
      </c>
      <c r="D2575" s="2" t="s">
        <v>1186</v>
      </c>
      <c r="E2575" s="2" t="s">
        <v>1192</v>
      </c>
      <c r="F2575" s="2">
        <v>3</v>
      </c>
      <c r="G2575" s="1">
        <v>41501</v>
      </c>
      <c r="H2575" s="61">
        <v>2013</v>
      </c>
      <c r="I2575" s="5" t="s">
        <v>986</v>
      </c>
      <c r="K2575" s="42">
        <v>7.8</v>
      </c>
      <c r="L2575" t="str">
        <f t="shared" si="289"/>
        <v>Profundo</v>
      </c>
      <c r="M2575" s="2" t="s">
        <v>1195</v>
      </c>
      <c r="N2575" t="str">
        <f>VLOOKUP(M2575,spp!A:B,2,FALSE)</f>
        <v>Melichthys niger</v>
      </c>
      <c r="O2575">
        <f t="shared" si="288"/>
        <v>50</v>
      </c>
      <c r="T2575">
        <v>50</v>
      </c>
      <c r="AJ2575">
        <f>VLOOKUP(M2575,spp!A:C,3,FALSE)</f>
        <v>5</v>
      </c>
      <c r="AK2575">
        <f>VLOOKUP(M2575,spp!A:D,4,FALSE)</f>
        <v>3</v>
      </c>
      <c r="AL2575">
        <f t="shared" si="290"/>
        <v>3906250</v>
      </c>
      <c r="AM2575">
        <f t="shared" si="291"/>
        <v>97656.25</v>
      </c>
      <c r="AN2575">
        <f t="shared" si="292"/>
        <v>976562.5</v>
      </c>
      <c r="AO2575">
        <f t="shared" si="293"/>
        <v>976.5625</v>
      </c>
      <c r="AP2575">
        <f t="shared" si="294"/>
        <v>1</v>
      </c>
      <c r="AQ2575">
        <f>VLOOKUP(M2575,spp!A:H,8,FALSE)</f>
        <v>2.4</v>
      </c>
      <c r="AR2575" t="str">
        <f>VLOOKUP(M2575,spp!A:K,10,FALSE)</f>
        <v>Herbívoro</v>
      </c>
      <c r="AS2575" t="str">
        <f>VLOOKUP(M2575,spp!A:L,12,FALSE)</f>
        <v>NE</v>
      </c>
    </row>
    <row r="2576" spans="1:45" x14ac:dyDescent="0.3">
      <c r="A2576">
        <v>49</v>
      </c>
      <c r="B2576" s="2" t="s">
        <v>1176</v>
      </c>
      <c r="C2576" s="2" t="s">
        <v>1177</v>
      </c>
      <c r="D2576" s="2" t="s">
        <v>1186</v>
      </c>
      <c r="E2576" s="2" t="s">
        <v>1192</v>
      </c>
      <c r="F2576" s="2">
        <v>3</v>
      </c>
      <c r="G2576" s="1">
        <v>41501</v>
      </c>
      <c r="H2576" s="61">
        <v>2013</v>
      </c>
      <c r="I2576" s="5" t="s">
        <v>986</v>
      </c>
      <c r="K2576" s="42">
        <v>7.8</v>
      </c>
      <c r="L2576" t="str">
        <f t="shared" si="289"/>
        <v>Profundo</v>
      </c>
      <c r="M2576" s="2" t="s">
        <v>1022</v>
      </c>
      <c r="N2576" t="str">
        <f>VLOOKUP(M2576,spp!A:B,2,FALSE)</f>
        <v>Epinephelus labriformis</v>
      </c>
      <c r="O2576">
        <f t="shared" si="288"/>
        <v>4</v>
      </c>
      <c r="S2576">
        <v>2</v>
      </c>
      <c r="T2576">
        <v>2</v>
      </c>
      <c r="AJ2576">
        <f>VLOOKUP(M2576,spp!A:C,3,FALSE)</f>
        <v>3</v>
      </c>
      <c r="AK2576">
        <f>VLOOKUP(M2576,spp!A:D,4,FALSE)</f>
        <v>2.9</v>
      </c>
      <c r="AL2576">
        <f t="shared" si="290"/>
        <v>92100.565707270332</v>
      </c>
      <c r="AM2576">
        <f t="shared" si="291"/>
        <v>2302.5141426817581</v>
      </c>
      <c r="AN2576">
        <f t="shared" si="292"/>
        <v>23025.141426817579</v>
      </c>
      <c r="AO2576">
        <f t="shared" si="293"/>
        <v>23.02514142681758</v>
      </c>
      <c r="AP2576">
        <f t="shared" si="294"/>
        <v>0.08</v>
      </c>
      <c r="AQ2576">
        <f>VLOOKUP(M2576,spp!A:H,8,FALSE)</f>
        <v>4</v>
      </c>
      <c r="AR2576" t="str">
        <f>VLOOKUP(M2576,spp!A:K,10,FALSE)</f>
        <v>Depredador Tope</v>
      </c>
      <c r="AS2576" t="str">
        <f>VLOOKUP(M2576,spp!A:L,12,FALSE)</f>
        <v>LC</v>
      </c>
    </row>
    <row r="2577" spans="1:45" x14ac:dyDescent="0.3">
      <c r="A2577">
        <v>49</v>
      </c>
      <c r="B2577" s="2" t="s">
        <v>1176</v>
      </c>
      <c r="C2577" s="2" t="s">
        <v>1177</v>
      </c>
      <c r="D2577" s="2" t="s">
        <v>1186</v>
      </c>
      <c r="E2577" s="2" t="s">
        <v>1192</v>
      </c>
      <c r="F2577" s="2">
        <v>3</v>
      </c>
      <c r="G2577" s="1">
        <v>41501</v>
      </c>
      <c r="H2577" s="61">
        <v>2013</v>
      </c>
      <c r="I2577" s="5" t="s">
        <v>986</v>
      </c>
      <c r="K2577" s="42">
        <v>7.8</v>
      </c>
      <c r="L2577" t="str">
        <f t="shared" si="289"/>
        <v>Profundo</v>
      </c>
      <c r="M2577" s="2" t="s">
        <v>1046</v>
      </c>
      <c r="N2577" t="str">
        <f>VLOOKUP(M2577,spp!A:B,2,FALSE)</f>
        <v>Arothron meleagris</v>
      </c>
      <c r="O2577">
        <f t="shared" si="288"/>
        <v>1</v>
      </c>
      <c r="R2577">
        <v>1</v>
      </c>
      <c r="AJ2577">
        <f>VLOOKUP(M2577,spp!A:C,3,FALSE)</f>
        <v>3</v>
      </c>
      <c r="AK2577">
        <f>VLOOKUP(M2577,spp!A:D,4,FALSE)</f>
        <v>2</v>
      </c>
      <c r="AL2577">
        <f t="shared" si="290"/>
        <v>468.75</v>
      </c>
      <c r="AM2577">
        <f t="shared" si="291"/>
        <v>11.71875</v>
      </c>
      <c r="AN2577">
        <f t="shared" si="292"/>
        <v>117.1875</v>
      </c>
      <c r="AO2577">
        <f t="shared" si="293"/>
        <v>0.1171875</v>
      </c>
      <c r="AP2577">
        <f t="shared" si="294"/>
        <v>0.02</v>
      </c>
      <c r="AQ2577">
        <f>VLOOKUP(M2577,spp!A:H,8,FALSE)</f>
        <v>3.4</v>
      </c>
      <c r="AR2577" t="str">
        <f>VLOOKUP(M2577,spp!A:K,10,FALSE)</f>
        <v>Depredador</v>
      </c>
      <c r="AS2577" t="str">
        <f>VLOOKUP(M2577,spp!A:L,12,FALSE)</f>
        <v>NE</v>
      </c>
    </row>
    <row r="2578" spans="1:45" x14ac:dyDescent="0.3">
      <c r="A2578">
        <v>49</v>
      </c>
      <c r="B2578" s="2" t="s">
        <v>1176</v>
      </c>
      <c r="C2578" s="2" t="s">
        <v>1177</v>
      </c>
      <c r="D2578" s="2" t="s">
        <v>1186</v>
      </c>
      <c r="E2578" s="2" t="s">
        <v>1192</v>
      </c>
      <c r="F2578" s="2">
        <v>3</v>
      </c>
      <c r="G2578" s="1">
        <v>41501</v>
      </c>
      <c r="H2578" s="61">
        <v>2013</v>
      </c>
      <c r="I2578" s="5" t="s">
        <v>986</v>
      </c>
      <c r="K2578" s="42">
        <v>7.8</v>
      </c>
      <c r="L2578" t="str">
        <f t="shared" si="289"/>
        <v>Profundo</v>
      </c>
      <c r="M2578" s="2" t="s">
        <v>1028</v>
      </c>
      <c r="N2578" t="str">
        <f>VLOOKUP(M2578,spp!A:B,2,FALSE)</f>
        <v>Thalassoma lucasanum</v>
      </c>
      <c r="O2578">
        <f t="shared" si="288"/>
        <v>20</v>
      </c>
      <c r="Q2578">
        <v>20</v>
      </c>
      <c r="AJ2578">
        <f>VLOOKUP(M2578,spp!A:C,3,FALSE)</f>
        <v>1.261E-2</v>
      </c>
      <c r="AK2578">
        <f>VLOOKUP(M2578,spp!A:D,4,FALSE)</f>
        <v>2</v>
      </c>
      <c r="AL2578">
        <f t="shared" si="290"/>
        <v>14.186250000000001</v>
      </c>
      <c r="AM2578">
        <f t="shared" si="291"/>
        <v>0.35465625000000001</v>
      </c>
      <c r="AN2578">
        <f t="shared" si="292"/>
        <v>3.5465625000000003</v>
      </c>
      <c r="AO2578">
        <f t="shared" si="293"/>
        <v>3.5465625000000002E-3</v>
      </c>
      <c r="AP2578">
        <f t="shared" si="294"/>
        <v>0.4</v>
      </c>
      <c r="AQ2578">
        <f>VLOOKUP(M2578,spp!A:H,8,FALSE)</f>
        <v>3.5</v>
      </c>
      <c r="AR2578" t="str">
        <f>VLOOKUP(M2578,spp!A:K,10,FALSE)</f>
        <v>Depredador</v>
      </c>
      <c r="AS2578" t="str">
        <f>VLOOKUP(M2578,spp!A:L,12,FALSE)</f>
        <v>LC</v>
      </c>
    </row>
    <row r="2579" spans="1:45" x14ac:dyDescent="0.3">
      <c r="A2579">
        <v>49</v>
      </c>
      <c r="B2579" s="2" t="s">
        <v>1176</v>
      </c>
      <c r="C2579" s="2" t="s">
        <v>1177</v>
      </c>
      <c r="D2579" s="2" t="s">
        <v>1186</v>
      </c>
      <c r="E2579" s="2" t="s">
        <v>1192</v>
      </c>
      <c r="F2579" s="2">
        <v>3</v>
      </c>
      <c r="G2579" s="1">
        <v>41501</v>
      </c>
      <c r="H2579" s="61">
        <v>2013</v>
      </c>
      <c r="I2579" s="5" t="s">
        <v>986</v>
      </c>
      <c r="K2579" s="42">
        <v>7.8</v>
      </c>
      <c r="L2579" t="str">
        <f t="shared" si="289"/>
        <v>Profundo</v>
      </c>
      <c r="M2579" s="2" t="s">
        <v>1080</v>
      </c>
      <c r="N2579" t="str">
        <f>VLOOKUP(M2579,spp!A:B,2,FALSE)</f>
        <v>Aulostomus chinensis</v>
      </c>
      <c r="O2579">
        <f t="shared" si="288"/>
        <v>2</v>
      </c>
      <c r="U2579">
        <v>2</v>
      </c>
      <c r="AJ2579">
        <f>VLOOKUP(M2579,spp!A:C,3,FALSE)</f>
        <v>2</v>
      </c>
      <c r="AK2579">
        <f>VLOOKUP(M2579,spp!A:D,4,FALSE)</f>
        <v>3</v>
      </c>
      <c r="AL2579">
        <f t="shared" si="290"/>
        <v>171500</v>
      </c>
      <c r="AM2579">
        <f t="shared" si="291"/>
        <v>4287.5</v>
      </c>
      <c r="AN2579">
        <f t="shared" si="292"/>
        <v>42875</v>
      </c>
      <c r="AO2579">
        <f t="shared" si="293"/>
        <v>42.875</v>
      </c>
      <c r="AP2579">
        <f t="shared" si="294"/>
        <v>0.04</v>
      </c>
      <c r="AQ2579">
        <f>VLOOKUP(M2579,spp!A:H,8,FALSE)</f>
        <v>3.9</v>
      </c>
      <c r="AR2579" t="str">
        <f>VLOOKUP(M2579,spp!A:K,10,FALSE)</f>
        <v>Depredador</v>
      </c>
      <c r="AS2579" t="str">
        <f>VLOOKUP(M2579,spp!A:L,12,FALSE)</f>
        <v>NE</v>
      </c>
    </row>
    <row r="2580" spans="1:45" x14ac:dyDescent="0.3">
      <c r="A2580">
        <v>49</v>
      </c>
      <c r="B2580" s="2" t="s">
        <v>1176</v>
      </c>
      <c r="C2580" s="2" t="s">
        <v>1177</v>
      </c>
      <c r="D2580" s="2" t="s">
        <v>1186</v>
      </c>
      <c r="E2580" s="2" t="s">
        <v>1192</v>
      </c>
      <c r="F2580" s="2">
        <v>3</v>
      </c>
      <c r="G2580" s="1">
        <v>41501</v>
      </c>
      <c r="H2580" s="61">
        <v>2013</v>
      </c>
      <c r="I2580" s="5" t="s">
        <v>986</v>
      </c>
      <c r="K2580" s="42">
        <v>7.8</v>
      </c>
      <c r="L2580" t="str">
        <f t="shared" si="289"/>
        <v>Profundo</v>
      </c>
      <c r="M2580" s="2" t="s">
        <v>1066</v>
      </c>
      <c r="N2580" t="str">
        <f>VLOOKUP(M2580,spp!A:B,2,FALSE)</f>
        <v>Caranx melampygus</v>
      </c>
      <c r="O2580">
        <f t="shared" si="288"/>
        <v>2</v>
      </c>
      <c r="T2580">
        <v>2</v>
      </c>
      <c r="AJ2580">
        <f>VLOOKUP(M2580,spp!A:C,3,FALSE)</f>
        <v>2</v>
      </c>
      <c r="AK2580">
        <f>VLOOKUP(M2580,spp!A:D,4,FALSE)</f>
        <v>2</v>
      </c>
      <c r="AL2580">
        <f t="shared" si="290"/>
        <v>2500</v>
      </c>
      <c r="AM2580">
        <f t="shared" si="291"/>
        <v>62.5</v>
      </c>
      <c r="AN2580">
        <f t="shared" si="292"/>
        <v>625</v>
      </c>
      <c r="AO2580">
        <f t="shared" si="293"/>
        <v>0.625</v>
      </c>
      <c r="AP2580">
        <f t="shared" si="294"/>
        <v>0.04</v>
      </c>
      <c r="AQ2580">
        <f>VLOOKUP(M2580,spp!A:H,8,FALSE)</f>
        <v>4.5</v>
      </c>
      <c r="AR2580" t="str">
        <f>VLOOKUP(M2580,spp!A:K,10,FALSE)</f>
        <v>Depredador Tope</v>
      </c>
      <c r="AS2580" t="str">
        <f>VLOOKUP(M2580,spp!A:L,12,FALSE)</f>
        <v>NE</v>
      </c>
    </row>
    <row r="2581" spans="1:45" x14ac:dyDescent="0.3">
      <c r="A2581">
        <v>49</v>
      </c>
      <c r="B2581" s="2" t="s">
        <v>1176</v>
      </c>
      <c r="C2581" s="2" t="s">
        <v>1177</v>
      </c>
      <c r="D2581" s="2" t="s">
        <v>1186</v>
      </c>
      <c r="E2581" s="2" t="s">
        <v>1192</v>
      </c>
      <c r="F2581" s="2">
        <v>3</v>
      </c>
      <c r="G2581" s="1">
        <v>41501</v>
      </c>
      <c r="H2581" s="61">
        <v>2013</v>
      </c>
      <c r="I2581" s="5" t="s">
        <v>986</v>
      </c>
      <c r="K2581" s="42">
        <v>7.8</v>
      </c>
      <c r="L2581" t="str">
        <f t="shared" si="289"/>
        <v>Profundo</v>
      </c>
      <c r="M2581" s="2" t="s">
        <v>1040</v>
      </c>
      <c r="N2581" t="str">
        <f>VLOOKUP(M2581,spp!A:B,2,FALSE)</f>
        <v>Sufflamen verres</v>
      </c>
      <c r="O2581">
        <f t="shared" si="288"/>
        <v>2</v>
      </c>
      <c r="S2581">
        <v>2</v>
      </c>
      <c r="AJ2581">
        <f>VLOOKUP(M2581,spp!A:C,3,FALSE)</f>
        <v>2</v>
      </c>
      <c r="AK2581">
        <f>VLOOKUP(M2581,spp!A:D,4,FALSE)</f>
        <v>3</v>
      </c>
      <c r="AL2581">
        <f t="shared" si="290"/>
        <v>21437.5</v>
      </c>
      <c r="AM2581">
        <f t="shared" si="291"/>
        <v>535.9375</v>
      </c>
      <c r="AN2581">
        <f t="shared" si="292"/>
        <v>5359.375</v>
      </c>
      <c r="AO2581">
        <f t="shared" si="293"/>
        <v>5.359375</v>
      </c>
      <c r="AP2581">
        <f t="shared" si="294"/>
        <v>0.04</v>
      </c>
      <c r="AQ2581">
        <f>VLOOKUP(M2581,spp!A:H,8,FALSE)</f>
        <v>3.3</v>
      </c>
      <c r="AR2581" t="str">
        <f>VLOOKUP(M2581,spp!A:K,10,FALSE)</f>
        <v>Depredador</v>
      </c>
      <c r="AS2581" t="str">
        <f>VLOOKUP(M2581,spp!A:L,12,FALSE)</f>
        <v>LC</v>
      </c>
    </row>
    <row r="2582" spans="1:45" x14ac:dyDescent="0.3">
      <c r="A2582">
        <v>49</v>
      </c>
      <c r="B2582" s="2" t="s">
        <v>1176</v>
      </c>
      <c r="C2582" s="2" t="s">
        <v>1177</v>
      </c>
      <c r="D2582" s="2" t="s">
        <v>1186</v>
      </c>
      <c r="E2582" s="2" t="s">
        <v>1192</v>
      </c>
      <c r="F2582" s="2">
        <v>3</v>
      </c>
      <c r="G2582" s="1">
        <v>41501</v>
      </c>
      <c r="H2582" s="61">
        <v>2013</v>
      </c>
      <c r="I2582" s="5" t="s">
        <v>986</v>
      </c>
      <c r="K2582" s="42">
        <v>7.8</v>
      </c>
      <c r="L2582" t="str">
        <f t="shared" si="289"/>
        <v>Profundo</v>
      </c>
      <c r="M2582" s="2" t="s">
        <v>1067</v>
      </c>
      <c r="N2582" t="str">
        <f>VLOOKUP(M2582,spp!A:B,2,FALSE)</f>
        <v>Acanthurus xanthopterus</v>
      </c>
      <c r="O2582">
        <f t="shared" si="288"/>
        <v>20</v>
      </c>
      <c r="T2582">
        <v>20</v>
      </c>
      <c r="AJ2582">
        <f>VLOOKUP(M2582,spp!A:C,3,FALSE)</f>
        <v>2.673E-2</v>
      </c>
      <c r="AK2582">
        <f>VLOOKUP(M2582,spp!A:D,4,FALSE)</f>
        <v>2</v>
      </c>
      <c r="AL2582">
        <f t="shared" si="290"/>
        <v>334.125</v>
      </c>
      <c r="AM2582">
        <f t="shared" si="291"/>
        <v>8.3531250000000004</v>
      </c>
      <c r="AN2582">
        <f t="shared" si="292"/>
        <v>83.53125</v>
      </c>
      <c r="AO2582">
        <f t="shared" si="293"/>
        <v>8.3531250000000001E-2</v>
      </c>
      <c r="AP2582">
        <f t="shared" si="294"/>
        <v>0.4</v>
      </c>
      <c r="AQ2582">
        <f>VLOOKUP(M2582,spp!A:H,8,FALSE)</f>
        <v>2.9</v>
      </c>
      <c r="AR2582" t="str">
        <f>VLOOKUP(M2582,spp!A:K,10,FALSE)</f>
        <v>Herbívoro</v>
      </c>
      <c r="AS2582" t="str">
        <f>VLOOKUP(M2582,spp!A:L,12,FALSE)</f>
        <v>LC</v>
      </c>
    </row>
    <row r="2583" spans="1:45" x14ac:dyDescent="0.3">
      <c r="A2583">
        <v>49</v>
      </c>
      <c r="B2583" s="2" t="s">
        <v>1176</v>
      </c>
      <c r="C2583" s="2" t="s">
        <v>1177</v>
      </c>
      <c r="D2583" s="2" t="s">
        <v>1186</v>
      </c>
      <c r="E2583" s="2" t="s">
        <v>1192</v>
      </c>
      <c r="F2583" s="2">
        <v>3</v>
      </c>
      <c r="G2583" s="1">
        <v>41501</v>
      </c>
      <c r="H2583" s="61">
        <v>2013</v>
      </c>
      <c r="I2583" s="5" t="s">
        <v>986</v>
      </c>
      <c r="K2583" s="42">
        <v>7.8</v>
      </c>
      <c r="L2583" t="str">
        <f t="shared" si="289"/>
        <v>Profundo</v>
      </c>
      <c r="M2583" s="2" t="s">
        <v>1047</v>
      </c>
      <c r="N2583" t="str">
        <f>VLOOKUP(M2583,spp!A:B,2,FALSE)</f>
        <v>Scarus rubroviolaceus</v>
      </c>
      <c r="O2583">
        <f t="shared" si="288"/>
        <v>20</v>
      </c>
      <c r="T2583">
        <v>20</v>
      </c>
      <c r="AJ2583">
        <f>VLOOKUP(M2583,spp!A:C,3,FALSE)</f>
        <v>1</v>
      </c>
      <c r="AK2583">
        <f>VLOOKUP(M2583,spp!A:D,4,FALSE)</f>
        <v>3.109</v>
      </c>
      <c r="AL2583">
        <f t="shared" si="290"/>
        <v>443839.02220407967</v>
      </c>
      <c r="AM2583">
        <f t="shared" si="291"/>
        <v>11095.975555101992</v>
      </c>
      <c r="AN2583">
        <f t="shared" si="292"/>
        <v>110959.75555101992</v>
      </c>
      <c r="AO2583">
        <f t="shared" si="293"/>
        <v>110.95975555101991</v>
      </c>
      <c r="AP2583">
        <f t="shared" si="294"/>
        <v>0.4</v>
      </c>
      <c r="AQ2583">
        <f>VLOOKUP(M2583,spp!A:H,8,FALSE)</f>
        <v>2</v>
      </c>
      <c r="AR2583" t="str">
        <f>VLOOKUP(M2583,spp!A:K,10,FALSE)</f>
        <v>Herbívoro</v>
      </c>
      <c r="AS2583" t="str">
        <f>VLOOKUP(M2583,spp!A:L,12,FALSE)</f>
        <v>LC</v>
      </c>
    </row>
    <row r="2584" spans="1:45" x14ac:dyDescent="0.3">
      <c r="A2584">
        <v>49</v>
      </c>
      <c r="B2584" s="2" t="s">
        <v>1176</v>
      </c>
      <c r="C2584" s="2" t="s">
        <v>1177</v>
      </c>
      <c r="D2584" s="2" t="s">
        <v>1186</v>
      </c>
      <c r="E2584" s="2" t="s">
        <v>1192</v>
      </c>
      <c r="F2584" s="2">
        <v>3</v>
      </c>
      <c r="G2584" s="1">
        <v>41501</v>
      </c>
      <c r="H2584" s="61">
        <v>2013</v>
      </c>
      <c r="I2584" s="5" t="s">
        <v>986</v>
      </c>
      <c r="K2584" s="42">
        <v>7.8</v>
      </c>
      <c r="L2584" t="str">
        <f t="shared" si="289"/>
        <v>Profundo</v>
      </c>
      <c r="M2584" s="2" t="s">
        <v>1029</v>
      </c>
      <c r="N2584" t="str">
        <f>VLOOKUP(M2584,spp!A:B,2,FALSE)</f>
        <v>Cirrhitus rivulatus</v>
      </c>
      <c r="O2584">
        <f t="shared" si="288"/>
        <v>4</v>
      </c>
      <c r="S2584">
        <v>4</v>
      </c>
      <c r="AJ2584">
        <f>VLOOKUP(M2584,spp!A:C,3,FALSE)</f>
        <v>2.76E-2</v>
      </c>
      <c r="AK2584">
        <f>VLOOKUP(M2584,spp!A:D,4,FALSE)</f>
        <v>3</v>
      </c>
      <c r="AL2584">
        <f t="shared" si="290"/>
        <v>591.67499999999995</v>
      </c>
      <c r="AM2584">
        <f t="shared" si="291"/>
        <v>14.791874999999999</v>
      </c>
      <c r="AN2584">
        <f t="shared" si="292"/>
        <v>147.91874999999999</v>
      </c>
      <c r="AO2584">
        <f t="shared" si="293"/>
        <v>0.14791874999999999</v>
      </c>
      <c r="AP2584">
        <f t="shared" si="294"/>
        <v>0.08</v>
      </c>
      <c r="AQ2584">
        <f>VLOOKUP(M2584,spp!A:H,8,FALSE)</f>
        <v>4</v>
      </c>
      <c r="AR2584" t="str">
        <f>VLOOKUP(M2584,spp!A:K,10,FALSE)</f>
        <v>Depredador Tope</v>
      </c>
      <c r="AS2584" t="str">
        <f>VLOOKUP(M2584,spp!A:L,12,FALSE)</f>
        <v>LC</v>
      </c>
    </row>
    <row r="2585" spans="1:45" x14ac:dyDescent="0.3">
      <c r="A2585">
        <v>49</v>
      </c>
      <c r="B2585" s="2" t="s">
        <v>1176</v>
      </c>
      <c r="C2585" s="2" t="s">
        <v>1177</v>
      </c>
      <c r="D2585" s="2" t="s">
        <v>1186</v>
      </c>
      <c r="E2585" s="2" t="s">
        <v>1192</v>
      </c>
      <c r="F2585" s="2">
        <v>3</v>
      </c>
      <c r="G2585" s="1">
        <v>41501</v>
      </c>
      <c r="H2585" s="61">
        <v>2013</v>
      </c>
      <c r="I2585" s="5" t="s">
        <v>986</v>
      </c>
      <c r="K2585" s="42">
        <v>7.8</v>
      </c>
      <c r="L2585" t="str">
        <f t="shared" si="289"/>
        <v>Profundo</v>
      </c>
      <c r="M2585" s="2" t="s">
        <v>1194</v>
      </c>
      <c r="N2585" t="str">
        <f>VLOOKUP(M2585,spp!A:B,2,FALSE)</f>
        <v>Stegastes arcifrons</v>
      </c>
      <c r="O2585">
        <f t="shared" si="288"/>
        <v>35</v>
      </c>
      <c r="P2585">
        <v>10</v>
      </c>
      <c r="Q2585">
        <v>25</v>
      </c>
      <c r="AJ2585">
        <f>VLOOKUP(M2585,spp!A:C,3,FALSE)</f>
        <v>3.49E-2</v>
      </c>
      <c r="AK2585">
        <f>VLOOKUP(M2585,spp!A:D,4,FALSE)</f>
        <v>2</v>
      </c>
      <c r="AL2585">
        <f t="shared" si="290"/>
        <v>51.259374999999999</v>
      </c>
      <c r="AM2585">
        <f t="shared" si="291"/>
        <v>1.281484375</v>
      </c>
      <c r="AN2585">
        <f t="shared" si="292"/>
        <v>12.81484375</v>
      </c>
      <c r="AO2585">
        <f t="shared" si="293"/>
        <v>1.2814843749999999E-2</v>
      </c>
      <c r="AP2585">
        <f t="shared" si="294"/>
        <v>0.7</v>
      </c>
      <c r="AQ2585">
        <f>VLOOKUP(M2585,spp!A:H,8,FALSE)</f>
        <v>2.97</v>
      </c>
      <c r="AR2585" t="str">
        <f>VLOOKUP(M2585,spp!A:K,10,FALSE)</f>
        <v>Herbívoro</v>
      </c>
      <c r="AS2585" t="str">
        <f>VLOOKUP(M2585,spp!A:L,12,FALSE)</f>
        <v>LC</v>
      </c>
    </row>
    <row r="2586" spans="1:45" x14ac:dyDescent="0.3">
      <c r="A2586">
        <v>49</v>
      </c>
      <c r="B2586" s="2" t="s">
        <v>1176</v>
      </c>
      <c r="C2586" s="2" t="s">
        <v>1177</v>
      </c>
      <c r="D2586" s="2" t="s">
        <v>1186</v>
      </c>
      <c r="E2586" s="2" t="s">
        <v>1192</v>
      </c>
      <c r="F2586" s="2">
        <v>3</v>
      </c>
      <c r="G2586" s="1">
        <v>41501</v>
      </c>
      <c r="H2586" s="61">
        <v>2013</v>
      </c>
      <c r="I2586" s="5" t="s">
        <v>986</v>
      </c>
      <c r="K2586" s="42">
        <v>7.8</v>
      </c>
      <c r="L2586" t="str">
        <f t="shared" si="289"/>
        <v>Profundo</v>
      </c>
      <c r="M2586" s="2" t="s">
        <v>1141</v>
      </c>
      <c r="N2586" t="str">
        <f>VLOOKUP(M2586,spp!A:B,2,FALSE)</f>
        <v>Halichoeres discolor</v>
      </c>
      <c r="O2586">
        <f t="shared" si="288"/>
        <v>10</v>
      </c>
      <c r="Q2586">
        <v>10</v>
      </c>
      <c r="AJ2586">
        <f>VLOOKUP(M2586,spp!A:C,3,FALSE)</f>
        <v>0.01</v>
      </c>
      <c r="AK2586">
        <f>VLOOKUP(M2586,spp!A:D,4,FALSE)</f>
        <v>3.04</v>
      </c>
      <c r="AL2586">
        <f t="shared" si="290"/>
        <v>45.728424710237178</v>
      </c>
      <c r="AM2586">
        <f t="shared" si="291"/>
        <v>1.1432106177559294</v>
      </c>
      <c r="AN2586">
        <f t="shared" si="292"/>
        <v>11.432106177559294</v>
      </c>
      <c r="AO2586">
        <f t="shared" si="293"/>
        <v>1.1432106177559295E-2</v>
      </c>
      <c r="AP2586">
        <f t="shared" si="294"/>
        <v>0.2</v>
      </c>
      <c r="AQ2586">
        <f>VLOOKUP(M2586,spp!A:H,8,FALSE)</f>
        <v>3.4</v>
      </c>
      <c r="AR2586" t="str">
        <f>VLOOKUP(M2586,spp!A:K,10,FALSE)</f>
        <v>Depredador</v>
      </c>
      <c r="AS2586" t="str">
        <f>VLOOKUP(M2586,spp!A:L,12,FALSE)</f>
        <v>VU</v>
      </c>
    </row>
    <row r="2587" spans="1:45" x14ac:dyDescent="0.3">
      <c r="A2587">
        <v>49</v>
      </c>
      <c r="B2587" s="2" t="s">
        <v>1176</v>
      </c>
      <c r="C2587" s="2" t="s">
        <v>1177</v>
      </c>
      <c r="D2587" s="2" t="s">
        <v>1186</v>
      </c>
      <c r="E2587" s="2" t="s">
        <v>1192</v>
      </c>
      <c r="F2587" s="2">
        <v>3</v>
      </c>
      <c r="G2587" s="1">
        <v>41501</v>
      </c>
      <c r="H2587" s="61">
        <v>2013</v>
      </c>
      <c r="I2587" s="5" t="s">
        <v>986</v>
      </c>
      <c r="K2587" s="42">
        <v>7.8</v>
      </c>
      <c r="L2587" t="str">
        <f t="shared" si="289"/>
        <v>Profundo</v>
      </c>
      <c r="M2587" s="2" t="s">
        <v>1173</v>
      </c>
      <c r="N2587" t="str">
        <f>VLOOKUP(M2587,spp!A:B,2,FALSE)</f>
        <v>Alectis ciliaris</v>
      </c>
      <c r="O2587">
        <f t="shared" si="288"/>
        <v>1</v>
      </c>
      <c r="V2587">
        <v>1</v>
      </c>
      <c r="AJ2587">
        <f>VLOOKUP(M2587,spp!A:C,3,FALSE)</f>
        <v>3.09E-2</v>
      </c>
      <c r="AK2587">
        <f>VLOOKUP(M2587,spp!A:D,4,FALSE)</f>
        <v>2.9</v>
      </c>
      <c r="AL2587">
        <f t="shared" si="290"/>
        <v>1924.3088152942496</v>
      </c>
      <c r="AM2587">
        <f t="shared" si="291"/>
        <v>48.107720382356241</v>
      </c>
      <c r="AN2587">
        <f t="shared" si="292"/>
        <v>481.0772038235624</v>
      </c>
      <c r="AO2587">
        <f t="shared" si="293"/>
        <v>0.48107720382356239</v>
      </c>
      <c r="AP2587">
        <f t="shared" si="294"/>
        <v>0.02</v>
      </c>
      <c r="AQ2587">
        <f>VLOOKUP(M2587,spp!A:H,8,FALSE)</f>
        <v>3.5</v>
      </c>
      <c r="AR2587" t="str">
        <f>VLOOKUP(M2587,spp!A:K,10,FALSE)</f>
        <v>Depredador</v>
      </c>
      <c r="AS2587" t="str">
        <f>VLOOKUP(M2587,spp!A:L,12,FALSE)</f>
        <v>LC</v>
      </c>
    </row>
    <row r="2588" spans="1:45" x14ac:dyDescent="0.3">
      <c r="A2588">
        <v>49</v>
      </c>
      <c r="B2588" s="2" t="s">
        <v>1176</v>
      </c>
      <c r="C2588" s="2" t="s">
        <v>1177</v>
      </c>
      <c r="D2588" s="2" t="s">
        <v>1186</v>
      </c>
      <c r="E2588" s="2" t="s">
        <v>1192</v>
      </c>
      <c r="F2588" s="2">
        <v>3</v>
      </c>
      <c r="G2588" s="1">
        <v>41501</v>
      </c>
      <c r="H2588" s="61">
        <v>2013</v>
      </c>
      <c r="I2588" s="5" t="s">
        <v>986</v>
      </c>
      <c r="K2588" s="42">
        <v>7.8</v>
      </c>
      <c r="L2588" t="str">
        <f t="shared" si="289"/>
        <v>Profundo</v>
      </c>
      <c r="M2588" s="2" t="s">
        <v>1216</v>
      </c>
      <c r="N2588" t="str">
        <f>VLOOKUP(M2588,spp!A:B,2,FALSE)</f>
        <v>Carcharhinus limbatus</v>
      </c>
      <c r="O2588">
        <f t="shared" si="288"/>
        <v>1</v>
      </c>
      <c r="AB2588">
        <v>1</v>
      </c>
      <c r="AJ2588">
        <f>VLOOKUP(M2588,spp!A:C,3,FALSE)</f>
        <v>6</v>
      </c>
      <c r="AK2588">
        <f>VLOOKUP(M2588,spp!A:D,4,FALSE)</f>
        <v>3.01</v>
      </c>
      <c r="AL2588">
        <f t="shared" si="290"/>
        <v>8956129.0539982822</v>
      </c>
      <c r="AM2588">
        <f t="shared" si="291"/>
        <v>223903.22634995705</v>
      </c>
      <c r="AN2588">
        <f t="shared" si="292"/>
        <v>2239032.2634995705</v>
      </c>
      <c r="AO2588">
        <f t="shared" si="293"/>
        <v>2239.0322634995705</v>
      </c>
      <c r="AP2588">
        <f t="shared" si="294"/>
        <v>0.02</v>
      </c>
      <c r="AQ2588">
        <f>VLOOKUP(M2588,spp!A:H,8,FALSE)</f>
        <v>4</v>
      </c>
      <c r="AR2588" t="str">
        <f>VLOOKUP(M2588,spp!A:K,10,FALSE)</f>
        <v>Depredador Tope</v>
      </c>
      <c r="AS2588" t="str">
        <f>VLOOKUP(M2588,spp!A:L,12,FALSE)</f>
        <v>NT</v>
      </c>
    </row>
    <row r="2589" spans="1:45" x14ac:dyDescent="0.3">
      <c r="A2589" s="2">
        <v>1</v>
      </c>
      <c r="B2589" s="2" t="s">
        <v>983</v>
      </c>
      <c r="C2589" s="2" t="s">
        <v>984</v>
      </c>
      <c r="D2589" s="50" t="s">
        <v>1224</v>
      </c>
      <c r="E2589" s="2" t="s">
        <v>985</v>
      </c>
      <c r="F2589">
        <v>1</v>
      </c>
      <c r="G2589" s="5">
        <v>41653</v>
      </c>
      <c r="H2589" s="61">
        <v>2014</v>
      </c>
      <c r="I2589" s="5" t="s">
        <v>986</v>
      </c>
      <c r="J2589" s="5">
        <v>41653</v>
      </c>
      <c r="K2589" s="42">
        <v>3</v>
      </c>
      <c r="L2589" t="str">
        <f t="shared" si="289"/>
        <v>Somero</v>
      </c>
      <c r="M2589" s="2" t="s">
        <v>1017</v>
      </c>
      <c r="N2589" t="str">
        <f>VLOOKUP(M2589,spp!A:B,2,FALSE)</f>
        <v>Halichoeres dispilus</v>
      </c>
      <c r="O2589">
        <f t="shared" si="288"/>
        <v>1</v>
      </c>
      <c r="R2589">
        <v>1</v>
      </c>
      <c r="AJ2589">
        <f>VLOOKUP(M2589,spp!A:C,3,FALSE)</f>
        <v>1.26E-2</v>
      </c>
      <c r="AK2589">
        <f>VLOOKUP(M2589,spp!A:D,4,FALSE)</f>
        <v>3</v>
      </c>
      <c r="AL2589">
        <f t="shared" si="290"/>
        <v>24.609375</v>
      </c>
      <c r="AM2589">
        <f t="shared" si="291"/>
        <v>0.615234375</v>
      </c>
      <c r="AN2589">
        <f t="shared" si="292"/>
        <v>6.15234375</v>
      </c>
      <c r="AO2589">
        <f t="shared" si="293"/>
        <v>6.1523437499999998E-3</v>
      </c>
      <c r="AP2589">
        <f t="shared" si="294"/>
        <v>0.02</v>
      </c>
      <c r="AQ2589">
        <f>VLOOKUP(M2589,spp!A:H,8,FALSE)</f>
        <v>3.9</v>
      </c>
      <c r="AR2589" t="str">
        <f>VLOOKUP(M2589,spp!A:K,10,FALSE)</f>
        <v>Depredador</v>
      </c>
      <c r="AS2589" t="str">
        <f>VLOOKUP(M2589,spp!A:L,12,FALSE)</f>
        <v>LC</v>
      </c>
    </row>
    <row r="2590" spans="1:45" x14ac:dyDescent="0.3">
      <c r="A2590" s="2">
        <v>1</v>
      </c>
      <c r="B2590" s="2" t="s">
        <v>983</v>
      </c>
      <c r="C2590" s="2" t="s">
        <v>984</v>
      </c>
      <c r="D2590" s="50" t="s">
        <v>1224</v>
      </c>
      <c r="E2590" s="2" t="s">
        <v>985</v>
      </c>
      <c r="F2590">
        <v>2</v>
      </c>
      <c r="G2590" s="5">
        <v>41653</v>
      </c>
      <c r="H2590" s="61">
        <v>2014</v>
      </c>
      <c r="I2590" s="5" t="s">
        <v>986</v>
      </c>
      <c r="J2590" s="5">
        <v>41653</v>
      </c>
      <c r="K2590" s="42">
        <v>2.5</v>
      </c>
      <c r="L2590" t="str">
        <f t="shared" si="289"/>
        <v>Somero</v>
      </c>
      <c r="M2590" s="2" t="s">
        <v>1026</v>
      </c>
      <c r="N2590" t="str">
        <f>VLOOKUP(M2590,spp!A:B,2,FALSE)</f>
        <v>Microspathodon dorsalis</v>
      </c>
      <c r="O2590">
        <f t="shared" si="288"/>
        <v>3</v>
      </c>
      <c r="S2590">
        <v>3</v>
      </c>
      <c r="AJ2590">
        <f>VLOOKUP(M2590,spp!A:C,3,FALSE)</f>
        <v>2</v>
      </c>
      <c r="AK2590">
        <f>VLOOKUP(M2590,spp!A:D,4,FALSE)</f>
        <v>3</v>
      </c>
      <c r="AL2590">
        <f t="shared" si="290"/>
        <v>32156.25</v>
      </c>
      <c r="AM2590">
        <f t="shared" si="291"/>
        <v>803.90625</v>
      </c>
      <c r="AN2590">
        <f t="shared" si="292"/>
        <v>8039.0625</v>
      </c>
      <c r="AO2590">
        <f t="shared" si="293"/>
        <v>8.0390625</v>
      </c>
      <c r="AP2590">
        <f t="shared" si="294"/>
        <v>0.06</v>
      </c>
      <c r="AQ2590">
        <f>VLOOKUP(M2590,spp!A:H,8,FALSE)</f>
        <v>2.1</v>
      </c>
      <c r="AR2590" t="str">
        <f>VLOOKUP(M2590,spp!A:K,10,FALSE)</f>
        <v>Herbívoro</v>
      </c>
      <c r="AS2590" t="str">
        <f>VLOOKUP(M2590,spp!A:L,12,FALSE)</f>
        <v>LC</v>
      </c>
    </row>
    <row r="2591" spans="1:45" x14ac:dyDescent="0.3">
      <c r="A2591" s="2">
        <v>1</v>
      </c>
      <c r="B2591" s="2" t="s">
        <v>983</v>
      </c>
      <c r="C2591" s="2" t="s">
        <v>984</v>
      </c>
      <c r="D2591" s="50" t="s">
        <v>1224</v>
      </c>
      <c r="E2591" s="2" t="s">
        <v>985</v>
      </c>
      <c r="F2591">
        <v>2</v>
      </c>
      <c r="G2591" s="5">
        <v>41653</v>
      </c>
      <c r="H2591" s="61">
        <v>2014</v>
      </c>
      <c r="I2591" s="5" t="s">
        <v>986</v>
      </c>
      <c r="J2591" s="5">
        <v>41653</v>
      </c>
      <c r="K2591" s="42">
        <v>2.5</v>
      </c>
      <c r="L2591" t="str">
        <f t="shared" si="289"/>
        <v>Somero</v>
      </c>
      <c r="M2591" s="2" t="s">
        <v>1032</v>
      </c>
      <c r="N2591" t="str">
        <f>VLOOKUP(M2591,spp!A:B,2,FALSE)</f>
        <v>Lutjanus argentiventris</v>
      </c>
      <c r="O2591">
        <f t="shared" si="288"/>
        <v>1</v>
      </c>
      <c r="T2591">
        <v>1</v>
      </c>
      <c r="AJ2591">
        <f>VLOOKUP(M2591,spp!A:C,3,FALSE)</f>
        <v>1</v>
      </c>
      <c r="AK2591">
        <f>VLOOKUP(M2591,spp!A:D,4,FALSE)</f>
        <v>3</v>
      </c>
      <c r="AL2591">
        <f t="shared" si="290"/>
        <v>15625</v>
      </c>
      <c r="AM2591">
        <f t="shared" si="291"/>
        <v>390.625</v>
      </c>
      <c r="AN2591">
        <f t="shared" si="292"/>
        <v>3906.25</v>
      </c>
      <c r="AO2591">
        <f t="shared" si="293"/>
        <v>3.90625</v>
      </c>
      <c r="AP2591">
        <f t="shared" si="294"/>
        <v>0.02</v>
      </c>
      <c r="AQ2591">
        <f>VLOOKUP(M2591,spp!A:H,8,FALSE)</f>
        <v>4</v>
      </c>
      <c r="AR2591" t="str">
        <f>VLOOKUP(M2591,spp!A:K,10,FALSE)</f>
        <v>Depredador Tope</v>
      </c>
      <c r="AS2591" t="str">
        <f>VLOOKUP(M2591,spp!A:L,12,FALSE)</f>
        <v>LC</v>
      </c>
    </row>
    <row r="2592" spans="1:45" x14ac:dyDescent="0.3">
      <c r="A2592" s="2">
        <v>1</v>
      </c>
      <c r="B2592" s="2" t="s">
        <v>983</v>
      </c>
      <c r="C2592" s="2" t="s">
        <v>984</v>
      </c>
      <c r="D2592" s="50" t="s">
        <v>1224</v>
      </c>
      <c r="E2592" s="2" t="s">
        <v>985</v>
      </c>
      <c r="F2592">
        <v>2</v>
      </c>
      <c r="G2592" s="5">
        <v>41653</v>
      </c>
      <c r="H2592" s="61">
        <v>2014</v>
      </c>
      <c r="I2592" s="5" t="s">
        <v>986</v>
      </c>
      <c r="J2592" s="5">
        <v>41653</v>
      </c>
      <c r="K2592" s="42">
        <v>2.5</v>
      </c>
      <c r="L2592" t="str">
        <f t="shared" si="289"/>
        <v>Somero</v>
      </c>
      <c r="M2592" s="2" t="s">
        <v>1017</v>
      </c>
      <c r="N2592" t="str">
        <f>VLOOKUP(M2592,spp!A:B,2,FALSE)</f>
        <v>Halichoeres dispilus</v>
      </c>
      <c r="O2592">
        <f t="shared" si="288"/>
        <v>5</v>
      </c>
      <c r="P2592">
        <v>4</v>
      </c>
      <c r="R2592">
        <v>1</v>
      </c>
      <c r="AJ2592">
        <f>VLOOKUP(M2592,spp!A:C,3,FALSE)</f>
        <v>1.26E-2</v>
      </c>
      <c r="AK2592">
        <f>VLOOKUP(M2592,spp!A:D,4,FALSE)</f>
        <v>3</v>
      </c>
      <c r="AL2592">
        <f t="shared" si="290"/>
        <v>25.396875000000001</v>
      </c>
      <c r="AM2592">
        <f t="shared" si="291"/>
        <v>0.63492187500000008</v>
      </c>
      <c r="AN2592">
        <f t="shared" si="292"/>
        <v>6.3492187500000004</v>
      </c>
      <c r="AO2592">
        <f t="shared" si="293"/>
        <v>6.3492187500000007E-3</v>
      </c>
      <c r="AP2592">
        <f t="shared" si="294"/>
        <v>0.1</v>
      </c>
      <c r="AQ2592">
        <f>VLOOKUP(M2592,spp!A:H,8,FALSE)</f>
        <v>3.9</v>
      </c>
      <c r="AR2592" t="str">
        <f>VLOOKUP(M2592,spp!A:K,10,FALSE)</f>
        <v>Depredador</v>
      </c>
      <c r="AS2592" t="str">
        <f>VLOOKUP(M2592,spp!A:L,12,FALSE)</f>
        <v>LC</v>
      </c>
    </row>
    <row r="2593" spans="1:45" x14ac:dyDescent="0.3">
      <c r="A2593" s="2">
        <v>1</v>
      </c>
      <c r="B2593" s="2" t="s">
        <v>983</v>
      </c>
      <c r="C2593" s="2" t="s">
        <v>984</v>
      </c>
      <c r="D2593" s="50" t="s">
        <v>1224</v>
      </c>
      <c r="E2593" s="2" t="s">
        <v>985</v>
      </c>
      <c r="F2593">
        <v>2</v>
      </c>
      <c r="G2593" s="5">
        <v>41653</v>
      </c>
      <c r="H2593" s="61">
        <v>2014</v>
      </c>
      <c r="I2593" s="5" t="s">
        <v>986</v>
      </c>
      <c r="J2593" s="5">
        <v>41653</v>
      </c>
      <c r="K2593" s="42">
        <v>2.5</v>
      </c>
      <c r="L2593" t="str">
        <f t="shared" si="289"/>
        <v>Somero</v>
      </c>
      <c r="M2593" s="2" t="s">
        <v>1019</v>
      </c>
      <c r="N2593" t="str">
        <f>VLOOKUP(M2593,spp!A:B,2,FALSE)</f>
        <v>Stegastes acapulcoensis</v>
      </c>
      <c r="O2593">
        <f t="shared" si="288"/>
        <v>3</v>
      </c>
      <c r="P2593">
        <v>1</v>
      </c>
      <c r="Q2593">
        <v>2</v>
      </c>
      <c r="AJ2593">
        <f>VLOOKUP(M2593,spp!A:C,3,FALSE)</f>
        <v>3.49E-2</v>
      </c>
      <c r="AK2593">
        <f>VLOOKUP(M2593,spp!A:D,4,FALSE)</f>
        <v>2</v>
      </c>
      <c r="AL2593">
        <f t="shared" si="290"/>
        <v>4.1443750000000001</v>
      </c>
      <c r="AM2593">
        <f t="shared" si="291"/>
        <v>0.103609375</v>
      </c>
      <c r="AN2593">
        <f t="shared" si="292"/>
        <v>1.03609375</v>
      </c>
      <c r="AO2593">
        <f t="shared" si="293"/>
        <v>1.0360937500000001E-3</v>
      </c>
      <c r="AP2593">
        <f t="shared" si="294"/>
        <v>0.06</v>
      </c>
      <c r="AQ2593">
        <f>VLOOKUP(M2593,spp!A:H,8,FALSE)</f>
        <v>2</v>
      </c>
      <c r="AR2593" t="str">
        <f>VLOOKUP(M2593,spp!A:K,10,FALSE)</f>
        <v>Herbívoro</v>
      </c>
      <c r="AS2593" t="str">
        <f>VLOOKUP(M2593,spp!A:L,12,FALSE)</f>
        <v>LC</v>
      </c>
    </row>
    <row r="2594" spans="1:45" x14ac:dyDescent="0.3">
      <c r="A2594" s="2">
        <v>1</v>
      </c>
      <c r="B2594" s="2" t="s">
        <v>983</v>
      </c>
      <c r="C2594" s="2" t="s">
        <v>984</v>
      </c>
      <c r="D2594" s="50" t="s">
        <v>1224</v>
      </c>
      <c r="E2594" s="2" t="s">
        <v>985</v>
      </c>
      <c r="F2594">
        <v>2</v>
      </c>
      <c r="G2594" s="5">
        <v>41653</v>
      </c>
      <c r="H2594" s="61">
        <v>2014</v>
      </c>
      <c r="I2594" s="5" t="s">
        <v>986</v>
      </c>
      <c r="J2594" s="5">
        <v>41653</v>
      </c>
      <c r="K2594" s="42">
        <v>2.5</v>
      </c>
      <c r="L2594" t="str">
        <f t="shared" si="289"/>
        <v>Somero</v>
      </c>
      <c r="M2594" s="2" t="s">
        <v>1041</v>
      </c>
      <c r="N2594" t="str">
        <f>VLOOKUP(M2594,spp!A:B,2,FALSE)</f>
        <v>Chromis atrilobata</v>
      </c>
      <c r="O2594">
        <f t="shared" si="288"/>
        <v>50</v>
      </c>
      <c r="P2594">
        <v>50</v>
      </c>
      <c r="AJ2594">
        <f>VLOOKUP(M2594,spp!A:C,3,FALSE)</f>
        <v>5</v>
      </c>
      <c r="AK2594">
        <f>VLOOKUP(M2594,spp!A:D,4,FALSE)</f>
        <v>3.41655</v>
      </c>
      <c r="AL2594">
        <f t="shared" si="290"/>
        <v>5721.658659904725</v>
      </c>
      <c r="AM2594">
        <f t="shared" si="291"/>
        <v>143.04146649761813</v>
      </c>
      <c r="AN2594">
        <f t="shared" si="292"/>
        <v>1430.4146649761813</v>
      </c>
      <c r="AO2594">
        <f t="shared" si="293"/>
        <v>1.4304146649761813</v>
      </c>
      <c r="AP2594">
        <f t="shared" si="294"/>
        <v>1</v>
      </c>
      <c r="AQ2594">
        <f>VLOOKUP(M2594,spp!A:H,8,FALSE)</f>
        <v>3.4</v>
      </c>
      <c r="AR2594" t="str">
        <f>VLOOKUP(M2594,spp!A:K,10,FALSE)</f>
        <v>Planctívoro</v>
      </c>
      <c r="AS2594" t="str">
        <f>VLOOKUP(M2594,spp!A:L,12,FALSE)</f>
        <v>LC</v>
      </c>
    </row>
    <row r="2595" spans="1:45" x14ac:dyDescent="0.3">
      <c r="A2595" s="2">
        <v>1</v>
      </c>
      <c r="B2595" s="2" t="s">
        <v>983</v>
      </c>
      <c r="C2595" s="2" t="s">
        <v>984</v>
      </c>
      <c r="D2595" s="50" t="s">
        <v>1224</v>
      </c>
      <c r="E2595" s="2" t="s">
        <v>985</v>
      </c>
      <c r="F2595">
        <v>2</v>
      </c>
      <c r="G2595" s="5">
        <v>41653</v>
      </c>
      <c r="H2595" s="61">
        <v>2014</v>
      </c>
      <c r="I2595" s="5" t="s">
        <v>986</v>
      </c>
      <c r="J2595" s="5">
        <v>41653</v>
      </c>
      <c r="K2595" s="42">
        <v>2.5</v>
      </c>
      <c r="L2595" t="str">
        <f t="shared" si="289"/>
        <v>Somero</v>
      </c>
      <c r="M2595" s="2" t="s">
        <v>1050</v>
      </c>
      <c r="N2595" t="str">
        <f>VLOOKUP(M2595,spp!A:B,2,FALSE)</f>
        <v>Stegastes flavilatus</v>
      </c>
      <c r="O2595">
        <f t="shared" si="288"/>
        <v>4</v>
      </c>
      <c r="P2595">
        <v>1</v>
      </c>
      <c r="Q2595">
        <v>3</v>
      </c>
      <c r="AJ2595">
        <f>VLOOKUP(M2595,spp!A:C,3,FALSE)</f>
        <v>3.49E-2</v>
      </c>
      <c r="AK2595">
        <f>VLOOKUP(M2595,spp!A:D,4,FALSE)</f>
        <v>2</v>
      </c>
      <c r="AL2595">
        <f t="shared" si="290"/>
        <v>6.1074999999999999</v>
      </c>
      <c r="AM2595">
        <f t="shared" si="291"/>
        <v>0.1526875</v>
      </c>
      <c r="AN2595">
        <f t="shared" si="292"/>
        <v>1.526875</v>
      </c>
      <c r="AO2595">
        <f t="shared" si="293"/>
        <v>1.526875E-3</v>
      </c>
      <c r="AP2595">
        <f t="shared" si="294"/>
        <v>0.08</v>
      </c>
      <c r="AQ2595">
        <f>VLOOKUP(M2595,spp!A:H,8,FALSE)</f>
        <v>2</v>
      </c>
      <c r="AR2595" t="str">
        <f>VLOOKUP(M2595,spp!A:K,10,FALSE)</f>
        <v>Herbívoro</v>
      </c>
      <c r="AS2595" t="str">
        <f>VLOOKUP(M2595,spp!A:L,12,FALSE)</f>
        <v>LC</v>
      </c>
    </row>
    <row r="2596" spans="1:45" x14ac:dyDescent="0.3">
      <c r="A2596" s="2">
        <v>1</v>
      </c>
      <c r="B2596" s="2" t="s">
        <v>983</v>
      </c>
      <c r="C2596" s="2" t="s">
        <v>984</v>
      </c>
      <c r="D2596" s="50" t="s">
        <v>1224</v>
      </c>
      <c r="E2596" s="2" t="s">
        <v>985</v>
      </c>
      <c r="F2596">
        <v>2</v>
      </c>
      <c r="G2596" s="5">
        <v>41653</v>
      </c>
      <c r="H2596" s="61">
        <v>2014</v>
      </c>
      <c r="I2596" s="5" t="s">
        <v>986</v>
      </c>
      <c r="J2596" s="5">
        <v>41653</v>
      </c>
      <c r="K2596" s="42">
        <v>2.5</v>
      </c>
      <c r="L2596" t="str">
        <f t="shared" si="289"/>
        <v>Somero</v>
      </c>
      <c r="M2596" s="2" t="s">
        <v>1040</v>
      </c>
      <c r="N2596" t="str">
        <f>VLOOKUP(M2596,spp!A:B,2,FALSE)</f>
        <v>Sufflamen verres</v>
      </c>
      <c r="O2596">
        <f t="shared" si="288"/>
        <v>1</v>
      </c>
      <c r="S2596">
        <v>1</v>
      </c>
      <c r="AJ2596">
        <f>VLOOKUP(M2596,spp!A:C,3,FALSE)</f>
        <v>2</v>
      </c>
      <c r="AK2596">
        <f>VLOOKUP(M2596,spp!A:D,4,FALSE)</f>
        <v>3</v>
      </c>
      <c r="AL2596">
        <f t="shared" si="290"/>
        <v>10718.75</v>
      </c>
      <c r="AM2596">
        <f t="shared" si="291"/>
        <v>267.96875</v>
      </c>
      <c r="AN2596">
        <f t="shared" si="292"/>
        <v>2679.6875</v>
      </c>
      <c r="AO2596">
        <f t="shared" si="293"/>
        <v>2.6796875</v>
      </c>
      <c r="AP2596">
        <f t="shared" si="294"/>
        <v>0.02</v>
      </c>
      <c r="AQ2596">
        <f>VLOOKUP(M2596,spp!A:H,8,FALSE)</f>
        <v>3.3</v>
      </c>
      <c r="AR2596" t="str">
        <f>VLOOKUP(M2596,spp!A:K,10,FALSE)</f>
        <v>Depredador</v>
      </c>
      <c r="AS2596" t="str">
        <f>VLOOKUP(M2596,spp!A:L,12,FALSE)</f>
        <v>LC</v>
      </c>
    </row>
    <row r="2597" spans="1:45" x14ac:dyDescent="0.3">
      <c r="A2597" s="2">
        <v>1</v>
      </c>
      <c r="B2597" s="2" t="s">
        <v>983</v>
      </c>
      <c r="C2597" s="2" t="s">
        <v>984</v>
      </c>
      <c r="D2597" s="50" t="s">
        <v>1224</v>
      </c>
      <c r="E2597" s="2" t="s">
        <v>985</v>
      </c>
      <c r="F2597">
        <v>2</v>
      </c>
      <c r="G2597" s="5">
        <v>41653</v>
      </c>
      <c r="H2597" s="61">
        <v>2014</v>
      </c>
      <c r="I2597" s="5" t="s">
        <v>986</v>
      </c>
      <c r="J2597" s="5">
        <v>41653</v>
      </c>
      <c r="K2597" s="42">
        <v>2.5</v>
      </c>
      <c r="L2597" t="str">
        <f t="shared" si="289"/>
        <v>Somero</v>
      </c>
      <c r="M2597" s="2" t="s">
        <v>1020</v>
      </c>
      <c r="N2597" t="str">
        <f>VLOOKUP(M2597,spp!A:B,2,FALSE)</f>
        <v>Plagiotremus azaleus</v>
      </c>
      <c r="O2597">
        <f t="shared" si="288"/>
        <v>1</v>
      </c>
      <c r="P2597">
        <v>1</v>
      </c>
      <c r="AJ2597">
        <f>VLOOKUP(M2597,spp!A:C,3,FALSE)</f>
        <v>4</v>
      </c>
      <c r="AK2597">
        <f>VLOOKUP(M2597,spp!A:D,4,FALSE)</f>
        <v>3</v>
      </c>
      <c r="AL2597">
        <f t="shared" si="290"/>
        <v>62.5</v>
      </c>
      <c r="AM2597">
        <f t="shared" si="291"/>
        <v>1.5625</v>
      </c>
      <c r="AN2597">
        <f t="shared" si="292"/>
        <v>15.625</v>
      </c>
      <c r="AO2597">
        <f t="shared" si="293"/>
        <v>1.5625E-2</v>
      </c>
      <c r="AP2597">
        <f t="shared" si="294"/>
        <v>0.02</v>
      </c>
      <c r="AQ2597">
        <f>VLOOKUP(M2597,spp!A:H,8,FALSE)</f>
        <v>4</v>
      </c>
      <c r="AR2597" t="str">
        <f>VLOOKUP(M2597,spp!A:K,10,FALSE)</f>
        <v>Depredador Tope</v>
      </c>
      <c r="AS2597" t="str">
        <f>VLOOKUP(M2597,spp!A:L,12,FALSE)</f>
        <v>LC</v>
      </c>
    </row>
    <row r="2598" spans="1:45" x14ac:dyDescent="0.3">
      <c r="A2598" s="2">
        <v>1</v>
      </c>
      <c r="B2598" s="2" t="s">
        <v>983</v>
      </c>
      <c r="C2598" s="2" t="s">
        <v>984</v>
      </c>
      <c r="D2598" s="50" t="s">
        <v>1224</v>
      </c>
      <c r="E2598" s="2" t="s">
        <v>985</v>
      </c>
      <c r="F2598">
        <v>2</v>
      </c>
      <c r="G2598" s="5">
        <v>41653</v>
      </c>
      <c r="H2598" s="61">
        <v>2014</v>
      </c>
      <c r="I2598" s="5" t="s">
        <v>986</v>
      </c>
      <c r="J2598" s="5">
        <v>41653</v>
      </c>
      <c r="K2598" s="42">
        <v>2.5</v>
      </c>
      <c r="L2598" t="str">
        <f t="shared" si="289"/>
        <v>Somero</v>
      </c>
      <c r="M2598" s="2" t="s">
        <v>1036</v>
      </c>
      <c r="N2598" t="str">
        <f>VLOOKUP(M2598,spp!A:B,2,FALSE)</f>
        <v>Chaetodon humeralis</v>
      </c>
      <c r="O2598">
        <f t="shared" si="288"/>
        <v>1</v>
      </c>
      <c r="S2598">
        <v>1</v>
      </c>
      <c r="AJ2598">
        <f>VLOOKUP(M2598,spp!A:C,3,FALSE)</f>
        <v>2</v>
      </c>
      <c r="AK2598">
        <f>VLOOKUP(M2598,spp!A:D,4,FALSE)</f>
        <v>2.9895</v>
      </c>
      <c r="AL2598">
        <f t="shared" si="290"/>
        <v>10401.410636938384</v>
      </c>
      <c r="AM2598">
        <f t="shared" si="291"/>
        <v>260.03526592345963</v>
      </c>
      <c r="AN2598">
        <f t="shared" si="292"/>
        <v>2600.3526592345961</v>
      </c>
      <c r="AO2598">
        <f t="shared" si="293"/>
        <v>2.6003526592345962</v>
      </c>
      <c r="AP2598">
        <f t="shared" si="294"/>
        <v>0.02</v>
      </c>
      <c r="AQ2598">
        <f>VLOOKUP(M2598,spp!A:H,8,FALSE)</f>
        <v>2.7</v>
      </c>
      <c r="AR2598" t="str">
        <f>VLOOKUP(M2598,spp!A:K,10,FALSE)</f>
        <v>Herbívoro</v>
      </c>
      <c r="AS2598" t="str">
        <f>VLOOKUP(M2598,spp!A:L,12,FALSE)</f>
        <v>LC</v>
      </c>
    </row>
    <row r="2599" spans="1:45" x14ac:dyDescent="0.3">
      <c r="A2599" s="2">
        <v>1</v>
      </c>
      <c r="B2599" s="2" t="s">
        <v>983</v>
      </c>
      <c r="C2599" s="2" t="s">
        <v>984</v>
      </c>
      <c r="D2599" s="50" t="s">
        <v>1224</v>
      </c>
      <c r="E2599" s="2" t="s">
        <v>985</v>
      </c>
      <c r="F2599">
        <v>3</v>
      </c>
      <c r="G2599" s="5">
        <v>41653</v>
      </c>
      <c r="H2599" s="61">
        <v>2014</v>
      </c>
      <c r="I2599" s="5" t="s">
        <v>986</v>
      </c>
      <c r="J2599" s="5">
        <v>41653</v>
      </c>
      <c r="K2599" s="42">
        <v>2.5</v>
      </c>
      <c r="L2599" t="str">
        <f t="shared" si="289"/>
        <v>Somero</v>
      </c>
      <c r="M2599" s="2" t="s">
        <v>1041</v>
      </c>
      <c r="N2599" t="str">
        <f>VLOOKUP(M2599,spp!A:B,2,FALSE)</f>
        <v>Chromis atrilobata</v>
      </c>
      <c r="O2599">
        <f t="shared" si="288"/>
        <v>30</v>
      </c>
      <c r="P2599">
        <v>30</v>
      </c>
      <c r="AJ2599">
        <f>VLOOKUP(M2599,spp!A:C,3,FALSE)</f>
        <v>5</v>
      </c>
      <c r="AK2599">
        <f>VLOOKUP(M2599,spp!A:D,4,FALSE)</f>
        <v>3.41655</v>
      </c>
      <c r="AL2599">
        <f t="shared" si="290"/>
        <v>3432.9951959428354</v>
      </c>
      <c r="AM2599">
        <f t="shared" si="291"/>
        <v>85.824879898570885</v>
      </c>
      <c r="AN2599">
        <f t="shared" si="292"/>
        <v>858.24879898570885</v>
      </c>
      <c r="AO2599">
        <f t="shared" si="293"/>
        <v>0.85824879898570883</v>
      </c>
      <c r="AP2599">
        <f t="shared" si="294"/>
        <v>0.6</v>
      </c>
      <c r="AQ2599">
        <f>VLOOKUP(M2599,spp!A:H,8,FALSE)</f>
        <v>3.4</v>
      </c>
      <c r="AR2599" t="str">
        <f>VLOOKUP(M2599,spp!A:K,10,FALSE)</f>
        <v>Planctívoro</v>
      </c>
      <c r="AS2599" t="str">
        <f>VLOOKUP(M2599,spp!A:L,12,FALSE)</f>
        <v>LC</v>
      </c>
    </row>
    <row r="2600" spans="1:45" x14ac:dyDescent="0.3">
      <c r="A2600" s="2">
        <v>1</v>
      </c>
      <c r="B2600" s="2" t="s">
        <v>983</v>
      </c>
      <c r="C2600" s="2" t="s">
        <v>984</v>
      </c>
      <c r="D2600" s="50" t="s">
        <v>1224</v>
      </c>
      <c r="E2600" s="2" t="s">
        <v>985</v>
      </c>
      <c r="F2600">
        <v>3</v>
      </c>
      <c r="G2600" s="5">
        <v>41653</v>
      </c>
      <c r="H2600" s="61">
        <v>2014</v>
      </c>
      <c r="I2600" s="5" t="s">
        <v>986</v>
      </c>
      <c r="J2600" s="5">
        <v>41653</v>
      </c>
      <c r="K2600" s="42">
        <v>2.5</v>
      </c>
      <c r="L2600" t="str">
        <f t="shared" si="289"/>
        <v>Somero</v>
      </c>
      <c r="M2600" s="2" t="s">
        <v>1064</v>
      </c>
      <c r="N2600" t="str">
        <f>VLOOKUP(M2600,spp!A:B,2,FALSE)</f>
        <v>Zanclus cornutus</v>
      </c>
      <c r="O2600">
        <f t="shared" si="288"/>
        <v>1</v>
      </c>
      <c r="S2600">
        <v>1</v>
      </c>
      <c r="AJ2600">
        <f>VLOOKUP(M2600,spp!A:C,3,FALSE)</f>
        <v>1.47E-2</v>
      </c>
      <c r="AK2600">
        <f>VLOOKUP(M2600,spp!A:D,4,FALSE)</f>
        <v>3</v>
      </c>
      <c r="AL2600">
        <f t="shared" si="290"/>
        <v>78.782812499999991</v>
      </c>
      <c r="AM2600">
        <f t="shared" si="291"/>
        <v>1.9695703124999997</v>
      </c>
      <c r="AN2600">
        <f t="shared" si="292"/>
        <v>19.695703124999998</v>
      </c>
      <c r="AO2600">
        <f t="shared" si="293"/>
        <v>1.9695703124999998E-2</v>
      </c>
      <c r="AP2600">
        <f t="shared" si="294"/>
        <v>0.02</v>
      </c>
      <c r="AQ2600">
        <f>VLOOKUP(M2600,spp!A:H,8,FALSE)</f>
        <v>2.9</v>
      </c>
      <c r="AR2600" t="str">
        <f>VLOOKUP(M2600,spp!A:K,10,FALSE)</f>
        <v>Herbívoro</v>
      </c>
      <c r="AS2600" t="str">
        <f>VLOOKUP(M2600,spp!A:L,12,FALSE)</f>
        <v>NE</v>
      </c>
    </row>
    <row r="2601" spans="1:45" x14ac:dyDescent="0.3">
      <c r="A2601" s="2">
        <v>1</v>
      </c>
      <c r="B2601" s="2" t="s">
        <v>983</v>
      </c>
      <c r="C2601" s="2" t="s">
        <v>984</v>
      </c>
      <c r="D2601" s="50" t="s">
        <v>1224</v>
      </c>
      <c r="E2601" s="2" t="s">
        <v>985</v>
      </c>
      <c r="F2601">
        <v>3</v>
      </c>
      <c r="G2601" s="5">
        <v>41653</v>
      </c>
      <c r="H2601" s="61">
        <v>2014</v>
      </c>
      <c r="I2601" s="5" t="s">
        <v>986</v>
      </c>
      <c r="J2601" s="5">
        <v>41653</v>
      </c>
      <c r="K2601" s="42">
        <v>2.5</v>
      </c>
      <c r="L2601" t="str">
        <f t="shared" si="289"/>
        <v>Somero</v>
      </c>
      <c r="M2601" s="2" t="s">
        <v>1393</v>
      </c>
      <c r="N2601" t="str">
        <f>VLOOKUP(M2601,spp!A:B,2,FALSE)</f>
        <v>Kiphosus sp.</v>
      </c>
      <c r="O2601">
        <f t="shared" si="288"/>
        <v>3</v>
      </c>
      <c r="S2601">
        <v>3</v>
      </c>
      <c r="AJ2601">
        <f>VLOOKUP(M2601,spp!A:C,3,FALSE)</f>
        <v>2.18E-2</v>
      </c>
      <c r="AK2601">
        <f>VLOOKUP(M2601,spp!A:D,4,FALSE)</f>
        <v>3</v>
      </c>
      <c r="AL2601">
        <f t="shared" si="290"/>
        <v>350.50312499999995</v>
      </c>
      <c r="AM2601">
        <f t="shared" si="291"/>
        <v>8.7625781249999992</v>
      </c>
      <c r="AN2601">
        <f t="shared" si="292"/>
        <v>87.625781249999989</v>
      </c>
      <c r="AO2601">
        <f t="shared" si="293"/>
        <v>8.7625781249999993E-2</v>
      </c>
      <c r="AP2601">
        <f t="shared" si="294"/>
        <v>0.06</v>
      </c>
      <c r="AQ2601">
        <f>VLOOKUP(M2601,spp!A:H,8,FALSE)</f>
        <v>2.9</v>
      </c>
      <c r="AR2601" t="str">
        <f>VLOOKUP(M2601,spp!A:K,10,FALSE)</f>
        <v>Herbívoro</v>
      </c>
      <c r="AS2601" t="str">
        <f>VLOOKUP(M2601,spp!A:L,12,FALSE)</f>
        <v>LC</v>
      </c>
    </row>
    <row r="2602" spans="1:45" x14ac:dyDescent="0.3">
      <c r="A2602" s="2">
        <v>1</v>
      </c>
      <c r="B2602" s="2" t="s">
        <v>983</v>
      </c>
      <c r="C2602" s="2" t="s">
        <v>984</v>
      </c>
      <c r="D2602" s="50" t="s">
        <v>1224</v>
      </c>
      <c r="E2602" s="2" t="s">
        <v>985</v>
      </c>
      <c r="F2602">
        <v>3</v>
      </c>
      <c r="G2602" s="5">
        <v>41653</v>
      </c>
      <c r="H2602" s="61">
        <v>2014</v>
      </c>
      <c r="I2602" s="5" t="s">
        <v>986</v>
      </c>
      <c r="J2602" s="5">
        <v>41653</v>
      </c>
      <c r="K2602" s="42">
        <v>2.5</v>
      </c>
      <c r="L2602" t="str">
        <f t="shared" si="289"/>
        <v>Somero</v>
      </c>
      <c r="M2602" s="2" t="s">
        <v>1025</v>
      </c>
      <c r="N2602" t="str">
        <f>VLOOKUP(M2602,spp!A:B,2,FALSE)</f>
        <v>Abudefduf troschelii</v>
      </c>
      <c r="O2602">
        <f t="shared" si="288"/>
        <v>30</v>
      </c>
      <c r="Q2602">
        <v>30</v>
      </c>
      <c r="AJ2602">
        <f>VLOOKUP(M2602,spp!A:C,3,FALSE)</f>
        <v>1.6E-2</v>
      </c>
      <c r="AK2602">
        <f>VLOOKUP(M2602,spp!A:D,4,FALSE)</f>
        <v>3</v>
      </c>
      <c r="AL2602">
        <f t="shared" si="290"/>
        <v>202.5</v>
      </c>
      <c r="AM2602">
        <f t="shared" si="291"/>
        <v>5.0625</v>
      </c>
      <c r="AN2602">
        <f t="shared" si="292"/>
        <v>50.625</v>
      </c>
      <c r="AO2602">
        <f t="shared" si="293"/>
        <v>5.0625000000000003E-2</v>
      </c>
      <c r="AP2602">
        <f t="shared" si="294"/>
        <v>0.6</v>
      </c>
      <c r="AQ2602">
        <f>VLOOKUP(M2602,spp!A:H,8,FALSE)</f>
        <v>3</v>
      </c>
      <c r="AR2602" t="str">
        <f>VLOOKUP(M2602,spp!A:K,10,FALSE)</f>
        <v>Planctívoro</v>
      </c>
      <c r="AS2602" t="str">
        <f>VLOOKUP(M2602,spp!A:L,12,FALSE)</f>
        <v>LC</v>
      </c>
    </row>
    <row r="2603" spans="1:45" x14ac:dyDescent="0.3">
      <c r="A2603" s="2">
        <v>1</v>
      </c>
      <c r="B2603" s="2" t="s">
        <v>983</v>
      </c>
      <c r="C2603" s="2" t="s">
        <v>984</v>
      </c>
      <c r="D2603" s="50" t="s">
        <v>1224</v>
      </c>
      <c r="E2603" s="2" t="s">
        <v>985</v>
      </c>
      <c r="F2603">
        <v>3</v>
      </c>
      <c r="G2603" s="5">
        <v>41653</v>
      </c>
      <c r="H2603" s="61">
        <v>2014</v>
      </c>
      <c r="I2603" s="5" t="s">
        <v>986</v>
      </c>
      <c r="J2603" s="5">
        <v>41653</v>
      </c>
      <c r="K2603" s="42">
        <v>2.5</v>
      </c>
      <c r="L2603" t="str">
        <f t="shared" si="289"/>
        <v>Somero</v>
      </c>
      <c r="M2603" s="2" t="s">
        <v>1032</v>
      </c>
      <c r="N2603" t="str">
        <f>VLOOKUP(M2603,spp!A:B,2,FALSE)</f>
        <v>Lutjanus argentiventris</v>
      </c>
      <c r="O2603">
        <f t="shared" si="288"/>
        <v>2</v>
      </c>
      <c r="S2603">
        <v>2</v>
      </c>
      <c r="AJ2603">
        <f>VLOOKUP(M2603,spp!A:C,3,FALSE)</f>
        <v>1</v>
      </c>
      <c r="AK2603">
        <f>VLOOKUP(M2603,spp!A:D,4,FALSE)</f>
        <v>3</v>
      </c>
      <c r="AL2603">
        <f t="shared" si="290"/>
        <v>10718.75</v>
      </c>
      <c r="AM2603">
        <f t="shared" si="291"/>
        <v>267.96875</v>
      </c>
      <c r="AN2603">
        <f t="shared" si="292"/>
        <v>2679.6875</v>
      </c>
      <c r="AO2603">
        <f t="shared" si="293"/>
        <v>2.6796875</v>
      </c>
      <c r="AP2603">
        <f t="shared" si="294"/>
        <v>0.04</v>
      </c>
      <c r="AQ2603">
        <f>VLOOKUP(M2603,spp!A:H,8,FALSE)</f>
        <v>4</v>
      </c>
      <c r="AR2603" t="str">
        <f>VLOOKUP(M2603,spp!A:K,10,FALSE)</f>
        <v>Depredador Tope</v>
      </c>
      <c r="AS2603" t="str">
        <f>VLOOKUP(M2603,spp!A:L,12,FALSE)</f>
        <v>LC</v>
      </c>
    </row>
    <row r="2604" spans="1:45" x14ac:dyDescent="0.3">
      <c r="A2604" s="2">
        <v>1</v>
      </c>
      <c r="B2604" s="2" t="s">
        <v>983</v>
      </c>
      <c r="C2604" s="2" t="s">
        <v>984</v>
      </c>
      <c r="D2604" s="50" t="s">
        <v>1224</v>
      </c>
      <c r="E2604" s="2" t="s">
        <v>985</v>
      </c>
      <c r="F2604">
        <v>3</v>
      </c>
      <c r="G2604" s="5">
        <v>41653</v>
      </c>
      <c r="H2604" s="61">
        <v>2014</v>
      </c>
      <c r="I2604" s="5" t="s">
        <v>986</v>
      </c>
      <c r="J2604" s="5">
        <v>41653</v>
      </c>
      <c r="K2604" s="42">
        <v>2.5</v>
      </c>
      <c r="L2604" t="str">
        <f t="shared" si="289"/>
        <v>Somero</v>
      </c>
      <c r="M2604" s="2" t="s">
        <v>1024</v>
      </c>
      <c r="N2604" t="str">
        <f>VLOOKUP(M2604,spp!A:B,2,FALSE)</f>
        <v>Sargocentron suborbitalis</v>
      </c>
      <c r="O2604">
        <f t="shared" si="288"/>
        <v>1</v>
      </c>
      <c r="R2604">
        <v>1</v>
      </c>
      <c r="AJ2604">
        <f>VLOOKUP(M2604,spp!A:C,3,FALSE)</f>
        <v>2</v>
      </c>
      <c r="AK2604">
        <f>VLOOKUP(M2604,spp!A:D,4,FALSE)</f>
        <v>2.9554</v>
      </c>
      <c r="AL2604">
        <f t="shared" si="290"/>
        <v>3490.0998180522265</v>
      </c>
      <c r="AM2604">
        <f t="shared" si="291"/>
        <v>87.252495451305663</v>
      </c>
      <c r="AN2604">
        <f t="shared" si="292"/>
        <v>872.52495451305663</v>
      </c>
      <c r="AO2604">
        <f t="shared" si="293"/>
        <v>0.87252495451305667</v>
      </c>
      <c r="AP2604">
        <f t="shared" si="294"/>
        <v>0.02</v>
      </c>
      <c r="AQ2604">
        <f>VLOOKUP(M2604,spp!A:H,8,FALSE)</f>
        <v>3.5</v>
      </c>
      <c r="AR2604" t="str">
        <f>VLOOKUP(M2604,spp!A:K,10,FALSE)</f>
        <v>Depredador</v>
      </c>
      <c r="AS2604" t="str">
        <f>VLOOKUP(M2604,spp!A:L,12,FALSE)</f>
        <v>LC</v>
      </c>
    </row>
    <row r="2605" spans="1:45" x14ac:dyDescent="0.3">
      <c r="A2605" s="2">
        <v>1</v>
      </c>
      <c r="B2605" s="2" t="s">
        <v>983</v>
      </c>
      <c r="C2605" s="2" t="s">
        <v>984</v>
      </c>
      <c r="D2605" s="50" t="s">
        <v>1224</v>
      </c>
      <c r="E2605" s="2" t="s">
        <v>985</v>
      </c>
      <c r="F2605">
        <v>3</v>
      </c>
      <c r="G2605" s="5">
        <v>41653</v>
      </c>
      <c r="H2605" s="61">
        <v>2014</v>
      </c>
      <c r="I2605" s="5" t="s">
        <v>986</v>
      </c>
      <c r="J2605" s="5">
        <v>41653</v>
      </c>
      <c r="K2605" s="42">
        <v>2.5</v>
      </c>
      <c r="L2605" t="str">
        <f t="shared" si="289"/>
        <v>Somero</v>
      </c>
      <c r="M2605" s="2" t="s">
        <v>1028</v>
      </c>
      <c r="N2605" t="str">
        <f>VLOOKUP(M2605,spp!A:B,2,FALSE)</f>
        <v>Thalassoma lucasanum</v>
      </c>
      <c r="O2605">
        <f t="shared" si="288"/>
        <v>1</v>
      </c>
      <c r="R2605">
        <v>1</v>
      </c>
      <c r="AJ2605">
        <f>VLOOKUP(M2605,spp!A:C,3,FALSE)</f>
        <v>1.261E-2</v>
      </c>
      <c r="AK2605">
        <f>VLOOKUP(M2605,spp!A:D,4,FALSE)</f>
        <v>2</v>
      </c>
      <c r="AL2605">
        <f t="shared" si="290"/>
        <v>1.9703124999999999</v>
      </c>
      <c r="AM2605">
        <f t="shared" si="291"/>
        <v>4.9257812499999998E-2</v>
      </c>
      <c r="AN2605">
        <f t="shared" si="292"/>
        <v>0.49257812499999998</v>
      </c>
      <c r="AO2605">
        <f t="shared" si="293"/>
        <v>4.9257812499999996E-4</v>
      </c>
      <c r="AP2605">
        <f t="shared" si="294"/>
        <v>0.02</v>
      </c>
      <c r="AQ2605">
        <f>VLOOKUP(M2605,spp!A:H,8,FALSE)</f>
        <v>3.5</v>
      </c>
      <c r="AR2605" t="str">
        <f>VLOOKUP(M2605,spp!A:K,10,FALSE)</f>
        <v>Depredador</v>
      </c>
      <c r="AS2605" t="str">
        <f>VLOOKUP(M2605,spp!A:L,12,FALSE)</f>
        <v>LC</v>
      </c>
    </row>
    <row r="2606" spans="1:45" x14ac:dyDescent="0.3">
      <c r="A2606" s="2">
        <v>1</v>
      </c>
      <c r="B2606" s="2" t="s">
        <v>983</v>
      </c>
      <c r="C2606" s="2" t="s">
        <v>984</v>
      </c>
      <c r="D2606" s="50" t="s">
        <v>1224</v>
      </c>
      <c r="E2606" s="2" t="s">
        <v>985</v>
      </c>
      <c r="F2606">
        <v>3</v>
      </c>
      <c r="G2606" s="5">
        <v>41653</v>
      </c>
      <c r="H2606" s="61">
        <v>2014</v>
      </c>
      <c r="I2606" s="5" t="s">
        <v>986</v>
      </c>
      <c r="J2606" s="5">
        <v>41653</v>
      </c>
      <c r="K2606" s="42">
        <v>2.5</v>
      </c>
      <c r="L2606" t="str">
        <f t="shared" si="289"/>
        <v>Somero</v>
      </c>
      <c r="M2606" s="2" t="s">
        <v>1056</v>
      </c>
      <c r="N2606" t="str">
        <f>VLOOKUP(M2606,spp!A:B,2,FALSE)</f>
        <v>Canthigaster punctatissima</v>
      </c>
      <c r="O2606">
        <f t="shared" si="288"/>
        <v>1</v>
      </c>
      <c r="P2606">
        <v>1</v>
      </c>
      <c r="AJ2606">
        <f>VLOOKUP(M2606,spp!A:C,3,FALSE)</f>
        <v>1</v>
      </c>
      <c r="AK2606">
        <f>VLOOKUP(M2606,spp!A:D,4,FALSE)</f>
        <v>2</v>
      </c>
      <c r="AL2606">
        <f t="shared" si="290"/>
        <v>6.25</v>
      </c>
      <c r="AM2606">
        <f t="shared" si="291"/>
        <v>0.15625</v>
      </c>
      <c r="AN2606">
        <f t="shared" si="292"/>
        <v>1.5625</v>
      </c>
      <c r="AO2606">
        <f t="shared" si="293"/>
        <v>1.5625000000000001E-3</v>
      </c>
      <c r="AP2606">
        <f t="shared" si="294"/>
        <v>0.02</v>
      </c>
      <c r="AQ2606">
        <f>VLOOKUP(M2606,spp!A:H,8,FALSE)</f>
        <v>3</v>
      </c>
      <c r="AR2606" t="str">
        <f>VLOOKUP(M2606,spp!A:K,10,FALSE)</f>
        <v>Depredador</v>
      </c>
      <c r="AS2606" t="str">
        <f>VLOOKUP(M2606,spp!A:L,12,FALSE)</f>
        <v>LC</v>
      </c>
    </row>
    <row r="2607" spans="1:45" x14ac:dyDescent="0.3">
      <c r="A2607" s="2">
        <v>1</v>
      </c>
      <c r="B2607" s="2" t="s">
        <v>983</v>
      </c>
      <c r="C2607" s="2" t="s">
        <v>984</v>
      </c>
      <c r="D2607" s="50" t="s">
        <v>1224</v>
      </c>
      <c r="E2607" s="2" t="s">
        <v>985</v>
      </c>
      <c r="F2607">
        <v>3</v>
      </c>
      <c r="G2607" s="5">
        <v>41653</v>
      </c>
      <c r="H2607" s="61">
        <v>2014</v>
      </c>
      <c r="I2607" s="5" t="s">
        <v>986</v>
      </c>
      <c r="J2607" s="5">
        <v>41653</v>
      </c>
      <c r="K2607" s="42">
        <v>2.5</v>
      </c>
      <c r="L2607" t="str">
        <f t="shared" si="289"/>
        <v>Somero</v>
      </c>
      <c r="M2607" s="62" t="s">
        <v>1023</v>
      </c>
      <c r="N2607" s="63" t="str">
        <f>VLOOKUP(M2607,spp!A:B,2,FALSE)</f>
        <v>Anisotremus caesius</v>
      </c>
      <c r="O2607">
        <f t="shared" si="288"/>
        <v>2</v>
      </c>
      <c r="S2607">
        <v>2</v>
      </c>
      <c r="AJ2607">
        <f>VLOOKUP(M2607,spp!A:C,3,FALSE)</f>
        <v>1</v>
      </c>
      <c r="AK2607">
        <f>VLOOKUP(M2607,spp!A:D,4,FALSE)</f>
        <v>2</v>
      </c>
      <c r="AL2607">
        <f t="shared" si="290"/>
        <v>612.5</v>
      </c>
      <c r="AM2607">
        <f t="shared" si="291"/>
        <v>15.3125</v>
      </c>
      <c r="AN2607">
        <f t="shared" si="292"/>
        <v>153.125</v>
      </c>
      <c r="AO2607">
        <f t="shared" si="293"/>
        <v>0.15312500000000001</v>
      </c>
      <c r="AP2607">
        <f t="shared" si="294"/>
        <v>0.04</v>
      </c>
      <c r="AQ2607">
        <f>VLOOKUP(M2607,spp!A:H,8,FALSE)</f>
        <v>3.4</v>
      </c>
      <c r="AR2607" t="str">
        <f>VLOOKUP(M2607,spp!A:K,10,FALSE)</f>
        <v>Depredador</v>
      </c>
      <c r="AS2607" t="str">
        <f>VLOOKUP(M2607,spp!A:L,12,FALSE)</f>
        <v>LC</v>
      </c>
    </row>
    <row r="2608" spans="1:45" x14ac:dyDescent="0.3">
      <c r="A2608" s="2">
        <v>1</v>
      </c>
      <c r="B2608" s="2" t="s">
        <v>983</v>
      </c>
      <c r="C2608" s="2" t="s">
        <v>984</v>
      </c>
      <c r="D2608" s="50" t="s">
        <v>1224</v>
      </c>
      <c r="E2608" s="2" t="s">
        <v>985</v>
      </c>
      <c r="F2608">
        <v>3</v>
      </c>
      <c r="G2608" s="5">
        <v>41653</v>
      </c>
      <c r="H2608" s="61">
        <v>2014</v>
      </c>
      <c r="I2608" s="5" t="s">
        <v>986</v>
      </c>
      <c r="J2608" s="5">
        <v>41653</v>
      </c>
      <c r="K2608" s="42">
        <v>2.5</v>
      </c>
      <c r="L2608" t="str">
        <f t="shared" si="289"/>
        <v>Somero</v>
      </c>
      <c r="M2608" s="2" t="s">
        <v>1026</v>
      </c>
      <c r="N2608" t="str">
        <f>VLOOKUP(M2608,spp!A:B,2,FALSE)</f>
        <v>Microspathodon dorsalis</v>
      </c>
      <c r="O2608">
        <f t="shared" si="288"/>
        <v>3</v>
      </c>
      <c r="T2608">
        <v>3</v>
      </c>
      <c r="AJ2608">
        <f>VLOOKUP(M2608,spp!A:C,3,FALSE)</f>
        <v>2</v>
      </c>
      <c r="AK2608">
        <f>VLOOKUP(M2608,spp!A:D,4,FALSE)</f>
        <v>3</v>
      </c>
      <c r="AL2608">
        <f t="shared" si="290"/>
        <v>93750</v>
      </c>
      <c r="AM2608">
        <f t="shared" si="291"/>
        <v>2343.75</v>
      </c>
      <c r="AN2608">
        <f t="shared" si="292"/>
        <v>23437.5</v>
      </c>
      <c r="AO2608">
        <f t="shared" si="293"/>
        <v>23.4375</v>
      </c>
      <c r="AP2608">
        <f t="shared" si="294"/>
        <v>0.06</v>
      </c>
      <c r="AQ2608">
        <f>VLOOKUP(M2608,spp!A:H,8,FALSE)</f>
        <v>2.1</v>
      </c>
      <c r="AR2608" t="str">
        <f>VLOOKUP(M2608,spp!A:K,10,FALSE)</f>
        <v>Herbívoro</v>
      </c>
      <c r="AS2608" t="str">
        <f>VLOOKUP(M2608,spp!A:L,12,FALSE)</f>
        <v>LC</v>
      </c>
    </row>
    <row r="2609" spans="1:45" x14ac:dyDescent="0.3">
      <c r="A2609" s="2">
        <v>1</v>
      </c>
      <c r="B2609" s="2" t="s">
        <v>983</v>
      </c>
      <c r="C2609" s="2" t="s">
        <v>984</v>
      </c>
      <c r="D2609" s="50" t="s">
        <v>1224</v>
      </c>
      <c r="E2609" s="2" t="s">
        <v>985</v>
      </c>
      <c r="F2609">
        <v>3</v>
      </c>
      <c r="G2609" s="5">
        <v>41653</v>
      </c>
      <c r="H2609" s="61">
        <v>2014</v>
      </c>
      <c r="I2609" s="5" t="s">
        <v>986</v>
      </c>
      <c r="J2609" s="5">
        <v>41653</v>
      </c>
      <c r="K2609" s="42">
        <v>2.5</v>
      </c>
      <c r="L2609" t="str">
        <f t="shared" si="289"/>
        <v>Somero</v>
      </c>
      <c r="M2609" s="2" t="s">
        <v>1019</v>
      </c>
      <c r="N2609" t="str">
        <f>VLOOKUP(M2609,spp!A:B,2,FALSE)</f>
        <v>Stegastes acapulcoensis</v>
      </c>
      <c r="O2609">
        <f t="shared" si="288"/>
        <v>5</v>
      </c>
      <c r="Q2609">
        <v>2</v>
      </c>
      <c r="R2609">
        <v>3</v>
      </c>
      <c r="AJ2609">
        <f>VLOOKUP(M2609,spp!A:C,3,FALSE)</f>
        <v>3.49E-2</v>
      </c>
      <c r="AK2609">
        <f>VLOOKUP(M2609,spp!A:D,4,FALSE)</f>
        <v>2</v>
      </c>
      <c r="AL2609">
        <f t="shared" si="290"/>
        <v>20.285625</v>
      </c>
      <c r="AM2609">
        <f t="shared" si="291"/>
        <v>0.50714062500000001</v>
      </c>
      <c r="AN2609">
        <f t="shared" si="292"/>
        <v>5.0714062499999999</v>
      </c>
      <c r="AO2609">
        <f t="shared" si="293"/>
        <v>5.0714062499999995E-3</v>
      </c>
      <c r="AP2609">
        <f t="shared" si="294"/>
        <v>0.1</v>
      </c>
      <c r="AQ2609">
        <f>VLOOKUP(M2609,spp!A:H,8,FALSE)</f>
        <v>2</v>
      </c>
      <c r="AR2609" t="str">
        <f>VLOOKUP(M2609,spp!A:K,10,FALSE)</f>
        <v>Herbívoro</v>
      </c>
      <c r="AS2609" t="str">
        <f>VLOOKUP(M2609,spp!A:L,12,FALSE)</f>
        <v>LC</v>
      </c>
    </row>
    <row r="2610" spans="1:45" x14ac:dyDescent="0.3">
      <c r="A2610" s="2">
        <v>3</v>
      </c>
      <c r="B2610" s="2" t="s">
        <v>983</v>
      </c>
      <c r="C2610" s="2" t="s">
        <v>990</v>
      </c>
      <c r="D2610" s="2" t="s">
        <v>991</v>
      </c>
      <c r="E2610" s="2" t="s">
        <v>985</v>
      </c>
      <c r="F2610">
        <v>1</v>
      </c>
      <c r="G2610" s="1">
        <v>41653</v>
      </c>
      <c r="H2610" s="61">
        <v>2014</v>
      </c>
      <c r="I2610" s="5" t="s">
        <v>986</v>
      </c>
      <c r="J2610" s="1">
        <v>41665</v>
      </c>
      <c r="K2610" s="42">
        <v>8</v>
      </c>
      <c r="L2610" t="str">
        <f t="shared" si="289"/>
        <v>Profundo</v>
      </c>
      <c r="M2610" s="2" t="s">
        <v>1021</v>
      </c>
      <c r="N2610" t="str">
        <f>VLOOKUP(M2610,spp!A:B,2,FALSE)</f>
        <v>Johnrandallia nigrirostris</v>
      </c>
      <c r="O2610">
        <f t="shared" si="288"/>
        <v>2</v>
      </c>
      <c r="Q2610">
        <v>2</v>
      </c>
      <c r="AJ2610">
        <f>VLOOKUP(M2610,spp!A:C,3,FALSE)</f>
        <v>2</v>
      </c>
      <c r="AK2610">
        <f>VLOOKUP(M2610,spp!A:D,4,FALSE)</f>
        <v>3</v>
      </c>
      <c r="AL2610">
        <f t="shared" si="290"/>
        <v>1687.5</v>
      </c>
      <c r="AM2610">
        <f t="shared" si="291"/>
        <v>42.1875</v>
      </c>
      <c r="AN2610">
        <f t="shared" si="292"/>
        <v>421.875</v>
      </c>
      <c r="AO2610">
        <f t="shared" si="293"/>
        <v>0.421875</v>
      </c>
      <c r="AP2610">
        <f t="shared" si="294"/>
        <v>0.04</v>
      </c>
      <c r="AQ2610">
        <f>VLOOKUP(M2610,spp!A:H,8,FALSE)</f>
        <v>3</v>
      </c>
      <c r="AR2610" t="str">
        <f>VLOOKUP(M2610,spp!A:K,10,FALSE)</f>
        <v>Depredador</v>
      </c>
      <c r="AS2610" t="str">
        <f>VLOOKUP(M2610,spp!A:L,12,FALSE)</f>
        <v>LC</v>
      </c>
    </row>
    <row r="2611" spans="1:45" x14ac:dyDescent="0.3">
      <c r="A2611" s="2">
        <v>3</v>
      </c>
      <c r="B2611" s="2" t="s">
        <v>983</v>
      </c>
      <c r="C2611" s="2" t="s">
        <v>990</v>
      </c>
      <c r="D2611" s="2" t="s">
        <v>991</v>
      </c>
      <c r="E2611" s="2" t="s">
        <v>985</v>
      </c>
      <c r="F2611">
        <v>1</v>
      </c>
      <c r="G2611" s="1">
        <v>41653</v>
      </c>
      <c r="H2611" s="61">
        <v>2014</v>
      </c>
      <c r="I2611" s="5" t="s">
        <v>986</v>
      </c>
      <c r="J2611" s="1">
        <v>41665</v>
      </c>
      <c r="K2611" s="42">
        <v>8</v>
      </c>
      <c r="L2611" t="str">
        <f t="shared" si="289"/>
        <v>Profundo</v>
      </c>
      <c r="M2611" s="2" t="s">
        <v>1028</v>
      </c>
      <c r="N2611" t="str">
        <f>VLOOKUP(M2611,spp!A:B,2,FALSE)</f>
        <v>Thalassoma lucasanum</v>
      </c>
      <c r="O2611">
        <f t="shared" si="288"/>
        <v>2</v>
      </c>
      <c r="R2611">
        <v>2</v>
      </c>
      <c r="AJ2611">
        <f>VLOOKUP(M2611,spp!A:C,3,FALSE)</f>
        <v>1.261E-2</v>
      </c>
      <c r="AK2611">
        <f>VLOOKUP(M2611,spp!A:D,4,FALSE)</f>
        <v>2</v>
      </c>
      <c r="AL2611">
        <f t="shared" si="290"/>
        <v>3.9406249999999998</v>
      </c>
      <c r="AM2611">
        <f t="shared" si="291"/>
        <v>9.8515624999999996E-2</v>
      </c>
      <c r="AN2611">
        <f t="shared" si="292"/>
        <v>0.98515624999999996</v>
      </c>
      <c r="AO2611">
        <f t="shared" si="293"/>
        <v>9.8515624999999992E-4</v>
      </c>
      <c r="AP2611">
        <f t="shared" si="294"/>
        <v>0.04</v>
      </c>
      <c r="AQ2611">
        <f>VLOOKUP(M2611,spp!A:H,8,FALSE)</f>
        <v>3.5</v>
      </c>
      <c r="AR2611" t="str">
        <f>VLOOKUP(M2611,spp!A:K,10,FALSE)</f>
        <v>Depredador</v>
      </c>
      <c r="AS2611" t="str">
        <f>VLOOKUP(M2611,spp!A:L,12,FALSE)</f>
        <v>LC</v>
      </c>
    </row>
    <row r="2612" spans="1:45" x14ac:dyDescent="0.3">
      <c r="A2612" s="2">
        <v>3</v>
      </c>
      <c r="B2612" s="2" t="s">
        <v>983</v>
      </c>
      <c r="C2612" s="2" t="s">
        <v>990</v>
      </c>
      <c r="D2612" s="2" t="s">
        <v>991</v>
      </c>
      <c r="E2612" s="2" t="s">
        <v>985</v>
      </c>
      <c r="F2612">
        <v>1</v>
      </c>
      <c r="G2612" s="1">
        <v>41653</v>
      </c>
      <c r="H2612" s="61">
        <v>2014</v>
      </c>
      <c r="I2612" s="5" t="s">
        <v>986</v>
      </c>
      <c r="J2612" s="1">
        <v>41665</v>
      </c>
      <c r="K2612" s="42">
        <v>8</v>
      </c>
      <c r="L2612" t="str">
        <f t="shared" si="289"/>
        <v>Profundo</v>
      </c>
      <c r="M2612" s="2" t="s">
        <v>1036</v>
      </c>
      <c r="N2612" t="str">
        <f>VLOOKUP(M2612,spp!A:B,2,FALSE)</f>
        <v>Chaetodon humeralis</v>
      </c>
      <c r="O2612">
        <f t="shared" si="288"/>
        <v>1</v>
      </c>
      <c r="Q2612">
        <v>1</v>
      </c>
      <c r="AJ2612">
        <f>VLOOKUP(M2612,spp!A:C,3,FALSE)</f>
        <v>2</v>
      </c>
      <c r="AK2612">
        <f>VLOOKUP(M2612,spp!A:D,4,FALSE)</f>
        <v>2.9895</v>
      </c>
      <c r="AL2612">
        <f t="shared" si="290"/>
        <v>826.08672377310813</v>
      </c>
      <c r="AM2612">
        <f t="shared" si="291"/>
        <v>20.652168094327703</v>
      </c>
      <c r="AN2612">
        <f t="shared" si="292"/>
        <v>206.52168094327703</v>
      </c>
      <c r="AO2612">
        <f t="shared" si="293"/>
        <v>0.20652168094327703</v>
      </c>
      <c r="AP2612">
        <f t="shared" si="294"/>
        <v>0.02</v>
      </c>
      <c r="AQ2612">
        <f>VLOOKUP(M2612,spp!A:H,8,FALSE)</f>
        <v>2.7</v>
      </c>
      <c r="AR2612" t="str">
        <f>VLOOKUP(M2612,spp!A:K,10,FALSE)</f>
        <v>Herbívoro</v>
      </c>
      <c r="AS2612" t="str">
        <f>VLOOKUP(M2612,spp!A:L,12,FALSE)</f>
        <v>LC</v>
      </c>
    </row>
    <row r="2613" spans="1:45" x14ac:dyDescent="0.3">
      <c r="A2613" s="2">
        <v>3</v>
      </c>
      <c r="B2613" s="2" t="s">
        <v>983</v>
      </c>
      <c r="C2613" s="2" t="s">
        <v>990</v>
      </c>
      <c r="D2613" s="2" t="s">
        <v>991</v>
      </c>
      <c r="E2613" s="2" t="s">
        <v>985</v>
      </c>
      <c r="F2613">
        <v>1</v>
      </c>
      <c r="G2613" s="1">
        <v>41653</v>
      </c>
      <c r="H2613" s="61">
        <v>2014</v>
      </c>
      <c r="I2613" s="5" t="s">
        <v>986</v>
      </c>
      <c r="J2613" s="1">
        <v>41665</v>
      </c>
      <c r="K2613" s="42">
        <v>8</v>
      </c>
      <c r="L2613" t="str">
        <f t="shared" si="289"/>
        <v>Profundo</v>
      </c>
      <c r="M2613" s="2" t="s">
        <v>1017</v>
      </c>
      <c r="N2613" t="str">
        <f>VLOOKUP(M2613,spp!A:B,2,FALSE)</f>
        <v>Halichoeres dispilus</v>
      </c>
      <c r="O2613">
        <f t="shared" si="288"/>
        <v>24</v>
      </c>
      <c r="P2613">
        <v>20</v>
      </c>
      <c r="R2613">
        <v>4</v>
      </c>
      <c r="AJ2613">
        <f>VLOOKUP(M2613,spp!A:C,3,FALSE)</f>
        <v>1.26E-2</v>
      </c>
      <c r="AK2613">
        <f>VLOOKUP(M2613,spp!A:D,4,FALSE)</f>
        <v>3</v>
      </c>
      <c r="AL2613">
        <f t="shared" si="290"/>
        <v>102.375</v>
      </c>
      <c r="AM2613">
        <f t="shared" si="291"/>
        <v>2.5593750000000002</v>
      </c>
      <c r="AN2613">
        <f t="shared" si="292"/>
        <v>25.59375</v>
      </c>
      <c r="AO2613">
        <f t="shared" si="293"/>
        <v>2.5593749999999998E-2</v>
      </c>
      <c r="AP2613">
        <f t="shared" si="294"/>
        <v>0.48</v>
      </c>
      <c r="AQ2613">
        <f>VLOOKUP(M2613,spp!A:H,8,FALSE)</f>
        <v>3.9</v>
      </c>
      <c r="AR2613" t="str">
        <f>VLOOKUP(M2613,spp!A:K,10,FALSE)</f>
        <v>Depredador</v>
      </c>
      <c r="AS2613" t="str">
        <f>VLOOKUP(M2613,spp!A:L,12,FALSE)</f>
        <v>LC</v>
      </c>
    </row>
    <row r="2614" spans="1:45" x14ac:dyDescent="0.3">
      <c r="A2614" s="2">
        <v>3</v>
      </c>
      <c r="B2614" s="2" t="s">
        <v>983</v>
      </c>
      <c r="C2614" s="2" t="s">
        <v>990</v>
      </c>
      <c r="D2614" s="2" t="s">
        <v>991</v>
      </c>
      <c r="E2614" s="2" t="s">
        <v>985</v>
      </c>
      <c r="F2614">
        <v>1</v>
      </c>
      <c r="G2614" s="1">
        <v>41653</v>
      </c>
      <c r="H2614" s="61">
        <v>2014</v>
      </c>
      <c r="I2614" s="5" t="s">
        <v>986</v>
      </c>
      <c r="J2614" s="1">
        <v>41665</v>
      </c>
      <c r="K2614" s="42">
        <v>8</v>
      </c>
      <c r="L2614" t="str">
        <f t="shared" si="289"/>
        <v>Profundo</v>
      </c>
      <c r="M2614" s="2" t="s">
        <v>1054</v>
      </c>
      <c r="N2614" t="str">
        <f>VLOOKUP(M2614,spp!A:B,2,FALSE)</f>
        <v>Halichoeres nicholsi</v>
      </c>
      <c r="O2614">
        <f t="shared" si="288"/>
        <v>1</v>
      </c>
      <c r="T2614">
        <v>1</v>
      </c>
      <c r="AJ2614">
        <f>VLOOKUP(M2614,spp!A:C,3,FALSE)</f>
        <v>1.26E-2</v>
      </c>
      <c r="AK2614">
        <f>VLOOKUP(M2614,spp!A:D,4,FALSE)</f>
        <v>3</v>
      </c>
      <c r="AL2614">
        <f t="shared" si="290"/>
        <v>196.875</v>
      </c>
      <c r="AM2614">
        <f t="shared" si="291"/>
        <v>4.921875</v>
      </c>
      <c r="AN2614">
        <f t="shared" si="292"/>
        <v>49.21875</v>
      </c>
      <c r="AO2614">
        <f t="shared" si="293"/>
        <v>4.9218749999999999E-2</v>
      </c>
      <c r="AP2614">
        <f t="shared" si="294"/>
        <v>0.02</v>
      </c>
      <c r="AQ2614">
        <f>VLOOKUP(M2614,spp!A:H,8,FALSE)</f>
        <v>4</v>
      </c>
      <c r="AR2614" t="str">
        <f>VLOOKUP(M2614,spp!A:K,10,FALSE)</f>
        <v>Depredador Tope</v>
      </c>
      <c r="AS2614" t="str">
        <f>VLOOKUP(M2614,spp!A:L,12,FALSE)</f>
        <v>LC</v>
      </c>
    </row>
    <row r="2615" spans="1:45" x14ac:dyDescent="0.3">
      <c r="A2615" s="2">
        <v>3</v>
      </c>
      <c r="B2615" s="2" t="s">
        <v>983</v>
      </c>
      <c r="C2615" s="2" t="s">
        <v>990</v>
      </c>
      <c r="D2615" s="2" t="s">
        <v>991</v>
      </c>
      <c r="E2615" s="2" t="s">
        <v>985</v>
      </c>
      <c r="F2615">
        <v>1</v>
      </c>
      <c r="G2615" s="1">
        <v>41653</v>
      </c>
      <c r="H2615" s="61">
        <v>2014</v>
      </c>
      <c r="I2615" s="5" t="s">
        <v>986</v>
      </c>
      <c r="J2615" s="1">
        <v>41665</v>
      </c>
      <c r="K2615" s="42">
        <v>8</v>
      </c>
      <c r="L2615" t="str">
        <f t="shared" si="289"/>
        <v>Profundo</v>
      </c>
      <c r="M2615" s="2" t="s">
        <v>1050</v>
      </c>
      <c r="N2615" t="str">
        <f>VLOOKUP(M2615,spp!A:B,2,FALSE)</f>
        <v>Stegastes flavilatus</v>
      </c>
      <c r="O2615">
        <f t="shared" si="288"/>
        <v>1</v>
      </c>
      <c r="Q2615">
        <v>1</v>
      </c>
      <c r="AJ2615">
        <f>VLOOKUP(M2615,spp!A:C,3,FALSE)</f>
        <v>3.49E-2</v>
      </c>
      <c r="AK2615">
        <f>VLOOKUP(M2615,spp!A:D,4,FALSE)</f>
        <v>2</v>
      </c>
      <c r="AL2615">
        <f t="shared" si="290"/>
        <v>1.963125</v>
      </c>
      <c r="AM2615">
        <f t="shared" si="291"/>
        <v>4.9078125E-2</v>
      </c>
      <c r="AN2615">
        <f t="shared" si="292"/>
        <v>0.49078125</v>
      </c>
      <c r="AO2615">
        <f t="shared" si="293"/>
        <v>4.9078125000000001E-4</v>
      </c>
      <c r="AP2615">
        <f t="shared" si="294"/>
        <v>0.02</v>
      </c>
      <c r="AQ2615">
        <f>VLOOKUP(M2615,spp!A:H,8,FALSE)</f>
        <v>2</v>
      </c>
      <c r="AR2615" t="str">
        <f>VLOOKUP(M2615,spp!A:K,10,FALSE)</f>
        <v>Herbívoro</v>
      </c>
      <c r="AS2615" t="str">
        <f>VLOOKUP(M2615,spp!A:L,12,FALSE)</f>
        <v>LC</v>
      </c>
    </row>
    <row r="2616" spans="1:45" x14ac:dyDescent="0.3">
      <c r="A2616" s="2">
        <v>3</v>
      </c>
      <c r="B2616" s="2" t="s">
        <v>983</v>
      </c>
      <c r="C2616" s="2" t="s">
        <v>990</v>
      </c>
      <c r="D2616" s="2" t="s">
        <v>991</v>
      </c>
      <c r="E2616" s="2" t="s">
        <v>985</v>
      </c>
      <c r="F2616">
        <v>2</v>
      </c>
      <c r="G2616" s="1">
        <v>41653</v>
      </c>
      <c r="H2616" s="61">
        <v>2014</v>
      </c>
      <c r="I2616" s="5" t="s">
        <v>986</v>
      </c>
      <c r="J2616" s="1">
        <v>41665</v>
      </c>
      <c r="K2616" s="42">
        <v>9</v>
      </c>
      <c r="L2616" t="str">
        <f t="shared" si="289"/>
        <v>Profundo</v>
      </c>
      <c r="M2616" s="2" t="s">
        <v>1036</v>
      </c>
      <c r="N2616" t="str">
        <f>VLOOKUP(M2616,spp!A:B,2,FALSE)</f>
        <v>Chaetodon humeralis</v>
      </c>
      <c r="O2616">
        <f t="shared" si="288"/>
        <v>3</v>
      </c>
      <c r="Q2616">
        <v>3</v>
      </c>
      <c r="AJ2616">
        <f>VLOOKUP(M2616,spp!A:C,3,FALSE)</f>
        <v>2</v>
      </c>
      <c r="AK2616">
        <f>VLOOKUP(M2616,spp!A:D,4,FALSE)</f>
        <v>2.9895</v>
      </c>
      <c r="AL2616">
        <f t="shared" si="290"/>
        <v>2478.2601713193244</v>
      </c>
      <c r="AM2616">
        <f t="shared" si="291"/>
        <v>61.956504282983111</v>
      </c>
      <c r="AN2616">
        <f t="shared" si="292"/>
        <v>619.5650428298311</v>
      </c>
      <c r="AO2616">
        <f t="shared" si="293"/>
        <v>0.61956504282983105</v>
      </c>
      <c r="AP2616">
        <f t="shared" si="294"/>
        <v>0.06</v>
      </c>
      <c r="AQ2616">
        <f>VLOOKUP(M2616,spp!A:H,8,FALSE)</f>
        <v>2.7</v>
      </c>
      <c r="AR2616" t="str">
        <f>VLOOKUP(M2616,spp!A:K,10,FALSE)</f>
        <v>Herbívoro</v>
      </c>
      <c r="AS2616" t="str">
        <f>VLOOKUP(M2616,spp!A:L,12,FALSE)</f>
        <v>LC</v>
      </c>
    </row>
    <row r="2617" spans="1:45" x14ac:dyDescent="0.3">
      <c r="A2617" s="2">
        <v>3</v>
      </c>
      <c r="B2617" s="2" t="s">
        <v>983</v>
      </c>
      <c r="C2617" s="2" t="s">
        <v>990</v>
      </c>
      <c r="D2617" s="2" t="s">
        <v>991</v>
      </c>
      <c r="E2617" s="2" t="s">
        <v>985</v>
      </c>
      <c r="F2617">
        <v>2</v>
      </c>
      <c r="G2617" s="1">
        <v>41653</v>
      </c>
      <c r="H2617" s="61">
        <v>2014</v>
      </c>
      <c r="I2617" s="5" t="s">
        <v>986</v>
      </c>
      <c r="J2617" s="1">
        <v>41665</v>
      </c>
      <c r="K2617" s="42">
        <v>9</v>
      </c>
      <c r="L2617" t="str">
        <f t="shared" si="289"/>
        <v>Profundo</v>
      </c>
      <c r="M2617" s="2" t="s">
        <v>1058</v>
      </c>
      <c r="N2617" t="str">
        <f>VLOOKUP(M2617,spp!A:B,2,FALSE)</f>
        <v>Serranus psittacinus</v>
      </c>
      <c r="O2617">
        <f t="shared" si="288"/>
        <v>2</v>
      </c>
      <c r="R2617">
        <v>2</v>
      </c>
      <c r="AJ2617">
        <f>VLOOKUP(M2617,spp!A:C,3,FALSE)</f>
        <v>1</v>
      </c>
      <c r="AK2617">
        <f>VLOOKUP(M2617,spp!A:D,4,FALSE)</f>
        <v>2</v>
      </c>
      <c r="AL2617">
        <f t="shared" si="290"/>
        <v>312.5</v>
      </c>
      <c r="AM2617">
        <f t="shared" si="291"/>
        <v>7.8125</v>
      </c>
      <c r="AN2617">
        <f t="shared" si="292"/>
        <v>78.125</v>
      </c>
      <c r="AO2617">
        <f t="shared" si="293"/>
        <v>7.8125E-2</v>
      </c>
      <c r="AP2617">
        <f t="shared" si="294"/>
        <v>0.04</v>
      </c>
      <c r="AQ2617">
        <f>VLOOKUP(M2617,spp!A:H,8,FALSE)</f>
        <v>3.6</v>
      </c>
      <c r="AR2617" t="str">
        <f>VLOOKUP(M2617,spp!A:K,10,FALSE)</f>
        <v>Depredador</v>
      </c>
      <c r="AS2617" t="str">
        <f>VLOOKUP(M2617,spp!A:L,12,FALSE)</f>
        <v>LC</v>
      </c>
    </row>
    <row r="2618" spans="1:45" x14ac:dyDescent="0.3">
      <c r="A2618" s="2">
        <v>3</v>
      </c>
      <c r="B2618" s="2" t="s">
        <v>983</v>
      </c>
      <c r="C2618" s="2" t="s">
        <v>990</v>
      </c>
      <c r="D2618" s="2" t="s">
        <v>991</v>
      </c>
      <c r="E2618" s="2" t="s">
        <v>985</v>
      </c>
      <c r="F2618">
        <v>2</v>
      </c>
      <c r="G2618" s="1">
        <v>41653</v>
      </c>
      <c r="H2618" s="61">
        <v>2014</v>
      </c>
      <c r="I2618" s="5" t="s">
        <v>986</v>
      </c>
      <c r="J2618" s="1">
        <v>41665</v>
      </c>
      <c r="K2618" s="42">
        <v>9</v>
      </c>
      <c r="L2618" t="str">
        <f t="shared" si="289"/>
        <v>Profundo</v>
      </c>
      <c r="M2618" s="2" t="s">
        <v>1041</v>
      </c>
      <c r="N2618" t="str">
        <f>VLOOKUP(M2618,spp!A:B,2,FALSE)</f>
        <v>Chromis atrilobata</v>
      </c>
      <c r="O2618">
        <f t="shared" si="288"/>
        <v>200</v>
      </c>
      <c r="P2618">
        <v>200</v>
      </c>
      <c r="AJ2618">
        <f>VLOOKUP(M2618,spp!A:C,3,FALSE)</f>
        <v>5</v>
      </c>
      <c r="AK2618">
        <f>VLOOKUP(M2618,spp!A:D,4,FALSE)</f>
        <v>3.41655</v>
      </c>
      <c r="AL2618">
        <f t="shared" si="290"/>
        <v>22886.6346396189</v>
      </c>
      <c r="AM2618">
        <f t="shared" si="291"/>
        <v>572.16586599047253</v>
      </c>
      <c r="AN2618">
        <f t="shared" si="292"/>
        <v>5721.658659904725</v>
      </c>
      <c r="AO2618">
        <f t="shared" si="293"/>
        <v>5.7216586599047252</v>
      </c>
      <c r="AP2618">
        <f t="shared" si="294"/>
        <v>4</v>
      </c>
      <c r="AQ2618">
        <f>VLOOKUP(M2618,spp!A:H,8,FALSE)</f>
        <v>3.4</v>
      </c>
      <c r="AR2618" t="str">
        <f>VLOOKUP(M2618,spp!A:K,10,FALSE)</f>
        <v>Planctívoro</v>
      </c>
      <c r="AS2618" t="str">
        <f>VLOOKUP(M2618,spp!A:L,12,FALSE)</f>
        <v>LC</v>
      </c>
    </row>
    <row r="2619" spans="1:45" x14ac:dyDescent="0.3">
      <c r="A2619" s="2">
        <v>3</v>
      </c>
      <c r="B2619" s="2" t="s">
        <v>983</v>
      </c>
      <c r="C2619" s="2" t="s">
        <v>990</v>
      </c>
      <c r="D2619" s="2" t="s">
        <v>991</v>
      </c>
      <c r="E2619" s="2" t="s">
        <v>985</v>
      </c>
      <c r="F2619">
        <v>2</v>
      </c>
      <c r="G2619" s="1">
        <v>41653</v>
      </c>
      <c r="H2619" s="61">
        <v>2014</v>
      </c>
      <c r="I2619" s="5" t="s">
        <v>986</v>
      </c>
      <c r="J2619" s="1">
        <v>41665</v>
      </c>
      <c r="K2619" s="42">
        <v>9</v>
      </c>
      <c r="L2619" t="str">
        <f t="shared" si="289"/>
        <v>Profundo</v>
      </c>
      <c r="M2619" s="2" t="s">
        <v>1050</v>
      </c>
      <c r="N2619" t="str">
        <f>VLOOKUP(M2619,spp!A:B,2,FALSE)</f>
        <v>Stegastes flavilatus</v>
      </c>
      <c r="O2619">
        <f t="shared" si="288"/>
        <v>10</v>
      </c>
      <c r="Q2619">
        <v>10</v>
      </c>
      <c r="AJ2619">
        <f>VLOOKUP(M2619,spp!A:C,3,FALSE)</f>
        <v>3.49E-2</v>
      </c>
      <c r="AK2619">
        <f>VLOOKUP(M2619,spp!A:D,4,FALSE)</f>
        <v>2</v>
      </c>
      <c r="AL2619">
        <f t="shared" si="290"/>
        <v>19.631250000000001</v>
      </c>
      <c r="AM2619">
        <f t="shared" si="291"/>
        <v>0.49078125000000006</v>
      </c>
      <c r="AN2619">
        <f t="shared" si="292"/>
        <v>4.9078125000000004</v>
      </c>
      <c r="AO2619">
        <f t="shared" si="293"/>
        <v>4.9078125000000007E-3</v>
      </c>
      <c r="AP2619">
        <f t="shared" si="294"/>
        <v>0.2</v>
      </c>
      <c r="AQ2619">
        <f>VLOOKUP(M2619,spp!A:H,8,FALSE)</f>
        <v>2</v>
      </c>
      <c r="AR2619" t="str">
        <f>VLOOKUP(M2619,spp!A:K,10,FALSE)</f>
        <v>Herbívoro</v>
      </c>
      <c r="AS2619" t="str">
        <f>VLOOKUP(M2619,spp!A:L,12,FALSE)</f>
        <v>LC</v>
      </c>
    </row>
    <row r="2620" spans="1:45" x14ac:dyDescent="0.3">
      <c r="A2620" s="2">
        <v>3</v>
      </c>
      <c r="B2620" s="2" t="s">
        <v>983</v>
      </c>
      <c r="C2620" s="2" t="s">
        <v>990</v>
      </c>
      <c r="D2620" s="2" t="s">
        <v>991</v>
      </c>
      <c r="E2620" s="2" t="s">
        <v>985</v>
      </c>
      <c r="F2620">
        <v>2</v>
      </c>
      <c r="G2620" s="1">
        <v>41653</v>
      </c>
      <c r="H2620" s="61">
        <v>2014</v>
      </c>
      <c r="I2620" s="5" t="s">
        <v>986</v>
      </c>
      <c r="J2620" s="1">
        <v>41665</v>
      </c>
      <c r="K2620" s="42">
        <v>9</v>
      </c>
      <c r="L2620" t="str">
        <f t="shared" si="289"/>
        <v>Profundo</v>
      </c>
      <c r="M2620" s="2" t="s">
        <v>1017</v>
      </c>
      <c r="N2620" t="str">
        <f>VLOOKUP(M2620,spp!A:B,2,FALSE)</f>
        <v>Halichoeres dispilus</v>
      </c>
      <c r="O2620">
        <f t="shared" si="288"/>
        <v>45</v>
      </c>
      <c r="P2620">
        <v>10</v>
      </c>
      <c r="Q2620">
        <v>30</v>
      </c>
      <c r="R2620">
        <v>5</v>
      </c>
      <c r="AJ2620">
        <f>VLOOKUP(M2620,spp!A:C,3,FALSE)</f>
        <v>1.26E-2</v>
      </c>
      <c r="AK2620">
        <f>VLOOKUP(M2620,spp!A:D,4,FALSE)</f>
        <v>3</v>
      </c>
      <c r="AL2620">
        <f t="shared" si="290"/>
        <v>284.484375</v>
      </c>
      <c r="AM2620">
        <f t="shared" si="291"/>
        <v>7.1121093750000002</v>
      </c>
      <c r="AN2620">
        <f t="shared" si="292"/>
        <v>71.12109375</v>
      </c>
      <c r="AO2620">
        <f t="shared" si="293"/>
        <v>7.1121093750000003E-2</v>
      </c>
      <c r="AP2620">
        <f t="shared" si="294"/>
        <v>0.9</v>
      </c>
      <c r="AQ2620">
        <f>VLOOKUP(M2620,spp!A:H,8,FALSE)</f>
        <v>3.9</v>
      </c>
      <c r="AR2620" t="str">
        <f>VLOOKUP(M2620,spp!A:K,10,FALSE)</f>
        <v>Depredador</v>
      </c>
      <c r="AS2620" t="str">
        <f>VLOOKUP(M2620,spp!A:L,12,FALSE)</f>
        <v>LC</v>
      </c>
    </row>
    <row r="2621" spans="1:45" x14ac:dyDescent="0.3">
      <c r="A2621" s="2">
        <v>3</v>
      </c>
      <c r="B2621" s="2" t="s">
        <v>983</v>
      </c>
      <c r="C2621" s="2" t="s">
        <v>990</v>
      </c>
      <c r="D2621" s="2" t="s">
        <v>991</v>
      </c>
      <c r="E2621" s="2" t="s">
        <v>985</v>
      </c>
      <c r="F2621">
        <v>2</v>
      </c>
      <c r="G2621" s="1">
        <v>41653</v>
      </c>
      <c r="H2621" s="61">
        <v>2014</v>
      </c>
      <c r="I2621" s="5" t="s">
        <v>986</v>
      </c>
      <c r="J2621" s="1">
        <v>41665</v>
      </c>
      <c r="K2621" s="42">
        <v>9</v>
      </c>
      <c r="L2621" t="str">
        <f t="shared" si="289"/>
        <v>Profundo</v>
      </c>
      <c r="M2621" s="2" t="s">
        <v>1040</v>
      </c>
      <c r="N2621" t="str">
        <f>VLOOKUP(M2621,spp!A:B,2,FALSE)</f>
        <v>Sufflamen verres</v>
      </c>
      <c r="O2621">
        <f t="shared" si="288"/>
        <v>2</v>
      </c>
      <c r="S2621">
        <v>2</v>
      </c>
      <c r="AJ2621">
        <f>VLOOKUP(M2621,spp!A:C,3,FALSE)</f>
        <v>2</v>
      </c>
      <c r="AK2621">
        <f>VLOOKUP(M2621,spp!A:D,4,FALSE)</f>
        <v>3</v>
      </c>
      <c r="AL2621">
        <f t="shared" si="290"/>
        <v>21437.5</v>
      </c>
      <c r="AM2621">
        <f t="shared" si="291"/>
        <v>535.9375</v>
      </c>
      <c r="AN2621">
        <f t="shared" si="292"/>
        <v>5359.375</v>
      </c>
      <c r="AO2621">
        <f t="shared" si="293"/>
        <v>5.359375</v>
      </c>
      <c r="AP2621">
        <f t="shared" si="294"/>
        <v>0.04</v>
      </c>
      <c r="AQ2621">
        <f>VLOOKUP(M2621,spp!A:H,8,FALSE)</f>
        <v>3.3</v>
      </c>
      <c r="AR2621" t="str">
        <f>VLOOKUP(M2621,spp!A:K,10,FALSE)</f>
        <v>Depredador</v>
      </c>
      <c r="AS2621" t="str">
        <f>VLOOKUP(M2621,spp!A:L,12,FALSE)</f>
        <v>LC</v>
      </c>
    </row>
    <row r="2622" spans="1:45" x14ac:dyDescent="0.3">
      <c r="A2622" s="2">
        <v>3</v>
      </c>
      <c r="B2622" s="2" t="s">
        <v>983</v>
      </c>
      <c r="C2622" s="2" t="s">
        <v>990</v>
      </c>
      <c r="D2622" s="2" t="s">
        <v>991</v>
      </c>
      <c r="E2622" s="2" t="s">
        <v>985</v>
      </c>
      <c r="F2622">
        <v>2</v>
      </c>
      <c r="G2622" s="1">
        <v>41653</v>
      </c>
      <c r="H2622" s="61">
        <v>2014</v>
      </c>
      <c r="I2622" s="5" t="s">
        <v>986</v>
      </c>
      <c r="J2622" s="1">
        <v>41665</v>
      </c>
      <c r="K2622" s="42">
        <v>9</v>
      </c>
      <c r="L2622" t="str">
        <f t="shared" si="289"/>
        <v>Profundo</v>
      </c>
      <c r="M2622" s="2" t="s">
        <v>1046</v>
      </c>
      <c r="N2622" t="str">
        <f>VLOOKUP(M2622,spp!A:B,2,FALSE)</f>
        <v>Arothron meleagris</v>
      </c>
      <c r="O2622">
        <f t="shared" ref="O2622:O2685" si="295">+SUM(P2622:AF2622)</f>
        <v>1</v>
      </c>
      <c r="T2622">
        <v>1</v>
      </c>
      <c r="AJ2622">
        <f>VLOOKUP(M2622,spp!A:C,3,FALSE)</f>
        <v>3</v>
      </c>
      <c r="AK2622">
        <f>VLOOKUP(M2622,spp!A:D,4,FALSE)</f>
        <v>2</v>
      </c>
      <c r="AL2622">
        <f t="shared" si="290"/>
        <v>1875</v>
      </c>
      <c r="AM2622">
        <f t="shared" si="291"/>
        <v>46.875</v>
      </c>
      <c r="AN2622">
        <f t="shared" si="292"/>
        <v>468.75</v>
      </c>
      <c r="AO2622">
        <f t="shared" si="293"/>
        <v>0.46875</v>
      </c>
      <c r="AP2622">
        <f t="shared" si="294"/>
        <v>0.02</v>
      </c>
      <c r="AQ2622">
        <f>VLOOKUP(M2622,spp!A:H,8,FALSE)</f>
        <v>3.4</v>
      </c>
      <c r="AR2622" t="str">
        <f>VLOOKUP(M2622,spp!A:K,10,FALSE)</f>
        <v>Depredador</v>
      </c>
      <c r="AS2622" t="str">
        <f>VLOOKUP(M2622,spp!A:L,12,FALSE)</f>
        <v>NE</v>
      </c>
    </row>
    <row r="2623" spans="1:45" x14ac:dyDescent="0.3">
      <c r="A2623" s="2">
        <v>3</v>
      </c>
      <c r="B2623" s="2" t="s">
        <v>983</v>
      </c>
      <c r="C2623" s="2" t="s">
        <v>990</v>
      </c>
      <c r="D2623" s="2" t="s">
        <v>991</v>
      </c>
      <c r="E2623" s="2" t="s">
        <v>985</v>
      </c>
      <c r="F2623">
        <v>2</v>
      </c>
      <c r="G2623" s="1">
        <v>41653</v>
      </c>
      <c r="H2623" s="61">
        <v>2014</v>
      </c>
      <c r="I2623" s="5" t="s">
        <v>986</v>
      </c>
      <c r="J2623" s="1">
        <v>41665</v>
      </c>
      <c r="K2623" s="42">
        <v>9</v>
      </c>
      <c r="L2623" t="str">
        <f t="shared" si="289"/>
        <v>Profundo</v>
      </c>
      <c r="M2623" s="2" t="s">
        <v>1022</v>
      </c>
      <c r="N2623" t="str">
        <f>VLOOKUP(M2623,spp!A:B,2,FALSE)</f>
        <v>Epinephelus labriformis</v>
      </c>
      <c r="O2623">
        <f t="shared" si="295"/>
        <v>3</v>
      </c>
      <c r="R2623">
        <v>3</v>
      </c>
      <c r="AJ2623">
        <f>VLOOKUP(M2623,spp!A:C,3,FALSE)</f>
        <v>3</v>
      </c>
      <c r="AK2623">
        <f>VLOOKUP(M2623,spp!A:D,4,FALSE)</f>
        <v>2.9</v>
      </c>
      <c r="AL2623">
        <f t="shared" si="290"/>
        <v>13654.680639534392</v>
      </c>
      <c r="AM2623">
        <f t="shared" si="291"/>
        <v>341.36701598835981</v>
      </c>
      <c r="AN2623">
        <f t="shared" si="292"/>
        <v>3413.670159883598</v>
      </c>
      <c r="AO2623">
        <f t="shared" si="293"/>
        <v>3.4136701598835981</v>
      </c>
      <c r="AP2623">
        <f t="shared" si="294"/>
        <v>0.06</v>
      </c>
      <c r="AQ2623">
        <f>VLOOKUP(M2623,spp!A:H,8,FALSE)</f>
        <v>4</v>
      </c>
      <c r="AR2623" t="str">
        <f>VLOOKUP(M2623,spp!A:K,10,FALSE)</f>
        <v>Depredador Tope</v>
      </c>
      <c r="AS2623" t="str">
        <f>VLOOKUP(M2623,spp!A:L,12,FALSE)</f>
        <v>LC</v>
      </c>
    </row>
    <row r="2624" spans="1:45" x14ac:dyDescent="0.3">
      <c r="A2624" s="2">
        <v>3</v>
      </c>
      <c r="B2624" s="2" t="s">
        <v>983</v>
      </c>
      <c r="C2624" s="2" t="s">
        <v>990</v>
      </c>
      <c r="D2624" s="2" t="s">
        <v>991</v>
      </c>
      <c r="E2624" s="2" t="s">
        <v>985</v>
      </c>
      <c r="F2624">
        <v>2</v>
      </c>
      <c r="G2624" s="1">
        <v>41653</v>
      </c>
      <c r="H2624" s="61">
        <v>2014</v>
      </c>
      <c r="I2624" s="5" t="s">
        <v>986</v>
      </c>
      <c r="J2624" s="1">
        <v>41665</v>
      </c>
      <c r="K2624" s="42">
        <v>9</v>
      </c>
      <c r="L2624" t="str">
        <f t="shared" si="289"/>
        <v>Profundo</v>
      </c>
      <c r="M2624" s="2" t="s">
        <v>1033</v>
      </c>
      <c r="N2624" t="str">
        <f>VLOOKUP(M2624,spp!A:B,2,FALSE)</f>
        <v>Cephalopholis panamensis</v>
      </c>
      <c r="O2624">
        <f t="shared" si="295"/>
        <v>2</v>
      </c>
      <c r="R2624">
        <v>2</v>
      </c>
      <c r="AJ2624">
        <f>VLOOKUP(M2624,spp!A:C,3,FALSE)</f>
        <v>2</v>
      </c>
      <c r="AK2624">
        <f>VLOOKUP(M2624,spp!A:D,4,FALSE)</f>
        <v>3</v>
      </c>
      <c r="AL2624">
        <f t="shared" si="290"/>
        <v>7812.5</v>
      </c>
      <c r="AM2624">
        <f t="shared" si="291"/>
        <v>195.3125</v>
      </c>
      <c r="AN2624">
        <f t="shared" si="292"/>
        <v>1953.125</v>
      </c>
      <c r="AO2624">
        <f t="shared" si="293"/>
        <v>1.953125</v>
      </c>
      <c r="AP2624">
        <f t="shared" si="294"/>
        <v>0.04</v>
      </c>
      <c r="AQ2624">
        <f>VLOOKUP(M2624,spp!A:H,8,FALSE)</f>
        <v>4</v>
      </c>
      <c r="AR2624" t="str">
        <f>VLOOKUP(M2624,spp!A:K,10,FALSE)</f>
        <v>Depredador Tope</v>
      </c>
      <c r="AS2624" t="str">
        <f>VLOOKUP(M2624,spp!A:L,12,FALSE)</f>
        <v>LC</v>
      </c>
    </row>
    <row r="2625" spans="1:45" x14ac:dyDescent="0.3">
      <c r="A2625" s="2">
        <v>3</v>
      </c>
      <c r="B2625" s="2" t="s">
        <v>983</v>
      </c>
      <c r="C2625" s="2" t="s">
        <v>990</v>
      </c>
      <c r="D2625" s="2" t="s">
        <v>991</v>
      </c>
      <c r="E2625" s="2" t="s">
        <v>985</v>
      </c>
      <c r="F2625">
        <v>3</v>
      </c>
      <c r="G2625" s="1">
        <v>41653</v>
      </c>
      <c r="H2625" s="61">
        <v>2014</v>
      </c>
      <c r="I2625" s="5" t="s">
        <v>986</v>
      </c>
      <c r="J2625" s="1">
        <v>41665</v>
      </c>
      <c r="K2625" s="42">
        <v>9</v>
      </c>
      <c r="L2625" t="str">
        <f t="shared" si="289"/>
        <v>Profundo</v>
      </c>
      <c r="M2625" s="2" t="s">
        <v>1026</v>
      </c>
      <c r="N2625" t="str">
        <f>VLOOKUP(M2625,spp!A:B,2,FALSE)</f>
        <v>Microspathodon dorsalis</v>
      </c>
      <c r="O2625">
        <f t="shared" si="295"/>
        <v>1</v>
      </c>
      <c r="Q2625">
        <v>1</v>
      </c>
      <c r="AJ2625">
        <f>VLOOKUP(M2625,spp!A:C,3,FALSE)</f>
        <v>2</v>
      </c>
      <c r="AK2625">
        <f>VLOOKUP(M2625,spp!A:D,4,FALSE)</f>
        <v>3</v>
      </c>
      <c r="AL2625">
        <f t="shared" si="290"/>
        <v>843.75</v>
      </c>
      <c r="AM2625">
        <f t="shared" si="291"/>
        <v>21.09375</v>
      </c>
      <c r="AN2625">
        <f t="shared" si="292"/>
        <v>210.9375</v>
      </c>
      <c r="AO2625">
        <f t="shared" si="293"/>
        <v>0.2109375</v>
      </c>
      <c r="AP2625">
        <f t="shared" si="294"/>
        <v>0.02</v>
      </c>
      <c r="AQ2625">
        <f>VLOOKUP(M2625,spp!A:H,8,FALSE)</f>
        <v>2.1</v>
      </c>
      <c r="AR2625" t="str">
        <f>VLOOKUP(M2625,spp!A:K,10,FALSE)</f>
        <v>Herbívoro</v>
      </c>
      <c r="AS2625" t="str">
        <f>VLOOKUP(M2625,spp!A:L,12,FALSE)</f>
        <v>LC</v>
      </c>
    </row>
    <row r="2626" spans="1:45" x14ac:dyDescent="0.3">
      <c r="A2626" s="2">
        <v>3</v>
      </c>
      <c r="B2626" s="2" t="s">
        <v>983</v>
      </c>
      <c r="C2626" s="2" t="s">
        <v>990</v>
      </c>
      <c r="D2626" s="2" t="s">
        <v>991</v>
      </c>
      <c r="E2626" s="2" t="s">
        <v>985</v>
      </c>
      <c r="F2626">
        <v>3</v>
      </c>
      <c r="G2626" s="1">
        <v>41653</v>
      </c>
      <c r="H2626" s="61">
        <v>2014</v>
      </c>
      <c r="I2626" s="5" t="s">
        <v>986</v>
      </c>
      <c r="J2626" s="1">
        <v>41665</v>
      </c>
      <c r="K2626" s="42">
        <v>9</v>
      </c>
      <c r="L2626" t="str">
        <f t="shared" si="289"/>
        <v>Profundo</v>
      </c>
      <c r="M2626" s="2" t="s">
        <v>1042</v>
      </c>
      <c r="N2626" t="str">
        <f>VLOOKUP(M2626,spp!A:B,2,FALSE)</f>
        <v>Bodianus diplotaenia</v>
      </c>
      <c r="O2626">
        <f t="shared" si="295"/>
        <v>1</v>
      </c>
      <c r="R2626">
        <v>1</v>
      </c>
      <c r="AJ2626">
        <f>VLOOKUP(M2626,spp!A:C,3,FALSE)</f>
        <v>2.01E-2</v>
      </c>
      <c r="AK2626">
        <f>VLOOKUP(M2626,spp!A:D,4,FALSE)</f>
        <v>2</v>
      </c>
      <c r="AL2626">
        <f t="shared" si="290"/>
        <v>3.140625</v>
      </c>
      <c r="AM2626">
        <f t="shared" si="291"/>
        <v>7.8515625000000006E-2</v>
      </c>
      <c r="AN2626">
        <f t="shared" si="292"/>
        <v>0.78515625</v>
      </c>
      <c r="AO2626">
        <f t="shared" si="293"/>
        <v>7.8515625000000005E-4</v>
      </c>
      <c r="AP2626">
        <f t="shared" si="294"/>
        <v>0.02</v>
      </c>
      <c r="AQ2626">
        <f>VLOOKUP(M2626,spp!A:H,8,FALSE)</f>
        <v>3.4</v>
      </c>
      <c r="AR2626" t="str">
        <f>VLOOKUP(M2626,spp!A:K,10,FALSE)</f>
        <v>Depredador</v>
      </c>
      <c r="AS2626" t="str">
        <f>VLOOKUP(M2626,spp!A:L,12,FALSE)</f>
        <v>LC</v>
      </c>
    </row>
    <row r="2627" spans="1:45" x14ac:dyDescent="0.3">
      <c r="A2627" s="2">
        <v>3</v>
      </c>
      <c r="B2627" s="2" t="s">
        <v>983</v>
      </c>
      <c r="C2627" s="2" t="s">
        <v>990</v>
      </c>
      <c r="D2627" s="2" t="s">
        <v>991</v>
      </c>
      <c r="E2627" s="2" t="s">
        <v>985</v>
      </c>
      <c r="F2627">
        <v>3</v>
      </c>
      <c r="G2627" s="1">
        <v>41653</v>
      </c>
      <c r="H2627" s="61">
        <v>2014</v>
      </c>
      <c r="I2627" s="5" t="s">
        <v>986</v>
      </c>
      <c r="J2627" s="1">
        <v>41665</v>
      </c>
      <c r="K2627" s="42">
        <v>9</v>
      </c>
      <c r="L2627" t="str">
        <f t="shared" si="289"/>
        <v>Profundo</v>
      </c>
      <c r="M2627" s="2" t="s">
        <v>1033</v>
      </c>
      <c r="N2627" t="str">
        <f>VLOOKUP(M2627,spp!A:B,2,FALSE)</f>
        <v>Cephalopholis panamensis</v>
      </c>
      <c r="O2627">
        <f t="shared" si="295"/>
        <v>3</v>
      </c>
      <c r="Q2627">
        <v>2</v>
      </c>
      <c r="R2627">
        <v>1</v>
      </c>
      <c r="AJ2627">
        <f>VLOOKUP(M2627,spp!A:C,3,FALSE)</f>
        <v>2</v>
      </c>
      <c r="AK2627">
        <f>VLOOKUP(M2627,spp!A:D,4,FALSE)</f>
        <v>3</v>
      </c>
      <c r="AL2627">
        <f t="shared" si="290"/>
        <v>5593.75</v>
      </c>
      <c r="AM2627">
        <f t="shared" si="291"/>
        <v>139.84375</v>
      </c>
      <c r="AN2627">
        <f t="shared" si="292"/>
        <v>1398.4375</v>
      </c>
      <c r="AO2627">
        <f t="shared" si="293"/>
        <v>1.3984375</v>
      </c>
      <c r="AP2627">
        <f t="shared" si="294"/>
        <v>0.06</v>
      </c>
      <c r="AQ2627">
        <f>VLOOKUP(M2627,spp!A:H,8,FALSE)</f>
        <v>4</v>
      </c>
      <c r="AR2627" t="str">
        <f>VLOOKUP(M2627,spp!A:K,10,FALSE)</f>
        <v>Depredador Tope</v>
      </c>
      <c r="AS2627" t="str">
        <f>VLOOKUP(M2627,spp!A:L,12,FALSE)</f>
        <v>LC</v>
      </c>
    </row>
    <row r="2628" spans="1:45" x14ac:dyDescent="0.3">
      <c r="A2628" s="2">
        <v>3</v>
      </c>
      <c r="B2628" s="2" t="s">
        <v>983</v>
      </c>
      <c r="C2628" s="2" t="s">
        <v>990</v>
      </c>
      <c r="D2628" s="2" t="s">
        <v>991</v>
      </c>
      <c r="E2628" s="2" t="s">
        <v>985</v>
      </c>
      <c r="F2628">
        <v>3</v>
      </c>
      <c r="G2628" s="1">
        <v>41653</v>
      </c>
      <c r="H2628" s="61">
        <v>2014</v>
      </c>
      <c r="I2628" s="5" t="s">
        <v>986</v>
      </c>
      <c r="J2628" s="1">
        <v>41665</v>
      </c>
      <c r="K2628" s="42">
        <v>9</v>
      </c>
      <c r="L2628" t="str">
        <f t="shared" ref="L2628:L2691" si="296">IF(K2628&gt;6,"Profundo","Somero")</f>
        <v>Profundo</v>
      </c>
      <c r="M2628" s="2" t="s">
        <v>1054</v>
      </c>
      <c r="N2628" t="str">
        <f>VLOOKUP(M2628,spp!A:B,2,FALSE)</f>
        <v>Halichoeres nicholsi</v>
      </c>
      <c r="O2628">
        <f t="shared" si="295"/>
        <v>1</v>
      </c>
      <c r="R2628">
        <v>1</v>
      </c>
      <c r="AJ2628">
        <f>VLOOKUP(M2628,spp!A:C,3,FALSE)</f>
        <v>1.26E-2</v>
      </c>
      <c r="AK2628">
        <f>VLOOKUP(M2628,spp!A:D,4,FALSE)</f>
        <v>3</v>
      </c>
      <c r="AL2628">
        <f t="shared" ref="AL2628:AL2691" si="297">((AJ2628*$P$2^AK2628)*P2628)+((AJ2628*$Q$2^AK2628)*Q2628)+((AJ2628*$R$2^AK2628)*R2628)+((AJ2628*$S$2^AK2628)*S2628)+((AJ2628*$T$2^AK2628)*T2628)+((AJ2628*$U$2^AK2628)*U2628)+((AJ2628*$V$2^AK2628)*V2628)+((AJ2628*$W$2^AK2628)*W2628)+((AJ2628*$X$2^AK2628)*X2628)+((AJ2628*$Y$2^AK2628)*Y2628)+((AJ2628*$Z$2^AK2628)*Z2628)+((AJ2628*$AA$2^AK2628)*AA2628)+((AJ2628*$AB$2^AK2628)*AB2628)+ ((AJ2628*$AC$2^AK2628)*AC2628)+((AJ2628*$AD$2^AK2628)*AD2628)+((AJ2628*$AE$2^AK2628)*AE2628)+((AJ2628*$AF$2^AK2628)*AF2628)+((AJ2628*$AG$2^AK2628)*AG2628)+((AJ2628*$AH$2^AK2628)*AH2628)</f>
        <v>24.609375</v>
      </c>
      <c r="AM2628">
        <f t="shared" ref="AM2628:AM2691" si="298">AL2628/40</f>
        <v>0.615234375</v>
      </c>
      <c r="AN2628">
        <f t="shared" ref="AN2628:AN2691" si="299">AM2628*10</f>
        <v>6.15234375</v>
      </c>
      <c r="AO2628">
        <f t="shared" ref="AO2628:AO2691" si="300">AN2628/1000</f>
        <v>6.1523437499999998E-3</v>
      </c>
      <c r="AP2628">
        <f t="shared" ref="AP2628:AP2691" si="301">O2628/$C$1</f>
        <v>0.02</v>
      </c>
      <c r="AQ2628">
        <f>VLOOKUP(M2628,spp!A:H,8,FALSE)</f>
        <v>4</v>
      </c>
      <c r="AR2628" t="str">
        <f>VLOOKUP(M2628,spp!A:K,10,FALSE)</f>
        <v>Depredador Tope</v>
      </c>
      <c r="AS2628" t="str">
        <f>VLOOKUP(M2628,spp!A:L,12,FALSE)</f>
        <v>LC</v>
      </c>
    </row>
    <row r="2629" spans="1:45" x14ac:dyDescent="0.3">
      <c r="A2629" s="2">
        <v>3</v>
      </c>
      <c r="B2629" s="2" t="s">
        <v>983</v>
      </c>
      <c r="C2629" s="2" t="s">
        <v>990</v>
      </c>
      <c r="D2629" s="2" t="s">
        <v>991</v>
      </c>
      <c r="E2629" s="2" t="s">
        <v>985</v>
      </c>
      <c r="F2629">
        <v>3</v>
      </c>
      <c r="G2629" s="1">
        <v>41653</v>
      </c>
      <c r="H2629" s="61">
        <v>2014</v>
      </c>
      <c r="I2629" s="5" t="s">
        <v>986</v>
      </c>
      <c r="J2629" s="1">
        <v>41665</v>
      </c>
      <c r="K2629" s="42">
        <v>9</v>
      </c>
      <c r="L2629" t="str">
        <f t="shared" si="296"/>
        <v>Profundo</v>
      </c>
      <c r="M2629" s="2" t="s">
        <v>1017</v>
      </c>
      <c r="N2629" t="str">
        <f>VLOOKUP(M2629,spp!A:B,2,FALSE)</f>
        <v>Halichoeres dispilus</v>
      </c>
      <c r="O2629">
        <f t="shared" si="295"/>
        <v>24</v>
      </c>
      <c r="P2629">
        <v>20</v>
      </c>
      <c r="R2629">
        <v>4</v>
      </c>
      <c r="AJ2629">
        <f>VLOOKUP(M2629,spp!A:C,3,FALSE)</f>
        <v>1.26E-2</v>
      </c>
      <c r="AK2629">
        <f>VLOOKUP(M2629,spp!A:D,4,FALSE)</f>
        <v>3</v>
      </c>
      <c r="AL2629">
        <f t="shared" si="297"/>
        <v>102.375</v>
      </c>
      <c r="AM2629">
        <f t="shared" si="298"/>
        <v>2.5593750000000002</v>
      </c>
      <c r="AN2629">
        <f t="shared" si="299"/>
        <v>25.59375</v>
      </c>
      <c r="AO2629">
        <f t="shared" si="300"/>
        <v>2.5593749999999998E-2</v>
      </c>
      <c r="AP2629">
        <f t="shared" si="301"/>
        <v>0.48</v>
      </c>
      <c r="AQ2629">
        <f>VLOOKUP(M2629,spp!A:H,8,FALSE)</f>
        <v>3.9</v>
      </c>
      <c r="AR2629" t="str">
        <f>VLOOKUP(M2629,spp!A:K,10,FALSE)</f>
        <v>Depredador</v>
      </c>
      <c r="AS2629" t="str">
        <f>VLOOKUP(M2629,spp!A:L,12,FALSE)</f>
        <v>LC</v>
      </c>
    </row>
    <row r="2630" spans="1:45" x14ac:dyDescent="0.3">
      <c r="A2630" s="2">
        <v>3</v>
      </c>
      <c r="B2630" s="2" t="s">
        <v>983</v>
      </c>
      <c r="C2630" s="2" t="s">
        <v>990</v>
      </c>
      <c r="D2630" s="2" t="s">
        <v>991</v>
      </c>
      <c r="E2630" s="2" t="s">
        <v>985</v>
      </c>
      <c r="F2630">
        <v>3</v>
      </c>
      <c r="G2630" s="1">
        <v>41653</v>
      </c>
      <c r="H2630" s="61">
        <v>2014</v>
      </c>
      <c r="I2630" s="5" t="s">
        <v>986</v>
      </c>
      <c r="J2630" s="1">
        <v>41665</v>
      </c>
      <c r="K2630" s="42">
        <v>9</v>
      </c>
      <c r="L2630" t="str">
        <f t="shared" si="296"/>
        <v>Profundo</v>
      </c>
      <c r="M2630" s="2" t="s">
        <v>1027</v>
      </c>
      <c r="N2630" t="str">
        <f>VLOOKUP(M2630,spp!A:B,2,FALSE)</f>
        <v>Halichoeres notospilus</v>
      </c>
      <c r="O2630">
        <f t="shared" si="295"/>
        <v>2</v>
      </c>
      <c r="R2630">
        <v>2</v>
      </c>
      <c r="AJ2630">
        <f>VLOOKUP(M2630,spp!A:C,3,FALSE)</f>
        <v>1.26E-2</v>
      </c>
      <c r="AK2630">
        <f>VLOOKUP(M2630,spp!A:D,4,FALSE)</f>
        <v>3</v>
      </c>
      <c r="AL2630">
        <f t="shared" si="297"/>
        <v>49.21875</v>
      </c>
      <c r="AM2630">
        <f t="shared" si="298"/>
        <v>1.23046875</v>
      </c>
      <c r="AN2630">
        <f t="shared" si="299"/>
        <v>12.3046875</v>
      </c>
      <c r="AO2630">
        <f t="shared" si="300"/>
        <v>1.23046875E-2</v>
      </c>
      <c r="AP2630">
        <f t="shared" si="301"/>
        <v>0.04</v>
      </c>
      <c r="AQ2630">
        <f>VLOOKUP(M2630,spp!A:H,8,FALSE)</f>
        <v>3.5</v>
      </c>
      <c r="AR2630" t="str">
        <f>VLOOKUP(M2630,spp!A:K,10,FALSE)</f>
        <v>Depredador</v>
      </c>
      <c r="AS2630" t="str">
        <f>VLOOKUP(M2630,spp!A:L,12,FALSE)</f>
        <v>LC</v>
      </c>
    </row>
    <row r="2631" spans="1:45" x14ac:dyDescent="0.3">
      <c r="A2631" s="2">
        <v>3</v>
      </c>
      <c r="B2631" s="2" t="s">
        <v>983</v>
      </c>
      <c r="C2631" s="2" t="s">
        <v>990</v>
      </c>
      <c r="D2631" s="2" t="s">
        <v>991</v>
      </c>
      <c r="E2631" s="2" t="s">
        <v>985</v>
      </c>
      <c r="F2631">
        <v>3</v>
      </c>
      <c r="G2631" s="1">
        <v>41653</v>
      </c>
      <c r="H2631" s="61">
        <v>2014</v>
      </c>
      <c r="I2631" s="5" t="s">
        <v>986</v>
      </c>
      <c r="J2631" s="1">
        <v>41665</v>
      </c>
      <c r="K2631" s="42">
        <v>9</v>
      </c>
      <c r="L2631" t="str">
        <f t="shared" si="296"/>
        <v>Profundo</v>
      </c>
      <c r="M2631" s="2" t="s">
        <v>1050</v>
      </c>
      <c r="N2631" t="str">
        <f>VLOOKUP(M2631,spp!A:B,2,FALSE)</f>
        <v>Stegastes flavilatus</v>
      </c>
      <c r="O2631">
        <f t="shared" si="295"/>
        <v>40</v>
      </c>
      <c r="P2631">
        <v>10</v>
      </c>
      <c r="Q2631">
        <v>30</v>
      </c>
      <c r="AJ2631">
        <f>VLOOKUP(M2631,spp!A:C,3,FALSE)</f>
        <v>3.49E-2</v>
      </c>
      <c r="AK2631">
        <f>VLOOKUP(M2631,spp!A:D,4,FALSE)</f>
        <v>2</v>
      </c>
      <c r="AL2631">
        <f t="shared" si="297"/>
        <v>61.074999999999996</v>
      </c>
      <c r="AM2631">
        <f t="shared" si="298"/>
        <v>1.526875</v>
      </c>
      <c r="AN2631">
        <f t="shared" si="299"/>
        <v>15.268750000000001</v>
      </c>
      <c r="AO2631">
        <f t="shared" si="300"/>
        <v>1.5268750000000001E-2</v>
      </c>
      <c r="AP2631">
        <f t="shared" si="301"/>
        <v>0.8</v>
      </c>
      <c r="AQ2631">
        <f>VLOOKUP(M2631,spp!A:H,8,FALSE)</f>
        <v>2</v>
      </c>
      <c r="AR2631" t="str">
        <f>VLOOKUP(M2631,spp!A:K,10,FALSE)</f>
        <v>Herbívoro</v>
      </c>
      <c r="AS2631" t="str">
        <f>VLOOKUP(M2631,spp!A:L,12,FALSE)</f>
        <v>LC</v>
      </c>
    </row>
    <row r="2632" spans="1:45" x14ac:dyDescent="0.3">
      <c r="A2632" s="2">
        <v>3</v>
      </c>
      <c r="B2632" s="2" t="s">
        <v>983</v>
      </c>
      <c r="C2632" s="2" t="s">
        <v>990</v>
      </c>
      <c r="D2632" s="2" t="s">
        <v>991</v>
      </c>
      <c r="E2632" s="2" t="s">
        <v>985</v>
      </c>
      <c r="F2632">
        <v>3</v>
      </c>
      <c r="G2632" s="1">
        <v>41653</v>
      </c>
      <c r="H2632" s="61">
        <v>2014</v>
      </c>
      <c r="I2632" s="5" t="s">
        <v>986</v>
      </c>
      <c r="J2632" s="1">
        <v>41665</v>
      </c>
      <c r="K2632" s="42">
        <v>9</v>
      </c>
      <c r="L2632" t="str">
        <f t="shared" si="296"/>
        <v>Profundo</v>
      </c>
      <c r="M2632" s="2" t="s">
        <v>1022</v>
      </c>
      <c r="N2632" t="str">
        <f>VLOOKUP(M2632,spp!A:B,2,FALSE)</f>
        <v>Epinephelus labriformis</v>
      </c>
      <c r="O2632">
        <f t="shared" si="295"/>
        <v>2</v>
      </c>
      <c r="S2632">
        <v>1</v>
      </c>
      <c r="T2632">
        <v>1</v>
      </c>
      <c r="AJ2632">
        <f>VLOOKUP(M2632,spp!A:C,3,FALSE)</f>
        <v>3</v>
      </c>
      <c r="AK2632">
        <f>VLOOKUP(M2632,spp!A:D,4,FALSE)</f>
        <v>2.9</v>
      </c>
      <c r="AL2632">
        <f t="shared" si="297"/>
        <v>46050.282853635166</v>
      </c>
      <c r="AM2632">
        <f t="shared" si="298"/>
        <v>1151.2570713408791</v>
      </c>
      <c r="AN2632">
        <f t="shared" si="299"/>
        <v>11512.57071340879</v>
      </c>
      <c r="AO2632">
        <f t="shared" si="300"/>
        <v>11.51257071340879</v>
      </c>
      <c r="AP2632">
        <f t="shared" si="301"/>
        <v>0.04</v>
      </c>
      <c r="AQ2632">
        <f>VLOOKUP(M2632,spp!A:H,8,FALSE)</f>
        <v>4</v>
      </c>
      <c r="AR2632" t="str">
        <f>VLOOKUP(M2632,spp!A:K,10,FALSE)</f>
        <v>Depredador Tope</v>
      </c>
      <c r="AS2632" t="str">
        <f>VLOOKUP(M2632,spp!A:L,12,FALSE)</f>
        <v>LC</v>
      </c>
    </row>
    <row r="2633" spans="1:45" x14ac:dyDescent="0.3">
      <c r="A2633">
        <v>12</v>
      </c>
      <c r="B2633" s="2" t="s">
        <v>983</v>
      </c>
      <c r="C2633" s="2" t="s">
        <v>990</v>
      </c>
      <c r="D2633" s="57" t="s">
        <v>1256</v>
      </c>
      <c r="E2633" s="2" t="s">
        <v>985</v>
      </c>
      <c r="F2633">
        <v>1</v>
      </c>
      <c r="G2633" s="1">
        <v>41654</v>
      </c>
      <c r="H2633" s="61">
        <v>2014</v>
      </c>
      <c r="I2633" s="5" t="s">
        <v>986</v>
      </c>
      <c r="J2633" s="1">
        <v>41665</v>
      </c>
      <c r="K2633" s="42">
        <v>2</v>
      </c>
      <c r="L2633" t="str">
        <f t="shared" si="296"/>
        <v>Somero</v>
      </c>
      <c r="M2633" s="2" t="s">
        <v>1025</v>
      </c>
      <c r="N2633" t="str">
        <f>VLOOKUP(M2633,spp!A:B,2,FALSE)</f>
        <v>Abudefduf troschelii</v>
      </c>
      <c r="O2633">
        <f t="shared" si="295"/>
        <v>10</v>
      </c>
      <c r="P2633">
        <v>10</v>
      </c>
      <c r="AJ2633">
        <f>VLOOKUP(M2633,spp!A:C,3,FALSE)</f>
        <v>1.6E-2</v>
      </c>
      <c r="AK2633">
        <f>VLOOKUP(M2633,spp!A:D,4,FALSE)</f>
        <v>3</v>
      </c>
      <c r="AL2633">
        <f t="shared" si="297"/>
        <v>2.5</v>
      </c>
      <c r="AM2633">
        <f t="shared" si="298"/>
        <v>6.25E-2</v>
      </c>
      <c r="AN2633">
        <f t="shared" si="299"/>
        <v>0.625</v>
      </c>
      <c r="AO2633">
        <f t="shared" si="300"/>
        <v>6.2500000000000001E-4</v>
      </c>
      <c r="AP2633">
        <f t="shared" si="301"/>
        <v>0.2</v>
      </c>
      <c r="AQ2633">
        <f>VLOOKUP(M2633,spp!A:H,8,FALSE)</f>
        <v>3</v>
      </c>
      <c r="AR2633" t="str">
        <f>VLOOKUP(M2633,spp!A:K,10,FALSE)</f>
        <v>Planctívoro</v>
      </c>
      <c r="AS2633" t="str">
        <f>VLOOKUP(M2633,spp!A:L,12,FALSE)</f>
        <v>LC</v>
      </c>
    </row>
    <row r="2634" spans="1:45" x14ac:dyDescent="0.3">
      <c r="A2634">
        <v>12</v>
      </c>
      <c r="B2634" s="2" t="s">
        <v>983</v>
      </c>
      <c r="C2634" s="2" t="s">
        <v>990</v>
      </c>
      <c r="D2634" s="57" t="s">
        <v>1256</v>
      </c>
      <c r="E2634" s="2" t="s">
        <v>985</v>
      </c>
      <c r="F2634">
        <v>1</v>
      </c>
      <c r="G2634" s="1">
        <v>41654</v>
      </c>
      <c r="H2634" s="61">
        <v>2014</v>
      </c>
      <c r="I2634" s="5" t="s">
        <v>986</v>
      </c>
      <c r="J2634" s="1">
        <v>41665</v>
      </c>
      <c r="K2634" s="42">
        <v>2</v>
      </c>
      <c r="L2634" t="str">
        <f t="shared" si="296"/>
        <v>Somero</v>
      </c>
      <c r="M2634" s="2" t="s">
        <v>1032</v>
      </c>
      <c r="N2634" t="str">
        <f>VLOOKUP(M2634,spp!A:B,2,FALSE)</f>
        <v>Lutjanus argentiventris</v>
      </c>
      <c r="O2634">
        <f t="shared" si="295"/>
        <v>5</v>
      </c>
      <c r="T2634">
        <v>5</v>
      </c>
      <c r="AJ2634">
        <f>VLOOKUP(M2634,spp!A:C,3,FALSE)</f>
        <v>1</v>
      </c>
      <c r="AK2634">
        <f>VLOOKUP(M2634,spp!A:D,4,FALSE)</f>
        <v>3</v>
      </c>
      <c r="AL2634">
        <f t="shared" si="297"/>
        <v>78125</v>
      </c>
      <c r="AM2634">
        <f t="shared" si="298"/>
        <v>1953.125</v>
      </c>
      <c r="AN2634">
        <f t="shared" si="299"/>
        <v>19531.25</v>
      </c>
      <c r="AO2634">
        <f t="shared" si="300"/>
        <v>19.53125</v>
      </c>
      <c r="AP2634">
        <f t="shared" si="301"/>
        <v>0.1</v>
      </c>
      <c r="AQ2634">
        <f>VLOOKUP(M2634,spp!A:H,8,FALSE)</f>
        <v>4</v>
      </c>
      <c r="AR2634" t="str">
        <f>VLOOKUP(M2634,spp!A:K,10,FALSE)</f>
        <v>Depredador Tope</v>
      </c>
      <c r="AS2634" t="str">
        <f>VLOOKUP(M2634,spp!A:L,12,FALSE)</f>
        <v>LC</v>
      </c>
    </row>
    <row r="2635" spans="1:45" x14ac:dyDescent="0.3">
      <c r="A2635">
        <v>12</v>
      </c>
      <c r="B2635" s="2" t="s">
        <v>983</v>
      </c>
      <c r="C2635" s="2" t="s">
        <v>990</v>
      </c>
      <c r="D2635" s="57" t="s">
        <v>1256</v>
      </c>
      <c r="E2635" s="2" t="s">
        <v>985</v>
      </c>
      <c r="F2635">
        <v>1</v>
      </c>
      <c r="G2635" s="1">
        <v>41654</v>
      </c>
      <c r="H2635" s="61">
        <v>2014</v>
      </c>
      <c r="I2635" s="5" t="s">
        <v>986</v>
      </c>
      <c r="J2635" s="1">
        <v>41665</v>
      </c>
      <c r="K2635" s="42">
        <v>2</v>
      </c>
      <c r="L2635" t="str">
        <f t="shared" si="296"/>
        <v>Somero</v>
      </c>
      <c r="M2635" s="2" t="s">
        <v>1027</v>
      </c>
      <c r="N2635" t="str">
        <f>VLOOKUP(M2635,spp!A:B,2,FALSE)</f>
        <v>Halichoeres notospilus</v>
      </c>
      <c r="O2635">
        <f t="shared" si="295"/>
        <v>4</v>
      </c>
      <c r="Q2635">
        <v>4</v>
      </c>
      <c r="AJ2635">
        <f>VLOOKUP(M2635,spp!A:C,3,FALSE)</f>
        <v>1.26E-2</v>
      </c>
      <c r="AK2635">
        <f>VLOOKUP(M2635,spp!A:D,4,FALSE)</f>
        <v>3</v>
      </c>
      <c r="AL2635">
        <f t="shared" si="297"/>
        <v>21.262499999999999</v>
      </c>
      <c r="AM2635">
        <f t="shared" si="298"/>
        <v>0.53156249999999994</v>
      </c>
      <c r="AN2635">
        <f t="shared" si="299"/>
        <v>5.3156249999999989</v>
      </c>
      <c r="AO2635">
        <f t="shared" si="300"/>
        <v>5.3156249999999992E-3</v>
      </c>
      <c r="AP2635">
        <f t="shared" si="301"/>
        <v>0.08</v>
      </c>
      <c r="AQ2635">
        <f>VLOOKUP(M2635,spp!A:H,8,FALSE)</f>
        <v>3.5</v>
      </c>
      <c r="AR2635" t="str">
        <f>VLOOKUP(M2635,spp!A:K,10,FALSE)</f>
        <v>Depredador</v>
      </c>
      <c r="AS2635" t="str">
        <f>VLOOKUP(M2635,spp!A:L,12,FALSE)</f>
        <v>LC</v>
      </c>
    </row>
    <row r="2636" spans="1:45" x14ac:dyDescent="0.3">
      <c r="A2636">
        <v>12</v>
      </c>
      <c r="B2636" s="2" t="s">
        <v>983</v>
      </c>
      <c r="C2636" s="2" t="s">
        <v>990</v>
      </c>
      <c r="D2636" s="57" t="s">
        <v>1256</v>
      </c>
      <c r="E2636" s="2" t="s">
        <v>985</v>
      </c>
      <c r="F2636">
        <v>1</v>
      </c>
      <c r="G2636" s="1">
        <v>41654</v>
      </c>
      <c r="H2636" s="61">
        <v>2014</v>
      </c>
      <c r="I2636" s="5" t="s">
        <v>986</v>
      </c>
      <c r="J2636" s="1">
        <v>41665</v>
      </c>
      <c r="K2636" s="42">
        <v>2</v>
      </c>
      <c r="L2636" t="str">
        <f t="shared" si="296"/>
        <v>Somero</v>
      </c>
      <c r="M2636" s="2" t="s">
        <v>1035</v>
      </c>
      <c r="N2636" t="str">
        <f>VLOOKUP(M2636,spp!A:B,2,FALSE)</f>
        <v>Balistes polylepis</v>
      </c>
      <c r="O2636">
        <f t="shared" si="295"/>
        <v>1</v>
      </c>
      <c r="T2636">
        <v>1</v>
      </c>
      <c r="AJ2636">
        <f>VLOOKUP(M2636,spp!A:C,3,FALSE)</f>
        <v>2</v>
      </c>
      <c r="AK2636">
        <f>VLOOKUP(M2636,spp!A:D,4,FALSE)</f>
        <v>2</v>
      </c>
      <c r="AL2636">
        <f t="shared" si="297"/>
        <v>1250</v>
      </c>
      <c r="AM2636">
        <f t="shared" si="298"/>
        <v>31.25</v>
      </c>
      <c r="AN2636">
        <f t="shared" si="299"/>
        <v>312.5</v>
      </c>
      <c r="AO2636">
        <f t="shared" si="300"/>
        <v>0.3125</v>
      </c>
      <c r="AP2636">
        <f t="shared" si="301"/>
        <v>0.02</v>
      </c>
      <c r="AQ2636">
        <f>VLOOKUP(M2636,spp!A:H,8,FALSE)</f>
        <v>3.3</v>
      </c>
      <c r="AR2636" t="str">
        <f>VLOOKUP(M2636,spp!A:K,10,FALSE)</f>
        <v>Depredador</v>
      </c>
      <c r="AS2636" t="str">
        <f>VLOOKUP(M2636,spp!A:L,12,FALSE)</f>
        <v>LC</v>
      </c>
    </row>
    <row r="2637" spans="1:45" x14ac:dyDescent="0.3">
      <c r="A2637">
        <v>12</v>
      </c>
      <c r="B2637" s="2" t="s">
        <v>983</v>
      </c>
      <c r="C2637" s="2" t="s">
        <v>990</v>
      </c>
      <c r="D2637" s="57" t="s">
        <v>1256</v>
      </c>
      <c r="E2637" s="2" t="s">
        <v>985</v>
      </c>
      <c r="F2637">
        <v>1</v>
      </c>
      <c r="G2637" s="1">
        <v>41654</v>
      </c>
      <c r="H2637" s="61">
        <v>2014</v>
      </c>
      <c r="I2637" s="5" t="s">
        <v>986</v>
      </c>
      <c r="J2637" s="1">
        <v>41665</v>
      </c>
      <c r="K2637" s="42">
        <v>2</v>
      </c>
      <c r="L2637" t="str">
        <f t="shared" si="296"/>
        <v>Somero</v>
      </c>
      <c r="M2637" s="2" t="s">
        <v>1126</v>
      </c>
      <c r="N2637" t="str">
        <f>VLOOKUP(M2637,spp!A:B,2,FALSE)</f>
        <v>Haemulon steindachneri</v>
      </c>
      <c r="O2637">
        <f t="shared" si="295"/>
        <v>14</v>
      </c>
      <c r="R2637">
        <v>14</v>
      </c>
      <c r="AJ2637">
        <f>VLOOKUP(M2637,spp!A:C,3,FALSE)</f>
        <v>9</v>
      </c>
      <c r="AK2637">
        <f>VLOOKUP(M2637,spp!A:D,4,FALSE)</f>
        <v>3</v>
      </c>
      <c r="AL2637">
        <f t="shared" si="297"/>
        <v>246093.75</v>
      </c>
      <c r="AM2637">
        <f t="shared" si="298"/>
        <v>6152.34375</v>
      </c>
      <c r="AN2637">
        <f t="shared" si="299"/>
        <v>61523.4375</v>
      </c>
      <c r="AO2637">
        <f t="shared" si="300"/>
        <v>61.5234375</v>
      </c>
      <c r="AP2637">
        <f t="shared" si="301"/>
        <v>0.28000000000000003</v>
      </c>
      <c r="AQ2637">
        <f>VLOOKUP(M2637,spp!A:H,8,FALSE)</f>
        <v>3.5</v>
      </c>
      <c r="AR2637" t="str">
        <f>VLOOKUP(M2637,spp!A:K,10,FALSE)</f>
        <v>Depredador</v>
      </c>
      <c r="AS2637" t="str">
        <f>VLOOKUP(M2637,spp!A:L,12,FALSE)</f>
        <v>LC</v>
      </c>
    </row>
    <row r="2638" spans="1:45" x14ac:dyDescent="0.3">
      <c r="A2638">
        <v>12</v>
      </c>
      <c r="B2638" s="2" t="s">
        <v>983</v>
      </c>
      <c r="C2638" s="2" t="s">
        <v>990</v>
      </c>
      <c r="D2638" s="57" t="s">
        <v>1256</v>
      </c>
      <c r="E2638" s="2" t="s">
        <v>985</v>
      </c>
      <c r="F2638">
        <v>1</v>
      </c>
      <c r="G2638" s="1">
        <v>41654</v>
      </c>
      <c r="H2638" s="61">
        <v>2014</v>
      </c>
      <c r="I2638" s="5" t="s">
        <v>986</v>
      </c>
      <c r="J2638" s="1">
        <v>41665</v>
      </c>
      <c r="K2638" s="42">
        <v>2</v>
      </c>
      <c r="L2638" t="str">
        <f t="shared" si="296"/>
        <v>Somero</v>
      </c>
      <c r="M2638" s="2" t="s">
        <v>1021</v>
      </c>
      <c r="N2638" t="str">
        <f>VLOOKUP(M2638,spp!A:B,2,FALSE)</f>
        <v>Johnrandallia nigrirostris</v>
      </c>
      <c r="O2638">
        <f t="shared" si="295"/>
        <v>1</v>
      </c>
      <c r="R2638">
        <v>1</v>
      </c>
      <c r="AJ2638">
        <f>VLOOKUP(M2638,spp!A:C,3,FALSE)</f>
        <v>2</v>
      </c>
      <c r="AK2638">
        <f>VLOOKUP(M2638,spp!A:D,4,FALSE)</f>
        <v>3</v>
      </c>
      <c r="AL2638">
        <f t="shared" si="297"/>
        <v>3906.25</v>
      </c>
      <c r="AM2638">
        <f t="shared" si="298"/>
        <v>97.65625</v>
      </c>
      <c r="AN2638">
        <f t="shared" si="299"/>
        <v>976.5625</v>
      </c>
      <c r="AO2638">
        <f t="shared" si="300"/>
        <v>0.9765625</v>
      </c>
      <c r="AP2638">
        <f t="shared" si="301"/>
        <v>0.02</v>
      </c>
      <c r="AQ2638">
        <f>VLOOKUP(M2638,spp!A:H,8,FALSE)</f>
        <v>3</v>
      </c>
      <c r="AR2638" t="str">
        <f>VLOOKUP(M2638,spp!A:K,10,FALSE)</f>
        <v>Depredador</v>
      </c>
      <c r="AS2638" t="str">
        <f>VLOOKUP(M2638,spp!A:L,12,FALSE)</f>
        <v>LC</v>
      </c>
    </row>
    <row r="2639" spans="1:45" x14ac:dyDescent="0.3">
      <c r="A2639">
        <v>12</v>
      </c>
      <c r="B2639" s="2" t="s">
        <v>983</v>
      </c>
      <c r="C2639" s="2" t="s">
        <v>990</v>
      </c>
      <c r="D2639" s="57" t="s">
        <v>1256</v>
      </c>
      <c r="E2639" s="2" t="s">
        <v>985</v>
      </c>
      <c r="F2639">
        <v>1</v>
      </c>
      <c r="G2639" s="1">
        <v>41654</v>
      </c>
      <c r="H2639" s="61">
        <v>2014</v>
      </c>
      <c r="I2639" s="5" t="s">
        <v>986</v>
      </c>
      <c r="J2639" s="1">
        <v>41665</v>
      </c>
      <c r="K2639" s="42">
        <v>2</v>
      </c>
      <c r="L2639" t="str">
        <f t="shared" si="296"/>
        <v>Somero</v>
      </c>
      <c r="M2639" s="2" t="s">
        <v>1017</v>
      </c>
      <c r="N2639" t="str">
        <f>VLOOKUP(M2639,spp!A:B,2,FALSE)</f>
        <v>Halichoeres dispilus</v>
      </c>
      <c r="O2639">
        <f t="shared" si="295"/>
        <v>2</v>
      </c>
      <c r="Q2639">
        <v>2</v>
      </c>
      <c r="AJ2639">
        <f>VLOOKUP(M2639,spp!A:C,3,FALSE)</f>
        <v>1.26E-2</v>
      </c>
      <c r="AK2639">
        <f>VLOOKUP(M2639,spp!A:D,4,FALSE)</f>
        <v>3</v>
      </c>
      <c r="AL2639">
        <f t="shared" si="297"/>
        <v>10.63125</v>
      </c>
      <c r="AM2639">
        <f t="shared" si="298"/>
        <v>0.26578124999999997</v>
      </c>
      <c r="AN2639">
        <f t="shared" si="299"/>
        <v>2.6578124999999995</v>
      </c>
      <c r="AO2639">
        <f t="shared" si="300"/>
        <v>2.6578124999999996E-3</v>
      </c>
      <c r="AP2639">
        <f t="shared" si="301"/>
        <v>0.04</v>
      </c>
      <c r="AQ2639">
        <f>VLOOKUP(M2639,spp!A:H,8,FALSE)</f>
        <v>3.9</v>
      </c>
      <c r="AR2639" t="str">
        <f>VLOOKUP(M2639,spp!A:K,10,FALSE)</f>
        <v>Depredador</v>
      </c>
      <c r="AS2639" t="str">
        <f>VLOOKUP(M2639,spp!A:L,12,FALSE)</f>
        <v>LC</v>
      </c>
    </row>
    <row r="2640" spans="1:45" x14ac:dyDescent="0.3">
      <c r="A2640">
        <v>12</v>
      </c>
      <c r="B2640" s="2" t="s">
        <v>983</v>
      </c>
      <c r="C2640" s="2" t="s">
        <v>990</v>
      </c>
      <c r="D2640" s="57" t="s">
        <v>1256</v>
      </c>
      <c r="E2640" s="2" t="s">
        <v>985</v>
      </c>
      <c r="F2640">
        <v>1</v>
      </c>
      <c r="G2640" s="1">
        <v>41654</v>
      </c>
      <c r="H2640" s="61">
        <v>2014</v>
      </c>
      <c r="I2640" s="5" t="s">
        <v>986</v>
      </c>
      <c r="J2640" s="1">
        <v>41665</v>
      </c>
      <c r="K2640" s="42">
        <v>2</v>
      </c>
      <c r="L2640" t="str">
        <f t="shared" si="296"/>
        <v>Somero</v>
      </c>
      <c r="M2640" s="2" t="s">
        <v>1019</v>
      </c>
      <c r="N2640" t="str">
        <f>VLOOKUP(M2640,spp!A:B,2,FALSE)</f>
        <v>Stegastes acapulcoensis</v>
      </c>
      <c r="O2640">
        <f t="shared" si="295"/>
        <v>27</v>
      </c>
      <c r="P2640">
        <v>4</v>
      </c>
      <c r="Q2640">
        <v>23</v>
      </c>
      <c r="AJ2640">
        <f>VLOOKUP(M2640,spp!A:C,3,FALSE)</f>
        <v>3.49E-2</v>
      </c>
      <c r="AK2640">
        <f>VLOOKUP(M2640,spp!A:D,4,FALSE)</f>
        <v>2</v>
      </c>
      <c r="AL2640">
        <f t="shared" si="297"/>
        <v>46.024374999999999</v>
      </c>
      <c r="AM2640">
        <f t="shared" si="298"/>
        <v>1.1506093749999999</v>
      </c>
      <c r="AN2640">
        <f t="shared" si="299"/>
        <v>11.50609375</v>
      </c>
      <c r="AO2640">
        <f t="shared" si="300"/>
        <v>1.150609375E-2</v>
      </c>
      <c r="AP2640">
        <f t="shared" si="301"/>
        <v>0.54</v>
      </c>
      <c r="AQ2640">
        <f>VLOOKUP(M2640,spp!A:H,8,FALSE)</f>
        <v>2</v>
      </c>
      <c r="AR2640" t="str">
        <f>VLOOKUP(M2640,spp!A:K,10,FALSE)</f>
        <v>Herbívoro</v>
      </c>
      <c r="AS2640" t="str">
        <f>VLOOKUP(M2640,spp!A:L,12,FALSE)</f>
        <v>LC</v>
      </c>
    </row>
    <row r="2641" spans="1:45" x14ac:dyDescent="0.3">
      <c r="A2641">
        <v>12</v>
      </c>
      <c r="B2641" s="2" t="s">
        <v>983</v>
      </c>
      <c r="C2641" s="2" t="s">
        <v>990</v>
      </c>
      <c r="D2641" s="57" t="s">
        <v>1256</v>
      </c>
      <c r="E2641" s="2" t="s">
        <v>985</v>
      </c>
      <c r="F2641">
        <v>1</v>
      </c>
      <c r="G2641" s="1">
        <v>41654</v>
      </c>
      <c r="H2641" s="61">
        <v>2014</v>
      </c>
      <c r="I2641" s="5" t="s">
        <v>986</v>
      </c>
      <c r="J2641" s="1">
        <v>41665</v>
      </c>
      <c r="K2641" s="42">
        <v>2</v>
      </c>
      <c r="L2641" t="str">
        <f t="shared" si="296"/>
        <v>Somero</v>
      </c>
      <c r="M2641" s="2" t="s">
        <v>1028</v>
      </c>
      <c r="N2641" t="str">
        <f>VLOOKUP(M2641,spp!A:B,2,FALSE)</f>
        <v>Thalassoma lucasanum</v>
      </c>
      <c r="O2641">
        <f t="shared" si="295"/>
        <v>2</v>
      </c>
      <c r="Q2641">
        <v>2</v>
      </c>
      <c r="AJ2641">
        <f>VLOOKUP(M2641,spp!A:C,3,FALSE)</f>
        <v>1.261E-2</v>
      </c>
      <c r="AK2641">
        <f>VLOOKUP(M2641,spp!A:D,4,FALSE)</f>
        <v>2</v>
      </c>
      <c r="AL2641">
        <f t="shared" si="297"/>
        <v>1.418625</v>
      </c>
      <c r="AM2641">
        <f t="shared" si="298"/>
        <v>3.5465625000000001E-2</v>
      </c>
      <c r="AN2641">
        <f t="shared" si="299"/>
        <v>0.35465625000000001</v>
      </c>
      <c r="AO2641">
        <f t="shared" si="300"/>
        <v>3.5465624999999999E-4</v>
      </c>
      <c r="AP2641">
        <f t="shared" si="301"/>
        <v>0.04</v>
      </c>
      <c r="AQ2641">
        <f>VLOOKUP(M2641,spp!A:H,8,FALSE)</f>
        <v>3.5</v>
      </c>
      <c r="AR2641" t="str">
        <f>VLOOKUP(M2641,spp!A:K,10,FALSE)</f>
        <v>Depredador</v>
      </c>
      <c r="AS2641" t="str">
        <f>VLOOKUP(M2641,spp!A:L,12,FALSE)</f>
        <v>LC</v>
      </c>
    </row>
    <row r="2642" spans="1:45" x14ac:dyDescent="0.3">
      <c r="A2642">
        <v>12</v>
      </c>
      <c r="B2642" s="2" t="s">
        <v>983</v>
      </c>
      <c r="C2642" s="2" t="s">
        <v>990</v>
      </c>
      <c r="D2642" s="57" t="s">
        <v>1256</v>
      </c>
      <c r="E2642" s="2" t="s">
        <v>985</v>
      </c>
      <c r="F2642">
        <v>1</v>
      </c>
      <c r="G2642" s="1">
        <v>41654</v>
      </c>
      <c r="H2642" s="61">
        <v>2014</v>
      </c>
      <c r="I2642" s="5" t="s">
        <v>986</v>
      </c>
      <c r="J2642" s="1">
        <v>41665</v>
      </c>
      <c r="K2642" s="42">
        <v>2</v>
      </c>
      <c r="L2642" t="str">
        <f t="shared" si="296"/>
        <v>Somero</v>
      </c>
      <c r="M2642" s="2" t="s">
        <v>1023</v>
      </c>
      <c r="N2642" t="str">
        <f>VLOOKUP(M2642,spp!A:B,2,FALSE)</f>
        <v>Anisotremus caesius</v>
      </c>
      <c r="O2642">
        <f t="shared" si="295"/>
        <v>4</v>
      </c>
      <c r="R2642">
        <v>4</v>
      </c>
      <c r="AJ2642">
        <f>VLOOKUP(M2642,spp!A:C,3,FALSE)</f>
        <v>1</v>
      </c>
      <c r="AK2642">
        <f>VLOOKUP(M2642,spp!A:D,4,FALSE)</f>
        <v>2</v>
      </c>
      <c r="AL2642">
        <f t="shared" si="297"/>
        <v>625</v>
      </c>
      <c r="AM2642">
        <f t="shared" si="298"/>
        <v>15.625</v>
      </c>
      <c r="AN2642">
        <f t="shared" si="299"/>
        <v>156.25</v>
      </c>
      <c r="AO2642">
        <f t="shared" si="300"/>
        <v>0.15625</v>
      </c>
      <c r="AP2642">
        <f t="shared" si="301"/>
        <v>0.08</v>
      </c>
      <c r="AQ2642">
        <f>VLOOKUP(M2642,spp!A:H,8,FALSE)</f>
        <v>3.4</v>
      </c>
      <c r="AR2642" t="str">
        <f>VLOOKUP(M2642,spp!A:K,10,FALSE)</f>
        <v>Depredador</v>
      </c>
      <c r="AS2642" t="str">
        <f>VLOOKUP(M2642,spp!A:L,12,FALSE)</f>
        <v>LC</v>
      </c>
    </row>
    <row r="2643" spans="1:45" x14ac:dyDescent="0.3">
      <c r="A2643">
        <v>12</v>
      </c>
      <c r="B2643" s="2" t="s">
        <v>983</v>
      </c>
      <c r="C2643" s="2" t="s">
        <v>990</v>
      </c>
      <c r="D2643" s="57" t="s">
        <v>1256</v>
      </c>
      <c r="E2643" s="2" t="s">
        <v>985</v>
      </c>
      <c r="F2643">
        <v>1</v>
      </c>
      <c r="G2643" s="1">
        <v>41654</v>
      </c>
      <c r="H2643" s="61">
        <v>2014</v>
      </c>
      <c r="I2643" s="5" t="s">
        <v>986</v>
      </c>
      <c r="J2643" s="1">
        <v>41665</v>
      </c>
      <c r="K2643" s="42">
        <v>2</v>
      </c>
      <c r="L2643" t="str">
        <f t="shared" si="296"/>
        <v>Somero</v>
      </c>
      <c r="M2643" s="2" t="s">
        <v>1056</v>
      </c>
      <c r="N2643" t="str">
        <f>VLOOKUP(M2643,spp!A:B,2,FALSE)</f>
        <v>Canthigaster punctatissima</v>
      </c>
      <c r="O2643">
        <f t="shared" si="295"/>
        <v>4</v>
      </c>
      <c r="P2643">
        <v>4</v>
      </c>
      <c r="AJ2643">
        <f>VLOOKUP(M2643,spp!A:C,3,FALSE)</f>
        <v>1</v>
      </c>
      <c r="AK2643">
        <f>VLOOKUP(M2643,spp!A:D,4,FALSE)</f>
        <v>2</v>
      </c>
      <c r="AL2643">
        <f t="shared" si="297"/>
        <v>25</v>
      </c>
      <c r="AM2643">
        <f t="shared" si="298"/>
        <v>0.625</v>
      </c>
      <c r="AN2643">
        <f t="shared" si="299"/>
        <v>6.25</v>
      </c>
      <c r="AO2643">
        <f t="shared" si="300"/>
        <v>6.2500000000000003E-3</v>
      </c>
      <c r="AP2643">
        <f t="shared" si="301"/>
        <v>0.08</v>
      </c>
      <c r="AQ2643">
        <f>VLOOKUP(M2643,spp!A:H,8,FALSE)</f>
        <v>3</v>
      </c>
      <c r="AR2643" t="str">
        <f>VLOOKUP(M2643,spp!A:K,10,FALSE)</f>
        <v>Depredador</v>
      </c>
      <c r="AS2643" t="str">
        <f>VLOOKUP(M2643,spp!A:L,12,FALSE)</f>
        <v>LC</v>
      </c>
    </row>
    <row r="2644" spans="1:45" x14ac:dyDescent="0.3">
      <c r="A2644">
        <v>12</v>
      </c>
      <c r="B2644" s="2" t="s">
        <v>983</v>
      </c>
      <c r="C2644" s="2" t="s">
        <v>990</v>
      </c>
      <c r="D2644" s="57" t="s">
        <v>1256</v>
      </c>
      <c r="E2644" s="2" t="s">
        <v>985</v>
      </c>
      <c r="F2644">
        <v>1</v>
      </c>
      <c r="G2644" s="1">
        <v>41654</v>
      </c>
      <c r="H2644" s="61">
        <v>2014</v>
      </c>
      <c r="I2644" s="5" t="s">
        <v>986</v>
      </c>
      <c r="J2644" s="1">
        <v>41665</v>
      </c>
      <c r="K2644" s="42">
        <v>2</v>
      </c>
      <c r="L2644" t="str">
        <f t="shared" si="296"/>
        <v>Somero</v>
      </c>
      <c r="M2644" s="2" t="s">
        <v>1385</v>
      </c>
      <c r="N2644" t="str">
        <f>VLOOKUP(M2644,spp!A:B,2,FALSE)</f>
        <v>Hoplopagrus guentherii</v>
      </c>
      <c r="O2644">
        <f t="shared" si="295"/>
        <v>2</v>
      </c>
      <c r="S2644">
        <v>2</v>
      </c>
      <c r="AJ2644">
        <f>VLOOKUP(M2644,spp!A:C,3,FALSE)</f>
        <v>2</v>
      </c>
      <c r="AK2644">
        <f>VLOOKUP(M2644,spp!A:D,4,FALSE)</f>
        <v>3</v>
      </c>
      <c r="AL2644">
        <f t="shared" si="297"/>
        <v>21437.5</v>
      </c>
      <c r="AM2644">
        <f t="shared" si="298"/>
        <v>535.9375</v>
      </c>
      <c r="AN2644">
        <f t="shared" si="299"/>
        <v>5359.375</v>
      </c>
      <c r="AO2644">
        <f t="shared" si="300"/>
        <v>5.359375</v>
      </c>
      <c r="AP2644">
        <f t="shared" si="301"/>
        <v>0.04</v>
      </c>
      <c r="AQ2644">
        <f>VLOOKUP(M2644,spp!A:H,8,FALSE)</f>
        <v>3.8</v>
      </c>
      <c r="AR2644" t="str">
        <f>VLOOKUP(M2644,spp!A:K,10,FALSE)</f>
        <v>Depredador</v>
      </c>
      <c r="AS2644" t="str">
        <f>VLOOKUP(M2644,spp!A:L,12,FALSE)</f>
        <v>LC</v>
      </c>
    </row>
    <row r="2645" spans="1:45" x14ac:dyDescent="0.3">
      <c r="A2645">
        <v>12</v>
      </c>
      <c r="B2645" s="2" t="s">
        <v>983</v>
      </c>
      <c r="C2645" s="2" t="s">
        <v>990</v>
      </c>
      <c r="D2645" s="57" t="s">
        <v>1256</v>
      </c>
      <c r="E2645" s="2" t="s">
        <v>985</v>
      </c>
      <c r="F2645">
        <v>2</v>
      </c>
      <c r="G2645" s="1">
        <v>41654</v>
      </c>
      <c r="H2645" s="61">
        <v>2014</v>
      </c>
      <c r="I2645" s="5" t="s">
        <v>986</v>
      </c>
      <c r="J2645" s="1">
        <v>41665</v>
      </c>
      <c r="K2645" s="42">
        <v>2.5</v>
      </c>
      <c r="L2645" t="str">
        <f t="shared" si="296"/>
        <v>Somero</v>
      </c>
      <c r="M2645" s="2" t="s">
        <v>1086</v>
      </c>
      <c r="N2645" t="str">
        <f>VLOOKUP(M2645,spp!A:B,2,FALSE)</f>
        <v>Lutjanus novemfasciatus</v>
      </c>
      <c r="O2645">
        <f t="shared" si="295"/>
        <v>1</v>
      </c>
      <c r="U2645">
        <v>1</v>
      </c>
      <c r="AJ2645">
        <f>VLOOKUP(M2645,spp!A:C,3,FALSE)</f>
        <v>1</v>
      </c>
      <c r="AK2645">
        <f>VLOOKUP(M2645,spp!A:D,4,FALSE)</f>
        <v>3</v>
      </c>
      <c r="AL2645">
        <f t="shared" si="297"/>
        <v>42875</v>
      </c>
      <c r="AM2645">
        <f t="shared" si="298"/>
        <v>1071.875</v>
      </c>
      <c r="AN2645">
        <f t="shared" si="299"/>
        <v>10718.75</v>
      </c>
      <c r="AO2645">
        <f t="shared" si="300"/>
        <v>10.71875</v>
      </c>
      <c r="AP2645">
        <f t="shared" si="301"/>
        <v>0.02</v>
      </c>
      <c r="AQ2645">
        <f>VLOOKUP(M2645,spp!A:H,8,FALSE)</f>
        <v>4</v>
      </c>
      <c r="AR2645" t="str">
        <f>VLOOKUP(M2645,spp!A:K,10,FALSE)</f>
        <v>Depredador Tope</v>
      </c>
      <c r="AS2645" t="str">
        <f>VLOOKUP(M2645,spp!A:L,12,FALSE)</f>
        <v>LC</v>
      </c>
    </row>
    <row r="2646" spans="1:45" x14ac:dyDescent="0.3">
      <c r="A2646">
        <v>12</v>
      </c>
      <c r="B2646" s="2" t="s">
        <v>983</v>
      </c>
      <c r="C2646" s="2" t="s">
        <v>990</v>
      </c>
      <c r="D2646" s="57" t="s">
        <v>1256</v>
      </c>
      <c r="E2646" s="2" t="s">
        <v>985</v>
      </c>
      <c r="F2646">
        <v>2</v>
      </c>
      <c r="G2646" s="1">
        <v>41654</v>
      </c>
      <c r="H2646" s="61">
        <v>2014</v>
      </c>
      <c r="I2646" s="5" t="s">
        <v>986</v>
      </c>
      <c r="J2646" s="1">
        <v>41665</v>
      </c>
      <c r="K2646" s="42">
        <v>2.5</v>
      </c>
      <c r="L2646" t="str">
        <f t="shared" si="296"/>
        <v>Somero</v>
      </c>
      <c r="M2646" s="2" t="s">
        <v>1214</v>
      </c>
      <c r="N2646" t="str">
        <f>VLOOKUP(M2646,spp!A:B,2,FALSE)</f>
        <v>Diodon hystrix</v>
      </c>
      <c r="O2646">
        <f t="shared" si="295"/>
        <v>1</v>
      </c>
      <c r="S2646">
        <v>1</v>
      </c>
      <c r="AJ2646" t="str">
        <f>VLOOKUP(M2646,spp!A:C,3,FALSE)</f>
        <v>0.28499999999999998</v>
      </c>
      <c r="AK2646">
        <f>VLOOKUP(M2646,spp!A:D,4,FALSE)</f>
        <v>2</v>
      </c>
      <c r="AL2646">
        <f t="shared" si="297"/>
        <v>87.281249999999687</v>
      </c>
      <c r="AM2646">
        <f t="shared" si="298"/>
        <v>2.1820312499999921</v>
      </c>
      <c r="AN2646">
        <f t="shared" si="299"/>
        <v>21.820312499999922</v>
      </c>
      <c r="AO2646">
        <f t="shared" si="300"/>
        <v>2.1820312499999921E-2</v>
      </c>
      <c r="AP2646">
        <f t="shared" si="301"/>
        <v>0.02</v>
      </c>
      <c r="AQ2646">
        <f>VLOOKUP(M2646,spp!A:H,8,FALSE)</f>
        <v>3.3</v>
      </c>
      <c r="AR2646" t="str">
        <f>VLOOKUP(M2646,spp!A:K,10,FALSE)</f>
        <v>Depredador</v>
      </c>
      <c r="AS2646" t="str">
        <f>VLOOKUP(M2646,spp!A:L,12,FALSE)</f>
        <v>NE</v>
      </c>
    </row>
    <row r="2647" spans="1:45" x14ac:dyDescent="0.3">
      <c r="A2647">
        <v>12</v>
      </c>
      <c r="B2647" s="2" t="s">
        <v>983</v>
      </c>
      <c r="C2647" s="2" t="s">
        <v>990</v>
      </c>
      <c r="D2647" s="57" t="s">
        <v>1256</v>
      </c>
      <c r="E2647" s="2" t="s">
        <v>985</v>
      </c>
      <c r="F2647">
        <v>2</v>
      </c>
      <c r="G2647" s="1">
        <v>41654</v>
      </c>
      <c r="H2647" s="61">
        <v>2014</v>
      </c>
      <c r="I2647" s="5" t="s">
        <v>986</v>
      </c>
      <c r="J2647" s="1">
        <v>41665</v>
      </c>
      <c r="K2647" s="42">
        <v>2.5</v>
      </c>
      <c r="L2647" t="str">
        <f t="shared" si="296"/>
        <v>Somero</v>
      </c>
      <c r="M2647" s="2" t="s">
        <v>1019</v>
      </c>
      <c r="N2647" t="str">
        <f>VLOOKUP(M2647,spp!A:B,2,FALSE)</f>
        <v>Stegastes acapulcoensis</v>
      </c>
      <c r="O2647">
        <f t="shared" si="295"/>
        <v>22</v>
      </c>
      <c r="P2647">
        <v>2</v>
      </c>
      <c r="Q2647">
        <v>20</v>
      </c>
      <c r="AJ2647">
        <f>VLOOKUP(M2647,spp!A:C,3,FALSE)</f>
        <v>3.49E-2</v>
      </c>
      <c r="AK2647">
        <f>VLOOKUP(M2647,spp!A:D,4,FALSE)</f>
        <v>2</v>
      </c>
      <c r="AL2647">
        <f t="shared" si="297"/>
        <v>39.698750000000004</v>
      </c>
      <c r="AM2647">
        <f t="shared" si="298"/>
        <v>0.99246875000000012</v>
      </c>
      <c r="AN2647">
        <f t="shared" si="299"/>
        <v>9.924687500000001</v>
      </c>
      <c r="AO2647">
        <f t="shared" si="300"/>
        <v>9.9246875000000012E-3</v>
      </c>
      <c r="AP2647">
        <f t="shared" si="301"/>
        <v>0.44</v>
      </c>
      <c r="AQ2647">
        <f>VLOOKUP(M2647,spp!A:H,8,FALSE)</f>
        <v>2</v>
      </c>
      <c r="AR2647" t="str">
        <f>VLOOKUP(M2647,spp!A:K,10,FALSE)</f>
        <v>Herbívoro</v>
      </c>
      <c r="AS2647" t="str">
        <f>VLOOKUP(M2647,spp!A:L,12,FALSE)</f>
        <v>LC</v>
      </c>
    </row>
    <row r="2648" spans="1:45" x14ac:dyDescent="0.3">
      <c r="A2648">
        <v>12</v>
      </c>
      <c r="B2648" s="2" t="s">
        <v>983</v>
      </c>
      <c r="C2648" s="2" t="s">
        <v>990</v>
      </c>
      <c r="D2648" s="57" t="s">
        <v>1256</v>
      </c>
      <c r="E2648" s="2" t="s">
        <v>985</v>
      </c>
      <c r="F2648">
        <v>2</v>
      </c>
      <c r="G2648" s="1">
        <v>41654</v>
      </c>
      <c r="H2648" s="61">
        <v>2014</v>
      </c>
      <c r="I2648" s="5" t="s">
        <v>986</v>
      </c>
      <c r="J2648" s="1">
        <v>41665</v>
      </c>
      <c r="K2648" s="42">
        <v>2.5</v>
      </c>
      <c r="L2648" t="str">
        <f t="shared" si="296"/>
        <v>Somero</v>
      </c>
      <c r="M2648" s="2" t="s">
        <v>1027</v>
      </c>
      <c r="N2648" t="str">
        <f>VLOOKUP(M2648,spp!A:B,2,FALSE)</f>
        <v>Halichoeres notospilus</v>
      </c>
      <c r="O2648">
        <f t="shared" si="295"/>
        <v>2</v>
      </c>
      <c r="R2648">
        <v>2</v>
      </c>
      <c r="AJ2648">
        <f>VLOOKUP(M2648,spp!A:C,3,FALSE)</f>
        <v>1.26E-2</v>
      </c>
      <c r="AK2648">
        <f>VLOOKUP(M2648,spp!A:D,4,FALSE)</f>
        <v>3</v>
      </c>
      <c r="AL2648">
        <f t="shared" si="297"/>
        <v>49.21875</v>
      </c>
      <c r="AM2648">
        <f t="shared" si="298"/>
        <v>1.23046875</v>
      </c>
      <c r="AN2648">
        <f t="shared" si="299"/>
        <v>12.3046875</v>
      </c>
      <c r="AO2648">
        <f t="shared" si="300"/>
        <v>1.23046875E-2</v>
      </c>
      <c r="AP2648">
        <f t="shared" si="301"/>
        <v>0.04</v>
      </c>
      <c r="AQ2648">
        <f>VLOOKUP(M2648,spp!A:H,8,FALSE)</f>
        <v>3.5</v>
      </c>
      <c r="AR2648" t="str">
        <f>VLOOKUP(M2648,spp!A:K,10,FALSE)</f>
        <v>Depredador</v>
      </c>
      <c r="AS2648" t="str">
        <f>VLOOKUP(M2648,spp!A:L,12,FALSE)</f>
        <v>LC</v>
      </c>
    </row>
    <row r="2649" spans="1:45" x14ac:dyDescent="0.3">
      <c r="A2649">
        <v>12</v>
      </c>
      <c r="B2649" s="2" t="s">
        <v>983</v>
      </c>
      <c r="C2649" s="2" t="s">
        <v>990</v>
      </c>
      <c r="D2649" s="57" t="s">
        <v>1256</v>
      </c>
      <c r="E2649" s="2" t="s">
        <v>985</v>
      </c>
      <c r="F2649">
        <v>2</v>
      </c>
      <c r="G2649" s="1">
        <v>41654</v>
      </c>
      <c r="H2649" s="61">
        <v>2014</v>
      </c>
      <c r="I2649" s="5" t="s">
        <v>986</v>
      </c>
      <c r="J2649" s="1">
        <v>41665</v>
      </c>
      <c r="K2649" s="42">
        <v>2.5</v>
      </c>
      <c r="L2649" t="str">
        <f t="shared" si="296"/>
        <v>Somero</v>
      </c>
      <c r="M2649" s="2" t="s">
        <v>1017</v>
      </c>
      <c r="N2649" t="str">
        <f>VLOOKUP(M2649,spp!A:B,2,FALSE)</f>
        <v>Halichoeres dispilus</v>
      </c>
      <c r="O2649">
        <f t="shared" si="295"/>
        <v>15</v>
      </c>
      <c r="Q2649">
        <v>15</v>
      </c>
      <c r="AJ2649">
        <f>VLOOKUP(M2649,spp!A:C,3,FALSE)</f>
        <v>1.26E-2</v>
      </c>
      <c r="AK2649">
        <f>VLOOKUP(M2649,spp!A:D,4,FALSE)</f>
        <v>3</v>
      </c>
      <c r="AL2649">
        <f t="shared" si="297"/>
        <v>79.734375</v>
      </c>
      <c r="AM2649">
        <f t="shared" si="298"/>
        <v>1.993359375</v>
      </c>
      <c r="AN2649">
        <f t="shared" si="299"/>
        <v>19.93359375</v>
      </c>
      <c r="AO2649">
        <f t="shared" si="300"/>
        <v>1.9933593749999999E-2</v>
      </c>
      <c r="AP2649">
        <f t="shared" si="301"/>
        <v>0.3</v>
      </c>
      <c r="AQ2649">
        <f>VLOOKUP(M2649,spp!A:H,8,FALSE)</f>
        <v>3.9</v>
      </c>
      <c r="AR2649" t="str">
        <f>VLOOKUP(M2649,spp!A:K,10,FALSE)</f>
        <v>Depredador</v>
      </c>
      <c r="AS2649" t="str">
        <f>VLOOKUP(M2649,spp!A:L,12,FALSE)</f>
        <v>LC</v>
      </c>
    </row>
    <row r="2650" spans="1:45" x14ac:dyDescent="0.3">
      <c r="A2650">
        <v>12</v>
      </c>
      <c r="B2650" s="2" t="s">
        <v>983</v>
      </c>
      <c r="C2650" s="2" t="s">
        <v>990</v>
      </c>
      <c r="D2650" s="57" t="s">
        <v>1256</v>
      </c>
      <c r="E2650" s="2" t="s">
        <v>985</v>
      </c>
      <c r="F2650">
        <v>2</v>
      </c>
      <c r="G2650" s="1">
        <v>41654</v>
      </c>
      <c r="H2650" s="61">
        <v>2014</v>
      </c>
      <c r="I2650" s="5" t="s">
        <v>986</v>
      </c>
      <c r="J2650" s="1">
        <v>41665</v>
      </c>
      <c r="K2650" s="42">
        <v>2.5</v>
      </c>
      <c r="L2650" t="str">
        <f t="shared" si="296"/>
        <v>Somero</v>
      </c>
      <c r="M2650" s="2" t="s">
        <v>1021</v>
      </c>
      <c r="N2650" t="str">
        <f>VLOOKUP(M2650,spp!A:B,2,FALSE)</f>
        <v>Johnrandallia nigrirostris</v>
      </c>
      <c r="O2650">
        <f t="shared" si="295"/>
        <v>2</v>
      </c>
      <c r="R2650">
        <v>2</v>
      </c>
      <c r="AJ2650">
        <f>VLOOKUP(M2650,spp!A:C,3,FALSE)</f>
        <v>2</v>
      </c>
      <c r="AK2650">
        <f>VLOOKUP(M2650,spp!A:D,4,FALSE)</f>
        <v>3</v>
      </c>
      <c r="AL2650">
        <f t="shared" si="297"/>
        <v>7812.5</v>
      </c>
      <c r="AM2650">
        <f t="shared" si="298"/>
        <v>195.3125</v>
      </c>
      <c r="AN2650">
        <f t="shared" si="299"/>
        <v>1953.125</v>
      </c>
      <c r="AO2650">
        <f t="shared" si="300"/>
        <v>1.953125</v>
      </c>
      <c r="AP2650">
        <f t="shared" si="301"/>
        <v>0.04</v>
      </c>
      <c r="AQ2650">
        <f>VLOOKUP(M2650,spp!A:H,8,FALSE)</f>
        <v>3</v>
      </c>
      <c r="AR2650" t="str">
        <f>VLOOKUP(M2650,spp!A:K,10,FALSE)</f>
        <v>Depredador</v>
      </c>
      <c r="AS2650" t="str">
        <f>VLOOKUP(M2650,spp!A:L,12,FALSE)</f>
        <v>LC</v>
      </c>
    </row>
    <row r="2651" spans="1:45" x14ac:dyDescent="0.3">
      <c r="A2651">
        <v>12</v>
      </c>
      <c r="B2651" s="2" t="s">
        <v>983</v>
      </c>
      <c r="C2651" s="2" t="s">
        <v>990</v>
      </c>
      <c r="D2651" s="57" t="s">
        <v>1256</v>
      </c>
      <c r="E2651" s="2" t="s">
        <v>985</v>
      </c>
      <c r="F2651">
        <v>2</v>
      </c>
      <c r="G2651" s="1">
        <v>41654</v>
      </c>
      <c r="H2651" s="61">
        <v>2014</v>
      </c>
      <c r="I2651" s="5" t="s">
        <v>986</v>
      </c>
      <c r="J2651" s="1">
        <v>41665</v>
      </c>
      <c r="K2651" s="42">
        <v>2.5</v>
      </c>
      <c r="L2651" t="str">
        <f t="shared" si="296"/>
        <v>Somero</v>
      </c>
      <c r="M2651" s="2" t="s">
        <v>1056</v>
      </c>
      <c r="N2651" t="str">
        <f>VLOOKUP(M2651,spp!A:B,2,FALSE)</f>
        <v>Canthigaster punctatissima</v>
      </c>
      <c r="O2651">
        <f t="shared" si="295"/>
        <v>1</v>
      </c>
      <c r="P2651">
        <v>1</v>
      </c>
      <c r="AJ2651">
        <f>VLOOKUP(M2651,spp!A:C,3,FALSE)</f>
        <v>1</v>
      </c>
      <c r="AK2651">
        <f>VLOOKUP(M2651,spp!A:D,4,FALSE)</f>
        <v>2</v>
      </c>
      <c r="AL2651">
        <f t="shared" si="297"/>
        <v>6.25</v>
      </c>
      <c r="AM2651">
        <f t="shared" si="298"/>
        <v>0.15625</v>
      </c>
      <c r="AN2651">
        <f t="shared" si="299"/>
        <v>1.5625</v>
      </c>
      <c r="AO2651">
        <f t="shared" si="300"/>
        <v>1.5625000000000001E-3</v>
      </c>
      <c r="AP2651">
        <f t="shared" si="301"/>
        <v>0.02</v>
      </c>
      <c r="AQ2651">
        <f>VLOOKUP(M2651,spp!A:H,8,FALSE)</f>
        <v>3</v>
      </c>
      <c r="AR2651" t="str">
        <f>VLOOKUP(M2651,spp!A:K,10,FALSE)</f>
        <v>Depredador</v>
      </c>
      <c r="AS2651" t="str">
        <f>VLOOKUP(M2651,spp!A:L,12,FALSE)</f>
        <v>LC</v>
      </c>
    </row>
    <row r="2652" spans="1:45" x14ac:dyDescent="0.3">
      <c r="A2652">
        <v>12</v>
      </c>
      <c r="B2652" s="2" t="s">
        <v>983</v>
      </c>
      <c r="C2652" s="2" t="s">
        <v>990</v>
      </c>
      <c r="D2652" s="57" t="s">
        <v>1256</v>
      </c>
      <c r="E2652" s="2" t="s">
        <v>985</v>
      </c>
      <c r="F2652">
        <v>2</v>
      </c>
      <c r="G2652" s="1">
        <v>41654</v>
      </c>
      <c r="H2652" s="61">
        <v>2014</v>
      </c>
      <c r="I2652" s="5" t="s">
        <v>986</v>
      </c>
      <c r="J2652" s="1">
        <v>41665</v>
      </c>
      <c r="K2652" s="42">
        <v>2.5</v>
      </c>
      <c r="L2652" t="str">
        <f t="shared" si="296"/>
        <v>Somero</v>
      </c>
      <c r="M2652" s="2" t="s">
        <v>1028</v>
      </c>
      <c r="N2652" t="str">
        <f>VLOOKUP(M2652,spp!A:B,2,FALSE)</f>
        <v>Thalassoma lucasanum</v>
      </c>
      <c r="O2652">
        <f t="shared" si="295"/>
        <v>2</v>
      </c>
      <c r="Q2652">
        <v>2</v>
      </c>
      <c r="AJ2652">
        <f>VLOOKUP(M2652,spp!A:C,3,FALSE)</f>
        <v>1.261E-2</v>
      </c>
      <c r="AK2652">
        <f>VLOOKUP(M2652,spp!A:D,4,FALSE)</f>
        <v>2</v>
      </c>
      <c r="AL2652">
        <f t="shared" si="297"/>
        <v>1.418625</v>
      </c>
      <c r="AM2652">
        <f t="shared" si="298"/>
        <v>3.5465625000000001E-2</v>
      </c>
      <c r="AN2652">
        <f t="shared" si="299"/>
        <v>0.35465625000000001</v>
      </c>
      <c r="AO2652">
        <f t="shared" si="300"/>
        <v>3.5465624999999999E-4</v>
      </c>
      <c r="AP2652">
        <f t="shared" si="301"/>
        <v>0.04</v>
      </c>
      <c r="AQ2652">
        <f>VLOOKUP(M2652,spp!A:H,8,FALSE)</f>
        <v>3.5</v>
      </c>
      <c r="AR2652" t="str">
        <f>VLOOKUP(M2652,spp!A:K,10,FALSE)</f>
        <v>Depredador</v>
      </c>
      <c r="AS2652" t="str">
        <f>VLOOKUP(M2652,spp!A:L,12,FALSE)</f>
        <v>LC</v>
      </c>
    </row>
    <row r="2653" spans="1:45" x14ac:dyDescent="0.3">
      <c r="A2653">
        <v>12</v>
      </c>
      <c r="B2653" s="2" t="s">
        <v>983</v>
      </c>
      <c r="C2653" s="2" t="s">
        <v>990</v>
      </c>
      <c r="D2653" s="57" t="s">
        <v>1256</v>
      </c>
      <c r="E2653" s="2" t="s">
        <v>985</v>
      </c>
      <c r="F2653">
        <v>2</v>
      </c>
      <c r="G2653" s="1">
        <v>41654</v>
      </c>
      <c r="H2653" s="61">
        <v>2014</v>
      </c>
      <c r="I2653" s="5" t="s">
        <v>986</v>
      </c>
      <c r="J2653" s="1">
        <v>41665</v>
      </c>
      <c r="K2653" s="42">
        <v>2.5</v>
      </c>
      <c r="L2653" t="str">
        <f t="shared" si="296"/>
        <v>Somero</v>
      </c>
      <c r="M2653" s="2" t="s">
        <v>1025</v>
      </c>
      <c r="N2653" t="str">
        <f>VLOOKUP(M2653,spp!A:B,2,FALSE)</f>
        <v>Abudefduf troschelii</v>
      </c>
      <c r="O2653">
        <f t="shared" si="295"/>
        <v>10</v>
      </c>
      <c r="P2653">
        <v>10</v>
      </c>
      <c r="AJ2653">
        <f>VLOOKUP(M2653,spp!A:C,3,FALSE)</f>
        <v>1.6E-2</v>
      </c>
      <c r="AK2653">
        <f>VLOOKUP(M2653,spp!A:D,4,FALSE)</f>
        <v>3</v>
      </c>
      <c r="AL2653">
        <f t="shared" si="297"/>
        <v>2.5</v>
      </c>
      <c r="AM2653">
        <f t="shared" si="298"/>
        <v>6.25E-2</v>
      </c>
      <c r="AN2653">
        <f t="shared" si="299"/>
        <v>0.625</v>
      </c>
      <c r="AO2653">
        <f t="shared" si="300"/>
        <v>6.2500000000000001E-4</v>
      </c>
      <c r="AP2653">
        <f t="shared" si="301"/>
        <v>0.2</v>
      </c>
      <c r="AQ2653">
        <f>VLOOKUP(M2653,spp!A:H,8,FALSE)</f>
        <v>3</v>
      </c>
      <c r="AR2653" t="str">
        <f>VLOOKUP(M2653,spp!A:K,10,FALSE)</f>
        <v>Planctívoro</v>
      </c>
      <c r="AS2653" t="str">
        <f>VLOOKUP(M2653,spp!A:L,12,FALSE)</f>
        <v>LC</v>
      </c>
    </row>
    <row r="2654" spans="1:45" x14ac:dyDescent="0.3">
      <c r="A2654">
        <v>12</v>
      </c>
      <c r="B2654" s="2" t="s">
        <v>983</v>
      </c>
      <c r="C2654" s="2" t="s">
        <v>990</v>
      </c>
      <c r="D2654" s="57" t="s">
        <v>1256</v>
      </c>
      <c r="E2654" s="2" t="s">
        <v>985</v>
      </c>
      <c r="F2654">
        <v>2</v>
      </c>
      <c r="G2654" s="1">
        <v>41654</v>
      </c>
      <c r="H2654" s="61">
        <v>2014</v>
      </c>
      <c r="I2654" s="5" t="s">
        <v>986</v>
      </c>
      <c r="J2654" s="1">
        <v>41665</v>
      </c>
      <c r="K2654" s="42">
        <v>2.5</v>
      </c>
      <c r="L2654" t="str">
        <f t="shared" si="296"/>
        <v>Somero</v>
      </c>
      <c r="M2654" s="2" t="s">
        <v>1024</v>
      </c>
      <c r="N2654" t="str">
        <f>VLOOKUP(M2654,spp!A:B,2,FALSE)</f>
        <v>Sargocentron suborbitalis</v>
      </c>
      <c r="O2654">
        <f t="shared" si="295"/>
        <v>1</v>
      </c>
      <c r="R2654">
        <v>1</v>
      </c>
      <c r="AJ2654">
        <f>VLOOKUP(M2654,spp!A:C,3,FALSE)</f>
        <v>2</v>
      </c>
      <c r="AK2654">
        <f>VLOOKUP(M2654,spp!A:D,4,FALSE)</f>
        <v>2.9554</v>
      </c>
      <c r="AL2654">
        <f t="shared" si="297"/>
        <v>3490.0998180522265</v>
      </c>
      <c r="AM2654">
        <f t="shared" si="298"/>
        <v>87.252495451305663</v>
      </c>
      <c r="AN2654">
        <f t="shared" si="299"/>
        <v>872.52495451305663</v>
      </c>
      <c r="AO2654">
        <f t="shared" si="300"/>
        <v>0.87252495451305667</v>
      </c>
      <c r="AP2654">
        <f t="shared" si="301"/>
        <v>0.02</v>
      </c>
      <c r="AQ2654">
        <f>VLOOKUP(M2654,spp!A:H,8,FALSE)</f>
        <v>3.5</v>
      </c>
      <c r="AR2654" t="str">
        <f>VLOOKUP(M2654,spp!A:K,10,FALSE)</f>
        <v>Depredador</v>
      </c>
      <c r="AS2654" t="str">
        <f>VLOOKUP(M2654,spp!A:L,12,FALSE)</f>
        <v>LC</v>
      </c>
    </row>
    <row r="2655" spans="1:45" x14ac:dyDescent="0.3">
      <c r="A2655">
        <v>12</v>
      </c>
      <c r="B2655" s="2" t="s">
        <v>983</v>
      </c>
      <c r="C2655" s="2" t="s">
        <v>990</v>
      </c>
      <c r="D2655" s="57" t="s">
        <v>1256</v>
      </c>
      <c r="E2655" s="2" t="s">
        <v>985</v>
      </c>
      <c r="F2655">
        <v>2</v>
      </c>
      <c r="G2655" s="1">
        <v>41654</v>
      </c>
      <c r="H2655" s="61">
        <v>2014</v>
      </c>
      <c r="I2655" s="5" t="s">
        <v>986</v>
      </c>
      <c r="J2655" s="1">
        <v>41665</v>
      </c>
      <c r="K2655" s="42">
        <v>2.5</v>
      </c>
      <c r="L2655" t="str">
        <f t="shared" si="296"/>
        <v>Somero</v>
      </c>
      <c r="M2655" s="2" t="s">
        <v>1055</v>
      </c>
      <c r="N2655" t="str">
        <f>VLOOKUP(M2655,spp!A:B,2,FALSE)</f>
        <v>Pomacanthus zonipectus</v>
      </c>
      <c r="O2655">
        <f t="shared" si="295"/>
        <v>1</v>
      </c>
      <c r="Q2655">
        <v>1</v>
      </c>
      <c r="AJ2655">
        <f>VLOOKUP(M2655,spp!A:C,3,FALSE)</f>
        <v>1</v>
      </c>
      <c r="AK2655">
        <f>VLOOKUP(M2655,spp!A:D,4,FALSE)</f>
        <v>2</v>
      </c>
      <c r="AL2655">
        <f t="shared" si="297"/>
        <v>56.25</v>
      </c>
      <c r="AM2655">
        <f t="shared" si="298"/>
        <v>1.40625</v>
      </c>
      <c r="AN2655">
        <f t="shared" si="299"/>
        <v>14.0625</v>
      </c>
      <c r="AO2655">
        <f t="shared" si="300"/>
        <v>1.40625E-2</v>
      </c>
      <c r="AP2655">
        <f t="shared" si="301"/>
        <v>0.02</v>
      </c>
      <c r="AQ2655">
        <f>VLOOKUP(M2655,spp!A:H,8,FALSE)</f>
        <v>3.1</v>
      </c>
      <c r="AR2655" t="str">
        <f>VLOOKUP(M2655,spp!A:K,10,FALSE)</f>
        <v>Depredador</v>
      </c>
      <c r="AS2655" t="str">
        <f>VLOOKUP(M2655,spp!A:L,12,FALSE)</f>
        <v>LC</v>
      </c>
    </row>
    <row r="2656" spans="1:45" x14ac:dyDescent="0.3">
      <c r="A2656">
        <v>12</v>
      </c>
      <c r="B2656" s="2" t="s">
        <v>983</v>
      </c>
      <c r="C2656" s="2" t="s">
        <v>990</v>
      </c>
      <c r="D2656" s="57" t="s">
        <v>1256</v>
      </c>
      <c r="E2656" s="2" t="s">
        <v>985</v>
      </c>
      <c r="F2656">
        <v>2</v>
      </c>
      <c r="G2656" s="1">
        <v>41654</v>
      </c>
      <c r="H2656" s="61">
        <v>2014</v>
      </c>
      <c r="I2656" s="5" t="s">
        <v>986</v>
      </c>
      <c r="J2656" s="1">
        <v>41665</v>
      </c>
      <c r="K2656" s="42">
        <v>2.5</v>
      </c>
      <c r="L2656" t="str">
        <f t="shared" si="296"/>
        <v>Somero</v>
      </c>
      <c r="M2656" s="2" t="s">
        <v>1134</v>
      </c>
      <c r="N2656" t="str">
        <f>VLOOKUP(M2656,spp!A:B,2,FALSE)</f>
        <v>Pseudupeneus grandisquamis</v>
      </c>
      <c r="O2656">
        <f t="shared" si="295"/>
        <v>1</v>
      </c>
      <c r="R2656">
        <v>1</v>
      </c>
      <c r="AJ2656">
        <f>VLOOKUP(M2656,spp!A:C,3,FALSE)</f>
        <v>8</v>
      </c>
      <c r="AK2656">
        <f>VLOOKUP(M2656,spp!A:D,4,FALSE)</f>
        <v>3.18</v>
      </c>
      <c r="AL2656">
        <f t="shared" si="297"/>
        <v>24618.627001607118</v>
      </c>
      <c r="AM2656">
        <f t="shared" si="298"/>
        <v>615.46567504017798</v>
      </c>
      <c r="AN2656">
        <f t="shared" si="299"/>
        <v>6154.6567504017803</v>
      </c>
      <c r="AO2656">
        <f t="shared" si="300"/>
        <v>6.15465675040178</v>
      </c>
      <c r="AP2656">
        <f t="shared" si="301"/>
        <v>0.02</v>
      </c>
      <c r="AQ2656">
        <f>VLOOKUP(M2656,spp!A:H,8,FALSE)</f>
        <v>3.3</v>
      </c>
      <c r="AR2656" t="str">
        <f>VLOOKUP(M2656,spp!A:K,10,FALSE)</f>
        <v>Depredador</v>
      </c>
      <c r="AS2656" t="str">
        <f>VLOOKUP(M2656,spp!A:L,12,FALSE)</f>
        <v>LC</v>
      </c>
    </row>
    <row r="2657" spans="1:45" x14ac:dyDescent="0.3">
      <c r="A2657">
        <v>12</v>
      </c>
      <c r="B2657" s="2" t="s">
        <v>983</v>
      </c>
      <c r="C2657" s="2" t="s">
        <v>990</v>
      </c>
      <c r="D2657" s="57" t="s">
        <v>1256</v>
      </c>
      <c r="E2657" s="2" t="s">
        <v>985</v>
      </c>
      <c r="F2657">
        <v>3</v>
      </c>
      <c r="G2657" s="1">
        <v>41654</v>
      </c>
      <c r="H2657" s="61">
        <v>2014</v>
      </c>
      <c r="I2657" s="5" t="s">
        <v>986</v>
      </c>
      <c r="J2657" s="1">
        <v>41665</v>
      </c>
      <c r="K2657" s="42">
        <v>2.5</v>
      </c>
      <c r="L2657" t="str">
        <f t="shared" si="296"/>
        <v>Somero</v>
      </c>
      <c r="M2657" s="2" t="s">
        <v>1017</v>
      </c>
      <c r="N2657" t="str">
        <f>VLOOKUP(M2657,spp!A:B,2,FALSE)</f>
        <v>Halichoeres dispilus</v>
      </c>
      <c r="O2657">
        <f t="shared" si="295"/>
        <v>40</v>
      </c>
      <c r="P2657">
        <v>20</v>
      </c>
      <c r="R2657">
        <v>20</v>
      </c>
      <c r="AJ2657">
        <f>VLOOKUP(M2657,spp!A:C,3,FALSE)</f>
        <v>1.26E-2</v>
      </c>
      <c r="AK2657">
        <f>VLOOKUP(M2657,spp!A:D,4,FALSE)</f>
        <v>3</v>
      </c>
      <c r="AL2657">
        <f t="shared" si="297"/>
        <v>496.125</v>
      </c>
      <c r="AM2657">
        <f t="shared" si="298"/>
        <v>12.403124999999999</v>
      </c>
      <c r="AN2657">
        <f t="shared" si="299"/>
        <v>124.03125</v>
      </c>
      <c r="AO2657">
        <f t="shared" si="300"/>
        <v>0.12403125</v>
      </c>
      <c r="AP2657">
        <f t="shared" si="301"/>
        <v>0.8</v>
      </c>
      <c r="AQ2657">
        <f>VLOOKUP(M2657,spp!A:H,8,FALSE)</f>
        <v>3.9</v>
      </c>
      <c r="AR2657" t="str">
        <f>VLOOKUP(M2657,spp!A:K,10,FALSE)</f>
        <v>Depredador</v>
      </c>
      <c r="AS2657" t="str">
        <f>VLOOKUP(M2657,spp!A:L,12,FALSE)</f>
        <v>LC</v>
      </c>
    </row>
    <row r="2658" spans="1:45" x14ac:dyDescent="0.3">
      <c r="A2658">
        <v>12</v>
      </c>
      <c r="B2658" s="2" t="s">
        <v>983</v>
      </c>
      <c r="C2658" s="2" t="s">
        <v>990</v>
      </c>
      <c r="D2658" s="57" t="s">
        <v>1256</v>
      </c>
      <c r="E2658" s="2" t="s">
        <v>985</v>
      </c>
      <c r="F2658">
        <v>3</v>
      </c>
      <c r="G2658" s="1">
        <v>41654</v>
      </c>
      <c r="H2658" s="61">
        <v>2014</v>
      </c>
      <c r="I2658" s="5" t="s">
        <v>986</v>
      </c>
      <c r="J2658" s="1">
        <v>41665</v>
      </c>
      <c r="K2658" s="42">
        <v>2.5</v>
      </c>
      <c r="L2658" t="str">
        <f t="shared" si="296"/>
        <v>Somero</v>
      </c>
      <c r="M2658" s="2" t="s">
        <v>1032</v>
      </c>
      <c r="N2658" t="str">
        <f>VLOOKUP(M2658,spp!A:B,2,FALSE)</f>
        <v>Lutjanus argentiventris</v>
      </c>
      <c r="O2658">
        <f t="shared" si="295"/>
        <v>4</v>
      </c>
      <c r="R2658">
        <v>2</v>
      </c>
      <c r="T2658">
        <v>2</v>
      </c>
      <c r="AJ2658">
        <f>VLOOKUP(M2658,spp!A:C,3,FALSE)</f>
        <v>1</v>
      </c>
      <c r="AK2658">
        <f>VLOOKUP(M2658,spp!A:D,4,FALSE)</f>
        <v>3</v>
      </c>
      <c r="AL2658">
        <f t="shared" si="297"/>
        <v>35156.25</v>
      </c>
      <c r="AM2658">
        <f t="shared" si="298"/>
        <v>878.90625</v>
      </c>
      <c r="AN2658">
        <f t="shared" si="299"/>
        <v>8789.0625</v>
      </c>
      <c r="AO2658">
        <f t="shared" si="300"/>
        <v>8.7890625</v>
      </c>
      <c r="AP2658">
        <f t="shared" si="301"/>
        <v>0.08</v>
      </c>
      <c r="AQ2658">
        <f>VLOOKUP(M2658,spp!A:H,8,FALSE)</f>
        <v>4</v>
      </c>
      <c r="AR2658" t="str">
        <f>VLOOKUP(M2658,spp!A:K,10,FALSE)</f>
        <v>Depredador Tope</v>
      </c>
      <c r="AS2658" t="str">
        <f>VLOOKUP(M2658,spp!A:L,12,FALSE)</f>
        <v>LC</v>
      </c>
    </row>
    <row r="2659" spans="1:45" x14ac:dyDescent="0.3">
      <c r="A2659">
        <v>12</v>
      </c>
      <c r="B2659" s="2" t="s">
        <v>983</v>
      </c>
      <c r="C2659" s="2" t="s">
        <v>990</v>
      </c>
      <c r="D2659" s="57" t="s">
        <v>1256</v>
      </c>
      <c r="E2659" s="2" t="s">
        <v>985</v>
      </c>
      <c r="F2659">
        <v>3</v>
      </c>
      <c r="G2659" s="1">
        <v>41654</v>
      </c>
      <c r="H2659" s="61">
        <v>2014</v>
      </c>
      <c r="I2659" s="5" t="s">
        <v>986</v>
      </c>
      <c r="J2659" s="1">
        <v>41665</v>
      </c>
      <c r="K2659" s="42">
        <v>2.5</v>
      </c>
      <c r="L2659" t="str">
        <f t="shared" si="296"/>
        <v>Somero</v>
      </c>
      <c r="M2659" s="2" t="s">
        <v>1042</v>
      </c>
      <c r="N2659" t="str">
        <f>VLOOKUP(M2659,spp!A:B,2,FALSE)</f>
        <v>Bodianus diplotaenia</v>
      </c>
      <c r="O2659">
        <f t="shared" si="295"/>
        <v>2</v>
      </c>
      <c r="R2659">
        <v>1</v>
      </c>
      <c r="T2659">
        <v>1</v>
      </c>
      <c r="AJ2659">
        <f>VLOOKUP(M2659,spp!A:C,3,FALSE)</f>
        <v>2.01E-2</v>
      </c>
      <c r="AK2659">
        <f>VLOOKUP(M2659,spp!A:D,4,FALSE)</f>
        <v>2</v>
      </c>
      <c r="AL2659">
        <f t="shared" si="297"/>
        <v>15.703125</v>
      </c>
      <c r="AM2659">
        <f t="shared" si="298"/>
        <v>0.392578125</v>
      </c>
      <c r="AN2659">
        <f t="shared" si="299"/>
        <v>3.92578125</v>
      </c>
      <c r="AO2659">
        <f t="shared" si="300"/>
        <v>3.9257812499999996E-3</v>
      </c>
      <c r="AP2659">
        <f t="shared" si="301"/>
        <v>0.04</v>
      </c>
      <c r="AQ2659">
        <f>VLOOKUP(M2659,spp!A:H,8,FALSE)</f>
        <v>3.4</v>
      </c>
      <c r="AR2659" t="str">
        <f>VLOOKUP(M2659,spp!A:K,10,FALSE)</f>
        <v>Depredador</v>
      </c>
      <c r="AS2659" t="str">
        <f>VLOOKUP(M2659,spp!A:L,12,FALSE)</f>
        <v>LC</v>
      </c>
    </row>
    <row r="2660" spans="1:45" x14ac:dyDescent="0.3">
      <c r="A2660">
        <v>12</v>
      </c>
      <c r="B2660" s="2" t="s">
        <v>983</v>
      </c>
      <c r="C2660" s="2" t="s">
        <v>990</v>
      </c>
      <c r="D2660" s="57" t="s">
        <v>1256</v>
      </c>
      <c r="E2660" s="2" t="s">
        <v>985</v>
      </c>
      <c r="F2660">
        <v>3</v>
      </c>
      <c r="G2660" s="1">
        <v>41654</v>
      </c>
      <c r="H2660" s="61">
        <v>2014</v>
      </c>
      <c r="I2660" s="5" t="s">
        <v>986</v>
      </c>
      <c r="J2660" s="1">
        <v>41665</v>
      </c>
      <c r="K2660" s="42">
        <v>2.5</v>
      </c>
      <c r="L2660" t="str">
        <f t="shared" si="296"/>
        <v>Somero</v>
      </c>
      <c r="M2660" s="2" t="s">
        <v>1018</v>
      </c>
      <c r="N2660" t="str">
        <f>VLOOKUP(M2660,spp!A:B,2,FALSE)</f>
        <v>Pseudobalistes naufragium</v>
      </c>
      <c r="O2660">
        <f t="shared" si="295"/>
        <v>3</v>
      </c>
      <c r="T2660">
        <v>3</v>
      </c>
      <c r="AJ2660" t="str">
        <f>VLOOKUP(M2660,spp!A:C,3,FALSE)</f>
        <v>0.12970000000000001</v>
      </c>
      <c r="AK2660">
        <f>VLOOKUP(M2660,spp!A:D,4,FALSE)</f>
        <v>2</v>
      </c>
      <c r="AL2660">
        <f t="shared" si="297"/>
        <v>243.1875</v>
      </c>
      <c r="AM2660">
        <f t="shared" si="298"/>
        <v>6.0796875000000004</v>
      </c>
      <c r="AN2660">
        <f t="shared" si="299"/>
        <v>60.796875</v>
      </c>
      <c r="AO2660">
        <f t="shared" si="300"/>
        <v>6.0796875E-2</v>
      </c>
      <c r="AP2660">
        <f t="shared" si="301"/>
        <v>0.06</v>
      </c>
      <c r="AQ2660">
        <f>VLOOKUP(M2660,spp!A:H,8,FALSE)</f>
        <v>3.8</v>
      </c>
      <c r="AR2660" t="str">
        <f>VLOOKUP(M2660,spp!A:K,10,FALSE)</f>
        <v>Depredador</v>
      </c>
      <c r="AS2660" t="str">
        <f>VLOOKUP(M2660,spp!A:L,12,FALSE)</f>
        <v>LC</v>
      </c>
    </row>
    <row r="2661" spans="1:45" x14ac:dyDescent="0.3">
      <c r="A2661">
        <v>12</v>
      </c>
      <c r="B2661" s="2" t="s">
        <v>983</v>
      </c>
      <c r="C2661" s="2" t="s">
        <v>990</v>
      </c>
      <c r="D2661" s="57" t="s">
        <v>1256</v>
      </c>
      <c r="E2661" s="2" t="s">
        <v>985</v>
      </c>
      <c r="F2661">
        <v>3</v>
      </c>
      <c r="G2661" s="1">
        <v>41654</v>
      </c>
      <c r="H2661" s="61">
        <v>2014</v>
      </c>
      <c r="I2661" s="5" t="s">
        <v>986</v>
      </c>
      <c r="J2661" s="1">
        <v>41665</v>
      </c>
      <c r="K2661" s="42">
        <v>2.5</v>
      </c>
      <c r="L2661" t="str">
        <f t="shared" si="296"/>
        <v>Somero</v>
      </c>
      <c r="M2661" s="2" t="s">
        <v>1025</v>
      </c>
      <c r="N2661" t="str">
        <f>VLOOKUP(M2661,spp!A:B,2,FALSE)</f>
        <v>Abudefduf troschelii</v>
      </c>
      <c r="O2661">
        <f t="shared" si="295"/>
        <v>27</v>
      </c>
      <c r="P2661">
        <v>27</v>
      </c>
      <c r="AJ2661">
        <f>VLOOKUP(M2661,spp!A:C,3,FALSE)</f>
        <v>1.6E-2</v>
      </c>
      <c r="AK2661">
        <f>VLOOKUP(M2661,spp!A:D,4,FALSE)</f>
        <v>3</v>
      </c>
      <c r="AL2661">
        <f t="shared" si="297"/>
        <v>6.75</v>
      </c>
      <c r="AM2661">
        <f t="shared" si="298"/>
        <v>0.16875000000000001</v>
      </c>
      <c r="AN2661">
        <f t="shared" si="299"/>
        <v>1.6875</v>
      </c>
      <c r="AO2661">
        <f t="shared" si="300"/>
        <v>1.6875E-3</v>
      </c>
      <c r="AP2661">
        <f t="shared" si="301"/>
        <v>0.54</v>
      </c>
      <c r="AQ2661">
        <f>VLOOKUP(M2661,spp!A:H,8,FALSE)</f>
        <v>3</v>
      </c>
      <c r="AR2661" t="str">
        <f>VLOOKUP(M2661,spp!A:K,10,FALSE)</f>
        <v>Planctívoro</v>
      </c>
      <c r="AS2661" t="str">
        <f>VLOOKUP(M2661,spp!A:L,12,FALSE)</f>
        <v>LC</v>
      </c>
    </row>
    <row r="2662" spans="1:45" x14ac:dyDescent="0.3">
      <c r="A2662">
        <v>12</v>
      </c>
      <c r="B2662" s="2" t="s">
        <v>983</v>
      </c>
      <c r="C2662" s="2" t="s">
        <v>990</v>
      </c>
      <c r="D2662" s="57" t="s">
        <v>1256</v>
      </c>
      <c r="E2662" s="2" t="s">
        <v>985</v>
      </c>
      <c r="F2662">
        <v>3</v>
      </c>
      <c r="G2662" s="1">
        <v>41654</v>
      </c>
      <c r="H2662" s="61">
        <v>2014</v>
      </c>
      <c r="I2662" s="5" t="s">
        <v>986</v>
      </c>
      <c r="J2662" s="1">
        <v>41665</v>
      </c>
      <c r="K2662" s="42">
        <v>2.5</v>
      </c>
      <c r="L2662" t="str">
        <f t="shared" si="296"/>
        <v>Somero</v>
      </c>
      <c r="M2662" s="2" t="s">
        <v>1056</v>
      </c>
      <c r="N2662" t="str">
        <f>VLOOKUP(M2662,spp!A:B,2,FALSE)</f>
        <v>Canthigaster punctatissima</v>
      </c>
      <c r="O2662">
        <f t="shared" si="295"/>
        <v>4</v>
      </c>
      <c r="P2662">
        <v>4</v>
      </c>
      <c r="AJ2662">
        <f>VLOOKUP(M2662,spp!A:C,3,FALSE)</f>
        <v>1</v>
      </c>
      <c r="AK2662">
        <f>VLOOKUP(M2662,spp!A:D,4,FALSE)</f>
        <v>2</v>
      </c>
      <c r="AL2662">
        <f t="shared" si="297"/>
        <v>25</v>
      </c>
      <c r="AM2662">
        <f t="shared" si="298"/>
        <v>0.625</v>
      </c>
      <c r="AN2662">
        <f t="shared" si="299"/>
        <v>6.25</v>
      </c>
      <c r="AO2662">
        <f t="shared" si="300"/>
        <v>6.2500000000000003E-3</v>
      </c>
      <c r="AP2662">
        <f t="shared" si="301"/>
        <v>0.08</v>
      </c>
      <c r="AQ2662">
        <f>VLOOKUP(M2662,spp!A:H,8,FALSE)</f>
        <v>3</v>
      </c>
      <c r="AR2662" t="str">
        <f>VLOOKUP(M2662,spp!A:K,10,FALSE)</f>
        <v>Depredador</v>
      </c>
      <c r="AS2662" t="str">
        <f>VLOOKUP(M2662,spp!A:L,12,FALSE)</f>
        <v>LC</v>
      </c>
    </row>
    <row r="2663" spans="1:45" x14ac:dyDescent="0.3">
      <c r="A2663">
        <v>12</v>
      </c>
      <c r="B2663" s="2" t="s">
        <v>983</v>
      </c>
      <c r="C2663" s="2" t="s">
        <v>990</v>
      </c>
      <c r="D2663" s="57" t="s">
        <v>1256</v>
      </c>
      <c r="E2663" s="2" t="s">
        <v>985</v>
      </c>
      <c r="F2663">
        <v>3</v>
      </c>
      <c r="G2663" s="1">
        <v>41654</v>
      </c>
      <c r="H2663" s="61">
        <v>2014</v>
      </c>
      <c r="I2663" s="5" t="s">
        <v>986</v>
      </c>
      <c r="J2663" s="1">
        <v>41665</v>
      </c>
      <c r="K2663" s="42">
        <v>2.5</v>
      </c>
      <c r="L2663" t="str">
        <f t="shared" si="296"/>
        <v>Somero</v>
      </c>
      <c r="M2663" s="2" t="s">
        <v>1019</v>
      </c>
      <c r="N2663" t="str">
        <f>VLOOKUP(M2663,spp!A:B,2,FALSE)</f>
        <v>Stegastes acapulcoensis</v>
      </c>
      <c r="O2663">
        <f t="shared" si="295"/>
        <v>30</v>
      </c>
      <c r="P2663">
        <v>10</v>
      </c>
      <c r="Q2663">
        <v>20</v>
      </c>
      <c r="AJ2663">
        <f>VLOOKUP(M2663,spp!A:C,3,FALSE)</f>
        <v>3.49E-2</v>
      </c>
      <c r="AK2663">
        <f>VLOOKUP(M2663,spp!A:D,4,FALSE)</f>
        <v>2</v>
      </c>
      <c r="AL2663">
        <f t="shared" si="297"/>
        <v>41.443750000000001</v>
      </c>
      <c r="AM2663">
        <f t="shared" si="298"/>
        <v>1.03609375</v>
      </c>
      <c r="AN2663">
        <f t="shared" si="299"/>
        <v>10.3609375</v>
      </c>
      <c r="AO2663">
        <f t="shared" si="300"/>
        <v>1.03609375E-2</v>
      </c>
      <c r="AP2663">
        <f t="shared" si="301"/>
        <v>0.6</v>
      </c>
      <c r="AQ2663">
        <f>VLOOKUP(M2663,spp!A:H,8,FALSE)</f>
        <v>2</v>
      </c>
      <c r="AR2663" t="str">
        <f>VLOOKUP(M2663,spp!A:K,10,FALSE)</f>
        <v>Herbívoro</v>
      </c>
      <c r="AS2663" t="str">
        <f>VLOOKUP(M2663,spp!A:L,12,FALSE)</f>
        <v>LC</v>
      </c>
    </row>
    <row r="2664" spans="1:45" x14ac:dyDescent="0.3">
      <c r="A2664">
        <v>12</v>
      </c>
      <c r="B2664" s="2" t="s">
        <v>983</v>
      </c>
      <c r="C2664" s="2" t="s">
        <v>990</v>
      </c>
      <c r="D2664" s="57" t="s">
        <v>1256</v>
      </c>
      <c r="E2664" s="2" t="s">
        <v>985</v>
      </c>
      <c r="F2664">
        <v>3</v>
      </c>
      <c r="G2664" s="1">
        <v>41654</v>
      </c>
      <c r="H2664" s="61">
        <v>2014</v>
      </c>
      <c r="I2664" s="5" t="s">
        <v>986</v>
      </c>
      <c r="J2664" s="1">
        <v>41665</v>
      </c>
      <c r="K2664" s="42">
        <v>2.5</v>
      </c>
      <c r="L2664" t="str">
        <f t="shared" si="296"/>
        <v>Somero</v>
      </c>
      <c r="M2664" s="2" t="s">
        <v>1048</v>
      </c>
      <c r="N2664" t="str">
        <f>VLOOKUP(M2664,spp!A:B,2,FALSE)</f>
        <v>Scarus ghobban</v>
      </c>
      <c r="O2664">
        <f t="shared" si="295"/>
        <v>1</v>
      </c>
      <c r="S2664">
        <v>1</v>
      </c>
      <c r="AJ2664">
        <f>VLOOKUP(M2664,spp!A:C,3,FALSE)</f>
        <v>2</v>
      </c>
      <c r="AK2664">
        <f>VLOOKUP(M2664,spp!A:D,4,FALSE)</f>
        <v>2.919</v>
      </c>
      <c r="AL2664">
        <f t="shared" si="297"/>
        <v>8500.7659653844403</v>
      </c>
      <c r="AM2664">
        <f t="shared" si="298"/>
        <v>212.51914913461101</v>
      </c>
      <c r="AN2664">
        <f t="shared" si="299"/>
        <v>2125.1914913461101</v>
      </c>
      <c r="AO2664">
        <f t="shared" si="300"/>
        <v>2.1251914913461101</v>
      </c>
      <c r="AP2664">
        <f t="shared" si="301"/>
        <v>0.02</v>
      </c>
      <c r="AQ2664">
        <f>VLOOKUP(M2664,spp!A:H,8,FALSE)</f>
        <v>2</v>
      </c>
      <c r="AR2664" t="str">
        <f>VLOOKUP(M2664,spp!A:K,10,FALSE)</f>
        <v>Herbívoro</v>
      </c>
      <c r="AS2664" t="str">
        <f>VLOOKUP(M2664,spp!A:L,12,FALSE)</f>
        <v>LC</v>
      </c>
    </row>
    <row r="2665" spans="1:45" x14ac:dyDescent="0.3">
      <c r="A2665">
        <v>12</v>
      </c>
      <c r="B2665" s="2" t="s">
        <v>983</v>
      </c>
      <c r="C2665" s="2" t="s">
        <v>990</v>
      </c>
      <c r="D2665" s="57" t="s">
        <v>1256</v>
      </c>
      <c r="E2665" s="2" t="s">
        <v>985</v>
      </c>
      <c r="F2665">
        <v>3</v>
      </c>
      <c r="G2665" s="1">
        <v>41654</v>
      </c>
      <c r="H2665" s="61">
        <v>2014</v>
      </c>
      <c r="I2665" s="5" t="s">
        <v>986</v>
      </c>
      <c r="J2665" s="1">
        <v>41665</v>
      </c>
      <c r="K2665" s="42">
        <v>2.5</v>
      </c>
      <c r="L2665" t="str">
        <f t="shared" si="296"/>
        <v>Somero</v>
      </c>
      <c r="M2665" s="2" t="s">
        <v>1060</v>
      </c>
      <c r="N2665" t="str">
        <f>VLOOKUP(M2665,spp!A:B,2,FALSE)</f>
        <v>Caranx caballus</v>
      </c>
      <c r="O2665">
        <f t="shared" si="295"/>
        <v>1</v>
      </c>
      <c r="T2665">
        <v>1</v>
      </c>
      <c r="AJ2665">
        <f>VLOOKUP(M2665,spp!A:C,3,FALSE)</f>
        <v>2</v>
      </c>
      <c r="AK2665">
        <f>VLOOKUP(M2665,spp!A:D,4,FALSE)</f>
        <v>3</v>
      </c>
      <c r="AL2665">
        <f t="shared" si="297"/>
        <v>31250</v>
      </c>
      <c r="AM2665">
        <f t="shared" si="298"/>
        <v>781.25</v>
      </c>
      <c r="AN2665">
        <f t="shared" si="299"/>
        <v>7812.5</v>
      </c>
      <c r="AO2665">
        <f t="shared" si="300"/>
        <v>7.8125</v>
      </c>
      <c r="AP2665">
        <f t="shared" si="301"/>
        <v>0.02</v>
      </c>
      <c r="AQ2665">
        <f>VLOOKUP(M2665,spp!A:H,8,FALSE)</f>
        <v>4</v>
      </c>
      <c r="AR2665" t="str">
        <f>VLOOKUP(M2665,spp!A:K,10,FALSE)</f>
        <v>Depredador Tope</v>
      </c>
      <c r="AS2665" t="str">
        <f>VLOOKUP(M2665,spp!A:L,12,FALSE)</f>
        <v>LC</v>
      </c>
    </row>
    <row r="2666" spans="1:45" x14ac:dyDescent="0.3">
      <c r="A2666">
        <v>5</v>
      </c>
      <c r="B2666" s="2" t="s">
        <v>983</v>
      </c>
      <c r="C2666" s="2" t="s">
        <v>990</v>
      </c>
      <c r="D2666" s="2" t="s">
        <v>995</v>
      </c>
      <c r="E2666" s="2" t="s">
        <v>985</v>
      </c>
      <c r="F2666">
        <v>1</v>
      </c>
      <c r="G2666" s="1">
        <v>41654</v>
      </c>
      <c r="H2666" s="61">
        <v>2014</v>
      </c>
      <c r="I2666" s="5" t="s">
        <v>986</v>
      </c>
      <c r="J2666" s="1">
        <v>41665</v>
      </c>
      <c r="K2666" s="42">
        <v>8</v>
      </c>
      <c r="L2666" t="str">
        <f t="shared" si="296"/>
        <v>Profundo</v>
      </c>
      <c r="M2666" s="2" t="s">
        <v>1041</v>
      </c>
      <c r="N2666" t="str">
        <f>VLOOKUP(M2666,spp!A:B,2,FALSE)</f>
        <v>Chromis atrilobata</v>
      </c>
      <c r="O2666">
        <f t="shared" si="295"/>
        <v>200</v>
      </c>
      <c r="P2666">
        <v>200</v>
      </c>
      <c r="AJ2666">
        <f>VLOOKUP(M2666,spp!A:C,3,FALSE)</f>
        <v>5</v>
      </c>
      <c r="AK2666">
        <f>VLOOKUP(M2666,spp!A:D,4,FALSE)</f>
        <v>3.41655</v>
      </c>
      <c r="AL2666">
        <f t="shared" si="297"/>
        <v>22886.6346396189</v>
      </c>
      <c r="AM2666">
        <f t="shared" si="298"/>
        <v>572.16586599047253</v>
      </c>
      <c r="AN2666">
        <f t="shared" si="299"/>
        <v>5721.658659904725</v>
      </c>
      <c r="AO2666">
        <f t="shared" si="300"/>
        <v>5.7216586599047252</v>
      </c>
      <c r="AP2666">
        <f t="shared" si="301"/>
        <v>4</v>
      </c>
      <c r="AQ2666">
        <f>VLOOKUP(M2666,spp!A:H,8,FALSE)</f>
        <v>3.4</v>
      </c>
      <c r="AR2666" t="str">
        <f>VLOOKUP(M2666,spp!A:K,10,FALSE)</f>
        <v>Planctívoro</v>
      </c>
      <c r="AS2666" t="str">
        <f>VLOOKUP(M2666,spp!A:L,12,FALSE)</f>
        <v>LC</v>
      </c>
    </row>
    <row r="2667" spans="1:45" x14ac:dyDescent="0.3">
      <c r="A2667">
        <v>5</v>
      </c>
      <c r="B2667" s="2" t="s">
        <v>983</v>
      </c>
      <c r="C2667" s="2" t="s">
        <v>990</v>
      </c>
      <c r="D2667" s="2" t="s">
        <v>995</v>
      </c>
      <c r="E2667" s="2" t="s">
        <v>985</v>
      </c>
      <c r="F2667">
        <v>1</v>
      </c>
      <c r="G2667" s="1">
        <v>41654</v>
      </c>
      <c r="H2667" s="61">
        <v>2014</v>
      </c>
      <c r="I2667" s="5" t="s">
        <v>986</v>
      </c>
      <c r="J2667" s="1">
        <v>41665</v>
      </c>
      <c r="K2667" s="42">
        <v>8</v>
      </c>
      <c r="L2667" t="str">
        <f t="shared" si="296"/>
        <v>Profundo</v>
      </c>
      <c r="M2667" s="2" t="s">
        <v>1075</v>
      </c>
      <c r="N2667" t="str">
        <f>VLOOKUP(M2667,spp!A:B,2,FALSE)</f>
        <v>Scarus compressus</v>
      </c>
      <c r="O2667">
        <f t="shared" si="295"/>
        <v>2</v>
      </c>
      <c r="U2667">
        <v>2</v>
      </c>
      <c r="AJ2667">
        <f>VLOOKUP(M2667,spp!A:C,3,FALSE)</f>
        <v>1</v>
      </c>
      <c r="AK2667">
        <f>VLOOKUP(M2667,spp!A:D,4,FALSE)</f>
        <v>3</v>
      </c>
      <c r="AL2667">
        <f t="shared" si="297"/>
        <v>85750</v>
      </c>
      <c r="AM2667">
        <f t="shared" si="298"/>
        <v>2143.75</v>
      </c>
      <c r="AN2667">
        <f t="shared" si="299"/>
        <v>21437.5</v>
      </c>
      <c r="AO2667">
        <f t="shared" si="300"/>
        <v>21.4375</v>
      </c>
      <c r="AP2667">
        <f t="shared" si="301"/>
        <v>0.04</v>
      </c>
      <c r="AQ2667">
        <f>VLOOKUP(M2667,spp!A:H,8,FALSE)</f>
        <v>2</v>
      </c>
      <c r="AR2667" t="str">
        <f>VLOOKUP(M2667,spp!A:K,10,FALSE)</f>
        <v>Herbívoro</v>
      </c>
      <c r="AS2667" t="str">
        <f>VLOOKUP(M2667,spp!A:L,12,FALSE)</f>
        <v>LC</v>
      </c>
    </row>
    <row r="2668" spans="1:45" x14ac:dyDescent="0.3">
      <c r="A2668">
        <v>5</v>
      </c>
      <c r="B2668" s="2" t="s">
        <v>983</v>
      </c>
      <c r="C2668" s="2" t="s">
        <v>990</v>
      </c>
      <c r="D2668" s="2" t="s">
        <v>995</v>
      </c>
      <c r="E2668" s="2" t="s">
        <v>985</v>
      </c>
      <c r="F2668">
        <v>1</v>
      </c>
      <c r="G2668" s="1">
        <v>41654</v>
      </c>
      <c r="H2668" s="61">
        <v>2014</v>
      </c>
      <c r="I2668" s="5" t="s">
        <v>986</v>
      </c>
      <c r="J2668" s="1">
        <v>41665</v>
      </c>
      <c r="K2668" s="42">
        <v>8</v>
      </c>
      <c r="L2668" t="str">
        <f t="shared" si="296"/>
        <v>Profundo</v>
      </c>
      <c r="M2668" s="2" t="s">
        <v>1022</v>
      </c>
      <c r="N2668" t="str">
        <f>VLOOKUP(M2668,spp!A:B,2,FALSE)</f>
        <v>Epinephelus labriformis</v>
      </c>
      <c r="O2668">
        <f t="shared" si="295"/>
        <v>1</v>
      </c>
      <c r="T2668">
        <v>1</v>
      </c>
      <c r="AJ2668">
        <f>VLOOKUP(M2668,spp!A:C,3,FALSE)</f>
        <v>3</v>
      </c>
      <c r="AK2668">
        <f>VLOOKUP(M2668,spp!A:D,4,FALSE)</f>
        <v>2.9</v>
      </c>
      <c r="AL2668">
        <f t="shared" si="297"/>
        <v>33974.046734891948</v>
      </c>
      <c r="AM2668">
        <f t="shared" si="298"/>
        <v>849.35116837229873</v>
      </c>
      <c r="AN2668">
        <f t="shared" si="299"/>
        <v>8493.5116837229871</v>
      </c>
      <c r="AO2668">
        <f t="shared" si="300"/>
        <v>8.4935116837229874</v>
      </c>
      <c r="AP2668">
        <f t="shared" si="301"/>
        <v>0.02</v>
      </c>
      <c r="AQ2668">
        <f>VLOOKUP(M2668,spp!A:H,8,FALSE)</f>
        <v>4</v>
      </c>
      <c r="AR2668" t="str">
        <f>VLOOKUP(M2668,spp!A:K,10,FALSE)</f>
        <v>Depredador Tope</v>
      </c>
      <c r="AS2668" t="str">
        <f>VLOOKUP(M2668,spp!A:L,12,FALSE)</f>
        <v>LC</v>
      </c>
    </row>
    <row r="2669" spans="1:45" x14ac:dyDescent="0.3">
      <c r="A2669">
        <v>5</v>
      </c>
      <c r="B2669" s="2" t="s">
        <v>983</v>
      </c>
      <c r="C2669" s="2" t="s">
        <v>990</v>
      </c>
      <c r="D2669" s="2" t="s">
        <v>995</v>
      </c>
      <c r="E2669" s="2" t="s">
        <v>985</v>
      </c>
      <c r="F2669">
        <v>1</v>
      </c>
      <c r="G2669" s="1">
        <v>41654</v>
      </c>
      <c r="H2669" s="61">
        <v>2014</v>
      </c>
      <c r="I2669" s="5" t="s">
        <v>986</v>
      </c>
      <c r="J2669" s="1">
        <v>41665</v>
      </c>
      <c r="K2669" s="42">
        <v>8</v>
      </c>
      <c r="L2669" t="str">
        <f t="shared" si="296"/>
        <v>Profundo</v>
      </c>
      <c r="M2669" s="2" t="s">
        <v>1035</v>
      </c>
      <c r="N2669" t="str">
        <f>VLOOKUP(M2669,spp!A:B,2,FALSE)</f>
        <v>Balistes polylepis</v>
      </c>
      <c r="O2669">
        <f t="shared" si="295"/>
        <v>1</v>
      </c>
      <c r="U2669">
        <v>1</v>
      </c>
      <c r="AJ2669">
        <f>VLOOKUP(M2669,spp!A:C,3,FALSE)</f>
        <v>2</v>
      </c>
      <c r="AK2669">
        <f>VLOOKUP(M2669,spp!A:D,4,FALSE)</f>
        <v>2</v>
      </c>
      <c r="AL2669">
        <f t="shared" si="297"/>
        <v>2450</v>
      </c>
      <c r="AM2669">
        <f t="shared" si="298"/>
        <v>61.25</v>
      </c>
      <c r="AN2669">
        <f t="shared" si="299"/>
        <v>612.5</v>
      </c>
      <c r="AO2669">
        <f t="shared" si="300"/>
        <v>0.61250000000000004</v>
      </c>
      <c r="AP2669">
        <f t="shared" si="301"/>
        <v>0.02</v>
      </c>
      <c r="AQ2669">
        <f>VLOOKUP(M2669,spp!A:H,8,FALSE)</f>
        <v>3.3</v>
      </c>
      <c r="AR2669" t="str">
        <f>VLOOKUP(M2669,spp!A:K,10,FALSE)</f>
        <v>Depredador</v>
      </c>
      <c r="AS2669" t="str">
        <f>VLOOKUP(M2669,spp!A:L,12,FALSE)</f>
        <v>LC</v>
      </c>
    </row>
    <row r="2670" spans="1:45" x14ac:dyDescent="0.3">
      <c r="A2670">
        <v>5</v>
      </c>
      <c r="B2670" s="2" t="s">
        <v>983</v>
      </c>
      <c r="C2670" s="2" t="s">
        <v>990</v>
      </c>
      <c r="D2670" s="2" t="s">
        <v>995</v>
      </c>
      <c r="E2670" s="2" t="s">
        <v>985</v>
      </c>
      <c r="F2670">
        <v>1</v>
      </c>
      <c r="G2670" s="1">
        <v>41654</v>
      </c>
      <c r="H2670" s="61">
        <v>2014</v>
      </c>
      <c r="I2670" s="5" t="s">
        <v>986</v>
      </c>
      <c r="J2670" s="1">
        <v>41665</v>
      </c>
      <c r="K2670" s="42">
        <v>8</v>
      </c>
      <c r="L2670" t="str">
        <f t="shared" si="296"/>
        <v>Profundo</v>
      </c>
      <c r="M2670" s="2" t="s">
        <v>1019</v>
      </c>
      <c r="N2670" t="str">
        <f>VLOOKUP(M2670,spp!A:B,2,FALSE)</f>
        <v>Stegastes acapulcoensis</v>
      </c>
      <c r="O2670">
        <f t="shared" si="295"/>
        <v>30</v>
      </c>
      <c r="Q2670">
        <v>30</v>
      </c>
      <c r="AJ2670">
        <f>VLOOKUP(M2670,spp!A:C,3,FALSE)</f>
        <v>3.49E-2</v>
      </c>
      <c r="AK2670">
        <f>VLOOKUP(M2670,spp!A:D,4,FALSE)</f>
        <v>2</v>
      </c>
      <c r="AL2670">
        <f t="shared" si="297"/>
        <v>58.893749999999997</v>
      </c>
      <c r="AM2670">
        <f t="shared" si="298"/>
        <v>1.4723437499999998</v>
      </c>
      <c r="AN2670">
        <f t="shared" si="299"/>
        <v>14.723437499999999</v>
      </c>
      <c r="AO2670">
        <f t="shared" si="300"/>
        <v>1.4723437499999999E-2</v>
      </c>
      <c r="AP2670">
        <f t="shared" si="301"/>
        <v>0.6</v>
      </c>
      <c r="AQ2670">
        <f>VLOOKUP(M2670,spp!A:H,8,FALSE)</f>
        <v>2</v>
      </c>
      <c r="AR2670" t="str">
        <f>VLOOKUP(M2670,spp!A:K,10,FALSE)</f>
        <v>Herbívoro</v>
      </c>
      <c r="AS2670" t="str">
        <f>VLOOKUP(M2670,spp!A:L,12,FALSE)</f>
        <v>LC</v>
      </c>
    </row>
    <row r="2671" spans="1:45" x14ac:dyDescent="0.3">
      <c r="A2671">
        <v>5</v>
      </c>
      <c r="B2671" s="2" t="s">
        <v>983</v>
      </c>
      <c r="C2671" s="2" t="s">
        <v>990</v>
      </c>
      <c r="D2671" s="2" t="s">
        <v>995</v>
      </c>
      <c r="E2671" s="2" t="s">
        <v>985</v>
      </c>
      <c r="F2671">
        <v>1</v>
      </c>
      <c r="G2671" s="1">
        <v>41654</v>
      </c>
      <c r="H2671" s="61">
        <v>2014</v>
      </c>
      <c r="I2671" s="5" t="s">
        <v>986</v>
      </c>
      <c r="J2671" s="1">
        <v>41665</v>
      </c>
      <c r="K2671" s="42">
        <v>8</v>
      </c>
      <c r="L2671" t="str">
        <f t="shared" si="296"/>
        <v>Profundo</v>
      </c>
      <c r="M2671" s="2" t="s">
        <v>1050</v>
      </c>
      <c r="N2671" t="str">
        <f>VLOOKUP(M2671,spp!A:B,2,FALSE)</f>
        <v>Stegastes flavilatus</v>
      </c>
      <c r="O2671">
        <f t="shared" si="295"/>
        <v>10</v>
      </c>
      <c r="Q2671">
        <v>10</v>
      </c>
      <c r="AJ2671">
        <f>VLOOKUP(M2671,spp!A:C,3,FALSE)</f>
        <v>3.49E-2</v>
      </c>
      <c r="AK2671">
        <f>VLOOKUP(M2671,spp!A:D,4,FALSE)</f>
        <v>2</v>
      </c>
      <c r="AL2671">
        <f t="shared" si="297"/>
        <v>19.631250000000001</v>
      </c>
      <c r="AM2671">
        <f t="shared" si="298"/>
        <v>0.49078125000000006</v>
      </c>
      <c r="AN2671">
        <f t="shared" si="299"/>
        <v>4.9078125000000004</v>
      </c>
      <c r="AO2671">
        <f t="shared" si="300"/>
        <v>4.9078125000000007E-3</v>
      </c>
      <c r="AP2671">
        <f t="shared" si="301"/>
        <v>0.2</v>
      </c>
      <c r="AQ2671">
        <f>VLOOKUP(M2671,spp!A:H,8,FALSE)</f>
        <v>2</v>
      </c>
      <c r="AR2671" t="str">
        <f>VLOOKUP(M2671,spp!A:K,10,FALSE)</f>
        <v>Herbívoro</v>
      </c>
      <c r="AS2671" t="str">
        <f>VLOOKUP(M2671,spp!A:L,12,FALSE)</f>
        <v>LC</v>
      </c>
    </row>
    <row r="2672" spans="1:45" x14ac:dyDescent="0.3">
      <c r="A2672">
        <v>5</v>
      </c>
      <c r="B2672" s="2" t="s">
        <v>983</v>
      </c>
      <c r="C2672" s="2" t="s">
        <v>990</v>
      </c>
      <c r="D2672" s="2" t="s">
        <v>995</v>
      </c>
      <c r="E2672" s="2" t="s">
        <v>985</v>
      </c>
      <c r="F2672">
        <v>2</v>
      </c>
      <c r="G2672" s="1">
        <v>41654</v>
      </c>
      <c r="H2672" s="61">
        <v>2014</v>
      </c>
      <c r="I2672" s="5" t="s">
        <v>986</v>
      </c>
      <c r="J2672" s="1">
        <v>41665</v>
      </c>
      <c r="K2672" s="42">
        <v>7</v>
      </c>
      <c r="L2672" t="str">
        <f t="shared" si="296"/>
        <v>Profundo</v>
      </c>
      <c r="M2672" s="2" t="s">
        <v>1042</v>
      </c>
      <c r="N2672" t="str">
        <f>VLOOKUP(M2672,spp!A:B,2,FALSE)</f>
        <v>Bodianus diplotaenia</v>
      </c>
      <c r="O2672">
        <f t="shared" si="295"/>
        <v>2</v>
      </c>
      <c r="S2672">
        <v>2</v>
      </c>
      <c r="AJ2672">
        <f>VLOOKUP(M2672,spp!A:C,3,FALSE)</f>
        <v>2.01E-2</v>
      </c>
      <c r="AK2672">
        <f>VLOOKUP(M2672,spp!A:D,4,FALSE)</f>
        <v>2</v>
      </c>
      <c r="AL2672">
        <f t="shared" si="297"/>
        <v>12.311249999999999</v>
      </c>
      <c r="AM2672">
        <f t="shared" si="298"/>
        <v>0.30778125000000001</v>
      </c>
      <c r="AN2672">
        <f t="shared" si="299"/>
        <v>3.0778125000000003</v>
      </c>
      <c r="AO2672">
        <f t="shared" si="300"/>
        <v>3.0778125000000003E-3</v>
      </c>
      <c r="AP2672">
        <f t="shared" si="301"/>
        <v>0.04</v>
      </c>
      <c r="AQ2672">
        <f>VLOOKUP(M2672,spp!A:H,8,FALSE)</f>
        <v>3.4</v>
      </c>
      <c r="AR2672" t="str">
        <f>VLOOKUP(M2672,spp!A:K,10,FALSE)</f>
        <v>Depredador</v>
      </c>
      <c r="AS2672" t="str">
        <f>VLOOKUP(M2672,spp!A:L,12,FALSE)</f>
        <v>LC</v>
      </c>
    </row>
    <row r="2673" spans="1:45" x14ac:dyDescent="0.3">
      <c r="A2673">
        <v>5</v>
      </c>
      <c r="B2673" s="2" t="s">
        <v>983</v>
      </c>
      <c r="C2673" s="2" t="s">
        <v>990</v>
      </c>
      <c r="D2673" s="2" t="s">
        <v>995</v>
      </c>
      <c r="E2673" s="2" t="s">
        <v>985</v>
      </c>
      <c r="F2673">
        <v>2</v>
      </c>
      <c r="G2673" s="1">
        <v>41654</v>
      </c>
      <c r="H2673" s="61">
        <v>2014</v>
      </c>
      <c r="I2673" s="5" t="s">
        <v>986</v>
      </c>
      <c r="J2673" s="1">
        <v>41665</v>
      </c>
      <c r="K2673" s="42">
        <v>7</v>
      </c>
      <c r="L2673" t="str">
        <f t="shared" si="296"/>
        <v>Profundo</v>
      </c>
      <c r="M2673" s="2" t="s">
        <v>1019</v>
      </c>
      <c r="N2673" t="str">
        <f>VLOOKUP(M2673,spp!A:B,2,FALSE)</f>
        <v>Stegastes acapulcoensis</v>
      </c>
      <c r="O2673">
        <f t="shared" si="295"/>
        <v>15</v>
      </c>
      <c r="Q2673">
        <v>15</v>
      </c>
      <c r="AJ2673">
        <f>VLOOKUP(M2673,spp!A:C,3,FALSE)</f>
        <v>3.49E-2</v>
      </c>
      <c r="AK2673">
        <f>VLOOKUP(M2673,spp!A:D,4,FALSE)</f>
        <v>2</v>
      </c>
      <c r="AL2673">
        <f t="shared" si="297"/>
        <v>29.446874999999999</v>
      </c>
      <c r="AM2673">
        <f t="shared" si="298"/>
        <v>0.73617187499999992</v>
      </c>
      <c r="AN2673">
        <f t="shared" si="299"/>
        <v>7.3617187499999996</v>
      </c>
      <c r="AO2673">
        <f t="shared" si="300"/>
        <v>7.3617187499999993E-3</v>
      </c>
      <c r="AP2673">
        <f t="shared" si="301"/>
        <v>0.3</v>
      </c>
      <c r="AQ2673">
        <f>VLOOKUP(M2673,spp!A:H,8,FALSE)</f>
        <v>2</v>
      </c>
      <c r="AR2673" t="str">
        <f>VLOOKUP(M2673,spp!A:K,10,FALSE)</f>
        <v>Herbívoro</v>
      </c>
      <c r="AS2673" t="str">
        <f>VLOOKUP(M2673,spp!A:L,12,FALSE)</f>
        <v>LC</v>
      </c>
    </row>
    <row r="2674" spans="1:45" x14ac:dyDescent="0.3">
      <c r="A2674">
        <v>5</v>
      </c>
      <c r="B2674" s="2" t="s">
        <v>983</v>
      </c>
      <c r="C2674" s="2" t="s">
        <v>990</v>
      </c>
      <c r="D2674" s="2" t="s">
        <v>995</v>
      </c>
      <c r="E2674" s="2" t="s">
        <v>985</v>
      </c>
      <c r="F2674">
        <v>2</v>
      </c>
      <c r="G2674" s="1">
        <v>41654</v>
      </c>
      <c r="H2674" s="61">
        <v>2014</v>
      </c>
      <c r="I2674" s="5" t="s">
        <v>986</v>
      </c>
      <c r="J2674" s="1">
        <v>41665</v>
      </c>
      <c r="K2674" s="42">
        <v>7</v>
      </c>
      <c r="L2674" t="str">
        <f t="shared" si="296"/>
        <v>Profundo</v>
      </c>
      <c r="M2674" s="2" t="s">
        <v>1026</v>
      </c>
      <c r="N2674" t="str">
        <f>VLOOKUP(M2674,spp!A:B,2,FALSE)</f>
        <v>Microspathodon dorsalis</v>
      </c>
      <c r="O2674">
        <f t="shared" si="295"/>
        <v>9</v>
      </c>
      <c r="Q2674">
        <v>3</v>
      </c>
      <c r="S2674">
        <v>3</v>
      </c>
      <c r="T2674">
        <v>3</v>
      </c>
      <c r="AJ2674">
        <f>VLOOKUP(M2674,spp!A:C,3,FALSE)</f>
        <v>2</v>
      </c>
      <c r="AK2674">
        <f>VLOOKUP(M2674,spp!A:D,4,FALSE)</f>
        <v>3</v>
      </c>
      <c r="AL2674">
        <f t="shared" si="297"/>
        <v>128437.5</v>
      </c>
      <c r="AM2674">
        <f t="shared" si="298"/>
        <v>3210.9375</v>
      </c>
      <c r="AN2674">
        <f t="shared" si="299"/>
        <v>32109.375</v>
      </c>
      <c r="AO2674">
        <f t="shared" si="300"/>
        <v>32.109375</v>
      </c>
      <c r="AP2674">
        <f t="shared" si="301"/>
        <v>0.18</v>
      </c>
      <c r="AQ2674">
        <f>VLOOKUP(M2674,spp!A:H,8,FALSE)</f>
        <v>2.1</v>
      </c>
      <c r="AR2674" t="str">
        <f>VLOOKUP(M2674,spp!A:K,10,FALSE)</f>
        <v>Herbívoro</v>
      </c>
      <c r="AS2674" t="str">
        <f>VLOOKUP(M2674,spp!A:L,12,FALSE)</f>
        <v>LC</v>
      </c>
    </row>
    <row r="2675" spans="1:45" x14ac:dyDescent="0.3">
      <c r="A2675">
        <v>5</v>
      </c>
      <c r="B2675" s="2" t="s">
        <v>983</v>
      </c>
      <c r="C2675" s="2" t="s">
        <v>990</v>
      </c>
      <c r="D2675" s="2" t="s">
        <v>995</v>
      </c>
      <c r="E2675" s="2" t="s">
        <v>985</v>
      </c>
      <c r="F2675">
        <v>2</v>
      </c>
      <c r="G2675" s="1">
        <v>41654</v>
      </c>
      <c r="H2675" s="61">
        <v>2014</v>
      </c>
      <c r="I2675" s="5" t="s">
        <v>986</v>
      </c>
      <c r="J2675" s="1">
        <v>41665</v>
      </c>
      <c r="K2675" s="42">
        <v>7</v>
      </c>
      <c r="L2675" t="str">
        <f t="shared" si="296"/>
        <v>Profundo</v>
      </c>
      <c r="M2675" s="2" t="s">
        <v>1017</v>
      </c>
      <c r="N2675" t="str">
        <f>VLOOKUP(M2675,spp!A:B,2,FALSE)</f>
        <v>Halichoeres dispilus</v>
      </c>
      <c r="O2675">
        <f t="shared" si="295"/>
        <v>10</v>
      </c>
      <c r="R2675">
        <v>10</v>
      </c>
      <c r="AJ2675">
        <f>VLOOKUP(M2675,spp!A:C,3,FALSE)</f>
        <v>1.26E-2</v>
      </c>
      <c r="AK2675">
        <f>VLOOKUP(M2675,spp!A:D,4,FALSE)</f>
        <v>3</v>
      </c>
      <c r="AL2675">
        <f t="shared" si="297"/>
        <v>246.09375</v>
      </c>
      <c r="AM2675">
        <f t="shared" si="298"/>
        <v>6.15234375</v>
      </c>
      <c r="AN2675">
        <f t="shared" si="299"/>
        <v>61.5234375</v>
      </c>
      <c r="AO2675">
        <f t="shared" si="300"/>
        <v>6.15234375E-2</v>
      </c>
      <c r="AP2675">
        <f t="shared" si="301"/>
        <v>0.2</v>
      </c>
      <c r="AQ2675">
        <f>VLOOKUP(M2675,spp!A:H,8,FALSE)</f>
        <v>3.9</v>
      </c>
      <c r="AR2675" t="str">
        <f>VLOOKUP(M2675,spp!A:K,10,FALSE)</f>
        <v>Depredador</v>
      </c>
      <c r="AS2675" t="str">
        <f>VLOOKUP(M2675,spp!A:L,12,FALSE)</f>
        <v>LC</v>
      </c>
    </row>
    <row r="2676" spans="1:45" x14ac:dyDescent="0.3">
      <c r="A2676">
        <v>5</v>
      </c>
      <c r="B2676" s="2" t="s">
        <v>983</v>
      </c>
      <c r="C2676" s="2" t="s">
        <v>990</v>
      </c>
      <c r="D2676" s="2" t="s">
        <v>995</v>
      </c>
      <c r="E2676" s="2" t="s">
        <v>985</v>
      </c>
      <c r="F2676">
        <v>2</v>
      </c>
      <c r="G2676" s="1">
        <v>41654</v>
      </c>
      <c r="H2676" s="61">
        <v>2014</v>
      </c>
      <c r="I2676" s="5" t="s">
        <v>986</v>
      </c>
      <c r="J2676" s="1">
        <v>41665</v>
      </c>
      <c r="K2676" s="42">
        <v>7</v>
      </c>
      <c r="L2676" t="str">
        <f t="shared" si="296"/>
        <v>Profundo</v>
      </c>
      <c r="M2676" s="2" t="s">
        <v>1047</v>
      </c>
      <c r="N2676" t="str">
        <f>VLOOKUP(M2676,spp!A:B,2,FALSE)</f>
        <v>Scarus rubroviolaceus</v>
      </c>
      <c r="O2676">
        <f t="shared" si="295"/>
        <v>2</v>
      </c>
      <c r="U2676">
        <v>1</v>
      </c>
      <c r="V2676">
        <v>1</v>
      </c>
      <c r="AJ2676">
        <f>VLOOKUP(M2676,spp!A:C,3,FALSE)</f>
        <v>1</v>
      </c>
      <c r="AK2676">
        <f>VLOOKUP(M2676,spp!A:D,4,FALSE)</f>
        <v>3.109</v>
      </c>
      <c r="AL2676">
        <f t="shared" si="297"/>
        <v>201156.36758526965</v>
      </c>
      <c r="AM2676">
        <f t="shared" si="298"/>
        <v>5028.9091896317414</v>
      </c>
      <c r="AN2676">
        <f t="shared" si="299"/>
        <v>50289.091896317412</v>
      </c>
      <c r="AO2676">
        <f t="shared" si="300"/>
        <v>50.289091896317409</v>
      </c>
      <c r="AP2676">
        <f t="shared" si="301"/>
        <v>0.04</v>
      </c>
      <c r="AQ2676">
        <f>VLOOKUP(M2676,spp!A:H,8,FALSE)</f>
        <v>2</v>
      </c>
      <c r="AR2676" t="str">
        <f>VLOOKUP(M2676,spp!A:K,10,FALSE)</f>
        <v>Herbívoro</v>
      </c>
      <c r="AS2676" t="str">
        <f>VLOOKUP(M2676,spp!A:L,12,FALSE)</f>
        <v>LC</v>
      </c>
    </row>
    <row r="2677" spans="1:45" x14ac:dyDescent="0.3">
      <c r="A2677">
        <v>5</v>
      </c>
      <c r="B2677" s="2" t="s">
        <v>983</v>
      </c>
      <c r="C2677" s="2" t="s">
        <v>990</v>
      </c>
      <c r="D2677" s="2" t="s">
        <v>995</v>
      </c>
      <c r="E2677" s="2" t="s">
        <v>985</v>
      </c>
      <c r="F2677">
        <v>2</v>
      </c>
      <c r="G2677" s="1">
        <v>41654</v>
      </c>
      <c r="H2677" s="61">
        <v>2014</v>
      </c>
      <c r="I2677" s="5" t="s">
        <v>986</v>
      </c>
      <c r="J2677" s="1">
        <v>41665</v>
      </c>
      <c r="K2677" s="42">
        <v>7</v>
      </c>
      <c r="L2677" t="str">
        <f t="shared" si="296"/>
        <v>Profundo</v>
      </c>
      <c r="M2677" s="2" t="s">
        <v>1022</v>
      </c>
      <c r="N2677" t="str">
        <f>VLOOKUP(M2677,spp!A:B,2,FALSE)</f>
        <v>Epinephelus labriformis</v>
      </c>
      <c r="O2677">
        <f t="shared" si="295"/>
        <v>2</v>
      </c>
      <c r="S2677">
        <v>2</v>
      </c>
      <c r="AJ2677">
        <f>VLOOKUP(M2677,spp!A:C,3,FALSE)</f>
        <v>3</v>
      </c>
      <c r="AK2677">
        <f>VLOOKUP(M2677,spp!A:D,4,FALSE)</f>
        <v>2.9</v>
      </c>
      <c r="AL2677">
        <f t="shared" si="297"/>
        <v>24152.472237486432</v>
      </c>
      <c r="AM2677">
        <f t="shared" si="298"/>
        <v>603.81180593716078</v>
      </c>
      <c r="AN2677">
        <f t="shared" si="299"/>
        <v>6038.1180593716081</v>
      </c>
      <c r="AO2677">
        <f t="shared" si="300"/>
        <v>6.0381180593716079</v>
      </c>
      <c r="AP2677">
        <f t="shared" si="301"/>
        <v>0.04</v>
      </c>
      <c r="AQ2677">
        <f>VLOOKUP(M2677,spp!A:H,8,FALSE)</f>
        <v>4</v>
      </c>
      <c r="AR2677" t="str">
        <f>VLOOKUP(M2677,spp!A:K,10,FALSE)</f>
        <v>Depredador Tope</v>
      </c>
      <c r="AS2677" t="str">
        <f>VLOOKUP(M2677,spp!A:L,12,FALSE)</f>
        <v>LC</v>
      </c>
    </row>
    <row r="2678" spans="1:45" x14ac:dyDescent="0.3">
      <c r="A2678">
        <v>5</v>
      </c>
      <c r="B2678" s="2" t="s">
        <v>983</v>
      </c>
      <c r="C2678" s="2" t="s">
        <v>990</v>
      </c>
      <c r="D2678" s="2" t="s">
        <v>995</v>
      </c>
      <c r="E2678" s="2" t="s">
        <v>985</v>
      </c>
      <c r="F2678">
        <v>2</v>
      </c>
      <c r="G2678" s="1">
        <v>41654</v>
      </c>
      <c r="H2678" s="61">
        <v>2014</v>
      </c>
      <c r="I2678" s="5" t="s">
        <v>986</v>
      </c>
      <c r="J2678" s="1">
        <v>41665</v>
      </c>
      <c r="K2678" s="42">
        <v>7</v>
      </c>
      <c r="L2678" t="str">
        <f t="shared" si="296"/>
        <v>Profundo</v>
      </c>
      <c r="M2678" s="2" t="s">
        <v>1033</v>
      </c>
      <c r="N2678" t="str">
        <f>VLOOKUP(M2678,spp!A:B,2,FALSE)</f>
        <v>Cephalopholis panamensis</v>
      </c>
      <c r="O2678">
        <f t="shared" si="295"/>
        <v>1</v>
      </c>
      <c r="T2678">
        <v>1</v>
      </c>
      <c r="AJ2678">
        <f>VLOOKUP(M2678,spp!A:C,3,FALSE)</f>
        <v>2</v>
      </c>
      <c r="AK2678">
        <f>VLOOKUP(M2678,spp!A:D,4,FALSE)</f>
        <v>3</v>
      </c>
      <c r="AL2678">
        <f t="shared" si="297"/>
        <v>31250</v>
      </c>
      <c r="AM2678">
        <f t="shared" si="298"/>
        <v>781.25</v>
      </c>
      <c r="AN2678">
        <f t="shared" si="299"/>
        <v>7812.5</v>
      </c>
      <c r="AO2678">
        <f t="shared" si="300"/>
        <v>7.8125</v>
      </c>
      <c r="AP2678">
        <f t="shared" si="301"/>
        <v>0.02</v>
      </c>
      <c r="AQ2678">
        <f>VLOOKUP(M2678,spp!A:H,8,FALSE)</f>
        <v>4</v>
      </c>
      <c r="AR2678" t="str">
        <f>VLOOKUP(M2678,spp!A:K,10,FALSE)</f>
        <v>Depredador Tope</v>
      </c>
      <c r="AS2678" t="str">
        <f>VLOOKUP(M2678,spp!A:L,12,FALSE)</f>
        <v>LC</v>
      </c>
    </row>
    <row r="2679" spans="1:45" x14ac:dyDescent="0.3">
      <c r="A2679">
        <v>5</v>
      </c>
      <c r="B2679" s="2" t="s">
        <v>983</v>
      </c>
      <c r="C2679" s="2" t="s">
        <v>990</v>
      </c>
      <c r="D2679" s="2" t="s">
        <v>995</v>
      </c>
      <c r="E2679" s="2" t="s">
        <v>985</v>
      </c>
      <c r="F2679">
        <v>2</v>
      </c>
      <c r="G2679" s="1">
        <v>41654</v>
      </c>
      <c r="H2679" s="61">
        <v>2014</v>
      </c>
      <c r="I2679" s="5" t="s">
        <v>986</v>
      </c>
      <c r="J2679" s="1">
        <v>41665</v>
      </c>
      <c r="K2679" s="42">
        <v>7</v>
      </c>
      <c r="L2679" t="str">
        <f t="shared" si="296"/>
        <v>Profundo</v>
      </c>
      <c r="M2679" s="2" t="s">
        <v>1029</v>
      </c>
      <c r="N2679" t="str">
        <f>VLOOKUP(M2679,spp!A:B,2,FALSE)</f>
        <v>Cirrhitus rivulatus</v>
      </c>
      <c r="O2679">
        <f t="shared" si="295"/>
        <v>1</v>
      </c>
      <c r="T2679">
        <v>1</v>
      </c>
      <c r="AJ2679">
        <f>VLOOKUP(M2679,spp!A:C,3,FALSE)</f>
        <v>2.76E-2</v>
      </c>
      <c r="AK2679">
        <f>VLOOKUP(M2679,spp!A:D,4,FALSE)</f>
        <v>3</v>
      </c>
      <c r="AL2679">
        <f t="shared" si="297"/>
        <v>431.25</v>
      </c>
      <c r="AM2679">
        <f t="shared" si="298"/>
        <v>10.78125</v>
      </c>
      <c r="AN2679">
        <f t="shared" si="299"/>
        <v>107.8125</v>
      </c>
      <c r="AO2679">
        <f t="shared" si="300"/>
        <v>0.10781250000000001</v>
      </c>
      <c r="AP2679">
        <f t="shared" si="301"/>
        <v>0.02</v>
      </c>
      <c r="AQ2679">
        <f>VLOOKUP(M2679,spp!A:H,8,FALSE)</f>
        <v>4</v>
      </c>
      <c r="AR2679" t="str">
        <f>VLOOKUP(M2679,spp!A:K,10,FALSE)</f>
        <v>Depredador Tope</v>
      </c>
      <c r="AS2679" t="str">
        <f>VLOOKUP(M2679,spp!A:L,12,FALSE)</f>
        <v>LC</v>
      </c>
    </row>
    <row r="2680" spans="1:45" x14ac:dyDescent="0.3">
      <c r="A2680">
        <v>5</v>
      </c>
      <c r="B2680" s="2" t="s">
        <v>983</v>
      </c>
      <c r="C2680" s="2" t="s">
        <v>990</v>
      </c>
      <c r="D2680" s="2" t="s">
        <v>995</v>
      </c>
      <c r="E2680" s="2" t="s">
        <v>985</v>
      </c>
      <c r="F2680">
        <v>2</v>
      </c>
      <c r="G2680" s="1">
        <v>41654</v>
      </c>
      <c r="H2680" s="61">
        <v>2014</v>
      </c>
      <c r="I2680" s="5" t="s">
        <v>986</v>
      </c>
      <c r="J2680" s="1">
        <v>41665</v>
      </c>
      <c r="K2680" s="42">
        <v>7</v>
      </c>
      <c r="L2680" t="str">
        <f t="shared" si="296"/>
        <v>Profundo</v>
      </c>
      <c r="M2680" s="2" t="s">
        <v>1024</v>
      </c>
      <c r="N2680" t="str">
        <f>VLOOKUP(M2680,spp!A:B,2,FALSE)</f>
        <v>Sargocentron suborbitalis</v>
      </c>
      <c r="O2680">
        <f t="shared" si="295"/>
        <v>2</v>
      </c>
      <c r="R2680">
        <v>2</v>
      </c>
      <c r="AJ2680">
        <f>VLOOKUP(M2680,spp!A:C,3,FALSE)</f>
        <v>2</v>
      </c>
      <c r="AK2680">
        <f>VLOOKUP(M2680,spp!A:D,4,FALSE)</f>
        <v>2.9554</v>
      </c>
      <c r="AL2680">
        <f t="shared" si="297"/>
        <v>6980.199636104453</v>
      </c>
      <c r="AM2680">
        <f t="shared" si="298"/>
        <v>174.50499090261133</v>
      </c>
      <c r="AN2680">
        <f t="shared" si="299"/>
        <v>1745.0499090261133</v>
      </c>
      <c r="AO2680">
        <f t="shared" si="300"/>
        <v>1.7450499090261133</v>
      </c>
      <c r="AP2680">
        <f t="shared" si="301"/>
        <v>0.04</v>
      </c>
      <c r="AQ2680">
        <f>VLOOKUP(M2680,spp!A:H,8,FALSE)</f>
        <v>3.5</v>
      </c>
      <c r="AR2680" t="str">
        <f>VLOOKUP(M2680,spp!A:K,10,FALSE)</f>
        <v>Depredador</v>
      </c>
      <c r="AS2680" t="str">
        <f>VLOOKUP(M2680,spp!A:L,12,FALSE)</f>
        <v>LC</v>
      </c>
    </row>
    <row r="2681" spans="1:45" x14ac:dyDescent="0.3">
      <c r="A2681">
        <v>5</v>
      </c>
      <c r="B2681" s="2" t="s">
        <v>983</v>
      </c>
      <c r="C2681" s="2" t="s">
        <v>990</v>
      </c>
      <c r="D2681" s="2" t="s">
        <v>995</v>
      </c>
      <c r="E2681" s="2" t="s">
        <v>985</v>
      </c>
      <c r="F2681">
        <v>2</v>
      </c>
      <c r="G2681" s="1">
        <v>41654</v>
      </c>
      <c r="H2681" s="61">
        <v>2014</v>
      </c>
      <c r="I2681" s="5" t="s">
        <v>986</v>
      </c>
      <c r="J2681" s="1">
        <v>41665</v>
      </c>
      <c r="K2681" s="42">
        <v>7</v>
      </c>
      <c r="L2681" t="str">
        <f t="shared" si="296"/>
        <v>Profundo</v>
      </c>
      <c r="M2681" s="2" t="s">
        <v>1038</v>
      </c>
      <c r="N2681" t="str">
        <f>VLOOKUP(M2681,spp!A:B,2,FALSE)</f>
        <v>Holacanthus passer</v>
      </c>
      <c r="O2681">
        <f t="shared" si="295"/>
        <v>1</v>
      </c>
      <c r="Q2681">
        <v>1</v>
      </c>
      <c r="AJ2681">
        <f>VLOOKUP(M2681,spp!A:C,3,FALSE)</f>
        <v>2</v>
      </c>
      <c r="AK2681">
        <f>VLOOKUP(M2681,spp!A:D,4,FALSE)</f>
        <v>3</v>
      </c>
      <c r="AL2681">
        <f t="shared" si="297"/>
        <v>843.75</v>
      </c>
      <c r="AM2681">
        <f t="shared" si="298"/>
        <v>21.09375</v>
      </c>
      <c r="AN2681">
        <f t="shared" si="299"/>
        <v>210.9375</v>
      </c>
      <c r="AO2681">
        <f t="shared" si="300"/>
        <v>0.2109375</v>
      </c>
      <c r="AP2681">
        <f t="shared" si="301"/>
        <v>0.02</v>
      </c>
      <c r="AQ2681">
        <f>VLOOKUP(M2681,spp!A:H,8,FALSE)</f>
        <v>2.6</v>
      </c>
      <c r="AR2681" t="str">
        <f>VLOOKUP(M2681,spp!A:K,10,FALSE)</f>
        <v>Herbívoro</v>
      </c>
      <c r="AS2681" t="str">
        <f>VLOOKUP(M2681,spp!A:L,12,FALSE)</f>
        <v>LC</v>
      </c>
    </row>
    <row r="2682" spans="1:45" x14ac:dyDescent="0.3">
      <c r="A2682">
        <v>5</v>
      </c>
      <c r="B2682" s="2" t="s">
        <v>983</v>
      </c>
      <c r="C2682" s="2" t="s">
        <v>990</v>
      </c>
      <c r="D2682" s="2" t="s">
        <v>995</v>
      </c>
      <c r="E2682" s="2" t="s">
        <v>985</v>
      </c>
      <c r="F2682">
        <v>2</v>
      </c>
      <c r="G2682" s="1">
        <v>41654</v>
      </c>
      <c r="H2682" s="61">
        <v>2014</v>
      </c>
      <c r="I2682" s="5" t="s">
        <v>986</v>
      </c>
      <c r="J2682" s="1">
        <v>41665</v>
      </c>
      <c r="K2682" s="42">
        <v>7</v>
      </c>
      <c r="L2682" t="str">
        <f t="shared" si="296"/>
        <v>Profundo</v>
      </c>
      <c r="M2682" s="2" t="s">
        <v>1040</v>
      </c>
      <c r="N2682" t="str">
        <f>VLOOKUP(M2682,spp!A:B,2,FALSE)</f>
        <v>Sufflamen verres</v>
      </c>
      <c r="O2682">
        <f t="shared" si="295"/>
        <v>1</v>
      </c>
      <c r="S2682">
        <v>1</v>
      </c>
      <c r="AJ2682">
        <f>VLOOKUP(M2682,spp!A:C,3,FALSE)</f>
        <v>2</v>
      </c>
      <c r="AK2682">
        <f>VLOOKUP(M2682,spp!A:D,4,FALSE)</f>
        <v>3</v>
      </c>
      <c r="AL2682">
        <f t="shared" si="297"/>
        <v>10718.75</v>
      </c>
      <c r="AM2682">
        <f t="shared" si="298"/>
        <v>267.96875</v>
      </c>
      <c r="AN2682">
        <f t="shared" si="299"/>
        <v>2679.6875</v>
      </c>
      <c r="AO2682">
        <f t="shared" si="300"/>
        <v>2.6796875</v>
      </c>
      <c r="AP2682">
        <f t="shared" si="301"/>
        <v>0.02</v>
      </c>
      <c r="AQ2682">
        <f>VLOOKUP(M2682,spp!A:H,8,FALSE)</f>
        <v>3.3</v>
      </c>
      <c r="AR2682" t="str">
        <f>VLOOKUP(M2682,spp!A:K,10,FALSE)</f>
        <v>Depredador</v>
      </c>
      <c r="AS2682" t="str">
        <f>VLOOKUP(M2682,spp!A:L,12,FALSE)</f>
        <v>LC</v>
      </c>
    </row>
    <row r="2683" spans="1:45" x14ac:dyDescent="0.3">
      <c r="A2683">
        <v>5</v>
      </c>
      <c r="B2683" s="2" t="s">
        <v>983</v>
      </c>
      <c r="C2683" s="2" t="s">
        <v>990</v>
      </c>
      <c r="D2683" s="2" t="s">
        <v>995</v>
      </c>
      <c r="E2683" s="2" t="s">
        <v>985</v>
      </c>
      <c r="F2683">
        <v>3</v>
      </c>
      <c r="G2683" s="1">
        <v>41654</v>
      </c>
      <c r="H2683" s="61">
        <v>2014</v>
      </c>
      <c r="I2683" s="5" t="s">
        <v>986</v>
      </c>
      <c r="J2683" s="1">
        <v>41665</v>
      </c>
      <c r="K2683" s="42">
        <v>8.5</v>
      </c>
      <c r="L2683" t="str">
        <f t="shared" si="296"/>
        <v>Profundo</v>
      </c>
      <c r="M2683" s="2" t="s">
        <v>1033</v>
      </c>
      <c r="N2683" t="str">
        <f>VLOOKUP(M2683,spp!A:B,2,FALSE)</f>
        <v>Cephalopholis panamensis</v>
      </c>
      <c r="O2683">
        <f t="shared" si="295"/>
        <v>1</v>
      </c>
      <c r="T2683">
        <v>1</v>
      </c>
      <c r="AJ2683">
        <f>VLOOKUP(M2683,spp!A:C,3,FALSE)</f>
        <v>2</v>
      </c>
      <c r="AK2683">
        <f>VLOOKUP(M2683,spp!A:D,4,FALSE)</f>
        <v>3</v>
      </c>
      <c r="AL2683">
        <f t="shared" si="297"/>
        <v>31250</v>
      </c>
      <c r="AM2683">
        <f t="shared" si="298"/>
        <v>781.25</v>
      </c>
      <c r="AN2683">
        <f t="shared" si="299"/>
        <v>7812.5</v>
      </c>
      <c r="AO2683">
        <f t="shared" si="300"/>
        <v>7.8125</v>
      </c>
      <c r="AP2683">
        <f t="shared" si="301"/>
        <v>0.02</v>
      </c>
      <c r="AQ2683">
        <f>VLOOKUP(M2683,spp!A:H,8,FALSE)</f>
        <v>4</v>
      </c>
      <c r="AR2683" t="str">
        <f>VLOOKUP(M2683,spp!A:K,10,FALSE)</f>
        <v>Depredador Tope</v>
      </c>
      <c r="AS2683" t="str">
        <f>VLOOKUP(M2683,spp!A:L,12,FALSE)</f>
        <v>LC</v>
      </c>
    </row>
    <row r="2684" spans="1:45" x14ac:dyDescent="0.3">
      <c r="A2684">
        <v>5</v>
      </c>
      <c r="B2684" s="2" t="s">
        <v>983</v>
      </c>
      <c r="C2684" s="2" t="s">
        <v>990</v>
      </c>
      <c r="D2684" s="2" t="s">
        <v>995</v>
      </c>
      <c r="E2684" s="2" t="s">
        <v>985</v>
      </c>
      <c r="F2684">
        <v>3</v>
      </c>
      <c r="G2684" s="1">
        <v>41654</v>
      </c>
      <c r="H2684" s="61">
        <v>2014</v>
      </c>
      <c r="I2684" s="5" t="s">
        <v>986</v>
      </c>
      <c r="J2684" s="1">
        <v>41665</v>
      </c>
      <c r="K2684" s="42">
        <v>8.5</v>
      </c>
      <c r="L2684" t="str">
        <f t="shared" si="296"/>
        <v>Profundo</v>
      </c>
      <c r="M2684" s="2" t="s">
        <v>1029</v>
      </c>
      <c r="N2684" t="str">
        <f>VLOOKUP(M2684,spp!A:B,2,FALSE)</f>
        <v>Cirrhitus rivulatus</v>
      </c>
      <c r="O2684">
        <f t="shared" si="295"/>
        <v>2</v>
      </c>
      <c r="T2684">
        <v>2</v>
      </c>
      <c r="AJ2684">
        <f>VLOOKUP(M2684,spp!A:C,3,FALSE)</f>
        <v>2.76E-2</v>
      </c>
      <c r="AK2684">
        <f>VLOOKUP(M2684,spp!A:D,4,FALSE)</f>
        <v>3</v>
      </c>
      <c r="AL2684">
        <f t="shared" si="297"/>
        <v>862.5</v>
      </c>
      <c r="AM2684">
        <f t="shared" si="298"/>
        <v>21.5625</v>
      </c>
      <c r="AN2684">
        <f t="shared" si="299"/>
        <v>215.625</v>
      </c>
      <c r="AO2684">
        <f t="shared" si="300"/>
        <v>0.21562500000000001</v>
      </c>
      <c r="AP2684">
        <f t="shared" si="301"/>
        <v>0.04</v>
      </c>
      <c r="AQ2684">
        <f>VLOOKUP(M2684,spp!A:H,8,FALSE)</f>
        <v>4</v>
      </c>
      <c r="AR2684" t="str">
        <f>VLOOKUP(M2684,spp!A:K,10,FALSE)</f>
        <v>Depredador Tope</v>
      </c>
      <c r="AS2684" t="str">
        <f>VLOOKUP(M2684,spp!A:L,12,FALSE)</f>
        <v>LC</v>
      </c>
    </row>
    <row r="2685" spans="1:45" x14ac:dyDescent="0.3">
      <c r="A2685">
        <v>5</v>
      </c>
      <c r="B2685" s="2" t="s">
        <v>983</v>
      </c>
      <c r="C2685" s="2" t="s">
        <v>990</v>
      </c>
      <c r="D2685" s="2" t="s">
        <v>995</v>
      </c>
      <c r="E2685" s="2" t="s">
        <v>985</v>
      </c>
      <c r="F2685">
        <v>3</v>
      </c>
      <c r="G2685" s="1">
        <v>41654</v>
      </c>
      <c r="H2685" s="61">
        <v>2014</v>
      </c>
      <c r="I2685" s="5" t="s">
        <v>986</v>
      </c>
      <c r="J2685" s="1">
        <v>41665</v>
      </c>
      <c r="K2685" s="42">
        <v>8.5</v>
      </c>
      <c r="L2685" t="str">
        <f t="shared" si="296"/>
        <v>Profundo</v>
      </c>
      <c r="M2685" s="2" t="s">
        <v>1042</v>
      </c>
      <c r="N2685" t="str">
        <f>VLOOKUP(M2685,spp!A:B,2,FALSE)</f>
        <v>Bodianus diplotaenia</v>
      </c>
      <c r="O2685">
        <f t="shared" si="295"/>
        <v>2</v>
      </c>
      <c r="S2685">
        <v>2</v>
      </c>
      <c r="AJ2685">
        <f>VLOOKUP(M2685,spp!A:C,3,FALSE)</f>
        <v>2.01E-2</v>
      </c>
      <c r="AK2685">
        <f>VLOOKUP(M2685,spp!A:D,4,FALSE)</f>
        <v>2</v>
      </c>
      <c r="AL2685">
        <f t="shared" si="297"/>
        <v>12.311249999999999</v>
      </c>
      <c r="AM2685">
        <f t="shared" si="298"/>
        <v>0.30778125000000001</v>
      </c>
      <c r="AN2685">
        <f t="shared" si="299"/>
        <v>3.0778125000000003</v>
      </c>
      <c r="AO2685">
        <f t="shared" si="300"/>
        <v>3.0778125000000003E-3</v>
      </c>
      <c r="AP2685">
        <f t="shared" si="301"/>
        <v>0.04</v>
      </c>
      <c r="AQ2685">
        <f>VLOOKUP(M2685,spp!A:H,8,FALSE)</f>
        <v>3.4</v>
      </c>
      <c r="AR2685" t="str">
        <f>VLOOKUP(M2685,spp!A:K,10,FALSE)</f>
        <v>Depredador</v>
      </c>
      <c r="AS2685" t="str">
        <f>VLOOKUP(M2685,spp!A:L,12,FALSE)</f>
        <v>LC</v>
      </c>
    </row>
    <row r="2686" spans="1:45" x14ac:dyDescent="0.3">
      <c r="A2686">
        <v>5</v>
      </c>
      <c r="B2686" s="2" t="s">
        <v>983</v>
      </c>
      <c r="C2686" s="2" t="s">
        <v>990</v>
      </c>
      <c r="D2686" s="2" t="s">
        <v>995</v>
      </c>
      <c r="E2686" s="2" t="s">
        <v>985</v>
      </c>
      <c r="F2686">
        <v>3</v>
      </c>
      <c r="G2686" s="1">
        <v>41654</v>
      </c>
      <c r="H2686" s="61">
        <v>2014</v>
      </c>
      <c r="I2686" s="5" t="s">
        <v>986</v>
      </c>
      <c r="J2686" s="1">
        <v>41665</v>
      </c>
      <c r="K2686" s="42">
        <v>8.5</v>
      </c>
      <c r="L2686" t="str">
        <f t="shared" si="296"/>
        <v>Profundo</v>
      </c>
      <c r="M2686" s="2" t="s">
        <v>1019</v>
      </c>
      <c r="N2686" t="str">
        <f>VLOOKUP(M2686,spp!A:B,2,FALSE)</f>
        <v>Stegastes acapulcoensis</v>
      </c>
      <c r="O2686">
        <f t="shared" ref="O2686:O2749" si="302">+SUM(P2686:AF2686)</f>
        <v>40</v>
      </c>
      <c r="P2686">
        <v>5</v>
      </c>
      <c r="Q2686">
        <v>30</v>
      </c>
      <c r="R2686">
        <v>5</v>
      </c>
      <c r="AJ2686">
        <f>VLOOKUP(M2686,spp!A:C,3,FALSE)</f>
        <v>3.49E-2</v>
      </c>
      <c r="AK2686">
        <f>VLOOKUP(M2686,spp!A:D,4,FALSE)</f>
        <v>2</v>
      </c>
      <c r="AL2686">
        <f t="shared" si="297"/>
        <v>87.25</v>
      </c>
      <c r="AM2686">
        <f t="shared" si="298"/>
        <v>2.1812499999999999</v>
      </c>
      <c r="AN2686">
        <f t="shared" si="299"/>
        <v>21.8125</v>
      </c>
      <c r="AO2686">
        <f t="shared" si="300"/>
        <v>2.1812499999999999E-2</v>
      </c>
      <c r="AP2686">
        <f t="shared" si="301"/>
        <v>0.8</v>
      </c>
      <c r="AQ2686">
        <f>VLOOKUP(M2686,spp!A:H,8,FALSE)</f>
        <v>2</v>
      </c>
      <c r="AR2686" t="str">
        <f>VLOOKUP(M2686,spp!A:K,10,FALSE)</f>
        <v>Herbívoro</v>
      </c>
      <c r="AS2686" t="str">
        <f>VLOOKUP(M2686,spp!A:L,12,FALSE)</f>
        <v>LC</v>
      </c>
    </row>
    <row r="2687" spans="1:45" x14ac:dyDescent="0.3">
      <c r="A2687">
        <v>5</v>
      </c>
      <c r="B2687" s="2" t="s">
        <v>983</v>
      </c>
      <c r="C2687" s="2" t="s">
        <v>990</v>
      </c>
      <c r="D2687" s="2" t="s">
        <v>995</v>
      </c>
      <c r="E2687" s="2" t="s">
        <v>985</v>
      </c>
      <c r="F2687">
        <v>3</v>
      </c>
      <c r="G2687" s="1">
        <v>41654</v>
      </c>
      <c r="H2687" s="61">
        <v>2014</v>
      </c>
      <c r="I2687" s="5" t="s">
        <v>986</v>
      </c>
      <c r="J2687" s="1">
        <v>41665</v>
      </c>
      <c r="K2687" s="42">
        <v>8.5</v>
      </c>
      <c r="L2687" t="str">
        <f t="shared" si="296"/>
        <v>Profundo</v>
      </c>
      <c r="M2687" s="2" t="s">
        <v>1017</v>
      </c>
      <c r="N2687" t="str">
        <f>VLOOKUP(M2687,spp!A:B,2,FALSE)</f>
        <v>Halichoeres dispilus</v>
      </c>
      <c r="O2687">
        <f t="shared" si="302"/>
        <v>2</v>
      </c>
      <c r="R2687">
        <v>2</v>
      </c>
      <c r="AJ2687">
        <f>VLOOKUP(M2687,spp!A:C,3,FALSE)</f>
        <v>1.26E-2</v>
      </c>
      <c r="AK2687">
        <f>VLOOKUP(M2687,spp!A:D,4,FALSE)</f>
        <v>3</v>
      </c>
      <c r="AL2687">
        <f t="shared" si="297"/>
        <v>49.21875</v>
      </c>
      <c r="AM2687">
        <f t="shared" si="298"/>
        <v>1.23046875</v>
      </c>
      <c r="AN2687">
        <f t="shared" si="299"/>
        <v>12.3046875</v>
      </c>
      <c r="AO2687">
        <f t="shared" si="300"/>
        <v>1.23046875E-2</v>
      </c>
      <c r="AP2687">
        <f t="shared" si="301"/>
        <v>0.04</v>
      </c>
      <c r="AQ2687">
        <f>VLOOKUP(M2687,spp!A:H,8,FALSE)</f>
        <v>3.9</v>
      </c>
      <c r="AR2687" t="str">
        <f>VLOOKUP(M2687,spp!A:K,10,FALSE)</f>
        <v>Depredador</v>
      </c>
      <c r="AS2687" t="str">
        <f>VLOOKUP(M2687,spp!A:L,12,FALSE)</f>
        <v>LC</v>
      </c>
    </row>
    <row r="2688" spans="1:45" x14ac:dyDescent="0.3">
      <c r="A2688">
        <v>5</v>
      </c>
      <c r="B2688" s="2" t="s">
        <v>983</v>
      </c>
      <c r="C2688" s="2" t="s">
        <v>990</v>
      </c>
      <c r="D2688" s="2" t="s">
        <v>995</v>
      </c>
      <c r="E2688" s="2" t="s">
        <v>985</v>
      </c>
      <c r="F2688">
        <v>3</v>
      </c>
      <c r="G2688" s="1">
        <v>41654</v>
      </c>
      <c r="H2688" s="61">
        <v>2014</v>
      </c>
      <c r="I2688" s="5" t="s">
        <v>986</v>
      </c>
      <c r="J2688" s="1">
        <v>41665</v>
      </c>
      <c r="K2688" s="42">
        <v>8.5</v>
      </c>
      <c r="L2688" t="str">
        <f t="shared" si="296"/>
        <v>Profundo</v>
      </c>
      <c r="M2688" s="2" t="s">
        <v>1018</v>
      </c>
      <c r="N2688" t="str">
        <f>VLOOKUP(M2688,spp!A:B,2,FALSE)</f>
        <v>Pseudobalistes naufragium</v>
      </c>
      <c r="O2688">
        <f t="shared" si="302"/>
        <v>1</v>
      </c>
      <c r="T2688">
        <v>1</v>
      </c>
      <c r="AJ2688" t="str">
        <f>VLOOKUP(M2688,spp!A:C,3,FALSE)</f>
        <v>0.12970000000000001</v>
      </c>
      <c r="AK2688">
        <f>VLOOKUP(M2688,spp!A:D,4,FALSE)</f>
        <v>2</v>
      </c>
      <c r="AL2688">
        <f t="shared" si="297"/>
        <v>81.0625</v>
      </c>
      <c r="AM2688">
        <f t="shared" si="298"/>
        <v>2.0265624999999998</v>
      </c>
      <c r="AN2688">
        <f t="shared" si="299"/>
        <v>20.265625</v>
      </c>
      <c r="AO2688">
        <f t="shared" si="300"/>
        <v>2.0265624999999999E-2</v>
      </c>
      <c r="AP2688">
        <f t="shared" si="301"/>
        <v>0.02</v>
      </c>
      <c r="AQ2688">
        <f>VLOOKUP(M2688,spp!A:H,8,FALSE)</f>
        <v>3.8</v>
      </c>
      <c r="AR2688" t="str">
        <f>VLOOKUP(M2688,spp!A:K,10,FALSE)</f>
        <v>Depredador</v>
      </c>
      <c r="AS2688" t="str">
        <f>VLOOKUP(M2688,spp!A:L,12,FALSE)</f>
        <v>LC</v>
      </c>
    </row>
    <row r="2689" spans="1:45" x14ac:dyDescent="0.3">
      <c r="A2689">
        <v>5</v>
      </c>
      <c r="B2689" s="2" t="s">
        <v>983</v>
      </c>
      <c r="C2689" s="2" t="s">
        <v>990</v>
      </c>
      <c r="D2689" s="2" t="s">
        <v>995</v>
      </c>
      <c r="E2689" s="2" t="s">
        <v>985</v>
      </c>
      <c r="F2689">
        <v>3</v>
      </c>
      <c r="G2689" s="1">
        <v>41654</v>
      </c>
      <c r="H2689" s="61">
        <v>2014</v>
      </c>
      <c r="I2689" s="5" t="s">
        <v>986</v>
      </c>
      <c r="J2689" s="1">
        <v>41665</v>
      </c>
      <c r="K2689" s="42">
        <v>8.5</v>
      </c>
      <c r="L2689" t="str">
        <f t="shared" si="296"/>
        <v>Profundo</v>
      </c>
      <c r="M2689" s="2" t="s">
        <v>1026</v>
      </c>
      <c r="N2689" t="str">
        <f>VLOOKUP(M2689,spp!A:B,2,FALSE)</f>
        <v>Microspathodon dorsalis</v>
      </c>
      <c r="O2689">
        <f t="shared" si="302"/>
        <v>12</v>
      </c>
      <c r="Q2689">
        <v>8</v>
      </c>
      <c r="R2689">
        <v>4</v>
      </c>
      <c r="AJ2689">
        <f>VLOOKUP(M2689,spp!A:C,3,FALSE)</f>
        <v>2</v>
      </c>
      <c r="AK2689">
        <f>VLOOKUP(M2689,spp!A:D,4,FALSE)</f>
        <v>3</v>
      </c>
      <c r="AL2689">
        <f t="shared" si="297"/>
        <v>22375</v>
      </c>
      <c r="AM2689">
        <f t="shared" si="298"/>
        <v>559.375</v>
      </c>
      <c r="AN2689">
        <f t="shared" si="299"/>
        <v>5593.75</v>
      </c>
      <c r="AO2689">
        <f t="shared" si="300"/>
        <v>5.59375</v>
      </c>
      <c r="AP2689">
        <f t="shared" si="301"/>
        <v>0.24</v>
      </c>
      <c r="AQ2689">
        <f>VLOOKUP(M2689,spp!A:H,8,FALSE)</f>
        <v>2.1</v>
      </c>
      <c r="AR2689" t="str">
        <f>VLOOKUP(M2689,spp!A:K,10,FALSE)</f>
        <v>Herbívoro</v>
      </c>
      <c r="AS2689" t="str">
        <f>VLOOKUP(M2689,spp!A:L,12,FALSE)</f>
        <v>LC</v>
      </c>
    </row>
    <row r="2690" spans="1:45" x14ac:dyDescent="0.3">
      <c r="A2690">
        <v>5</v>
      </c>
      <c r="B2690" s="2" t="s">
        <v>983</v>
      </c>
      <c r="C2690" s="2" t="s">
        <v>990</v>
      </c>
      <c r="D2690" s="2" t="s">
        <v>995</v>
      </c>
      <c r="E2690" s="2" t="s">
        <v>985</v>
      </c>
      <c r="F2690">
        <v>3</v>
      </c>
      <c r="G2690" s="1">
        <v>41654</v>
      </c>
      <c r="H2690" s="61">
        <v>2014</v>
      </c>
      <c r="I2690" s="5" t="s">
        <v>986</v>
      </c>
      <c r="J2690" s="1">
        <v>41665</v>
      </c>
      <c r="K2690" s="42">
        <v>8.5</v>
      </c>
      <c r="L2690" t="str">
        <f t="shared" si="296"/>
        <v>Profundo</v>
      </c>
      <c r="M2690" s="2" t="s">
        <v>1040</v>
      </c>
      <c r="N2690" t="str">
        <f>VLOOKUP(M2690,spp!A:B,2,FALSE)</f>
        <v>Sufflamen verres</v>
      </c>
      <c r="O2690">
        <f t="shared" si="302"/>
        <v>1</v>
      </c>
      <c r="S2690">
        <v>1</v>
      </c>
      <c r="AJ2690">
        <f>VLOOKUP(M2690,spp!A:C,3,FALSE)</f>
        <v>2</v>
      </c>
      <c r="AK2690">
        <f>VLOOKUP(M2690,spp!A:D,4,FALSE)</f>
        <v>3</v>
      </c>
      <c r="AL2690">
        <f t="shared" si="297"/>
        <v>10718.75</v>
      </c>
      <c r="AM2690">
        <f t="shared" si="298"/>
        <v>267.96875</v>
      </c>
      <c r="AN2690">
        <f t="shared" si="299"/>
        <v>2679.6875</v>
      </c>
      <c r="AO2690">
        <f t="shared" si="300"/>
        <v>2.6796875</v>
      </c>
      <c r="AP2690">
        <f t="shared" si="301"/>
        <v>0.02</v>
      </c>
      <c r="AQ2690">
        <f>VLOOKUP(M2690,spp!A:H,8,FALSE)</f>
        <v>3.3</v>
      </c>
      <c r="AR2690" t="str">
        <f>VLOOKUP(M2690,spp!A:K,10,FALSE)</f>
        <v>Depredador</v>
      </c>
      <c r="AS2690" t="str">
        <f>VLOOKUP(M2690,spp!A:L,12,FALSE)</f>
        <v>LC</v>
      </c>
    </row>
    <row r="2691" spans="1:45" x14ac:dyDescent="0.3">
      <c r="A2691">
        <v>5</v>
      </c>
      <c r="B2691" s="2" t="s">
        <v>983</v>
      </c>
      <c r="C2691" s="2" t="s">
        <v>990</v>
      </c>
      <c r="D2691" s="2" t="s">
        <v>995</v>
      </c>
      <c r="E2691" s="2" t="s">
        <v>985</v>
      </c>
      <c r="F2691">
        <v>3</v>
      </c>
      <c r="G2691" s="1">
        <v>41654</v>
      </c>
      <c r="H2691" s="61">
        <v>2014</v>
      </c>
      <c r="I2691" s="5" t="s">
        <v>986</v>
      </c>
      <c r="J2691" s="1">
        <v>41665</v>
      </c>
      <c r="K2691" s="42">
        <v>8.5</v>
      </c>
      <c r="L2691" t="str">
        <f t="shared" si="296"/>
        <v>Profundo</v>
      </c>
      <c r="M2691" s="2" t="s">
        <v>1021</v>
      </c>
      <c r="N2691" t="str">
        <f>VLOOKUP(M2691,spp!A:B,2,FALSE)</f>
        <v>Johnrandallia nigrirostris</v>
      </c>
      <c r="O2691">
        <f t="shared" si="302"/>
        <v>1</v>
      </c>
      <c r="R2691">
        <v>1</v>
      </c>
      <c r="AJ2691">
        <f>VLOOKUP(M2691,spp!A:C,3,FALSE)</f>
        <v>2</v>
      </c>
      <c r="AK2691">
        <f>VLOOKUP(M2691,spp!A:D,4,FALSE)</f>
        <v>3</v>
      </c>
      <c r="AL2691">
        <f t="shared" si="297"/>
        <v>3906.25</v>
      </c>
      <c r="AM2691">
        <f t="shared" si="298"/>
        <v>97.65625</v>
      </c>
      <c r="AN2691">
        <f t="shared" si="299"/>
        <v>976.5625</v>
      </c>
      <c r="AO2691">
        <f t="shared" si="300"/>
        <v>0.9765625</v>
      </c>
      <c r="AP2691">
        <f t="shared" si="301"/>
        <v>0.02</v>
      </c>
      <c r="AQ2691">
        <f>VLOOKUP(M2691,spp!A:H,8,FALSE)</f>
        <v>3</v>
      </c>
      <c r="AR2691" t="str">
        <f>VLOOKUP(M2691,spp!A:K,10,FALSE)</f>
        <v>Depredador</v>
      </c>
      <c r="AS2691" t="str">
        <f>VLOOKUP(M2691,spp!A:L,12,FALSE)</f>
        <v>LC</v>
      </c>
    </row>
    <row r="2692" spans="1:45" x14ac:dyDescent="0.3">
      <c r="A2692">
        <v>10</v>
      </c>
      <c r="B2692" s="2" t="s">
        <v>983</v>
      </c>
      <c r="C2692" s="2" t="s">
        <v>990</v>
      </c>
      <c r="D2692" s="2" t="s">
        <v>1003</v>
      </c>
      <c r="E2692" s="2" t="s">
        <v>985</v>
      </c>
      <c r="F2692">
        <v>1</v>
      </c>
      <c r="G2692" s="1">
        <v>41654</v>
      </c>
      <c r="H2692" s="61">
        <v>2014</v>
      </c>
      <c r="I2692" s="5" t="s">
        <v>986</v>
      </c>
      <c r="J2692" s="1">
        <v>41665</v>
      </c>
      <c r="K2692" s="42">
        <v>4</v>
      </c>
      <c r="L2692" t="str">
        <f t="shared" ref="L2692:L2755" si="303">IF(K2692&gt;6,"Profundo","Somero")</f>
        <v>Somero</v>
      </c>
      <c r="M2692" s="2" t="s">
        <v>1022</v>
      </c>
      <c r="N2692" t="str">
        <f>VLOOKUP(M2692,spp!A:B,2,FALSE)</f>
        <v>Epinephelus labriformis</v>
      </c>
      <c r="O2692">
        <f t="shared" si="302"/>
        <v>1</v>
      </c>
      <c r="T2692">
        <v>1</v>
      </c>
      <c r="AJ2692">
        <f>VLOOKUP(M2692,spp!A:C,3,FALSE)</f>
        <v>3</v>
      </c>
      <c r="AK2692">
        <f>VLOOKUP(M2692,spp!A:D,4,FALSE)</f>
        <v>2.9</v>
      </c>
      <c r="AL2692">
        <f t="shared" ref="AL2692:AL2755" si="304">((AJ2692*$P$2^AK2692)*P2692)+((AJ2692*$Q$2^AK2692)*Q2692)+((AJ2692*$R$2^AK2692)*R2692)+((AJ2692*$S$2^AK2692)*S2692)+((AJ2692*$T$2^AK2692)*T2692)+((AJ2692*$U$2^AK2692)*U2692)+((AJ2692*$V$2^AK2692)*V2692)+((AJ2692*$W$2^AK2692)*W2692)+((AJ2692*$X$2^AK2692)*X2692)+((AJ2692*$Y$2^AK2692)*Y2692)+((AJ2692*$Z$2^AK2692)*Z2692)+((AJ2692*$AA$2^AK2692)*AA2692)+((AJ2692*$AB$2^AK2692)*AB2692)+ ((AJ2692*$AC$2^AK2692)*AC2692)+((AJ2692*$AD$2^AK2692)*AD2692)+((AJ2692*$AE$2^AK2692)*AE2692)+((AJ2692*$AF$2^AK2692)*AF2692)+((AJ2692*$AG$2^AK2692)*AG2692)+((AJ2692*$AH$2^AK2692)*AH2692)</f>
        <v>33974.046734891948</v>
      </c>
      <c r="AM2692">
        <f t="shared" ref="AM2692:AM2755" si="305">AL2692/40</f>
        <v>849.35116837229873</v>
      </c>
      <c r="AN2692">
        <f t="shared" ref="AN2692:AN2755" si="306">AM2692*10</f>
        <v>8493.5116837229871</v>
      </c>
      <c r="AO2692">
        <f t="shared" ref="AO2692:AO2755" si="307">AN2692/1000</f>
        <v>8.4935116837229874</v>
      </c>
      <c r="AP2692">
        <f t="shared" ref="AP2692:AP2755" si="308">O2692/$C$1</f>
        <v>0.02</v>
      </c>
      <c r="AQ2692">
        <f>VLOOKUP(M2692,spp!A:H,8,FALSE)</f>
        <v>4</v>
      </c>
      <c r="AR2692" t="str">
        <f>VLOOKUP(M2692,spp!A:K,10,FALSE)</f>
        <v>Depredador Tope</v>
      </c>
      <c r="AS2692" t="str">
        <f>VLOOKUP(M2692,spp!A:L,12,FALSE)</f>
        <v>LC</v>
      </c>
    </row>
    <row r="2693" spans="1:45" x14ac:dyDescent="0.3">
      <c r="A2693">
        <v>10</v>
      </c>
      <c r="B2693" s="2" t="s">
        <v>983</v>
      </c>
      <c r="C2693" s="2" t="s">
        <v>990</v>
      </c>
      <c r="D2693" s="2" t="s">
        <v>1003</v>
      </c>
      <c r="E2693" s="2" t="s">
        <v>985</v>
      </c>
      <c r="F2693">
        <v>1</v>
      </c>
      <c r="G2693" s="1">
        <v>41654</v>
      </c>
      <c r="H2693" s="61">
        <v>2014</v>
      </c>
      <c r="I2693" s="5" t="s">
        <v>986</v>
      </c>
      <c r="J2693" s="1">
        <v>41665</v>
      </c>
      <c r="K2693" s="42">
        <v>4</v>
      </c>
      <c r="L2693" t="str">
        <f t="shared" si="303"/>
        <v>Somero</v>
      </c>
      <c r="M2693" s="2" t="s">
        <v>1017</v>
      </c>
      <c r="N2693" t="str">
        <f>VLOOKUP(M2693,spp!A:B,2,FALSE)</f>
        <v>Halichoeres dispilus</v>
      </c>
      <c r="O2693">
        <f t="shared" si="302"/>
        <v>8</v>
      </c>
      <c r="Q2693">
        <v>3</v>
      </c>
      <c r="R2693">
        <v>5</v>
      </c>
      <c r="AJ2693">
        <f>VLOOKUP(M2693,spp!A:C,3,FALSE)</f>
        <v>1.26E-2</v>
      </c>
      <c r="AK2693">
        <f>VLOOKUP(M2693,spp!A:D,4,FALSE)</f>
        <v>3</v>
      </c>
      <c r="AL2693">
        <f t="shared" si="304"/>
        <v>138.99375000000001</v>
      </c>
      <c r="AM2693">
        <f t="shared" si="305"/>
        <v>3.4748437500000002</v>
      </c>
      <c r="AN2693">
        <f t="shared" si="306"/>
        <v>34.748437500000001</v>
      </c>
      <c r="AO2693">
        <f t="shared" si="307"/>
        <v>3.47484375E-2</v>
      </c>
      <c r="AP2693">
        <f t="shared" si="308"/>
        <v>0.16</v>
      </c>
      <c r="AQ2693">
        <f>VLOOKUP(M2693,spp!A:H,8,FALSE)</f>
        <v>3.9</v>
      </c>
      <c r="AR2693" t="str">
        <f>VLOOKUP(M2693,spp!A:K,10,FALSE)</f>
        <v>Depredador</v>
      </c>
      <c r="AS2693" t="str">
        <f>VLOOKUP(M2693,spp!A:L,12,FALSE)</f>
        <v>LC</v>
      </c>
    </row>
    <row r="2694" spans="1:45" x14ac:dyDescent="0.3">
      <c r="A2694">
        <v>10</v>
      </c>
      <c r="B2694" s="2" t="s">
        <v>983</v>
      </c>
      <c r="C2694" s="2" t="s">
        <v>990</v>
      </c>
      <c r="D2694" s="2" t="s">
        <v>1003</v>
      </c>
      <c r="E2694" s="2" t="s">
        <v>985</v>
      </c>
      <c r="F2694">
        <v>1</v>
      </c>
      <c r="G2694" s="1">
        <v>41654</v>
      </c>
      <c r="H2694" s="61">
        <v>2014</v>
      </c>
      <c r="I2694" s="5" t="s">
        <v>986</v>
      </c>
      <c r="J2694" s="1">
        <v>41665</v>
      </c>
      <c r="K2694" s="42">
        <v>4</v>
      </c>
      <c r="L2694" t="str">
        <f t="shared" si="303"/>
        <v>Somero</v>
      </c>
      <c r="M2694" s="2" t="s">
        <v>1054</v>
      </c>
      <c r="N2694" t="str">
        <f>VLOOKUP(M2694,spp!A:B,2,FALSE)</f>
        <v>Halichoeres nicholsi</v>
      </c>
      <c r="O2694">
        <f t="shared" si="302"/>
        <v>5</v>
      </c>
      <c r="R2694">
        <v>4</v>
      </c>
      <c r="S2694">
        <v>1</v>
      </c>
      <c r="AJ2694">
        <f>VLOOKUP(M2694,spp!A:C,3,FALSE)</f>
        <v>1.26E-2</v>
      </c>
      <c r="AK2694">
        <f>VLOOKUP(M2694,spp!A:D,4,FALSE)</f>
        <v>3</v>
      </c>
      <c r="AL2694">
        <f t="shared" si="304"/>
        <v>165.96562499999999</v>
      </c>
      <c r="AM2694">
        <f t="shared" si="305"/>
        <v>4.1491406249999994</v>
      </c>
      <c r="AN2694">
        <f t="shared" si="306"/>
        <v>41.491406249999997</v>
      </c>
      <c r="AO2694">
        <f t="shared" si="307"/>
        <v>4.1491406249999994E-2</v>
      </c>
      <c r="AP2694">
        <f t="shared" si="308"/>
        <v>0.1</v>
      </c>
      <c r="AQ2694">
        <f>VLOOKUP(M2694,spp!A:H,8,FALSE)</f>
        <v>4</v>
      </c>
      <c r="AR2694" t="str">
        <f>VLOOKUP(M2694,spp!A:K,10,FALSE)</f>
        <v>Depredador Tope</v>
      </c>
      <c r="AS2694" t="str">
        <f>VLOOKUP(M2694,spp!A:L,12,FALSE)</f>
        <v>LC</v>
      </c>
    </row>
    <row r="2695" spans="1:45" x14ac:dyDescent="0.3">
      <c r="A2695">
        <v>10</v>
      </c>
      <c r="B2695" s="2" t="s">
        <v>983</v>
      </c>
      <c r="C2695" s="2" t="s">
        <v>990</v>
      </c>
      <c r="D2695" s="2" t="s">
        <v>1003</v>
      </c>
      <c r="E2695" s="2" t="s">
        <v>985</v>
      </c>
      <c r="F2695">
        <v>1</v>
      </c>
      <c r="G2695" s="1">
        <v>41654</v>
      </c>
      <c r="H2695" s="61">
        <v>2014</v>
      </c>
      <c r="I2695" s="5" t="s">
        <v>986</v>
      </c>
      <c r="J2695" s="1">
        <v>41665</v>
      </c>
      <c r="K2695" s="42">
        <v>4</v>
      </c>
      <c r="L2695" t="str">
        <f t="shared" si="303"/>
        <v>Somero</v>
      </c>
      <c r="M2695" s="2" t="s">
        <v>1042</v>
      </c>
      <c r="N2695" t="str">
        <f>VLOOKUP(M2695,spp!A:B,2,FALSE)</f>
        <v>Bodianus diplotaenia</v>
      </c>
      <c r="O2695">
        <f t="shared" si="302"/>
        <v>1</v>
      </c>
      <c r="T2695">
        <v>1</v>
      </c>
      <c r="AJ2695">
        <f>VLOOKUP(M2695,spp!A:C,3,FALSE)</f>
        <v>2.01E-2</v>
      </c>
      <c r="AK2695">
        <f>VLOOKUP(M2695,spp!A:D,4,FALSE)</f>
        <v>2</v>
      </c>
      <c r="AL2695">
        <f t="shared" si="304"/>
        <v>12.5625</v>
      </c>
      <c r="AM2695">
        <f t="shared" si="305"/>
        <v>0.31406250000000002</v>
      </c>
      <c r="AN2695">
        <f t="shared" si="306"/>
        <v>3.140625</v>
      </c>
      <c r="AO2695">
        <f t="shared" si="307"/>
        <v>3.1406250000000002E-3</v>
      </c>
      <c r="AP2695">
        <f t="shared" si="308"/>
        <v>0.02</v>
      </c>
      <c r="AQ2695">
        <f>VLOOKUP(M2695,spp!A:H,8,FALSE)</f>
        <v>3.4</v>
      </c>
      <c r="AR2695" t="str">
        <f>VLOOKUP(M2695,spp!A:K,10,FALSE)</f>
        <v>Depredador</v>
      </c>
      <c r="AS2695" t="str">
        <f>VLOOKUP(M2695,spp!A:L,12,FALSE)</f>
        <v>LC</v>
      </c>
    </row>
    <row r="2696" spans="1:45" x14ac:dyDescent="0.3">
      <c r="A2696">
        <v>10</v>
      </c>
      <c r="B2696" s="2" t="s">
        <v>983</v>
      </c>
      <c r="C2696" s="2" t="s">
        <v>990</v>
      </c>
      <c r="D2696" s="2" t="s">
        <v>1003</v>
      </c>
      <c r="E2696" s="2" t="s">
        <v>985</v>
      </c>
      <c r="F2696">
        <v>1</v>
      </c>
      <c r="G2696" s="1">
        <v>41654</v>
      </c>
      <c r="H2696" s="61">
        <v>2014</v>
      </c>
      <c r="I2696" s="5" t="s">
        <v>986</v>
      </c>
      <c r="J2696" s="1">
        <v>41665</v>
      </c>
      <c r="K2696" s="42">
        <v>4</v>
      </c>
      <c r="L2696" t="str">
        <f t="shared" si="303"/>
        <v>Somero</v>
      </c>
      <c r="M2696" s="2" t="s">
        <v>1021</v>
      </c>
      <c r="N2696" t="str">
        <f>VLOOKUP(M2696,spp!A:B,2,FALSE)</f>
        <v>Johnrandallia nigrirostris</v>
      </c>
      <c r="O2696">
        <f t="shared" si="302"/>
        <v>2</v>
      </c>
      <c r="Q2696">
        <v>2</v>
      </c>
      <c r="AJ2696">
        <f>VLOOKUP(M2696,spp!A:C,3,FALSE)</f>
        <v>2</v>
      </c>
      <c r="AK2696">
        <f>VLOOKUP(M2696,spp!A:D,4,FALSE)</f>
        <v>3</v>
      </c>
      <c r="AL2696">
        <f t="shared" si="304"/>
        <v>1687.5</v>
      </c>
      <c r="AM2696">
        <f t="shared" si="305"/>
        <v>42.1875</v>
      </c>
      <c r="AN2696">
        <f t="shared" si="306"/>
        <v>421.875</v>
      </c>
      <c r="AO2696">
        <f t="shared" si="307"/>
        <v>0.421875</v>
      </c>
      <c r="AP2696">
        <f t="shared" si="308"/>
        <v>0.04</v>
      </c>
      <c r="AQ2696">
        <f>VLOOKUP(M2696,spp!A:H,8,FALSE)</f>
        <v>3</v>
      </c>
      <c r="AR2696" t="str">
        <f>VLOOKUP(M2696,spp!A:K,10,FALSE)</f>
        <v>Depredador</v>
      </c>
      <c r="AS2696" t="str">
        <f>VLOOKUP(M2696,spp!A:L,12,FALSE)</f>
        <v>LC</v>
      </c>
    </row>
    <row r="2697" spans="1:45" x14ac:dyDescent="0.3">
      <c r="A2697">
        <v>10</v>
      </c>
      <c r="B2697" s="2" t="s">
        <v>983</v>
      </c>
      <c r="C2697" s="2" t="s">
        <v>990</v>
      </c>
      <c r="D2697" s="2" t="s">
        <v>1003</v>
      </c>
      <c r="E2697" s="2" t="s">
        <v>985</v>
      </c>
      <c r="F2697">
        <v>1</v>
      </c>
      <c r="G2697" s="1">
        <v>41654</v>
      </c>
      <c r="H2697" s="61">
        <v>2014</v>
      </c>
      <c r="I2697" s="5" t="s">
        <v>986</v>
      </c>
      <c r="J2697" s="1">
        <v>41665</v>
      </c>
      <c r="K2697" s="42">
        <v>4</v>
      </c>
      <c r="L2697" t="str">
        <f t="shared" si="303"/>
        <v>Somero</v>
      </c>
      <c r="M2697" s="2" t="s">
        <v>1019</v>
      </c>
      <c r="N2697" t="str">
        <f>VLOOKUP(M2697,spp!A:B,2,FALSE)</f>
        <v>Stegastes acapulcoensis</v>
      </c>
      <c r="O2697">
        <f t="shared" si="302"/>
        <v>15</v>
      </c>
      <c r="Q2697">
        <v>15</v>
      </c>
      <c r="AJ2697">
        <f>VLOOKUP(M2697,spp!A:C,3,FALSE)</f>
        <v>3.49E-2</v>
      </c>
      <c r="AK2697">
        <f>VLOOKUP(M2697,spp!A:D,4,FALSE)</f>
        <v>2</v>
      </c>
      <c r="AL2697">
        <f t="shared" si="304"/>
        <v>29.446874999999999</v>
      </c>
      <c r="AM2697">
        <f t="shared" si="305"/>
        <v>0.73617187499999992</v>
      </c>
      <c r="AN2697">
        <f t="shared" si="306"/>
        <v>7.3617187499999996</v>
      </c>
      <c r="AO2697">
        <f t="shared" si="307"/>
        <v>7.3617187499999993E-3</v>
      </c>
      <c r="AP2697">
        <f t="shared" si="308"/>
        <v>0.3</v>
      </c>
      <c r="AQ2697">
        <f>VLOOKUP(M2697,spp!A:H,8,FALSE)</f>
        <v>2</v>
      </c>
      <c r="AR2697" t="str">
        <f>VLOOKUP(M2697,spp!A:K,10,FALSE)</f>
        <v>Herbívoro</v>
      </c>
      <c r="AS2697" t="str">
        <f>VLOOKUP(M2697,spp!A:L,12,FALSE)</f>
        <v>LC</v>
      </c>
    </row>
    <row r="2698" spans="1:45" x14ac:dyDescent="0.3">
      <c r="A2698">
        <v>10</v>
      </c>
      <c r="B2698" s="2" t="s">
        <v>983</v>
      </c>
      <c r="C2698" s="2" t="s">
        <v>990</v>
      </c>
      <c r="D2698" s="2" t="s">
        <v>1003</v>
      </c>
      <c r="E2698" s="2" t="s">
        <v>985</v>
      </c>
      <c r="F2698">
        <v>1</v>
      </c>
      <c r="G2698" s="1">
        <v>41654</v>
      </c>
      <c r="H2698" s="61">
        <v>2014</v>
      </c>
      <c r="I2698" s="5" t="s">
        <v>986</v>
      </c>
      <c r="J2698" s="1">
        <v>41665</v>
      </c>
      <c r="K2698" s="42">
        <v>4</v>
      </c>
      <c r="L2698" t="str">
        <f t="shared" si="303"/>
        <v>Somero</v>
      </c>
      <c r="M2698" s="2" t="s">
        <v>1031</v>
      </c>
      <c r="N2698" t="str">
        <f>VLOOKUP(M2698,spp!A:B,2,FALSE)</f>
        <v>Ophioblennius steindachneri</v>
      </c>
      <c r="O2698">
        <f t="shared" si="302"/>
        <v>1</v>
      </c>
      <c r="S2698">
        <v>1</v>
      </c>
      <c r="AJ2698">
        <f>VLOOKUP(M2698,spp!A:C,3,FALSE)</f>
        <v>3</v>
      </c>
      <c r="AK2698">
        <f>VLOOKUP(M2698,spp!A:D,4,FALSE)</f>
        <v>2.379</v>
      </c>
      <c r="AL2698">
        <f t="shared" si="304"/>
        <v>2718.3712761282668</v>
      </c>
      <c r="AM2698">
        <f t="shared" si="305"/>
        <v>67.959281903206673</v>
      </c>
      <c r="AN2698">
        <f t="shared" si="306"/>
        <v>679.5928190320667</v>
      </c>
      <c r="AO2698">
        <f t="shared" si="307"/>
        <v>0.6795928190320667</v>
      </c>
      <c r="AP2698">
        <f t="shared" si="308"/>
        <v>0.02</v>
      </c>
      <c r="AQ2698">
        <f>VLOOKUP(M2698,spp!A:H,8,FALSE)</f>
        <v>2.7</v>
      </c>
      <c r="AR2698" t="str">
        <f>VLOOKUP(M2698,spp!A:K,10,FALSE)</f>
        <v>Herbívoro</v>
      </c>
      <c r="AS2698" t="str">
        <f>VLOOKUP(M2698,spp!A:L,12,FALSE)</f>
        <v>LC</v>
      </c>
    </row>
    <row r="2699" spans="1:45" x14ac:dyDescent="0.3">
      <c r="A2699">
        <v>10</v>
      </c>
      <c r="B2699" s="2" t="s">
        <v>983</v>
      </c>
      <c r="C2699" s="2" t="s">
        <v>990</v>
      </c>
      <c r="D2699" s="2" t="s">
        <v>1003</v>
      </c>
      <c r="E2699" s="2" t="s">
        <v>985</v>
      </c>
      <c r="F2699">
        <v>1</v>
      </c>
      <c r="G2699" s="1">
        <v>41654</v>
      </c>
      <c r="H2699" s="61">
        <v>2014</v>
      </c>
      <c r="I2699" s="5" t="s">
        <v>986</v>
      </c>
      <c r="J2699" s="1">
        <v>41665</v>
      </c>
      <c r="K2699" s="42">
        <v>4</v>
      </c>
      <c r="L2699" t="str">
        <f t="shared" si="303"/>
        <v>Somero</v>
      </c>
      <c r="M2699" s="2" t="s">
        <v>1050</v>
      </c>
      <c r="N2699" t="str">
        <f>VLOOKUP(M2699,spp!A:B,2,FALSE)</f>
        <v>Stegastes flavilatus</v>
      </c>
      <c r="O2699">
        <f t="shared" si="302"/>
        <v>2</v>
      </c>
      <c r="Q2699">
        <v>2</v>
      </c>
      <c r="AJ2699">
        <f>VLOOKUP(M2699,spp!A:C,3,FALSE)</f>
        <v>3.49E-2</v>
      </c>
      <c r="AK2699">
        <f>VLOOKUP(M2699,spp!A:D,4,FALSE)</f>
        <v>2</v>
      </c>
      <c r="AL2699">
        <f t="shared" si="304"/>
        <v>3.92625</v>
      </c>
      <c r="AM2699">
        <f t="shared" si="305"/>
        <v>9.815625E-2</v>
      </c>
      <c r="AN2699">
        <f t="shared" si="306"/>
        <v>0.9815625</v>
      </c>
      <c r="AO2699">
        <f t="shared" si="307"/>
        <v>9.8156250000000001E-4</v>
      </c>
      <c r="AP2699">
        <f t="shared" si="308"/>
        <v>0.04</v>
      </c>
      <c r="AQ2699">
        <f>VLOOKUP(M2699,spp!A:H,8,FALSE)</f>
        <v>2</v>
      </c>
      <c r="AR2699" t="str">
        <f>VLOOKUP(M2699,spp!A:K,10,FALSE)</f>
        <v>Herbívoro</v>
      </c>
      <c r="AS2699" t="str">
        <f>VLOOKUP(M2699,spp!A:L,12,FALSE)</f>
        <v>LC</v>
      </c>
    </row>
    <row r="2700" spans="1:45" x14ac:dyDescent="0.3">
      <c r="A2700">
        <v>10</v>
      </c>
      <c r="B2700" s="2" t="s">
        <v>983</v>
      </c>
      <c r="C2700" s="2" t="s">
        <v>990</v>
      </c>
      <c r="D2700" s="2" t="s">
        <v>1003</v>
      </c>
      <c r="E2700" s="2" t="s">
        <v>985</v>
      </c>
      <c r="F2700">
        <v>1</v>
      </c>
      <c r="G2700" s="1">
        <v>41654</v>
      </c>
      <c r="H2700" s="61">
        <v>2014</v>
      </c>
      <c r="I2700" s="5" t="s">
        <v>986</v>
      </c>
      <c r="J2700" s="1">
        <v>41665</v>
      </c>
      <c r="K2700" s="42">
        <v>4</v>
      </c>
      <c r="L2700" t="str">
        <f t="shared" si="303"/>
        <v>Somero</v>
      </c>
      <c r="M2700" s="2" t="s">
        <v>1041</v>
      </c>
      <c r="N2700" t="str">
        <f>VLOOKUP(M2700,spp!A:B,2,FALSE)</f>
        <v>Chromis atrilobata</v>
      </c>
      <c r="O2700">
        <f t="shared" si="302"/>
        <v>50</v>
      </c>
      <c r="P2700">
        <v>50</v>
      </c>
      <c r="AJ2700">
        <f>VLOOKUP(M2700,spp!A:C,3,FALSE)</f>
        <v>5</v>
      </c>
      <c r="AK2700">
        <f>VLOOKUP(M2700,spp!A:D,4,FALSE)</f>
        <v>3.41655</v>
      </c>
      <c r="AL2700">
        <f t="shared" si="304"/>
        <v>5721.658659904725</v>
      </c>
      <c r="AM2700">
        <f t="shared" si="305"/>
        <v>143.04146649761813</v>
      </c>
      <c r="AN2700">
        <f t="shared" si="306"/>
        <v>1430.4146649761813</v>
      </c>
      <c r="AO2700">
        <f t="shared" si="307"/>
        <v>1.4304146649761813</v>
      </c>
      <c r="AP2700">
        <f t="shared" si="308"/>
        <v>1</v>
      </c>
      <c r="AQ2700">
        <f>VLOOKUP(M2700,spp!A:H,8,FALSE)</f>
        <v>3.4</v>
      </c>
      <c r="AR2700" t="str">
        <f>VLOOKUP(M2700,spp!A:K,10,FALSE)</f>
        <v>Planctívoro</v>
      </c>
      <c r="AS2700" t="str">
        <f>VLOOKUP(M2700,spp!A:L,12,FALSE)</f>
        <v>LC</v>
      </c>
    </row>
    <row r="2701" spans="1:45" x14ac:dyDescent="0.3">
      <c r="A2701">
        <v>10</v>
      </c>
      <c r="B2701" s="2" t="s">
        <v>983</v>
      </c>
      <c r="C2701" s="2" t="s">
        <v>990</v>
      </c>
      <c r="D2701" s="2" t="s">
        <v>1003</v>
      </c>
      <c r="E2701" s="2" t="s">
        <v>985</v>
      </c>
      <c r="F2701">
        <v>1</v>
      </c>
      <c r="G2701" s="1">
        <v>41654</v>
      </c>
      <c r="H2701" s="61">
        <v>2014</v>
      </c>
      <c r="I2701" s="5" t="s">
        <v>986</v>
      </c>
      <c r="J2701" s="1">
        <v>41665</v>
      </c>
      <c r="K2701" s="42">
        <v>4</v>
      </c>
      <c r="L2701" t="str">
        <f t="shared" si="303"/>
        <v>Somero</v>
      </c>
      <c r="M2701" s="2" t="s">
        <v>1044</v>
      </c>
      <c r="N2701" t="str">
        <f>VLOOKUP(M2701,spp!A:B,2,FALSE)</f>
        <v>Scarus perrico</v>
      </c>
      <c r="O2701">
        <f t="shared" si="302"/>
        <v>1</v>
      </c>
      <c r="U2701">
        <v>1</v>
      </c>
      <c r="AJ2701">
        <f>VLOOKUP(M2701,spp!A:C,3,FALSE)</f>
        <v>1</v>
      </c>
      <c r="AK2701">
        <f>VLOOKUP(M2701,spp!A:D,4,FALSE)</f>
        <v>3</v>
      </c>
      <c r="AL2701">
        <f t="shared" si="304"/>
        <v>42875</v>
      </c>
      <c r="AM2701">
        <f t="shared" si="305"/>
        <v>1071.875</v>
      </c>
      <c r="AN2701">
        <f t="shared" si="306"/>
        <v>10718.75</v>
      </c>
      <c r="AO2701">
        <f t="shared" si="307"/>
        <v>10.71875</v>
      </c>
      <c r="AP2701">
        <f t="shared" si="308"/>
        <v>0.02</v>
      </c>
      <c r="AQ2701">
        <f>VLOOKUP(M2701,spp!A:H,8,FALSE)</f>
        <v>2</v>
      </c>
      <c r="AR2701" t="str">
        <f>VLOOKUP(M2701,spp!A:K,10,FALSE)</f>
        <v>Herbívoro</v>
      </c>
      <c r="AS2701" t="str">
        <f>VLOOKUP(M2701,spp!A:L,12,FALSE)</f>
        <v>LC</v>
      </c>
    </row>
    <row r="2702" spans="1:45" x14ac:dyDescent="0.3">
      <c r="A2702">
        <v>10</v>
      </c>
      <c r="B2702" s="2" t="s">
        <v>983</v>
      </c>
      <c r="C2702" s="2" t="s">
        <v>990</v>
      </c>
      <c r="D2702" s="2" t="s">
        <v>1003</v>
      </c>
      <c r="E2702" s="2" t="s">
        <v>985</v>
      </c>
      <c r="F2702">
        <v>1</v>
      </c>
      <c r="G2702" s="1">
        <v>41654</v>
      </c>
      <c r="H2702" s="61">
        <v>2014</v>
      </c>
      <c r="I2702" s="5" t="s">
        <v>986</v>
      </c>
      <c r="J2702" s="1">
        <v>41665</v>
      </c>
      <c r="K2702" s="42">
        <v>4</v>
      </c>
      <c r="L2702" t="str">
        <f t="shared" si="303"/>
        <v>Somero</v>
      </c>
      <c r="M2702" s="2" t="s">
        <v>1036</v>
      </c>
      <c r="N2702" t="str">
        <f>VLOOKUP(M2702,spp!A:B,2,FALSE)</f>
        <v>Chaetodon humeralis</v>
      </c>
      <c r="O2702">
        <f t="shared" si="302"/>
        <v>4</v>
      </c>
      <c r="Q2702">
        <v>4</v>
      </c>
      <c r="AJ2702">
        <f>VLOOKUP(M2702,spp!A:C,3,FALSE)</f>
        <v>2</v>
      </c>
      <c r="AK2702">
        <f>VLOOKUP(M2702,spp!A:D,4,FALSE)</f>
        <v>2.9895</v>
      </c>
      <c r="AL2702">
        <f t="shared" si="304"/>
        <v>3304.3468950924325</v>
      </c>
      <c r="AM2702">
        <f t="shared" si="305"/>
        <v>82.60867237731081</v>
      </c>
      <c r="AN2702">
        <f t="shared" si="306"/>
        <v>826.08672377310813</v>
      </c>
      <c r="AO2702">
        <f t="shared" si="307"/>
        <v>0.8260867237731081</v>
      </c>
      <c r="AP2702">
        <f t="shared" si="308"/>
        <v>0.08</v>
      </c>
      <c r="AQ2702">
        <f>VLOOKUP(M2702,spp!A:H,8,FALSE)</f>
        <v>2.7</v>
      </c>
      <c r="AR2702" t="str">
        <f>VLOOKUP(M2702,spp!A:K,10,FALSE)</f>
        <v>Herbívoro</v>
      </c>
      <c r="AS2702" t="str">
        <f>VLOOKUP(M2702,spp!A:L,12,FALSE)</f>
        <v>LC</v>
      </c>
    </row>
    <row r="2703" spans="1:45" x14ac:dyDescent="0.3">
      <c r="A2703">
        <v>10</v>
      </c>
      <c r="B2703" s="2" t="s">
        <v>983</v>
      </c>
      <c r="C2703" s="2" t="s">
        <v>990</v>
      </c>
      <c r="D2703" s="2" t="s">
        <v>1003</v>
      </c>
      <c r="E2703" s="2" t="s">
        <v>985</v>
      </c>
      <c r="F2703">
        <v>1</v>
      </c>
      <c r="G2703" s="1">
        <v>41654</v>
      </c>
      <c r="H2703" s="61">
        <v>2014</v>
      </c>
      <c r="I2703" s="5" t="s">
        <v>986</v>
      </c>
      <c r="J2703" s="1">
        <v>41665</v>
      </c>
      <c r="K2703" s="42">
        <v>4</v>
      </c>
      <c r="L2703" t="str">
        <f t="shared" si="303"/>
        <v>Somero</v>
      </c>
      <c r="M2703" s="2" t="s">
        <v>1026</v>
      </c>
      <c r="N2703" t="str">
        <f>VLOOKUP(M2703,spp!A:B,2,FALSE)</f>
        <v>Microspathodon dorsalis</v>
      </c>
      <c r="O2703">
        <f t="shared" si="302"/>
        <v>2</v>
      </c>
      <c r="R2703">
        <v>2</v>
      </c>
      <c r="AJ2703">
        <f>VLOOKUP(M2703,spp!A:C,3,FALSE)</f>
        <v>2</v>
      </c>
      <c r="AK2703">
        <f>VLOOKUP(M2703,spp!A:D,4,FALSE)</f>
        <v>3</v>
      </c>
      <c r="AL2703">
        <f t="shared" si="304"/>
        <v>7812.5</v>
      </c>
      <c r="AM2703">
        <f t="shared" si="305"/>
        <v>195.3125</v>
      </c>
      <c r="AN2703">
        <f t="shared" si="306"/>
        <v>1953.125</v>
      </c>
      <c r="AO2703">
        <f t="shared" si="307"/>
        <v>1.953125</v>
      </c>
      <c r="AP2703">
        <f t="shared" si="308"/>
        <v>0.04</v>
      </c>
      <c r="AQ2703">
        <f>VLOOKUP(M2703,spp!A:H,8,FALSE)</f>
        <v>2.1</v>
      </c>
      <c r="AR2703" t="str">
        <f>VLOOKUP(M2703,spp!A:K,10,FALSE)</f>
        <v>Herbívoro</v>
      </c>
      <c r="AS2703" t="str">
        <f>VLOOKUP(M2703,spp!A:L,12,FALSE)</f>
        <v>LC</v>
      </c>
    </row>
    <row r="2704" spans="1:45" x14ac:dyDescent="0.3">
      <c r="A2704">
        <v>10</v>
      </c>
      <c r="B2704" s="2" t="s">
        <v>983</v>
      </c>
      <c r="C2704" s="2" t="s">
        <v>990</v>
      </c>
      <c r="D2704" s="2" t="s">
        <v>1003</v>
      </c>
      <c r="E2704" s="2" t="s">
        <v>985</v>
      </c>
      <c r="F2704">
        <v>1</v>
      </c>
      <c r="G2704" s="1">
        <v>41654</v>
      </c>
      <c r="H2704" s="61">
        <v>2014</v>
      </c>
      <c r="I2704" s="5" t="s">
        <v>986</v>
      </c>
      <c r="J2704" s="1">
        <v>41665</v>
      </c>
      <c r="K2704" s="42">
        <v>4</v>
      </c>
      <c r="L2704" t="str">
        <f t="shared" si="303"/>
        <v>Somero</v>
      </c>
      <c r="M2704" s="2" t="s">
        <v>1032</v>
      </c>
      <c r="N2704" t="str">
        <f>VLOOKUP(M2704,spp!A:B,2,FALSE)</f>
        <v>Lutjanus argentiventris</v>
      </c>
      <c r="O2704">
        <f t="shared" si="302"/>
        <v>1</v>
      </c>
      <c r="S2704">
        <v>1</v>
      </c>
      <c r="AJ2704">
        <f>VLOOKUP(M2704,spp!A:C,3,FALSE)</f>
        <v>1</v>
      </c>
      <c r="AK2704">
        <f>VLOOKUP(M2704,spp!A:D,4,FALSE)</f>
        <v>3</v>
      </c>
      <c r="AL2704">
        <f t="shared" si="304"/>
        <v>5359.375</v>
      </c>
      <c r="AM2704">
        <f t="shared" si="305"/>
        <v>133.984375</v>
      </c>
      <c r="AN2704">
        <f t="shared" si="306"/>
        <v>1339.84375</v>
      </c>
      <c r="AO2704">
        <f t="shared" si="307"/>
        <v>1.33984375</v>
      </c>
      <c r="AP2704">
        <f t="shared" si="308"/>
        <v>0.02</v>
      </c>
      <c r="AQ2704">
        <f>VLOOKUP(M2704,spp!A:H,8,FALSE)</f>
        <v>4</v>
      </c>
      <c r="AR2704" t="str">
        <f>VLOOKUP(M2704,spp!A:K,10,FALSE)</f>
        <v>Depredador Tope</v>
      </c>
      <c r="AS2704" t="str">
        <f>VLOOKUP(M2704,spp!A:L,12,FALSE)</f>
        <v>LC</v>
      </c>
    </row>
    <row r="2705" spans="1:45" x14ac:dyDescent="0.3">
      <c r="A2705">
        <v>10</v>
      </c>
      <c r="B2705" s="2" t="s">
        <v>983</v>
      </c>
      <c r="C2705" s="2" t="s">
        <v>990</v>
      </c>
      <c r="D2705" s="2" t="s">
        <v>1003</v>
      </c>
      <c r="E2705" s="2" t="s">
        <v>985</v>
      </c>
      <c r="F2705">
        <v>1</v>
      </c>
      <c r="G2705" s="1">
        <v>41654</v>
      </c>
      <c r="H2705" s="61">
        <v>2014</v>
      </c>
      <c r="I2705" s="5" t="s">
        <v>986</v>
      </c>
      <c r="J2705" s="1">
        <v>41665</v>
      </c>
      <c r="K2705" s="42">
        <v>4</v>
      </c>
      <c r="L2705" t="str">
        <f t="shared" si="303"/>
        <v>Somero</v>
      </c>
      <c r="M2705" s="2" t="s">
        <v>1029</v>
      </c>
      <c r="N2705" t="str">
        <f>VLOOKUP(M2705,spp!A:B,2,FALSE)</f>
        <v>Cirrhitus rivulatus</v>
      </c>
      <c r="O2705">
        <f t="shared" si="302"/>
        <v>1</v>
      </c>
      <c r="S2705">
        <v>1</v>
      </c>
      <c r="AJ2705">
        <f>VLOOKUP(M2705,spp!A:C,3,FALSE)</f>
        <v>2.76E-2</v>
      </c>
      <c r="AK2705">
        <f>VLOOKUP(M2705,spp!A:D,4,FALSE)</f>
        <v>3</v>
      </c>
      <c r="AL2705">
        <f t="shared" si="304"/>
        <v>147.91874999999999</v>
      </c>
      <c r="AM2705">
        <f t="shared" si="305"/>
        <v>3.6979687499999998</v>
      </c>
      <c r="AN2705">
        <f t="shared" si="306"/>
        <v>36.979687499999997</v>
      </c>
      <c r="AO2705">
        <f t="shared" si="307"/>
        <v>3.6979687499999997E-2</v>
      </c>
      <c r="AP2705">
        <f t="shared" si="308"/>
        <v>0.02</v>
      </c>
      <c r="AQ2705">
        <f>VLOOKUP(M2705,spp!A:H,8,FALSE)</f>
        <v>4</v>
      </c>
      <c r="AR2705" t="str">
        <f>VLOOKUP(M2705,spp!A:K,10,FALSE)</f>
        <v>Depredador Tope</v>
      </c>
      <c r="AS2705" t="str">
        <f>VLOOKUP(M2705,spp!A:L,12,FALSE)</f>
        <v>LC</v>
      </c>
    </row>
    <row r="2706" spans="1:45" x14ac:dyDescent="0.3">
      <c r="A2706">
        <v>10</v>
      </c>
      <c r="B2706" s="2" t="s">
        <v>983</v>
      </c>
      <c r="C2706" s="2" t="s">
        <v>990</v>
      </c>
      <c r="D2706" s="2" t="s">
        <v>1003</v>
      </c>
      <c r="E2706" s="2" t="s">
        <v>985</v>
      </c>
      <c r="F2706">
        <v>2</v>
      </c>
      <c r="G2706" s="1">
        <v>41654</v>
      </c>
      <c r="H2706" s="61">
        <v>2014</v>
      </c>
      <c r="I2706" s="5" t="s">
        <v>986</v>
      </c>
      <c r="J2706" s="1">
        <v>41665</v>
      </c>
      <c r="K2706" s="42">
        <v>4</v>
      </c>
      <c r="L2706" t="str">
        <f t="shared" si="303"/>
        <v>Somero</v>
      </c>
      <c r="M2706" s="2" t="s">
        <v>1017</v>
      </c>
      <c r="N2706" t="str">
        <f>VLOOKUP(M2706,spp!A:B,2,FALSE)</f>
        <v>Halichoeres dispilus</v>
      </c>
      <c r="O2706">
        <f t="shared" si="302"/>
        <v>20</v>
      </c>
      <c r="P2706">
        <v>5</v>
      </c>
      <c r="Q2706">
        <v>15</v>
      </c>
      <c r="AJ2706">
        <f>VLOOKUP(M2706,spp!A:C,3,FALSE)</f>
        <v>1.26E-2</v>
      </c>
      <c r="AK2706">
        <f>VLOOKUP(M2706,spp!A:D,4,FALSE)</f>
        <v>3</v>
      </c>
      <c r="AL2706">
        <f t="shared" si="304"/>
        <v>80.71875</v>
      </c>
      <c r="AM2706">
        <f t="shared" si="305"/>
        <v>2.0179687500000001</v>
      </c>
      <c r="AN2706">
        <f t="shared" si="306"/>
        <v>20.1796875</v>
      </c>
      <c r="AO2706">
        <f t="shared" si="307"/>
        <v>2.0179687500000001E-2</v>
      </c>
      <c r="AP2706">
        <f t="shared" si="308"/>
        <v>0.4</v>
      </c>
      <c r="AQ2706">
        <f>VLOOKUP(M2706,spp!A:H,8,FALSE)</f>
        <v>3.9</v>
      </c>
      <c r="AR2706" t="str">
        <f>VLOOKUP(M2706,spp!A:K,10,FALSE)</f>
        <v>Depredador</v>
      </c>
      <c r="AS2706" t="str">
        <f>VLOOKUP(M2706,spp!A:L,12,FALSE)</f>
        <v>LC</v>
      </c>
    </row>
    <row r="2707" spans="1:45" x14ac:dyDescent="0.3">
      <c r="A2707">
        <v>10</v>
      </c>
      <c r="B2707" s="2" t="s">
        <v>983</v>
      </c>
      <c r="C2707" s="2" t="s">
        <v>990</v>
      </c>
      <c r="D2707" s="2" t="s">
        <v>1003</v>
      </c>
      <c r="E2707" s="2" t="s">
        <v>985</v>
      </c>
      <c r="F2707">
        <v>2</v>
      </c>
      <c r="G2707" s="1">
        <v>41654</v>
      </c>
      <c r="H2707" s="61">
        <v>2014</v>
      </c>
      <c r="I2707" s="5" t="s">
        <v>986</v>
      </c>
      <c r="J2707" s="1">
        <v>41665</v>
      </c>
      <c r="K2707" s="42">
        <v>4</v>
      </c>
      <c r="L2707" t="str">
        <f t="shared" si="303"/>
        <v>Somero</v>
      </c>
      <c r="M2707" s="2" t="s">
        <v>1050</v>
      </c>
      <c r="N2707" t="str">
        <f>VLOOKUP(M2707,spp!A:B,2,FALSE)</f>
        <v>Stegastes flavilatus</v>
      </c>
      <c r="O2707">
        <f t="shared" si="302"/>
        <v>4</v>
      </c>
      <c r="Q2707">
        <v>4</v>
      </c>
      <c r="AJ2707">
        <f>VLOOKUP(M2707,spp!A:C,3,FALSE)</f>
        <v>3.49E-2</v>
      </c>
      <c r="AK2707">
        <f>VLOOKUP(M2707,spp!A:D,4,FALSE)</f>
        <v>2</v>
      </c>
      <c r="AL2707">
        <f t="shared" si="304"/>
        <v>7.8525</v>
      </c>
      <c r="AM2707">
        <f t="shared" si="305"/>
        <v>0.1963125</v>
      </c>
      <c r="AN2707">
        <f t="shared" si="306"/>
        <v>1.963125</v>
      </c>
      <c r="AO2707">
        <f t="shared" si="307"/>
        <v>1.963125E-3</v>
      </c>
      <c r="AP2707">
        <f t="shared" si="308"/>
        <v>0.08</v>
      </c>
      <c r="AQ2707">
        <f>VLOOKUP(M2707,spp!A:H,8,FALSE)</f>
        <v>2</v>
      </c>
      <c r="AR2707" t="str">
        <f>VLOOKUP(M2707,spp!A:K,10,FALSE)</f>
        <v>Herbívoro</v>
      </c>
      <c r="AS2707" t="str">
        <f>VLOOKUP(M2707,spp!A:L,12,FALSE)</f>
        <v>LC</v>
      </c>
    </row>
    <row r="2708" spans="1:45" x14ac:dyDescent="0.3">
      <c r="A2708">
        <v>10</v>
      </c>
      <c r="B2708" s="2" t="s">
        <v>983</v>
      </c>
      <c r="C2708" s="2" t="s">
        <v>990</v>
      </c>
      <c r="D2708" s="2" t="s">
        <v>1003</v>
      </c>
      <c r="E2708" s="2" t="s">
        <v>985</v>
      </c>
      <c r="F2708">
        <v>2</v>
      </c>
      <c r="G2708" s="1">
        <v>41654</v>
      </c>
      <c r="H2708" s="61">
        <v>2014</v>
      </c>
      <c r="I2708" s="5" t="s">
        <v>986</v>
      </c>
      <c r="J2708" s="1">
        <v>41665</v>
      </c>
      <c r="K2708" s="42">
        <v>4</v>
      </c>
      <c r="L2708" t="str">
        <f t="shared" si="303"/>
        <v>Somero</v>
      </c>
      <c r="M2708" s="2" t="s">
        <v>1019</v>
      </c>
      <c r="N2708" t="str">
        <f>VLOOKUP(M2708,spp!A:B,2,FALSE)</f>
        <v>Stegastes acapulcoensis</v>
      </c>
      <c r="O2708">
        <f t="shared" si="302"/>
        <v>20</v>
      </c>
      <c r="P2708">
        <v>5</v>
      </c>
      <c r="Q2708">
        <v>15</v>
      </c>
      <c r="AJ2708">
        <f>VLOOKUP(M2708,spp!A:C,3,FALSE)</f>
        <v>3.49E-2</v>
      </c>
      <c r="AK2708">
        <f>VLOOKUP(M2708,spp!A:D,4,FALSE)</f>
        <v>2</v>
      </c>
      <c r="AL2708">
        <f t="shared" si="304"/>
        <v>30.537499999999998</v>
      </c>
      <c r="AM2708">
        <f t="shared" si="305"/>
        <v>0.76343749999999999</v>
      </c>
      <c r="AN2708">
        <f t="shared" si="306"/>
        <v>7.6343750000000004</v>
      </c>
      <c r="AO2708">
        <f t="shared" si="307"/>
        <v>7.6343750000000005E-3</v>
      </c>
      <c r="AP2708">
        <f t="shared" si="308"/>
        <v>0.4</v>
      </c>
      <c r="AQ2708">
        <f>VLOOKUP(M2708,spp!A:H,8,FALSE)</f>
        <v>2</v>
      </c>
      <c r="AR2708" t="str">
        <f>VLOOKUP(M2708,spp!A:K,10,FALSE)</f>
        <v>Herbívoro</v>
      </c>
      <c r="AS2708" t="str">
        <f>VLOOKUP(M2708,spp!A:L,12,FALSE)</f>
        <v>LC</v>
      </c>
    </row>
    <row r="2709" spans="1:45" x14ac:dyDescent="0.3">
      <c r="A2709">
        <v>10</v>
      </c>
      <c r="B2709" s="2" t="s">
        <v>983</v>
      </c>
      <c r="C2709" s="2" t="s">
        <v>990</v>
      </c>
      <c r="D2709" s="2" t="s">
        <v>1003</v>
      </c>
      <c r="E2709" s="2" t="s">
        <v>985</v>
      </c>
      <c r="F2709">
        <v>2</v>
      </c>
      <c r="G2709" s="1">
        <v>41654</v>
      </c>
      <c r="H2709" s="61">
        <v>2014</v>
      </c>
      <c r="I2709" s="5" t="s">
        <v>986</v>
      </c>
      <c r="J2709" s="1">
        <v>41665</v>
      </c>
      <c r="K2709" s="42">
        <v>4</v>
      </c>
      <c r="L2709" t="str">
        <f t="shared" si="303"/>
        <v>Somero</v>
      </c>
      <c r="M2709" s="2" t="s">
        <v>1056</v>
      </c>
      <c r="N2709" t="str">
        <f>VLOOKUP(M2709,spp!A:B,2,FALSE)</f>
        <v>Canthigaster punctatissima</v>
      </c>
      <c r="O2709">
        <f t="shared" si="302"/>
        <v>1</v>
      </c>
      <c r="Q2709">
        <v>1</v>
      </c>
      <c r="AJ2709">
        <f>VLOOKUP(M2709,spp!A:C,3,FALSE)</f>
        <v>1</v>
      </c>
      <c r="AK2709">
        <f>VLOOKUP(M2709,spp!A:D,4,FALSE)</f>
        <v>2</v>
      </c>
      <c r="AL2709">
        <f t="shared" si="304"/>
        <v>56.25</v>
      </c>
      <c r="AM2709">
        <f t="shared" si="305"/>
        <v>1.40625</v>
      </c>
      <c r="AN2709">
        <f t="shared" si="306"/>
        <v>14.0625</v>
      </c>
      <c r="AO2709">
        <f t="shared" si="307"/>
        <v>1.40625E-2</v>
      </c>
      <c r="AP2709">
        <f t="shared" si="308"/>
        <v>0.02</v>
      </c>
      <c r="AQ2709">
        <f>VLOOKUP(M2709,spp!A:H,8,FALSE)</f>
        <v>3</v>
      </c>
      <c r="AR2709" t="str">
        <f>VLOOKUP(M2709,spp!A:K,10,FALSE)</f>
        <v>Depredador</v>
      </c>
      <c r="AS2709" t="str">
        <f>VLOOKUP(M2709,spp!A:L,12,FALSE)</f>
        <v>LC</v>
      </c>
    </row>
    <row r="2710" spans="1:45" x14ac:dyDescent="0.3">
      <c r="A2710">
        <v>10</v>
      </c>
      <c r="B2710" s="2" t="s">
        <v>983</v>
      </c>
      <c r="C2710" s="2" t="s">
        <v>990</v>
      </c>
      <c r="D2710" s="2" t="s">
        <v>1003</v>
      </c>
      <c r="E2710" s="2" t="s">
        <v>985</v>
      </c>
      <c r="F2710">
        <v>2</v>
      </c>
      <c r="G2710" s="1">
        <v>41654</v>
      </c>
      <c r="H2710" s="61">
        <v>2014</v>
      </c>
      <c r="I2710" s="5" t="s">
        <v>986</v>
      </c>
      <c r="J2710" s="1">
        <v>41665</v>
      </c>
      <c r="K2710" s="42">
        <v>4</v>
      </c>
      <c r="L2710" t="str">
        <f t="shared" si="303"/>
        <v>Somero</v>
      </c>
      <c r="M2710" s="2" t="s">
        <v>1020</v>
      </c>
      <c r="N2710" t="str">
        <f>VLOOKUP(M2710,spp!A:B,2,FALSE)</f>
        <v>Plagiotremus azaleus</v>
      </c>
      <c r="O2710">
        <f t="shared" si="302"/>
        <v>1</v>
      </c>
      <c r="P2710">
        <v>1</v>
      </c>
      <c r="AJ2710">
        <f>VLOOKUP(M2710,spp!A:C,3,FALSE)</f>
        <v>4</v>
      </c>
      <c r="AK2710">
        <f>VLOOKUP(M2710,spp!A:D,4,FALSE)</f>
        <v>3</v>
      </c>
      <c r="AL2710">
        <f t="shared" si="304"/>
        <v>62.5</v>
      </c>
      <c r="AM2710">
        <f t="shared" si="305"/>
        <v>1.5625</v>
      </c>
      <c r="AN2710">
        <f t="shared" si="306"/>
        <v>15.625</v>
      </c>
      <c r="AO2710">
        <f t="shared" si="307"/>
        <v>1.5625E-2</v>
      </c>
      <c r="AP2710">
        <f t="shared" si="308"/>
        <v>0.02</v>
      </c>
      <c r="AQ2710">
        <f>VLOOKUP(M2710,spp!A:H,8,FALSE)</f>
        <v>4</v>
      </c>
      <c r="AR2710" t="str">
        <f>VLOOKUP(M2710,spp!A:K,10,FALSE)</f>
        <v>Depredador Tope</v>
      </c>
      <c r="AS2710" t="str">
        <f>VLOOKUP(M2710,spp!A:L,12,FALSE)</f>
        <v>LC</v>
      </c>
    </row>
    <row r="2711" spans="1:45" x14ac:dyDescent="0.3">
      <c r="A2711">
        <v>10</v>
      </c>
      <c r="B2711" s="2" t="s">
        <v>983</v>
      </c>
      <c r="C2711" s="2" t="s">
        <v>990</v>
      </c>
      <c r="D2711" s="2" t="s">
        <v>1003</v>
      </c>
      <c r="E2711" s="2" t="s">
        <v>985</v>
      </c>
      <c r="F2711">
        <v>2</v>
      </c>
      <c r="G2711" s="1">
        <v>41654</v>
      </c>
      <c r="H2711" s="61">
        <v>2014</v>
      </c>
      <c r="I2711" s="5" t="s">
        <v>986</v>
      </c>
      <c r="J2711" s="1">
        <v>41665</v>
      </c>
      <c r="K2711" s="42">
        <v>4</v>
      </c>
      <c r="L2711" t="str">
        <f t="shared" si="303"/>
        <v>Somero</v>
      </c>
      <c r="M2711" s="2" t="s">
        <v>1029</v>
      </c>
      <c r="N2711" t="str">
        <f>VLOOKUP(M2711,spp!A:B,2,FALSE)</f>
        <v>Cirrhitus rivulatus</v>
      </c>
      <c r="O2711">
        <f t="shared" si="302"/>
        <v>1</v>
      </c>
      <c r="S2711">
        <v>1</v>
      </c>
      <c r="AJ2711">
        <f>VLOOKUP(M2711,spp!A:C,3,FALSE)</f>
        <v>2.76E-2</v>
      </c>
      <c r="AK2711">
        <f>VLOOKUP(M2711,spp!A:D,4,FALSE)</f>
        <v>3</v>
      </c>
      <c r="AL2711">
        <f t="shared" si="304"/>
        <v>147.91874999999999</v>
      </c>
      <c r="AM2711">
        <f t="shared" si="305"/>
        <v>3.6979687499999998</v>
      </c>
      <c r="AN2711">
        <f t="shared" si="306"/>
        <v>36.979687499999997</v>
      </c>
      <c r="AO2711">
        <f t="shared" si="307"/>
        <v>3.6979687499999997E-2</v>
      </c>
      <c r="AP2711">
        <f t="shared" si="308"/>
        <v>0.02</v>
      </c>
      <c r="AQ2711">
        <f>VLOOKUP(M2711,spp!A:H,8,FALSE)</f>
        <v>4</v>
      </c>
      <c r="AR2711" t="str">
        <f>VLOOKUP(M2711,spp!A:K,10,FALSE)</f>
        <v>Depredador Tope</v>
      </c>
      <c r="AS2711" t="str">
        <f>VLOOKUP(M2711,spp!A:L,12,FALSE)</f>
        <v>LC</v>
      </c>
    </row>
    <row r="2712" spans="1:45" x14ac:dyDescent="0.3">
      <c r="A2712">
        <v>10</v>
      </c>
      <c r="B2712" s="2" t="s">
        <v>983</v>
      </c>
      <c r="C2712" s="2" t="s">
        <v>990</v>
      </c>
      <c r="D2712" s="2" t="s">
        <v>1003</v>
      </c>
      <c r="E2712" s="2" t="s">
        <v>985</v>
      </c>
      <c r="F2712">
        <v>3</v>
      </c>
      <c r="G2712" s="1">
        <v>41654</v>
      </c>
      <c r="H2712" s="61">
        <v>2014</v>
      </c>
      <c r="I2712" s="5" t="s">
        <v>986</v>
      </c>
      <c r="J2712" s="1">
        <v>41665</v>
      </c>
      <c r="K2712" s="42">
        <v>4.2</v>
      </c>
      <c r="L2712" t="str">
        <f t="shared" si="303"/>
        <v>Somero</v>
      </c>
      <c r="M2712" s="2" t="s">
        <v>1019</v>
      </c>
      <c r="N2712" t="str">
        <f>VLOOKUP(M2712,spp!A:B,2,FALSE)</f>
        <v>Stegastes acapulcoensis</v>
      </c>
      <c r="O2712">
        <f t="shared" si="302"/>
        <v>20</v>
      </c>
      <c r="P2712">
        <v>8</v>
      </c>
      <c r="Q2712">
        <v>12</v>
      </c>
      <c r="AJ2712">
        <f>VLOOKUP(M2712,spp!A:C,3,FALSE)</f>
        <v>3.49E-2</v>
      </c>
      <c r="AK2712">
        <f>VLOOKUP(M2712,spp!A:D,4,FALSE)</f>
        <v>2</v>
      </c>
      <c r="AL2712">
        <f t="shared" si="304"/>
        <v>25.302500000000002</v>
      </c>
      <c r="AM2712">
        <f t="shared" si="305"/>
        <v>0.63256250000000003</v>
      </c>
      <c r="AN2712">
        <f t="shared" si="306"/>
        <v>6.3256250000000005</v>
      </c>
      <c r="AO2712">
        <f t="shared" si="307"/>
        <v>6.3256250000000005E-3</v>
      </c>
      <c r="AP2712">
        <f t="shared" si="308"/>
        <v>0.4</v>
      </c>
      <c r="AQ2712">
        <f>VLOOKUP(M2712,spp!A:H,8,FALSE)</f>
        <v>2</v>
      </c>
      <c r="AR2712" t="str">
        <f>VLOOKUP(M2712,spp!A:K,10,FALSE)</f>
        <v>Herbívoro</v>
      </c>
      <c r="AS2712" t="str">
        <f>VLOOKUP(M2712,spp!A:L,12,FALSE)</f>
        <v>LC</v>
      </c>
    </row>
    <row r="2713" spans="1:45" x14ac:dyDescent="0.3">
      <c r="A2713">
        <v>10</v>
      </c>
      <c r="B2713" s="2" t="s">
        <v>983</v>
      </c>
      <c r="C2713" s="2" t="s">
        <v>990</v>
      </c>
      <c r="D2713" s="2" t="s">
        <v>1003</v>
      </c>
      <c r="E2713" s="2" t="s">
        <v>985</v>
      </c>
      <c r="F2713">
        <v>3</v>
      </c>
      <c r="G2713" s="1">
        <v>41654</v>
      </c>
      <c r="H2713" s="61">
        <v>2014</v>
      </c>
      <c r="I2713" s="5" t="s">
        <v>986</v>
      </c>
      <c r="J2713" s="1">
        <v>41665</v>
      </c>
      <c r="K2713" s="42">
        <v>4.2</v>
      </c>
      <c r="L2713" t="str">
        <f t="shared" si="303"/>
        <v>Somero</v>
      </c>
      <c r="M2713" s="2" t="s">
        <v>1017</v>
      </c>
      <c r="N2713" t="str">
        <f>VLOOKUP(M2713,spp!A:B,2,FALSE)</f>
        <v>Halichoeres dispilus</v>
      </c>
      <c r="O2713">
        <f t="shared" si="302"/>
        <v>5</v>
      </c>
      <c r="Q2713">
        <v>5</v>
      </c>
      <c r="AJ2713">
        <f>VLOOKUP(M2713,spp!A:C,3,FALSE)</f>
        <v>1.26E-2</v>
      </c>
      <c r="AK2713">
        <f>VLOOKUP(M2713,spp!A:D,4,FALSE)</f>
        <v>3</v>
      </c>
      <c r="AL2713">
        <f t="shared" si="304"/>
        <v>26.578125</v>
      </c>
      <c r="AM2713">
        <f t="shared" si="305"/>
        <v>0.66445312499999998</v>
      </c>
      <c r="AN2713">
        <f t="shared" si="306"/>
        <v>6.64453125</v>
      </c>
      <c r="AO2713">
        <f t="shared" si="307"/>
        <v>6.6445312500000003E-3</v>
      </c>
      <c r="AP2713">
        <f t="shared" si="308"/>
        <v>0.1</v>
      </c>
      <c r="AQ2713">
        <f>VLOOKUP(M2713,spp!A:H,8,FALSE)</f>
        <v>3.9</v>
      </c>
      <c r="AR2713" t="str">
        <f>VLOOKUP(M2713,spp!A:K,10,FALSE)</f>
        <v>Depredador</v>
      </c>
      <c r="AS2713" t="str">
        <f>VLOOKUP(M2713,spp!A:L,12,FALSE)</f>
        <v>LC</v>
      </c>
    </row>
    <row r="2714" spans="1:45" x14ac:dyDescent="0.3">
      <c r="A2714">
        <v>10</v>
      </c>
      <c r="B2714" s="2" t="s">
        <v>983</v>
      </c>
      <c r="C2714" s="2" t="s">
        <v>990</v>
      </c>
      <c r="D2714" s="2" t="s">
        <v>1003</v>
      </c>
      <c r="E2714" s="2" t="s">
        <v>985</v>
      </c>
      <c r="F2714">
        <v>3</v>
      </c>
      <c r="G2714" s="1">
        <v>41654</v>
      </c>
      <c r="H2714" s="61">
        <v>2014</v>
      </c>
      <c r="I2714" s="5" t="s">
        <v>986</v>
      </c>
      <c r="J2714" s="1">
        <v>41665</v>
      </c>
      <c r="K2714" s="42">
        <v>4.2</v>
      </c>
      <c r="L2714" t="str">
        <f t="shared" si="303"/>
        <v>Somero</v>
      </c>
      <c r="M2714" s="2" t="s">
        <v>1050</v>
      </c>
      <c r="N2714" t="str">
        <f>VLOOKUP(M2714,spp!A:B,2,FALSE)</f>
        <v>Stegastes flavilatus</v>
      </c>
      <c r="O2714">
        <f t="shared" si="302"/>
        <v>5</v>
      </c>
      <c r="Q2714">
        <v>5</v>
      </c>
      <c r="AJ2714">
        <f>VLOOKUP(M2714,spp!A:C,3,FALSE)</f>
        <v>3.49E-2</v>
      </c>
      <c r="AK2714">
        <f>VLOOKUP(M2714,spp!A:D,4,FALSE)</f>
        <v>2</v>
      </c>
      <c r="AL2714">
        <f t="shared" si="304"/>
        <v>9.8156250000000007</v>
      </c>
      <c r="AM2714">
        <f t="shared" si="305"/>
        <v>0.24539062500000003</v>
      </c>
      <c r="AN2714">
        <f t="shared" si="306"/>
        <v>2.4539062500000002</v>
      </c>
      <c r="AO2714">
        <f t="shared" si="307"/>
        <v>2.4539062500000004E-3</v>
      </c>
      <c r="AP2714">
        <f t="shared" si="308"/>
        <v>0.1</v>
      </c>
      <c r="AQ2714">
        <f>VLOOKUP(M2714,spp!A:H,8,FALSE)</f>
        <v>2</v>
      </c>
      <c r="AR2714" t="str">
        <f>VLOOKUP(M2714,spp!A:K,10,FALSE)</f>
        <v>Herbívoro</v>
      </c>
      <c r="AS2714" t="str">
        <f>VLOOKUP(M2714,spp!A:L,12,FALSE)</f>
        <v>LC</v>
      </c>
    </row>
    <row r="2715" spans="1:45" x14ac:dyDescent="0.3">
      <c r="A2715">
        <v>10</v>
      </c>
      <c r="B2715" s="2" t="s">
        <v>983</v>
      </c>
      <c r="C2715" s="2" t="s">
        <v>990</v>
      </c>
      <c r="D2715" s="2" t="s">
        <v>1003</v>
      </c>
      <c r="E2715" s="2" t="s">
        <v>985</v>
      </c>
      <c r="F2715">
        <v>3</v>
      </c>
      <c r="G2715" s="1">
        <v>41654</v>
      </c>
      <c r="H2715" s="61">
        <v>2014</v>
      </c>
      <c r="I2715" s="5" t="s">
        <v>986</v>
      </c>
      <c r="J2715" s="1">
        <v>41665</v>
      </c>
      <c r="K2715" s="42">
        <v>4.2</v>
      </c>
      <c r="L2715" t="str">
        <f t="shared" si="303"/>
        <v>Somero</v>
      </c>
      <c r="M2715" s="2" t="s">
        <v>1393</v>
      </c>
      <c r="N2715" t="str">
        <f>VLOOKUP(M2715,spp!A:B,2,FALSE)</f>
        <v>Kiphosus sp.</v>
      </c>
      <c r="O2715">
        <f t="shared" si="302"/>
        <v>1</v>
      </c>
      <c r="U2715">
        <v>1</v>
      </c>
      <c r="AJ2715">
        <f>VLOOKUP(M2715,spp!A:C,3,FALSE)</f>
        <v>2.18E-2</v>
      </c>
      <c r="AK2715">
        <f>VLOOKUP(M2715,spp!A:D,4,FALSE)</f>
        <v>3</v>
      </c>
      <c r="AL2715">
        <f t="shared" si="304"/>
        <v>934.67499999999995</v>
      </c>
      <c r="AM2715">
        <f t="shared" si="305"/>
        <v>23.366875</v>
      </c>
      <c r="AN2715">
        <f t="shared" si="306"/>
        <v>233.66874999999999</v>
      </c>
      <c r="AO2715">
        <f t="shared" si="307"/>
        <v>0.23366874999999998</v>
      </c>
      <c r="AP2715">
        <f t="shared" si="308"/>
        <v>0.02</v>
      </c>
      <c r="AQ2715">
        <f>VLOOKUP(M2715,spp!A:H,8,FALSE)</f>
        <v>2.9</v>
      </c>
      <c r="AR2715" t="str">
        <f>VLOOKUP(M2715,spp!A:K,10,FALSE)</f>
        <v>Herbívoro</v>
      </c>
      <c r="AS2715" t="str">
        <f>VLOOKUP(M2715,spp!A:L,12,FALSE)</f>
        <v>LC</v>
      </c>
    </row>
    <row r="2716" spans="1:45" x14ac:dyDescent="0.3">
      <c r="A2716">
        <v>10</v>
      </c>
      <c r="B2716" s="2" t="s">
        <v>983</v>
      </c>
      <c r="C2716" s="2" t="s">
        <v>990</v>
      </c>
      <c r="D2716" s="2" t="s">
        <v>1003</v>
      </c>
      <c r="E2716" s="2" t="s">
        <v>985</v>
      </c>
      <c r="F2716">
        <v>3</v>
      </c>
      <c r="G2716" s="1">
        <v>41654</v>
      </c>
      <c r="H2716" s="61">
        <v>2014</v>
      </c>
      <c r="I2716" s="5" t="s">
        <v>986</v>
      </c>
      <c r="J2716" s="1">
        <v>41665</v>
      </c>
      <c r="K2716" s="42">
        <v>4.2</v>
      </c>
      <c r="L2716" t="str">
        <f t="shared" si="303"/>
        <v>Somero</v>
      </c>
      <c r="M2716" s="2" t="s">
        <v>1022</v>
      </c>
      <c r="N2716" t="str">
        <f>VLOOKUP(M2716,spp!A:B,2,FALSE)</f>
        <v>Epinephelus labriformis</v>
      </c>
      <c r="O2716">
        <f t="shared" si="302"/>
        <v>1</v>
      </c>
      <c r="R2716">
        <v>1</v>
      </c>
      <c r="AJ2716">
        <f>VLOOKUP(M2716,spp!A:C,3,FALSE)</f>
        <v>3</v>
      </c>
      <c r="AK2716">
        <f>VLOOKUP(M2716,spp!A:D,4,FALSE)</f>
        <v>2.9</v>
      </c>
      <c r="AL2716">
        <f t="shared" si="304"/>
        <v>4551.5602131781307</v>
      </c>
      <c r="AM2716">
        <f t="shared" si="305"/>
        <v>113.78900532945326</v>
      </c>
      <c r="AN2716">
        <f t="shared" si="306"/>
        <v>1137.8900532945327</v>
      </c>
      <c r="AO2716">
        <f t="shared" si="307"/>
        <v>1.1378900532945326</v>
      </c>
      <c r="AP2716">
        <f t="shared" si="308"/>
        <v>0.02</v>
      </c>
      <c r="AQ2716">
        <f>VLOOKUP(M2716,spp!A:H,8,FALSE)</f>
        <v>4</v>
      </c>
      <c r="AR2716" t="str">
        <f>VLOOKUP(M2716,spp!A:K,10,FALSE)</f>
        <v>Depredador Tope</v>
      </c>
      <c r="AS2716" t="str">
        <f>VLOOKUP(M2716,spp!A:L,12,FALSE)</f>
        <v>LC</v>
      </c>
    </row>
    <row r="2717" spans="1:45" x14ac:dyDescent="0.3">
      <c r="A2717">
        <v>10</v>
      </c>
      <c r="B2717" s="2" t="s">
        <v>983</v>
      </c>
      <c r="C2717" s="2" t="s">
        <v>990</v>
      </c>
      <c r="D2717" s="2" t="s">
        <v>1003</v>
      </c>
      <c r="E2717" s="2" t="s">
        <v>985</v>
      </c>
      <c r="F2717">
        <v>3</v>
      </c>
      <c r="G2717" s="1">
        <v>41654</v>
      </c>
      <c r="H2717" s="61">
        <v>2014</v>
      </c>
      <c r="I2717" s="5" t="s">
        <v>986</v>
      </c>
      <c r="J2717" s="1">
        <v>41665</v>
      </c>
      <c r="K2717" s="42">
        <v>4.2</v>
      </c>
      <c r="L2717" t="str">
        <f t="shared" si="303"/>
        <v>Somero</v>
      </c>
      <c r="M2717" s="2" t="s">
        <v>1026</v>
      </c>
      <c r="N2717" t="str">
        <f>VLOOKUP(M2717,spp!A:B,2,FALSE)</f>
        <v>Microspathodon dorsalis</v>
      </c>
      <c r="O2717">
        <f t="shared" si="302"/>
        <v>2</v>
      </c>
      <c r="T2717">
        <v>2</v>
      </c>
      <c r="AJ2717">
        <f>VLOOKUP(M2717,spp!A:C,3,FALSE)</f>
        <v>2</v>
      </c>
      <c r="AK2717">
        <f>VLOOKUP(M2717,spp!A:D,4,FALSE)</f>
        <v>3</v>
      </c>
      <c r="AL2717">
        <f t="shared" si="304"/>
        <v>62500</v>
      </c>
      <c r="AM2717">
        <f t="shared" si="305"/>
        <v>1562.5</v>
      </c>
      <c r="AN2717">
        <f t="shared" si="306"/>
        <v>15625</v>
      </c>
      <c r="AO2717">
        <f t="shared" si="307"/>
        <v>15.625</v>
      </c>
      <c r="AP2717">
        <f t="shared" si="308"/>
        <v>0.04</v>
      </c>
      <c r="AQ2717">
        <f>VLOOKUP(M2717,spp!A:H,8,FALSE)</f>
        <v>2.1</v>
      </c>
      <c r="AR2717" t="str">
        <f>VLOOKUP(M2717,spp!A:K,10,FALSE)</f>
        <v>Herbívoro</v>
      </c>
      <c r="AS2717" t="str">
        <f>VLOOKUP(M2717,spp!A:L,12,FALSE)</f>
        <v>LC</v>
      </c>
    </row>
    <row r="2718" spans="1:45" x14ac:dyDescent="0.3">
      <c r="A2718">
        <v>10</v>
      </c>
      <c r="B2718" s="2" t="s">
        <v>983</v>
      </c>
      <c r="C2718" s="2" t="s">
        <v>990</v>
      </c>
      <c r="D2718" s="2" t="s">
        <v>1003</v>
      </c>
      <c r="E2718" s="2" t="s">
        <v>985</v>
      </c>
      <c r="F2718">
        <v>3</v>
      </c>
      <c r="G2718" s="1">
        <v>41654</v>
      </c>
      <c r="H2718" s="61">
        <v>2014</v>
      </c>
      <c r="I2718" s="5" t="s">
        <v>986</v>
      </c>
      <c r="J2718" s="1">
        <v>41665</v>
      </c>
      <c r="K2718" s="42">
        <v>4.2</v>
      </c>
      <c r="L2718" t="str">
        <f t="shared" si="303"/>
        <v>Somero</v>
      </c>
      <c r="M2718" s="2" t="s">
        <v>1056</v>
      </c>
      <c r="N2718" t="str">
        <f>VLOOKUP(M2718,spp!A:B,2,FALSE)</f>
        <v>Canthigaster punctatissima</v>
      </c>
      <c r="O2718">
        <f t="shared" si="302"/>
        <v>1</v>
      </c>
      <c r="P2718">
        <v>1</v>
      </c>
      <c r="AJ2718">
        <f>VLOOKUP(M2718,spp!A:C,3,FALSE)</f>
        <v>1</v>
      </c>
      <c r="AK2718">
        <f>VLOOKUP(M2718,spp!A:D,4,FALSE)</f>
        <v>2</v>
      </c>
      <c r="AL2718">
        <f t="shared" si="304"/>
        <v>6.25</v>
      </c>
      <c r="AM2718">
        <f t="shared" si="305"/>
        <v>0.15625</v>
      </c>
      <c r="AN2718">
        <f t="shared" si="306"/>
        <v>1.5625</v>
      </c>
      <c r="AO2718">
        <f t="shared" si="307"/>
        <v>1.5625000000000001E-3</v>
      </c>
      <c r="AP2718">
        <f t="shared" si="308"/>
        <v>0.02</v>
      </c>
      <c r="AQ2718">
        <f>VLOOKUP(M2718,spp!A:H,8,FALSE)</f>
        <v>3</v>
      </c>
      <c r="AR2718" t="str">
        <f>VLOOKUP(M2718,spp!A:K,10,FALSE)</f>
        <v>Depredador</v>
      </c>
      <c r="AS2718" t="str">
        <f>VLOOKUP(M2718,spp!A:L,12,FALSE)</f>
        <v>LC</v>
      </c>
    </row>
    <row r="2719" spans="1:45" x14ac:dyDescent="0.3">
      <c r="A2719">
        <v>8</v>
      </c>
      <c r="B2719" s="2" t="s">
        <v>983</v>
      </c>
      <c r="C2719" s="2" t="s">
        <v>1386</v>
      </c>
      <c r="D2719" s="2" t="s">
        <v>1000</v>
      </c>
      <c r="E2719" s="2" t="s">
        <v>985</v>
      </c>
      <c r="F2719">
        <v>1</v>
      </c>
      <c r="G2719" s="1">
        <v>41655</v>
      </c>
      <c r="H2719" s="61">
        <v>2014</v>
      </c>
      <c r="I2719" s="5" t="s">
        <v>986</v>
      </c>
      <c r="J2719" s="1">
        <v>41665</v>
      </c>
      <c r="K2719" s="42">
        <v>3</v>
      </c>
      <c r="L2719" t="str">
        <f t="shared" si="303"/>
        <v>Somero</v>
      </c>
      <c r="M2719" s="2" t="s">
        <v>1028</v>
      </c>
      <c r="N2719" t="str">
        <f>VLOOKUP(M2719,spp!A:B,2,FALSE)</f>
        <v>Thalassoma lucasanum</v>
      </c>
      <c r="O2719">
        <f t="shared" si="302"/>
        <v>45</v>
      </c>
      <c r="P2719">
        <v>10</v>
      </c>
      <c r="Q2719">
        <v>30</v>
      </c>
      <c r="R2719">
        <v>5</v>
      </c>
      <c r="AJ2719">
        <f>VLOOKUP(M2719,spp!A:C,3,FALSE)</f>
        <v>1.261E-2</v>
      </c>
      <c r="AK2719">
        <f>VLOOKUP(M2719,spp!A:D,4,FALSE)</f>
        <v>2</v>
      </c>
      <c r="AL2719">
        <f t="shared" si="304"/>
        <v>31.919062500000003</v>
      </c>
      <c r="AM2719">
        <f t="shared" si="305"/>
        <v>0.79797656250000004</v>
      </c>
      <c r="AN2719">
        <f t="shared" si="306"/>
        <v>7.9797656250000006</v>
      </c>
      <c r="AO2719">
        <f t="shared" si="307"/>
        <v>7.9797656250000012E-3</v>
      </c>
      <c r="AP2719">
        <f t="shared" si="308"/>
        <v>0.9</v>
      </c>
      <c r="AQ2719">
        <f>VLOOKUP(M2719,spp!A:H,8,FALSE)</f>
        <v>3.5</v>
      </c>
      <c r="AR2719" t="str">
        <f>VLOOKUP(M2719,spp!A:K,10,FALSE)</f>
        <v>Depredador</v>
      </c>
      <c r="AS2719" t="str">
        <f>VLOOKUP(M2719,spp!A:L,12,FALSE)</f>
        <v>LC</v>
      </c>
    </row>
    <row r="2720" spans="1:45" x14ac:dyDescent="0.3">
      <c r="A2720">
        <v>8</v>
      </c>
      <c r="B2720" s="2" t="s">
        <v>983</v>
      </c>
      <c r="C2720" s="2" t="s">
        <v>1386</v>
      </c>
      <c r="D2720" s="2" t="s">
        <v>1000</v>
      </c>
      <c r="E2720" s="2" t="s">
        <v>985</v>
      </c>
      <c r="F2720">
        <v>1</v>
      </c>
      <c r="G2720" s="1">
        <v>41655</v>
      </c>
      <c r="H2720" s="61">
        <v>2014</v>
      </c>
      <c r="I2720" s="5" t="s">
        <v>986</v>
      </c>
      <c r="J2720" s="1">
        <v>41665</v>
      </c>
      <c r="K2720" s="42">
        <v>3</v>
      </c>
      <c r="L2720" t="str">
        <f t="shared" si="303"/>
        <v>Somero</v>
      </c>
      <c r="M2720" s="2" t="s">
        <v>1019</v>
      </c>
      <c r="N2720" t="str">
        <f>VLOOKUP(M2720,spp!A:B,2,FALSE)</f>
        <v>Stegastes acapulcoensis</v>
      </c>
      <c r="O2720">
        <f t="shared" si="302"/>
        <v>20</v>
      </c>
      <c r="Q2720">
        <v>20</v>
      </c>
      <c r="AJ2720">
        <f>VLOOKUP(M2720,spp!A:C,3,FALSE)</f>
        <v>3.49E-2</v>
      </c>
      <c r="AK2720">
        <f>VLOOKUP(M2720,spp!A:D,4,FALSE)</f>
        <v>2</v>
      </c>
      <c r="AL2720">
        <f t="shared" si="304"/>
        <v>39.262500000000003</v>
      </c>
      <c r="AM2720">
        <f t="shared" si="305"/>
        <v>0.98156250000000012</v>
      </c>
      <c r="AN2720">
        <f t="shared" si="306"/>
        <v>9.8156250000000007</v>
      </c>
      <c r="AO2720">
        <f t="shared" si="307"/>
        <v>9.8156250000000014E-3</v>
      </c>
      <c r="AP2720">
        <f t="shared" si="308"/>
        <v>0.4</v>
      </c>
      <c r="AQ2720">
        <f>VLOOKUP(M2720,spp!A:H,8,FALSE)</f>
        <v>2</v>
      </c>
      <c r="AR2720" t="str">
        <f>VLOOKUP(M2720,spp!A:K,10,FALSE)</f>
        <v>Herbívoro</v>
      </c>
      <c r="AS2720" t="str">
        <f>VLOOKUP(M2720,spp!A:L,12,FALSE)</f>
        <v>LC</v>
      </c>
    </row>
    <row r="2721" spans="1:45" x14ac:dyDescent="0.3">
      <c r="A2721">
        <v>8</v>
      </c>
      <c r="B2721" s="2" t="s">
        <v>983</v>
      </c>
      <c r="C2721" s="2" t="s">
        <v>1386</v>
      </c>
      <c r="D2721" s="2" t="s">
        <v>1000</v>
      </c>
      <c r="E2721" s="2" t="s">
        <v>985</v>
      </c>
      <c r="F2721">
        <v>2</v>
      </c>
      <c r="G2721" s="1">
        <v>41655</v>
      </c>
      <c r="H2721" s="61">
        <v>2014</v>
      </c>
      <c r="I2721" s="5" t="s">
        <v>986</v>
      </c>
      <c r="J2721" s="1">
        <v>41665</v>
      </c>
      <c r="K2721" s="42">
        <v>3.2</v>
      </c>
      <c r="L2721" t="str">
        <f t="shared" si="303"/>
        <v>Somero</v>
      </c>
      <c r="M2721" s="2" t="s">
        <v>1019</v>
      </c>
      <c r="N2721" t="str">
        <f>VLOOKUP(M2721,spp!A:B,2,FALSE)</f>
        <v>Stegastes acapulcoensis</v>
      </c>
      <c r="O2721">
        <f t="shared" si="302"/>
        <v>19</v>
      </c>
      <c r="P2721">
        <v>2</v>
      </c>
      <c r="Q2721">
        <v>15</v>
      </c>
      <c r="R2721">
        <v>2</v>
      </c>
      <c r="AJ2721">
        <f>VLOOKUP(M2721,spp!A:C,3,FALSE)</f>
        <v>3.49E-2</v>
      </c>
      <c r="AK2721">
        <f>VLOOKUP(M2721,spp!A:D,4,FALSE)</f>
        <v>2</v>
      </c>
      <c r="AL2721">
        <f t="shared" si="304"/>
        <v>40.789375</v>
      </c>
      <c r="AM2721">
        <f t="shared" si="305"/>
        <v>1.0197343750000001</v>
      </c>
      <c r="AN2721">
        <f t="shared" si="306"/>
        <v>10.197343750000002</v>
      </c>
      <c r="AO2721">
        <f t="shared" si="307"/>
        <v>1.0197343750000002E-2</v>
      </c>
      <c r="AP2721">
        <f t="shared" si="308"/>
        <v>0.38</v>
      </c>
      <c r="AQ2721">
        <f>VLOOKUP(M2721,spp!A:H,8,FALSE)</f>
        <v>2</v>
      </c>
      <c r="AR2721" t="str">
        <f>VLOOKUP(M2721,spp!A:K,10,FALSE)</f>
        <v>Herbívoro</v>
      </c>
      <c r="AS2721" t="str">
        <f>VLOOKUP(M2721,spp!A:L,12,FALSE)</f>
        <v>LC</v>
      </c>
    </row>
    <row r="2722" spans="1:45" x14ac:dyDescent="0.3">
      <c r="A2722">
        <v>8</v>
      </c>
      <c r="B2722" s="2" t="s">
        <v>983</v>
      </c>
      <c r="C2722" s="2" t="s">
        <v>1386</v>
      </c>
      <c r="D2722" s="2" t="s">
        <v>1000</v>
      </c>
      <c r="E2722" s="2" t="s">
        <v>985</v>
      </c>
      <c r="F2722">
        <v>2</v>
      </c>
      <c r="G2722" s="1">
        <v>41655</v>
      </c>
      <c r="H2722" s="61">
        <v>2014</v>
      </c>
      <c r="I2722" s="5" t="s">
        <v>986</v>
      </c>
      <c r="J2722" s="1">
        <v>41665</v>
      </c>
      <c r="K2722" s="42">
        <v>3.2</v>
      </c>
      <c r="L2722" t="str">
        <f t="shared" si="303"/>
        <v>Somero</v>
      </c>
      <c r="M2722" s="2" t="s">
        <v>1025</v>
      </c>
      <c r="N2722" t="str">
        <f>VLOOKUP(M2722,spp!A:B,2,FALSE)</f>
        <v>Abudefduf troschelii</v>
      </c>
      <c r="O2722">
        <f t="shared" si="302"/>
        <v>1</v>
      </c>
      <c r="P2722">
        <v>1</v>
      </c>
      <c r="AJ2722">
        <f>VLOOKUP(M2722,spp!A:C,3,FALSE)</f>
        <v>1.6E-2</v>
      </c>
      <c r="AK2722">
        <f>VLOOKUP(M2722,spp!A:D,4,FALSE)</f>
        <v>3</v>
      </c>
      <c r="AL2722">
        <f t="shared" si="304"/>
        <v>0.25</v>
      </c>
      <c r="AM2722">
        <f t="shared" si="305"/>
        <v>6.2500000000000003E-3</v>
      </c>
      <c r="AN2722">
        <f t="shared" si="306"/>
        <v>6.25E-2</v>
      </c>
      <c r="AO2722">
        <f t="shared" si="307"/>
        <v>6.2500000000000001E-5</v>
      </c>
      <c r="AP2722">
        <f t="shared" si="308"/>
        <v>0.02</v>
      </c>
      <c r="AQ2722">
        <f>VLOOKUP(M2722,spp!A:H,8,FALSE)</f>
        <v>3</v>
      </c>
      <c r="AR2722" t="str">
        <f>VLOOKUP(M2722,spp!A:K,10,FALSE)</f>
        <v>Planctívoro</v>
      </c>
      <c r="AS2722" t="str">
        <f>VLOOKUP(M2722,spp!A:L,12,FALSE)</f>
        <v>LC</v>
      </c>
    </row>
    <row r="2723" spans="1:45" x14ac:dyDescent="0.3">
      <c r="A2723">
        <v>8</v>
      </c>
      <c r="B2723" s="2" t="s">
        <v>983</v>
      </c>
      <c r="C2723" s="2" t="s">
        <v>1386</v>
      </c>
      <c r="D2723" s="2" t="s">
        <v>1000</v>
      </c>
      <c r="E2723" s="2" t="s">
        <v>985</v>
      </c>
      <c r="F2723">
        <v>2</v>
      </c>
      <c r="G2723" s="1">
        <v>41655</v>
      </c>
      <c r="H2723" s="61">
        <v>2014</v>
      </c>
      <c r="I2723" s="5" t="s">
        <v>986</v>
      </c>
      <c r="J2723" s="1">
        <v>41665</v>
      </c>
      <c r="K2723" s="42">
        <v>3.2</v>
      </c>
      <c r="L2723" t="str">
        <f t="shared" si="303"/>
        <v>Somero</v>
      </c>
      <c r="M2723" s="2" t="s">
        <v>1028</v>
      </c>
      <c r="N2723" t="str">
        <f>VLOOKUP(M2723,spp!A:B,2,FALSE)</f>
        <v>Thalassoma lucasanum</v>
      </c>
      <c r="O2723">
        <f t="shared" si="302"/>
        <v>15</v>
      </c>
      <c r="P2723">
        <v>5</v>
      </c>
      <c r="Q2723">
        <v>10</v>
      </c>
      <c r="AJ2723">
        <f>VLOOKUP(M2723,spp!A:C,3,FALSE)</f>
        <v>1.261E-2</v>
      </c>
      <c r="AK2723">
        <f>VLOOKUP(M2723,spp!A:D,4,FALSE)</f>
        <v>2</v>
      </c>
      <c r="AL2723">
        <f t="shared" si="304"/>
        <v>7.487187500000001</v>
      </c>
      <c r="AM2723">
        <f t="shared" si="305"/>
        <v>0.18717968750000002</v>
      </c>
      <c r="AN2723">
        <f t="shared" si="306"/>
        <v>1.8717968750000002</v>
      </c>
      <c r="AO2723">
        <f t="shared" si="307"/>
        <v>1.8717968750000002E-3</v>
      </c>
      <c r="AP2723">
        <f t="shared" si="308"/>
        <v>0.3</v>
      </c>
      <c r="AQ2723">
        <f>VLOOKUP(M2723,spp!A:H,8,FALSE)</f>
        <v>3.5</v>
      </c>
      <c r="AR2723" t="str">
        <f>VLOOKUP(M2723,spp!A:K,10,FALSE)</f>
        <v>Depredador</v>
      </c>
      <c r="AS2723" t="str">
        <f>VLOOKUP(M2723,spp!A:L,12,FALSE)</f>
        <v>LC</v>
      </c>
    </row>
    <row r="2724" spans="1:45" x14ac:dyDescent="0.3">
      <c r="A2724">
        <v>8</v>
      </c>
      <c r="B2724" s="2" t="s">
        <v>983</v>
      </c>
      <c r="C2724" s="2" t="s">
        <v>1386</v>
      </c>
      <c r="D2724" s="2" t="s">
        <v>1000</v>
      </c>
      <c r="E2724" s="2" t="s">
        <v>985</v>
      </c>
      <c r="F2724">
        <v>2</v>
      </c>
      <c r="G2724" s="1">
        <v>41655</v>
      </c>
      <c r="H2724" s="61">
        <v>2014</v>
      </c>
      <c r="I2724" s="5" t="s">
        <v>986</v>
      </c>
      <c r="J2724" s="1">
        <v>41665</v>
      </c>
      <c r="K2724" s="42">
        <v>3.2</v>
      </c>
      <c r="L2724" t="str">
        <f t="shared" si="303"/>
        <v>Somero</v>
      </c>
      <c r="M2724" s="2" t="s">
        <v>1040</v>
      </c>
      <c r="N2724" t="str">
        <f>VLOOKUP(M2724,spp!A:B,2,FALSE)</f>
        <v>Sufflamen verres</v>
      </c>
      <c r="O2724">
        <f t="shared" si="302"/>
        <v>1</v>
      </c>
      <c r="R2724">
        <v>1</v>
      </c>
      <c r="AJ2724">
        <f>VLOOKUP(M2724,spp!A:C,3,FALSE)</f>
        <v>2</v>
      </c>
      <c r="AK2724">
        <f>VLOOKUP(M2724,spp!A:D,4,FALSE)</f>
        <v>3</v>
      </c>
      <c r="AL2724">
        <f t="shared" si="304"/>
        <v>3906.25</v>
      </c>
      <c r="AM2724">
        <f t="shared" si="305"/>
        <v>97.65625</v>
      </c>
      <c r="AN2724">
        <f t="shared" si="306"/>
        <v>976.5625</v>
      </c>
      <c r="AO2724">
        <f t="shared" si="307"/>
        <v>0.9765625</v>
      </c>
      <c r="AP2724">
        <f t="shared" si="308"/>
        <v>0.02</v>
      </c>
      <c r="AQ2724">
        <f>VLOOKUP(M2724,spp!A:H,8,FALSE)</f>
        <v>3.3</v>
      </c>
      <c r="AR2724" t="str">
        <f>VLOOKUP(M2724,spp!A:K,10,FALSE)</f>
        <v>Depredador</v>
      </c>
      <c r="AS2724" t="str">
        <f>VLOOKUP(M2724,spp!A:L,12,FALSE)</f>
        <v>LC</v>
      </c>
    </row>
    <row r="2725" spans="1:45" x14ac:dyDescent="0.3">
      <c r="A2725">
        <v>8</v>
      </c>
      <c r="B2725" s="2" t="s">
        <v>983</v>
      </c>
      <c r="C2725" s="2" t="s">
        <v>1386</v>
      </c>
      <c r="D2725" s="2" t="s">
        <v>1000</v>
      </c>
      <c r="E2725" s="2" t="s">
        <v>985</v>
      </c>
      <c r="F2725">
        <v>2</v>
      </c>
      <c r="G2725" s="1">
        <v>41655</v>
      </c>
      <c r="H2725" s="61">
        <v>2014</v>
      </c>
      <c r="I2725" s="5" t="s">
        <v>986</v>
      </c>
      <c r="J2725" s="1">
        <v>41665</v>
      </c>
      <c r="K2725" s="42">
        <v>3.2</v>
      </c>
      <c r="L2725" t="str">
        <f t="shared" si="303"/>
        <v>Somero</v>
      </c>
      <c r="M2725" s="2" t="s">
        <v>1042</v>
      </c>
      <c r="N2725" t="str">
        <f>VLOOKUP(M2725,spp!A:B,2,FALSE)</f>
        <v>Bodianus diplotaenia</v>
      </c>
      <c r="O2725">
        <f t="shared" si="302"/>
        <v>1</v>
      </c>
      <c r="T2725">
        <v>1</v>
      </c>
      <c r="AJ2725">
        <f>VLOOKUP(M2725,spp!A:C,3,FALSE)</f>
        <v>2.01E-2</v>
      </c>
      <c r="AK2725">
        <f>VLOOKUP(M2725,spp!A:D,4,FALSE)</f>
        <v>2</v>
      </c>
      <c r="AL2725">
        <f t="shared" si="304"/>
        <v>12.5625</v>
      </c>
      <c r="AM2725">
        <f t="shared" si="305"/>
        <v>0.31406250000000002</v>
      </c>
      <c r="AN2725">
        <f t="shared" si="306"/>
        <v>3.140625</v>
      </c>
      <c r="AO2725">
        <f t="shared" si="307"/>
        <v>3.1406250000000002E-3</v>
      </c>
      <c r="AP2725">
        <f t="shared" si="308"/>
        <v>0.02</v>
      </c>
      <c r="AQ2725">
        <f>VLOOKUP(M2725,spp!A:H,8,FALSE)</f>
        <v>3.4</v>
      </c>
      <c r="AR2725" t="str">
        <f>VLOOKUP(M2725,spp!A:K,10,FALSE)</f>
        <v>Depredador</v>
      </c>
      <c r="AS2725" t="str">
        <f>VLOOKUP(M2725,spp!A:L,12,FALSE)</f>
        <v>LC</v>
      </c>
    </row>
    <row r="2726" spans="1:45" x14ac:dyDescent="0.3">
      <c r="A2726">
        <v>8</v>
      </c>
      <c r="B2726" s="2" t="s">
        <v>983</v>
      </c>
      <c r="C2726" s="2" t="s">
        <v>1386</v>
      </c>
      <c r="D2726" s="2" t="s">
        <v>1000</v>
      </c>
      <c r="E2726" s="2" t="s">
        <v>985</v>
      </c>
      <c r="F2726">
        <v>2</v>
      </c>
      <c r="G2726" s="1">
        <v>41655</v>
      </c>
      <c r="H2726" s="61">
        <v>2014</v>
      </c>
      <c r="I2726" s="5" t="s">
        <v>986</v>
      </c>
      <c r="J2726" s="1">
        <v>41665</v>
      </c>
      <c r="K2726" s="42">
        <v>3.2</v>
      </c>
      <c r="L2726" t="str">
        <f t="shared" si="303"/>
        <v>Somero</v>
      </c>
      <c r="M2726" s="2" t="s">
        <v>1056</v>
      </c>
      <c r="N2726" t="str">
        <f>VLOOKUP(M2726,spp!A:B,2,FALSE)</f>
        <v>Canthigaster punctatissima</v>
      </c>
      <c r="O2726">
        <f t="shared" si="302"/>
        <v>1</v>
      </c>
      <c r="P2726">
        <v>1</v>
      </c>
      <c r="AJ2726">
        <f>VLOOKUP(M2726,spp!A:C,3,FALSE)</f>
        <v>1</v>
      </c>
      <c r="AK2726">
        <f>VLOOKUP(M2726,spp!A:D,4,FALSE)</f>
        <v>2</v>
      </c>
      <c r="AL2726">
        <f t="shared" si="304"/>
        <v>6.25</v>
      </c>
      <c r="AM2726">
        <f t="shared" si="305"/>
        <v>0.15625</v>
      </c>
      <c r="AN2726">
        <f t="shared" si="306"/>
        <v>1.5625</v>
      </c>
      <c r="AO2726">
        <f t="shared" si="307"/>
        <v>1.5625000000000001E-3</v>
      </c>
      <c r="AP2726">
        <f t="shared" si="308"/>
        <v>0.02</v>
      </c>
      <c r="AQ2726">
        <f>VLOOKUP(M2726,spp!A:H,8,FALSE)</f>
        <v>3</v>
      </c>
      <c r="AR2726" t="str">
        <f>VLOOKUP(M2726,spp!A:K,10,FALSE)</f>
        <v>Depredador</v>
      </c>
      <c r="AS2726" t="str">
        <f>VLOOKUP(M2726,spp!A:L,12,FALSE)</f>
        <v>LC</v>
      </c>
    </row>
    <row r="2727" spans="1:45" x14ac:dyDescent="0.3">
      <c r="A2727">
        <v>8</v>
      </c>
      <c r="B2727" s="2" t="s">
        <v>983</v>
      </c>
      <c r="C2727" s="2" t="s">
        <v>1386</v>
      </c>
      <c r="D2727" s="2" t="s">
        <v>1000</v>
      </c>
      <c r="E2727" s="2" t="s">
        <v>985</v>
      </c>
      <c r="F2727">
        <v>3</v>
      </c>
      <c r="G2727" s="1">
        <v>41655</v>
      </c>
      <c r="H2727" s="61">
        <v>2014</v>
      </c>
      <c r="I2727" s="5" t="s">
        <v>986</v>
      </c>
      <c r="J2727" s="1">
        <v>41665</v>
      </c>
      <c r="K2727" s="42">
        <v>3</v>
      </c>
      <c r="L2727" t="str">
        <f t="shared" si="303"/>
        <v>Somero</v>
      </c>
      <c r="M2727" s="2" t="s">
        <v>1028</v>
      </c>
      <c r="N2727" t="str">
        <f>VLOOKUP(M2727,spp!A:B,2,FALSE)</f>
        <v>Thalassoma lucasanum</v>
      </c>
      <c r="O2727">
        <f t="shared" si="302"/>
        <v>68</v>
      </c>
      <c r="P2727">
        <v>23</v>
      </c>
      <c r="Q2727">
        <v>41</v>
      </c>
      <c r="R2727">
        <v>4</v>
      </c>
      <c r="AJ2727">
        <f>VLOOKUP(M2727,spp!A:C,3,FALSE)</f>
        <v>1.261E-2</v>
      </c>
      <c r="AK2727">
        <f>VLOOKUP(M2727,spp!A:D,4,FALSE)</f>
        <v>2</v>
      </c>
      <c r="AL2727">
        <f t="shared" si="304"/>
        <v>38.775750000000002</v>
      </c>
      <c r="AM2727">
        <f t="shared" si="305"/>
        <v>0.96939375000000005</v>
      </c>
      <c r="AN2727">
        <f t="shared" si="306"/>
        <v>9.6939375000000005</v>
      </c>
      <c r="AO2727">
        <f t="shared" si="307"/>
        <v>9.6939375000000012E-3</v>
      </c>
      <c r="AP2727">
        <f t="shared" si="308"/>
        <v>1.36</v>
      </c>
      <c r="AQ2727">
        <f>VLOOKUP(M2727,spp!A:H,8,FALSE)</f>
        <v>3.5</v>
      </c>
      <c r="AR2727" t="str">
        <f>VLOOKUP(M2727,spp!A:K,10,FALSE)</f>
        <v>Depredador</v>
      </c>
      <c r="AS2727" t="str">
        <f>VLOOKUP(M2727,spp!A:L,12,FALSE)</f>
        <v>LC</v>
      </c>
    </row>
    <row r="2728" spans="1:45" x14ac:dyDescent="0.3">
      <c r="A2728">
        <v>8</v>
      </c>
      <c r="B2728" s="2" t="s">
        <v>983</v>
      </c>
      <c r="C2728" s="2" t="s">
        <v>1386</v>
      </c>
      <c r="D2728" s="2" t="s">
        <v>1000</v>
      </c>
      <c r="E2728" s="2" t="s">
        <v>985</v>
      </c>
      <c r="F2728">
        <v>3</v>
      </c>
      <c r="G2728" s="1">
        <v>41655</v>
      </c>
      <c r="H2728" s="61">
        <v>2014</v>
      </c>
      <c r="I2728" s="5" t="s">
        <v>986</v>
      </c>
      <c r="J2728" s="1">
        <v>41665</v>
      </c>
      <c r="K2728" s="42">
        <v>3</v>
      </c>
      <c r="L2728" t="str">
        <f t="shared" si="303"/>
        <v>Somero</v>
      </c>
      <c r="M2728" s="2" t="s">
        <v>1019</v>
      </c>
      <c r="N2728" t="str">
        <f>VLOOKUP(M2728,spp!A:B,2,FALSE)</f>
        <v>Stegastes acapulcoensis</v>
      </c>
      <c r="O2728">
        <f t="shared" si="302"/>
        <v>13</v>
      </c>
      <c r="P2728">
        <v>3</v>
      </c>
      <c r="Q2728">
        <v>10</v>
      </c>
      <c r="AJ2728">
        <f>VLOOKUP(M2728,spp!A:C,3,FALSE)</f>
        <v>3.49E-2</v>
      </c>
      <c r="AK2728">
        <f>VLOOKUP(M2728,spp!A:D,4,FALSE)</f>
        <v>2</v>
      </c>
      <c r="AL2728">
        <f t="shared" si="304"/>
        <v>20.285625000000003</v>
      </c>
      <c r="AM2728">
        <f t="shared" si="305"/>
        <v>0.50714062500000012</v>
      </c>
      <c r="AN2728">
        <f t="shared" si="306"/>
        <v>5.0714062500000008</v>
      </c>
      <c r="AO2728">
        <f t="shared" si="307"/>
        <v>5.0714062500000004E-3</v>
      </c>
      <c r="AP2728">
        <f t="shared" si="308"/>
        <v>0.26</v>
      </c>
      <c r="AQ2728">
        <f>VLOOKUP(M2728,spp!A:H,8,FALSE)</f>
        <v>2</v>
      </c>
      <c r="AR2728" t="str">
        <f>VLOOKUP(M2728,spp!A:K,10,FALSE)</f>
        <v>Herbívoro</v>
      </c>
      <c r="AS2728" t="str">
        <f>VLOOKUP(M2728,spp!A:L,12,FALSE)</f>
        <v>LC</v>
      </c>
    </row>
    <row r="2729" spans="1:45" x14ac:dyDescent="0.3">
      <c r="A2729">
        <v>8</v>
      </c>
      <c r="B2729" s="2" t="s">
        <v>983</v>
      </c>
      <c r="C2729" s="2" t="s">
        <v>1386</v>
      </c>
      <c r="D2729" s="2" t="s">
        <v>1000</v>
      </c>
      <c r="E2729" s="2" t="s">
        <v>985</v>
      </c>
      <c r="F2729">
        <v>3</v>
      </c>
      <c r="G2729" s="1">
        <v>41655</v>
      </c>
      <c r="H2729" s="61">
        <v>2014</v>
      </c>
      <c r="I2729" s="5" t="s">
        <v>986</v>
      </c>
      <c r="J2729" s="1">
        <v>41665</v>
      </c>
      <c r="K2729" s="42">
        <v>3</v>
      </c>
      <c r="L2729" t="str">
        <f t="shared" si="303"/>
        <v>Somero</v>
      </c>
      <c r="M2729" s="2" t="s">
        <v>1031</v>
      </c>
      <c r="N2729" t="str">
        <f>VLOOKUP(M2729,spp!A:B,2,FALSE)</f>
        <v>Ophioblennius steindachneri</v>
      </c>
      <c r="O2729">
        <f t="shared" si="302"/>
        <v>2</v>
      </c>
      <c r="Q2729">
        <v>2</v>
      </c>
      <c r="AJ2729">
        <f>VLOOKUP(M2729,spp!A:C,3,FALSE)</f>
        <v>3</v>
      </c>
      <c r="AK2729">
        <f>VLOOKUP(M2729,spp!A:D,4,FALSE)</f>
        <v>2.379</v>
      </c>
      <c r="AL2729">
        <f t="shared" si="304"/>
        <v>724.30585519013448</v>
      </c>
      <c r="AM2729">
        <f t="shared" si="305"/>
        <v>18.107646379753362</v>
      </c>
      <c r="AN2729">
        <f t="shared" si="306"/>
        <v>181.07646379753362</v>
      </c>
      <c r="AO2729">
        <f t="shared" si="307"/>
        <v>0.18107646379753362</v>
      </c>
      <c r="AP2729">
        <f t="shared" si="308"/>
        <v>0.04</v>
      </c>
      <c r="AQ2729">
        <f>VLOOKUP(M2729,spp!A:H,8,FALSE)</f>
        <v>2.7</v>
      </c>
      <c r="AR2729" t="str">
        <f>VLOOKUP(M2729,spp!A:K,10,FALSE)</f>
        <v>Herbívoro</v>
      </c>
      <c r="AS2729" t="str">
        <f>VLOOKUP(M2729,spp!A:L,12,FALSE)</f>
        <v>LC</v>
      </c>
    </row>
    <row r="2730" spans="1:45" x14ac:dyDescent="0.3">
      <c r="A2730">
        <v>8</v>
      </c>
      <c r="B2730" s="2" t="s">
        <v>983</v>
      </c>
      <c r="C2730" s="2" t="s">
        <v>1386</v>
      </c>
      <c r="D2730" s="2" t="s">
        <v>1000</v>
      </c>
      <c r="E2730" s="2" t="s">
        <v>985</v>
      </c>
      <c r="F2730">
        <v>3</v>
      </c>
      <c r="G2730" s="1">
        <v>41655</v>
      </c>
      <c r="H2730" s="61">
        <v>2014</v>
      </c>
      <c r="I2730" s="5" t="s">
        <v>986</v>
      </c>
      <c r="J2730" s="1">
        <v>41665</v>
      </c>
      <c r="K2730" s="42">
        <v>3</v>
      </c>
      <c r="L2730" t="str">
        <f t="shared" si="303"/>
        <v>Somero</v>
      </c>
      <c r="M2730" s="2" t="s">
        <v>1017</v>
      </c>
      <c r="N2730" t="str">
        <f>VLOOKUP(M2730,spp!A:B,2,FALSE)</f>
        <v>Halichoeres dispilus</v>
      </c>
      <c r="O2730">
        <f t="shared" si="302"/>
        <v>2</v>
      </c>
      <c r="Q2730">
        <v>2</v>
      </c>
      <c r="AJ2730">
        <f>VLOOKUP(M2730,spp!A:C,3,FALSE)</f>
        <v>1.26E-2</v>
      </c>
      <c r="AK2730">
        <f>VLOOKUP(M2730,spp!A:D,4,FALSE)</f>
        <v>3</v>
      </c>
      <c r="AL2730">
        <f t="shared" si="304"/>
        <v>10.63125</v>
      </c>
      <c r="AM2730">
        <f t="shared" si="305"/>
        <v>0.26578124999999997</v>
      </c>
      <c r="AN2730">
        <f t="shared" si="306"/>
        <v>2.6578124999999995</v>
      </c>
      <c r="AO2730">
        <f t="shared" si="307"/>
        <v>2.6578124999999996E-3</v>
      </c>
      <c r="AP2730">
        <f t="shared" si="308"/>
        <v>0.04</v>
      </c>
      <c r="AQ2730">
        <f>VLOOKUP(M2730,spp!A:H,8,FALSE)</f>
        <v>3.9</v>
      </c>
      <c r="AR2730" t="str">
        <f>VLOOKUP(M2730,spp!A:K,10,FALSE)</f>
        <v>Depredador</v>
      </c>
      <c r="AS2730" t="str">
        <f>VLOOKUP(M2730,spp!A:L,12,FALSE)</f>
        <v>LC</v>
      </c>
    </row>
    <row r="2731" spans="1:45" x14ac:dyDescent="0.3">
      <c r="A2731">
        <v>8</v>
      </c>
      <c r="B2731" s="2" t="s">
        <v>983</v>
      </c>
      <c r="C2731" s="2" t="s">
        <v>1386</v>
      </c>
      <c r="D2731" s="2" t="s">
        <v>1000</v>
      </c>
      <c r="E2731" s="2" t="s">
        <v>985</v>
      </c>
      <c r="F2731">
        <v>3</v>
      </c>
      <c r="G2731" s="1">
        <v>41655</v>
      </c>
      <c r="H2731" s="61">
        <v>2014</v>
      </c>
      <c r="I2731" s="5" t="s">
        <v>986</v>
      </c>
      <c r="J2731" s="1">
        <v>41665</v>
      </c>
      <c r="K2731" s="42">
        <v>3</v>
      </c>
      <c r="L2731" t="str">
        <f t="shared" si="303"/>
        <v>Somero</v>
      </c>
      <c r="M2731" s="2" t="s">
        <v>1027</v>
      </c>
      <c r="N2731" t="str">
        <f>VLOOKUP(M2731,spp!A:B,2,FALSE)</f>
        <v>Halichoeres notospilus</v>
      </c>
      <c r="O2731">
        <f t="shared" si="302"/>
        <v>7</v>
      </c>
      <c r="P2731">
        <v>5</v>
      </c>
      <c r="Q2731">
        <v>2</v>
      </c>
      <c r="AJ2731">
        <f>VLOOKUP(M2731,spp!A:C,3,FALSE)</f>
        <v>1.26E-2</v>
      </c>
      <c r="AK2731">
        <f>VLOOKUP(M2731,spp!A:D,4,FALSE)</f>
        <v>3</v>
      </c>
      <c r="AL2731">
        <f t="shared" si="304"/>
        <v>11.615625</v>
      </c>
      <c r="AM2731">
        <f t="shared" si="305"/>
        <v>0.29039062500000001</v>
      </c>
      <c r="AN2731">
        <f t="shared" si="306"/>
        <v>2.9039062500000004</v>
      </c>
      <c r="AO2731">
        <f t="shared" si="307"/>
        <v>2.9039062500000002E-3</v>
      </c>
      <c r="AP2731">
        <f t="shared" si="308"/>
        <v>0.14000000000000001</v>
      </c>
      <c r="AQ2731">
        <f>VLOOKUP(M2731,spp!A:H,8,FALSE)</f>
        <v>3.5</v>
      </c>
      <c r="AR2731" t="str">
        <f>VLOOKUP(M2731,spp!A:K,10,FALSE)</f>
        <v>Depredador</v>
      </c>
      <c r="AS2731" t="str">
        <f>VLOOKUP(M2731,spp!A:L,12,FALSE)</f>
        <v>LC</v>
      </c>
    </row>
    <row r="2732" spans="1:45" x14ac:dyDescent="0.3">
      <c r="A2732">
        <v>59</v>
      </c>
      <c r="B2732" s="2" t="s">
        <v>983</v>
      </c>
      <c r="C2732" s="2" t="s">
        <v>1386</v>
      </c>
      <c r="D2732" s="2" t="s">
        <v>1387</v>
      </c>
      <c r="E2732" s="2" t="s">
        <v>985</v>
      </c>
      <c r="F2732">
        <v>1</v>
      </c>
      <c r="G2732" s="1">
        <v>41655</v>
      </c>
      <c r="H2732" s="61">
        <v>2014</v>
      </c>
      <c r="I2732" s="5" t="s">
        <v>986</v>
      </c>
      <c r="J2732" s="1">
        <v>41665</v>
      </c>
      <c r="K2732" s="42">
        <v>6.5</v>
      </c>
      <c r="L2732" t="str">
        <f t="shared" si="303"/>
        <v>Profundo</v>
      </c>
      <c r="M2732" s="2" t="s">
        <v>1018</v>
      </c>
      <c r="N2732" t="str">
        <f>VLOOKUP(M2732,spp!A:B,2,FALSE)</f>
        <v>Pseudobalistes naufragium</v>
      </c>
      <c r="O2732">
        <f t="shared" si="302"/>
        <v>2</v>
      </c>
      <c r="U2732">
        <v>2</v>
      </c>
      <c r="AJ2732" t="str">
        <f>VLOOKUP(M2732,spp!A:C,3,FALSE)</f>
        <v>0.12970000000000001</v>
      </c>
      <c r="AK2732">
        <f>VLOOKUP(M2732,spp!A:D,4,FALSE)</f>
        <v>2</v>
      </c>
      <c r="AL2732">
        <f t="shared" si="304"/>
        <v>317.76500000000004</v>
      </c>
      <c r="AM2732">
        <f t="shared" si="305"/>
        <v>7.9441250000000014</v>
      </c>
      <c r="AN2732">
        <f t="shared" si="306"/>
        <v>79.441250000000011</v>
      </c>
      <c r="AO2732">
        <f t="shared" si="307"/>
        <v>7.9441250000000005E-2</v>
      </c>
      <c r="AP2732">
        <f t="shared" si="308"/>
        <v>0.04</v>
      </c>
      <c r="AQ2732">
        <f>VLOOKUP(M2732,spp!A:H,8,FALSE)</f>
        <v>3.8</v>
      </c>
      <c r="AR2732" t="str">
        <f>VLOOKUP(M2732,spp!A:K,10,FALSE)</f>
        <v>Depredador</v>
      </c>
      <c r="AS2732" t="str">
        <f>VLOOKUP(M2732,spp!A:L,12,FALSE)</f>
        <v>LC</v>
      </c>
    </row>
    <row r="2733" spans="1:45" x14ac:dyDescent="0.3">
      <c r="A2733">
        <v>59</v>
      </c>
      <c r="B2733" s="2" t="s">
        <v>983</v>
      </c>
      <c r="C2733" s="2" t="s">
        <v>1386</v>
      </c>
      <c r="D2733" s="2" t="s">
        <v>1387</v>
      </c>
      <c r="E2733" s="2" t="s">
        <v>985</v>
      </c>
      <c r="F2733">
        <v>1</v>
      </c>
      <c r="G2733" s="1">
        <v>41655</v>
      </c>
      <c r="H2733" s="61">
        <v>2014</v>
      </c>
      <c r="I2733" s="5" t="s">
        <v>986</v>
      </c>
      <c r="J2733" s="1">
        <v>41665</v>
      </c>
      <c r="K2733" s="42">
        <v>6.5</v>
      </c>
      <c r="L2733" t="str">
        <f t="shared" si="303"/>
        <v>Profundo</v>
      </c>
      <c r="M2733" s="2" t="s">
        <v>1050</v>
      </c>
      <c r="N2733" t="str">
        <f>VLOOKUP(M2733,spp!A:B,2,FALSE)</f>
        <v>Stegastes flavilatus</v>
      </c>
      <c r="O2733">
        <f t="shared" si="302"/>
        <v>8</v>
      </c>
      <c r="Q2733">
        <v>8</v>
      </c>
      <c r="AJ2733">
        <f>VLOOKUP(M2733,spp!A:C,3,FALSE)</f>
        <v>3.49E-2</v>
      </c>
      <c r="AK2733">
        <f>VLOOKUP(M2733,spp!A:D,4,FALSE)</f>
        <v>2</v>
      </c>
      <c r="AL2733">
        <f t="shared" si="304"/>
        <v>15.705</v>
      </c>
      <c r="AM2733">
        <f t="shared" si="305"/>
        <v>0.392625</v>
      </c>
      <c r="AN2733">
        <f t="shared" si="306"/>
        <v>3.92625</v>
      </c>
      <c r="AO2733">
        <f t="shared" si="307"/>
        <v>3.9262500000000001E-3</v>
      </c>
      <c r="AP2733">
        <f t="shared" si="308"/>
        <v>0.16</v>
      </c>
      <c r="AQ2733">
        <f>VLOOKUP(M2733,spp!A:H,8,FALSE)</f>
        <v>2</v>
      </c>
      <c r="AR2733" t="str">
        <f>VLOOKUP(M2733,spp!A:K,10,FALSE)</f>
        <v>Herbívoro</v>
      </c>
      <c r="AS2733" t="str">
        <f>VLOOKUP(M2733,spp!A:L,12,FALSE)</f>
        <v>LC</v>
      </c>
    </row>
    <row r="2734" spans="1:45" x14ac:dyDescent="0.3">
      <c r="A2734">
        <v>59</v>
      </c>
      <c r="B2734" s="2" t="s">
        <v>983</v>
      </c>
      <c r="C2734" s="2" t="s">
        <v>1386</v>
      </c>
      <c r="D2734" s="2" t="s">
        <v>1387</v>
      </c>
      <c r="E2734" s="2" t="s">
        <v>985</v>
      </c>
      <c r="F2734">
        <v>1</v>
      </c>
      <c r="G2734" s="1">
        <v>41655</v>
      </c>
      <c r="H2734" s="61">
        <v>2014</v>
      </c>
      <c r="I2734" s="5" t="s">
        <v>986</v>
      </c>
      <c r="J2734" s="1">
        <v>41665</v>
      </c>
      <c r="K2734" s="42">
        <v>6.5</v>
      </c>
      <c r="L2734" t="str">
        <f t="shared" si="303"/>
        <v>Profundo</v>
      </c>
      <c r="M2734" s="2" t="s">
        <v>1021</v>
      </c>
      <c r="N2734" t="str">
        <f>VLOOKUP(M2734,spp!A:B,2,FALSE)</f>
        <v>Johnrandallia nigrirostris</v>
      </c>
      <c r="O2734">
        <f t="shared" si="302"/>
        <v>1</v>
      </c>
      <c r="R2734">
        <v>1</v>
      </c>
      <c r="AJ2734">
        <f>VLOOKUP(M2734,spp!A:C,3,FALSE)</f>
        <v>2</v>
      </c>
      <c r="AK2734">
        <f>VLOOKUP(M2734,spp!A:D,4,FALSE)</f>
        <v>3</v>
      </c>
      <c r="AL2734">
        <f t="shared" si="304"/>
        <v>3906.25</v>
      </c>
      <c r="AM2734">
        <f t="shared" si="305"/>
        <v>97.65625</v>
      </c>
      <c r="AN2734">
        <f t="shared" si="306"/>
        <v>976.5625</v>
      </c>
      <c r="AO2734">
        <f t="shared" si="307"/>
        <v>0.9765625</v>
      </c>
      <c r="AP2734">
        <f t="shared" si="308"/>
        <v>0.02</v>
      </c>
      <c r="AQ2734">
        <f>VLOOKUP(M2734,spp!A:H,8,FALSE)</f>
        <v>3</v>
      </c>
      <c r="AR2734" t="str">
        <f>VLOOKUP(M2734,spp!A:K,10,FALSE)</f>
        <v>Depredador</v>
      </c>
      <c r="AS2734" t="str">
        <f>VLOOKUP(M2734,spp!A:L,12,FALSE)</f>
        <v>LC</v>
      </c>
    </row>
    <row r="2735" spans="1:45" x14ac:dyDescent="0.3">
      <c r="A2735">
        <v>59</v>
      </c>
      <c r="B2735" s="2" t="s">
        <v>983</v>
      </c>
      <c r="C2735" s="2" t="s">
        <v>1386</v>
      </c>
      <c r="D2735" s="2" t="s">
        <v>1387</v>
      </c>
      <c r="E2735" s="2" t="s">
        <v>985</v>
      </c>
      <c r="F2735">
        <v>1</v>
      </c>
      <c r="G2735" s="1">
        <v>41655</v>
      </c>
      <c r="H2735" s="61">
        <v>2014</v>
      </c>
      <c r="I2735" s="5" t="s">
        <v>986</v>
      </c>
      <c r="J2735" s="1">
        <v>41665</v>
      </c>
      <c r="K2735" s="42">
        <v>6.5</v>
      </c>
      <c r="L2735" t="str">
        <f t="shared" si="303"/>
        <v>Profundo</v>
      </c>
      <c r="M2735" s="2" t="s">
        <v>1042</v>
      </c>
      <c r="N2735" t="str">
        <f>VLOOKUP(M2735,spp!A:B,2,FALSE)</f>
        <v>Bodianus diplotaenia</v>
      </c>
      <c r="O2735">
        <f t="shared" si="302"/>
        <v>1</v>
      </c>
      <c r="T2735">
        <v>1</v>
      </c>
      <c r="AJ2735">
        <f>VLOOKUP(M2735,spp!A:C,3,FALSE)</f>
        <v>2.01E-2</v>
      </c>
      <c r="AK2735">
        <f>VLOOKUP(M2735,spp!A:D,4,FALSE)</f>
        <v>2</v>
      </c>
      <c r="AL2735">
        <f t="shared" si="304"/>
        <v>12.5625</v>
      </c>
      <c r="AM2735">
        <f t="shared" si="305"/>
        <v>0.31406250000000002</v>
      </c>
      <c r="AN2735">
        <f t="shared" si="306"/>
        <v>3.140625</v>
      </c>
      <c r="AO2735">
        <f t="shared" si="307"/>
        <v>3.1406250000000002E-3</v>
      </c>
      <c r="AP2735">
        <f t="shared" si="308"/>
        <v>0.02</v>
      </c>
      <c r="AQ2735">
        <f>VLOOKUP(M2735,spp!A:H,8,FALSE)</f>
        <v>3.4</v>
      </c>
      <c r="AR2735" t="str">
        <f>VLOOKUP(M2735,spp!A:K,10,FALSE)</f>
        <v>Depredador</v>
      </c>
      <c r="AS2735" t="str">
        <f>VLOOKUP(M2735,spp!A:L,12,FALSE)</f>
        <v>LC</v>
      </c>
    </row>
    <row r="2736" spans="1:45" x14ac:dyDescent="0.3">
      <c r="A2736">
        <v>59</v>
      </c>
      <c r="B2736" s="2" t="s">
        <v>983</v>
      </c>
      <c r="C2736" s="2" t="s">
        <v>1386</v>
      </c>
      <c r="D2736" s="2" t="s">
        <v>1387</v>
      </c>
      <c r="E2736" s="2" t="s">
        <v>985</v>
      </c>
      <c r="F2736">
        <v>1</v>
      </c>
      <c r="G2736" s="1">
        <v>41655</v>
      </c>
      <c r="H2736" s="61">
        <v>2014</v>
      </c>
      <c r="I2736" s="5" t="s">
        <v>986</v>
      </c>
      <c r="J2736" s="1">
        <v>41665</v>
      </c>
      <c r="K2736" s="42">
        <v>6.5</v>
      </c>
      <c r="L2736" t="str">
        <f t="shared" si="303"/>
        <v>Profundo</v>
      </c>
      <c r="M2736" s="2" t="s">
        <v>1017</v>
      </c>
      <c r="N2736" t="str">
        <f>VLOOKUP(M2736,spp!A:B,2,FALSE)</f>
        <v>Halichoeres dispilus</v>
      </c>
      <c r="O2736">
        <f t="shared" si="302"/>
        <v>11</v>
      </c>
      <c r="Q2736">
        <v>11</v>
      </c>
      <c r="AJ2736">
        <f>VLOOKUP(M2736,spp!A:C,3,FALSE)</f>
        <v>1.26E-2</v>
      </c>
      <c r="AK2736">
        <f>VLOOKUP(M2736,spp!A:D,4,FALSE)</f>
        <v>3</v>
      </c>
      <c r="AL2736">
        <f t="shared" si="304"/>
        <v>58.471874999999997</v>
      </c>
      <c r="AM2736">
        <f t="shared" si="305"/>
        <v>1.4617968749999999</v>
      </c>
      <c r="AN2736">
        <f t="shared" si="306"/>
        <v>14.617968749999999</v>
      </c>
      <c r="AO2736">
        <f t="shared" si="307"/>
        <v>1.461796875E-2</v>
      </c>
      <c r="AP2736">
        <f t="shared" si="308"/>
        <v>0.22</v>
      </c>
      <c r="AQ2736">
        <f>VLOOKUP(M2736,spp!A:H,8,FALSE)</f>
        <v>3.9</v>
      </c>
      <c r="AR2736" t="str">
        <f>VLOOKUP(M2736,spp!A:K,10,FALSE)</f>
        <v>Depredador</v>
      </c>
      <c r="AS2736" t="str">
        <f>VLOOKUP(M2736,spp!A:L,12,FALSE)</f>
        <v>LC</v>
      </c>
    </row>
    <row r="2737" spans="1:45" x14ac:dyDescent="0.3">
      <c r="A2737">
        <v>59</v>
      </c>
      <c r="B2737" s="2" t="s">
        <v>983</v>
      </c>
      <c r="C2737" s="2" t="s">
        <v>1386</v>
      </c>
      <c r="D2737" s="2" t="s">
        <v>1387</v>
      </c>
      <c r="E2737" s="2" t="s">
        <v>985</v>
      </c>
      <c r="F2737">
        <v>1</v>
      </c>
      <c r="G2737" s="1">
        <v>41655</v>
      </c>
      <c r="H2737" s="61">
        <v>2014</v>
      </c>
      <c r="I2737" s="5" t="s">
        <v>986</v>
      </c>
      <c r="J2737" s="1">
        <v>41665</v>
      </c>
      <c r="K2737" s="42">
        <v>6.5</v>
      </c>
      <c r="L2737" t="str">
        <f t="shared" si="303"/>
        <v>Profundo</v>
      </c>
      <c r="M2737" s="2" t="s">
        <v>1053</v>
      </c>
      <c r="N2737" t="str">
        <f>VLOOKUP(M2737,spp!A:B,2,FALSE)</f>
        <v>Halichoeres chierchiae</v>
      </c>
      <c r="O2737">
        <f t="shared" si="302"/>
        <v>2</v>
      </c>
      <c r="R2737">
        <v>2</v>
      </c>
      <c r="AJ2737">
        <f>VLOOKUP(M2737,spp!A:C,3,FALSE)</f>
        <v>1.26E-2</v>
      </c>
      <c r="AK2737">
        <f>VLOOKUP(M2737,spp!A:D,4,FALSE)</f>
        <v>3</v>
      </c>
      <c r="AL2737">
        <f t="shared" si="304"/>
        <v>49.21875</v>
      </c>
      <c r="AM2737">
        <f t="shared" si="305"/>
        <v>1.23046875</v>
      </c>
      <c r="AN2737">
        <f t="shared" si="306"/>
        <v>12.3046875</v>
      </c>
      <c r="AO2737">
        <f t="shared" si="307"/>
        <v>1.23046875E-2</v>
      </c>
      <c r="AP2737">
        <f t="shared" si="308"/>
        <v>0.04</v>
      </c>
      <c r="AQ2737">
        <f>VLOOKUP(M2737,spp!A:H,8,FALSE)</f>
        <v>3.5</v>
      </c>
      <c r="AR2737" t="str">
        <f>VLOOKUP(M2737,spp!A:K,10,FALSE)</f>
        <v>Depredador</v>
      </c>
      <c r="AS2737" t="str">
        <f>VLOOKUP(M2737,spp!A:L,12,FALSE)</f>
        <v>LC</v>
      </c>
    </row>
    <row r="2738" spans="1:45" x14ac:dyDescent="0.3">
      <c r="A2738">
        <v>59</v>
      </c>
      <c r="B2738" s="2" t="s">
        <v>983</v>
      </c>
      <c r="C2738" s="2" t="s">
        <v>1386</v>
      </c>
      <c r="D2738" s="2" t="s">
        <v>1387</v>
      </c>
      <c r="E2738" s="2" t="s">
        <v>985</v>
      </c>
      <c r="F2738">
        <v>1</v>
      </c>
      <c r="G2738" s="1">
        <v>41655</v>
      </c>
      <c r="H2738" s="61">
        <v>2014</v>
      </c>
      <c r="I2738" s="5" t="s">
        <v>986</v>
      </c>
      <c r="J2738" s="1">
        <v>41665</v>
      </c>
      <c r="K2738" s="42">
        <v>6.5</v>
      </c>
      <c r="L2738" t="str">
        <f t="shared" si="303"/>
        <v>Profundo</v>
      </c>
      <c r="M2738" s="2" t="s">
        <v>1056</v>
      </c>
      <c r="N2738" t="str">
        <f>VLOOKUP(M2738,spp!A:B,2,FALSE)</f>
        <v>Canthigaster punctatissima</v>
      </c>
      <c r="O2738">
        <f t="shared" si="302"/>
        <v>1</v>
      </c>
      <c r="P2738">
        <v>1</v>
      </c>
      <c r="AJ2738">
        <f>VLOOKUP(M2738,spp!A:C,3,FALSE)</f>
        <v>1</v>
      </c>
      <c r="AK2738">
        <f>VLOOKUP(M2738,spp!A:D,4,FALSE)</f>
        <v>2</v>
      </c>
      <c r="AL2738">
        <f t="shared" si="304"/>
        <v>6.25</v>
      </c>
      <c r="AM2738">
        <f t="shared" si="305"/>
        <v>0.15625</v>
      </c>
      <c r="AN2738">
        <f t="shared" si="306"/>
        <v>1.5625</v>
      </c>
      <c r="AO2738">
        <f t="shared" si="307"/>
        <v>1.5625000000000001E-3</v>
      </c>
      <c r="AP2738">
        <f t="shared" si="308"/>
        <v>0.02</v>
      </c>
      <c r="AQ2738">
        <f>VLOOKUP(M2738,spp!A:H,8,FALSE)</f>
        <v>3</v>
      </c>
      <c r="AR2738" t="str">
        <f>VLOOKUP(M2738,spp!A:K,10,FALSE)</f>
        <v>Depredador</v>
      </c>
      <c r="AS2738" t="str">
        <f>VLOOKUP(M2738,spp!A:L,12,FALSE)</f>
        <v>LC</v>
      </c>
    </row>
    <row r="2739" spans="1:45" x14ac:dyDescent="0.3">
      <c r="A2739">
        <v>59</v>
      </c>
      <c r="B2739" s="2" t="s">
        <v>983</v>
      </c>
      <c r="C2739" s="2" t="s">
        <v>1386</v>
      </c>
      <c r="D2739" s="2" t="s">
        <v>1387</v>
      </c>
      <c r="E2739" s="2" t="s">
        <v>985</v>
      </c>
      <c r="F2739">
        <v>1</v>
      </c>
      <c r="G2739" s="1">
        <v>41655</v>
      </c>
      <c r="H2739" s="61">
        <v>2014</v>
      </c>
      <c r="I2739" s="5" t="s">
        <v>986</v>
      </c>
      <c r="J2739" s="1">
        <v>41665</v>
      </c>
      <c r="K2739" s="42">
        <v>6.5</v>
      </c>
      <c r="L2739" t="str">
        <f t="shared" si="303"/>
        <v>Profundo</v>
      </c>
      <c r="M2739" s="2" t="s">
        <v>1033</v>
      </c>
      <c r="N2739" t="str">
        <f>VLOOKUP(M2739,spp!A:B,2,FALSE)</f>
        <v>Cephalopholis panamensis</v>
      </c>
      <c r="O2739">
        <f t="shared" si="302"/>
        <v>1</v>
      </c>
      <c r="R2739">
        <v>1</v>
      </c>
      <c r="AJ2739">
        <f>VLOOKUP(M2739,spp!A:C,3,FALSE)</f>
        <v>2</v>
      </c>
      <c r="AK2739">
        <f>VLOOKUP(M2739,spp!A:D,4,FALSE)</f>
        <v>3</v>
      </c>
      <c r="AL2739">
        <f t="shared" si="304"/>
        <v>3906.25</v>
      </c>
      <c r="AM2739">
        <f t="shared" si="305"/>
        <v>97.65625</v>
      </c>
      <c r="AN2739">
        <f t="shared" si="306"/>
        <v>976.5625</v>
      </c>
      <c r="AO2739">
        <f t="shared" si="307"/>
        <v>0.9765625</v>
      </c>
      <c r="AP2739">
        <f t="shared" si="308"/>
        <v>0.02</v>
      </c>
      <c r="AQ2739">
        <f>VLOOKUP(M2739,spp!A:H,8,FALSE)</f>
        <v>4</v>
      </c>
      <c r="AR2739" t="str">
        <f>VLOOKUP(M2739,spp!A:K,10,FALSE)</f>
        <v>Depredador Tope</v>
      </c>
      <c r="AS2739" t="str">
        <f>VLOOKUP(M2739,spp!A:L,12,FALSE)</f>
        <v>LC</v>
      </c>
    </row>
    <row r="2740" spans="1:45" x14ac:dyDescent="0.3">
      <c r="A2740">
        <v>59</v>
      </c>
      <c r="B2740" s="2" t="s">
        <v>983</v>
      </c>
      <c r="C2740" s="2" t="s">
        <v>1386</v>
      </c>
      <c r="D2740" s="2" t="s">
        <v>1387</v>
      </c>
      <c r="E2740" s="2" t="s">
        <v>985</v>
      </c>
      <c r="F2740">
        <v>1</v>
      </c>
      <c r="G2740" s="1">
        <v>41655</v>
      </c>
      <c r="H2740" s="61">
        <v>2014</v>
      </c>
      <c r="I2740" s="5" t="s">
        <v>986</v>
      </c>
      <c r="J2740" s="1">
        <v>41665</v>
      </c>
      <c r="K2740" s="42">
        <v>6.5</v>
      </c>
      <c r="L2740" t="str">
        <f t="shared" si="303"/>
        <v>Profundo</v>
      </c>
      <c r="M2740" s="2" t="s">
        <v>1040</v>
      </c>
      <c r="N2740" t="str">
        <f>VLOOKUP(M2740,spp!A:B,2,FALSE)</f>
        <v>Sufflamen verres</v>
      </c>
      <c r="O2740">
        <f t="shared" si="302"/>
        <v>1</v>
      </c>
      <c r="R2740">
        <v>1</v>
      </c>
      <c r="AJ2740">
        <f>VLOOKUP(M2740,spp!A:C,3,FALSE)</f>
        <v>2</v>
      </c>
      <c r="AK2740">
        <f>VLOOKUP(M2740,spp!A:D,4,FALSE)</f>
        <v>3</v>
      </c>
      <c r="AL2740">
        <f t="shared" si="304"/>
        <v>3906.25</v>
      </c>
      <c r="AM2740">
        <f t="shared" si="305"/>
        <v>97.65625</v>
      </c>
      <c r="AN2740">
        <f t="shared" si="306"/>
        <v>976.5625</v>
      </c>
      <c r="AO2740">
        <f t="shared" si="307"/>
        <v>0.9765625</v>
      </c>
      <c r="AP2740">
        <f t="shared" si="308"/>
        <v>0.02</v>
      </c>
      <c r="AQ2740">
        <f>VLOOKUP(M2740,spp!A:H,8,FALSE)</f>
        <v>3.3</v>
      </c>
      <c r="AR2740" t="str">
        <f>VLOOKUP(M2740,spp!A:K,10,FALSE)</f>
        <v>Depredador</v>
      </c>
      <c r="AS2740" t="str">
        <f>VLOOKUP(M2740,spp!A:L,12,FALSE)</f>
        <v>LC</v>
      </c>
    </row>
    <row r="2741" spans="1:45" x14ac:dyDescent="0.3">
      <c r="A2741">
        <v>59</v>
      </c>
      <c r="B2741" s="2" t="s">
        <v>983</v>
      </c>
      <c r="C2741" s="2" t="s">
        <v>1386</v>
      </c>
      <c r="D2741" s="2" t="s">
        <v>1387</v>
      </c>
      <c r="E2741" s="2" t="s">
        <v>985</v>
      </c>
      <c r="F2741">
        <v>1</v>
      </c>
      <c r="G2741" s="1">
        <v>41655</v>
      </c>
      <c r="H2741" s="61">
        <v>2014</v>
      </c>
      <c r="I2741" s="5" t="s">
        <v>986</v>
      </c>
      <c r="J2741" s="1">
        <v>41665</v>
      </c>
      <c r="K2741" s="42">
        <v>6.5</v>
      </c>
      <c r="L2741" t="str">
        <f t="shared" si="303"/>
        <v>Profundo</v>
      </c>
      <c r="M2741" s="2" t="s">
        <v>1079</v>
      </c>
      <c r="N2741" t="str">
        <f>VLOOKUP(M2741,spp!A:B,2,FALSE)</f>
        <v>Cirrhitichthys oxycephalus</v>
      </c>
      <c r="O2741">
        <f t="shared" si="302"/>
        <v>1</v>
      </c>
      <c r="Q2741">
        <v>1</v>
      </c>
      <c r="AJ2741">
        <f>VLOOKUP(M2741,spp!A:C,3,FALSE)</f>
        <v>3.32E-2</v>
      </c>
      <c r="AK2741">
        <f>VLOOKUP(M2741,spp!A:D,4,FALSE)</f>
        <v>3</v>
      </c>
      <c r="AL2741">
        <f t="shared" si="304"/>
        <v>14.00625</v>
      </c>
      <c r="AM2741">
        <f t="shared" si="305"/>
        <v>0.35015625</v>
      </c>
      <c r="AN2741">
        <f t="shared" si="306"/>
        <v>3.5015624999999999</v>
      </c>
      <c r="AO2741">
        <f t="shared" si="307"/>
        <v>3.5015624999999999E-3</v>
      </c>
      <c r="AP2741">
        <f t="shared" si="308"/>
        <v>0.02</v>
      </c>
      <c r="AQ2741">
        <f>VLOOKUP(M2741,spp!A:H,8,FALSE)</f>
        <v>3.9</v>
      </c>
      <c r="AR2741" t="str">
        <f>VLOOKUP(M2741,spp!A:K,10,FALSE)</f>
        <v>Depredador</v>
      </c>
      <c r="AS2741" t="str">
        <f>VLOOKUP(M2741,spp!A:L,12,FALSE)</f>
        <v>NE</v>
      </c>
    </row>
    <row r="2742" spans="1:45" x14ac:dyDescent="0.3">
      <c r="A2742">
        <v>59</v>
      </c>
      <c r="B2742" s="2" t="s">
        <v>983</v>
      </c>
      <c r="C2742" s="2" t="s">
        <v>1386</v>
      </c>
      <c r="D2742" s="2" t="s">
        <v>1387</v>
      </c>
      <c r="E2742" s="2" t="s">
        <v>985</v>
      </c>
      <c r="F2742">
        <v>2</v>
      </c>
      <c r="G2742" s="1">
        <v>41655</v>
      </c>
      <c r="H2742" s="61">
        <v>2014</v>
      </c>
      <c r="I2742" s="5" t="s">
        <v>986</v>
      </c>
      <c r="J2742" s="1">
        <v>41665</v>
      </c>
      <c r="K2742" s="42">
        <v>6.5</v>
      </c>
      <c r="L2742" t="str">
        <f t="shared" si="303"/>
        <v>Profundo</v>
      </c>
      <c r="M2742" s="2" t="s">
        <v>1128</v>
      </c>
      <c r="N2742" t="str">
        <f>VLOOKUP(M2742,spp!A:B,2,FALSE)</f>
        <v>Haemulon flaviguttatum</v>
      </c>
      <c r="O2742">
        <f t="shared" si="302"/>
        <v>60</v>
      </c>
      <c r="R2742">
        <v>40</v>
      </c>
      <c r="S2742">
        <v>20</v>
      </c>
      <c r="AJ2742" t="str">
        <f>VLOOKUP(M2742,spp!A:C,3,FALSE)</f>
        <v>0.10299999999999999</v>
      </c>
      <c r="AK2742">
        <f>VLOOKUP(M2742,spp!A:D,4,FALSE)</f>
        <v>2.6</v>
      </c>
      <c r="AL2742">
        <f t="shared" si="304"/>
        <v>6443.6823937688168</v>
      </c>
      <c r="AM2742">
        <f t="shared" si="305"/>
        <v>161.09205984422042</v>
      </c>
      <c r="AN2742">
        <f t="shared" si="306"/>
        <v>1610.9205984422042</v>
      </c>
      <c r="AO2742">
        <f t="shared" si="307"/>
        <v>1.6109205984422041</v>
      </c>
      <c r="AP2742">
        <f t="shared" si="308"/>
        <v>1.2</v>
      </c>
      <c r="AQ2742">
        <f>VLOOKUP(M2742,spp!A:H,8,FALSE)</f>
        <v>4.2</v>
      </c>
      <c r="AR2742" t="str">
        <f>VLOOKUP(M2742,spp!A:K,10,FALSE)</f>
        <v>Depredador Tope</v>
      </c>
      <c r="AS2742" t="str">
        <f>VLOOKUP(M2742,spp!A:L,12,FALSE)</f>
        <v>LC</v>
      </c>
    </row>
    <row r="2743" spans="1:45" x14ac:dyDescent="0.3">
      <c r="A2743">
        <v>59</v>
      </c>
      <c r="B2743" s="2" t="s">
        <v>983</v>
      </c>
      <c r="C2743" s="2" t="s">
        <v>1386</v>
      </c>
      <c r="D2743" s="2" t="s">
        <v>1387</v>
      </c>
      <c r="E2743" s="2" t="s">
        <v>985</v>
      </c>
      <c r="F2743">
        <v>2</v>
      </c>
      <c r="G2743" s="1">
        <v>41655</v>
      </c>
      <c r="H2743" s="61">
        <v>2014</v>
      </c>
      <c r="I2743" s="5" t="s">
        <v>986</v>
      </c>
      <c r="J2743" s="1">
        <v>41665</v>
      </c>
      <c r="K2743" s="42">
        <v>6.5</v>
      </c>
      <c r="L2743" t="str">
        <f t="shared" si="303"/>
        <v>Profundo</v>
      </c>
      <c r="M2743" s="2" t="s">
        <v>1126</v>
      </c>
      <c r="N2743" t="str">
        <f>VLOOKUP(M2743,spp!A:B,2,FALSE)</f>
        <v>Haemulon steindachneri</v>
      </c>
      <c r="O2743">
        <f t="shared" si="302"/>
        <v>13</v>
      </c>
      <c r="S2743">
        <v>13</v>
      </c>
      <c r="AJ2743">
        <f>VLOOKUP(M2743,spp!A:C,3,FALSE)</f>
        <v>9</v>
      </c>
      <c r="AK2743">
        <f>VLOOKUP(M2743,spp!A:D,4,FALSE)</f>
        <v>3</v>
      </c>
      <c r="AL2743">
        <f t="shared" si="304"/>
        <v>627046.875</v>
      </c>
      <c r="AM2743">
        <f t="shared" si="305"/>
        <v>15676.171875</v>
      </c>
      <c r="AN2743">
        <f t="shared" si="306"/>
        <v>156761.71875</v>
      </c>
      <c r="AO2743">
        <f t="shared" si="307"/>
        <v>156.76171875</v>
      </c>
      <c r="AP2743">
        <f t="shared" si="308"/>
        <v>0.26</v>
      </c>
      <c r="AQ2743">
        <f>VLOOKUP(M2743,spp!A:H,8,FALSE)</f>
        <v>3.5</v>
      </c>
      <c r="AR2743" t="str">
        <f>VLOOKUP(M2743,spp!A:K,10,FALSE)</f>
        <v>Depredador</v>
      </c>
      <c r="AS2743" t="str">
        <f>VLOOKUP(M2743,spp!A:L,12,FALSE)</f>
        <v>LC</v>
      </c>
    </row>
    <row r="2744" spans="1:45" x14ac:dyDescent="0.3">
      <c r="A2744">
        <v>59</v>
      </c>
      <c r="B2744" s="2" t="s">
        <v>983</v>
      </c>
      <c r="C2744" s="2" t="s">
        <v>1386</v>
      </c>
      <c r="D2744" s="2" t="s">
        <v>1387</v>
      </c>
      <c r="E2744" s="2" t="s">
        <v>985</v>
      </c>
      <c r="F2744">
        <v>2</v>
      </c>
      <c r="G2744" s="1">
        <v>41655</v>
      </c>
      <c r="H2744" s="61">
        <v>2014</v>
      </c>
      <c r="I2744" s="5" t="s">
        <v>986</v>
      </c>
      <c r="J2744" s="1">
        <v>41665</v>
      </c>
      <c r="K2744" s="42">
        <v>6.5</v>
      </c>
      <c r="L2744" t="str">
        <f t="shared" si="303"/>
        <v>Profundo</v>
      </c>
      <c r="M2744" s="2" t="s">
        <v>1038</v>
      </c>
      <c r="N2744" t="str">
        <f>VLOOKUP(M2744,spp!A:B,2,FALSE)</f>
        <v>Holacanthus passer</v>
      </c>
      <c r="O2744">
        <f t="shared" si="302"/>
        <v>1</v>
      </c>
      <c r="U2744">
        <v>1</v>
      </c>
      <c r="AJ2744">
        <f>VLOOKUP(M2744,spp!A:C,3,FALSE)</f>
        <v>2</v>
      </c>
      <c r="AK2744">
        <f>VLOOKUP(M2744,spp!A:D,4,FALSE)</f>
        <v>3</v>
      </c>
      <c r="AL2744">
        <f t="shared" si="304"/>
        <v>85750</v>
      </c>
      <c r="AM2744">
        <f t="shared" si="305"/>
        <v>2143.75</v>
      </c>
      <c r="AN2744">
        <f t="shared" si="306"/>
        <v>21437.5</v>
      </c>
      <c r="AO2744">
        <f t="shared" si="307"/>
        <v>21.4375</v>
      </c>
      <c r="AP2744">
        <f t="shared" si="308"/>
        <v>0.02</v>
      </c>
      <c r="AQ2744">
        <f>VLOOKUP(M2744,spp!A:H,8,FALSE)</f>
        <v>2.6</v>
      </c>
      <c r="AR2744" t="str">
        <f>VLOOKUP(M2744,spp!A:K,10,FALSE)</f>
        <v>Herbívoro</v>
      </c>
      <c r="AS2744" t="str">
        <f>VLOOKUP(M2744,spp!A:L,12,FALSE)</f>
        <v>LC</v>
      </c>
    </row>
    <row r="2745" spans="1:45" x14ac:dyDescent="0.3">
      <c r="A2745">
        <v>59</v>
      </c>
      <c r="B2745" s="2" t="s">
        <v>983</v>
      </c>
      <c r="C2745" s="2" t="s">
        <v>1386</v>
      </c>
      <c r="D2745" s="2" t="s">
        <v>1387</v>
      </c>
      <c r="E2745" s="2" t="s">
        <v>985</v>
      </c>
      <c r="F2745">
        <v>2</v>
      </c>
      <c r="G2745" s="1">
        <v>41655</v>
      </c>
      <c r="H2745" s="61">
        <v>2014</v>
      </c>
      <c r="I2745" s="5" t="s">
        <v>986</v>
      </c>
      <c r="J2745" s="1">
        <v>41665</v>
      </c>
      <c r="K2745" s="42">
        <v>6.5</v>
      </c>
      <c r="L2745" t="str">
        <f t="shared" si="303"/>
        <v>Profundo</v>
      </c>
      <c r="M2745" s="2" t="s">
        <v>1049</v>
      </c>
      <c r="N2745" t="str">
        <f>VLOOKUP(M2745,spp!A:B,2,FALSE)</f>
        <v>Mulloidichthys dentatus</v>
      </c>
      <c r="O2745">
        <f t="shared" si="302"/>
        <v>2</v>
      </c>
      <c r="T2745">
        <v>2</v>
      </c>
      <c r="AJ2745">
        <f>VLOOKUP(M2745,spp!A:C,3,FALSE)</f>
        <v>1.26E-2</v>
      </c>
      <c r="AK2745">
        <f>VLOOKUP(M2745,spp!A:D,4,FALSE)</f>
        <v>3</v>
      </c>
      <c r="AL2745">
        <f t="shared" si="304"/>
        <v>393.75</v>
      </c>
      <c r="AM2745">
        <f t="shared" si="305"/>
        <v>9.84375</v>
      </c>
      <c r="AN2745">
        <f t="shared" si="306"/>
        <v>98.4375</v>
      </c>
      <c r="AO2745">
        <f t="shared" si="307"/>
        <v>9.8437499999999997E-2</v>
      </c>
      <c r="AP2745">
        <f t="shared" si="308"/>
        <v>0.04</v>
      </c>
      <c r="AQ2745">
        <f>VLOOKUP(M2745,spp!A:H,8,FALSE)</f>
        <v>3.7</v>
      </c>
      <c r="AR2745" t="str">
        <f>VLOOKUP(M2745,spp!A:K,10,FALSE)</f>
        <v>Depredador</v>
      </c>
      <c r="AS2745" t="str">
        <f>VLOOKUP(M2745,spp!A:L,12,FALSE)</f>
        <v>LC</v>
      </c>
    </row>
    <row r="2746" spans="1:45" x14ac:dyDescent="0.3">
      <c r="A2746">
        <v>59</v>
      </c>
      <c r="B2746" s="2" t="s">
        <v>983</v>
      </c>
      <c r="C2746" s="2" t="s">
        <v>1386</v>
      </c>
      <c r="D2746" s="2" t="s">
        <v>1387</v>
      </c>
      <c r="E2746" s="2" t="s">
        <v>985</v>
      </c>
      <c r="F2746">
        <v>2</v>
      </c>
      <c r="G2746" s="1">
        <v>41655</v>
      </c>
      <c r="H2746" s="61">
        <v>2014</v>
      </c>
      <c r="I2746" s="5" t="s">
        <v>986</v>
      </c>
      <c r="J2746" s="1">
        <v>41665</v>
      </c>
      <c r="K2746" s="42">
        <v>6.5</v>
      </c>
      <c r="L2746" t="str">
        <f t="shared" si="303"/>
        <v>Profundo</v>
      </c>
      <c r="M2746" s="2" t="s">
        <v>1026</v>
      </c>
      <c r="N2746" t="str">
        <f>VLOOKUP(M2746,spp!A:B,2,FALSE)</f>
        <v>Microspathodon dorsalis</v>
      </c>
      <c r="O2746">
        <f t="shared" si="302"/>
        <v>2</v>
      </c>
      <c r="T2746">
        <v>2</v>
      </c>
      <c r="AJ2746">
        <f>VLOOKUP(M2746,spp!A:C,3,FALSE)</f>
        <v>2</v>
      </c>
      <c r="AK2746">
        <f>VLOOKUP(M2746,spp!A:D,4,FALSE)</f>
        <v>3</v>
      </c>
      <c r="AL2746">
        <f t="shared" si="304"/>
        <v>62500</v>
      </c>
      <c r="AM2746">
        <f t="shared" si="305"/>
        <v>1562.5</v>
      </c>
      <c r="AN2746">
        <f t="shared" si="306"/>
        <v>15625</v>
      </c>
      <c r="AO2746">
        <f t="shared" si="307"/>
        <v>15.625</v>
      </c>
      <c r="AP2746">
        <f t="shared" si="308"/>
        <v>0.04</v>
      </c>
      <c r="AQ2746">
        <f>VLOOKUP(M2746,spp!A:H,8,FALSE)</f>
        <v>2.1</v>
      </c>
      <c r="AR2746" t="str">
        <f>VLOOKUP(M2746,spp!A:K,10,FALSE)</f>
        <v>Herbívoro</v>
      </c>
      <c r="AS2746" t="str">
        <f>VLOOKUP(M2746,spp!A:L,12,FALSE)</f>
        <v>LC</v>
      </c>
    </row>
    <row r="2747" spans="1:45" x14ac:dyDescent="0.3">
      <c r="A2747">
        <v>59</v>
      </c>
      <c r="B2747" s="2" t="s">
        <v>983</v>
      </c>
      <c r="C2747" s="2" t="s">
        <v>1386</v>
      </c>
      <c r="D2747" s="2" t="s">
        <v>1387</v>
      </c>
      <c r="E2747" s="2" t="s">
        <v>985</v>
      </c>
      <c r="F2747">
        <v>2</v>
      </c>
      <c r="G2747" s="1">
        <v>41655</v>
      </c>
      <c r="H2747" s="61">
        <v>2014</v>
      </c>
      <c r="I2747" s="5" t="s">
        <v>986</v>
      </c>
      <c r="J2747" s="1">
        <v>41665</v>
      </c>
      <c r="K2747" s="42">
        <v>6.5</v>
      </c>
      <c r="L2747" t="str">
        <f t="shared" si="303"/>
        <v>Profundo</v>
      </c>
      <c r="M2747" s="2" t="s">
        <v>1042</v>
      </c>
      <c r="N2747" t="str">
        <f>VLOOKUP(M2747,spp!A:B,2,FALSE)</f>
        <v>Bodianus diplotaenia</v>
      </c>
      <c r="O2747">
        <f t="shared" si="302"/>
        <v>2</v>
      </c>
      <c r="T2747">
        <v>2</v>
      </c>
      <c r="AJ2747">
        <f>VLOOKUP(M2747,spp!A:C,3,FALSE)</f>
        <v>2.01E-2</v>
      </c>
      <c r="AK2747">
        <f>VLOOKUP(M2747,spp!A:D,4,FALSE)</f>
        <v>2</v>
      </c>
      <c r="AL2747">
        <f t="shared" si="304"/>
        <v>25.125</v>
      </c>
      <c r="AM2747">
        <f t="shared" si="305"/>
        <v>0.62812500000000004</v>
      </c>
      <c r="AN2747">
        <f t="shared" si="306"/>
        <v>6.28125</v>
      </c>
      <c r="AO2747">
        <f t="shared" si="307"/>
        <v>6.2812500000000004E-3</v>
      </c>
      <c r="AP2747">
        <f t="shared" si="308"/>
        <v>0.04</v>
      </c>
      <c r="AQ2747">
        <f>VLOOKUP(M2747,spp!A:H,8,FALSE)</f>
        <v>3.4</v>
      </c>
      <c r="AR2747" t="str">
        <f>VLOOKUP(M2747,spp!A:K,10,FALSE)</f>
        <v>Depredador</v>
      </c>
      <c r="AS2747" t="str">
        <f>VLOOKUP(M2747,spp!A:L,12,FALSE)</f>
        <v>LC</v>
      </c>
    </row>
    <row r="2748" spans="1:45" x14ac:dyDescent="0.3">
      <c r="A2748">
        <v>59</v>
      </c>
      <c r="B2748" s="2" t="s">
        <v>983</v>
      </c>
      <c r="C2748" s="2" t="s">
        <v>1386</v>
      </c>
      <c r="D2748" s="2" t="s">
        <v>1387</v>
      </c>
      <c r="E2748" s="2" t="s">
        <v>985</v>
      </c>
      <c r="F2748">
        <v>2</v>
      </c>
      <c r="G2748" s="1">
        <v>41655</v>
      </c>
      <c r="H2748" s="61">
        <v>2014</v>
      </c>
      <c r="I2748" s="5" t="s">
        <v>986</v>
      </c>
      <c r="J2748" s="1">
        <v>41665</v>
      </c>
      <c r="K2748" s="42">
        <v>6.5</v>
      </c>
      <c r="L2748" t="str">
        <f t="shared" si="303"/>
        <v>Profundo</v>
      </c>
      <c r="M2748" s="2" t="s">
        <v>1050</v>
      </c>
      <c r="N2748" t="str">
        <f>VLOOKUP(M2748,spp!A:B,2,FALSE)</f>
        <v>Stegastes flavilatus</v>
      </c>
      <c r="O2748">
        <f t="shared" si="302"/>
        <v>15</v>
      </c>
      <c r="Q2748">
        <v>15</v>
      </c>
      <c r="AJ2748">
        <f>VLOOKUP(M2748,spp!A:C,3,FALSE)</f>
        <v>3.49E-2</v>
      </c>
      <c r="AK2748">
        <f>VLOOKUP(M2748,spp!A:D,4,FALSE)</f>
        <v>2</v>
      </c>
      <c r="AL2748">
        <f t="shared" si="304"/>
        <v>29.446874999999999</v>
      </c>
      <c r="AM2748">
        <f t="shared" si="305"/>
        <v>0.73617187499999992</v>
      </c>
      <c r="AN2748">
        <f t="shared" si="306"/>
        <v>7.3617187499999996</v>
      </c>
      <c r="AO2748">
        <f t="shared" si="307"/>
        <v>7.3617187499999993E-3</v>
      </c>
      <c r="AP2748">
        <f t="shared" si="308"/>
        <v>0.3</v>
      </c>
      <c r="AQ2748">
        <f>VLOOKUP(M2748,spp!A:H,8,FALSE)</f>
        <v>2</v>
      </c>
      <c r="AR2748" t="str">
        <f>VLOOKUP(M2748,spp!A:K,10,FALSE)</f>
        <v>Herbívoro</v>
      </c>
      <c r="AS2748" t="str">
        <f>VLOOKUP(M2748,spp!A:L,12,FALSE)</f>
        <v>LC</v>
      </c>
    </row>
    <row r="2749" spans="1:45" x14ac:dyDescent="0.3">
      <c r="A2749">
        <v>59</v>
      </c>
      <c r="B2749" s="2" t="s">
        <v>983</v>
      </c>
      <c r="C2749" s="2" t="s">
        <v>1386</v>
      </c>
      <c r="D2749" s="2" t="s">
        <v>1387</v>
      </c>
      <c r="E2749" s="2" t="s">
        <v>985</v>
      </c>
      <c r="F2749">
        <v>2</v>
      </c>
      <c r="G2749" s="1">
        <v>41655</v>
      </c>
      <c r="H2749" s="61">
        <v>2014</v>
      </c>
      <c r="I2749" s="5" t="s">
        <v>986</v>
      </c>
      <c r="J2749" s="1">
        <v>41665</v>
      </c>
      <c r="K2749" s="42">
        <v>6.5</v>
      </c>
      <c r="L2749" t="str">
        <f t="shared" si="303"/>
        <v>Profundo</v>
      </c>
      <c r="M2749" s="2" t="s">
        <v>1021</v>
      </c>
      <c r="N2749" t="str">
        <f>VLOOKUP(M2749,spp!A:B,2,FALSE)</f>
        <v>Johnrandallia nigrirostris</v>
      </c>
      <c r="O2749">
        <f t="shared" si="302"/>
        <v>3</v>
      </c>
      <c r="P2749">
        <v>2</v>
      </c>
      <c r="Q2749">
        <v>1</v>
      </c>
      <c r="AJ2749">
        <f>VLOOKUP(M2749,spp!A:C,3,FALSE)</f>
        <v>2</v>
      </c>
      <c r="AK2749">
        <f>VLOOKUP(M2749,spp!A:D,4,FALSE)</f>
        <v>3</v>
      </c>
      <c r="AL2749">
        <f t="shared" si="304"/>
        <v>906.25</v>
      </c>
      <c r="AM2749">
        <f t="shared" si="305"/>
        <v>22.65625</v>
      </c>
      <c r="AN2749">
        <f t="shared" si="306"/>
        <v>226.5625</v>
      </c>
      <c r="AO2749">
        <f t="shared" si="307"/>
        <v>0.2265625</v>
      </c>
      <c r="AP2749">
        <f t="shared" si="308"/>
        <v>0.06</v>
      </c>
      <c r="AQ2749">
        <f>VLOOKUP(M2749,spp!A:H,8,FALSE)</f>
        <v>3</v>
      </c>
      <c r="AR2749" t="str">
        <f>VLOOKUP(M2749,spp!A:K,10,FALSE)</f>
        <v>Depredador</v>
      </c>
      <c r="AS2749" t="str">
        <f>VLOOKUP(M2749,spp!A:L,12,FALSE)</f>
        <v>LC</v>
      </c>
    </row>
    <row r="2750" spans="1:45" x14ac:dyDescent="0.3">
      <c r="A2750">
        <v>59</v>
      </c>
      <c r="B2750" s="2" t="s">
        <v>983</v>
      </c>
      <c r="C2750" s="2" t="s">
        <v>1386</v>
      </c>
      <c r="D2750" s="2" t="s">
        <v>1387</v>
      </c>
      <c r="E2750" s="2" t="s">
        <v>985</v>
      </c>
      <c r="F2750">
        <v>2</v>
      </c>
      <c r="G2750" s="1">
        <v>41655</v>
      </c>
      <c r="H2750" s="61">
        <v>2014</v>
      </c>
      <c r="I2750" s="5" t="s">
        <v>986</v>
      </c>
      <c r="J2750" s="1">
        <v>41665</v>
      </c>
      <c r="K2750" s="42">
        <v>6.5</v>
      </c>
      <c r="L2750" t="str">
        <f t="shared" si="303"/>
        <v>Profundo</v>
      </c>
      <c r="M2750" s="2" t="s">
        <v>1054</v>
      </c>
      <c r="N2750" t="str">
        <f>VLOOKUP(M2750,spp!A:B,2,FALSE)</f>
        <v>Halichoeres nicholsi</v>
      </c>
      <c r="O2750">
        <f t="shared" ref="O2750:O2813" si="309">+SUM(P2750:AF2750)</f>
        <v>4</v>
      </c>
      <c r="T2750">
        <v>2</v>
      </c>
      <c r="U2750">
        <v>2</v>
      </c>
      <c r="AJ2750">
        <f>VLOOKUP(M2750,spp!A:C,3,FALSE)</f>
        <v>1.26E-2</v>
      </c>
      <c r="AK2750">
        <f>VLOOKUP(M2750,spp!A:D,4,FALSE)</f>
        <v>3</v>
      </c>
      <c r="AL2750">
        <f t="shared" si="304"/>
        <v>1474.2</v>
      </c>
      <c r="AM2750">
        <f t="shared" si="305"/>
        <v>36.855000000000004</v>
      </c>
      <c r="AN2750">
        <f t="shared" si="306"/>
        <v>368.55000000000007</v>
      </c>
      <c r="AO2750">
        <f t="shared" si="307"/>
        <v>0.36855000000000004</v>
      </c>
      <c r="AP2750">
        <f t="shared" si="308"/>
        <v>0.08</v>
      </c>
      <c r="AQ2750">
        <f>VLOOKUP(M2750,spp!A:H,8,FALSE)</f>
        <v>4</v>
      </c>
      <c r="AR2750" t="str">
        <f>VLOOKUP(M2750,spp!A:K,10,FALSE)</f>
        <v>Depredador Tope</v>
      </c>
      <c r="AS2750" t="str">
        <f>VLOOKUP(M2750,spp!A:L,12,FALSE)</f>
        <v>LC</v>
      </c>
    </row>
    <row r="2751" spans="1:45" x14ac:dyDescent="0.3">
      <c r="A2751">
        <v>59</v>
      </c>
      <c r="B2751" s="2" t="s">
        <v>983</v>
      </c>
      <c r="C2751" s="2" t="s">
        <v>1386</v>
      </c>
      <c r="D2751" s="2" t="s">
        <v>1387</v>
      </c>
      <c r="E2751" s="2" t="s">
        <v>985</v>
      </c>
      <c r="F2751">
        <v>2</v>
      </c>
      <c r="G2751" s="1">
        <v>41655</v>
      </c>
      <c r="H2751" s="61">
        <v>2014</v>
      </c>
      <c r="I2751" s="5" t="s">
        <v>986</v>
      </c>
      <c r="J2751" s="1">
        <v>41665</v>
      </c>
      <c r="K2751" s="42">
        <v>6.5</v>
      </c>
      <c r="L2751" t="str">
        <f t="shared" si="303"/>
        <v>Profundo</v>
      </c>
      <c r="M2751" s="2" t="s">
        <v>1064</v>
      </c>
      <c r="N2751" t="str">
        <f>VLOOKUP(M2751,spp!A:B,2,FALSE)</f>
        <v>Zanclus cornutus</v>
      </c>
      <c r="O2751">
        <f t="shared" si="309"/>
        <v>1</v>
      </c>
      <c r="R2751">
        <v>1</v>
      </c>
      <c r="AJ2751">
        <f>VLOOKUP(M2751,spp!A:C,3,FALSE)</f>
        <v>1.47E-2</v>
      </c>
      <c r="AK2751">
        <f>VLOOKUP(M2751,spp!A:D,4,FALSE)</f>
        <v>3</v>
      </c>
      <c r="AL2751">
        <f t="shared" si="304"/>
        <v>28.7109375</v>
      </c>
      <c r="AM2751">
        <f t="shared" si="305"/>
        <v>0.7177734375</v>
      </c>
      <c r="AN2751">
        <f t="shared" si="306"/>
        <v>7.177734375</v>
      </c>
      <c r="AO2751">
        <f t="shared" si="307"/>
        <v>7.1777343749999997E-3</v>
      </c>
      <c r="AP2751">
        <f t="shared" si="308"/>
        <v>0.02</v>
      </c>
      <c r="AQ2751">
        <f>VLOOKUP(M2751,spp!A:H,8,FALSE)</f>
        <v>2.9</v>
      </c>
      <c r="AR2751" t="str">
        <f>VLOOKUP(M2751,spp!A:K,10,FALSE)</f>
        <v>Herbívoro</v>
      </c>
      <c r="AS2751" t="str">
        <f>VLOOKUP(M2751,spp!A:L,12,FALSE)</f>
        <v>NE</v>
      </c>
    </row>
    <row r="2752" spans="1:45" x14ac:dyDescent="0.3">
      <c r="A2752">
        <v>59</v>
      </c>
      <c r="B2752" s="2" t="s">
        <v>983</v>
      </c>
      <c r="C2752" s="2" t="s">
        <v>1386</v>
      </c>
      <c r="D2752" s="2" t="s">
        <v>1387</v>
      </c>
      <c r="E2752" s="2" t="s">
        <v>985</v>
      </c>
      <c r="F2752">
        <v>2</v>
      </c>
      <c r="G2752" s="1">
        <v>41655</v>
      </c>
      <c r="H2752" s="61">
        <v>2014</v>
      </c>
      <c r="I2752" s="5" t="s">
        <v>986</v>
      </c>
      <c r="J2752" s="1">
        <v>41665</v>
      </c>
      <c r="K2752" s="42">
        <v>6.5</v>
      </c>
      <c r="L2752" t="str">
        <f t="shared" si="303"/>
        <v>Profundo</v>
      </c>
      <c r="M2752" s="2" t="s">
        <v>1018</v>
      </c>
      <c r="N2752" t="str">
        <f>VLOOKUP(M2752,spp!A:B,2,FALSE)</f>
        <v>Pseudobalistes naufragium</v>
      </c>
      <c r="O2752">
        <f t="shared" si="309"/>
        <v>4</v>
      </c>
      <c r="T2752">
        <v>2</v>
      </c>
      <c r="V2752">
        <v>2</v>
      </c>
      <c r="AJ2752" t="str">
        <f>VLOOKUP(M2752,spp!A:C,3,FALSE)</f>
        <v>0.12970000000000001</v>
      </c>
      <c r="AK2752">
        <f>VLOOKUP(M2752,spp!A:D,4,FALSE)</f>
        <v>2</v>
      </c>
      <c r="AL2752">
        <f t="shared" si="304"/>
        <v>687.41000000000008</v>
      </c>
      <c r="AM2752">
        <f t="shared" si="305"/>
        <v>17.185250000000003</v>
      </c>
      <c r="AN2752">
        <f t="shared" si="306"/>
        <v>171.85250000000002</v>
      </c>
      <c r="AO2752">
        <f t="shared" si="307"/>
        <v>0.17185250000000002</v>
      </c>
      <c r="AP2752">
        <f t="shared" si="308"/>
        <v>0.08</v>
      </c>
      <c r="AQ2752">
        <f>VLOOKUP(M2752,spp!A:H,8,FALSE)</f>
        <v>3.8</v>
      </c>
      <c r="AR2752" t="str">
        <f>VLOOKUP(M2752,spp!A:K,10,FALSE)</f>
        <v>Depredador</v>
      </c>
      <c r="AS2752" t="str">
        <f>VLOOKUP(M2752,spp!A:L,12,FALSE)</f>
        <v>LC</v>
      </c>
    </row>
    <row r="2753" spans="1:45" x14ac:dyDescent="0.3">
      <c r="A2753">
        <v>59</v>
      </c>
      <c r="B2753" s="2" t="s">
        <v>983</v>
      </c>
      <c r="C2753" s="2" t="s">
        <v>1386</v>
      </c>
      <c r="D2753" s="2" t="s">
        <v>1387</v>
      </c>
      <c r="E2753" s="2" t="s">
        <v>985</v>
      </c>
      <c r="F2753">
        <v>2</v>
      </c>
      <c r="G2753" s="1">
        <v>41655</v>
      </c>
      <c r="H2753" s="61">
        <v>2014</v>
      </c>
      <c r="I2753" s="5" t="s">
        <v>986</v>
      </c>
      <c r="J2753" s="1">
        <v>41665</v>
      </c>
      <c r="K2753" s="42">
        <v>6.5</v>
      </c>
      <c r="L2753" t="str">
        <f t="shared" si="303"/>
        <v>Profundo</v>
      </c>
      <c r="M2753" s="2" t="s">
        <v>1029</v>
      </c>
      <c r="N2753" t="str">
        <f>VLOOKUP(M2753,spp!A:B,2,FALSE)</f>
        <v>Cirrhitus rivulatus</v>
      </c>
      <c r="O2753">
        <f t="shared" si="309"/>
        <v>1</v>
      </c>
      <c r="T2753">
        <v>1</v>
      </c>
      <c r="AJ2753">
        <f>VLOOKUP(M2753,spp!A:C,3,FALSE)</f>
        <v>2.76E-2</v>
      </c>
      <c r="AK2753">
        <f>VLOOKUP(M2753,spp!A:D,4,FALSE)</f>
        <v>3</v>
      </c>
      <c r="AL2753">
        <f t="shared" si="304"/>
        <v>431.25</v>
      </c>
      <c r="AM2753">
        <f t="shared" si="305"/>
        <v>10.78125</v>
      </c>
      <c r="AN2753">
        <f t="shared" si="306"/>
        <v>107.8125</v>
      </c>
      <c r="AO2753">
        <f t="shared" si="307"/>
        <v>0.10781250000000001</v>
      </c>
      <c r="AP2753">
        <f t="shared" si="308"/>
        <v>0.02</v>
      </c>
      <c r="AQ2753">
        <f>VLOOKUP(M2753,spp!A:H,8,FALSE)</f>
        <v>4</v>
      </c>
      <c r="AR2753" t="str">
        <f>VLOOKUP(M2753,spp!A:K,10,FALSE)</f>
        <v>Depredador Tope</v>
      </c>
      <c r="AS2753" t="str">
        <f>VLOOKUP(M2753,spp!A:L,12,FALSE)</f>
        <v>LC</v>
      </c>
    </row>
    <row r="2754" spans="1:45" x14ac:dyDescent="0.3">
      <c r="A2754">
        <v>59</v>
      </c>
      <c r="B2754" s="2" t="s">
        <v>983</v>
      </c>
      <c r="C2754" s="2" t="s">
        <v>1386</v>
      </c>
      <c r="D2754" s="2" t="s">
        <v>1387</v>
      </c>
      <c r="E2754" s="2" t="s">
        <v>985</v>
      </c>
      <c r="F2754">
        <v>2</v>
      </c>
      <c r="G2754" s="1">
        <v>41655</v>
      </c>
      <c r="H2754" s="61">
        <v>2014</v>
      </c>
      <c r="I2754" s="5" t="s">
        <v>986</v>
      </c>
      <c r="J2754" s="1">
        <v>41665</v>
      </c>
      <c r="K2754" s="42">
        <v>6.5</v>
      </c>
      <c r="L2754" t="str">
        <f t="shared" si="303"/>
        <v>Profundo</v>
      </c>
      <c r="M2754" s="2" t="s">
        <v>1022</v>
      </c>
      <c r="N2754" t="str">
        <f>VLOOKUP(M2754,spp!A:B,2,FALSE)</f>
        <v>Epinephelus labriformis</v>
      </c>
      <c r="O2754">
        <f t="shared" si="309"/>
        <v>4</v>
      </c>
      <c r="T2754">
        <v>4</v>
      </c>
      <c r="AJ2754">
        <f>VLOOKUP(M2754,spp!A:C,3,FALSE)</f>
        <v>3</v>
      </c>
      <c r="AK2754">
        <f>VLOOKUP(M2754,spp!A:D,4,FALSE)</f>
        <v>2.9</v>
      </c>
      <c r="AL2754">
        <f t="shared" si="304"/>
        <v>135896.18693956779</v>
      </c>
      <c r="AM2754">
        <f t="shared" si="305"/>
        <v>3397.4046734891949</v>
      </c>
      <c r="AN2754">
        <f t="shared" si="306"/>
        <v>33974.046734891948</v>
      </c>
      <c r="AO2754">
        <f t="shared" si="307"/>
        <v>33.974046734891949</v>
      </c>
      <c r="AP2754">
        <f t="shared" si="308"/>
        <v>0.08</v>
      </c>
      <c r="AQ2754">
        <f>VLOOKUP(M2754,spp!A:H,8,FALSE)</f>
        <v>4</v>
      </c>
      <c r="AR2754" t="str">
        <f>VLOOKUP(M2754,spp!A:K,10,FALSE)</f>
        <v>Depredador Tope</v>
      </c>
      <c r="AS2754" t="str">
        <f>VLOOKUP(M2754,spp!A:L,12,FALSE)</f>
        <v>LC</v>
      </c>
    </row>
    <row r="2755" spans="1:45" x14ac:dyDescent="0.3">
      <c r="A2755">
        <v>59</v>
      </c>
      <c r="B2755" s="2" t="s">
        <v>983</v>
      </c>
      <c r="C2755" s="2" t="s">
        <v>1386</v>
      </c>
      <c r="D2755" s="2" t="s">
        <v>1387</v>
      </c>
      <c r="E2755" s="2" t="s">
        <v>985</v>
      </c>
      <c r="F2755">
        <v>2</v>
      </c>
      <c r="G2755" s="1">
        <v>41655</v>
      </c>
      <c r="H2755" s="61">
        <v>2014</v>
      </c>
      <c r="I2755" s="5" t="s">
        <v>986</v>
      </c>
      <c r="J2755" s="1">
        <v>41665</v>
      </c>
      <c r="K2755" s="42">
        <v>6.5</v>
      </c>
      <c r="L2755" t="str">
        <f t="shared" si="303"/>
        <v>Profundo</v>
      </c>
      <c r="M2755" s="2" t="s">
        <v>1025</v>
      </c>
      <c r="N2755" t="str">
        <f>VLOOKUP(M2755,spp!A:B,2,FALSE)</f>
        <v>Abudefduf troschelii</v>
      </c>
      <c r="O2755">
        <f t="shared" si="309"/>
        <v>20</v>
      </c>
      <c r="R2755">
        <v>20</v>
      </c>
      <c r="AJ2755">
        <f>VLOOKUP(M2755,spp!A:C,3,FALSE)</f>
        <v>1.6E-2</v>
      </c>
      <c r="AK2755">
        <f>VLOOKUP(M2755,spp!A:D,4,FALSE)</f>
        <v>3</v>
      </c>
      <c r="AL2755">
        <f t="shared" si="304"/>
        <v>625</v>
      </c>
      <c r="AM2755">
        <f t="shared" si="305"/>
        <v>15.625</v>
      </c>
      <c r="AN2755">
        <f t="shared" si="306"/>
        <v>156.25</v>
      </c>
      <c r="AO2755">
        <f t="shared" si="307"/>
        <v>0.15625</v>
      </c>
      <c r="AP2755">
        <f t="shared" si="308"/>
        <v>0.4</v>
      </c>
      <c r="AQ2755">
        <f>VLOOKUP(M2755,spp!A:H,8,FALSE)</f>
        <v>3</v>
      </c>
      <c r="AR2755" t="str">
        <f>VLOOKUP(M2755,spp!A:K,10,FALSE)</f>
        <v>Planctívoro</v>
      </c>
      <c r="AS2755" t="str">
        <f>VLOOKUP(M2755,spp!A:L,12,FALSE)</f>
        <v>LC</v>
      </c>
    </row>
    <row r="2756" spans="1:45" x14ac:dyDescent="0.3">
      <c r="A2756">
        <v>59</v>
      </c>
      <c r="B2756" s="2" t="s">
        <v>983</v>
      </c>
      <c r="C2756" s="2" t="s">
        <v>1386</v>
      </c>
      <c r="D2756" s="2" t="s">
        <v>1387</v>
      </c>
      <c r="E2756" s="2" t="s">
        <v>985</v>
      </c>
      <c r="F2756">
        <v>2</v>
      </c>
      <c r="G2756" s="1">
        <v>41655</v>
      </c>
      <c r="H2756" s="61">
        <v>2014</v>
      </c>
      <c r="I2756" s="5" t="s">
        <v>986</v>
      </c>
      <c r="J2756" s="1">
        <v>41665</v>
      </c>
      <c r="K2756" s="42">
        <v>6.5</v>
      </c>
      <c r="L2756" t="str">
        <f t="shared" ref="L2756:L2819" si="310">IF(K2756&gt;6,"Profundo","Somero")</f>
        <v>Profundo</v>
      </c>
      <c r="M2756" s="2" t="s">
        <v>1032</v>
      </c>
      <c r="N2756" t="str">
        <f>VLOOKUP(M2756,spp!A:B,2,FALSE)</f>
        <v>Lutjanus argentiventris</v>
      </c>
      <c r="O2756">
        <f t="shared" si="309"/>
        <v>1</v>
      </c>
      <c r="T2756">
        <v>1</v>
      </c>
      <c r="AJ2756">
        <f>VLOOKUP(M2756,spp!A:C,3,FALSE)</f>
        <v>1</v>
      </c>
      <c r="AK2756">
        <f>VLOOKUP(M2756,spp!A:D,4,FALSE)</f>
        <v>3</v>
      </c>
      <c r="AL2756">
        <f t="shared" ref="AL2756:AL2819" si="311">((AJ2756*$P$2^AK2756)*P2756)+((AJ2756*$Q$2^AK2756)*Q2756)+((AJ2756*$R$2^AK2756)*R2756)+((AJ2756*$S$2^AK2756)*S2756)+((AJ2756*$T$2^AK2756)*T2756)+((AJ2756*$U$2^AK2756)*U2756)+((AJ2756*$V$2^AK2756)*V2756)+((AJ2756*$W$2^AK2756)*W2756)+((AJ2756*$X$2^AK2756)*X2756)+((AJ2756*$Y$2^AK2756)*Y2756)+((AJ2756*$Z$2^AK2756)*Z2756)+((AJ2756*$AA$2^AK2756)*AA2756)+((AJ2756*$AB$2^AK2756)*AB2756)+ ((AJ2756*$AC$2^AK2756)*AC2756)+((AJ2756*$AD$2^AK2756)*AD2756)+((AJ2756*$AE$2^AK2756)*AE2756)+((AJ2756*$AF$2^AK2756)*AF2756)+((AJ2756*$AG$2^AK2756)*AG2756)+((AJ2756*$AH$2^AK2756)*AH2756)</f>
        <v>15625</v>
      </c>
      <c r="AM2756">
        <f t="shared" ref="AM2756:AM2819" si="312">AL2756/40</f>
        <v>390.625</v>
      </c>
      <c r="AN2756">
        <f t="shared" ref="AN2756:AN2819" si="313">AM2756*10</f>
        <v>3906.25</v>
      </c>
      <c r="AO2756">
        <f t="shared" ref="AO2756:AO2819" si="314">AN2756/1000</f>
        <v>3.90625</v>
      </c>
      <c r="AP2756">
        <f t="shared" ref="AP2756:AP2819" si="315">O2756/$C$1</f>
        <v>0.02</v>
      </c>
      <c r="AQ2756">
        <f>VLOOKUP(M2756,spp!A:H,8,FALSE)</f>
        <v>4</v>
      </c>
      <c r="AR2756" t="str">
        <f>VLOOKUP(M2756,spp!A:K,10,FALSE)</f>
        <v>Depredador Tope</v>
      </c>
      <c r="AS2756" t="str">
        <f>VLOOKUP(M2756,spp!A:L,12,FALSE)</f>
        <v>LC</v>
      </c>
    </row>
    <row r="2757" spans="1:45" x14ac:dyDescent="0.3">
      <c r="A2757">
        <v>59</v>
      </c>
      <c r="B2757" s="2" t="s">
        <v>983</v>
      </c>
      <c r="C2757" s="2" t="s">
        <v>1386</v>
      </c>
      <c r="D2757" s="2" t="s">
        <v>1387</v>
      </c>
      <c r="E2757" s="2" t="s">
        <v>985</v>
      </c>
      <c r="F2757">
        <v>2</v>
      </c>
      <c r="G2757" s="1">
        <v>41655</v>
      </c>
      <c r="H2757" s="61">
        <v>2014</v>
      </c>
      <c r="I2757" s="5" t="s">
        <v>986</v>
      </c>
      <c r="J2757" s="1">
        <v>41665</v>
      </c>
      <c r="K2757" s="42">
        <v>6.5</v>
      </c>
      <c r="L2757" t="str">
        <f t="shared" si="310"/>
        <v>Profundo</v>
      </c>
      <c r="M2757" s="2" t="s">
        <v>1044</v>
      </c>
      <c r="N2757" t="str">
        <f>VLOOKUP(M2757,spp!A:B,2,FALSE)</f>
        <v>Scarus perrico</v>
      </c>
      <c r="O2757">
        <f t="shared" si="309"/>
        <v>1</v>
      </c>
      <c r="U2757">
        <v>1</v>
      </c>
      <c r="AJ2757">
        <f>VLOOKUP(M2757,spp!A:C,3,FALSE)</f>
        <v>1</v>
      </c>
      <c r="AK2757">
        <f>VLOOKUP(M2757,spp!A:D,4,FALSE)</f>
        <v>3</v>
      </c>
      <c r="AL2757">
        <f t="shared" si="311"/>
        <v>42875</v>
      </c>
      <c r="AM2757">
        <f t="shared" si="312"/>
        <v>1071.875</v>
      </c>
      <c r="AN2757">
        <f t="shared" si="313"/>
        <v>10718.75</v>
      </c>
      <c r="AO2757">
        <f t="shared" si="314"/>
        <v>10.71875</v>
      </c>
      <c r="AP2757">
        <f t="shared" si="315"/>
        <v>0.02</v>
      </c>
      <c r="AQ2757">
        <f>VLOOKUP(M2757,spp!A:H,8,FALSE)</f>
        <v>2</v>
      </c>
      <c r="AR2757" t="str">
        <f>VLOOKUP(M2757,spp!A:K,10,FALSE)</f>
        <v>Herbívoro</v>
      </c>
      <c r="AS2757" t="str">
        <f>VLOOKUP(M2757,spp!A:L,12,FALSE)</f>
        <v>LC</v>
      </c>
    </row>
    <row r="2758" spans="1:45" x14ac:dyDescent="0.3">
      <c r="A2758">
        <v>59</v>
      </c>
      <c r="B2758" s="2" t="s">
        <v>983</v>
      </c>
      <c r="C2758" s="2" t="s">
        <v>1386</v>
      </c>
      <c r="D2758" s="2" t="s">
        <v>1387</v>
      </c>
      <c r="E2758" s="2" t="s">
        <v>985</v>
      </c>
      <c r="F2758">
        <v>2</v>
      </c>
      <c r="G2758" s="1">
        <v>41655</v>
      </c>
      <c r="H2758" s="61">
        <v>2014</v>
      </c>
      <c r="I2758" s="5" t="s">
        <v>986</v>
      </c>
      <c r="J2758" s="1">
        <v>41665</v>
      </c>
      <c r="K2758" s="42">
        <v>6.5</v>
      </c>
      <c r="L2758" t="str">
        <f t="shared" si="310"/>
        <v>Profundo</v>
      </c>
      <c r="M2758" s="2" t="s">
        <v>1024</v>
      </c>
      <c r="N2758" t="str">
        <f>VLOOKUP(M2758,spp!A:B,2,FALSE)</f>
        <v>Sargocentron suborbitalis</v>
      </c>
      <c r="O2758">
        <f t="shared" si="309"/>
        <v>1</v>
      </c>
      <c r="R2758">
        <v>1</v>
      </c>
      <c r="AJ2758">
        <f>VLOOKUP(M2758,spp!A:C,3,FALSE)</f>
        <v>2</v>
      </c>
      <c r="AK2758">
        <f>VLOOKUP(M2758,spp!A:D,4,FALSE)</f>
        <v>2.9554</v>
      </c>
      <c r="AL2758">
        <f t="shared" si="311"/>
        <v>3490.0998180522265</v>
      </c>
      <c r="AM2758">
        <f t="shared" si="312"/>
        <v>87.252495451305663</v>
      </c>
      <c r="AN2758">
        <f t="shared" si="313"/>
        <v>872.52495451305663</v>
      </c>
      <c r="AO2758">
        <f t="shared" si="314"/>
        <v>0.87252495451305667</v>
      </c>
      <c r="AP2758">
        <f t="shared" si="315"/>
        <v>0.02</v>
      </c>
      <c r="AQ2758">
        <f>VLOOKUP(M2758,spp!A:H,8,FALSE)</f>
        <v>3.5</v>
      </c>
      <c r="AR2758" t="str">
        <f>VLOOKUP(M2758,spp!A:K,10,FALSE)</f>
        <v>Depredador</v>
      </c>
      <c r="AS2758" t="str">
        <f>VLOOKUP(M2758,spp!A:L,12,FALSE)</f>
        <v>LC</v>
      </c>
    </row>
    <row r="2759" spans="1:45" x14ac:dyDescent="0.3">
      <c r="A2759">
        <v>59</v>
      </c>
      <c r="B2759" s="2" t="s">
        <v>983</v>
      </c>
      <c r="C2759" s="2" t="s">
        <v>1386</v>
      </c>
      <c r="D2759" s="2" t="s">
        <v>1387</v>
      </c>
      <c r="E2759" s="2" t="s">
        <v>985</v>
      </c>
      <c r="F2759">
        <v>2</v>
      </c>
      <c r="G2759" s="1">
        <v>41655</v>
      </c>
      <c r="H2759" s="61">
        <v>2014</v>
      </c>
      <c r="I2759" s="5" t="s">
        <v>986</v>
      </c>
      <c r="J2759" s="1">
        <v>41665</v>
      </c>
      <c r="K2759" s="42">
        <v>6.5</v>
      </c>
      <c r="L2759" t="str">
        <f t="shared" si="310"/>
        <v>Profundo</v>
      </c>
      <c r="M2759" s="2" t="s">
        <v>1041</v>
      </c>
      <c r="N2759" t="str">
        <f>VLOOKUP(M2759,spp!A:B,2,FALSE)</f>
        <v>Chromis atrilobata</v>
      </c>
      <c r="O2759">
        <f t="shared" si="309"/>
        <v>5</v>
      </c>
      <c r="Q2759">
        <v>5</v>
      </c>
      <c r="AJ2759">
        <f>VLOOKUP(M2759,spp!A:C,3,FALSE)</f>
        <v>5</v>
      </c>
      <c r="AK2759">
        <f>VLOOKUP(M2759,spp!A:D,4,FALSE)</f>
        <v>3.41655</v>
      </c>
      <c r="AL2759">
        <f t="shared" si="311"/>
        <v>24413.529362970963</v>
      </c>
      <c r="AM2759">
        <f t="shared" si="312"/>
        <v>610.33823407427406</v>
      </c>
      <c r="AN2759">
        <f t="shared" si="313"/>
        <v>6103.3823407427408</v>
      </c>
      <c r="AO2759">
        <f t="shared" si="314"/>
        <v>6.1033823407427406</v>
      </c>
      <c r="AP2759">
        <f t="shared" si="315"/>
        <v>0.1</v>
      </c>
      <c r="AQ2759">
        <f>VLOOKUP(M2759,spp!A:H,8,FALSE)</f>
        <v>3.4</v>
      </c>
      <c r="AR2759" t="str">
        <f>VLOOKUP(M2759,spp!A:K,10,FALSE)</f>
        <v>Planctívoro</v>
      </c>
      <c r="AS2759" t="str">
        <f>VLOOKUP(M2759,spp!A:L,12,FALSE)</f>
        <v>LC</v>
      </c>
    </row>
    <row r="2760" spans="1:45" x14ac:dyDescent="0.3">
      <c r="A2760">
        <v>59</v>
      </c>
      <c r="B2760" s="2" t="s">
        <v>983</v>
      </c>
      <c r="C2760" s="2" t="s">
        <v>1386</v>
      </c>
      <c r="D2760" s="2" t="s">
        <v>1387</v>
      </c>
      <c r="E2760" s="2" t="s">
        <v>985</v>
      </c>
      <c r="F2760">
        <v>2</v>
      </c>
      <c r="G2760" s="1">
        <v>41655</v>
      </c>
      <c r="H2760" s="61">
        <v>2014</v>
      </c>
      <c r="I2760" s="5" t="s">
        <v>986</v>
      </c>
      <c r="J2760" s="1">
        <v>41665</v>
      </c>
      <c r="K2760" s="42">
        <v>6.5</v>
      </c>
      <c r="L2760" t="str">
        <f t="shared" si="310"/>
        <v>Profundo</v>
      </c>
      <c r="M2760" s="2" t="s">
        <v>1393</v>
      </c>
      <c r="N2760" t="str">
        <f>VLOOKUP(M2760,spp!A:B,2,FALSE)</f>
        <v>Kiphosus sp.</v>
      </c>
      <c r="O2760">
        <f t="shared" si="309"/>
        <v>4</v>
      </c>
      <c r="R2760">
        <v>1</v>
      </c>
      <c r="T2760">
        <v>3</v>
      </c>
      <c r="AJ2760">
        <f>VLOOKUP(M2760,spp!A:C,3,FALSE)</f>
        <v>2.18E-2</v>
      </c>
      <c r="AK2760">
        <f>VLOOKUP(M2760,spp!A:D,4,FALSE)</f>
        <v>3</v>
      </c>
      <c r="AL2760">
        <f t="shared" si="311"/>
        <v>1064.453125</v>
      </c>
      <c r="AM2760">
        <f t="shared" si="312"/>
        <v>26.611328125</v>
      </c>
      <c r="AN2760">
        <f t="shared" si="313"/>
        <v>266.11328125</v>
      </c>
      <c r="AO2760">
        <f t="shared" si="314"/>
        <v>0.26611328125</v>
      </c>
      <c r="AP2760">
        <f t="shared" si="315"/>
        <v>0.08</v>
      </c>
      <c r="AQ2760">
        <f>VLOOKUP(M2760,spp!A:H,8,FALSE)</f>
        <v>2.9</v>
      </c>
      <c r="AR2760" t="str">
        <f>VLOOKUP(M2760,spp!A:K,10,FALSE)</f>
        <v>Herbívoro</v>
      </c>
      <c r="AS2760" t="str">
        <f>VLOOKUP(M2760,spp!A:L,12,FALSE)</f>
        <v>LC</v>
      </c>
    </row>
    <row r="2761" spans="1:45" x14ac:dyDescent="0.3">
      <c r="A2761">
        <v>59</v>
      </c>
      <c r="B2761" s="2" t="s">
        <v>983</v>
      </c>
      <c r="C2761" s="2" t="s">
        <v>1386</v>
      </c>
      <c r="D2761" s="2" t="s">
        <v>1387</v>
      </c>
      <c r="E2761" s="2" t="s">
        <v>985</v>
      </c>
      <c r="F2761">
        <v>2</v>
      </c>
      <c r="G2761" s="1">
        <v>41655</v>
      </c>
      <c r="H2761" s="61">
        <v>2014</v>
      </c>
      <c r="I2761" s="5" t="s">
        <v>986</v>
      </c>
      <c r="J2761" s="1">
        <v>41665</v>
      </c>
      <c r="K2761" s="42">
        <v>6.5</v>
      </c>
      <c r="L2761" t="str">
        <f t="shared" si="310"/>
        <v>Profundo</v>
      </c>
      <c r="M2761" s="2" t="s">
        <v>1067</v>
      </c>
      <c r="N2761" t="str">
        <f>VLOOKUP(M2761,spp!A:B,2,FALSE)</f>
        <v>Acanthurus xanthopterus</v>
      </c>
      <c r="O2761">
        <f t="shared" si="309"/>
        <v>1</v>
      </c>
      <c r="T2761">
        <v>1</v>
      </c>
      <c r="AJ2761">
        <f>VLOOKUP(M2761,spp!A:C,3,FALSE)</f>
        <v>2.673E-2</v>
      </c>
      <c r="AK2761">
        <f>VLOOKUP(M2761,spp!A:D,4,FALSE)</f>
        <v>2</v>
      </c>
      <c r="AL2761">
        <f t="shared" si="311"/>
        <v>16.706250000000001</v>
      </c>
      <c r="AM2761">
        <f t="shared" si="312"/>
        <v>0.41765625000000001</v>
      </c>
      <c r="AN2761">
        <f t="shared" si="313"/>
        <v>4.1765625000000002</v>
      </c>
      <c r="AO2761">
        <f t="shared" si="314"/>
        <v>4.1765625000000006E-3</v>
      </c>
      <c r="AP2761">
        <f t="shared" si="315"/>
        <v>0.02</v>
      </c>
      <c r="AQ2761">
        <f>VLOOKUP(M2761,spp!A:H,8,FALSE)</f>
        <v>2.9</v>
      </c>
      <c r="AR2761" t="str">
        <f>VLOOKUP(M2761,spp!A:K,10,FALSE)</f>
        <v>Herbívoro</v>
      </c>
      <c r="AS2761" t="str">
        <f>VLOOKUP(M2761,spp!A:L,12,FALSE)</f>
        <v>LC</v>
      </c>
    </row>
    <row r="2762" spans="1:45" x14ac:dyDescent="0.3">
      <c r="A2762">
        <v>59</v>
      </c>
      <c r="B2762" s="2" t="s">
        <v>983</v>
      </c>
      <c r="C2762" s="2" t="s">
        <v>1386</v>
      </c>
      <c r="D2762" s="2" t="s">
        <v>1387</v>
      </c>
      <c r="E2762" s="2" t="s">
        <v>985</v>
      </c>
      <c r="F2762">
        <v>2</v>
      </c>
      <c r="G2762" s="1">
        <v>41655</v>
      </c>
      <c r="H2762" s="61">
        <v>2014</v>
      </c>
      <c r="I2762" s="5" t="s">
        <v>986</v>
      </c>
      <c r="J2762" s="1">
        <v>41665</v>
      </c>
      <c r="K2762" s="42">
        <v>6.5</v>
      </c>
      <c r="L2762" t="str">
        <f t="shared" si="310"/>
        <v>Profundo</v>
      </c>
      <c r="M2762" s="2" t="s">
        <v>1086</v>
      </c>
      <c r="N2762" t="str">
        <f>VLOOKUP(M2762,spp!A:B,2,FALSE)</f>
        <v>Lutjanus novemfasciatus</v>
      </c>
      <c r="O2762">
        <f t="shared" si="309"/>
        <v>1</v>
      </c>
      <c r="U2762">
        <v>1</v>
      </c>
      <c r="AJ2762">
        <f>VLOOKUP(M2762,spp!A:C,3,FALSE)</f>
        <v>1</v>
      </c>
      <c r="AK2762">
        <f>VLOOKUP(M2762,spp!A:D,4,FALSE)</f>
        <v>3</v>
      </c>
      <c r="AL2762">
        <f t="shared" si="311"/>
        <v>42875</v>
      </c>
      <c r="AM2762">
        <f t="shared" si="312"/>
        <v>1071.875</v>
      </c>
      <c r="AN2762">
        <f t="shared" si="313"/>
        <v>10718.75</v>
      </c>
      <c r="AO2762">
        <f t="shared" si="314"/>
        <v>10.71875</v>
      </c>
      <c r="AP2762">
        <f t="shared" si="315"/>
        <v>0.02</v>
      </c>
      <c r="AQ2762">
        <f>VLOOKUP(M2762,spp!A:H,8,FALSE)</f>
        <v>4</v>
      </c>
      <c r="AR2762" t="str">
        <f>VLOOKUP(M2762,spp!A:K,10,FALSE)</f>
        <v>Depredador Tope</v>
      </c>
      <c r="AS2762" t="str">
        <f>VLOOKUP(M2762,spp!A:L,12,FALSE)</f>
        <v>LC</v>
      </c>
    </row>
    <row r="2763" spans="1:45" x14ac:dyDescent="0.3">
      <c r="A2763">
        <v>59</v>
      </c>
      <c r="B2763" s="2" t="s">
        <v>983</v>
      </c>
      <c r="C2763" s="2" t="s">
        <v>1386</v>
      </c>
      <c r="D2763" s="2" t="s">
        <v>1387</v>
      </c>
      <c r="E2763" s="2" t="s">
        <v>985</v>
      </c>
      <c r="F2763">
        <v>2</v>
      </c>
      <c r="G2763" s="1">
        <v>41655</v>
      </c>
      <c r="H2763" s="61">
        <v>2014</v>
      </c>
      <c r="I2763" s="5" t="s">
        <v>986</v>
      </c>
      <c r="J2763" s="1">
        <v>41665</v>
      </c>
      <c r="K2763" s="42">
        <v>6.5</v>
      </c>
      <c r="L2763" t="str">
        <f t="shared" si="310"/>
        <v>Profundo</v>
      </c>
      <c r="M2763" s="2" t="s">
        <v>1028</v>
      </c>
      <c r="N2763" t="str">
        <f>VLOOKUP(M2763,spp!A:B,2,FALSE)</f>
        <v>Thalassoma lucasanum</v>
      </c>
      <c r="O2763">
        <f t="shared" si="309"/>
        <v>2</v>
      </c>
      <c r="R2763">
        <v>2</v>
      </c>
      <c r="AJ2763">
        <f>VLOOKUP(M2763,spp!A:C,3,FALSE)</f>
        <v>1.261E-2</v>
      </c>
      <c r="AK2763">
        <f>VLOOKUP(M2763,spp!A:D,4,FALSE)</f>
        <v>2</v>
      </c>
      <c r="AL2763">
        <f t="shared" si="311"/>
        <v>3.9406249999999998</v>
      </c>
      <c r="AM2763">
        <f t="shared" si="312"/>
        <v>9.8515624999999996E-2</v>
      </c>
      <c r="AN2763">
        <f t="shared" si="313"/>
        <v>0.98515624999999996</v>
      </c>
      <c r="AO2763">
        <f t="shared" si="314"/>
        <v>9.8515624999999992E-4</v>
      </c>
      <c r="AP2763">
        <f t="shared" si="315"/>
        <v>0.04</v>
      </c>
      <c r="AQ2763">
        <f>VLOOKUP(M2763,spp!A:H,8,FALSE)</f>
        <v>3.5</v>
      </c>
      <c r="AR2763" t="str">
        <f>VLOOKUP(M2763,spp!A:K,10,FALSE)</f>
        <v>Depredador</v>
      </c>
      <c r="AS2763" t="str">
        <f>VLOOKUP(M2763,spp!A:L,12,FALSE)</f>
        <v>LC</v>
      </c>
    </row>
    <row r="2764" spans="1:45" x14ac:dyDescent="0.3">
      <c r="A2764">
        <v>59</v>
      </c>
      <c r="B2764" s="2" t="s">
        <v>983</v>
      </c>
      <c r="C2764" s="2" t="s">
        <v>1386</v>
      </c>
      <c r="D2764" s="2" t="s">
        <v>1387</v>
      </c>
      <c r="E2764" s="2" t="s">
        <v>985</v>
      </c>
      <c r="F2764">
        <v>3</v>
      </c>
      <c r="G2764" s="1">
        <v>41655</v>
      </c>
      <c r="H2764" s="61">
        <v>2014</v>
      </c>
      <c r="I2764" s="5" t="s">
        <v>986</v>
      </c>
      <c r="J2764" s="1">
        <v>41665</v>
      </c>
      <c r="K2764" s="42">
        <v>8</v>
      </c>
      <c r="L2764" t="str">
        <f t="shared" si="310"/>
        <v>Profundo</v>
      </c>
      <c r="M2764" s="2" t="s">
        <v>1032</v>
      </c>
      <c r="N2764" t="str">
        <f>VLOOKUP(M2764,spp!A:B,2,FALSE)</f>
        <v>Lutjanus argentiventris</v>
      </c>
      <c r="O2764">
        <f t="shared" si="309"/>
        <v>1</v>
      </c>
      <c r="U2764">
        <v>1</v>
      </c>
      <c r="AJ2764">
        <f>VLOOKUP(M2764,spp!A:C,3,FALSE)</f>
        <v>1</v>
      </c>
      <c r="AK2764">
        <f>VLOOKUP(M2764,spp!A:D,4,FALSE)</f>
        <v>3</v>
      </c>
      <c r="AL2764">
        <f t="shared" si="311"/>
        <v>42875</v>
      </c>
      <c r="AM2764">
        <f t="shared" si="312"/>
        <v>1071.875</v>
      </c>
      <c r="AN2764">
        <f t="shared" si="313"/>
        <v>10718.75</v>
      </c>
      <c r="AO2764">
        <f t="shared" si="314"/>
        <v>10.71875</v>
      </c>
      <c r="AP2764">
        <f t="shared" si="315"/>
        <v>0.02</v>
      </c>
      <c r="AQ2764">
        <f>VLOOKUP(M2764,spp!A:H,8,FALSE)</f>
        <v>4</v>
      </c>
      <c r="AR2764" t="str">
        <f>VLOOKUP(M2764,spp!A:K,10,FALSE)</f>
        <v>Depredador Tope</v>
      </c>
      <c r="AS2764" t="str">
        <f>VLOOKUP(M2764,spp!A:L,12,FALSE)</f>
        <v>LC</v>
      </c>
    </row>
    <row r="2765" spans="1:45" x14ac:dyDescent="0.3">
      <c r="A2765">
        <v>59</v>
      </c>
      <c r="B2765" s="2" t="s">
        <v>983</v>
      </c>
      <c r="C2765" s="2" t="s">
        <v>1386</v>
      </c>
      <c r="D2765" s="2" t="s">
        <v>1387</v>
      </c>
      <c r="E2765" s="2" t="s">
        <v>985</v>
      </c>
      <c r="F2765">
        <v>3</v>
      </c>
      <c r="G2765" s="1">
        <v>41655</v>
      </c>
      <c r="H2765" s="61">
        <v>2014</v>
      </c>
      <c r="I2765" s="5" t="s">
        <v>986</v>
      </c>
      <c r="J2765" s="1">
        <v>41665</v>
      </c>
      <c r="K2765" s="42">
        <v>8</v>
      </c>
      <c r="L2765" t="str">
        <f t="shared" si="310"/>
        <v>Profundo</v>
      </c>
      <c r="M2765" s="2" t="s">
        <v>1042</v>
      </c>
      <c r="N2765" t="str">
        <f>VLOOKUP(M2765,spp!A:B,2,FALSE)</f>
        <v>Bodianus diplotaenia</v>
      </c>
      <c r="O2765">
        <f t="shared" si="309"/>
        <v>3</v>
      </c>
      <c r="R2765">
        <v>3</v>
      </c>
      <c r="AJ2765">
        <f>VLOOKUP(M2765,spp!A:C,3,FALSE)</f>
        <v>2.01E-2</v>
      </c>
      <c r="AK2765">
        <f>VLOOKUP(M2765,spp!A:D,4,FALSE)</f>
        <v>2</v>
      </c>
      <c r="AL2765">
        <f t="shared" si="311"/>
        <v>9.421875</v>
      </c>
      <c r="AM2765">
        <f t="shared" si="312"/>
        <v>0.23554687499999999</v>
      </c>
      <c r="AN2765">
        <f t="shared" si="313"/>
        <v>2.35546875</v>
      </c>
      <c r="AO2765">
        <f t="shared" si="314"/>
        <v>2.3554687499999999E-3</v>
      </c>
      <c r="AP2765">
        <f t="shared" si="315"/>
        <v>0.06</v>
      </c>
      <c r="AQ2765">
        <f>VLOOKUP(M2765,spp!A:H,8,FALSE)</f>
        <v>3.4</v>
      </c>
      <c r="AR2765" t="str">
        <f>VLOOKUP(M2765,spp!A:K,10,FALSE)</f>
        <v>Depredador</v>
      </c>
      <c r="AS2765" t="str">
        <f>VLOOKUP(M2765,spp!A:L,12,FALSE)</f>
        <v>LC</v>
      </c>
    </row>
    <row r="2766" spans="1:45" x14ac:dyDescent="0.3">
      <c r="A2766">
        <v>59</v>
      </c>
      <c r="B2766" s="2" t="s">
        <v>983</v>
      </c>
      <c r="C2766" s="2" t="s">
        <v>1386</v>
      </c>
      <c r="D2766" s="2" t="s">
        <v>1387</v>
      </c>
      <c r="E2766" s="2" t="s">
        <v>985</v>
      </c>
      <c r="F2766">
        <v>3</v>
      </c>
      <c r="G2766" s="1">
        <v>41655</v>
      </c>
      <c r="H2766" s="61">
        <v>2014</v>
      </c>
      <c r="I2766" s="5" t="s">
        <v>986</v>
      </c>
      <c r="J2766" s="1">
        <v>41665</v>
      </c>
      <c r="K2766" s="42">
        <v>8</v>
      </c>
      <c r="L2766" t="str">
        <f t="shared" si="310"/>
        <v>Profundo</v>
      </c>
      <c r="M2766" s="2" t="s">
        <v>1017</v>
      </c>
      <c r="N2766" t="str">
        <f>VLOOKUP(M2766,spp!A:B,2,FALSE)</f>
        <v>Halichoeres dispilus</v>
      </c>
      <c r="O2766">
        <f t="shared" si="309"/>
        <v>10</v>
      </c>
      <c r="Q2766">
        <v>6</v>
      </c>
      <c r="R2766">
        <v>4</v>
      </c>
      <c r="AJ2766">
        <f>VLOOKUP(M2766,spp!A:C,3,FALSE)</f>
        <v>1.26E-2</v>
      </c>
      <c r="AK2766">
        <f>VLOOKUP(M2766,spp!A:D,4,FALSE)</f>
        <v>3</v>
      </c>
      <c r="AL2766">
        <f t="shared" si="311"/>
        <v>130.33125000000001</v>
      </c>
      <c r="AM2766">
        <f t="shared" si="312"/>
        <v>3.2582812500000005</v>
      </c>
      <c r="AN2766">
        <f t="shared" si="313"/>
        <v>32.582812500000003</v>
      </c>
      <c r="AO2766">
        <f t="shared" si="314"/>
        <v>3.2582812500000002E-2</v>
      </c>
      <c r="AP2766">
        <f t="shared" si="315"/>
        <v>0.2</v>
      </c>
      <c r="AQ2766">
        <f>VLOOKUP(M2766,spp!A:H,8,FALSE)</f>
        <v>3.9</v>
      </c>
      <c r="AR2766" t="str">
        <f>VLOOKUP(M2766,spp!A:K,10,FALSE)</f>
        <v>Depredador</v>
      </c>
      <c r="AS2766" t="str">
        <f>VLOOKUP(M2766,spp!A:L,12,FALSE)</f>
        <v>LC</v>
      </c>
    </row>
    <row r="2767" spans="1:45" x14ac:dyDescent="0.3">
      <c r="A2767">
        <v>59</v>
      </c>
      <c r="B2767" s="2" t="s">
        <v>983</v>
      </c>
      <c r="C2767" s="2" t="s">
        <v>1386</v>
      </c>
      <c r="D2767" s="2" t="s">
        <v>1387</v>
      </c>
      <c r="E2767" s="2" t="s">
        <v>985</v>
      </c>
      <c r="F2767">
        <v>3</v>
      </c>
      <c r="G2767" s="1">
        <v>41655</v>
      </c>
      <c r="H2767" s="61">
        <v>2014</v>
      </c>
      <c r="I2767" s="5" t="s">
        <v>986</v>
      </c>
      <c r="J2767" s="1">
        <v>41665</v>
      </c>
      <c r="K2767" s="42">
        <v>8</v>
      </c>
      <c r="L2767" t="str">
        <f t="shared" si="310"/>
        <v>Profundo</v>
      </c>
      <c r="M2767" s="2" t="s">
        <v>1050</v>
      </c>
      <c r="N2767" t="str">
        <f>VLOOKUP(M2767,spp!A:B,2,FALSE)</f>
        <v>Stegastes flavilatus</v>
      </c>
      <c r="O2767">
        <f t="shared" si="309"/>
        <v>6</v>
      </c>
      <c r="P2767">
        <v>2</v>
      </c>
      <c r="Q2767">
        <v>4</v>
      </c>
      <c r="AJ2767">
        <f>VLOOKUP(M2767,spp!A:C,3,FALSE)</f>
        <v>3.49E-2</v>
      </c>
      <c r="AK2767">
        <f>VLOOKUP(M2767,spp!A:D,4,FALSE)</f>
        <v>2</v>
      </c>
      <c r="AL2767">
        <f t="shared" si="311"/>
        <v>8.2887500000000003</v>
      </c>
      <c r="AM2767">
        <f t="shared" si="312"/>
        <v>0.20721875000000001</v>
      </c>
      <c r="AN2767">
        <f t="shared" si="313"/>
        <v>2.0721875000000001</v>
      </c>
      <c r="AO2767">
        <f t="shared" si="314"/>
        <v>2.0721875000000002E-3</v>
      </c>
      <c r="AP2767">
        <f t="shared" si="315"/>
        <v>0.12</v>
      </c>
      <c r="AQ2767">
        <f>VLOOKUP(M2767,spp!A:H,8,FALSE)</f>
        <v>2</v>
      </c>
      <c r="AR2767" t="str">
        <f>VLOOKUP(M2767,spp!A:K,10,FALSE)</f>
        <v>Herbívoro</v>
      </c>
      <c r="AS2767" t="str">
        <f>VLOOKUP(M2767,spp!A:L,12,FALSE)</f>
        <v>LC</v>
      </c>
    </row>
    <row r="2768" spans="1:45" x14ac:dyDescent="0.3">
      <c r="A2768">
        <v>59</v>
      </c>
      <c r="B2768" s="2" t="s">
        <v>983</v>
      </c>
      <c r="C2768" s="2" t="s">
        <v>1386</v>
      </c>
      <c r="D2768" s="2" t="s">
        <v>1387</v>
      </c>
      <c r="E2768" s="2" t="s">
        <v>985</v>
      </c>
      <c r="F2768">
        <v>3</v>
      </c>
      <c r="G2768" s="1">
        <v>41655</v>
      </c>
      <c r="H2768" s="61">
        <v>2014</v>
      </c>
      <c r="I2768" s="5" t="s">
        <v>986</v>
      </c>
      <c r="J2768" s="1">
        <v>41665</v>
      </c>
      <c r="K2768" s="42">
        <v>8</v>
      </c>
      <c r="L2768" t="str">
        <f t="shared" si="310"/>
        <v>Profundo</v>
      </c>
      <c r="M2768" s="2" t="s">
        <v>1028</v>
      </c>
      <c r="N2768" t="str">
        <f>VLOOKUP(M2768,spp!A:B,2,FALSE)</f>
        <v>Thalassoma lucasanum</v>
      </c>
      <c r="O2768">
        <f t="shared" si="309"/>
        <v>4</v>
      </c>
      <c r="Q2768">
        <v>4</v>
      </c>
      <c r="AJ2768">
        <f>VLOOKUP(M2768,spp!A:C,3,FALSE)</f>
        <v>1.261E-2</v>
      </c>
      <c r="AK2768">
        <f>VLOOKUP(M2768,spp!A:D,4,FALSE)</f>
        <v>2</v>
      </c>
      <c r="AL2768">
        <f t="shared" si="311"/>
        <v>2.83725</v>
      </c>
      <c r="AM2768">
        <f t="shared" si="312"/>
        <v>7.0931250000000001E-2</v>
      </c>
      <c r="AN2768">
        <f t="shared" si="313"/>
        <v>0.70931250000000001</v>
      </c>
      <c r="AO2768">
        <f t="shared" si="314"/>
        <v>7.0931249999999998E-4</v>
      </c>
      <c r="AP2768">
        <f t="shared" si="315"/>
        <v>0.08</v>
      </c>
      <c r="AQ2768">
        <f>VLOOKUP(M2768,spp!A:H,8,FALSE)</f>
        <v>3.5</v>
      </c>
      <c r="AR2768" t="str">
        <f>VLOOKUP(M2768,spp!A:K,10,FALSE)</f>
        <v>Depredador</v>
      </c>
      <c r="AS2768" t="str">
        <f>VLOOKUP(M2768,spp!A:L,12,FALSE)</f>
        <v>LC</v>
      </c>
    </row>
    <row r="2769" spans="1:45" x14ac:dyDescent="0.3">
      <c r="A2769">
        <v>59</v>
      </c>
      <c r="B2769" s="2" t="s">
        <v>983</v>
      </c>
      <c r="C2769" s="2" t="s">
        <v>1386</v>
      </c>
      <c r="D2769" s="2" t="s">
        <v>1387</v>
      </c>
      <c r="E2769" s="2" t="s">
        <v>985</v>
      </c>
      <c r="F2769">
        <v>3</v>
      </c>
      <c r="G2769" s="1">
        <v>41655</v>
      </c>
      <c r="H2769" s="61">
        <v>2014</v>
      </c>
      <c r="I2769" s="5" t="s">
        <v>986</v>
      </c>
      <c r="J2769" s="1">
        <v>41665</v>
      </c>
      <c r="K2769" s="42">
        <v>8</v>
      </c>
      <c r="L2769" t="str">
        <f t="shared" si="310"/>
        <v>Profundo</v>
      </c>
      <c r="M2769" s="2" t="s">
        <v>1041</v>
      </c>
      <c r="N2769" t="str">
        <f>VLOOKUP(M2769,spp!A:B,2,FALSE)</f>
        <v>Chromis atrilobata</v>
      </c>
      <c r="O2769">
        <f t="shared" si="309"/>
        <v>15</v>
      </c>
      <c r="P2769">
        <v>13</v>
      </c>
      <c r="Q2769">
        <v>2</v>
      </c>
      <c r="AJ2769">
        <f>VLOOKUP(M2769,spp!A:C,3,FALSE)</f>
        <v>5</v>
      </c>
      <c r="AK2769">
        <f>VLOOKUP(M2769,spp!A:D,4,FALSE)</f>
        <v>3.41655</v>
      </c>
      <c r="AL2769">
        <f t="shared" si="311"/>
        <v>11253.042996763614</v>
      </c>
      <c r="AM2769">
        <f t="shared" si="312"/>
        <v>281.32607491909033</v>
      </c>
      <c r="AN2769">
        <f t="shared" si="313"/>
        <v>2813.2607491909034</v>
      </c>
      <c r="AO2769">
        <f t="shared" si="314"/>
        <v>2.8132607491909036</v>
      </c>
      <c r="AP2769">
        <f t="shared" si="315"/>
        <v>0.3</v>
      </c>
      <c r="AQ2769">
        <f>VLOOKUP(M2769,spp!A:H,8,FALSE)</f>
        <v>3.4</v>
      </c>
      <c r="AR2769" t="str">
        <f>VLOOKUP(M2769,spp!A:K,10,FALSE)</f>
        <v>Planctívoro</v>
      </c>
      <c r="AS2769" t="str">
        <f>VLOOKUP(M2769,spp!A:L,12,FALSE)</f>
        <v>LC</v>
      </c>
    </row>
    <row r="2770" spans="1:45" x14ac:dyDescent="0.3">
      <c r="A2770">
        <v>59</v>
      </c>
      <c r="B2770" s="2" t="s">
        <v>983</v>
      </c>
      <c r="C2770" s="2" t="s">
        <v>1386</v>
      </c>
      <c r="D2770" s="2" t="s">
        <v>1387</v>
      </c>
      <c r="E2770" s="2" t="s">
        <v>985</v>
      </c>
      <c r="F2770">
        <v>3</v>
      </c>
      <c r="G2770" s="1">
        <v>41655</v>
      </c>
      <c r="H2770" s="61">
        <v>2014</v>
      </c>
      <c r="I2770" s="5" t="s">
        <v>986</v>
      </c>
      <c r="J2770" s="1">
        <v>41665</v>
      </c>
      <c r="K2770" s="42">
        <v>8</v>
      </c>
      <c r="L2770" t="str">
        <f t="shared" si="310"/>
        <v>Profundo</v>
      </c>
      <c r="M2770" s="2" t="s">
        <v>1021</v>
      </c>
      <c r="N2770" t="str">
        <f>VLOOKUP(M2770,spp!A:B,2,FALSE)</f>
        <v>Johnrandallia nigrirostris</v>
      </c>
      <c r="O2770">
        <f t="shared" si="309"/>
        <v>3</v>
      </c>
      <c r="Q2770">
        <v>3</v>
      </c>
      <c r="AJ2770">
        <f>VLOOKUP(M2770,spp!A:C,3,FALSE)</f>
        <v>2</v>
      </c>
      <c r="AK2770">
        <f>VLOOKUP(M2770,spp!A:D,4,FALSE)</f>
        <v>3</v>
      </c>
      <c r="AL2770">
        <f t="shared" si="311"/>
        <v>2531.25</v>
      </c>
      <c r="AM2770">
        <f t="shared" si="312"/>
        <v>63.28125</v>
      </c>
      <c r="AN2770">
        <f t="shared" si="313"/>
        <v>632.8125</v>
      </c>
      <c r="AO2770">
        <f t="shared" si="314"/>
        <v>0.6328125</v>
      </c>
      <c r="AP2770">
        <f t="shared" si="315"/>
        <v>0.06</v>
      </c>
      <c r="AQ2770">
        <f>VLOOKUP(M2770,spp!A:H,8,FALSE)</f>
        <v>3</v>
      </c>
      <c r="AR2770" t="str">
        <f>VLOOKUP(M2770,spp!A:K,10,FALSE)</f>
        <v>Depredador</v>
      </c>
      <c r="AS2770" t="str">
        <f>VLOOKUP(M2770,spp!A:L,12,FALSE)</f>
        <v>LC</v>
      </c>
    </row>
    <row r="2771" spans="1:45" x14ac:dyDescent="0.3">
      <c r="A2771">
        <v>59</v>
      </c>
      <c r="B2771" s="2" t="s">
        <v>983</v>
      </c>
      <c r="C2771" s="2" t="s">
        <v>1386</v>
      </c>
      <c r="D2771" s="2" t="s">
        <v>1387</v>
      </c>
      <c r="E2771" s="2" t="s">
        <v>985</v>
      </c>
      <c r="F2771">
        <v>3</v>
      </c>
      <c r="G2771" s="1">
        <v>41655</v>
      </c>
      <c r="H2771" s="61">
        <v>2014</v>
      </c>
      <c r="I2771" s="5" t="s">
        <v>986</v>
      </c>
      <c r="J2771" s="1">
        <v>41665</v>
      </c>
      <c r="K2771" s="42">
        <v>8</v>
      </c>
      <c r="L2771" t="str">
        <f t="shared" si="310"/>
        <v>Profundo</v>
      </c>
      <c r="M2771" s="2" t="s">
        <v>1126</v>
      </c>
      <c r="N2771" t="str">
        <f>VLOOKUP(M2771,spp!A:B,2,FALSE)</f>
        <v>Haemulon steindachneri</v>
      </c>
      <c r="O2771">
        <f t="shared" si="309"/>
        <v>5</v>
      </c>
      <c r="Q2771">
        <v>5</v>
      </c>
      <c r="AJ2771">
        <f>VLOOKUP(M2771,spp!A:C,3,FALSE)</f>
        <v>9</v>
      </c>
      <c r="AK2771">
        <f>VLOOKUP(M2771,spp!A:D,4,FALSE)</f>
        <v>3</v>
      </c>
      <c r="AL2771">
        <f t="shared" si="311"/>
        <v>18984.375</v>
      </c>
      <c r="AM2771">
        <f t="shared" si="312"/>
        <v>474.609375</v>
      </c>
      <c r="AN2771">
        <f t="shared" si="313"/>
        <v>4746.09375</v>
      </c>
      <c r="AO2771">
        <f t="shared" si="314"/>
        <v>4.74609375</v>
      </c>
      <c r="AP2771">
        <f t="shared" si="315"/>
        <v>0.1</v>
      </c>
      <c r="AQ2771">
        <f>VLOOKUP(M2771,spp!A:H,8,FALSE)</f>
        <v>3.5</v>
      </c>
      <c r="AR2771" t="str">
        <f>VLOOKUP(M2771,spp!A:K,10,FALSE)</f>
        <v>Depredador</v>
      </c>
      <c r="AS2771" t="str">
        <f>VLOOKUP(M2771,spp!A:L,12,FALSE)</f>
        <v>LC</v>
      </c>
    </row>
    <row r="2772" spans="1:45" x14ac:dyDescent="0.3">
      <c r="A2772">
        <v>59</v>
      </c>
      <c r="B2772" s="2" t="s">
        <v>983</v>
      </c>
      <c r="C2772" s="2" t="s">
        <v>1386</v>
      </c>
      <c r="D2772" s="2" t="s">
        <v>1387</v>
      </c>
      <c r="E2772" s="2" t="s">
        <v>985</v>
      </c>
      <c r="F2772">
        <v>3</v>
      </c>
      <c r="G2772" s="1">
        <v>41655</v>
      </c>
      <c r="H2772" s="61">
        <v>2014</v>
      </c>
      <c r="I2772" s="5" t="s">
        <v>986</v>
      </c>
      <c r="J2772" s="1">
        <v>41665</v>
      </c>
      <c r="K2772" s="42">
        <v>8</v>
      </c>
      <c r="L2772" t="str">
        <f t="shared" si="310"/>
        <v>Profundo</v>
      </c>
      <c r="M2772" s="2" t="s">
        <v>1027</v>
      </c>
      <c r="N2772" t="str">
        <f>VLOOKUP(M2772,spp!A:B,2,FALSE)</f>
        <v>Halichoeres notospilus</v>
      </c>
      <c r="O2772">
        <f t="shared" si="309"/>
        <v>2</v>
      </c>
      <c r="Q2772">
        <v>1</v>
      </c>
      <c r="R2772">
        <v>1</v>
      </c>
      <c r="AJ2772">
        <f>VLOOKUP(M2772,spp!A:C,3,FALSE)</f>
        <v>1.26E-2</v>
      </c>
      <c r="AK2772">
        <f>VLOOKUP(M2772,spp!A:D,4,FALSE)</f>
        <v>3</v>
      </c>
      <c r="AL2772">
        <f t="shared" si="311"/>
        <v>29.925000000000001</v>
      </c>
      <c r="AM2772">
        <f t="shared" si="312"/>
        <v>0.74812500000000004</v>
      </c>
      <c r="AN2772">
        <f t="shared" si="313"/>
        <v>7.4812500000000002</v>
      </c>
      <c r="AO2772">
        <f t="shared" si="314"/>
        <v>7.4812500000000001E-3</v>
      </c>
      <c r="AP2772">
        <f t="shared" si="315"/>
        <v>0.04</v>
      </c>
      <c r="AQ2772">
        <f>VLOOKUP(M2772,spp!A:H,8,FALSE)</f>
        <v>3.5</v>
      </c>
      <c r="AR2772" t="str">
        <f>VLOOKUP(M2772,spp!A:K,10,FALSE)</f>
        <v>Depredador</v>
      </c>
      <c r="AS2772" t="str">
        <f>VLOOKUP(M2772,spp!A:L,12,FALSE)</f>
        <v>LC</v>
      </c>
    </row>
    <row r="2773" spans="1:45" x14ac:dyDescent="0.3">
      <c r="A2773">
        <v>59</v>
      </c>
      <c r="B2773" s="2" t="s">
        <v>983</v>
      </c>
      <c r="C2773" s="2" t="s">
        <v>1386</v>
      </c>
      <c r="D2773" s="2" t="s">
        <v>1387</v>
      </c>
      <c r="E2773" s="2" t="s">
        <v>985</v>
      </c>
      <c r="F2773">
        <v>3</v>
      </c>
      <c r="G2773" s="1">
        <v>41655</v>
      </c>
      <c r="H2773" s="61">
        <v>2014</v>
      </c>
      <c r="I2773" s="5" t="s">
        <v>986</v>
      </c>
      <c r="J2773" s="1">
        <v>41665</v>
      </c>
      <c r="K2773" s="42">
        <v>8</v>
      </c>
      <c r="L2773" t="str">
        <f t="shared" si="310"/>
        <v>Profundo</v>
      </c>
      <c r="M2773" s="2" t="s">
        <v>1036</v>
      </c>
      <c r="N2773" t="str">
        <f>VLOOKUP(M2773,spp!A:B,2,FALSE)</f>
        <v>Chaetodon humeralis</v>
      </c>
      <c r="O2773">
        <f t="shared" si="309"/>
        <v>1</v>
      </c>
      <c r="Q2773">
        <v>1</v>
      </c>
      <c r="AJ2773">
        <f>VLOOKUP(M2773,spp!A:C,3,FALSE)</f>
        <v>2</v>
      </c>
      <c r="AK2773">
        <f>VLOOKUP(M2773,spp!A:D,4,FALSE)</f>
        <v>2.9895</v>
      </c>
      <c r="AL2773">
        <f t="shared" si="311"/>
        <v>826.08672377310813</v>
      </c>
      <c r="AM2773">
        <f t="shared" si="312"/>
        <v>20.652168094327703</v>
      </c>
      <c r="AN2773">
        <f t="shared" si="313"/>
        <v>206.52168094327703</v>
      </c>
      <c r="AO2773">
        <f t="shared" si="314"/>
        <v>0.20652168094327703</v>
      </c>
      <c r="AP2773">
        <f t="shared" si="315"/>
        <v>0.02</v>
      </c>
      <c r="AQ2773">
        <f>VLOOKUP(M2773,spp!A:H,8,FALSE)</f>
        <v>2.7</v>
      </c>
      <c r="AR2773" t="str">
        <f>VLOOKUP(M2773,spp!A:K,10,FALSE)</f>
        <v>Herbívoro</v>
      </c>
      <c r="AS2773" t="str">
        <f>VLOOKUP(M2773,spp!A:L,12,FALSE)</f>
        <v>LC</v>
      </c>
    </row>
    <row r="2774" spans="1:45" x14ac:dyDescent="0.3">
      <c r="A2774">
        <v>59</v>
      </c>
      <c r="B2774" s="2" t="s">
        <v>983</v>
      </c>
      <c r="C2774" s="2" t="s">
        <v>1386</v>
      </c>
      <c r="D2774" s="2" t="s">
        <v>1387</v>
      </c>
      <c r="E2774" s="2" t="s">
        <v>985</v>
      </c>
      <c r="F2774">
        <v>3</v>
      </c>
      <c r="G2774" s="1">
        <v>41655</v>
      </c>
      <c r="H2774" s="61">
        <v>2014</v>
      </c>
      <c r="I2774" s="5" t="s">
        <v>986</v>
      </c>
      <c r="J2774" s="1">
        <v>41665</v>
      </c>
      <c r="K2774" s="42">
        <v>8</v>
      </c>
      <c r="L2774" t="str">
        <f t="shared" si="310"/>
        <v>Profundo</v>
      </c>
      <c r="M2774" s="2" t="s">
        <v>1026</v>
      </c>
      <c r="N2774" t="str">
        <f>VLOOKUP(M2774,spp!A:B,2,FALSE)</f>
        <v>Microspathodon dorsalis</v>
      </c>
      <c r="O2774">
        <f t="shared" si="309"/>
        <v>1</v>
      </c>
      <c r="R2774">
        <v>1</v>
      </c>
      <c r="AJ2774">
        <f>VLOOKUP(M2774,spp!A:C,3,FALSE)</f>
        <v>2</v>
      </c>
      <c r="AK2774">
        <f>VLOOKUP(M2774,spp!A:D,4,FALSE)</f>
        <v>3</v>
      </c>
      <c r="AL2774">
        <f t="shared" si="311"/>
        <v>3906.25</v>
      </c>
      <c r="AM2774">
        <f t="shared" si="312"/>
        <v>97.65625</v>
      </c>
      <c r="AN2774">
        <f t="shared" si="313"/>
        <v>976.5625</v>
      </c>
      <c r="AO2774">
        <f t="shared" si="314"/>
        <v>0.9765625</v>
      </c>
      <c r="AP2774">
        <f t="shared" si="315"/>
        <v>0.02</v>
      </c>
      <c r="AQ2774">
        <f>VLOOKUP(M2774,spp!A:H,8,FALSE)</f>
        <v>2.1</v>
      </c>
      <c r="AR2774" t="str">
        <f>VLOOKUP(M2774,spp!A:K,10,FALSE)</f>
        <v>Herbívoro</v>
      </c>
      <c r="AS2774" t="str">
        <f>VLOOKUP(M2774,spp!A:L,12,FALSE)</f>
        <v>LC</v>
      </c>
    </row>
    <row r="2775" spans="1:45" x14ac:dyDescent="0.3">
      <c r="A2775">
        <v>59</v>
      </c>
      <c r="B2775" s="2" t="s">
        <v>983</v>
      </c>
      <c r="C2775" s="2" t="s">
        <v>1386</v>
      </c>
      <c r="D2775" s="2" t="s">
        <v>1387</v>
      </c>
      <c r="E2775" s="2" t="s">
        <v>985</v>
      </c>
      <c r="F2775">
        <v>3</v>
      </c>
      <c r="G2775" s="1">
        <v>41655</v>
      </c>
      <c r="H2775" s="61">
        <v>2014</v>
      </c>
      <c r="I2775" s="5" t="s">
        <v>986</v>
      </c>
      <c r="J2775" s="1">
        <v>41665</v>
      </c>
      <c r="K2775" s="42">
        <v>8</v>
      </c>
      <c r="L2775" t="str">
        <f t="shared" si="310"/>
        <v>Profundo</v>
      </c>
      <c r="M2775" s="2" t="s">
        <v>1022</v>
      </c>
      <c r="N2775" t="str">
        <f>VLOOKUP(M2775,spp!A:B,2,FALSE)</f>
        <v>Epinephelus labriformis</v>
      </c>
      <c r="O2775">
        <f t="shared" si="309"/>
        <v>1</v>
      </c>
      <c r="S2775">
        <v>1</v>
      </c>
      <c r="AJ2775">
        <f>VLOOKUP(M2775,spp!A:C,3,FALSE)</f>
        <v>3</v>
      </c>
      <c r="AK2775">
        <f>VLOOKUP(M2775,spp!A:D,4,FALSE)</f>
        <v>2.9</v>
      </c>
      <c r="AL2775">
        <f t="shared" si="311"/>
        <v>12076.236118743216</v>
      </c>
      <c r="AM2775">
        <f t="shared" si="312"/>
        <v>301.90590296858039</v>
      </c>
      <c r="AN2775">
        <f t="shared" si="313"/>
        <v>3019.059029685804</v>
      </c>
      <c r="AO2775">
        <f t="shared" si="314"/>
        <v>3.019059029685804</v>
      </c>
      <c r="AP2775">
        <f t="shared" si="315"/>
        <v>0.02</v>
      </c>
      <c r="AQ2775">
        <f>VLOOKUP(M2775,spp!A:H,8,FALSE)</f>
        <v>4</v>
      </c>
      <c r="AR2775" t="str">
        <f>VLOOKUP(M2775,spp!A:K,10,FALSE)</f>
        <v>Depredador Tope</v>
      </c>
      <c r="AS2775" t="str">
        <f>VLOOKUP(M2775,spp!A:L,12,FALSE)</f>
        <v>LC</v>
      </c>
    </row>
    <row r="2776" spans="1:45" x14ac:dyDescent="0.3">
      <c r="A2776">
        <v>60</v>
      </c>
      <c r="B2776" s="2" t="s">
        <v>983</v>
      </c>
      <c r="C2776" s="2" t="s">
        <v>1386</v>
      </c>
      <c r="D2776" s="2" t="s">
        <v>998</v>
      </c>
      <c r="E2776" s="2" t="s">
        <v>985</v>
      </c>
      <c r="F2776">
        <v>1</v>
      </c>
      <c r="G2776" s="1">
        <v>41655</v>
      </c>
      <c r="H2776" s="61">
        <v>2014</v>
      </c>
      <c r="I2776" s="5" t="s">
        <v>986</v>
      </c>
      <c r="J2776" s="1">
        <v>41665</v>
      </c>
      <c r="K2776" s="42">
        <v>2.5</v>
      </c>
      <c r="L2776" t="str">
        <f t="shared" si="310"/>
        <v>Somero</v>
      </c>
      <c r="M2776" s="2" t="s">
        <v>1019</v>
      </c>
      <c r="N2776" t="str">
        <f>VLOOKUP(M2776,spp!A:B,2,FALSE)</f>
        <v>Stegastes acapulcoensis</v>
      </c>
      <c r="O2776">
        <f t="shared" si="309"/>
        <v>12</v>
      </c>
      <c r="P2776">
        <v>10</v>
      </c>
      <c r="Q2776">
        <v>2</v>
      </c>
      <c r="AJ2776">
        <f>VLOOKUP(M2776,spp!A:C,3,FALSE)</f>
        <v>3.49E-2</v>
      </c>
      <c r="AK2776">
        <f>VLOOKUP(M2776,spp!A:D,4,FALSE)</f>
        <v>2</v>
      </c>
      <c r="AL2776">
        <f t="shared" si="311"/>
        <v>6.1074999999999999</v>
      </c>
      <c r="AM2776">
        <f t="shared" si="312"/>
        <v>0.1526875</v>
      </c>
      <c r="AN2776">
        <f t="shared" si="313"/>
        <v>1.526875</v>
      </c>
      <c r="AO2776">
        <f t="shared" si="314"/>
        <v>1.526875E-3</v>
      </c>
      <c r="AP2776">
        <f t="shared" si="315"/>
        <v>0.24</v>
      </c>
      <c r="AQ2776">
        <f>VLOOKUP(M2776,spp!A:H,8,FALSE)</f>
        <v>2</v>
      </c>
      <c r="AR2776" t="str">
        <f>VLOOKUP(M2776,spp!A:K,10,FALSE)</f>
        <v>Herbívoro</v>
      </c>
      <c r="AS2776" t="str">
        <f>VLOOKUP(M2776,spp!A:L,12,FALSE)</f>
        <v>LC</v>
      </c>
    </row>
    <row r="2777" spans="1:45" x14ac:dyDescent="0.3">
      <c r="A2777">
        <v>60</v>
      </c>
      <c r="B2777" s="2" t="s">
        <v>983</v>
      </c>
      <c r="C2777" s="2" t="s">
        <v>1386</v>
      </c>
      <c r="D2777" s="2" t="s">
        <v>998</v>
      </c>
      <c r="E2777" s="2" t="s">
        <v>985</v>
      </c>
      <c r="F2777">
        <v>1</v>
      </c>
      <c r="G2777" s="1">
        <v>41655</v>
      </c>
      <c r="H2777" s="61">
        <v>2014</v>
      </c>
      <c r="I2777" s="5" t="s">
        <v>986</v>
      </c>
      <c r="J2777" s="1">
        <v>41665</v>
      </c>
      <c r="K2777" s="42">
        <v>2.5</v>
      </c>
      <c r="L2777" t="str">
        <f t="shared" si="310"/>
        <v>Somero</v>
      </c>
      <c r="M2777" s="2" t="s">
        <v>1026</v>
      </c>
      <c r="N2777" t="str">
        <f>VLOOKUP(M2777,spp!A:B,2,FALSE)</f>
        <v>Microspathodon dorsalis</v>
      </c>
      <c r="O2777">
        <f t="shared" si="309"/>
        <v>11</v>
      </c>
      <c r="R2777">
        <v>5</v>
      </c>
      <c r="T2777">
        <v>6</v>
      </c>
      <c r="AJ2777">
        <f>VLOOKUP(M2777,spp!A:C,3,FALSE)</f>
        <v>2</v>
      </c>
      <c r="AK2777">
        <f>VLOOKUP(M2777,spp!A:D,4,FALSE)</f>
        <v>3</v>
      </c>
      <c r="AL2777">
        <f t="shared" si="311"/>
        <v>207031.25</v>
      </c>
      <c r="AM2777">
        <f t="shared" si="312"/>
        <v>5175.78125</v>
      </c>
      <c r="AN2777">
        <f t="shared" si="313"/>
        <v>51757.8125</v>
      </c>
      <c r="AO2777">
        <f t="shared" si="314"/>
        <v>51.7578125</v>
      </c>
      <c r="AP2777">
        <f t="shared" si="315"/>
        <v>0.22</v>
      </c>
      <c r="AQ2777">
        <f>VLOOKUP(M2777,spp!A:H,8,FALSE)</f>
        <v>2.1</v>
      </c>
      <c r="AR2777" t="str">
        <f>VLOOKUP(M2777,spp!A:K,10,FALSE)</f>
        <v>Herbívoro</v>
      </c>
      <c r="AS2777" t="str">
        <f>VLOOKUP(M2777,spp!A:L,12,FALSE)</f>
        <v>LC</v>
      </c>
    </row>
    <row r="2778" spans="1:45" x14ac:dyDescent="0.3">
      <c r="A2778">
        <v>60</v>
      </c>
      <c r="B2778" s="2" t="s">
        <v>983</v>
      </c>
      <c r="C2778" s="2" t="s">
        <v>1386</v>
      </c>
      <c r="D2778" s="2" t="s">
        <v>998</v>
      </c>
      <c r="E2778" s="2" t="s">
        <v>985</v>
      </c>
      <c r="F2778">
        <v>1</v>
      </c>
      <c r="G2778" s="1">
        <v>41655</v>
      </c>
      <c r="H2778" s="61">
        <v>2014</v>
      </c>
      <c r="I2778" s="5" t="s">
        <v>986</v>
      </c>
      <c r="J2778" s="1">
        <v>41665</v>
      </c>
      <c r="K2778" s="42">
        <v>2.5</v>
      </c>
      <c r="L2778" t="str">
        <f t="shared" si="310"/>
        <v>Somero</v>
      </c>
      <c r="M2778" s="2" t="s">
        <v>1037</v>
      </c>
      <c r="N2778" t="str">
        <f>VLOOKUP(M2778,spp!A:B,2,FALSE)</f>
        <v>Prionurus laticlavius</v>
      </c>
      <c r="O2778">
        <f t="shared" si="309"/>
        <v>2</v>
      </c>
      <c r="S2778">
        <v>2</v>
      </c>
      <c r="AJ2778" t="str">
        <f>VLOOKUP(M2778,spp!A:C,3,FALSE)</f>
        <v>0.19800000000000001</v>
      </c>
      <c r="AK2778">
        <f>VLOOKUP(M2778,spp!A:D,4,FALSE)</f>
        <v>2.504</v>
      </c>
      <c r="AL2778">
        <f t="shared" si="311"/>
        <v>513.17141831604908</v>
      </c>
      <c r="AM2778">
        <f t="shared" si="312"/>
        <v>12.829285457901227</v>
      </c>
      <c r="AN2778">
        <f t="shared" si="313"/>
        <v>128.29285457901227</v>
      </c>
      <c r="AO2778">
        <f t="shared" si="314"/>
        <v>0.12829285457901227</v>
      </c>
      <c r="AP2778">
        <f t="shared" si="315"/>
        <v>0.04</v>
      </c>
      <c r="AQ2778">
        <f>VLOOKUP(M2778,spp!A:H,8,FALSE)</f>
        <v>2.7</v>
      </c>
      <c r="AR2778" t="str">
        <f>VLOOKUP(M2778,spp!A:K,10,FALSE)</f>
        <v>Herbívoro</v>
      </c>
      <c r="AS2778" t="str">
        <f>VLOOKUP(M2778,spp!A:L,12,FALSE)</f>
        <v>LC</v>
      </c>
    </row>
    <row r="2779" spans="1:45" x14ac:dyDescent="0.3">
      <c r="A2779">
        <v>60</v>
      </c>
      <c r="B2779" s="2" t="s">
        <v>983</v>
      </c>
      <c r="C2779" s="2" t="s">
        <v>1386</v>
      </c>
      <c r="D2779" s="2" t="s">
        <v>998</v>
      </c>
      <c r="E2779" s="2" t="s">
        <v>985</v>
      </c>
      <c r="F2779">
        <v>1</v>
      </c>
      <c r="G2779" s="1">
        <v>41655</v>
      </c>
      <c r="H2779" s="61">
        <v>2014</v>
      </c>
      <c r="I2779" s="5" t="s">
        <v>986</v>
      </c>
      <c r="J2779" s="1">
        <v>41665</v>
      </c>
      <c r="K2779" s="42">
        <v>2.5</v>
      </c>
      <c r="L2779" t="str">
        <f t="shared" si="310"/>
        <v>Somero</v>
      </c>
      <c r="M2779" s="2" t="s">
        <v>1031</v>
      </c>
      <c r="N2779" t="str">
        <f>VLOOKUP(M2779,spp!A:B,2,FALSE)</f>
        <v>Ophioblennius steindachneri</v>
      </c>
      <c r="O2779">
        <f t="shared" si="309"/>
        <v>1</v>
      </c>
      <c r="R2779">
        <v>1</v>
      </c>
      <c r="AJ2779">
        <f>VLOOKUP(M2779,spp!A:C,3,FALSE)</f>
        <v>3</v>
      </c>
      <c r="AK2779">
        <f>VLOOKUP(M2779,spp!A:D,4,FALSE)</f>
        <v>2.379</v>
      </c>
      <c r="AL2779">
        <f t="shared" si="311"/>
        <v>1220.8721183841133</v>
      </c>
      <c r="AM2779">
        <f t="shared" si="312"/>
        <v>30.52180295960283</v>
      </c>
      <c r="AN2779">
        <f t="shared" si="313"/>
        <v>305.21802959602832</v>
      </c>
      <c r="AO2779">
        <f t="shared" si="314"/>
        <v>0.30521802959602834</v>
      </c>
      <c r="AP2779">
        <f t="shared" si="315"/>
        <v>0.02</v>
      </c>
      <c r="AQ2779">
        <f>VLOOKUP(M2779,spp!A:H,8,FALSE)</f>
        <v>2.7</v>
      </c>
      <c r="AR2779" t="str">
        <f>VLOOKUP(M2779,spp!A:K,10,FALSE)</f>
        <v>Herbívoro</v>
      </c>
      <c r="AS2779" t="str">
        <f>VLOOKUP(M2779,spp!A:L,12,FALSE)</f>
        <v>LC</v>
      </c>
    </row>
    <row r="2780" spans="1:45" x14ac:dyDescent="0.3">
      <c r="A2780">
        <v>60</v>
      </c>
      <c r="B2780" s="2" t="s">
        <v>983</v>
      </c>
      <c r="C2780" s="2" t="s">
        <v>1386</v>
      </c>
      <c r="D2780" s="2" t="s">
        <v>998</v>
      </c>
      <c r="E2780" s="2" t="s">
        <v>985</v>
      </c>
      <c r="F2780">
        <v>1</v>
      </c>
      <c r="G2780" s="1">
        <v>41655</v>
      </c>
      <c r="H2780" s="61">
        <v>2014</v>
      </c>
      <c r="I2780" s="5" t="s">
        <v>986</v>
      </c>
      <c r="J2780" s="1">
        <v>41665</v>
      </c>
      <c r="K2780" s="42">
        <v>2.5</v>
      </c>
      <c r="L2780" t="str">
        <f t="shared" si="310"/>
        <v>Somero</v>
      </c>
      <c r="M2780" s="2" t="s">
        <v>1027</v>
      </c>
      <c r="N2780" t="str">
        <f>VLOOKUP(M2780,spp!A:B,2,FALSE)</f>
        <v>Halichoeres notospilus</v>
      </c>
      <c r="O2780">
        <f t="shared" si="309"/>
        <v>15</v>
      </c>
      <c r="Q2780">
        <v>10</v>
      </c>
      <c r="R2780">
        <v>5</v>
      </c>
      <c r="AJ2780">
        <f>VLOOKUP(M2780,spp!A:C,3,FALSE)</f>
        <v>1.26E-2</v>
      </c>
      <c r="AK2780">
        <f>VLOOKUP(M2780,spp!A:D,4,FALSE)</f>
        <v>3</v>
      </c>
      <c r="AL2780">
        <f t="shared" si="311"/>
        <v>176.203125</v>
      </c>
      <c r="AM2780">
        <f t="shared" si="312"/>
        <v>4.4050781250000002</v>
      </c>
      <c r="AN2780">
        <f t="shared" si="313"/>
        <v>44.05078125</v>
      </c>
      <c r="AO2780">
        <f t="shared" si="314"/>
        <v>4.4050781249999997E-2</v>
      </c>
      <c r="AP2780">
        <f t="shared" si="315"/>
        <v>0.3</v>
      </c>
      <c r="AQ2780">
        <f>VLOOKUP(M2780,spp!A:H,8,FALSE)</f>
        <v>3.5</v>
      </c>
      <c r="AR2780" t="str">
        <f>VLOOKUP(M2780,spp!A:K,10,FALSE)</f>
        <v>Depredador</v>
      </c>
      <c r="AS2780" t="str">
        <f>VLOOKUP(M2780,spp!A:L,12,FALSE)</f>
        <v>LC</v>
      </c>
    </row>
    <row r="2781" spans="1:45" x14ac:dyDescent="0.3">
      <c r="A2781">
        <v>60</v>
      </c>
      <c r="B2781" s="2" t="s">
        <v>983</v>
      </c>
      <c r="C2781" s="2" t="s">
        <v>1386</v>
      </c>
      <c r="D2781" s="2" t="s">
        <v>998</v>
      </c>
      <c r="E2781" s="2" t="s">
        <v>985</v>
      </c>
      <c r="F2781">
        <v>2</v>
      </c>
      <c r="G2781" s="1">
        <v>41655</v>
      </c>
      <c r="H2781" s="61">
        <v>2014</v>
      </c>
      <c r="I2781" s="5" t="s">
        <v>986</v>
      </c>
      <c r="J2781" s="1">
        <v>41665</v>
      </c>
      <c r="K2781" s="42">
        <v>2.9</v>
      </c>
      <c r="L2781" t="str">
        <f t="shared" si="310"/>
        <v>Somero</v>
      </c>
      <c r="M2781" s="2" t="s">
        <v>1052</v>
      </c>
      <c r="N2781" t="str">
        <f>VLOOKUP(M2781,spp!A:B,2,FALSE)</f>
        <v>Haemulon sexfasciatum</v>
      </c>
      <c r="O2781">
        <f t="shared" si="309"/>
        <v>2</v>
      </c>
      <c r="T2781">
        <v>2</v>
      </c>
      <c r="AJ2781">
        <f>VLOOKUP(M2781,spp!A:C,3,FALSE)</f>
        <v>8</v>
      </c>
      <c r="AK2781">
        <f>VLOOKUP(M2781,spp!A:D,4,FALSE)</f>
        <v>2.71</v>
      </c>
      <c r="AL2781">
        <f t="shared" si="311"/>
        <v>98296.353284833371</v>
      </c>
      <c r="AM2781">
        <f t="shared" si="312"/>
        <v>2457.4088321208342</v>
      </c>
      <c r="AN2781">
        <f t="shared" si="313"/>
        <v>24574.088321208343</v>
      </c>
      <c r="AO2781">
        <f t="shared" si="314"/>
        <v>24.574088321208343</v>
      </c>
      <c r="AP2781">
        <f t="shared" si="315"/>
        <v>0.04</v>
      </c>
      <c r="AQ2781">
        <f>VLOOKUP(M2781,spp!A:H,8,FALSE)</f>
        <v>4.2</v>
      </c>
      <c r="AR2781" t="str">
        <f>VLOOKUP(M2781,spp!A:K,10,FALSE)</f>
        <v>Depredador Tope</v>
      </c>
      <c r="AS2781" t="str">
        <f>VLOOKUP(M2781,spp!A:L,12,FALSE)</f>
        <v>LC</v>
      </c>
    </row>
    <row r="2782" spans="1:45" x14ac:dyDescent="0.3">
      <c r="A2782">
        <v>60</v>
      </c>
      <c r="B2782" s="2" t="s">
        <v>983</v>
      </c>
      <c r="C2782" s="2" t="s">
        <v>1386</v>
      </c>
      <c r="D2782" s="2" t="s">
        <v>998</v>
      </c>
      <c r="E2782" s="2" t="s">
        <v>985</v>
      </c>
      <c r="F2782">
        <v>2</v>
      </c>
      <c r="G2782" s="1">
        <v>41655</v>
      </c>
      <c r="H2782" s="61">
        <v>2014</v>
      </c>
      <c r="I2782" s="5" t="s">
        <v>986</v>
      </c>
      <c r="J2782" s="1">
        <v>41665</v>
      </c>
      <c r="K2782" s="42">
        <v>2.9</v>
      </c>
      <c r="L2782" t="str">
        <f t="shared" si="310"/>
        <v>Somero</v>
      </c>
      <c r="M2782" s="2" t="s">
        <v>1023</v>
      </c>
      <c r="N2782" t="str">
        <f>VLOOKUP(M2782,spp!A:B,2,FALSE)</f>
        <v>Anisotremus caesius</v>
      </c>
      <c r="O2782">
        <f t="shared" si="309"/>
        <v>4</v>
      </c>
      <c r="S2782">
        <v>4</v>
      </c>
      <c r="AJ2782">
        <f>VLOOKUP(M2782,spp!A:C,3,FALSE)</f>
        <v>1</v>
      </c>
      <c r="AK2782">
        <f>VLOOKUP(M2782,spp!A:D,4,FALSE)</f>
        <v>2</v>
      </c>
      <c r="AL2782">
        <f t="shared" si="311"/>
        <v>1225</v>
      </c>
      <c r="AM2782">
        <f t="shared" si="312"/>
        <v>30.625</v>
      </c>
      <c r="AN2782">
        <f t="shared" si="313"/>
        <v>306.25</v>
      </c>
      <c r="AO2782">
        <f t="shared" si="314"/>
        <v>0.30625000000000002</v>
      </c>
      <c r="AP2782">
        <f t="shared" si="315"/>
        <v>0.08</v>
      </c>
      <c r="AQ2782">
        <f>VLOOKUP(M2782,spp!A:H,8,FALSE)</f>
        <v>3.4</v>
      </c>
      <c r="AR2782" t="str">
        <f>VLOOKUP(M2782,spp!A:K,10,FALSE)</f>
        <v>Depredador</v>
      </c>
      <c r="AS2782" t="str">
        <f>VLOOKUP(M2782,spp!A:L,12,FALSE)</f>
        <v>LC</v>
      </c>
    </row>
    <row r="2783" spans="1:45" x14ac:dyDescent="0.3">
      <c r="A2783">
        <v>60</v>
      </c>
      <c r="B2783" s="2" t="s">
        <v>983</v>
      </c>
      <c r="C2783" s="2" t="s">
        <v>1386</v>
      </c>
      <c r="D2783" s="2" t="s">
        <v>998</v>
      </c>
      <c r="E2783" s="2" t="s">
        <v>985</v>
      </c>
      <c r="F2783">
        <v>2</v>
      </c>
      <c r="G2783" s="1">
        <v>41655</v>
      </c>
      <c r="H2783" s="61">
        <v>2014</v>
      </c>
      <c r="I2783" s="5" t="s">
        <v>986</v>
      </c>
      <c r="J2783" s="1">
        <v>41665</v>
      </c>
      <c r="K2783" s="42">
        <v>2.9</v>
      </c>
      <c r="L2783" t="str">
        <f t="shared" si="310"/>
        <v>Somero</v>
      </c>
      <c r="M2783" s="2" t="s">
        <v>1050</v>
      </c>
      <c r="N2783" t="str">
        <f>VLOOKUP(M2783,spp!A:B,2,FALSE)</f>
        <v>Stegastes flavilatus</v>
      </c>
      <c r="O2783">
        <f t="shared" si="309"/>
        <v>5</v>
      </c>
      <c r="Q2783">
        <v>5</v>
      </c>
      <c r="AJ2783">
        <f>VLOOKUP(M2783,spp!A:C,3,FALSE)</f>
        <v>3.49E-2</v>
      </c>
      <c r="AK2783">
        <f>VLOOKUP(M2783,spp!A:D,4,FALSE)</f>
        <v>2</v>
      </c>
      <c r="AL2783">
        <f t="shared" si="311"/>
        <v>9.8156250000000007</v>
      </c>
      <c r="AM2783">
        <f t="shared" si="312"/>
        <v>0.24539062500000003</v>
      </c>
      <c r="AN2783">
        <f t="shared" si="313"/>
        <v>2.4539062500000002</v>
      </c>
      <c r="AO2783">
        <f t="shared" si="314"/>
        <v>2.4539062500000004E-3</v>
      </c>
      <c r="AP2783">
        <f t="shared" si="315"/>
        <v>0.1</v>
      </c>
      <c r="AQ2783">
        <f>VLOOKUP(M2783,spp!A:H,8,FALSE)</f>
        <v>2</v>
      </c>
      <c r="AR2783" t="str">
        <f>VLOOKUP(M2783,spp!A:K,10,FALSE)</f>
        <v>Herbívoro</v>
      </c>
      <c r="AS2783" t="str">
        <f>VLOOKUP(M2783,spp!A:L,12,FALSE)</f>
        <v>LC</v>
      </c>
    </row>
    <row r="2784" spans="1:45" x14ac:dyDescent="0.3">
      <c r="A2784">
        <v>60</v>
      </c>
      <c r="B2784" s="2" t="s">
        <v>983</v>
      </c>
      <c r="C2784" s="2" t="s">
        <v>1386</v>
      </c>
      <c r="D2784" s="2" t="s">
        <v>998</v>
      </c>
      <c r="E2784" s="2" t="s">
        <v>985</v>
      </c>
      <c r="F2784">
        <v>2</v>
      </c>
      <c r="G2784" s="1">
        <v>41655</v>
      </c>
      <c r="H2784" s="61">
        <v>2014</v>
      </c>
      <c r="I2784" s="5" t="s">
        <v>986</v>
      </c>
      <c r="J2784" s="1">
        <v>41665</v>
      </c>
      <c r="K2784" s="42">
        <v>2.9</v>
      </c>
      <c r="L2784" t="str">
        <f t="shared" si="310"/>
        <v>Somero</v>
      </c>
      <c r="M2784" s="2" t="s">
        <v>1026</v>
      </c>
      <c r="N2784" t="str">
        <f>VLOOKUP(M2784,spp!A:B,2,FALSE)</f>
        <v>Microspathodon dorsalis</v>
      </c>
      <c r="O2784">
        <f t="shared" si="309"/>
        <v>6</v>
      </c>
      <c r="S2784">
        <v>2</v>
      </c>
      <c r="T2784">
        <v>4</v>
      </c>
      <c r="AJ2784">
        <f>VLOOKUP(M2784,spp!A:C,3,FALSE)</f>
        <v>2</v>
      </c>
      <c r="AK2784">
        <f>VLOOKUP(M2784,spp!A:D,4,FALSE)</f>
        <v>3</v>
      </c>
      <c r="AL2784">
        <f t="shared" si="311"/>
        <v>146437.5</v>
      </c>
      <c r="AM2784">
        <f t="shared" si="312"/>
        <v>3660.9375</v>
      </c>
      <c r="AN2784">
        <f t="shared" si="313"/>
        <v>36609.375</v>
      </c>
      <c r="AO2784">
        <f t="shared" si="314"/>
        <v>36.609375</v>
      </c>
      <c r="AP2784">
        <f t="shared" si="315"/>
        <v>0.12</v>
      </c>
      <c r="AQ2784">
        <f>VLOOKUP(M2784,spp!A:H,8,FALSE)</f>
        <v>2.1</v>
      </c>
      <c r="AR2784" t="str">
        <f>VLOOKUP(M2784,spp!A:K,10,FALSE)</f>
        <v>Herbívoro</v>
      </c>
      <c r="AS2784" t="str">
        <f>VLOOKUP(M2784,spp!A:L,12,FALSE)</f>
        <v>LC</v>
      </c>
    </row>
    <row r="2785" spans="1:45" x14ac:dyDescent="0.3">
      <c r="A2785">
        <v>60</v>
      </c>
      <c r="B2785" s="2" t="s">
        <v>983</v>
      </c>
      <c r="C2785" s="2" t="s">
        <v>1386</v>
      </c>
      <c r="D2785" s="2" t="s">
        <v>998</v>
      </c>
      <c r="E2785" s="2" t="s">
        <v>985</v>
      </c>
      <c r="F2785">
        <v>2</v>
      </c>
      <c r="G2785" s="1">
        <v>41655</v>
      </c>
      <c r="H2785" s="61">
        <v>2014</v>
      </c>
      <c r="I2785" s="5" t="s">
        <v>986</v>
      </c>
      <c r="J2785" s="1">
        <v>41665</v>
      </c>
      <c r="K2785" s="42">
        <v>2.9</v>
      </c>
      <c r="L2785" t="str">
        <f t="shared" si="310"/>
        <v>Somero</v>
      </c>
      <c r="M2785" s="2" t="s">
        <v>1032</v>
      </c>
      <c r="N2785" t="str">
        <f>VLOOKUP(M2785,spp!A:B,2,FALSE)</f>
        <v>Lutjanus argentiventris</v>
      </c>
      <c r="O2785">
        <f t="shared" si="309"/>
        <v>1</v>
      </c>
      <c r="T2785">
        <v>1</v>
      </c>
      <c r="AJ2785">
        <f>VLOOKUP(M2785,spp!A:C,3,FALSE)</f>
        <v>1</v>
      </c>
      <c r="AK2785">
        <f>VLOOKUP(M2785,spp!A:D,4,FALSE)</f>
        <v>3</v>
      </c>
      <c r="AL2785">
        <f t="shared" si="311"/>
        <v>15625</v>
      </c>
      <c r="AM2785">
        <f t="shared" si="312"/>
        <v>390.625</v>
      </c>
      <c r="AN2785">
        <f t="shared" si="313"/>
        <v>3906.25</v>
      </c>
      <c r="AO2785">
        <f t="shared" si="314"/>
        <v>3.90625</v>
      </c>
      <c r="AP2785">
        <f t="shared" si="315"/>
        <v>0.02</v>
      </c>
      <c r="AQ2785">
        <f>VLOOKUP(M2785,spp!A:H,8,FALSE)</f>
        <v>4</v>
      </c>
      <c r="AR2785" t="str">
        <f>VLOOKUP(M2785,spp!A:K,10,FALSE)</f>
        <v>Depredador Tope</v>
      </c>
      <c r="AS2785" t="str">
        <f>VLOOKUP(M2785,spp!A:L,12,FALSE)</f>
        <v>LC</v>
      </c>
    </row>
    <row r="2786" spans="1:45" x14ac:dyDescent="0.3">
      <c r="A2786">
        <v>60</v>
      </c>
      <c r="B2786" s="2" t="s">
        <v>983</v>
      </c>
      <c r="C2786" s="2" t="s">
        <v>1386</v>
      </c>
      <c r="D2786" s="2" t="s">
        <v>998</v>
      </c>
      <c r="E2786" s="2" t="s">
        <v>985</v>
      </c>
      <c r="F2786">
        <v>2</v>
      </c>
      <c r="G2786" s="1">
        <v>41655</v>
      </c>
      <c r="H2786" s="61">
        <v>2014</v>
      </c>
      <c r="I2786" s="5" t="s">
        <v>986</v>
      </c>
      <c r="J2786" s="1">
        <v>41665</v>
      </c>
      <c r="K2786" s="42">
        <v>2.9</v>
      </c>
      <c r="L2786" t="str">
        <f t="shared" si="310"/>
        <v>Somero</v>
      </c>
      <c r="M2786" s="2" t="s">
        <v>1393</v>
      </c>
      <c r="N2786" t="str">
        <f>VLOOKUP(M2786,spp!A:B,2,FALSE)</f>
        <v>Kiphosus sp.</v>
      </c>
      <c r="O2786">
        <f t="shared" si="309"/>
        <v>1</v>
      </c>
      <c r="R2786">
        <v>1</v>
      </c>
      <c r="AJ2786">
        <f>VLOOKUP(M2786,spp!A:C,3,FALSE)</f>
        <v>2.18E-2</v>
      </c>
      <c r="AK2786">
        <f>VLOOKUP(M2786,spp!A:D,4,FALSE)</f>
        <v>3</v>
      </c>
      <c r="AL2786">
        <f t="shared" si="311"/>
        <v>42.578125</v>
      </c>
      <c r="AM2786">
        <f t="shared" si="312"/>
        <v>1.064453125</v>
      </c>
      <c r="AN2786">
        <f t="shared" si="313"/>
        <v>10.64453125</v>
      </c>
      <c r="AO2786">
        <f t="shared" si="314"/>
        <v>1.064453125E-2</v>
      </c>
      <c r="AP2786">
        <f t="shared" si="315"/>
        <v>0.02</v>
      </c>
      <c r="AQ2786">
        <f>VLOOKUP(M2786,spp!A:H,8,FALSE)</f>
        <v>2.9</v>
      </c>
      <c r="AR2786" t="str">
        <f>VLOOKUP(M2786,spp!A:K,10,FALSE)</f>
        <v>Herbívoro</v>
      </c>
      <c r="AS2786" t="str">
        <f>VLOOKUP(M2786,spp!A:L,12,FALSE)</f>
        <v>LC</v>
      </c>
    </row>
    <row r="2787" spans="1:45" x14ac:dyDescent="0.3">
      <c r="A2787">
        <v>60</v>
      </c>
      <c r="B2787" s="2" t="s">
        <v>983</v>
      </c>
      <c r="C2787" s="2" t="s">
        <v>1386</v>
      </c>
      <c r="D2787" s="2" t="s">
        <v>998</v>
      </c>
      <c r="E2787" s="2" t="s">
        <v>985</v>
      </c>
      <c r="F2787">
        <v>2</v>
      </c>
      <c r="G2787" s="1">
        <v>41655</v>
      </c>
      <c r="H2787" s="61">
        <v>2014</v>
      </c>
      <c r="I2787" s="5" t="s">
        <v>986</v>
      </c>
      <c r="J2787" s="1">
        <v>41665</v>
      </c>
      <c r="K2787" s="42">
        <v>2.9</v>
      </c>
      <c r="L2787" t="str">
        <f t="shared" si="310"/>
        <v>Somero</v>
      </c>
      <c r="M2787" s="2" t="s">
        <v>1022</v>
      </c>
      <c r="N2787" t="str">
        <f>VLOOKUP(M2787,spp!A:B,2,FALSE)</f>
        <v>Epinephelus labriformis</v>
      </c>
      <c r="O2787">
        <f t="shared" si="309"/>
        <v>1</v>
      </c>
      <c r="R2787">
        <v>1</v>
      </c>
      <c r="AJ2787">
        <f>VLOOKUP(M2787,spp!A:C,3,FALSE)</f>
        <v>3</v>
      </c>
      <c r="AK2787">
        <f>VLOOKUP(M2787,spp!A:D,4,FALSE)</f>
        <v>2.9</v>
      </c>
      <c r="AL2787">
        <f t="shared" si="311"/>
        <v>4551.5602131781307</v>
      </c>
      <c r="AM2787">
        <f t="shared" si="312"/>
        <v>113.78900532945326</v>
      </c>
      <c r="AN2787">
        <f t="shared" si="313"/>
        <v>1137.8900532945327</v>
      </c>
      <c r="AO2787">
        <f t="shared" si="314"/>
        <v>1.1378900532945326</v>
      </c>
      <c r="AP2787">
        <f t="shared" si="315"/>
        <v>0.02</v>
      </c>
      <c r="AQ2787">
        <f>VLOOKUP(M2787,spp!A:H,8,FALSE)</f>
        <v>4</v>
      </c>
      <c r="AR2787" t="str">
        <f>VLOOKUP(M2787,spp!A:K,10,FALSE)</f>
        <v>Depredador Tope</v>
      </c>
      <c r="AS2787" t="str">
        <f>VLOOKUP(M2787,spp!A:L,12,FALSE)</f>
        <v>LC</v>
      </c>
    </row>
    <row r="2788" spans="1:45" x14ac:dyDescent="0.3">
      <c r="A2788">
        <v>60</v>
      </c>
      <c r="B2788" s="2" t="s">
        <v>983</v>
      </c>
      <c r="C2788" s="2" t="s">
        <v>1386</v>
      </c>
      <c r="D2788" s="2" t="s">
        <v>998</v>
      </c>
      <c r="E2788" s="2" t="s">
        <v>985</v>
      </c>
      <c r="F2788">
        <v>2</v>
      </c>
      <c r="G2788" s="1">
        <v>41655</v>
      </c>
      <c r="H2788" s="61">
        <v>2014</v>
      </c>
      <c r="I2788" s="5" t="s">
        <v>986</v>
      </c>
      <c r="J2788" s="1">
        <v>41665</v>
      </c>
      <c r="K2788" s="42">
        <v>2.9</v>
      </c>
      <c r="L2788" t="str">
        <f t="shared" si="310"/>
        <v>Somero</v>
      </c>
      <c r="M2788" s="2" t="s">
        <v>1027</v>
      </c>
      <c r="N2788" t="str">
        <f>VLOOKUP(M2788,spp!A:B,2,FALSE)</f>
        <v>Halichoeres notospilus</v>
      </c>
      <c r="O2788">
        <f t="shared" si="309"/>
        <v>4</v>
      </c>
      <c r="Q2788">
        <v>2</v>
      </c>
      <c r="R2788">
        <v>2</v>
      </c>
      <c r="AJ2788">
        <f>VLOOKUP(M2788,spp!A:C,3,FALSE)</f>
        <v>1.26E-2</v>
      </c>
      <c r="AK2788">
        <f>VLOOKUP(M2788,spp!A:D,4,FALSE)</f>
        <v>3</v>
      </c>
      <c r="AL2788">
        <f t="shared" si="311"/>
        <v>59.85</v>
      </c>
      <c r="AM2788">
        <f t="shared" si="312"/>
        <v>1.4962500000000001</v>
      </c>
      <c r="AN2788">
        <f t="shared" si="313"/>
        <v>14.9625</v>
      </c>
      <c r="AO2788">
        <f t="shared" si="314"/>
        <v>1.49625E-2</v>
      </c>
      <c r="AP2788">
        <f t="shared" si="315"/>
        <v>0.08</v>
      </c>
      <c r="AQ2788">
        <f>VLOOKUP(M2788,spp!A:H,8,FALSE)</f>
        <v>3.5</v>
      </c>
      <c r="AR2788" t="str">
        <f>VLOOKUP(M2788,spp!A:K,10,FALSE)</f>
        <v>Depredador</v>
      </c>
      <c r="AS2788" t="str">
        <f>VLOOKUP(M2788,spp!A:L,12,FALSE)</f>
        <v>LC</v>
      </c>
    </row>
    <row r="2789" spans="1:45" x14ac:dyDescent="0.3">
      <c r="A2789">
        <v>60</v>
      </c>
      <c r="B2789" s="2" t="s">
        <v>983</v>
      </c>
      <c r="C2789" s="2" t="s">
        <v>1386</v>
      </c>
      <c r="D2789" s="2" t="s">
        <v>998</v>
      </c>
      <c r="E2789" s="2" t="s">
        <v>985</v>
      </c>
      <c r="F2789">
        <v>2</v>
      </c>
      <c r="G2789" s="1">
        <v>41655</v>
      </c>
      <c r="H2789" s="61">
        <v>2014</v>
      </c>
      <c r="I2789" s="5" t="s">
        <v>986</v>
      </c>
      <c r="J2789" s="1">
        <v>41665</v>
      </c>
      <c r="K2789" s="42">
        <v>2.9</v>
      </c>
      <c r="L2789" t="str">
        <f t="shared" si="310"/>
        <v>Somero</v>
      </c>
      <c r="M2789" s="2" t="s">
        <v>1019</v>
      </c>
      <c r="N2789" t="str">
        <f>VLOOKUP(M2789,spp!A:B,2,FALSE)</f>
        <v>Stegastes acapulcoensis</v>
      </c>
      <c r="O2789">
        <f t="shared" si="309"/>
        <v>10</v>
      </c>
      <c r="Q2789">
        <v>10</v>
      </c>
      <c r="AJ2789">
        <f>VLOOKUP(M2789,spp!A:C,3,FALSE)</f>
        <v>3.49E-2</v>
      </c>
      <c r="AK2789">
        <f>VLOOKUP(M2789,spp!A:D,4,FALSE)</f>
        <v>2</v>
      </c>
      <c r="AL2789">
        <f t="shared" si="311"/>
        <v>19.631250000000001</v>
      </c>
      <c r="AM2789">
        <f t="shared" si="312"/>
        <v>0.49078125000000006</v>
      </c>
      <c r="AN2789">
        <f t="shared" si="313"/>
        <v>4.9078125000000004</v>
      </c>
      <c r="AO2789">
        <f t="shared" si="314"/>
        <v>4.9078125000000007E-3</v>
      </c>
      <c r="AP2789">
        <f t="shared" si="315"/>
        <v>0.2</v>
      </c>
      <c r="AQ2789">
        <f>VLOOKUP(M2789,spp!A:H,8,FALSE)</f>
        <v>2</v>
      </c>
      <c r="AR2789" t="str">
        <f>VLOOKUP(M2789,spp!A:K,10,FALSE)</f>
        <v>Herbívoro</v>
      </c>
      <c r="AS2789" t="str">
        <f>VLOOKUP(M2789,spp!A:L,12,FALSE)</f>
        <v>LC</v>
      </c>
    </row>
    <row r="2790" spans="1:45" x14ac:dyDescent="0.3">
      <c r="A2790">
        <v>60</v>
      </c>
      <c r="B2790" s="2" t="s">
        <v>983</v>
      </c>
      <c r="C2790" s="2" t="s">
        <v>1386</v>
      </c>
      <c r="D2790" s="2" t="s">
        <v>998</v>
      </c>
      <c r="E2790" s="2" t="s">
        <v>985</v>
      </c>
      <c r="F2790">
        <v>3</v>
      </c>
      <c r="G2790" s="1">
        <v>41655</v>
      </c>
      <c r="H2790" s="61">
        <v>2014</v>
      </c>
      <c r="I2790" s="5" t="s">
        <v>986</v>
      </c>
      <c r="J2790" s="1">
        <v>41665</v>
      </c>
      <c r="K2790" s="42">
        <v>3.9</v>
      </c>
      <c r="L2790" t="str">
        <f t="shared" si="310"/>
        <v>Somero</v>
      </c>
      <c r="M2790" s="2" t="s">
        <v>1043</v>
      </c>
      <c r="N2790" t="str">
        <f>VLOOKUP(M2790,spp!A:B,2,FALSE)</f>
        <v>Haemulon maculicauda</v>
      </c>
      <c r="O2790">
        <f t="shared" si="309"/>
        <v>10</v>
      </c>
      <c r="S2790">
        <v>10</v>
      </c>
      <c r="AJ2790">
        <f>VLOOKUP(M2790,spp!A:C,3,FALSE)</f>
        <v>8</v>
      </c>
      <c r="AK2790">
        <f>VLOOKUP(M2790,spp!A:D,4,FALSE)</f>
        <v>3.16</v>
      </c>
      <c r="AL2790">
        <f t="shared" si="311"/>
        <v>677782.29626866861</v>
      </c>
      <c r="AM2790">
        <f t="shared" si="312"/>
        <v>16944.557406716714</v>
      </c>
      <c r="AN2790">
        <f t="shared" si="313"/>
        <v>169445.57406716715</v>
      </c>
      <c r="AO2790">
        <f t="shared" si="314"/>
        <v>169.44557406716714</v>
      </c>
      <c r="AP2790">
        <f t="shared" si="315"/>
        <v>0.2</v>
      </c>
      <c r="AQ2790">
        <f>VLOOKUP(M2790,spp!A:H,8,FALSE)</f>
        <v>4.2</v>
      </c>
      <c r="AR2790" t="str">
        <f>VLOOKUP(M2790,spp!A:K,10,FALSE)</f>
        <v>Depredador Tope</v>
      </c>
      <c r="AS2790" t="str">
        <f>VLOOKUP(M2790,spp!A:L,12,FALSE)</f>
        <v>LC</v>
      </c>
    </row>
    <row r="2791" spans="1:45" x14ac:dyDescent="0.3">
      <c r="A2791">
        <v>60</v>
      </c>
      <c r="B2791" s="2" t="s">
        <v>983</v>
      </c>
      <c r="C2791" s="2" t="s">
        <v>1386</v>
      </c>
      <c r="D2791" s="2" t="s">
        <v>998</v>
      </c>
      <c r="E2791" s="2" t="s">
        <v>985</v>
      </c>
      <c r="F2791">
        <v>3</v>
      </c>
      <c r="G2791" s="1">
        <v>41655</v>
      </c>
      <c r="H2791" s="61">
        <v>2014</v>
      </c>
      <c r="I2791" s="5" t="s">
        <v>986</v>
      </c>
      <c r="J2791" s="1">
        <v>41665</v>
      </c>
      <c r="K2791" s="42">
        <v>3.9</v>
      </c>
      <c r="L2791" t="str">
        <f t="shared" si="310"/>
        <v>Somero</v>
      </c>
      <c r="M2791" s="2" t="s">
        <v>1023</v>
      </c>
      <c r="N2791" t="str">
        <f>VLOOKUP(M2791,spp!A:B,2,FALSE)</f>
        <v>Anisotremus caesius</v>
      </c>
      <c r="O2791">
        <f t="shared" si="309"/>
        <v>20</v>
      </c>
      <c r="Q2791">
        <v>2</v>
      </c>
      <c r="R2791">
        <v>8</v>
      </c>
      <c r="S2791">
        <v>10</v>
      </c>
      <c r="AJ2791">
        <f>VLOOKUP(M2791,spp!A:C,3,FALSE)</f>
        <v>1</v>
      </c>
      <c r="AK2791">
        <f>VLOOKUP(M2791,spp!A:D,4,FALSE)</f>
        <v>2</v>
      </c>
      <c r="AL2791">
        <f t="shared" si="311"/>
        <v>4425</v>
      </c>
      <c r="AM2791">
        <f t="shared" si="312"/>
        <v>110.625</v>
      </c>
      <c r="AN2791">
        <f t="shared" si="313"/>
        <v>1106.25</v>
      </c>
      <c r="AO2791">
        <f t="shared" si="314"/>
        <v>1.10625</v>
      </c>
      <c r="AP2791">
        <f t="shared" si="315"/>
        <v>0.4</v>
      </c>
      <c r="AQ2791">
        <f>VLOOKUP(M2791,spp!A:H,8,FALSE)</f>
        <v>3.4</v>
      </c>
      <c r="AR2791" t="str">
        <f>VLOOKUP(M2791,spp!A:K,10,FALSE)</f>
        <v>Depredador</v>
      </c>
      <c r="AS2791" t="str">
        <f>VLOOKUP(M2791,spp!A:L,12,FALSE)</f>
        <v>LC</v>
      </c>
    </row>
    <row r="2792" spans="1:45" x14ac:dyDescent="0.3">
      <c r="A2792">
        <v>60</v>
      </c>
      <c r="B2792" s="2" t="s">
        <v>983</v>
      </c>
      <c r="C2792" s="2" t="s">
        <v>1386</v>
      </c>
      <c r="D2792" s="2" t="s">
        <v>998</v>
      </c>
      <c r="E2792" s="2" t="s">
        <v>985</v>
      </c>
      <c r="F2792">
        <v>3</v>
      </c>
      <c r="G2792" s="1">
        <v>41655</v>
      </c>
      <c r="H2792" s="61">
        <v>2014</v>
      </c>
      <c r="I2792" s="5" t="s">
        <v>986</v>
      </c>
      <c r="J2792" s="1">
        <v>41665</v>
      </c>
      <c r="K2792" s="42">
        <v>3.9</v>
      </c>
      <c r="L2792" t="str">
        <f t="shared" si="310"/>
        <v>Somero</v>
      </c>
      <c r="M2792" s="2" t="s">
        <v>1132</v>
      </c>
      <c r="N2792" t="str">
        <f>VLOOKUP(M2792,spp!A:B,2,FALSE)</f>
        <v>Odontoscion xanthops</v>
      </c>
      <c r="O2792">
        <f t="shared" si="309"/>
        <v>1</v>
      </c>
      <c r="S2792">
        <v>1</v>
      </c>
      <c r="AJ2792">
        <f>VLOOKUP(M2792,spp!A:C,3,FALSE)</f>
        <v>9</v>
      </c>
      <c r="AK2792">
        <f>VLOOKUP(M2792,spp!A:D,4,FALSE)</f>
        <v>3.09</v>
      </c>
      <c r="AL2792">
        <f t="shared" si="311"/>
        <v>62406.536433490874</v>
      </c>
      <c r="AM2792">
        <f t="shared" si="312"/>
        <v>1560.1634108372718</v>
      </c>
      <c r="AN2792">
        <f t="shared" si="313"/>
        <v>15601.634108372718</v>
      </c>
      <c r="AO2792">
        <f t="shared" si="314"/>
        <v>15.601634108372718</v>
      </c>
      <c r="AP2792">
        <f t="shared" si="315"/>
        <v>0.02</v>
      </c>
      <c r="AQ2792">
        <f>VLOOKUP(M2792,spp!A:H,8,FALSE)</f>
        <v>3.7</v>
      </c>
      <c r="AR2792" t="str">
        <f>VLOOKUP(M2792,spp!A:K,10,FALSE)</f>
        <v>Planctívoro</v>
      </c>
      <c r="AS2792" t="str">
        <f>VLOOKUP(M2792,spp!A:L,12,FALSE)</f>
        <v>LC</v>
      </c>
    </row>
    <row r="2793" spans="1:45" x14ac:dyDescent="0.3">
      <c r="A2793">
        <v>60</v>
      </c>
      <c r="B2793" s="2" t="s">
        <v>983</v>
      </c>
      <c r="C2793" s="2" t="s">
        <v>1386</v>
      </c>
      <c r="D2793" s="2" t="s">
        <v>998</v>
      </c>
      <c r="E2793" s="2" t="s">
        <v>985</v>
      </c>
      <c r="F2793">
        <v>3</v>
      </c>
      <c r="G2793" s="1">
        <v>41655</v>
      </c>
      <c r="H2793" s="61">
        <v>2014</v>
      </c>
      <c r="I2793" s="5" t="s">
        <v>986</v>
      </c>
      <c r="J2793" s="1">
        <v>41665</v>
      </c>
      <c r="K2793" s="42">
        <v>3.9</v>
      </c>
      <c r="L2793" t="str">
        <f t="shared" si="310"/>
        <v>Somero</v>
      </c>
      <c r="M2793" s="2" t="s">
        <v>1018</v>
      </c>
      <c r="N2793" t="str">
        <f>VLOOKUP(M2793,spp!A:B,2,FALSE)</f>
        <v>Pseudobalistes naufragium</v>
      </c>
      <c r="O2793">
        <f t="shared" si="309"/>
        <v>1</v>
      </c>
      <c r="W2793">
        <v>1</v>
      </c>
      <c r="AJ2793" t="str">
        <f>VLOOKUP(M2793,spp!A:C,3,FALSE)</f>
        <v>0.12970000000000001</v>
      </c>
      <c r="AK2793">
        <f>VLOOKUP(M2793,spp!A:D,4,FALSE)</f>
        <v>2</v>
      </c>
      <c r="AL2793">
        <f t="shared" si="311"/>
        <v>392.34250000000003</v>
      </c>
      <c r="AM2793">
        <f t="shared" si="312"/>
        <v>9.8085625000000007</v>
      </c>
      <c r="AN2793">
        <f t="shared" si="313"/>
        <v>98.085625000000007</v>
      </c>
      <c r="AO2793">
        <f t="shared" si="314"/>
        <v>9.808562500000001E-2</v>
      </c>
      <c r="AP2793">
        <f t="shared" si="315"/>
        <v>0.02</v>
      </c>
      <c r="AQ2793">
        <f>VLOOKUP(M2793,spp!A:H,8,FALSE)</f>
        <v>3.8</v>
      </c>
      <c r="AR2793" t="str">
        <f>VLOOKUP(M2793,spp!A:K,10,FALSE)</f>
        <v>Depredador</v>
      </c>
      <c r="AS2793" t="str">
        <f>VLOOKUP(M2793,spp!A:L,12,FALSE)</f>
        <v>LC</v>
      </c>
    </row>
    <row r="2794" spans="1:45" x14ac:dyDescent="0.3">
      <c r="A2794">
        <v>60</v>
      </c>
      <c r="B2794" s="2" t="s">
        <v>983</v>
      </c>
      <c r="C2794" s="2" t="s">
        <v>1386</v>
      </c>
      <c r="D2794" s="2" t="s">
        <v>998</v>
      </c>
      <c r="E2794" s="2" t="s">
        <v>985</v>
      </c>
      <c r="F2794">
        <v>3</v>
      </c>
      <c r="G2794" s="1">
        <v>41655</v>
      </c>
      <c r="H2794" s="61">
        <v>2014</v>
      </c>
      <c r="I2794" s="5" t="s">
        <v>986</v>
      </c>
      <c r="J2794" s="1">
        <v>41665</v>
      </c>
      <c r="K2794" s="42">
        <v>3.9</v>
      </c>
      <c r="L2794" t="str">
        <f t="shared" si="310"/>
        <v>Somero</v>
      </c>
      <c r="M2794" s="2" t="s">
        <v>1032</v>
      </c>
      <c r="N2794" t="str">
        <f>VLOOKUP(M2794,spp!A:B,2,FALSE)</f>
        <v>Lutjanus argentiventris</v>
      </c>
      <c r="O2794">
        <f t="shared" si="309"/>
        <v>5</v>
      </c>
      <c r="S2794">
        <v>2</v>
      </c>
      <c r="T2794">
        <v>2</v>
      </c>
      <c r="W2794">
        <v>1</v>
      </c>
      <c r="AJ2794">
        <f>VLOOKUP(M2794,spp!A:C,3,FALSE)</f>
        <v>1</v>
      </c>
      <c r="AK2794">
        <f>VLOOKUP(M2794,spp!A:D,4,FALSE)</f>
        <v>3</v>
      </c>
      <c r="AL2794">
        <f t="shared" si="311"/>
        <v>208343.75</v>
      </c>
      <c r="AM2794">
        <f t="shared" si="312"/>
        <v>5208.59375</v>
      </c>
      <c r="AN2794">
        <f t="shared" si="313"/>
        <v>52085.9375</v>
      </c>
      <c r="AO2794">
        <f t="shared" si="314"/>
        <v>52.0859375</v>
      </c>
      <c r="AP2794">
        <f t="shared" si="315"/>
        <v>0.1</v>
      </c>
      <c r="AQ2794">
        <f>VLOOKUP(M2794,spp!A:H,8,FALSE)</f>
        <v>4</v>
      </c>
      <c r="AR2794" t="str">
        <f>VLOOKUP(M2794,spp!A:K,10,FALSE)</f>
        <v>Depredador Tope</v>
      </c>
      <c r="AS2794" t="str">
        <f>VLOOKUP(M2794,spp!A:L,12,FALSE)</f>
        <v>LC</v>
      </c>
    </row>
    <row r="2795" spans="1:45" x14ac:dyDescent="0.3">
      <c r="A2795">
        <v>60</v>
      </c>
      <c r="B2795" s="2" t="s">
        <v>983</v>
      </c>
      <c r="C2795" s="2" t="s">
        <v>1386</v>
      </c>
      <c r="D2795" s="2" t="s">
        <v>998</v>
      </c>
      <c r="E2795" s="2" t="s">
        <v>985</v>
      </c>
      <c r="F2795">
        <v>3</v>
      </c>
      <c r="G2795" s="1">
        <v>41655</v>
      </c>
      <c r="H2795" s="61">
        <v>2014</v>
      </c>
      <c r="I2795" s="5" t="s">
        <v>986</v>
      </c>
      <c r="J2795" s="1">
        <v>41665</v>
      </c>
      <c r="K2795" s="42">
        <v>3.9</v>
      </c>
      <c r="L2795" t="str">
        <f t="shared" si="310"/>
        <v>Somero</v>
      </c>
      <c r="M2795" s="2" t="s">
        <v>1025</v>
      </c>
      <c r="N2795" t="str">
        <f>VLOOKUP(M2795,spp!A:B,2,FALSE)</f>
        <v>Abudefduf troschelii</v>
      </c>
      <c r="O2795">
        <f t="shared" si="309"/>
        <v>5</v>
      </c>
      <c r="R2795">
        <v>5</v>
      </c>
      <c r="AJ2795">
        <f>VLOOKUP(M2795,spp!A:C,3,FALSE)</f>
        <v>1.6E-2</v>
      </c>
      <c r="AK2795">
        <f>VLOOKUP(M2795,spp!A:D,4,FALSE)</f>
        <v>3</v>
      </c>
      <c r="AL2795">
        <f t="shared" si="311"/>
        <v>156.25</v>
      </c>
      <c r="AM2795">
        <f t="shared" si="312"/>
        <v>3.90625</v>
      </c>
      <c r="AN2795">
        <f t="shared" si="313"/>
        <v>39.0625</v>
      </c>
      <c r="AO2795">
        <f t="shared" si="314"/>
        <v>3.90625E-2</v>
      </c>
      <c r="AP2795">
        <f t="shared" si="315"/>
        <v>0.1</v>
      </c>
      <c r="AQ2795">
        <f>VLOOKUP(M2795,spp!A:H,8,FALSE)</f>
        <v>3</v>
      </c>
      <c r="AR2795" t="str">
        <f>VLOOKUP(M2795,spp!A:K,10,FALSE)</f>
        <v>Planctívoro</v>
      </c>
      <c r="AS2795" t="str">
        <f>VLOOKUP(M2795,spp!A:L,12,FALSE)</f>
        <v>LC</v>
      </c>
    </row>
    <row r="2796" spans="1:45" x14ac:dyDescent="0.3">
      <c r="A2796">
        <v>60</v>
      </c>
      <c r="B2796" s="2" t="s">
        <v>983</v>
      </c>
      <c r="C2796" s="2" t="s">
        <v>1386</v>
      </c>
      <c r="D2796" s="2" t="s">
        <v>998</v>
      </c>
      <c r="E2796" s="2" t="s">
        <v>985</v>
      </c>
      <c r="F2796">
        <v>3</v>
      </c>
      <c r="G2796" s="1">
        <v>41655</v>
      </c>
      <c r="H2796" s="61">
        <v>2014</v>
      </c>
      <c r="I2796" s="5" t="s">
        <v>986</v>
      </c>
      <c r="J2796" s="1">
        <v>41665</v>
      </c>
      <c r="K2796" s="42">
        <v>3.9</v>
      </c>
      <c r="L2796" t="str">
        <f t="shared" si="310"/>
        <v>Somero</v>
      </c>
      <c r="M2796" s="2" t="s">
        <v>1026</v>
      </c>
      <c r="N2796" t="str">
        <f>VLOOKUP(M2796,spp!A:B,2,FALSE)</f>
        <v>Microspathodon dorsalis</v>
      </c>
      <c r="O2796">
        <f t="shared" si="309"/>
        <v>10</v>
      </c>
      <c r="R2796">
        <v>10</v>
      </c>
      <c r="AJ2796">
        <f>VLOOKUP(M2796,spp!A:C,3,FALSE)</f>
        <v>2</v>
      </c>
      <c r="AK2796">
        <f>VLOOKUP(M2796,spp!A:D,4,FALSE)</f>
        <v>3</v>
      </c>
      <c r="AL2796">
        <f t="shared" si="311"/>
        <v>39062.5</v>
      </c>
      <c r="AM2796">
        <f t="shared" si="312"/>
        <v>976.5625</v>
      </c>
      <c r="AN2796">
        <f t="shared" si="313"/>
        <v>9765.625</v>
      </c>
      <c r="AO2796">
        <f t="shared" si="314"/>
        <v>9.765625</v>
      </c>
      <c r="AP2796">
        <f t="shared" si="315"/>
        <v>0.2</v>
      </c>
      <c r="AQ2796">
        <f>VLOOKUP(M2796,spp!A:H,8,FALSE)</f>
        <v>2.1</v>
      </c>
      <c r="AR2796" t="str">
        <f>VLOOKUP(M2796,spp!A:K,10,FALSE)</f>
        <v>Herbívoro</v>
      </c>
      <c r="AS2796" t="str">
        <f>VLOOKUP(M2796,spp!A:L,12,FALSE)</f>
        <v>LC</v>
      </c>
    </row>
    <row r="2797" spans="1:45" x14ac:dyDescent="0.3">
      <c r="A2797">
        <v>60</v>
      </c>
      <c r="B2797" s="2" t="s">
        <v>983</v>
      </c>
      <c r="C2797" s="2" t="s">
        <v>1386</v>
      </c>
      <c r="D2797" s="2" t="s">
        <v>998</v>
      </c>
      <c r="E2797" s="2" t="s">
        <v>985</v>
      </c>
      <c r="F2797">
        <v>3</v>
      </c>
      <c r="G2797" s="1">
        <v>41655</v>
      </c>
      <c r="H2797" s="61">
        <v>2014</v>
      </c>
      <c r="I2797" s="5" t="s">
        <v>986</v>
      </c>
      <c r="J2797" s="1">
        <v>41665</v>
      </c>
      <c r="K2797" s="42">
        <v>3.9</v>
      </c>
      <c r="L2797" t="str">
        <f t="shared" si="310"/>
        <v>Somero</v>
      </c>
      <c r="M2797" s="2" t="s">
        <v>1027</v>
      </c>
      <c r="N2797" t="str">
        <f>VLOOKUP(M2797,spp!A:B,2,FALSE)</f>
        <v>Halichoeres notospilus</v>
      </c>
      <c r="O2797">
        <f t="shared" si="309"/>
        <v>5</v>
      </c>
      <c r="Q2797">
        <v>5</v>
      </c>
      <c r="AJ2797">
        <f>VLOOKUP(M2797,spp!A:C,3,FALSE)</f>
        <v>1.26E-2</v>
      </c>
      <c r="AK2797">
        <f>VLOOKUP(M2797,spp!A:D,4,FALSE)</f>
        <v>3</v>
      </c>
      <c r="AL2797">
        <f t="shared" si="311"/>
        <v>26.578125</v>
      </c>
      <c r="AM2797">
        <f t="shared" si="312"/>
        <v>0.66445312499999998</v>
      </c>
      <c r="AN2797">
        <f t="shared" si="313"/>
        <v>6.64453125</v>
      </c>
      <c r="AO2797">
        <f t="shared" si="314"/>
        <v>6.6445312500000003E-3</v>
      </c>
      <c r="AP2797">
        <f t="shared" si="315"/>
        <v>0.1</v>
      </c>
      <c r="AQ2797">
        <f>VLOOKUP(M2797,spp!A:H,8,FALSE)</f>
        <v>3.5</v>
      </c>
      <c r="AR2797" t="str">
        <f>VLOOKUP(M2797,spp!A:K,10,FALSE)</f>
        <v>Depredador</v>
      </c>
      <c r="AS2797" t="str">
        <f>VLOOKUP(M2797,spp!A:L,12,FALSE)</f>
        <v>LC</v>
      </c>
    </row>
    <row r="2798" spans="1:45" x14ac:dyDescent="0.3">
      <c r="A2798">
        <v>60</v>
      </c>
      <c r="B2798" s="2" t="s">
        <v>983</v>
      </c>
      <c r="C2798" s="2" t="s">
        <v>1386</v>
      </c>
      <c r="D2798" s="2" t="s">
        <v>998</v>
      </c>
      <c r="E2798" s="2" t="s">
        <v>985</v>
      </c>
      <c r="F2798">
        <v>3</v>
      </c>
      <c r="G2798" s="1">
        <v>41655</v>
      </c>
      <c r="H2798" s="61">
        <v>2014</v>
      </c>
      <c r="I2798" s="5" t="s">
        <v>986</v>
      </c>
      <c r="J2798" s="1">
        <v>41665</v>
      </c>
      <c r="K2798" s="42">
        <v>3.9</v>
      </c>
      <c r="L2798" t="str">
        <f t="shared" si="310"/>
        <v>Somero</v>
      </c>
      <c r="M2798" s="2" t="s">
        <v>1019</v>
      </c>
      <c r="N2798" t="str">
        <f>VLOOKUP(M2798,spp!A:B,2,FALSE)</f>
        <v>Stegastes acapulcoensis</v>
      </c>
      <c r="O2798">
        <f t="shared" si="309"/>
        <v>10</v>
      </c>
      <c r="Q2798">
        <v>10</v>
      </c>
      <c r="AJ2798">
        <f>VLOOKUP(M2798,spp!A:C,3,FALSE)</f>
        <v>3.49E-2</v>
      </c>
      <c r="AK2798">
        <f>VLOOKUP(M2798,spp!A:D,4,FALSE)</f>
        <v>2</v>
      </c>
      <c r="AL2798">
        <f t="shared" si="311"/>
        <v>19.631250000000001</v>
      </c>
      <c r="AM2798">
        <f t="shared" si="312"/>
        <v>0.49078125000000006</v>
      </c>
      <c r="AN2798">
        <f t="shared" si="313"/>
        <v>4.9078125000000004</v>
      </c>
      <c r="AO2798">
        <f t="shared" si="314"/>
        <v>4.9078125000000007E-3</v>
      </c>
      <c r="AP2798">
        <f t="shared" si="315"/>
        <v>0.2</v>
      </c>
      <c r="AQ2798">
        <f>VLOOKUP(M2798,spp!A:H,8,FALSE)</f>
        <v>2</v>
      </c>
      <c r="AR2798" t="str">
        <f>VLOOKUP(M2798,spp!A:K,10,FALSE)</f>
        <v>Herbívoro</v>
      </c>
      <c r="AS2798" t="str">
        <f>VLOOKUP(M2798,spp!A:L,12,FALSE)</f>
        <v>LC</v>
      </c>
    </row>
    <row r="2799" spans="1:45" x14ac:dyDescent="0.3">
      <c r="A2799">
        <v>60</v>
      </c>
      <c r="B2799" s="2" t="s">
        <v>983</v>
      </c>
      <c r="C2799" s="2" t="s">
        <v>1386</v>
      </c>
      <c r="D2799" s="2" t="s">
        <v>998</v>
      </c>
      <c r="E2799" s="2" t="s">
        <v>985</v>
      </c>
      <c r="F2799">
        <v>3</v>
      </c>
      <c r="G2799" s="1">
        <v>41655</v>
      </c>
      <c r="H2799" s="61">
        <v>2014</v>
      </c>
      <c r="I2799" s="5" t="s">
        <v>986</v>
      </c>
      <c r="J2799" s="1">
        <v>41665</v>
      </c>
      <c r="K2799" s="42">
        <v>3.9</v>
      </c>
      <c r="L2799" t="str">
        <f t="shared" si="310"/>
        <v>Somero</v>
      </c>
      <c r="M2799" s="2" t="s">
        <v>1050</v>
      </c>
      <c r="N2799" t="str">
        <f>VLOOKUP(M2799,spp!A:B,2,FALSE)</f>
        <v>Stegastes flavilatus</v>
      </c>
      <c r="O2799">
        <f t="shared" si="309"/>
        <v>5</v>
      </c>
      <c r="Q2799">
        <v>5</v>
      </c>
      <c r="AJ2799">
        <f>VLOOKUP(M2799,spp!A:C,3,FALSE)</f>
        <v>3.49E-2</v>
      </c>
      <c r="AK2799">
        <f>VLOOKUP(M2799,spp!A:D,4,FALSE)</f>
        <v>2</v>
      </c>
      <c r="AL2799">
        <f t="shared" si="311"/>
        <v>9.8156250000000007</v>
      </c>
      <c r="AM2799">
        <f t="shared" si="312"/>
        <v>0.24539062500000003</v>
      </c>
      <c r="AN2799">
        <f t="shared" si="313"/>
        <v>2.4539062500000002</v>
      </c>
      <c r="AO2799">
        <f t="shared" si="314"/>
        <v>2.4539062500000004E-3</v>
      </c>
      <c r="AP2799">
        <f t="shared" si="315"/>
        <v>0.1</v>
      </c>
      <c r="AQ2799">
        <f>VLOOKUP(M2799,spp!A:H,8,FALSE)</f>
        <v>2</v>
      </c>
      <c r="AR2799" t="str">
        <f>VLOOKUP(M2799,spp!A:K,10,FALSE)</f>
        <v>Herbívoro</v>
      </c>
      <c r="AS2799" t="str">
        <f>VLOOKUP(M2799,spp!A:L,12,FALSE)</f>
        <v>LC</v>
      </c>
    </row>
    <row r="2800" spans="1:45" x14ac:dyDescent="0.3">
      <c r="A2800">
        <v>60</v>
      </c>
      <c r="B2800" s="2" t="s">
        <v>983</v>
      </c>
      <c r="C2800" s="2" t="s">
        <v>1386</v>
      </c>
      <c r="D2800" s="2" t="s">
        <v>998</v>
      </c>
      <c r="E2800" s="2" t="s">
        <v>985</v>
      </c>
      <c r="F2800">
        <v>3</v>
      </c>
      <c r="G2800" s="1">
        <v>41655</v>
      </c>
      <c r="H2800" s="61">
        <v>2014</v>
      </c>
      <c r="I2800" s="5" t="s">
        <v>986</v>
      </c>
      <c r="J2800" s="1">
        <v>41665</v>
      </c>
      <c r="K2800" s="42">
        <v>3.9</v>
      </c>
      <c r="L2800" t="str">
        <f t="shared" si="310"/>
        <v>Somero</v>
      </c>
      <c r="M2800" s="2" t="s">
        <v>1126</v>
      </c>
      <c r="N2800" t="str">
        <f>VLOOKUP(M2800,spp!A:B,2,FALSE)</f>
        <v>Haemulon steindachneri</v>
      </c>
      <c r="O2800">
        <f t="shared" si="309"/>
        <v>2</v>
      </c>
      <c r="Q2800">
        <v>2</v>
      </c>
      <c r="AJ2800">
        <f>VLOOKUP(M2800,spp!A:C,3,FALSE)</f>
        <v>9</v>
      </c>
      <c r="AK2800">
        <f>VLOOKUP(M2800,spp!A:D,4,FALSE)</f>
        <v>3</v>
      </c>
      <c r="AL2800">
        <f t="shared" si="311"/>
        <v>7593.75</v>
      </c>
      <c r="AM2800">
        <f t="shared" si="312"/>
        <v>189.84375</v>
      </c>
      <c r="AN2800">
        <f t="shared" si="313"/>
        <v>1898.4375</v>
      </c>
      <c r="AO2800">
        <f t="shared" si="314"/>
        <v>1.8984375</v>
      </c>
      <c r="AP2800">
        <f t="shared" si="315"/>
        <v>0.04</v>
      </c>
      <c r="AQ2800">
        <f>VLOOKUP(M2800,spp!A:H,8,FALSE)</f>
        <v>3.5</v>
      </c>
      <c r="AR2800" t="str">
        <f>VLOOKUP(M2800,spp!A:K,10,FALSE)</f>
        <v>Depredador</v>
      </c>
      <c r="AS2800" t="str">
        <f>VLOOKUP(M2800,spp!A:L,12,FALSE)</f>
        <v>LC</v>
      </c>
    </row>
    <row r="2801" spans="1:45" x14ac:dyDescent="0.3">
      <c r="A2801">
        <v>60</v>
      </c>
      <c r="B2801" s="2" t="s">
        <v>983</v>
      </c>
      <c r="C2801" s="2" t="s">
        <v>1386</v>
      </c>
      <c r="D2801" s="2" t="s">
        <v>998</v>
      </c>
      <c r="E2801" s="2" t="s">
        <v>985</v>
      </c>
      <c r="F2801">
        <v>3</v>
      </c>
      <c r="G2801" s="1">
        <v>41655</v>
      </c>
      <c r="H2801" s="61">
        <v>2014</v>
      </c>
      <c r="I2801" s="5" t="s">
        <v>986</v>
      </c>
      <c r="J2801" s="1">
        <v>41665</v>
      </c>
      <c r="K2801" s="42">
        <v>3.9</v>
      </c>
      <c r="L2801" t="str">
        <f t="shared" si="310"/>
        <v>Somero</v>
      </c>
      <c r="M2801" s="2" t="s">
        <v>1045</v>
      </c>
      <c r="N2801" t="str">
        <f>VLOOKUP(M2801,spp!A:B,2,FALSE)</f>
        <v>Lutjanus inermis</v>
      </c>
      <c r="O2801">
        <f t="shared" si="309"/>
        <v>2</v>
      </c>
      <c r="S2801">
        <v>2</v>
      </c>
      <c r="AJ2801">
        <f>VLOOKUP(M2801,spp!A:C,3,FALSE)</f>
        <v>1.67E-2</v>
      </c>
      <c r="AK2801">
        <f>VLOOKUP(M2801,spp!A:D,4,FALSE)</f>
        <v>2</v>
      </c>
      <c r="AL2801">
        <f t="shared" si="311"/>
        <v>10.22875</v>
      </c>
      <c r="AM2801">
        <f t="shared" si="312"/>
        <v>0.25571874999999999</v>
      </c>
      <c r="AN2801">
        <f t="shared" si="313"/>
        <v>2.5571874999999999</v>
      </c>
      <c r="AO2801">
        <f t="shared" si="314"/>
        <v>2.5571875E-3</v>
      </c>
      <c r="AP2801">
        <f t="shared" si="315"/>
        <v>0.04</v>
      </c>
      <c r="AQ2801">
        <f>VLOOKUP(M2801,spp!A:H,8,FALSE)</f>
        <v>3.8</v>
      </c>
      <c r="AR2801" t="str">
        <f>VLOOKUP(M2801,spp!A:K,10,FALSE)</f>
        <v>Depredador</v>
      </c>
      <c r="AS2801" t="str">
        <f>VLOOKUP(M2801,spp!A:L,12,FALSE)</f>
        <v>LC</v>
      </c>
    </row>
    <row r="2802" spans="1:45" x14ac:dyDescent="0.3">
      <c r="A2802">
        <v>60</v>
      </c>
      <c r="B2802" s="2" t="s">
        <v>983</v>
      </c>
      <c r="C2802" s="2" t="s">
        <v>1386</v>
      </c>
      <c r="D2802" s="2" t="s">
        <v>998</v>
      </c>
      <c r="E2802" s="2" t="s">
        <v>985</v>
      </c>
      <c r="F2802">
        <v>3</v>
      </c>
      <c r="G2802" s="1">
        <v>41655</v>
      </c>
      <c r="H2802" s="61">
        <v>2014</v>
      </c>
      <c r="I2802" s="5" t="s">
        <v>986</v>
      </c>
      <c r="J2802" s="1">
        <v>41665</v>
      </c>
      <c r="K2802" s="42">
        <v>3.9</v>
      </c>
      <c r="L2802" t="str">
        <f t="shared" si="310"/>
        <v>Somero</v>
      </c>
      <c r="M2802" s="2" t="s">
        <v>1086</v>
      </c>
      <c r="N2802" t="str">
        <f>VLOOKUP(M2802,spp!A:B,2,FALSE)</f>
        <v>Lutjanus novemfasciatus</v>
      </c>
      <c r="O2802">
        <f t="shared" si="309"/>
        <v>2</v>
      </c>
      <c r="U2802">
        <v>2</v>
      </c>
      <c r="AJ2802">
        <f>VLOOKUP(M2802,spp!A:C,3,FALSE)</f>
        <v>1</v>
      </c>
      <c r="AK2802">
        <f>VLOOKUP(M2802,spp!A:D,4,FALSE)</f>
        <v>3</v>
      </c>
      <c r="AL2802">
        <f t="shared" si="311"/>
        <v>85750</v>
      </c>
      <c r="AM2802">
        <f t="shared" si="312"/>
        <v>2143.75</v>
      </c>
      <c r="AN2802">
        <f t="shared" si="313"/>
        <v>21437.5</v>
      </c>
      <c r="AO2802">
        <f t="shared" si="314"/>
        <v>21.4375</v>
      </c>
      <c r="AP2802">
        <f t="shared" si="315"/>
        <v>0.04</v>
      </c>
      <c r="AQ2802">
        <f>VLOOKUP(M2802,spp!A:H,8,FALSE)</f>
        <v>4</v>
      </c>
      <c r="AR2802" t="str">
        <f>VLOOKUP(M2802,spp!A:K,10,FALSE)</f>
        <v>Depredador Tope</v>
      </c>
      <c r="AS2802" t="str">
        <f>VLOOKUP(M2802,spp!A:L,12,FALSE)</f>
        <v>LC</v>
      </c>
    </row>
    <row r="2803" spans="1:45" x14ac:dyDescent="0.3">
      <c r="A2803">
        <v>60</v>
      </c>
      <c r="B2803" s="2" t="s">
        <v>983</v>
      </c>
      <c r="C2803" s="2" t="s">
        <v>1386</v>
      </c>
      <c r="D2803" s="2" t="s">
        <v>998</v>
      </c>
      <c r="E2803" s="2" t="s">
        <v>985</v>
      </c>
      <c r="F2803">
        <v>3</v>
      </c>
      <c r="G2803" s="1">
        <v>41655</v>
      </c>
      <c r="H2803" s="61">
        <v>2014</v>
      </c>
      <c r="I2803" s="5" t="s">
        <v>986</v>
      </c>
      <c r="J2803" s="1">
        <v>41665</v>
      </c>
      <c r="K2803" s="42">
        <v>3.9</v>
      </c>
      <c r="L2803" t="str">
        <f t="shared" si="310"/>
        <v>Somero</v>
      </c>
      <c r="M2803" s="2" t="s">
        <v>1060</v>
      </c>
      <c r="N2803" t="str">
        <f>VLOOKUP(M2803,spp!A:B,2,FALSE)</f>
        <v>Caranx caballus</v>
      </c>
      <c r="O2803">
        <f t="shared" si="309"/>
        <v>11</v>
      </c>
      <c r="T2803">
        <v>11</v>
      </c>
      <c r="AJ2803">
        <f>VLOOKUP(M2803,spp!A:C,3,FALSE)</f>
        <v>2</v>
      </c>
      <c r="AK2803">
        <f>VLOOKUP(M2803,spp!A:D,4,FALSE)</f>
        <v>3</v>
      </c>
      <c r="AL2803">
        <f t="shared" si="311"/>
        <v>343750</v>
      </c>
      <c r="AM2803">
        <f t="shared" si="312"/>
        <v>8593.75</v>
      </c>
      <c r="AN2803">
        <f t="shared" si="313"/>
        <v>85937.5</v>
      </c>
      <c r="AO2803">
        <f t="shared" si="314"/>
        <v>85.9375</v>
      </c>
      <c r="AP2803">
        <f t="shared" si="315"/>
        <v>0.22</v>
      </c>
      <c r="AQ2803">
        <f>VLOOKUP(M2803,spp!A:H,8,FALSE)</f>
        <v>4</v>
      </c>
      <c r="AR2803" t="str">
        <f>VLOOKUP(M2803,spp!A:K,10,FALSE)</f>
        <v>Depredador Tope</v>
      </c>
      <c r="AS2803" t="str">
        <f>VLOOKUP(M2803,spp!A:L,12,FALSE)</f>
        <v>LC</v>
      </c>
    </row>
    <row r="2804" spans="1:45" x14ac:dyDescent="0.3">
      <c r="A2804">
        <v>60</v>
      </c>
      <c r="B2804" s="2" t="s">
        <v>983</v>
      </c>
      <c r="C2804" s="2" t="s">
        <v>1386</v>
      </c>
      <c r="D2804" s="2" t="s">
        <v>998</v>
      </c>
      <c r="E2804" s="2" t="s">
        <v>985</v>
      </c>
      <c r="F2804">
        <v>3</v>
      </c>
      <c r="G2804" s="1">
        <v>41655</v>
      </c>
      <c r="H2804" s="61">
        <v>2014</v>
      </c>
      <c r="I2804" s="5" t="s">
        <v>986</v>
      </c>
      <c r="J2804" s="1">
        <v>41665</v>
      </c>
      <c r="K2804" s="42">
        <v>3.9</v>
      </c>
      <c r="L2804" t="str">
        <f t="shared" si="310"/>
        <v>Somero</v>
      </c>
      <c r="M2804" s="2" t="s">
        <v>1041</v>
      </c>
      <c r="N2804" t="str">
        <f>VLOOKUP(M2804,spp!A:B,2,FALSE)</f>
        <v>Chromis atrilobata</v>
      </c>
      <c r="O2804">
        <f t="shared" si="309"/>
        <v>10</v>
      </c>
      <c r="P2804">
        <v>10</v>
      </c>
      <c r="AJ2804">
        <f>VLOOKUP(M2804,spp!A:C,3,FALSE)</f>
        <v>5</v>
      </c>
      <c r="AK2804">
        <f>VLOOKUP(M2804,spp!A:D,4,FALSE)</f>
        <v>3.41655</v>
      </c>
      <c r="AL2804">
        <f t="shared" si="311"/>
        <v>1144.3317319809451</v>
      </c>
      <c r="AM2804">
        <f t="shared" si="312"/>
        <v>28.608293299523627</v>
      </c>
      <c r="AN2804">
        <f t="shared" si="313"/>
        <v>286.08293299523626</v>
      </c>
      <c r="AO2804">
        <f t="shared" si="314"/>
        <v>0.28608293299523624</v>
      </c>
      <c r="AP2804">
        <f t="shared" si="315"/>
        <v>0.2</v>
      </c>
      <c r="AQ2804">
        <f>VLOOKUP(M2804,spp!A:H,8,FALSE)</f>
        <v>3.4</v>
      </c>
      <c r="AR2804" t="str">
        <f>VLOOKUP(M2804,spp!A:K,10,FALSE)</f>
        <v>Planctívoro</v>
      </c>
      <c r="AS2804" t="str">
        <f>VLOOKUP(M2804,spp!A:L,12,FALSE)</f>
        <v>LC</v>
      </c>
    </row>
    <row r="2805" spans="1:45" x14ac:dyDescent="0.3">
      <c r="A2805">
        <v>14</v>
      </c>
      <c r="B2805" s="2" t="s">
        <v>983</v>
      </c>
      <c r="C2805" s="2" t="s">
        <v>1001</v>
      </c>
      <c r="D2805" s="2" t="s">
        <v>1006</v>
      </c>
      <c r="E2805" s="2" t="s">
        <v>985</v>
      </c>
      <c r="F2805">
        <v>1</v>
      </c>
      <c r="G2805" s="1">
        <v>41656</v>
      </c>
      <c r="H2805" s="61">
        <v>2014</v>
      </c>
      <c r="I2805" s="5" t="s">
        <v>986</v>
      </c>
      <c r="J2805" s="1">
        <v>41665</v>
      </c>
      <c r="K2805" s="42">
        <v>8</v>
      </c>
      <c r="L2805" t="str">
        <f t="shared" si="310"/>
        <v>Profundo</v>
      </c>
      <c r="M2805" s="2" t="s">
        <v>1079</v>
      </c>
      <c r="N2805" t="str">
        <f>VLOOKUP(M2805,spp!A:B,2,FALSE)</f>
        <v>Cirrhitichthys oxycephalus</v>
      </c>
      <c r="O2805">
        <f t="shared" si="309"/>
        <v>1</v>
      </c>
      <c r="P2805">
        <v>1</v>
      </c>
      <c r="AJ2805">
        <f>VLOOKUP(M2805,spp!A:C,3,FALSE)</f>
        <v>3.32E-2</v>
      </c>
      <c r="AK2805">
        <f>VLOOKUP(M2805,spp!A:D,4,FALSE)</f>
        <v>3</v>
      </c>
      <c r="AL2805">
        <f t="shared" si="311"/>
        <v>0.51875000000000004</v>
      </c>
      <c r="AM2805">
        <f t="shared" si="312"/>
        <v>1.2968750000000001E-2</v>
      </c>
      <c r="AN2805">
        <f t="shared" si="313"/>
        <v>0.12968750000000001</v>
      </c>
      <c r="AO2805">
        <f t="shared" si="314"/>
        <v>1.296875E-4</v>
      </c>
      <c r="AP2805">
        <f t="shared" si="315"/>
        <v>0.02</v>
      </c>
      <c r="AQ2805">
        <f>VLOOKUP(M2805,spp!A:H,8,FALSE)</f>
        <v>3.9</v>
      </c>
      <c r="AR2805" t="str">
        <f>VLOOKUP(M2805,spp!A:K,10,FALSE)</f>
        <v>Depredador</v>
      </c>
      <c r="AS2805" t="str">
        <f>VLOOKUP(M2805,spp!A:L,12,FALSE)</f>
        <v>NE</v>
      </c>
    </row>
    <row r="2806" spans="1:45" x14ac:dyDescent="0.3">
      <c r="A2806">
        <v>14</v>
      </c>
      <c r="B2806" s="2" t="s">
        <v>983</v>
      </c>
      <c r="C2806" s="2" t="s">
        <v>1001</v>
      </c>
      <c r="D2806" s="2" t="s">
        <v>1006</v>
      </c>
      <c r="E2806" s="2" t="s">
        <v>985</v>
      </c>
      <c r="F2806">
        <v>1</v>
      </c>
      <c r="G2806" s="1">
        <v>41656</v>
      </c>
      <c r="H2806" s="61">
        <v>2014</v>
      </c>
      <c r="I2806" s="5" t="s">
        <v>986</v>
      </c>
      <c r="J2806" s="1">
        <v>41665</v>
      </c>
      <c r="K2806" s="42">
        <v>8</v>
      </c>
      <c r="L2806" t="str">
        <f t="shared" si="310"/>
        <v>Profundo</v>
      </c>
      <c r="M2806" s="2" t="s">
        <v>1040</v>
      </c>
      <c r="N2806" t="str">
        <f>VLOOKUP(M2806,spp!A:B,2,FALSE)</f>
        <v>Sufflamen verres</v>
      </c>
      <c r="O2806">
        <f t="shared" si="309"/>
        <v>1</v>
      </c>
      <c r="T2806">
        <v>1</v>
      </c>
      <c r="AJ2806">
        <f>VLOOKUP(M2806,spp!A:C,3,FALSE)</f>
        <v>2</v>
      </c>
      <c r="AK2806">
        <f>VLOOKUP(M2806,spp!A:D,4,FALSE)</f>
        <v>3</v>
      </c>
      <c r="AL2806">
        <f t="shared" si="311"/>
        <v>31250</v>
      </c>
      <c r="AM2806">
        <f t="shared" si="312"/>
        <v>781.25</v>
      </c>
      <c r="AN2806">
        <f t="shared" si="313"/>
        <v>7812.5</v>
      </c>
      <c r="AO2806">
        <f t="shared" si="314"/>
        <v>7.8125</v>
      </c>
      <c r="AP2806">
        <f t="shared" si="315"/>
        <v>0.02</v>
      </c>
      <c r="AQ2806">
        <f>VLOOKUP(M2806,spp!A:H,8,FALSE)</f>
        <v>3.3</v>
      </c>
      <c r="AR2806" t="str">
        <f>VLOOKUP(M2806,spp!A:K,10,FALSE)</f>
        <v>Depredador</v>
      </c>
      <c r="AS2806" t="str">
        <f>VLOOKUP(M2806,spp!A:L,12,FALSE)</f>
        <v>LC</v>
      </c>
    </row>
    <row r="2807" spans="1:45" x14ac:dyDescent="0.3">
      <c r="A2807">
        <v>14</v>
      </c>
      <c r="B2807" s="2" t="s">
        <v>983</v>
      </c>
      <c r="C2807" s="2" t="s">
        <v>1001</v>
      </c>
      <c r="D2807" s="2" t="s">
        <v>1006</v>
      </c>
      <c r="E2807" s="2" t="s">
        <v>985</v>
      </c>
      <c r="F2807">
        <v>1</v>
      </c>
      <c r="G2807" s="1">
        <v>41656</v>
      </c>
      <c r="H2807" s="61">
        <v>2014</v>
      </c>
      <c r="I2807" s="5" t="s">
        <v>986</v>
      </c>
      <c r="J2807" s="1">
        <v>41665</v>
      </c>
      <c r="K2807" s="42">
        <v>8</v>
      </c>
      <c r="L2807" t="str">
        <f t="shared" si="310"/>
        <v>Profundo</v>
      </c>
      <c r="M2807" s="2" t="s">
        <v>1017</v>
      </c>
      <c r="N2807" t="str">
        <f>VLOOKUP(M2807,spp!A:B,2,FALSE)</f>
        <v>Halichoeres dispilus</v>
      </c>
      <c r="O2807">
        <f t="shared" si="309"/>
        <v>100</v>
      </c>
      <c r="P2807">
        <v>20</v>
      </c>
      <c r="Q2807">
        <v>80</v>
      </c>
      <c r="AJ2807">
        <f>VLOOKUP(M2807,spp!A:C,3,FALSE)</f>
        <v>1.26E-2</v>
      </c>
      <c r="AK2807">
        <f>VLOOKUP(M2807,spp!A:D,4,FALSE)</f>
        <v>3</v>
      </c>
      <c r="AL2807">
        <f t="shared" si="311"/>
        <v>429.1875</v>
      </c>
      <c r="AM2807">
        <f t="shared" si="312"/>
        <v>10.729687500000001</v>
      </c>
      <c r="AN2807">
        <f t="shared" si="313"/>
        <v>107.296875</v>
      </c>
      <c r="AO2807">
        <f t="shared" si="314"/>
        <v>0.107296875</v>
      </c>
      <c r="AP2807">
        <f t="shared" si="315"/>
        <v>2</v>
      </c>
      <c r="AQ2807">
        <f>VLOOKUP(M2807,spp!A:H,8,FALSE)</f>
        <v>3.9</v>
      </c>
      <c r="AR2807" t="str">
        <f>VLOOKUP(M2807,spp!A:K,10,FALSE)</f>
        <v>Depredador</v>
      </c>
      <c r="AS2807" t="str">
        <f>VLOOKUP(M2807,spp!A:L,12,FALSE)</f>
        <v>LC</v>
      </c>
    </row>
    <row r="2808" spans="1:45" x14ac:dyDescent="0.3">
      <c r="A2808">
        <v>14</v>
      </c>
      <c r="B2808" s="2" t="s">
        <v>983</v>
      </c>
      <c r="C2808" s="2" t="s">
        <v>1001</v>
      </c>
      <c r="D2808" s="2" t="s">
        <v>1006</v>
      </c>
      <c r="E2808" s="2" t="s">
        <v>985</v>
      </c>
      <c r="F2808">
        <v>1</v>
      </c>
      <c r="G2808" s="1">
        <v>41656</v>
      </c>
      <c r="H2808" s="61">
        <v>2014</v>
      </c>
      <c r="I2808" s="5" t="s">
        <v>986</v>
      </c>
      <c r="J2808" s="1">
        <v>41665</v>
      </c>
      <c r="K2808" s="42">
        <v>8</v>
      </c>
      <c r="L2808" t="str">
        <f t="shared" si="310"/>
        <v>Profundo</v>
      </c>
      <c r="M2808" s="2" t="s">
        <v>1027</v>
      </c>
      <c r="N2808" t="str">
        <f>VLOOKUP(M2808,spp!A:B,2,FALSE)</f>
        <v>Halichoeres notospilus</v>
      </c>
      <c r="O2808">
        <f t="shared" si="309"/>
        <v>15</v>
      </c>
      <c r="R2808">
        <v>15</v>
      </c>
      <c r="AJ2808">
        <f>VLOOKUP(M2808,spp!A:C,3,FALSE)</f>
        <v>1.26E-2</v>
      </c>
      <c r="AK2808">
        <f>VLOOKUP(M2808,spp!A:D,4,FALSE)</f>
        <v>3</v>
      </c>
      <c r="AL2808">
        <f t="shared" si="311"/>
        <v>369.140625</v>
      </c>
      <c r="AM2808">
        <f t="shared" si="312"/>
        <v>9.228515625</v>
      </c>
      <c r="AN2808">
        <f t="shared" si="313"/>
        <v>92.28515625</v>
      </c>
      <c r="AO2808">
        <f t="shared" si="314"/>
        <v>9.228515625E-2</v>
      </c>
      <c r="AP2808">
        <f t="shared" si="315"/>
        <v>0.3</v>
      </c>
      <c r="AQ2808">
        <f>VLOOKUP(M2808,spp!A:H,8,FALSE)</f>
        <v>3.5</v>
      </c>
      <c r="AR2808" t="str">
        <f>VLOOKUP(M2808,spp!A:K,10,FALSE)</f>
        <v>Depredador</v>
      </c>
      <c r="AS2808" t="str">
        <f>VLOOKUP(M2808,spp!A:L,12,FALSE)</f>
        <v>LC</v>
      </c>
    </row>
    <row r="2809" spans="1:45" x14ac:dyDescent="0.3">
      <c r="A2809">
        <v>14</v>
      </c>
      <c r="B2809" s="2" t="s">
        <v>983</v>
      </c>
      <c r="C2809" s="2" t="s">
        <v>1001</v>
      </c>
      <c r="D2809" s="2" t="s">
        <v>1006</v>
      </c>
      <c r="E2809" s="2" t="s">
        <v>985</v>
      </c>
      <c r="F2809">
        <v>1</v>
      </c>
      <c r="G2809" s="1">
        <v>41656</v>
      </c>
      <c r="H2809" s="61">
        <v>2014</v>
      </c>
      <c r="I2809" s="5" t="s">
        <v>986</v>
      </c>
      <c r="J2809" s="1">
        <v>41665</v>
      </c>
      <c r="K2809" s="42">
        <v>8</v>
      </c>
      <c r="L2809" t="str">
        <f t="shared" si="310"/>
        <v>Profundo</v>
      </c>
      <c r="M2809" s="2" t="s">
        <v>1022</v>
      </c>
      <c r="N2809" t="str">
        <f>VLOOKUP(M2809,spp!A:B,2,FALSE)</f>
        <v>Epinephelus labriformis</v>
      </c>
      <c r="O2809">
        <f t="shared" si="309"/>
        <v>1</v>
      </c>
      <c r="U2809">
        <v>1</v>
      </c>
      <c r="AJ2809">
        <f>VLOOKUP(M2809,spp!A:C,3,FALSE)</f>
        <v>3</v>
      </c>
      <c r="AK2809">
        <f>VLOOKUP(M2809,spp!A:D,4,FALSE)</f>
        <v>2.9</v>
      </c>
      <c r="AL2809">
        <f t="shared" si="311"/>
        <v>90140.213699006563</v>
      </c>
      <c r="AM2809">
        <f t="shared" si="312"/>
        <v>2253.5053424751641</v>
      </c>
      <c r="AN2809">
        <f t="shared" si="313"/>
        <v>22535.053424751641</v>
      </c>
      <c r="AO2809">
        <f t="shared" si="314"/>
        <v>22.535053424751641</v>
      </c>
      <c r="AP2809">
        <f t="shared" si="315"/>
        <v>0.02</v>
      </c>
      <c r="AQ2809">
        <f>VLOOKUP(M2809,spp!A:H,8,FALSE)</f>
        <v>4</v>
      </c>
      <c r="AR2809" t="str">
        <f>VLOOKUP(M2809,spp!A:K,10,FALSE)</f>
        <v>Depredador Tope</v>
      </c>
      <c r="AS2809" t="str">
        <f>VLOOKUP(M2809,spp!A:L,12,FALSE)</f>
        <v>LC</v>
      </c>
    </row>
    <row r="2810" spans="1:45" x14ac:dyDescent="0.3">
      <c r="A2810">
        <v>14</v>
      </c>
      <c r="B2810" s="2" t="s">
        <v>983</v>
      </c>
      <c r="C2810" s="2" t="s">
        <v>1001</v>
      </c>
      <c r="D2810" s="2" t="s">
        <v>1006</v>
      </c>
      <c r="E2810" s="2" t="s">
        <v>985</v>
      </c>
      <c r="F2810">
        <v>1</v>
      </c>
      <c r="G2810" s="1">
        <v>41656</v>
      </c>
      <c r="H2810" s="61">
        <v>2014</v>
      </c>
      <c r="I2810" s="5" t="s">
        <v>986</v>
      </c>
      <c r="J2810" s="1">
        <v>41665</v>
      </c>
      <c r="K2810" s="42">
        <v>8</v>
      </c>
      <c r="L2810" t="str">
        <f t="shared" si="310"/>
        <v>Profundo</v>
      </c>
      <c r="M2810" s="2" t="s">
        <v>1041</v>
      </c>
      <c r="N2810" t="str">
        <f>VLOOKUP(M2810,spp!A:B,2,FALSE)</f>
        <v>Chromis atrilobata</v>
      </c>
      <c r="O2810">
        <f t="shared" si="309"/>
        <v>50</v>
      </c>
      <c r="P2810">
        <v>50</v>
      </c>
      <c r="AJ2810">
        <f>VLOOKUP(M2810,spp!A:C,3,FALSE)</f>
        <v>5</v>
      </c>
      <c r="AK2810">
        <f>VLOOKUP(M2810,spp!A:D,4,FALSE)</f>
        <v>3.41655</v>
      </c>
      <c r="AL2810">
        <f t="shared" si="311"/>
        <v>5721.658659904725</v>
      </c>
      <c r="AM2810">
        <f t="shared" si="312"/>
        <v>143.04146649761813</v>
      </c>
      <c r="AN2810">
        <f t="shared" si="313"/>
        <v>1430.4146649761813</v>
      </c>
      <c r="AO2810">
        <f t="shared" si="314"/>
        <v>1.4304146649761813</v>
      </c>
      <c r="AP2810">
        <f t="shared" si="315"/>
        <v>1</v>
      </c>
      <c r="AQ2810">
        <f>VLOOKUP(M2810,spp!A:H,8,FALSE)</f>
        <v>3.4</v>
      </c>
      <c r="AR2810" t="str">
        <f>VLOOKUP(M2810,spp!A:K,10,FALSE)</f>
        <v>Planctívoro</v>
      </c>
      <c r="AS2810" t="str">
        <f>VLOOKUP(M2810,spp!A:L,12,FALSE)</f>
        <v>LC</v>
      </c>
    </row>
    <row r="2811" spans="1:45" x14ac:dyDescent="0.3">
      <c r="A2811">
        <v>14</v>
      </c>
      <c r="B2811" s="2" t="s">
        <v>983</v>
      </c>
      <c r="C2811" s="2" t="s">
        <v>1001</v>
      </c>
      <c r="D2811" s="2" t="s">
        <v>1006</v>
      </c>
      <c r="E2811" s="2" t="s">
        <v>985</v>
      </c>
      <c r="F2811">
        <v>1</v>
      </c>
      <c r="G2811" s="1">
        <v>41656</v>
      </c>
      <c r="H2811" s="61">
        <v>2014</v>
      </c>
      <c r="I2811" s="5" t="s">
        <v>986</v>
      </c>
      <c r="J2811" s="1">
        <v>41665</v>
      </c>
      <c r="K2811" s="42">
        <v>8</v>
      </c>
      <c r="L2811" t="str">
        <f t="shared" si="310"/>
        <v>Profundo</v>
      </c>
      <c r="M2811" s="2" t="s">
        <v>1062</v>
      </c>
      <c r="N2811" t="str">
        <f>VLOOKUP(M2811,spp!A:B,2,FALSE)</f>
        <v>Paranthias colonus</v>
      </c>
      <c r="O2811">
        <f t="shared" si="309"/>
        <v>2</v>
      </c>
      <c r="R2811">
        <v>2</v>
      </c>
      <c r="AJ2811">
        <f>VLOOKUP(M2811,spp!A:C,3,FALSE)</f>
        <v>1.485E-2</v>
      </c>
      <c r="AK2811">
        <f>VLOOKUP(M2811,spp!A:D,4,FALSE)</f>
        <v>2</v>
      </c>
      <c r="AL2811">
        <f t="shared" si="311"/>
        <v>4.640625</v>
      </c>
      <c r="AM2811">
        <f t="shared" si="312"/>
        <v>0.116015625</v>
      </c>
      <c r="AN2811">
        <f t="shared" si="313"/>
        <v>1.16015625</v>
      </c>
      <c r="AO2811">
        <f t="shared" si="314"/>
        <v>1.1601562499999999E-3</v>
      </c>
      <c r="AP2811">
        <f t="shared" si="315"/>
        <v>0.04</v>
      </c>
      <c r="AQ2811">
        <f>VLOOKUP(M2811,spp!A:H,8,FALSE)</f>
        <v>3.8</v>
      </c>
      <c r="AR2811" t="str">
        <f>VLOOKUP(M2811,spp!A:K,10,FALSE)</f>
        <v>Planctívoro</v>
      </c>
      <c r="AS2811" t="str">
        <f>VLOOKUP(M2811,spp!A:L,12,FALSE)</f>
        <v>LC</v>
      </c>
    </row>
    <row r="2812" spans="1:45" x14ac:dyDescent="0.3">
      <c r="A2812">
        <v>14</v>
      </c>
      <c r="B2812" s="2" t="s">
        <v>983</v>
      </c>
      <c r="C2812" s="2" t="s">
        <v>1001</v>
      </c>
      <c r="D2812" s="2" t="s">
        <v>1006</v>
      </c>
      <c r="E2812" s="2" t="s">
        <v>985</v>
      </c>
      <c r="F2812">
        <v>1</v>
      </c>
      <c r="G2812" s="1">
        <v>41656</v>
      </c>
      <c r="H2812" s="61">
        <v>2014</v>
      </c>
      <c r="I2812" s="5" t="s">
        <v>986</v>
      </c>
      <c r="J2812" s="1">
        <v>41665</v>
      </c>
      <c r="K2812" s="42">
        <v>8</v>
      </c>
      <c r="L2812" t="str">
        <f t="shared" si="310"/>
        <v>Profundo</v>
      </c>
      <c r="M2812" s="2" t="s">
        <v>1028</v>
      </c>
      <c r="N2812" t="str">
        <f>VLOOKUP(M2812,spp!A:B,2,FALSE)</f>
        <v>Thalassoma lucasanum</v>
      </c>
      <c r="O2812">
        <f t="shared" si="309"/>
        <v>70</v>
      </c>
      <c r="Q2812">
        <v>60</v>
      </c>
      <c r="R2812">
        <v>10</v>
      </c>
      <c r="AJ2812">
        <f>VLOOKUP(M2812,spp!A:C,3,FALSE)</f>
        <v>1.261E-2</v>
      </c>
      <c r="AK2812">
        <f>VLOOKUP(M2812,spp!A:D,4,FALSE)</f>
        <v>2</v>
      </c>
      <c r="AL2812">
        <f t="shared" si="311"/>
        <v>62.261875000000003</v>
      </c>
      <c r="AM2812">
        <f t="shared" si="312"/>
        <v>1.556546875</v>
      </c>
      <c r="AN2812">
        <f t="shared" si="313"/>
        <v>15.565468750000001</v>
      </c>
      <c r="AO2812">
        <f t="shared" si="314"/>
        <v>1.556546875E-2</v>
      </c>
      <c r="AP2812">
        <f t="shared" si="315"/>
        <v>1.4</v>
      </c>
      <c r="AQ2812">
        <f>VLOOKUP(M2812,spp!A:H,8,FALSE)</f>
        <v>3.5</v>
      </c>
      <c r="AR2812" t="str">
        <f>VLOOKUP(M2812,spp!A:K,10,FALSE)</f>
        <v>Depredador</v>
      </c>
      <c r="AS2812" t="str">
        <f>VLOOKUP(M2812,spp!A:L,12,FALSE)</f>
        <v>LC</v>
      </c>
    </row>
    <row r="2813" spans="1:45" x14ac:dyDescent="0.3">
      <c r="A2813">
        <v>14</v>
      </c>
      <c r="B2813" s="2" t="s">
        <v>983</v>
      </c>
      <c r="C2813" s="2" t="s">
        <v>1001</v>
      </c>
      <c r="D2813" s="2" t="s">
        <v>1006</v>
      </c>
      <c r="E2813" s="2" t="s">
        <v>985</v>
      </c>
      <c r="F2813">
        <v>1</v>
      </c>
      <c r="G2813" s="1">
        <v>41656</v>
      </c>
      <c r="H2813" s="61">
        <v>2014</v>
      </c>
      <c r="I2813" s="5" t="s">
        <v>986</v>
      </c>
      <c r="J2813" s="1">
        <v>41665</v>
      </c>
      <c r="K2813" s="42">
        <v>8</v>
      </c>
      <c r="L2813" t="str">
        <f t="shared" si="310"/>
        <v>Profundo</v>
      </c>
      <c r="M2813" s="2" t="s">
        <v>1042</v>
      </c>
      <c r="N2813" t="str">
        <f>VLOOKUP(M2813,spp!A:B,2,FALSE)</f>
        <v>Bodianus diplotaenia</v>
      </c>
      <c r="O2813">
        <f t="shared" si="309"/>
        <v>2</v>
      </c>
      <c r="Q2813">
        <v>1</v>
      </c>
      <c r="S2813">
        <v>1</v>
      </c>
      <c r="AJ2813">
        <f>VLOOKUP(M2813,spp!A:C,3,FALSE)</f>
        <v>2.01E-2</v>
      </c>
      <c r="AK2813">
        <f>VLOOKUP(M2813,spp!A:D,4,FALSE)</f>
        <v>2</v>
      </c>
      <c r="AL2813">
        <f t="shared" si="311"/>
        <v>7.2862499999999999</v>
      </c>
      <c r="AM2813">
        <f t="shared" si="312"/>
        <v>0.18215624999999999</v>
      </c>
      <c r="AN2813">
        <f t="shared" si="313"/>
        <v>1.8215625</v>
      </c>
      <c r="AO2813">
        <f t="shared" si="314"/>
        <v>1.8215625E-3</v>
      </c>
      <c r="AP2813">
        <f t="shared" si="315"/>
        <v>0.04</v>
      </c>
      <c r="AQ2813">
        <f>VLOOKUP(M2813,spp!A:H,8,FALSE)</f>
        <v>3.4</v>
      </c>
      <c r="AR2813" t="str">
        <f>VLOOKUP(M2813,spp!A:K,10,FALSE)</f>
        <v>Depredador</v>
      </c>
      <c r="AS2813" t="str">
        <f>VLOOKUP(M2813,spp!A:L,12,FALSE)</f>
        <v>LC</v>
      </c>
    </row>
    <row r="2814" spans="1:45" x14ac:dyDescent="0.3">
      <c r="A2814">
        <v>14</v>
      </c>
      <c r="B2814" s="2" t="s">
        <v>983</v>
      </c>
      <c r="C2814" s="2" t="s">
        <v>1001</v>
      </c>
      <c r="D2814" s="2" t="s">
        <v>1006</v>
      </c>
      <c r="E2814" s="2" t="s">
        <v>985</v>
      </c>
      <c r="F2814">
        <v>1</v>
      </c>
      <c r="G2814" s="1">
        <v>41656</v>
      </c>
      <c r="H2814" s="61">
        <v>2014</v>
      </c>
      <c r="I2814" s="5" t="s">
        <v>986</v>
      </c>
      <c r="J2814" s="1">
        <v>41665</v>
      </c>
      <c r="K2814" s="42">
        <v>8</v>
      </c>
      <c r="L2814" t="str">
        <f t="shared" si="310"/>
        <v>Profundo</v>
      </c>
      <c r="M2814" s="2" t="s">
        <v>1058</v>
      </c>
      <c r="N2814" t="str">
        <f>VLOOKUP(M2814,spp!A:B,2,FALSE)</f>
        <v>Serranus psittacinus</v>
      </c>
      <c r="O2814">
        <f t="shared" ref="O2814:O2877" si="316">+SUM(P2814:AF2814)</f>
        <v>1</v>
      </c>
      <c r="P2814">
        <v>1</v>
      </c>
      <c r="AJ2814">
        <f>VLOOKUP(M2814,spp!A:C,3,FALSE)</f>
        <v>1</v>
      </c>
      <c r="AK2814">
        <f>VLOOKUP(M2814,spp!A:D,4,FALSE)</f>
        <v>2</v>
      </c>
      <c r="AL2814">
        <f t="shared" si="311"/>
        <v>6.25</v>
      </c>
      <c r="AM2814">
        <f t="shared" si="312"/>
        <v>0.15625</v>
      </c>
      <c r="AN2814">
        <f t="shared" si="313"/>
        <v>1.5625</v>
      </c>
      <c r="AO2814">
        <f t="shared" si="314"/>
        <v>1.5625000000000001E-3</v>
      </c>
      <c r="AP2814">
        <f t="shared" si="315"/>
        <v>0.02</v>
      </c>
      <c r="AQ2814">
        <f>VLOOKUP(M2814,spp!A:H,8,FALSE)</f>
        <v>3.6</v>
      </c>
      <c r="AR2814" t="str">
        <f>VLOOKUP(M2814,spp!A:K,10,FALSE)</f>
        <v>Depredador</v>
      </c>
      <c r="AS2814" t="str">
        <f>VLOOKUP(M2814,spp!A:L,12,FALSE)</f>
        <v>LC</v>
      </c>
    </row>
    <row r="2815" spans="1:45" x14ac:dyDescent="0.3">
      <c r="A2815">
        <v>14</v>
      </c>
      <c r="B2815" s="2" t="s">
        <v>983</v>
      </c>
      <c r="C2815" s="2" t="s">
        <v>1001</v>
      </c>
      <c r="D2815" s="2" t="s">
        <v>1006</v>
      </c>
      <c r="E2815" s="2" t="s">
        <v>985</v>
      </c>
      <c r="F2815">
        <v>1</v>
      </c>
      <c r="G2815" s="1">
        <v>41656</v>
      </c>
      <c r="H2815" s="61">
        <v>2014</v>
      </c>
      <c r="I2815" s="5" t="s">
        <v>986</v>
      </c>
      <c r="J2815" s="1">
        <v>41665</v>
      </c>
      <c r="K2815" s="42">
        <v>8</v>
      </c>
      <c r="L2815" t="str">
        <f t="shared" si="310"/>
        <v>Profundo</v>
      </c>
      <c r="M2815" s="2" t="s">
        <v>1056</v>
      </c>
      <c r="N2815" t="str">
        <f>VLOOKUP(M2815,spp!A:B,2,FALSE)</f>
        <v>Canthigaster punctatissima</v>
      </c>
      <c r="O2815">
        <f t="shared" si="316"/>
        <v>3</v>
      </c>
      <c r="P2815">
        <v>3</v>
      </c>
      <c r="AJ2815">
        <f>VLOOKUP(M2815,spp!A:C,3,FALSE)</f>
        <v>1</v>
      </c>
      <c r="AK2815">
        <f>VLOOKUP(M2815,spp!A:D,4,FALSE)</f>
        <v>2</v>
      </c>
      <c r="AL2815">
        <f t="shared" si="311"/>
        <v>18.75</v>
      </c>
      <c r="AM2815">
        <f t="shared" si="312"/>
        <v>0.46875</v>
      </c>
      <c r="AN2815">
        <f t="shared" si="313"/>
        <v>4.6875</v>
      </c>
      <c r="AO2815">
        <f t="shared" si="314"/>
        <v>4.6874999999999998E-3</v>
      </c>
      <c r="AP2815">
        <f t="shared" si="315"/>
        <v>0.06</v>
      </c>
      <c r="AQ2815">
        <f>VLOOKUP(M2815,spp!A:H,8,FALSE)</f>
        <v>3</v>
      </c>
      <c r="AR2815" t="str">
        <f>VLOOKUP(M2815,spp!A:K,10,FALSE)</f>
        <v>Depredador</v>
      </c>
      <c r="AS2815" t="str">
        <f>VLOOKUP(M2815,spp!A:L,12,FALSE)</f>
        <v>LC</v>
      </c>
    </row>
    <row r="2816" spans="1:45" x14ac:dyDescent="0.3">
      <c r="A2816">
        <v>14</v>
      </c>
      <c r="B2816" s="2" t="s">
        <v>983</v>
      </c>
      <c r="C2816" s="2" t="s">
        <v>1001</v>
      </c>
      <c r="D2816" s="2" t="s">
        <v>1006</v>
      </c>
      <c r="E2816" s="2" t="s">
        <v>985</v>
      </c>
      <c r="F2816">
        <v>1</v>
      </c>
      <c r="G2816" s="1">
        <v>41656</v>
      </c>
      <c r="H2816" s="61">
        <v>2014</v>
      </c>
      <c r="I2816" s="5" t="s">
        <v>986</v>
      </c>
      <c r="J2816" s="1">
        <v>41665</v>
      </c>
      <c r="K2816" s="42">
        <v>8</v>
      </c>
      <c r="L2816" t="str">
        <f t="shared" si="310"/>
        <v>Profundo</v>
      </c>
      <c r="M2816" s="2" t="s">
        <v>1019</v>
      </c>
      <c r="N2816" t="str">
        <f>VLOOKUP(M2816,spp!A:B,2,FALSE)</f>
        <v>Stegastes acapulcoensis</v>
      </c>
      <c r="O2816">
        <f t="shared" si="316"/>
        <v>30</v>
      </c>
      <c r="P2816">
        <v>10</v>
      </c>
      <c r="Q2816">
        <v>20</v>
      </c>
      <c r="AJ2816">
        <f>VLOOKUP(M2816,spp!A:C,3,FALSE)</f>
        <v>3.49E-2</v>
      </c>
      <c r="AK2816">
        <f>VLOOKUP(M2816,spp!A:D,4,FALSE)</f>
        <v>2</v>
      </c>
      <c r="AL2816">
        <f t="shared" si="311"/>
        <v>41.443750000000001</v>
      </c>
      <c r="AM2816">
        <f t="shared" si="312"/>
        <v>1.03609375</v>
      </c>
      <c r="AN2816">
        <f t="shared" si="313"/>
        <v>10.3609375</v>
      </c>
      <c r="AO2816">
        <f t="shared" si="314"/>
        <v>1.03609375E-2</v>
      </c>
      <c r="AP2816">
        <f t="shared" si="315"/>
        <v>0.6</v>
      </c>
      <c r="AQ2816">
        <f>VLOOKUP(M2816,spp!A:H,8,FALSE)</f>
        <v>2</v>
      </c>
      <c r="AR2816" t="str">
        <f>VLOOKUP(M2816,spp!A:K,10,FALSE)</f>
        <v>Herbívoro</v>
      </c>
      <c r="AS2816" t="str">
        <f>VLOOKUP(M2816,spp!A:L,12,FALSE)</f>
        <v>LC</v>
      </c>
    </row>
    <row r="2817" spans="1:45" x14ac:dyDescent="0.3">
      <c r="A2817">
        <v>14</v>
      </c>
      <c r="B2817" s="2" t="s">
        <v>983</v>
      </c>
      <c r="C2817" s="2" t="s">
        <v>1001</v>
      </c>
      <c r="D2817" s="2" t="s">
        <v>1006</v>
      </c>
      <c r="E2817" s="2" t="s">
        <v>985</v>
      </c>
      <c r="F2817">
        <v>2</v>
      </c>
      <c r="G2817" s="1">
        <v>41656</v>
      </c>
      <c r="H2817" s="61">
        <v>2014</v>
      </c>
      <c r="I2817" s="5" t="s">
        <v>986</v>
      </c>
      <c r="J2817" s="1">
        <v>41665</v>
      </c>
      <c r="K2817" s="42">
        <v>8</v>
      </c>
      <c r="L2817" t="str">
        <f t="shared" si="310"/>
        <v>Profundo</v>
      </c>
      <c r="M2817" s="2" t="s">
        <v>1017</v>
      </c>
      <c r="N2817" t="str">
        <f>VLOOKUP(M2817,spp!A:B,2,FALSE)</f>
        <v>Halichoeres dispilus</v>
      </c>
      <c r="O2817">
        <f t="shared" si="316"/>
        <v>6</v>
      </c>
      <c r="Q2817">
        <v>6</v>
      </c>
      <c r="AJ2817">
        <f>VLOOKUP(M2817,spp!A:C,3,FALSE)</f>
        <v>1.26E-2</v>
      </c>
      <c r="AK2817">
        <f>VLOOKUP(M2817,spp!A:D,4,FALSE)</f>
        <v>3</v>
      </c>
      <c r="AL2817">
        <f t="shared" si="311"/>
        <v>31.893749999999997</v>
      </c>
      <c r="AM2817">
        <f t="shared" si="312"/>
        <v>0.79734374999999991</v>
      </c>
      <c r="AN2817">
        <f t="shared" si="313"/>
        <v>7.9734374999999993</v>
      </c>
      <c r="AO2817">
        <f t="shared" si="314"/>
        <v>7.9734374999999996E-3</v>
      </c>
      <c r="AP2817">
        <f t="shared" si="315"/>
        <v>0.12</v>
      </c>
      <c r="AQ2817">
        <f>VLOOKUP(M2817,spp!A:H,8,FALSE)</f>
        <v>3.9</v>
      </c>
      <c r="AR2817" t="str">
        <f>VLOOKUP(M2817,spp!A:K,10,FALSE)</f>
        <v>Depredador</v>
      </c>
      <c r="AS2817" t="str">
        <f>VLOOKUP(M2817,spp!A:L,12,FALSE)</f>
        <v>LC</v>
      </c>
    </row>
    <row r="2818" spans="1:45" x14ac:dyDescent="0.3">
      <c r="A2818">
        <v>14</v>
      </c>
      <c r="B2818" s="2" t="s">
        <v>983</v>
      </c>
      <c r="C2818" s="2" t="s">
        <v>1001</v>
      </c>
      <c r="D2818" s="2" t="s">
        <v>1006</v>
      </c>
      <c r="E2818" s="2" t="s">
        <v>985</v>
      </c>
      <c r="F2818">
        <v>2</v>
      </c>
      <c r="G2818" s="1">
        <v>41656</v>
      </c>
      <c r="H2818" s="61">
        <v>2014</v>
      </c>
      <c r="I2818" s="5" t="s">
        <v>986</v>
      </c>
      <c r="J2818" s="1">
        <v>41665</v>
      </c>
      <c r="K2818" s="42">
        <v>8</v>
      </c>
      <c r="L2818" t="str">
        <f t="shared" si="310"/>
        <v>Profundo</v>
      </c>
      <c r="M2818" s="2" t="s">
        <v>1050</v>
      </c>
      <c r="N2818" t="str">
        <f>VLOOKUP(M2818,spp!A:B,2,FALSE)</f>
        <v>Stegastes flavilatus</v>
      </c>
      <c r="O2818">
        <f t="shared" si="316"/>
        <v>5</v>
      </c>
      <c r="Q2818">
        <v>5</v>
      </c>
      <c r="AJ2818">
        <f>VLOOKUP(M2818,spp!A:C,3,FALSE)</f>
        <v>3.49E-2</v>
      </c>
      <c r="AK2818">
        <f>VLOOKUP(M2818,spp!A:D,4,FALSE)</f>
        <v>2</v>
      </c>
      <c r="AL2818">
        <f t="shared" si="311"/>
        <v>9.8156250000000007</v>
      </c>
      <c r="AM2818">
        <f t="shared" si="312"/>
        <v>0.24539062500000003</v>
      </c>
      <c r="AN2818">
        <f t="shared" si="313"/>
        <v>2.4539062500000002</v>
      </c>
      <c r="AO2818">
        <f t="shared" si="314"/>
        <v>2.4539062500000004E-3</v>
      </c>
      <c r="AP2818">
        <f t="shared" si="315"/>
        <v>0.1</v>
      </c>
      <c r="AQ2818">
        <f>VLOOKUP(M2818,spp!A:H,8,FALSE)</f>
        <v>2</v>
      </c>
      <c r="AR2818" t="str">
        <f>VLOOKUP(M2818,spp!A:K,10,FALSE)</f>
        <v>Herbívoro</v>
      </c>
      <c r="AS2818" t="str">
        <f>VLOOKUP(M2818,spp!A:L,12,FALSE)</f>
        <v>LC</v>
      </c>
    </row>
    <row r="2819" spans="1:45" x14ac:dyDescent="0.3">
      <c r="A2819">
        <v>14</v>
      </c>
      <c r="B2819" s="2" t="s">
        <v>983</v>
      </c>
      <c r="C2819" s="2" t="s">
        <v>1001</v>
      </c>
      <c r="D2819" s="2" t="s">
        <v>1006</v>
      </c>
      <c r="E2819" s="2" t="s">
        <v>985</v>
      </c>
      <c r="F2819">
        <v>2</v>
      </c>
      <c r="G2819" s="1">
        <v>41656</v>
      </c>
      <c r="H2819" s="61">
        <v>2014</v>
      </c>
      <c r="I2819" s="5" t="s">
        <v>986</v>
      </c>
      <c r="J2819" s="1">
        <v>41665</v>
      </c>
      <c r="K2819" s="42">
        <v>8</v>
      </c>
      <c r="L2819" t="str">
        <f t="shared" si="310"/>
        <v>Profundo</v>
      </c>
      <c r="M2819" s="2" t="s">
        <v>1040</v>
      </c>
      <c r="N2819" t="str">
        <f>VLOOKUP(M2819,spp!A:B,2,FALSE)</f>
        <v>Sufflamen verres</v>
      </c>
      <c r="O2819">
        <f t="shared" si="316"/>
        <v>2</v>
      </c>
      <c r="S2819">
        <v>2</v>
      </c>
      <c r="AJ2819">
        <f>VLOOKUP(M2819,spp!A:C,3,FALSE)</f>
        <v>2</v>
      </c>
      <c r="AK2819">
        <f>VLOOKUP(M2819,spp!A:D,4,FALSE)</f>
        <v>3</v>
      </c>
      <c r="AL2819">
        <f t="shared" si="311"/>
        <v>21437.5</v>
      </c>
      <c r="AM2819">
        <f t="shared" si="312"/>
        <v>535.9375</v>
      </c>
      <c r="AN2819">
        <f t="shared" si="313"/>
        <v>5359.375</v>
      </c>
      <c r="AO2819">
        <f t="shared" si="314"/>
        <v>5.359375</v>
      </c>
      <c r="AP2819">
        <f t="shared" si="315"/>
        <v>0.04</v>
      </c>
      <c r="AQ2819">
        <f>VLOOKUP(M2819,spp!A:H,8,FALSE)</f>
        <v>3.3</v>
      </c>
      <c r="AR2819" t="str">
        <f>VLOOKUP(M2819,spp!A:K,10,FALSE)</f>
        <v>Depredador</v>
      </c>
      <c r="AS2819" t="str">
        <f>VLOOKUP(M2819,spp!A:L,12,FALSE)</f>
        <v>LC</v>
      </c>
    </row>
    <row r="2820" spans="1:45" x14ac:dyDescent="0.3">
      <c r="A2820">
        <v>14</v>
      </c>
      <c r="B2820" s="2" t="s">
        <v>983</v>
      </c>
      <c r="C2820" s="2" t="s">
        <v>1001</v>
      </c>
      <c r="D2820" s="2" t="s">
        <v>1006</v>
      </c>
      <c r="E2820" s="2" t="s">
        <v>985</v>
      </c>
      <c r="F2820">
        <v>2</v>
      </c>
      <c r="G2820" s="1">
        <v>41656</v>
      </c>
      <c r="H2820" s="61">
        <v>2014</v>
      </c>
      <c r="I2820" s="5" t="s">
        <v>986</v>
      </c>
      <c r="J2820" s="1">
        <v>41665</v>
      </c>
      <c r="K2820" s="42">
        <v>8</v>
      </c>
      <c r="L2820" t="str">
        <f t="shared" ref="L2820:L2883" si="317">IF(K2820&gt;6,"Profundo","Somero")</f>
        <v>Profundo</v>
      </c>
      <c r="M2820" s="2" t="s">
        <v>1037</v>
      </c>
      <c r="N2820" t="str">
        <f>VLOOKUP(M2820,spp!A:B,2,FALSE)</f>
        <v>Prionurus laticlavius</v>
      </c>
      <c r="O2820">
        <f t="shared" si="316"/>
        <v>1</v>
      </c>
      <c r="S2820">
        <v>1</v>
      </c>
      <c r="AJ2820" t="str">
        <f>VLOOKUP(M2820,spp!A:C,3,FALSE)</f>
        <v>0.19800000000000001</v>
      </c>
      <c r="AK2820">
        <f>VLOOKUP(M2820,spp!A:D,4,FALSE)</f>
        <v>2.504</v>
      </c>
      <c r="AL2820">
        <f t="shared" ref="AL2820:AL2883" si="318">((AJ2820*$P$2^AK2820)*P2820)+((AJ2820*$Q$2^AK2820)*Q2820)+((AJ2820*$R$2^AK2820)*R2820)+((AJ2820*$S$2^AK2820)*S2820)+((AJ2820*$T$2^AK2820)*T2820)+((AJ2820*$U$2^AK2820)*U2820)+((AJ2820*$V$2^AK2820)*V2820)+((AJ2820*$W$2^AK2820)*W2820)+((AJ2820*$X$2^AK2820)*X2820)+((AJ2820*$Y$2^AK2820)*Y2820)+((AJ2820*$Z$2^AK2820)*Z2820)+((AJ2820*$AA$2^AK2820)*AA2820)+((AJ2820*$AB$2^AK2820)*AB2820)+ ((AJ2820*$AC$2^AK2820)*AC2820)+((AJ2820*$AD$2^AK2820)*AD2820)+((AJ2820*$AE$2^AK2820)*AE2820)+((AJ2820*$AF$2^AK2820)*AF2820)+((AJ2820*$AG$2^AK2820)*AG2820)+((AJ2820*$AH$2^AK2820)*AH2820)</f>
        <v>256.58570915802454</v>
      </c>
      <c r="AM2820">
        <f t="shared" ref="AM2820:AM2883" si="319">AL2820/40</f>
        <v>6.4146427289506134</v>
      </c>
      <c r="AN2820">
        <f t="shared" ref="AN2820:AN2883" si="320">AM2820*10</f>
        <v>64.146427289506136</v>
      </c>
      <c r="AO2820">
        <f t="shared" ref="AO2820:AO2883" si="321">AN2820/1000</f>
        <v>6.4146427289506133E-2</v>
      </c>
      <c r="AP2820">
        <f t="shared" ref="AP2820:AP2883" si="322">O2820/$C$1</f>
        <v>0.02</v>
      </c>
      <c r="AQ2820">
        <f>VLOOKUP(M2820,spp!A:H,8,FALSE)</f>
        <v>2.7</v>
      </c>
      <c r="AR2820" t="str">
        <f>VLOOKUP(M2820,spp!A:K,10,FALSE)</f>
        <v>Herbívoro</v>
      </c>
      <c r="AS2820" t="str">
        <f>VLOOKUP(M2820,spp!A:L,12,FALSE)</f>
        <v>LC</v>
      </c>
    </row>
    <row r="2821" spans="1:45" x14ac:dyDescent="0.3">
      <c r="A2821">
        <v>14</v>
      </c>
      <c r="B2821" s="2" t="s">
        <v>983</v>
      </c>
      <c r="C2821" s="2" t="s">
        <v>1001</v>
      </c>
      <c r="D2821" s="2" t="s">
        <v>1006</v>
      </c>
      <c r="E2821" s="2" t="s">
        <v>985</v>
      </c>
      <c r="F2821">
        <v>2</v>
      </c>
      <c r="G2821" s="1">
        <v>41656</v>
      </c>
      <c r="H2821" s="61">
        <v>2014</v>
      </c>
      <c r="I2821" s="5" t="s">
        <v>986</v>
      </c>
      <c r="J2821" s="1">
        <v>41665</v>
      </c>
      <c r="K2821" s="42">
        <v>8</v>
      </c>
      <c r="L2821" t="str">
        <f t="shared" si="317"/>
        <v>Profundo</v>
      </c>
      <c r="M2821" s="2" t="s">
        <v>1056</v>
      </c>
      <c r="N2821" t="str">
        <f>VLOOKUP(M2821,spp!A:B,2,FALSE)</f>
        <v>Canthigaster punctatissima</v>
      </c>
      <c r="O2821">
        <f t="shared" si="316"/>
        <v>4</v>
      </c>
      <c r="P2821">
        <v>4</v>
      </c>
      <c r="AJ2821">
        <f>VLOOKUP(M2821,spp!A:C,3,FALSE)</f>
        <v>1</v>
      </c>
      <c r="AK2821">
        <f>VLOOKUP(M2821,spp!A:D,4,FALSE)</f>
        <v>2</v>
      </c>
      <c r="AL2821">
        <f t="shared" si="318"/>
        <v>25</v>
      </c>
      <c r="AM2821">
        <f t="shared" si="319"/>
        <v>0.625</v>
      </c>
      <c r="AN2821">
        <f t="shared" si="320"/>
        <v>6.25</v>
      </c>
      <c r="AO2821">
        <f t="shared" si="321"/>
        <v>6.2500000000000003E-3</v>
      </c>
      <c r="AP2821">
        <f t="shared" si="322"/>
        <v>0.08</v>
      </c>
      <c r="AQ2821">
        <f>VLOOKUP(M2821,spp!A:H,8,FALSE)</f>
        <v>3</v>
      </c>
      <c r="AR2821" t="str">
        <f>VLOOKUP(M2821,spp!A:K,10,FALSE)</f>
        <v>Depredador</v>
      </c>
      <c r="AS2821" t="str">
        <f>VLOOKUP(M2821,spp!A:L,12,FALSE)</f>
        <v>LC</v>
      </c>
    </row>
    <row r="2822" spans="1:45" x14ac:dyDescent="0.3">
      <c r="A2822">
        <v>14</v>
      </c>
      <c r="B2822" s="2" t="s">
        <v>983</v>
      </c>
      <c r="C2822" s="2" t="s">
        <v>1001</v>
      </c>
      <c r="D2822" s="2" t="s">
        <v>1006</v>
      </c>
      <c r="E2822" s="2" t="s">
        <v>985</v>
      </c>
      <c r="F2822">
        <v>2</v>
      </c>
      <c r="G2822" s="1">
        <v>41656</v>
      </c>
      <c r="H2822" s="61">
        <v>2014</v>
      </c>
      <c r="I2822" s="5" t="s">
        <v>986</v>
      </c>
      <c r="J2822" s="1">
        <v>41665</v>
      </c>
      <c r="K2822" s="42">
        <v>8</v>
      </c>
      <c r="L2822" t="str">
        <f t="shared" si="317"/>
        <v>Profundo</v>
      </c>
      <c r="M2822" s="2" t="s">
        <v>1033</v>
      </c>
      <c r="N2822" t="str">
        <f>VLOOKUP(M2822,spp!A:B,2,FALSE)</f>
        <v>Cephalopholis panamensis</v>
      </c>
      <c r="O2822">
        <f t="shared" si="316"/>
        <v>1</v>
      </c>
      <c r="R2822">
        <v>1</v>
      </c>
      <c r="AJ2822">
        <f>VLOOKUP(M2822,spp!A:C,3,FALSE)</f>
        <v>2</v>
      </c>
      <c r="AK2822">
        <f>VLOOKUP(M2822,spp!A:D,4,FALSE)</f>
        <v>3</v>
      </c>
      <c r="AL2822">
        <f t="shared" si="318"/>
        <v>3906.25</v>
      </c>
      <c r="AM2822">
        <f t="shared" si="319"/>
        <v>97.65625</v>
      </c>
      <c r="AN2822">
        <f t="shared" si="320"/>
        <v>976.5625</v>
      </c>
      <c r="AO2822">
        <f t="shared" si="321"/>
        <v>0.9765625</v>
      </c>
      <c r="AP2822">
        <f t="shared" si="322"/>
        <v>0.02</v>
      </c>
      <c r="AQ2822">
        <f>VLOOKUP(M2822,spp!A:H,8,FALSE)</f>
        <v>4</v>
      </c>
      <c r="AR2822" t="str">
        <f>VLOOKUP(M2822,spp!A:K,10,FALSE)</f>
        <v>Depredador Tope</v>
      </c>
      <c r="AS2822" t="str">
        <f>VLOOKUP(M2822,spp!A:L,12,FALSE)</f>
        <v>LC</v>
      </c>
    </row>
    <row r="2823" spans="1:45" x14ac:dyDescent="0.3">
      <c r="A2823">
        <v>14</v>
      </c>
      <c r="B2823" s="2" t="s">
        <v>983</v>
      </c>
      <c r="C2823" s="2" t="s">
        <v>1001</v>
      </c>
      <c r="D2823" s="2" t="s">
        <v>1006</v>
      </c>
      <c r="E2823" s="2" t="s">
        <v>985</v>
      </c>
      <c r="F2823">
        <v>2</v>
      </c>
      <c r="G2823" s="1">
        <v>41656</v>
      </c>
      <c r="H2823" s="61">
        <v>2014</v>
      </c>
      <c r="I2823" s="5" t="s">
        <v>986</v>
      </c>
      <c r="J2823" s="1">
        <v>41665</v>
      </c>
      <c r="K2823" s="42">
        <v>8</v>
      </c>
      <c r="L2823" t="str">
        <f t="shared" si="317"/>
        <v>Profundo</v>
      </c>
      <c r="M2823" s="2" t="s">
        <v>1022</v>
      </c>
      <c r="N2823" t="str">
        <f>VLOOKUP(M2823,spp!A:B,2,FALSE)</f>
        <v>Epinephelus labriformis</v>
      </c>
      <c r="O2823">
        <f t="shared" si="316"/>
        <v>1</v>
      </c>
      <c r="R2823">
        <v>1</v>
      </c>
      <c r="AJ2823">
        <f>VLOOKUP(M2823,spp!A:C,3,FALSE)</f>
        <v>3</v>
      </c>
      <c r="AK2823">
        <f>VLOOKUP(M2823,spp!A:D,4,FALSE)</f>
        <v>2.9</v>
      </c>
      <c r="AL2823">
        <f t="shared" si="318"/>
        <v>4551.5602131781307</v>
      </c>
      <c r="AM2823">
        <f t="shared" si="319"/>
        <v>113.78900532945326</v>
      </c>
      <c r="AN2823">
        <f t="shared" si="320"/>
        <v>1137.8900532945327</v>
      </c>
      <c r="AO2823">
        <f t="shared" si="321"/>
        <v>1.1378900532945326</v>
      </c>
      <c r="AP2823">
        <f t="shared" si="322"/>
        <v>0.02</v>
      </c>
      <c r="AQ2823">
        <f>VLOOKUP(M2823,spp!A:H,8,FALSE)</f>
        <v>4</v>
      </c>
      <c r="AR2823" t="str">
        <f>VLOOKUP(M2823,spp!A:K,10,FALSE)</f>
        <v>Depredador Tope</v>
      </c>
      <c r="AS2823" t="str">
        <f>VLOOKUP(M2823,spp!A:L,12,FALSE)</f>
        <v>LC</v>
      </c>
    </row>
    <row r="2824" spans="1:45" x14ac:dyDescent="0.3">
      <c r="A2824">
        <v>14</v>
      </c>
      <c r="B2824" s="2" t="s">
        <v>983</v>
      </c>
      <c r="C2824" s="2" t="s">
        <v>1001</v>
      </c>
      <c r="D2824" s="2" t="s">
        <v>1006</v>
      </c>
      <c r="E2824" s="2" t="s">
        <v>985</v>
      </c>
      <c r="F2824">
        <v>2</v>
      </c>
      <c r="G2824" s="1">
        <v>41656</v>
      </c>
      <c r="H2824" s="61">
        <v>2014</v>
      </c>
      <c r="I2824" s="5" t="s">
        <v>986</v>
      </c>
      <c r="J2824" s="1">
        <v>41665</v>
      </c>
      <c r="K2824" s="42">
        <v>8</v>
      </c>
      <c r="L2824" t="str">
        <f t="shared" si="317"/>
        <v>Profundo</v>
      </c>
      <c r="M2824" s="2" t="s">
        <v>1042</v>
      </c>
      <c r="N2824" t="str">
        <f>VLOOKUP(M2824,spp!A:B,2,FALSE)</f>
        <v>Bodianus diplotaenia</v>
      </c>
      <c r="O2824">
        <f t="shared" si="316"/>
        <v>1</v>
      </c>
      <c r="T2824">
        <v>1</v>
      </c>
      <c r="AJ2824">
        <f>VLOOKUP(M2824,spp!A:C,3,FALSE)</f>
        <v>2.01E-2</v>
      </c>
      <c r="AK2824">
        <f>VLOOKUP(M2824,spp!A:D,4,FALSE)</f>
        <v>2</v>
      </c>
      <c r="AL2824">
        <f t="shared" si="318"/>
        <v>12.5625</v>
      </c>
      <c r="AM2824">
        <f t="shared" si="319"/>
        <v>0.31406250000000002</v>
      </c>
      <c r="AN2824">
        <f t="shared" si="320"/>
        <v>3.140625</v>
      </c>
      <c r="AO2824">
        <f t="shared" si="321"/>
        <v>3.1406250000000002E-3</v>
      </c>
      <c r="AP2824">
        <f t="shared" si="322"/>
        <v>0.02</v>
      </c>
      <c r="AQ2824">
        <f>VLOOKUP(M2824,spp!A:H,8,FALSE)</f>
        <v>3.4</v>
      </c>
      <c r="AR2824" t="str">
        <f>VLOOKUP(M2824,spp!A:K,10,FALSE)</f>
        <v>Depredador</v>
      </c>
      <c r="AS2824" t="str">
        <f>VLOOKUP(M2824,spp!A:L,12,FALSE)</f>
        <v>LC</v>
      </c>
    </row>
    <row r="2825" spans="1:45" x14ac:dyDescent="0.3">
      <c r="A2825">
        <v>14</v>
      </c>
      <c r="B2825" s="2" t="s">
        <v>983</v>
      </c>
      <c r="C2825" s="2" t="s">
        <v>1001</v>
      </c>
      <c r="D2825" s="2" t="s">
        <v>1006</v>
      </c>
      <c r="E2825" s="2" t="s">
        <v>985</v>
      </c>
      <c r="F2825">
        <v>2</v>
      </c>
      <c r="G2825" s="1">
        <v>41656</v>
      </c>
      <c r="H2825" s="61">
        <v>2014</v>
      </c>
      <c r="I2825" s="5" t="s">
        <v>986</v>
      </c>
      <c r="J2825" s="1">
        <v>41665</v>
      </c>
      <c r="K2825" s="42">
        <v>8</v>
      </c>
      <c r="L2825" t="str">
        <f t="shared" si="317"/>
        <v>Profundo</v>
      </c>
      <c r="M2825" s="2" t="s">
        <v>1047</v>
      </c>
      <c r="N2825" t="str">
        <f>VLOOKUP(M2825,spp!A:B,2,FALSE)</f>
        <v>Scarus rubroviolaceus</v>
      </c>
      <c r="O2825">
        <f t="shared" si="316"/>
        <v>1</v>
      </c>
      <c r="U2825">
        <v>1</v>
      </c>
      <c r="AJ2825">
        <f>VLOOKUP(M2825,spp!A:C,3,FALSE)</f>
        <v>1</v>
      </c>
      <c r="AK2825">
        <f>VLOOKUP(M2825,spp!A:D,4,FALSE)</f>
        <v>3.109</v>
      </c>
      <c r="AL2825">
        <f t="shared" si="318"/>
        <v>63169.516074034844</v>
      </c>
      <c r="AM2825">
        <f t="shared" si="319"/>
        <v>1579.2379018508711</v>
      </c>
      <c r="AN2825">
        <f t="shared" si="320"/>
        <v>15792.379018508711</v>
      </c>
      <c r="AO2825">
        <f t="shared" si="321"/>
        <v>15.792379018508711</v>
      </c>
      <c r="AP2825">
        <f t="shared" si="322"/>
        <v>0.02</v>
      </c>
      <c r="AQ2825">
        <f>VLOOKUP(M2825,spp!A:H,8,FALSE)</f>
        <v>2</v>
      </c>
      <c r="AR2825" t="str">
        <f>VLOOKUP(M2825,spp!A:K,10,FALSE)</f>
        <v>Herbívoro</v>
      </c>
      <c r="AS2825" t="str">
        <f>VLOOKUP(M2825,spp!A:L,12,FALSE)</f>
        <v>LC</v>
      </c>
    </row>
    <row r="2826" spans="1:45" x14ac:dyDescent="0.3">
      <c r="A2826">
        <v>14</v>
      </c>
      <c r="B2826" s="2" t="s">
        <v>983</v>
      </c>
      <c r="C2826" s="2" t="s">
        <v>1001</v>
      </c>
      <c r="D2826" s="2" t="s">
        <v>1006</v>
      </c>
      <c r="E2826" s="2" t="s">
        <v>985</v>
      </c>
      <c r="F2826">
        <v>2</v>
      </c>
      <c r="G2826" s="1">
        <v>41656</v>
      </c>
      <c r="H2826" s="61">
        <v>2014</v>
      </c>
      <c r="I2826" s="5" t="s">
        <v>986</v>
      </c>
      <c r="J2826" s="1">
        <v>41665</v>
      </c>
      <c r="K2826" s="42">
        <v>8</v>
      </c>
      <c r="L2826" t="str">
        <f t="shared" si="317"/>
        <v>Profundo</v>
      </c>
      <c r="M2826" s="2" t="s">
        <v>1388</v>
      </c>
      <c r="N2826" t="str">
        <f>VLOOKUP(M2826,spp!A:B,2,FALSE)</f>
        <v>Echidna nebulosa</v>
      </c>
      <c r="O2826">
        <f t="shared" si="316"/>
        <v>1</v>
      </c>
      <c r="W2826">
        <v>1</v>
      </c>
      <c r="AJ2826">
        <f>VLOOKUP(M2826,spp!A:C,3,FALSE)</f>
        <v>1</v>
      </c>
      <c r="AK2826">
        <f>VLOOKUP(M2826,spp!A:D,4,FALSE)</f>
        <v>3</v>
      </c>
      <c r="AL2826">
        <f t="shared" si="318"/>
        <v>166375</v>
      </c>
      <c r="AM2826">
        <f t="shared" si="319"/>
        <v>4159.375</v>
      </c>
      <c r="AN2826">
        <f t="shared" si="320"/>
        <v>41593.75</v>
      </c>
      <c r="AO2826">
        <f t="shared" si="321"/>
        <v>41.59375</v>
      </c>
      <c r="AP2826">
        <f t="shared" si="322"/>
        <v>0.02</v>
      </c>
      <c r="AQ2826">
        <f>VLOOKUP(M2826,spp!A:H,8,FALSE)</f>
        <v>4</v>
      </c>
      <c r="AR2826" t="str">
        <f>VLOOKUP(M2826,spp!A:K,10,FALSE)</f>
        <v>Depredador Tope</v>
      </c>
      <c r="AS2826" t="str">
        <f>VLOOKUP(M2826,spp!A:L,12,FALSE)</f>
        <v>NE</v>
      </c>
    </row>
    <row r="2827" spans="1:45" x14ac:dyDescent="0.3">
      <c r="A2827">
        <v>14</v>
      </c>
      <c r="B2827" s="2" t="s">
        <v>983</v>
      </c>
      <c r="C2827" s="2" t="s">
        <v>1001</v>
      </c>
      <c r="D2827" s="2" t="s">
        <v>1006</v>
      </c>
      <c r="E2827" s="2" t="s">
        <v>985</v>
      </c>
      <c r="F2827">
        <v>3</v>
      </c>
      <c r="G2827" s="1">
        <v>41656</v>
      </c>
      <c r="H2827" s="61">
        <v>2014</v>
      </c>
      <c r="I2827" s="5" t="s">
        <v>986</v>
      </c>
      <c r="J2827" s="1">
        <v>41665</v>
      </c>
      <c r="K2827" s="42">
        <v>8.5</v>
      </c>
      <c r="L2827" t="str">
        <f t="shared" si="317"/>
        <v>Profundo</v>
      </c>
      <c r="M2827" s="2" t="s">
        <v>1047</v>
      </c>
      <c r="N2827" t="str">
        <f>VLOOKUP(M2827,spp!A:B,2,FALSE)</f>
        <v>Scarus rubroviolaceus</v>
      </c>
      <c r="O2827">
        <f t="shared" si="316"/>
        <v>3</v>
      </c>
      <c r="T2827">
        <v>3</v>
      </c>
      <c r="AJ2827">
        <f>VLOOKUP(M2827,spp!A:C,3,FALSE)</f>
        <v>1</v>
      </c>
      <c r="AK2827">
        <f>VLOOKUP(M2827,spp!A:D,4,FALSE)</f>
        <v>3.109</v>
      </c>
      <c r="AL2827">
        <f t="shared" si="318"/>
        <v>66575.85333061195</v>
      </c>
      <c r="AM2827">
        <f t="shared" si="319"/>
        <v>1664.3963332652988</v>
      </c>
      <c r="AN2827">
        <f t="shared" si="320"/>
        <v>16643.963332652987</v>
      </c>
      <c r="AO2827">
        <f t="shared" si="321"/>
        <v>16.643963332652987</v>
      </c>
      <c r="AP2827">
        <f t="shared" si="322"/>
        <v>0.06</v>
      </c>
      <c r="AQ2827">
        <f>VLOOKUP(M2827,spp!A:H,8,FALSE)</f>
        <v>2</v>
      </c>
      <c r="AR2827" t="str">
        <f>VLOOKUP(M2827,spp!A:K,10,FALSE)</f>
        <v>Herbívoro</v>
      </c>
      <c r="AS2827" t="str">
        <f>VLOOKUP(M2827,spp!A:L,12,FALSE)</f>
        <v>LC</v>
      </c>
    </row>
    <row r="2828" spans="1:45" x14ac:dyDescent="0.3">
      <c r="A2828">
        <v>14</v>
      </c>
      <c r="B2828" s="2" t="s">
        <v>983</v>
      </c>
      <c r="C2828" s="2" t="s">
        <v>1001</v>
      </c>
      <c r="D2828" s="2" t="s">
        <v>1006</v>
      </c>
      <c r="E2828" s="2" t="s">
        <v>985</v>
      </c>
      <c r="F2828">
        <v>3</v>
      </c>
      <c r="G2828" s="1">
        <v>41656</v>
      </c>
      <c r="H2828" s="61">
        <v>2014</v>
      </c>
      <c r="I2828" s="5" t="s">
        <v>986</v>
      </c>
      <c r="J2828" s="1">
        <v>41665</v>
      </c>
      <c r="K2828" s="42">
        <v>8.5</v>
      </c>
      <c r="L2828" t="str">
        <f t="shared" si="317"/>
        <v>Profundo</v>
      </c>
      <c r="M2828" s="2" t="s">
        <v>1022</v>
      </c>
      <c r="N2828" t="str">
        <f>VLOOKUP(M2828,spp!A:B,2,FALSE)</f>
        <v>Epinephelus labriformis</v>
      </c>
      <c r="O2828">
        <f t="shared" si="316"/>
        <v>2</v>
      </c>
      <c r="R2828">
        <v>2</v>
      </c>
      <c r="AJ2828">
        <f>VLOOKUP(M2828,spp!A:C,3,FALSE)</f>
        <v>3</v>
      </c>
      <c r="AK2828">
        <f>VLOOKUP(M2828,spp!A:D,4,FALSE)</f>
        <v>2.9</v>
      </c>
      <c r="AL2828">
        <f t="shared" si="318"/>
        <v>9103.1204263562613</v>
      </c>
      <c r="AM2828">
        <f t="shared" si="319"/>
        <v>227.57801065890652</v>
      </c>
      <c r="AN2828">
        <f t="shared" si="320"/>
        <v>2275.7801065890653</v>
      </c>
      <c r="AO2828">
        <f t="shared" si="321"/>
        <v>2.2757801065890653</v>
      </c>
      <c r="AP2828">
        <f t="shared" si="322"/>
        <v>0.04</v>
      </c>
      <c r="AQ2828">
        <f>VLOOKUP(M2828,spp!A:H,8,FALSE)</f>
        <v>4</v>
      </c>
      <c r="AR2828" t="str">
        <f>VLOOKUP(M2828,spp!A:K,10,FALSE)</f>
        <v>Depredador Tope</v>
      </c>
      <c r="AS2828" t="str">
        <f>VLOOKUP(M2828,spp!A:L,12,FALSE)</f>
        <v>LC</v>
      </c>
    </row>
    <row r="2829" spans="1:45" x14ac:dyDescent="0.3">
      <c r="A2829">
        <v>14</v>
      </c>
      <c r="B2829" s="2" t="s">
        <v>983</v>
      </c>
      <c r="C2829" s="2" t="s">
        <v>1001</v>
      </c>
      <c r="D2829" s="2" t="s">
        <v>1006</v>
      </c>
      <c r="E2829" s="2" t="s">
        <v>985</v>
      </c>
      <c r="F2829">
        <v>3</v>
      </c>
      <c r="G2829" s="1">
        <v>41656</v>
      </c>
      <c r="H2829" s="61">
        <v>2014</v>
      </c>
      <c r="I2829" s="5" t="s">
        <v>986</v>
      </c>
      <c r="J2829" s="1">
        <v>41665</v>
      </c>
      <c r="K2829" s="42">
        <v>8.5</v>
      </c>
      <c r="L2829" t="str">
        <f t="shared" si="317"/>
        <v>Profundo</v>
      </c>
      <c r="M2829" s="2" t="s">
        <v>1041</v>
      </c>
      <c r="N2829" t="str">
        <f>VLOOKUP(M2829,spp!A:B,2,FALSE)</f>
        <v>Chromis atrilobata</v>
      </c>
      <c r="O2829">
        <f t="shared" si="316"/>
        <v>120</v>
      </c>
      <c r="P2829">
        <v>100</v>
      </c>
      <c r="Q2829">
        <v>20</v>
      </c>
      <c r="AJ2829">
        <f>VLOOKUP(M2829,spp!A:C,3,FALSE)</f>
        <v>5</v>
      </c>
      <c r="AK2829">
        <f>VLOOKUP(M2829,spp!A:D,4,FALSE)</f>
        <v>3.41655</v>
      </c>
      <c r="AL2829">
        <f t="shared" si="318"/>
        <v>109097.4347716933</v>
      </c>
      <c r="AM2829">
        <f t="shared" si="319"/>
        <v>2727.4358692923324</v>
      </c>
      <c r="AN2829">
        <f t="shared" si="320"/>
        <v>27274.358692923324</v>
      </c>
      <c r="AO2829">
        <f t="shared" si="321"/>
        <v>27.274358692923325</v>
      </c>
      <c r="AP2829">
        <f t="shared" si="322"/>
        <v>2.4</v>
      </c>
      <c r="AQ2829">
        <f>VLOOKUP(M2829,spp!A:H,8,FALSE)</f>
        <v>3.4</v>
      </c>
      <c r="AR2829" t="str">
        <f>VLOOKUP(M2829,spp!A:K,10,FALSE)</f>
        <v>Planctívoro</v>
      </c>
      <c r="AS2829" t="str">
        <f>VLOOKUP(M2829,spp!A:L,12,FALSE)</f>
        <v>LC</v>
      </c>
    </row>
    <row r="2830" spans="1:45" x14ac:dyDescent="0.3">
      <c r="A2830">
        <v>14</v>
      </c>
      <c r="B2830" s="2" t="s">
        <v>983</v>
      </c>
      <c r="C2830" s="2" t="s">
        <v>1001</v>
      </c>
      <c r="D2830" s="2" t="s">
        <v>1006</v>
      </c>
      <c r="E2830" s="2" t="s">
        <v>985</v>
      </c>
      <c r="F2830">
        <v>3</v>
      </c>
      <c r="G2830" s="1">
        <v>41656</v>
      </c>
      <c r="H2830" s="61">
        <v>2014</v>
      </c>
      <c r="I2830" s="5" t="s">
        <v>986</v>
      </c>
      <c r="J2830" s="1">
        <v>41665</v>
      </c>
      <c r="K2830" s="42">
        <v>8.5</v>
      </c>
      <c r="L2830" t="str">
        <f t="shared" si="317"/>
        <v>Profundo</v>
      </c>
      <c r="M2830" s="2" t="s">
        <v>1056</v>
      </c>
      <c r="N2830" t="str">
        <f>VLOOKUP(M2830,spp!A:B,2,FALSE)</f>
        <v>Canthigaster punctatissima</v>
      </c>
      <c r="O2830">
        <f t="shared" si="316"/>
        <v>2</v>
      </c>
      <c r="P2830">
        <v>2</v>
      </c>
      <c r="AJ2830">
        <f>VLOOKUP(M2830,spp!A:C,3,FALSE)</f>
        <v>1</v>
      </c>
      <c r="AK2830">
        <f>VLOOKUP(M2830,spp!A:D,4,FALSE)</f>
        <v>2</v>
      </c>
      <c r="AL2830">
        <f t="shared" si="318"/>
        <v>12.5</v>
      </c>
      <c r="AM2830">
        <f t="shared" si="319"/>
        <v>0.3125</v>
      </c>
      <c r="AN2830">
        <f t="shared" si="320"/>
        <v>3.125</v>
      </c>
      <c r="AO2830">
        <f t="shared" si="321"/>
        <v>3.1250000000000002E-3</v>
      </c>
      <c r="AP2830">
        <f t="shared" si="322"/>
        <v>0.04</v>
      </c>
      <c r="AQ2830">
        <f>VLOOKUP(M2830,spp!A:H,8,FALSE)</f>
        <v>3</v>
      </c>
      <c r="AR2830" t="str">
        <f>VLOOKUP(M2830,spp!A:K,10,FALSE)</f>
        <v>Depredador</v>
      </c>
      <c r="AS2830" t="str">
        <f>VLOOKUP(M2830,spp!A:L,12,FALSE)</f>
        <v>LC</v>
      </c>
    </row>
    <row r="2831" spans="1:45" x14ac:dyDescent="0.3">
      <c r="A2831">
        <v>14</v>
      </c>
      <c r="B2831" s="2" t="s">
        <v>983</v>
      </c>
      <c r="C2831" s="2" t="s">
        <v>1001</v>
      </c>
      <c r="D2831" s="2" t="s">
        <v>1006</v>
      </c>
      <c r="E2831" s="2" t="s">
        <v>985</v>
      </c>
      <c r="F2831">
        <v>3</v>
      </c>
      <c r="G2831" s="1">
        <v>41656</v>
      </c>
      <c r="H2831" s="61">
        <v>2014</v>
      </c>
      <c r="I2831" s="5" t="s">
        <v>986</v>
      </c>
      <c r="J2831" s="1">
        <v>41665</v>
      </c>
      <c r="K2831" s="42">
        <v>8.5</v>
      </c>
      <c r="L2831" t="str">
        <f t="shared" si="317"/>
        <v>Profundo</v>
      </c>
      <c r="M2831" s="2" t="s">
        <v>1027</v>
      </c>
      <c r="N2831" t="str">
        <f>VLOOKUP(M2831,spp!A:B,2,FALSE)</f>
        <v>Halichoeres notospilus</v>
      </c>
      <c r="O2831">
        <f t="shared" si="316"/>
        <v>5</v>
      </c>
      <c r="Q2831">
        <v>5</v>
      </c>
      <c r="AJ2831">
        <f>VLOOKUP(M2831,spp!A:C,3,FALSE)</f>
        <v>1.26E-2</v>
      </c>
      <c r="AK2831">
        <f>VLOOKUP(M2831,spp!A:D,4,FALSE)</f>
        <v>3</v>
      </c>
      <c r="AL2831">
        <f t="shared" si="318"/>
        <v>26.578125</v>
      </c>
      <c r="AM2831">
        <f t="shared" si="319"/>
        <v>0.66445312499999998</v>
      </c>
      <c r="AN2831">
        <f t="shared" si="320"/>
        <v>6.64453125</v>
      </c>
      <c r="AO2831">
        <f t="shared" si="321"/>
        <v>6.6445312500000003E-3</v>
      </c>
      <c r="AP2831">
        <f t="shared" si="322"/>
        <v>0.1</v>
      </c>
      <c r="AQ2831">
        <f>VLOOKUP(M2831,spp!A:H,8,FALSE)</f>
        <v>3.5</v>
      </c>
      <c r="AR2831" t="str">
        <f>VLOOKUP(M2831,spp!A:K,10,FALSE)</f>
        <v>Depredador</v>
      </c>
      <c r="AS2831" t="str">
        <f>VLOOKUP(M2831,spp!A:L,12,FALSE)</f>
        <v>LC</v>
      </c>
    </row>
    <row r="2832" spans="1:45" x14ac:dyDescent="0.3">
      <c r="A2832">
        <v>14</v>
      </c>
      <c r="B2832" s="2" t="s">
        <v>983</v>
      </c>
      <c r="C2832" s="2" t="s">
        <v>1001</v>
      </c>
      <c r="D2832" s="2" t="s">
        <v>1006</v>
      </c>
      <c r="E2832" s="2" t="s">
        <v>985</v>
      </c>
      <c r="F2832">
        <v>3</v>
      </c>
      <c r="G2832" s="1">
        <v>41656</v>
      </c>
      <c r="H2832" s="61">
        <v>2014</v>
      </c>
      <c r="I2832" s="5" t="s">
        <v>986</v>
      </c>
      <c r="J2832" s="1">
        <v>41665</v>
      </c>
      <c r="K2832" s="42">
        <v>8.5</v>
      </c>
      <c r="L2832" t="str">
        <f t="shared" si="317"/>
        <v>Profundo</v>
      </c>
      <c r="M2832" s="2" t="s">
        <v>1054</v>
      </c>
      <c r="N2832" t="str">
        <f>VLOOKUP(M2832,spp!A:B,2,FALSE)</f>
        <v>Halichoeres nicholsi</v>
      </c>
      <c r="O2832">
        <f t="shared" si="316"/>
        <v>3</v>
      </c>
      <c r="S2832">
        <v>1</v>
      </c>
      <c r="T2832">
        <v>2</v>
      </c>
      <c r="AJ2832">
        <f>VLOOKUP(M2832,spp!A:C,3,FALSE)</f>
        <v>1.26E-2</v>
      </c>
      <c r="AK2832">
        <f>VLOOKUP(M2832,spp!A:D,4,FALSE)</f>
        <v>3</v>
      </c>
      <c r="AL2832">
        <f t="shared" si="318"/>
        <v>461.27812499999999</v>
      </c>
      <c r="AM2832">
        <f t="shared" si="319"/>
        <v>11.531953124999999</v>
      </c>
      <c r="AN2832">
        <f t="shared" si="320"/>
        <v>115.31953125</v>
      </c>
      <c r="AO2832">
        <f t="shared" si="321"/>
        <v>0.11531953125</v>
      </c>
      <c r="AP2832">
        <f t="shared" si="322"/>
        <v>0.06</v>
      </c>
      <c r="AQ2832">
        <f>VLOOKUP(M2832,spp!A:H,8,FALSE)</f>
        <v>4</v>
      </c>
      <c r="AR2832" t="str">
        <f>VLOOKUP(M2832,spp!A:K,10,FALSE)</f>
        <v>Depredador Tope</v>
      </c>
      <c r="AS2832" t="str">
        <f>VLOOKUP(M2832,spp!A:L,12,FALSE)</f>
        <v>LC</v>
      </c>
    </row>
    <row r="2833" spans="1:45" x14ac:dyDescent="0.3">
      <c r="A2833">
        <v>14</v>
      </c>
      <c r="B2833" s="2" t="s">
        <v>983</v>
      </c>
      <c r="C2833" s="2" t="s">
        <v>1001</v>
      </c>
      <c r="D2833" s="2" t="s">
        <v>1006</v>
      </c>
      <c r="E2833" s="2" t="s">
        <v>985</v>
      </c>
      <c r="F2833">
        <v>3</v>
      </c>
      <c r="G2833" s="1">
        <v>41656</v>
      </c>
      <c r="H2833" s="61">
        <v>2014</v>
      </c>
      <c r="I2833" s="5" t="s">
        <v>986</v>
      </c>
      <c r="J2833" s="1">
        <v>41665</v>
      </c>
      <c r="K2833" s="42">
        <v>8.5</v>
      </c>
      <c r="L2833" t="str">
        <f t="shared" si="317"/>
        <v>Profundo</v>
      </c>
      <c r="M2833" s="2" t="s">
        <v>1040</v>
      </c>
      <c r="N2833" t="str">
        <f>VLOOKUP(M2833,spp!A:B,2,FALSE)</f>
        <v>Sufflamen verres</v>
      </c>
      <c r="O2833">
        <f t="shared" si="316"/>
        <v>2</v>
      </c>
      <c r="S2833">
        <v>1</v>
      </c>
      <c r="T2833">
        <v>1</v>
      </c>
      <c r="AJ2833">
        <f>VLOOKUP(M2833,spp!A:C,3,FALSE)</f>
        <v>2</v>
      </c>
      <c r="AK2833">
        <f>VLOOKUP(M2833,spp!A:D,4,FALSE)</f>
        <v>3</v>
      </c>
      <c r="AL2833">
        <f t="shared" si="318"/>
        <v>41968.75</v>
      </c>
      <c r="AM2833">
        <f t="shared" si="319"/>
        <v>1049.21875</v>
      </c>
      <c r="AN2833">
        <f t="shared" si="320"/>
        <v>10492.1875</v>
      </c>
      <c r="AO2833">
        <f t="shared" si="321"/>
        <v>10.4921875</v>
      </c>
      <c r="AP2833">
        <f t="shared" si="322"/>
        <v>0.04</v>
      </c>
      <c r="AQ2833">
        <f>VLOOKUP(M2833,spp!A:H,8,FALSE)</f>
        <v>3.3</v>
      </c>
      <c r="AR2833" t="str">
        <f>VLOOKUP(M2833,spp!A:K,10,FALSE)</f>
        <v>Depredador</v>
      </c>
      <c r="AS2833" t="str">
        <f>VLOOKUP(M2833,spp!A:L,12,FALSE)</f>
        <v>LC</v>
      </c>
    </row>
    <row r="2834" spans="1:45" x14ac:dyDescent="0.3">
      <c r="A2834">
        <v>14</v>
      </c>
      <c r="B2834" s="2" t="s">
        <v>983</v>
      </c>
      <c r="C2834" s="2" t="s">
        <v>1001</v>
      </c>
      <c r="D2834" s="2" t="s">
        <v>1006</v>
      </c>
      <c r="E2834" s="2" t="s">
        <v>985</v>
      </c>
      <c r="F2834">
        <v>3</v>
      </c>
      <c r="G2834" s="1">
        <v>41656</v>
      </c>
      <c r="H2834" s="61">
        <v>2014</v>
      </c>
      <c r="I2834" s="5" t="s">
        <v>986</v>
      </c>
      <c r="J2834" s="1">
        <v>41665</v>
      </c>
      <c r="K2834" s="42">
        <v>8.5</v>
      </c>
      <c r="L2834" t="str">
        <f t="shared" si="317"/>
        <v>Profundo</v>
      </c>
      <c r="M2834" s="2" t="s">
        <v>1046</v>
      </c>
      <c r="N2834" t="str">
        <f>VLOOKUP(M2834,spp!A:B,2,FALSE)</f>
        <v>Arothron meleagris</v>
      </c>
      <c r="O2834">
        <f t="shared" si="316"/>
        <v>3</v>
      </c>
      <c r="T2834">
        <v>3</v>
      </c>
      <c r="AJ2834">
        <f>VLOOKUP(M2834,spp!A:C,3,FALSE)</f>
        <v>3</v>
      </c>
      <c r="AK2834">
        <f>VLOOKUP(M2834,spp!A:D,4,FALSE)</f>
        <v>2</v>
      </c>
      <c r="AL2834">
        <f t="shared" si="318"/>
        <v>5625</v>
      </c>
      <c r="AM2834">
        <f t="shared" si="319"/>
        <v>140.625</v>
      </c>
      <c r="AN2834">
        <f t="shared" si="320"/>
        <v>1406.25</v>
      </c>
      <c r="AO2834">
        <f t="shared" si="321"/>
        <v>1.40625</v>
      </c>
      <c r="AP2834">
        <f t="shared" si="322"/>
        <v>0.06</v>
      </c>
      <c r="AQ2834">
        <f>VLOOKUP(M2834,spp!A:H,8,FALSE)</f>
        <v>3.4</v>
      </c>
      <c r="AR2834" t="str">
        <f>VLOOKUP(M2834,spp!A:K,10,FALSE)</f>
        <v>Depredador</v>
      </c>
      <c r="AS2834" t="str">
        <f>VLOOKUP(M2834,spp!A:L,12,FALSE)</f>
        <v>NE</v>
      </c>
    </row>
    <row r="2835" spans="1:45" x14ac:dyDescent="0.3">
      <c r="A2835">
        <v>14</v>
      </c>
      <c r="B2835" s="2" t="s">
        <v>983</v>
      </c>
      <c r="C2835" s="2" t="s">
        <v>1001</v>
      </c>
      <c r="D2835" s="2" t="s">
        <v>1006</v>
      </c>
      <c r="E2835" s="2" t="s">
        <v>985</v>
      </c>
      <c r="F2835">
        <v>3</v>
      </c>
      <c r="G2835" s="1">
        <v>41656</v>
      </c>
      <c r="H2835" s="61">
        <v>2014</v>
      </c>
      <c r="I2835" s="5" t="s">
        <v>986</v>
      </c>
      <c r="J2835" s="1">
        <v>41665</v>
      </c>
      <c r="K2835" s="42">
        <v>8.5</v>
      </c>
      <c r="L2835" t="str">
        <f t="shared" si="317"/>
        <v>Profundo</v>
      </c>
      <c r="M2835" s="2" t="s">
        <v>1028</v>
      </c>
      <c r="N2835" t="str">
        <f>VLOOKUP(M2835,spp!A:B,2,FALSE)</f>
        <v>Thalassoma lucasanum</v>
      </c>
      <c r="O2835">
        <f t="shared" si="316"/>
        <v>45</v>
      </c>
      <c r="P2835">
        <v>30</v>
      </c>
      <c r="R2835">
        <v>15</v>
      </c>
      <c r="AJ2835">
        <f>VLOOKUP(M2835,spp!A:C,3,FALSE)</f>
        <v>1.261E-2</v>
      </c>
      <c r="AK2835">
        <f>VLOOKUP(M2835,spp!A:D,4,FALSE)</f>
        <v>2</v>
      </c>
      <c r="AL2835">
        <f t="shared" si="318"/>
        <v>31.919062499999999</v>
      </c>
      <c r="AM2835">
        <f t="shared" si="319"/>
        <v>0.79797656249999993</v>
      </c>
      <c r="AN2835">
        <f t="shared" si="320"/>
        <v>7.9797656249999989</v>
      </c>
      <c r="AO2835">
        <f t="shared" si="321"/>
        <v>7.9797656249999994E-3</v>
      </c>
      <c r="AP2835">
        <f t="shared" si="322"/>
        <v>0.9</v>
      </c>
      <c r="AQ2835">
        <f>VLOOKUP(M2835,spp!A:H,8,FALSE)</f>
        <v>3.5</v>
      </c>
      <c r="AR2835" t="str">
        <f>VLOOKUP(M2835,spp!A:K,10,FALSE)</f>
        <v>Depredador</v>
      </c>
      <c r="AS2835" t="str">
        <f>VLOOKUP(M2835,spp!A:L,12,FALSE)</f>
        <v>LC</v>
      </c>
    </row>
    <row r="2836" spans="1:45" x14ac:dyDescent="0.3">
      <c r="A2836">
        <v>14</v>
      </c>
      <c r="B2836" s="2" t="s">
        <v>983</v>
      </c>
      <c r="C2836" s="2" t="s">
        <v>1001</v>
      </c>
      <c r="D2836" s="2" t="s">
        <v>1006</v>
      </c>
      <c r="E2836" s="2" t="s">
        <v>985</v>
      </c>
      <c r="F2836">
        <v>3</v>
      </c>
      <c r="G2836" s="1">
        <v>41656</v>
      </c>
      <c r="H2836" s="61">
        <v>2014</v>
      </c>
      <c r="I2836" s="5" t="s">
        <v>986</v>
      </c>
      <c r="J2836" s="1">
        <v>41665</v>
      </c>
      <c r="K2836" s="42">
        <v>8.5</v>
      </c>
      <c r="L2836" t="str">
        <f t="shared" si="317"/>
        <v>Profundo</v>
      </c>
      <c r="M2836" s="2" t="s">
        <v>1033</v>
      </c>
      <c r="N2836" t="str">
        <f>VLOOKUP(M2836,spp!A:B,2,FALSE)</f>
        <v>Cephalopholis panamensis</v>
      </c>
      <c r="O2836">
        <f t="shared" si="316"/>
        <v>2</v>
      </c>
      <c r="R2836">
        <v>2</v>
      </c>
      <c r="AJ2836">
        <f>VLOOKUP(M2836,spp!A:C,3,FALSE)</f>
        <v>2</v>
      </c>
      <c r="AK2836">
        <f>VLOOKUP(M2836,spp!A:D,4,FALSE)</f>
        <v>3</v>
      </c>
      <c r="AL2836">
        <f t="shared" si="318"/>
        <v>7812.5</v>
      </c>
      <c r="AM2836">
        <f t="shared" si="319"/>
        <v>195.3125</v>
      </c>
      <c r="AN2836">
        <f t="shared" si="320"/>
        <v>1953.125</v>
      </c>
      <c r="AO2836">
        <f t="shared" si="321"/>
        <v>1.953125</v>
      </c>
      <c r="AP2836">
        <f t="shared" si="322"/>
        <v>0.04</v>
      </c>
      <c r="AQ2836">
        <f>VLOOKUP(M2836,spp!A:H,8,FALSE)</f>
        <v>4</v>
      </c>
      <c r="AR2836" t="str">
        <f>VLOOKUP(M2836,spp!A:K,10,FALSE)</f>
        <v>Depredador Tope</v>
      </c>
      <c r="AS2836" t="str">
        <f>VLOOKUP(M2836,spp!A:L,12,FALSE)</f>
        <v>LC</v>
      </c>
    </row>
    <row r="2837" spans="1:45" x14ac:dyDescent="0.3">
      <c r="A2837">
        <v>14</v>
      </c>
      <c r="B2837" s="2" t="s">
        <v>983</v>
      </c>
      <c r="C2837" s="2" t="s">
        <v>1001</v>
      </c>
      <c r="D2837" s="2" t="s">
        <v>1006</v>
      </c>
      <c r="E2837" s="2" t="s">
        <v>985</v>
      </c>
      <c r="F2837">
        <v>3</v>
      </c>
      <c r="G2837" s="1">
        <v>41656</v>
      </c>
      <c r="H2837" s="61">
        <v>2014</v>
      </c>
      <c r="I2837" s="5" t="s">
        <v>986</v>
      </c>
      <c r="J2837" s="1">
        <v>41665</v>
      </c>
      <c r="K2837" s="42">
        <v>8.5</v>
      </c>
      <c r="L2837" t="str">
        <f t="shared" si="317"/>
        <v>Profundo</v>
      </c>
      <c r="M2837" s="2" t="s">
        <v>1050</v>
      </c>
      <c r="N2837" t="str">
        <f>VLOOKUP(M2837,spp!A:B,2,FALSE)</f>
        <v>Stegastes flavilatus</v>
      </c>
      <c r="O2837">
        <f t="shared" si="316"/>
        <v>10</v>
      </c>
      <c r="Q2837">
        <v>10</v>
      </c>
      <c r="AJ2837">
        <f>VLOOKUP(M2837,spp!A:C,3,FALSE)</f>
        <v>3.49E-2</v>
      </c>
      <c r="AK2837">
        <f>VLOOKUP(M2837,spp!A:D,4,FALSE)</f>
        <v>2</v>
      </c>
      <c r="AL2837">
        <f t="shared" si="318"/>
        <v>19.631250000000001</v>
      </c>
      <c r="AM2837">
        <f t="shared" si="319"/>
        <v>0.49078125000000006</v>
      </c>
      <c r="AN2837">
        <f t="shared" si="320"/>
        <v>4.9078125000000004</v>
      </c>
      <c r="AO2837">
        <f t="shared" si="321"/>
        <v>4.9078125000000007E-3</v>
      </c>
      <c r="AP2837">
        <f t="shared" si="322"/>
        <v>0.2</v>
      </c>
      <c r="AQ2837">
        <f>VLOOKUP(M2837,spp!A:H,8,FALSE)</f>
        <v>2</v>
      </c>
      <c r="AR2837" t="str">
        <f>VLOOKUP(M2837,spp!A:K,10,FALSE)</f>
        <v>Herbívoro</v>
      </c>
      <c r="AS2837" t="str">
        <f>VLOOKUP(M2837,spp!A:L,12,FALSE)</f>
        <v>LC</v>
      </c>
    </row>
    <row r="2838" spans="1:45" x14ac:dyDescent="0.3">
      <c r="A2838">
        <v>14</v>
      </c>
      <c r="B2838" s="2" t="s">
        <v>983</v>
      </c>
      <c r="C2838" s="2" t="s">
        <v>1001</v>
      </c>
      <c r="D2838" s="2" t="s">
        <v>1006</v>
      </c>
      <c r="E2838" s="2" t="s">
        <v>985</v>
      </c>
      <c r="F2838">
        <v>3</v>
      </c>
      <c r="G2838" s="1">
        <v>41656</v>
      </c>
      <c r="H2838" s="61">
        <v>2014</v>
      </c>
      <c r="I2838" s="5" t="s">
        <v>986</v>
      </c>
      <c r="J2838" s="1">
        <v>41665</v>
      </c>
      <c r="K2838" s="42">
        <v>8.5</v>
      </c>
      <c r="L2838" t="str">
        <f t="shared" si="317"/>
        <v>Profundo</v>
      </c>
      <c r="M2838" s="2" t="s">
        <v>1202</v>
      </c>
      <c r="N2838" t="str">
        <f>VLOOKUP(M2838,spp!A:B,2,FALSE)</f>
        <v>Ostracion meleagris</v>
      </c>
      <c r="O2838">
        <f t="shared" si="316"/>
        <v>1</v>
      </c>
      <c r="S2838">
        <v>1</v>
      </c>
      <c r="AJ2838" t="str">
        <f>VLOOKUP(M2838,spp!A:C,3,FALSE)</f>
        <v>0.10100000000000001</v>
      </c>
      <c r="AK2838">
        <f>VLOOKUP(M2838,spp!A:D,4,FALSE)</f>
        <v>2</v>
      </c>
      <c r="AL2838">
        <f t="shared" si="318"/>
        <v>30.931250000000002</v>
      </c>
      <c r="AM2838">
        <f t="shared" si="319"/>
        <v>0.77328125000000003</v>
      </c>
      <c r="AN2838">
        <f t="shared" si="320"/>
        <v>7.7328125000000005</v>
      </c>
      <c r="AO2838">
        <f t="shared" si="321"/>
        <v>7.7328125000000001E-3</v>
      </c>
      <c r="AP2838">
        <f t="shared" si="322"/>
        <v>0.02</v>
      </c>
      <c r="AQ2838">
        <f>VLOOKUP(M2838,spp!A:H,8,FALSE)</f>
        <v>2.9</v>
      </c>
      <c r="AR2838" t="str">
        <f>VLOOKUP(M2838,spp!A:K,10,FALSE)</f>
        <v>Herbívoro</v>
      </c>
      <c r="AS2838" t="str">
        <f>VLOOKUP(M2838,spp!A:L,12,FALSE)</f>
        <v>NE</v>
      </c>
    </row>
    <row r="2839" spans="1:45" x14ac:dyDescent="0.3">
      <c r="A2839">
        <v>14</v>
      </c>
      <c r="B2839" s="2" t="s">
        <v>983</v>
      </c>
      <c r="C2839" s="2" t="s">
        <v>1001</v>
      </c>
      <c r="D2839" s="2" t="s">
        <v>1006</v>
      </c>
      <c r="E2839" s="2" t="s">
        <v>985</v>
      </c>
      <c r="F2839">
        <v>3</v>
      </c>
      <c r="G2839" s="1">
        <v>41656</v>
      </c>
      <c r="H2839" s="61">
        <v>2014</v>
      </c>
      <c r="I2839" s="5" t="s">
        <v>986</v>
      </c>
      <c r="J2839" s="1">
        <v>41665</v>
      </c>
      <c r="K2839" s="42">
        <v>8.5</v>
      </c>
      <c r="L2839" t="str">
        <f t="shared" si="317"/>
        <v>Profundo</v>
      </c>
      <c r="M2839" s="2" t="s">
        <v>1017</v>
      </c>
      <c r="N2839" t="str">
        <f>VLOOKUP(M2839,spp!A:B,2,FALSE)</f>
        <v>Halichoeres dispilus</v>
      </c>
      <c r="O2839">
        <f t="shared" si="316"/>
        <v>200</v>
      </c>
      <c r="P2839">
        <v>200</v>
      </c>
      <c r="AJ2839">
        <f>VLOOKUP(M2839,spp!A:C,3,FALSE)</f>
        <v>1.26E-2</v>
      </c>
      <c r="AK2839">
        <f>VLOOKUP(M2839,spp!A:D,4,FALSE)</f>
        <v>3</v>
      </c>
      <c r="AL2839">
        <f t="shared" si="318"/>
        <v>39.375</v>
      </c>
      <c r="AM2839">
        <f t="shared" si="319"/>
        <v>0.984375</v>
      </c>
      <c r="AN2839">
        <f t="shared" si="320"/>
        <v>9.84375</v>
      </c>
      <c r="AO2839">
        <f t="shared" si="321"/>
        <v>9.8437500000000001E-3</v>
      </c>
      <c r="AP2839">
        <f t="shared" si="322"/>
        <v>4</v>
      </c>
      <c r="AQ2839">
        <f>VLOOKUP(M2839,spp!A:H,8,FALSE)</f>
        <v>3.9</v>
      </c>
      <c r="AR2839" t="str">
        <f>VLOOKUP(M2839,spp!A:K,10,FALSE)</f>
        <v>Depredador</v>
      </c>
      <c r="AS2839" t="str">
        <f>VLOOKUP(M2839,spp!A:L,12,FALSE)</f>
        <v>LC</v>
      </c>
    </row>
    <row r="2840" spans="1:45" x14ac:dyDescent="0.3">
      <c r="A2840">
        <v>14</v>
      </c>
      <c r="B2840" s="2" t="s">
        <v>983</v>
      </c>
      <c r="C2840" s="2" t="s">
        <v>1001</v>
      </c>
      <c r="D2840" s="2" t="s">
        <v>1006</v>
      </c>
      <c r="E2840" s="2" t="s">
        <v>985</v>
      </c>
      <c r="F2840">
        <v>3</v>
      </c>
      <c r="G2840" s="1">
        <v>41656</v>
      </c>
      <c r="H2840" s="61">
        <v>2014</v>
      </c>
      <c r="I2840" s="5" t="s">
        <v>986</v>
      </c>
      <c r="J2840" s="1">
        <v>41665</v>
      </c>
      <c r="K2840" s="42">
        <v>8.5</v>
      </c>
      <c r="L2840" t="str">
        <f t="shared" si="317"/>
        <v>Profundo</v>
      </c>
      <c r="M2840" s="2" t="s">
        <v>1018</v>
      </c>
      <c r="N2840" t="str">
        <f>VLOOKUP(M2840,spp!A:B,2,FALSE)</f>
        <v>Pseudobalistes naufragium</v>
      </c>
      <c r="O2840">
        <f t="shared" si="316"/>
        <v>1</v>
      </c>
      <c r="T2840">
        <v>1</v>
      </c>
      <c r="AJ2840" t="str">
        <f>VLOOKUP(M2840,spp!A:C,3,FALSE)</f>
        <v>0.12970000000000001</v>
      </c>
      <c r="AK2840">
        <f>VLOOKUP(M2840,spp!A:D,4,FALSE)</f>
        <v>2</v>
      </c>
      <c r="AL2840">
        <f t="shared" si="318"/>
        <v>81.0625</v>
      </c>
      <c r="AM2840">
        <f t="shared" si="319"/>
        <v>2.0265624999999998</v>
      </c>
      <c r="AN2840">
        <f t="shared" si="320"/>
        <v>20.265625</v>
      </c>
      <c r="AO2840">
        <f t="shared" si="321"/>
        <v>2.0265624999999999E-2</v>
      </c>
      <c r="AP2840">
        <f t="shared" si="322"/>
        <v>0.02</v>
      </c>
      <c r="AQ2840">
        <f>VLOOKUP(M2840,spp!A:H,8,FALSE)</f>
        <v>3.8</v>
      </c>
      <c r="AR2840" t="str">
        <f>VLOOKUP(M2840,spp!A:K,10,FALSE)</f>
        <v>Depredador</v>
      </c>
      <c r="AS2840" t="str">
        <f>VLOOKUP(M2840,spp!A:L,12,FALSE)</f>
        <v>LC</v>
      </c>
    </row>
    <row r="2841" spans="1:45" x14ac:dyDescent="0.3">
      <c r="A2841">
        <v>14</v>
      </c>
      <c r="B2841" s="2" t="s">
        <v>983</v>
      </c>
      <c r="C2841" s="2" t="s">
        <v>1001</v>
      </c>
      <c r="D2841" s="2" t="s">
        <v>1006</v>
      </c>
      <c r="E2841" s="2" t="s">
        <v>985</v>
      </c>
      <c r="F2841">
        <v>3</v>
      </c>
      <c r="G2841" s="1">
        <v>41656</v>
      </c>
      <c r="H2841" s="61">
        <v>2014</v>
      </c>
      <c r="I2841" s="5" t="s">
        <v>986</v>
      </c>
      <c r="J2841" s="1">
        <v>41665</v>
      </c>
      <c r="K2841" s="42">
        <v>8.5</v>
      </c>
      <c r="L2841" t="str">
        <f t="shared" si="317"/>
        <v>Profundo</v>
      </c>
      <c r="M2841" s="2" t="s">
        <v>1062</v>
      </c>
      <c r="N2841" t="str">
        <f>VLOOKUP(M2841,spp!A:B,2,FALSE)</f>
        <v>Paranthias colonus</v>
      </c>
      <c r="O2841">
        <f t="shared" si="316"/>
        <v>10</v>
      </c>
      <c r="S2841">
        <v>10</v>
      </c>
      <c r="AJ2841">
        <f>VLOOKUP(M2841,spp!A:C,3,FALSE)</f>
        <v>1.485E-2</v>
      </c>
      <c r="AK2841">
        <f>VLOOKUP(M2841,spp!A:D,4,FALSE)</f>
        <v>2</v>
      </c>
      <c r="AL2841">
        <f t="shared" si="318"/>
        <v>45.478124999999999</v>
      </c>
      <c r="AM2841">
        <f t="shared" si="319"/>
        <v>1.136953125</v>
      </c>
      <c r="AN2841">
        <f t="shared" si="320"/>
        <v>11.36953125</v>
      </c>
      <c r="AO2841">
        <f t="shared" si="321"/>
        <v>1.136953125E-2</v>
      </c>
      <c r="AP2841">
        <f t="shared" si="322"/>
        <v>0.2</v>
      </c>
      <c r="AQ2841">
        <f>VLOOKUP(M2841,spp!A:H,8,FALSE)</f>
        <v>3.8</v>
      </c>
      <c r="AR2841" t="str">
        <f>VLOOKUP(M2841,spp!A:K,10,FALSE)</f>
        <v>Planctívoro</v>
      </c>
      <c r="AS2841" t="str">
        <f>VLOOKUP(M2841,spp!A:L,12,FALSE)</f>
        <v>LC</v>
      </c>
    </row>
    <row r="2842" spans="1:45" x14ac:dyDescent="0.3">
      <c r="A2842">
        <v>14</v>
      </c>
      <c r="B2842" s="2" t="s">
        <v>983</v>
      </c>
      <c r="C2842" s="2" t="s">
        <v>1001</v>
      </c>
      <c r="D2842" s="2" t="s">
        <v>1006</v>
      </c>
      <c r="E2842" s="2" t="s">
        <v>985</v>
      </c>
      <c r="F2842">
        <v>3</v>
      </c>
      <c r="G2842" s="1">
        <v>41656</v>
      </c>
      <c r="H2842" s="61">
        <v>2014</v>
      </c>
      <c r="I2842" s="5" t="s">
        <v>986</v>
      </c>
      <c r="J2842" s="1">
        <v>41665</v>
      </c>
      <c r="K2842" s="42">
        <v>8.5</v>
      </c>
      <c r="L2842" t="str">
        <f t="shared" si="317"/>
        <v>Profundo</v>
      </c>
      <c r="M2842" s="2" t="s">
        <v>1025</v>
      </c>
      <c r="N2842" t="str">
        <f>VLOOKUP(M2842,spp!A:B,2,FALSE)</f>
        <v>Abudefduf troschelii</v>
      </c>
      <c r="O2842">
        <f t="shared" si="316"/>
        <v>1</v>
      </c>
      <c r="Q2842">
        <v>1</v>
      </c>
      <c r="AJ2842">
        <f>VLOOKUP(M2842,spp!A:C,3,FALSE)</f>
        <v>1.6E-2</v>
      </c>
      <c r="AK2842">
        <f>VLOOKUP(M2842,spp!A:D,4,FALSE)</f>
        <v>3</v>
      </c>
      <c r="AL2842">
        <f t="shared" si="318"/>
        <v>6.75</v>
      </c>
      <c r="AM2842">
        <f t="shared" si="319"/>
        <v>0.16875000000000001</v>
      </c>
      <c r="AN2842">
        <f t="shared" si="320"/>
        <v>1.6875</v>
      </c>
      <c r="AO2842">
        <f t="shared" si="321"/>
        <v>1.6875E-3</v>
      </c>
      <c r="AP2842">
        <f t="shared" si="322"/>
        <v>0.02</v>
      </c>
      <c r="AQ2842">
        <f>VLOOKUP(M2842,spp!A:H,8,FALSE)</f>
        <v>3</v>
      </c>
      <c r="AR2842" t="str">
        <f>VLOOKUP(M2842,spp!A:K,10,FALSE)</f>
        <v>Planctívoro</v>
      </c>
      <c r="AS2842" t="str">
        <f>VLOOKUP(M2842,spp!A:L,12,FALSE)</f>
        <v>LC</v>
      </c>
    </row>
    <row r="2843" spans="1:45" x14ac:dyDescent="0.3">
      <c r="A2843">
        <v>14</v>
      </c>
      <c r="B2843" s="2" t="s">
        <v>983</v>
      </c>
      <c r="C2843" s="2" t="s">
        <v>1001</v>
      </c>
      <c r="D2843" s="2" t="s">
        <v>1006</v>
      </c>
      <c r="E2843" s="2" t="s">
        <v>985</v>
      </c>
      <c r="F2843">
        <v>3</v>
      </c>
      <c r="G2843" s="1">
        <v>41656</v>
      </c>
      <c r="H2843" s="61">
        <v>2014</v>
      </c>
      <c r="I2843" s="5" t="s">
        <v>986</v>
      </c>
      <c r="J2843" s="1">
        <v>41665</v>
      </c>
      <c r="K2843" s="42">
        <v>8.5</v>
      </c>
      <c r="L2843" t="str">
        <f t="shared" si="317"/>
        <v>Profundo</v>
      </c>
      <c r="M2843" s="2" t="s">
        <v>1213</v>
      </c>
      <c r="N2843" t="str">
        <f>VLOOKUP(M2843,spp!A:B,2,FALSE)</f>
        <v>Novaculichthys taeniourus</v>
      </c>
      <c r="O2843">
        <f t="shared" si="316"/>
        <v>2</v>
      </c>
      <c r="S2843">
        <v>2</v>
      </c>
      <c r="AJ2843">
        <f>VLOOKUP(M2843,spp!A:C,3,FALSE)</f>
        <v>1</v>
      </c>
      <c r="AK2843">
        <f>VLOOKUP(M2843,spp!A:D,4,FALSE)</f>
        <v>2.91</v>
      </c>
      <c r="AL2843">
        <f t="shared" si="318"/>
        <v>8284.5842211136169</v>
      </c>
      <c r="AM2843">
        <f t="shared" si="319"/>
        <v>207.11460552784041</v>
      </c>
      <c r="AN2843">
        <f t="shared" si="320"/>
        <v>2071.1460552784042</v>
      </c>
      <c r="AO2843">
        <f t="shared" si="321"/>
        <v>2.0711460552784042</v>
      </c>
      <c r="AP2843">
        <f t="shared" si="322"/>
        <v>0.04</v>
      </c>
      <c r="AQ2843">
        <f>VLOOKUP(M2843,spp!A:H,8,FALSE)</f>
        <v>3.3</v>
      </c>
      <c r="AR2843" t="str">
        <f>VLOOKUP(M2843,spp!A:K,10,FALSE)</f>
        <v>Depredador</v>
      </c>
      <c r="AS2843" t="str">
        <f>VLOOKUP(M2843,spp!A:L,12,FALSE)</f>
        <v>LC</v>
      </c>
    </row>
    <row r="2844" spans="1:45" x14ac:dyDescent="0.3">
      <c r="A2844">
        <v>15</v>
      </c>
      <c r="B2844" s="2" t="s">
        <v>983</v>
      </c>
      <c r="C2844" s="2" t="s">
        <v>1001</v>
      </c>
      <c r="D2844" s="2" t="s">
        <v>1007</v>
      </c>
      <c r="E2844" s="2" t="s">
        <v>985</v>
      </c>
      <c r="F2844">
        <v>1</v>
      </c>
      <c r="G2844" s="1">
        <v>41656</v>
      </c>
      <c r="H2844" s="61">
        <v>2014</v>
      </c>
      <c r="I2844" s="5" t="s">
        <v>986</v>
      </c>
      <c r="J2844" s="1">
        <v>41665</v>
      </c>
      <c r="K2844" s="42">
        <v>5</v>
      </c>
      <c r="L2844" t="str">
        <f t="shared" si="317"/>
        <v>Somero</v>
      </c>
      <c r="M2844" s="2" t="s">
        <v>1047</v>
      </c>
      <c r="N2844" t="str">
        <f>VLOOKUP(M2844,spp!A:B,2,FALSE)</f>
        <v>Scarus rubroviolaceus</v>
      </c>
      <c r="O2844">
        <f t="shared" si="316"/>
        <v>2</v>
      </c>
      <c r="U2844">
        <v>2</v>
      </c>
      <c r="AJ2844">
        <f>VLOOKUP(M2844,spp!A:C,3,FALSE)</f>
        <v>1</v>
      </c>
      <c r="AK2844">
        <f>VLOOKUP(M2844,spp!A:D,4,FALSE)</f>
        <v>3.109</v>
      </c>
      <c r="AL2844">
        <f t="shared" si="318"/>
        <v>126339.03214806969</v>
      </c>
      <c r="AM2844">
        <f t="shared" si="319"/>
        <v>3158.4758037017423</v>
      </c>
      <c r="AN2844">
        <f t="shared" si="320"/>
        <v>31584.758037017422</v>
      </c>
      <c r="AO2844">
        <f t="shared" si="321"/>
        <v>31.584758037017423</v>
      </c>
      <c r="AP2844">
        <f t="shared" si="322"/>
        <v>0.04</v>
      </c>
      <c r="AQ2844">
        <f>VLOOKUP(M2844,spp!A:H,8,FALSE)</f>
        <v>2</v>
      </c>
      <c r="AR2844" t="str">
        <f>VLOOKUP(M2844,spp!A:K,10,FALSE)</f>
        <v>Herbívoro</v>
      </c>
      <c r="AS2844" t="str">
        <f>VLOOKUP(M2844,spp!A:L,12,FALSE)</f>
        <v>LC</v>
      </c>
    </row>
    <row r="2845" spans="1:45" x14ac:dyDescent="0.3">
      <c r="A2845">
        <v>15</v>
      </c>
      <c r="B2845" s="2" t="s">
        <v>983</v>
      </c>
      <c r="C2845" s="2" t="s">
        <v>1001</v>
      </c>
      <c r="D2845" s="2" t="s">
        <v>1007</v>
      </c>
      <c r="E2845" s="2" t="s">
        <v>985</v>
      </c>
      <c r="F2845">
        <v>1</v>
      </c>
      <c r="G2845" s="1">
        <v>41656</v>
      </c>
      <c r="H2845" s="61">
        <v>2014</v>
      </c>
      <c r="I2845" s="5" t="s">
        <v>986</v>
      </c>
      <c r="J2845" s="1">
        <v>41665</v>
      </c>
      <c r="K2845" s="42">
        <v>5</v>
      </c>
      <c r="L2845" t="str">
        <f t="shared" si="317"/>
        <v>Somero</v>
      </c>
      <c r="M2845" s="2" t="s">
        <v>1079</v>
      </c>
      <c r="N2845" t="str">
        <f>VLOOKUP(M2845,spp!A:B,2,FALSE)</f>
        <v>Cirrhitichthys oxycephalus</v>
      </c>
      <c r="O2845">
        <f t="shared" si="316"/>
        <v>2</v>
      </c>
      <c r="P2845">
        <v>1</v>
      </c>
      <c r="Q2845">
        <v>1</v>
      </c>
      <c r="AJ2845">
        <f>VLOOKUP(M2845,spp!A:C,3,FALSE)</f>
        <v>3.32E-2</v>
      </c>
      <c r="AK2845">
        <f>VLOOKUP(M2845,spp!A:D,4,FALSE)</f>
        <v>3</v>
      </c>
      <c r="AL2845">
        <f t="shared" si="318"/>
        <v>14.525</v>
      </c>
      <c r="AM2845">
        <f t="shared" si="319"/>
        <v>0.36312500000000003</v>
      </c>
      <c r="AN2845">
        <f t="shared" si="320"/>
        <v>3.6312500000000005</v>
      </c>
      <c r="AO2845">
        <f t="shared" si="321"/>
        <v>3.6312500000000004E-3</v>
      </c>
      <c r="AP2845">
        <f t="shared" si="322"/>
        <v>0.04</v>
      </c>
      <c r="AQ2845">
        <f>VLOOKUP(M2845,spp!A:H,8,FALSE)</f>
        <v>3.9</v>
      </c>
      <c r="AR2845" t="str">
        <f>VLOOKUP(M2845,spp!A:K,10,FALSE)</f>
        <v>Depredador</v>
      </c>
      <c r="AS2845" t="str">
        <f>VLOOKUP(M2845,spp!A:L,12,FALSE)</f>
        <v>NE</v>
      </c>
    </row>
    <row r="2846" spans="1:45" x14ac:dyDescent="0.3">
      <c r="A2846">
        <v>15</v>
      </c>
      <c r="B2846" s="2" t="s">
        <v>983</v>
      </c>
      <c r="C2846" s="2" t="s">
        <v>1001</v>
      </c>
      <c r="D2846" s="2" t="s">
        <v>1007</v>
      </c>
      <c r="E2846" s="2" t="s">
        <v>985</v>
      </c>
      <c r="F2846">
        <v>1</v>
      </c>
      <c r="G2846" s="1">
        <v>41656</v>
      </c>
      <c r="H2846" s="61">
        <v>2014</v>
      </c>
      <c r="I2846" s="5" t="s">
        <v>986</v>
      </c>
      <c r="J2846" s="1">
        <v>41665</v>
      </c>
      <c r="K2846" s="42">
        <v>5</v>
      </c>
      <c r="L2846" t="str">
        <f t="shared" si="317"/>
        <v>Somero</v>
      </c>
      <c r="M2846" s="2" t="s">
        <v>1025</v>
      </c>
      <c r="N2846" t="str">
        <f>VLOOKUP(M2846,spp!A:B,2,FALSE)</f>
        <v>Abudefduf troschelii</v>
      </c>
      <c r="O2846">
        <f>+SUM(P2846:AF2846)</f>
        <v>30</v>
      </c>
      <c r="Q2846">
        <v>30</v>
      </c>
      <c r="AJ2846">
        <f>VLOOKUP(M2846,spp!A:C,3,FALSE)</f>
        <v>1.6E-2</v>
      </c>
      <c r="AK2846">
        <f>VLOOKUP(M2846,spp!A:D,4,FALSE)</f>
        <v>3</v>
      </c>
      <c r="AL2846">
        <f t="shared" si="318"/>
        <v>202.5</v>
      </c>
      <c r="AM2846">
        <f t="shared" si="319"/>
        <v>5.0625</v>
      </c>
      <c r="AN2846">
        <f t="shared" si="320"/>
        <v>50.625</v>
      </c>
      <c r="AO2846">
        <f t="shared" si="321"/>
        <v>5.0625000000000003E-2</v>
      </c>
      <c r="AP2846">
        <f t="shared" si="322"/>
        <v>0.6</v>
      </c>
      <c r="AQ2846">
        <f>VLOOKUP(M2846,spp!A:H,8,FALSE)</f>
        <v>3</v>
      </c>
      <c r="AR2846" t="str">
        <f>VLOOKUP(M2846,spp!A:K,10,FALSE)</f>
        <v>Planctívoro</v>
      </c>
      <c r="AS2846" t="str">
        <f>VLOOKUP(M2846,spp!A:L,12,FALSE)</f>
        <v>LC</v>
      </c>
    </row>
    <row r="2847" spans="1:45" x14ac:dyDescent="0.3">
      <c r="A2847">
        <v>15</v>
      </c>
      <c r="B2847" s="2" t="s">
        <v>983</v>
      </c>
      <c r="C2847" s="2" t="s">
        <v>1001</v>
      </c>
      <c r="D2847" s="2" t="s">
        <v>1007</v>
      </c>
      <c r="E2847" s="2" t="s">
        <v>985</v>
      </c>
      <c r="F2847">
        <v>1</v>
      </c>
      <c r="G2847" s="1">
        <v>41656</v>
      </c>
      <c r="H2847" s="61">
        <v>2014</v>
      </c>
      <c r="I2847" s="5" t="s">
        <v>986</v>
      </c>
      <c r="J2847" s="1">
        <v>41665</v>
      </c>
      <c r="K2847" s="42">
        <v>5</v>
      </c>
      <c r="L2847" t="str">
        <f t="shared" si="317"/>
        <v>Somero</v>
      </c>
      <c r="M2847" s="2" t="s">
        <v>1066</v>
      </c>
      <c r="N2847" t="str">
        <f>VLOOKUP(M2847,spp!A:B,2,FALSE)</f>
        <v>Caranx melampygus</v>
      </c>
      <c r="O2847">
        <f t="shared" si="316"/>
        <v>2</v>
      </c>
      <c r="U2847">
        <v>2</v>
      </c>
      <c r="AJ2847">
        <f>VLOOKUP(M2847,spp!A:C,3,FALSE)</f>
        <v>2</v>
      </c>
      <c r="AK2847">
        <f>VLOOKUP(M2847,spp!A:D,4,FALSE)</f>
        <v>2</v>
      </c>
      <c r="AL2847">
        <f t="shared" si="318"/>
        <v>4900</v>
      </c>
      <c r="AM2847">
        <f t="shared" si="319"/>
        <v>122.5</v>
      </c>
      <c r="AN2847">
        <f t="shared" si="320"/>
        <v>1225</v>
      </c>
      <c r="AO2847">
        <f t="shared" si="321"/>
        <v>1.2250000000000001</v>
      </c>
      <c r="AP2847">
        <f t="shared" si="322"/>
        <v>0.04</v>
      </c>
      <c r="AQ2847">
        <f>VLOOKUP(M2847,spp!A:H,8,FALSE)</f>
        <v>4.5</v>
      </c>
      <c r="AR2847" t="str">
        <f>VLOOKUP(M2847,spp!A:K,10,FALSE)</f>
        <v>Depredador Tope</v>
      </c>
      <c r="AS2847" t="str">
        <f>VLOOKUP(M2847,spp!A:L,12,FALSE)</f>
        <v>NE</v>
      </c>
    </row>
    <row r="2848" spans="1:45" x14ac:dyDescent="0.3">
      <c r="A2848">
        <v>15</v>
      </c>
      <c r="B2848" s="2" t="s">
        <v>983</v>
      </c>
      <c r="C2848" s="2" t="s">
        <v>1001</v>
      </c>
      <c r="D2848" s="2" t="s">
        <v>1007</v>
      </c>
      <c r="E2848" s="2" t="s">
        <v>985</v>
      </c>
      <c r="F2848">
        <v>1</v>
      </c>
      <c r="G2848" s="1">
        <v>41656</v>
      </c>
      <c r="H2848" s="61">
        <v>2014</v>
      </c>
      <c r="I2848" s="5" t="s">
        <v>986</v>
      </c>
      <c r="J2848" s="1">
        <v>41665</v>
      </c>
      <c r="K2848" s="42">
        <v>5</v>
      </c>
      <c r="L2848" t="str">
        <f t="shared" si="317"/>
        <v>Somero</v>
      </c>
      <c r="M2848" s="2" t="s">
        <v>1028</v>
      </c>
      <c r="N2848" t="str">
        <f>VLOOKUP(M2848,spp!A:B,2,FALSE)</f>
        <v>Thalassoma lucasanum</v>
      </c>
      <c r="O2848">
        <f t="shared" si="316"/>
        <v>150</v>
      </c>
      <c r="P2848">
        <v>50</v>
      </c>
      <c r="Q2848">
        <v>100</v>
      </c>
      <c r="AJ2848">
        <f>VLOOKUP(M2848,spp!A:C,3,FALSE)</f>
        <v>1.261E-2</v>
      </c>
      <c r="AK2848">
        <f>VLOOKUP(M2848,spp!A:D,4,FALSE)</f>
        <v>2</v>
      </c>
      <c r="AL2848">
        <f t="shared" si="318"/>
        <v>74.871875000000003</v>
      </c>
      <c r="AM2848">
        <f t="shared" si="319"/>
        <v>1.871796875</v>
      </c>
      <c r="AN2848">
        <f t="shared" si="320"/>
        <v>18.717968750000001</v>
      </c>
      <c r="AO2848">
        <f t="shared" si="321"/>
        <v>1.8717968750000001E-2</v>
      </c>
      <c r="AP2848">
        <f t="shared" si="322"/>
        <v>3</v>
      </c>
      <c r="AQ2848">
        <f>VLOOKUP(M2848,spp!A:H,8,FALSE)</f>
        <v>3.5</v>
      </c>
      <c r="AR2848" t="str">
        <f>VLOOKUP(M2848,spp!A:K,10,FALSE)</f>
        <v>Depredador</v>
      </c>
      <c r="AS2848" t="str">
        <f>VLOOKUP(M2848,spp!A:L,12,FALSE)</f>
        <v>LC</v>
      </c>
    </row>
    <row r="2849" spans="1:45" x14ac:dyDescent="0.3">
      <c r="A2849">
        <v>15</v>
      </c>
      <c r="B2849" s="2" t="s">
        <v>983</v>
      </c>
      <c r="C2849" s="2" t="s">
        <v>1001</v>
      </c>
      <c r="D2849" s="2" t="s">
        <v>1007</v>
      </c>
      <c r="E2849" s="2" t="s">
        <v>985</v>
      </c>
      <c r="F2849">
        <v>1</v>
      </c>
      <c r="G2849" s="1">
        <v>41656</v>
      </c>
      <c r="H2849" s="61">
        <v>2014</v>
      </c>
      <c r="I2849" s="5" t="s">
        <v>986</v>
      </c>
      <c r="J2849" s="1">
        <v>41665</v>
      </c>
      <c r="K2849" s="42">
        <v>5</v>
      </c>
      <c r="L2849" t="str">
        <f t="shared" si="317"/>
        <v>Somero</v>
      </c>
      <c r="M2849" s="2" t="s">
        <v>1034</v>
      </c>
      <c r="N2849" t="str">
        <f>VLOOKUP(M2849,spp!A:B,2,FALSE)</f>
        <v>Acanthurus nigricans</v>
      </c>
      <c r="O2849">
        <f t="shared" si="316"/>
        <v>2</v>
      </c>
      <c r="T2849">
        <v>2</v>
      </c>
      <c r="AJ2849">
        <f>VLOOKUP(M2849,spp!A:C,3,FALSE)</f>
        <v>6</v>
      </c>
      <c r="AK2849">
        <f>VLOOKUP(M2849,spp!A:D,4,FALSE)</f>
        <v>2.669</v>
      </c>
      <c r="AL2849">
        <f t="shared" si="318"/>
        <v>64607.528702424628</v>
      </c>
      <c r="AM2849">
        <f t="shared" si="319"/>
        <v>1615.1882175606156</v>
      </c>
      <c r="AN2849">
        <f t="shared" si="320"/>
        <v>16151.882175606155</v>
      </c>
      <c r="AO2849">
        <f t="shared" si="321"/>
        <v>16.151882175606154</v>
      </c>
      <c r="AP2849">
        <f t="shared" si="322"/>
        <v>0.04</v>
      </c>
      <c r="AQ2849">
        <f>VLOOKUP(M2849,spp!A:H,8,FALSE)</f>
        <v>2</v>
      </c>
      <c r="AR2849" t="str">
        <f>VLOOKUP(M2849,spp!A:K,10,FALSE)</f>
        <v>Herbívoro</v>
      </c>
      <c r="AS2849" t="str">
        <f>VLOOKUP(M2849,spp!A:L,12,FALSE)</f>
        <v>LC</v>
      </c>
    </row>
    <row r="2850" spans="1:45" x14ac:dyDescent="0.3">
      <c r="A2850">
        <v>15</v>
      </c>
      <c r="B2850" s="2" t="s">
        <v>983</v>
      </c>
      <c r="C2850" s="2" t="s">
        <v>1001</v>
      </c>
      <c r="D2850" s="2" t="s">
        <v>1007</v>
      </c>
      <c r="E2850" s="2" t="s">
        <v>985</v>
      </c>
      <c r="F2850">
        <v>1</v>
      </c>
      <c r="G2850" s="1">
        <v>41656</v>
      </c>
      <c r="H2850" s="61">
        <v>2014</v>
      </c>
      <c r="I2850" s="5" t="s">
        <v>986</v>
      </c>
      <c r="J2850" s="1">
        <v>41665</v>
      </c>
      <c r="K2850" s="42">
        <v>5</v>
      </c>
      <c r="L2850" t="str">
        <f t="shared" si="317"/>
        <v>Somero</v>
      </c>
      <c r="M2850" s="2" t="s">
        <v>1041</v>
      </c>
      <c r="N2850" t="str">
        <f>VLOOKUP(M2850,spp!A:B,2,FALSE)</f>
        <v>Chromis atrilobata</v>
      </c>
      <c r="O2850">
        <f t="shared" si="316"/>
        <v>100</v>
      </c>
      <c r="P2850">
        <v>100</v>
      </c>
      <c r="AJ2850">
        <f>VLOOKUP(M2850,spp!A:C,3,FALSE)</f>
        <v>5</v>
      </c>
      <c r="AK2850">
        <f>VLOOKUP(M2850,spp!A:D,4,FALSE)</f>
        <v>3.41655</v>
      </c>
      <c r="AL2850">
        <f t="shared" si="318"/>
        <v>11443.31731980945</v>
      </c>
      <c r="AM2850">
        <f t="shared" si="319"/>
        <v>286.08293299523626</v>
      </c>
      <c r="AN2850">
        <f t="shared" si="320"/>
        <v>2860.8293299523625</v>
      </c>
      <c r="AO2850">
        <f t="shared" si="321"/>
        <v>2.8608293299523626</v>
      </c>
      <c r="AP2850">
        <f t="shared" si="322"/>
        <v>2</v>
      </c>
      <c r="AQ2850">
        <f>VLOOKUP(M2850,spp!A:H,8,FALSE)</f>
        <v>3.4</v>
      </c>
      <c r="AR2850" t="str">
        <f>VLOOKUP(M2850,spp!A:K,10,FALSE)</f>
        <v>Planctívoro</v>
      </c>
      <c r="AS2850" t="str">
        <f>VLOOKUP(M2850,spp!A:L,12,FALSE)</f>
        <v>LC</v>
      </c>
    </row>
    <row r="2851" spans="1:45" x14ac:dyDescent="0.3">
      <c r="A2851">
        <v>15</v>
      </c>
      <c r="B2851" s="2" t="s">
        <v>983</v>
      </c>
      <c r="C2851" s="2" t="s">
        <v>1001</v>
      </c>
      <c r="D2851" s="2" t="s">
        <v>1007</v>
      </c>
      <c r="E2851" s="2" t="s">
        <v>985</v>
      </c>
      <c r="F2851">
        <v>1</v>
      </c>
      <c r="G2851" s="1">
        <v>41656</v>
      </c>
      <c r="H2851" s="61">
        <v>2014</v>
      </c>
      <c r="I2851" s="5" t="s">
        <v>986</v>
      </c>
      <c r="J2851" s="1">
        <v>41665</v>
      </c>
      <c r="K2851" s="42">
        <v>5</v>
      </c>
      <c r="L2851" t="str">
        <f t="shared" si="317"/>
        <v>Somero</v>
      </c>
      <c r="M2851" s="2" t="s">
        <v>1040</v>
      </c>
      <c r="N2851" t="str">
        <f>VLOOKUP(M2851,spp!A:B,2,FALSE)</f>
        <v>Sufflamen verres</v>
      </c>
      <c r="O2851">
        <f t="shared" si="316"/>
        <v>2</v>
      </c>
      <c r="S2851">
        <v>2</v>
      </c>
      <c r="AJ2851">
        <f>VLOOKUP(M2851,spp!A:C,3,FALSE)</f>
        <v>2</v>
      </c>
      <c r="AK2851">
        <f>VLOOKUP(M2851,spp!A:D,4,FALSE)</f>
        <v>3</v>
      </c>
      <c r="AL2851">
        <f t="shared" si="318"/>
        <v>21437.5</v>
      </c>
      <c r="AM2851">
        <f t="shared" si="319"/>
        <v>535.9375</v>
      </c>
      <c r="AN2851">
        <f t="shared" si="320"/>
        <v>5359.375</v>
      </c>
      <c r="AO2851">
        <f t="shared" si="321"/>
        <v>5.359375</v>
      </c>
      <c r="AP2851">
        <f t="shared" si="322"/>
        <v>0.04</v>
      </c>
      <c r="AQ2851">
        <f>VLOOKUP(M2851,spp!A:H,8,FALSE)</f>
        <v>3.3</v>
      </c>
      <c r="AR2851" t="str">
        <f>VLOOKUP(M2851,spp!A:K,10,FALSE)</f>
        <v>Depredador</v>
      </c>
      <c r="AS2851" t="str">
        <f>VLOOKUP(M2851,spp!A:L,12,FALSE)</f>
        <v>LC</v>
      </c>
    </row>
    <row r="2852" spans="1:45" x14ac:dyDescent="0.3">
      <c r="A2852">
        <v>15</v>
      </c>
      <c r="B2852" s="2" t="s">
        <v>983</v>
      </c>
      <c r="C2852" s="2" t="s">
        <v>1001</v>
      </c>
      <c r="D2852" s="2" t="s">
        <v>1007</v>
      </c>
      <c r="E2852" s="2" t="s">
        <v>985</v>
      </c>
      <c r="F2852">
        <v>1</v>
      </c>
      <c r="G2852" s="1">
        <v>41656</v>
      </c>
      <c r="H2852" s="61">
        <v>2014</v>
      </c>
      <c r="I2852" s="5" t="s">
        <v>986</v>
      </c>
      <c r="J2852" s="1">
        <v>41665</v>
      </c>
      <c r="K2852" s="42">
        <v>5</v>
      </c>
      <c r="L2852" t="str">
        <f t="shared" si="317"/>
        <v>Somero</v>
      </c>
      <c r="M2852" s="2" t="s">
        <v>1033</v>
      </c>
      <c r="N2852" t="str">
        <f>VLOOKUP(M2852,spp!A:B,2,FALSE)</f>
        <v>Cephalopholis panamensis</v>
      </c>
      <c r="O2852">
        <f t="shared" si="316"/>
        <v>1</v>
      </c>
      <c r="T2852">
        <v>1</v>
      </c>
      <c r="AJ2852">
        <f>VLOOKUP(M2852,spp!A:C,3,FALSE)</f>
        <v>2</v>
      </c>
      <c r="AK2852">
        <f>VLOOKUP(M2852,spp!A:D,4,FALSE)</f>
        <v>3</v>
      </c>
      <c r="AL2852">
        <f t="shared" si="318"/>
        <v>31250</v>
      </c>
      <c r="AM2852">
        <f t="shared" si="319"/>
        <v>781.25</v>
      </c>
      <c r="AN2852">
        <f t="shared" si="320"/>
        <v>7812.5</v>
      </c>
      <c r="AO2852">
        <f t="shared" si="321"/>
        <v>7.8125</v>
      </c>
      <c r="AP2852">
        <f t="shared" si="322"/>
        <v>0.02</v>
      </c>
      <c r="AQ2852">
        <f>VLOOKUP(M2852,spp!A:H,8,FALSE)</f>
        <v>4</v>
      </c>
      <c r="AR2852" t="str">
        <f>VLOOKUP(M2852,spp!A:K,10,FALSE)</f>
        <v>Depredador Tope</v>
      </c>
      <c r="AS2852" t="str">
        <f>VLOOKUP(M2852,spp!A:L,12,FALSE)</f>
        <v>LC</v>
      </c>
    </row>
    <row r="2853" spans="1:45" x14ac:dyDescent="0.3">
      <c r="A2853">
        <v>15</v>
      </c>
      <c r="B2853" s="2" t="s">
        <v>983</v>
      </c>
      <c r="C2853" s="2" t="s">
        <v>1001</v>
      </c>
      <c r="D2853" s="2" t="s">
        <v>1007</v>
      </c>
      <c r="E2853" s="2" t="s">
        <v>985</v>
      </c>
      <c r="F2853">
        <v>1</v>
      </c>
      <c r="G2853" s="1">
        <v>41656</v>
      </c>
      <c r="H2853" s="61">
        <v>2014</v>
      </c>
      <c r="I2853" s="5" t="s">
        <v>986</v>
      </c>
      <c r="J2853" s="1">
        <v>41665</v>
      </c>
      <c r="K2853" s="42">
        <v>5</v>
      </c>
      <c r="L2853" t="str">
        <f t="shared" si="317"/>
        <v>Somero</v>
      </c>
      <c r="M2853" s="2" t="s">
        <v>1050</v>
      </c>
      <c r="N2853" t="str">
        <f>VLOOKUP(M2853,spp!A:B,2,FALSE)</f>
        <v>Stegastes flavilatus</v>
      </c>
      <c r="O2853">
        <f t="shared" si="316"/>
        <v>10</v>
      </c>
      <c r="Q2853">
        <v>10</v>
      </c>
      <c r="AJ2853">
        <f>VLOOKUP(M2853,spp!A:C,3,FALSE)</f>
        <v>3.49E-2</v>
      </c>
      <c r="AK2853">
        <f>VLOOKUP(M2853,spp!A:D,4,FALSE)</f>
        <v>2</v>
      </c>
      <c r="AL2853">
        <f t="shared" si="318"/>
        <v>19.631250000000001</v>
      </c>
      <c r="AM2853">
        <f t="shared" si="319"/>
        <v>0.49078125000000006</v>
      </c>
      <c r="AN2853">
        <f t="shared" si="320"/>
        <v>4.9078125000000004</v>
      </c>
      <c r="AO2853">
        <f t="shared" si="321"/>
        <v>4.9078125000000007E-3</v>
      </c>
      <c r="AP2853">
        <f t="shared" si="322"/>
        <v>0.2</v>
      </c>
      <c r="AQ2853">
        <f>VLOOKUP(M2853,spp!A:H,8,FALSE)</f>
        <v>2</v>
      </c>
      <c r="AR2853" t="str">
        <f>VLOOKUP(M2853,spp!A:K,10,FALSE)</f>
        <v>Herbívoro</v>
      </c>
      <c r="AS2853" t="str">
        <f>VLOOKUP(M2853,spp!A:L,12,FALSE)</f>
        <v>LC</v>
      </c>
    </row>
    <row r="2854" spans="1:45" x14ac:dyDescent="0.3">
      <c r="A2854">
        <v>15</v>
      </c>
      <c r="B2854" s="2" t="s">
        <v>983</v>
      </c>
      <c r="C2854" s="2" t="s">
        <v>1001</v>
      </c>
      <c r="D2854" s="2" t="s">
        <v>1007</v>
      </c>
      <c r="E2854" s="2" t="s">
        <v>985</v>
      </c>
      <c r="F2854">
        <v>1</v>
      </c>
      <c r="G2854" s="1">
        <v>41656</v>
      </c>
      <c r="H2854" s="61">
        <v>2014</v>
      </c>
      <c r="I2854" s="5" t="s">
        <v>986</v>
      </c>
      <c r="J2854" s="1">
        <v>41665</v>
      </c>
      <c r="K2854" s="42">
        <v>5</v>
      </c>
      <c r="L2854" t="str">
        <f t="shared" si="317"/>
        <v>Somero</v>
      </c>
      <c r="M2854" s="2" t="s">
        <v>1062</v>
      </c>
      <c r="N2854" t="str">
        <f>VLOOKUP(M2854,spp!A:B,2,FALSE)</f>
        <v>Paranthias colonus</v>
      </c>
      <c r="O2854">
        <f t="shared" si="316"/>
        <v>15</v>
      </c>
      <c r="R2854">
        <v>15</v>
      </c>
      <c r="AJ2854">
        <f>VLOOKUP(M2854,spp!A:C,3,FALSE)</f>
        <v>1.485E-2</v>
      </c>
      <c r="AK2854">
        <f>VLOOKUP(M2854,spp!A:D,4,FALSE)</f>
        <v>2</v>
      </c>
      <c r="AL2854">
        <f t="shared" si="318"/>
        <v>34.8046875</v>
      </c>
      <c r="AM2854">
        <f t="shared" si="319"/>
        <v>0.8701171875</v>
      </c>
      <c r="AN2854">
        <f t="shared" si="320"/>
        <v>8.701171875</v>
      </c>
      <c r="AO2854">
        <f t="shared" si="321"/>
        <v>8.7011718750000001E-3</v>
      </c>
      <c r="AP2854">
        <f t="shared" si="322"/>
        <v>0.3</v>
      </c>
      <c r="AQ2854">
        <f>VLOOKUP(M2854,spp!A:H,8,FALSE)</f>
        <v>3.8</v>
      </c>
      <c r="AR2854" t="str">
        <f>VLOOKUP(M2854,spp!A:K,10,FALSE)</f>
        <v>Planctívoro</v>
      </c>
      <c r="AS2854" t="str">
        <f>VLOOKUP(M2854,spp!A:L,12,FALSE)</f>
        <v>LC</v>
      </c>
    </row>
    <row r="2855" spans="1:45" x14ac:dyDescent="0.3">
      <c r="A2855">
        <v>15</v>
      </c>
      <c r="B2855" s="2" t="s">
        <v>983</v>
      </c>
      <c r="C2855" s="2" t="s">
        <v>1001</v>
      </c>
      <c r="D2855" s="2" t="s">
        <v>1007</v>
      </c>
      <c r="E2855" s="2" t="s">
        <v>985</v>
      </c>
      <c r="F2855">
        <v>1</v>
      </c>
      <c r="G2855" s="1">
        <v>41656</v>
      </c>
      <c r="H2855" s="61">
        <v>2014</v>
      </c>
      <c r="I2855" s="5" t="s">
        <v>986</v>
      </c>
      <c r="J2855" s="1">
        <v>41665</v>
      </c>
      <c r="K2855" s="42">
        <v>5</v>
      </c>
      <c r="L2855" t="str">
        <f t="shared" si="317"/>
        <v>Somero</v>
      </c>
      <c r="M2855" s="2" t="s">
        <v>1042</v>
      </c>
      <c r="N2855" t="str">
        <f>VLOOKUP(M2855,spp!A:B,2,FALSE)</f>
        <v>Bodianus diplotaenia</v>
      </c>
      <c r="O2855">
        <f t="shared" si="316"/>
        <v>1</v>
      </c>
      <c r="T2855">
        <v>1</v>
      </c>
      <c r="AJ2855">
        <f>VLOOKUP(M2855,spp!A:C,3,FALSE)</f>
        <v>2.01E-2</v>
      </c>
      <c r="AK2855">
        <f>VLOOKUP(M2855,spp!A:D,4,FALSE)</f>
        <v>2</v>
      </c>
      <c r="AL2855">
        <f t="shared" si="318"/>
        <v>12.5625</v>
      </c>
      <c r="AM2855">
        <f t="shared" si="319"/>
        <v>0.31406250000000002</v>
      </c>
      <c r="AN2855">
        <f t="shared" si="320"/>
        <v>3.140625</v>
      </c>
      <c r="AO2855">
        <f t="shared" si="321"/>
        <v>3.1406250000000002E-3</v>
      </c>
      <c r="AP2855">
        <f t="shared" si="322"/>
        <v>0.02</v>
      </c>
      <c r="AQ2855">
        <f>VLOOKUP(M2855,spp!A:H,8,FALSE)</f>
        <v>3.4</v>
      </c>
      <c r="AR2855" t="str">
        <f>VLOOKUP(M2855,spp!A:K,10,FALSE)</f>
        <v>Depredador</v>
      </c>
      <c r="AS2855" t="str">
        <f>VLOOKUP(M2855,spp!A:L,12,FALSE)</f>
        <v>LC</v>
      </c>
    </row>
    <row r="2856" spans="1:45" x14ac:dyDescent="0.3">
      <c r="A2856">
        <v>15</v>
      </c>
      <c r="B2856" s="2" t="s">
        <v>983</v>
      </c>
      <c r="C2856" s="2" t="s">
        <v>1001</v>
      </c>
      <c r="D2856" s="2" t="s">
        <v>1007</v>
      </c>
      <c r="E2856" s="2" t="s">
        <v>985</v>
      </c>
      <c r="F2856">
        <v>2</v>
      </c>
      <c r="G2856" s="1">
        <v>41656</v>
      </c>
      <c r="H2856" s="61">
        <v>2014</v>
      </c>
      <c r="I2856" s="5" t="s">
        <v>986</v>
      </c>
      <c r="J2856" s="1">
        <v>41665</v>
      </c>
      <c r="K2856" s="42">
        <v>5</v>
      </c>
      <c r="L2856" t="str">
        <f t="shared" si="317"/>
        <v>Somero</v>
      </c>
      <c r="M2856" s="2" t="s">
        <v>1200</v>
      </c>
      <c r="N2856" t="str">
        <f>VLOOKUP(M2856,spp!A:B,2,FALSE)</f>
        <v>Thalassoma grammaticum</v>
      </c>
      <c r="O2856">
        <f t="shared" si="316"/>
        <v>1</v>
      </c>
      <c r="T2856">
        <v>1</v>
      </c>
      <c r="AJ2856">
        <f>VLOOKUP(M2856,spp!A:C,3,FALSE)</f>
        <v>1</v>
      </c>
      <c r="AK2856">
        <f>VLOOKUP(M2856,spp!A:D,4,FALSE)</f>
        <v>2.9718</v>
      </c>
      <c r="AL2856">
        <f t="shared" si="318"/>
        <v>14269.150473287824</v>
      </c>
      <c r="AM2856">
        <f t="shared" si="319"/>
        <v>356.72876183219557</v>
      </c>
      <c r="AN2856">
        <f t="shared" si="320"/>
        <v>3567.287618321956</v>
      </c>
      <c r="AO2856">
        <f t="shared" si="321"/>
        <v>3.5672876183219562</v>
      </c>
      <c r="AP2856">
        <f t="shared" si="322"/>
        <v>0.02</v>
      </c>
      <c r="AQ2856">
        <f>VLOOKUP(M2856,spp!A:H,8,FALSE)</f>
        <v>3.5</v>
      </c>
      <c r="AR2856" t="str">
        <f>VLOOKUP(M2856,spp!A:K,10,FALSE)</f>
        <v>Depredador</v>
      </c>
      <c r="AS2856" t="str">
        <f>VLOOKUP(M2856,spp!A:L,12,FALSE)</f>
        <v>LC</v>
      </c>
    </row>
    <row r="2857" spans="1:45" x14ac:dyDescent="0.3">
      <c r="A2857">
        <v>15</v>
      </c>
      <c r="B2857" s="2" t="s">
        <v>983</v>
      </c>
      <c r="C2857" s="2" t="s">
        <v>1001</v>
      </c>
      <c r="D2857" s="2" t="s">
        <v>1007</v>
      </c>
      <c r="E2857" s="2" t="s">
        <v>985</v>
      </c>
      <c r="F2857">
        <v>2</v>
      </c>
      <c r="G2857" s="1">
        <v>41656</v>
      </c>
      <c r="H2857" s="61">
        <v>2014</v>
      </c>
      <c r="I2857" s="5" t="s">
        <v>986</v>
      </c>
      <c r="J2857" s="1">
        <v>41665</v>
      </c>
      <c r="K2857" s="42">
        <v>5</v>
      </c>
      <c r="L2857" t="str">
        <f t="shared" si="317"/>
        <v>Somero</v>
      </c>
      <c r="M2857" s="2" t="s">
        <v>1066</v>
      </c>
      <c r="N2857" t="str">
        <f>VLOOKUP(M2857,spp!A:B,2,FALSE)</f>
        <v>Caranx melampygus</v>
      </c>
      <c r="O2857">
        <f t="shared" si="316"/>
        <v>15</v>
      </c>
      <c r="U2857">
        <v>15</v>
      </c>
      <c r="AJ2857">
        <f>VLOOKUP(M2857,spp!A:C,3,FALSE)</f>
        <v>2</v>
      </c>
      <c r="AK2857">
        <f>VLOOKUP(M2857,spp!A:D,4,FALSE)</f>
        <v>2</v>
      </c>
      <c r="AL2857">
        <f t="shared" si="318"/>
        <v>36750</v>
      </c>
      <c r="AM2857">
        <f t="shared" si="319"/>
        <v>918.75</v>
      </c>
      <c r="AN2857">
        <f t="shared" si="320"/>
        <v>9187.5</v>
      </c>
      <c r="AO2857">
        <f t="shared" si="321"/>
        <v>9.1875</v>
      </c>
      <c r="AP2857">
        <f t="shared" si="322"/>
        <v>0.3</v>
      </c>
      <c r="AQ2857">
        <f>VLOOKUP(M2857,spp!A:H,8,FALSE)</f>
        <v>4.5</v>
      </c>
      <c r="AR2857" t="str">
        <f>VLOOKUP(M2857,spp!A:K,10,FALSE)</f>
        <v>Depredador Tope</v>
      </c>
      <c r="AS2857" t="str">
        <f>VLOOKUP(M2857,spp!A:L,12,FALSE)</f>
        <v>NE</v>
      </c>
    </row>
    <row r="2858" spans="1:45" x14ac:dyDescent="0.3">
      <c r="A2858">
        <v>15</v>
      </c>
      <c r="B2858" s="2" t="s">
        <v>983</v>
      </c>
      <c r="C2858" s="2" t="s">
        <v>1001</v>
      </c>
      <c r="D2858" s="2" t="s">
        <v>1007</v>
      </c>
      <c r="E2858" s="2" t="s">
        <v>985</v>
      </c>
      <c r="F2858">
        <v>2</v>
      </c>
      <c r="G2858" s="1">
        <v>41656</v>
      </c>
      <c r="H2858" s="61">
        <v>2014</v>
      </c>
      <c r="I2858" s="5" t="s">
        <v>986</v>
      </c>
      <c r="J2858" s="1">
        <v>41665</v>
      </c>
      <c r="K2858" s="42">
        <v>5</v>
      </c>
      <c r="L2858" t="str">
        <f t="shared" si="317"/>
        <v>Somero</v>
      </c>
      <c r="M2858" s="2" t="s">
        <v>1077</v>
      </c>
      <c r="N2858" t="str">
        <f>VLOOKUP(M2858,spp!A:B,2,FALSE)</f>
        <v>Fistularia commersonii</v>
      </c>
      <c r="O2858">
        <f t="shared" si="316"/>
        <v>1</v>
      </c>
      <c r="Y2858">
        <v>1</v>
      </c>
      <c r="AJ2858">
        <f>VLOOKUP(M2858,spp!A:C,3,FALSE)</f>
        <v>5</v>
      </c>
      <c r="AK2858">
        <f>VLOOKUP(M2858,spp!A:D,4,FALSE)</f>
        <v>3</v>
      </c>
      <c r="AL2858">
        <f t="shared" si="318"/>
        <v>2109375</v>
      </c>
      <c r="AM2858">
        <f t="shared" si="319"/>
        <v>52734.375</v>
      </c>
      <c r="AN2858">
        <f t="shared" si="320"/>
        <v>527343.75</v>
      </c>
      <c r="AO2858">
        <f t="shared" si="321"/>
        <v>527.34375</v>
      </c>
      <c r="AP2858">
        <f t="shared" si="322"/>
        <v>0.02</v>
      </c>
      <c r="AQ2858">
        <f>VLOOKUP(M2858,spp!A:H,8,FALSE)</f>
        <v>4.3</v>
      </c>
      <c r="AR2858" t="str">
        <f>VLOOKUP(M2858,spp!A:K,10,FALSE)</f>
        <v>Depredador Tope</v>
      </c>
      <c r="AS2858" t="str">
        <f>VLOOKUP(M2858,spp!A:L,12,FALSE)</f>
        <v>NE</v>
      </c>
    </row>
    <row r="2859" spans="1:45" x14ac:dyDescent="0.3">
      <c r="A2859">
        <v>15</v>
      </c>
      <c r="B2859" s="2" t="s">
        <v>983</v>
      </c>
      <c r="C2859" s="2" t="s">
        <v>1001</v>
      </c>
      <c r="D2859" s="2" t="s">
        <v>1007</v>
      </c>
      <c r="E2859" s="2" t="s">
        <v>985</v>
      </c>
      <c r="F2859">
        <v>2</v>
      </c>
      <c r="G2859" s="1">
        <v>41656</v>
      </c>
      <c r="H2859" s="61">
        <v>2014</v>
      </c>
      <c r="I2859" s="5" t="s">
        <v>986</v>
      </c>
      <c r="J2859" s="1">
        <v>41665</v>
      </c>
      <c r="K2859" s="42">
        <v>5</v>
      </c>
      <c r="L2859" t="str">
        <f t="shared" si="317"/>
        <v>Somero</v>
      </c>
      <c r="M2859" s="2" t="s">
        <v>1034</v>
      </c>
      <c r="N2859" t="str">
        <f>VLOOKUP(M2859,spp!A:B,2,FALSE)</f>
        <v>Acanthurus nigricans</v>
      </c>
      <c r="O2859">
        <f t="shared" si="316"/>
        <v>1</v>
      </c>
      <c r="R2859">
        <v>1</v>
      </c>
      <c r="AJ2859">
        <f>VLOOKUP(M2859,spp!A:C,3,FALSE)</f>
        <v>6</v>
      </c>
      <c r="AK2859">
        <f>VLOOKUP(M2859,spp!A:D,4,FALSE)</f>
        <v>2.669</v>
      </c>
      <c r="AL2859">
        <f t="shared" si="318"/>
        <v>5079.3024638902671</v>
      </c>
      <c r="AM2859">
        <f t="shared" si="319"/>
        <v>126.98256159725668</v>
      </c>
      <c r="AN2859">
        <f t="shared" si="320"/>
        <v>1269.8256159725668</v>
      </c>
      <c r="AO2859">
        <f t="shared" si="321"/>
        <v>1.2698256159725667</v>
      </c>
      <c r="AP2859">
        <f t="shared" si="322"/>
        <v>0.02</v>
      </c>
      <c r="AQ2859">
        <f>VLOOKUP(M2859,spp!A:H,8,FALSE)</f>
        <v>2</v>
      </c>
      <c r="AR2859" t="str">
        <f>VLOOKUP(M2859,spp!A:K,10,FALSE)</f>
        <v>Herbívoro</v>
      </c>
      <c r="AS2859" t="str">
        <f>VLOOKUP(M2859,spp!A:L,12,FALSE)</f>
        <v>LC</v>
      </c>
    </row>
    <row r="2860" spans="1:45" x14ac:dyDescent="0.3">
      <c r="A2860">
        <v>15</v>
      </c>
      <c r="B2860" s="2" t="s">
        <v>983</v>
      </c>
      <c r="C2860" s="2" t="s">
        <v>1001</v>
      </c>
      <c r="D2860" s="2" t="s">
        <v>1007</v>
      </c>
      <c r="E2860" s="2" t="s">
        <v>985</v>
      </c>
      <c r="F2860">
        <v>2</v>
      </c>
      <c r="G2860" s="1">
        <v>41656</v>
      </c>
      <c r="H2860" s="61">
        <v>2014</v>
      </c>
      <c r="I2860" s="5" t="s">
        <v>986</v>
      </c>
      <c r="J2860" s="1">
        <v>41665</v>
      </c>
      <c r="K2860" s="42">
        <v>5</v>
      </c>
      <c r="L2860" t="str">
        <f t="shared" si="317"/>
        <v>Somero</v>
      </c>
      <c r="M2860" s="2" t="s">
        <v>1033</v>
      </c>
      <c r="N2860" t="str">
        <f>VLOOKUP(M2860,spp!A:B,2,FALSE)</f>
        <v>Cephalopholis panamensis</v>
      </c>
      <c r="O2860">
        <f t="shared" si="316"/>
        <v>1</v>
      </c>
      <c r="S2860">
        <v>1</v>
      </c>
      <c r="AJ2860">
        <f>VLOOKUP(M2860,spp!A:C,3,FALSE)</f>
        <v>2</v>
      </c>
      <c r="AK2860">
        <f>VLOOKUP(M2860,spp!A:D,4,FALSE)</f>
        <v>3</v>
      </c>
      <c r="AL2860">
        <f t="shared" si="318"/>
        <v>10718.75</v>
      </c>
      <c r="AM2860">
        <f t="shared" si="319"/>
        <v>267.96875</v>
      </c>
      <c r="AN2860">
        <f t="shared" si="320"/>
        <v>2679.6875</v>
      </c>
      <c r="AO2860">
        <f t="shared" si="321"/>
        <v>2.6796875</v>
      </c>
      <c r="AP2860">
        <f t="shared" si="322"/>
        <v>0.02</v>
      </c>
      <c r="AQ2860">
        <f>VLOOKUP(M2860,spp!A:H,8,FALSE)</f>
        <v>4</v>
      </c>
      <c r="AR2860" t="str">
        <f>VLOOKUP(M2860,spp!A:K,10,FALSE)</f>
        <v>Depredador Tope</v>
      </c>
      <c r="AS2860" t="str">
        <f>VLOOKUP(M2860,spp!A:L,12,FALSE)</f>
        <v>LC</v>
      </c>
    </row>
    <row r="2861" spans="1:45" x14ac:dyDescent="0.3">
      <c r="A2861">
        <v>15</v>
      </c>
      <c r="B2861" s="2" t="s">
        <v>983</v>
      </c>
      <c r="C2861" s="2" t="s">
        <v>1001</v>
      </c>
      <c r="D2861" s="2" t="s">
        <v>1007</v>
      </c>
      <c r="E2861" s="2" t="s">
        <v>985</v>
      </c>
      <c r="F2861">
        <v>2</v>
      </c>
      <c r="G2861" s="1">
        <v>41656</v>
      </c>
      <c r="H2861" s="61">
        <v>2014</v>
      </c>
      <c r="I2861" s="5" t="s">
        <v>986</v>
      </c>
      <c r="J2861" s="1">
        <v>41665</v>
      </c>
      <c r="K2861" s="42">
        <v>5</v>
      </c>
      <c r="L2861" t="str">
        <f t="shared" si="317"/>
        <v>Somero</v>
      </c>
      <c r="M2861" s="2" t="s">
        <v>1040</v>
      </c>
      <c r="N2861" t="str">
        <f>VLOOKUP(M2861,spp!A:B,2,FALSE)</f>
        <v>Sufflamen verres</v>
      </c>
      <c r="O2861">
        <f t="shared" si="316"/>
        <v>1</v>
      </c>
      <c r="T2861">
        <v>1</v>
      </c>
      <c r="AJ2861">
        <f>VLOOKUP(M2861,spp!A:C,3,FALSE)</f>
        <v>2</v>
      </c>
      <c r="AK2861">
        <f>VLOOKUP(M2861,spp!A:D,4,FALSE)</f>
        <v>3</v>
      </c>
      <c r="AL2861">
        <f t="shared" si="318"/>
        <v>31250</v>
      </c>
      <c r="AM2861">
        <f t="shared" si="319"/>
        <v>781.25</v>
      </c>
      <c r="AN2861">
        <f t="shared" si="320"/>
        <v>7812.5</v>
      </c>
      <c r="AO2861">
        <f t="shared" si="321"/>
        <v>7.8125</v>
      </c>
      <c r="AP2861">
        <f t="shared" si="322"/>
        <v>0.02</v>
      </c>
      <c r="AQ2861">
        <f>VLOOKUP(M2861,spp!A:H,8,FALSE)</f>
        <v>3.3</v>
      </c>
      <c r="AR2861" t="str">
        <f>VLOOKUP(M2861,spp!A:K,10,FALSE)</f>
        <v>Depredador</v>
      </c>
      <c r="AS2861" t="str">
        <f>VLOOKUP(M2861,spp!A:L,12,FALSE)</f>
        <v>LC</v>
      </c>
    </row>
    <row r="2862" spans="1:45" x14ac:dyDescent="0.3">
      <c r="A2862">
        <v>15</v>
      </c>
      <c r="B2862" s="2" t="s">
        <v>983</v>
      </c>
      <c r="C2862" s="2" t="s">
        <v>1001</v>
      </c>
      <c r="D2862" s="2" t="s">
        <v>1007</v>
      </c>
      <c r="E2862" s="2" t="s">
        <v>985</v>
      </c>
      <c r="F2862">
        <v>2</v>
      </c>
      <c r="G2862" s="1">
        <v>41656</v>
      </c>
      <c r="H2862" s="61">
        <v>2014</v>
      </c>
      <c r="I2862" s="5" t="s">
        <v>986</v>
      </c>
      <c r="J2862" s="1">
        <v>41665</v>
      </c>
      <c r="K2862" s="42">
        <v>5</v>
      </c>
      <c r="L2862" t="str">
        <f t="shared" si="317"/>
        <v>Somero</v>
      </c>
      <c r="M2862" s="2" t="s">
        <v>1047</v>
      </c>
      <c r="N2862" t="str">
        <f>VLOOKUP(M2862,spp!A:B,2,FALSE)</f>
        <v>Scarus rubroviolaceus</v>
      </c>
      <c r="O2862">
        <f t="shared" si="316"/>
        <v>2</v>
      </c>
      <c r="T2862">
        <v>1</v>
      </c>
      <c r="U2862">
        <v>1</v>
      </c>
      <c r="AJ2862">
        <f>VLOOKUP(M2862,spp!A:C,3,FALSE)</f>
        <v>1</v>
      </c>
      <c r="AK2862">
        <f>VLOOKUP(M2862,spp!A:D,4,FALSE)</f>
        <v>3.109</v>
      </c>
      <c r="AL2862">
        <f t="shared" si="318"/>
        <v>85361.467184238834</v>
      </c>
      <c r="AM2862">
        <f t="shared" si="319"/>
        <v>2134.0366796059707</v>
      </c>
      <c r="AN2862">
        <f t="shared" si="320"/>
        <v>21340.366796059709</v>
      </c>
      <c r="AO2862">
        <f t="shared" si="321"/>
        <v>21.340366796059708</v>
      </c>
      <c r="AP2862">
        <f t="shared" si="322"/>
        <v>0.04</v>
      </c>
      <c r="AQ2862">
        <f>VLOOKUP(M2862,spp!A:H,8,FALSE)</f>
        <v>2</v>
      </c>
      <c r="AR2862" t="str">
        <f>VLOOKUP(M2862,spp!A:K,10,FALSE)</f>
        <v>Herbívoro</v>
      </c>
      <c r="AS2862" t="str">
        <f>VLOOKUP(M2862,spp!A:L,12,FALSE)</f>
        <v>LC</v>
      </c>
    </row>
    <row r="2863" spans="1:45" x14ac:dyDescent="0.3">
      <c r="A2863">
        <v>15</v>
      </c>
      <c r="B2863" s="2" t="s">
        <v>983</v>
      </c>
      <c r="C2863" s="2" t="s">
        <v>1001</v>
      </c>
      <c r="D2863" s="2" t="s">
        <v>1007</v>
      </c>
      <c r="E2863" s="2" t="s">
        <v>985</v>
      </c>
      <c r="F2863">
        <v>2</v>
      </c>
      <c r="G2863" s="1">
        <v>41656</v>
      </c>
      <c r="H2863" s="61">
        <v>2014</v>
      </c>
      <c r="I2863" s="5" t="s">
        <v>986</v>
      </c>
      <c r="J2863" s="1">
        <v>41665</v>
      </c>
      <c r="K2863" s="42">
        <v>5</v>
      </c>
      <c r="L2863" t="str">
        <f t="shared" si="317"/>
        <v>Somero</v>
      </c>
      <c r="M2863" s="2" t="s">
        <v>1195</v>
      </c>
      <c r="N2863" t="str">
        <f>VLOOKUP(M2863,spp!A:B,2,FALSE)</f>
        <v>Melichthys niger</v>
      </c>
      <c r="O2863">
        <f t="shared" si="316"/>
        <v>1</v>
      </c>
      <c r="T2863">
        <v>1</v>
      </c>
      <c r="AJ2863">
        <f>VLOOKUP(M2863,spp!A:C,3,FALSE)</f>
        <v>5</v>
      </c>
      <c r="AK2863">
        <f>VLOOKUP(M2863,spp!A:D,4,FALSE)</f>
        <v>3</v>
      </c>
      <c r="AL2863">
        <f t="shared" si="318"/>
        <v>78125</v>
      </c>
      <c r="AM2863">
        <f t="shared" si="319"/>
        <v>1953.125</v>
      </c>
      <c r="AN2863">
        <f t="shared" si="320"/>
        <v>19531.25</v>
      </c>
      <c r="AO2863">
        <f t="shared" si="321"/>
        <v>19.53125</v>
      </c>
      <c r="AP2863">
        <f t="shared" si="322"/>
        <v>0.02</v>
      </c>
      <c r="AQ2863">
        <f>VLOOKUP(M2863,spp!A:H,8,FALSE)</f>
        <v>2.4</v>
      </c>
      <c r="AR2863" t="str">
        <f>VLOOKUP(M2863,spp!A:K,10,FALSE)</f>
        <v>Herbívoro</v>
      </c>
      <c r="AS2863" t="str">
        <f>VLOOKUP(M2863,spp!A:L,12,FALSE)</f>
        <v>NE</v>
      </c>
    </row>
    <row r="2864" spans="1:45" x14ac:dyDescent="0.3">
      <c r="A2864">
        <v>15</v>
      </c>
      <c r="B2864" s="2" t="s">
        <v>983</v>
      </c>
      <c r="C2864" s="2" t="s">
        <v>1001</v>
      </c>
      <c r="D2864" s="2" t="s">
        <v>1007</v>
      </c>
      <c r="E2864" s="2" t="s">
        <v>985</v>
      </c>
      <c r="F2864">
        <v>2</v>
      </c>
      <c r="G2864" s="1">
        <v>41656</v>
      </c>
      <c r="H2864" s="61">
        <v>2014</v>
      </c>
      <c r="I2864" s="5" t="s">
        <v>986</v>
      </c>
      <c r="J2864" s="1">
        <v>41665</v>
      </c>
      <c r="K2864" s="42">
        <v>5</v>
      </c>
      <c r="L2864" t="str">
        <f t="shared" si="317"/>
        <v>Somero</v>
      </c>
      <c r="M2864" s="2" t="s">
        <v>1038</v>
      </c>
      <c r="N2864" t="str">
        <f>VLOOKUP(M2864,spp!A:B,2,FALSE)</f>
        <v>Holacanthus passer</v>
      </c>
      <c r="O2864">
        <f t="shared" si="316"/>
        <v>2</v>
      </c>
      <c r="S2864">
        <v>2</v>
      </c>
      <c r="AJ2864">
        <f>VLOOKUP(M2864,spp!A:C,3,FALSE)</f>
        <v>2</v>
      </c>
      <c r="AK2864">
        <f>VLOOKUP(M2864,spp!A:D,4,FALSE)</f>
        <v>3</v>
      </c>
      <c r="AL2864">
        <f t="shared" si="318"/>
        <v>21437.5</v>
      </c>
      <c r="AM2864">
        <f t="shared" si="319"/>
        <v>535.9375</v>
      </c>
      <c r="AN2864">
        <f t="shared" si="320"/>
        <v>5359.375</v>
      </c>
      <c r="AO2864">
        <f t="shared" si="321"/>
        <v>5.359375</v>
      </c>
      <c r="AP2864">
        <f t="shared" si="322"/>
        <v>0.04</v>
      </c>
      <c r="AQ2864">
        <f>VLOOKUP(M2864,spp!A:H,8,FALSE)</f>
        <v>2.6</v>
      </c>
      <c r="AR2864" t="str">
        <f>VLOOKUP(M2864,spp!A:K,10,FALSE)</f>
        <v>Herbívoro</v>
      </c>
      <c r="AS2864" t="str">
        <f>VLOOKUP(M2864,spp!A:L,12,FALSE)</f>
        <v>LC</v>
      </c>
    </row>
    <row r="2865" spans="1:45" x14ac:dyDescent="0.3">
      <c r="A2865">
        <v>15</v>
      </c>
      <c r="B2865" s="2" t="s">
        <v>983</v>
      </c>
      <c r="C2865" s="2" t="s">
        <v>1001</v>
      </c>
      <c r="D2865" s="2" t="s">
        <v>1007</v>
      </c>
      <c r="E2865" s="2" t="s">
        <v>985</v>
      </c>
      <c r="F2865">
        <v>2</v>
      </c>
      <c r="G2865" s="1">
        <v>41656</v>
      </c>
      <c r="H2865" s="61">
        <v>2014</v>
      </c>
      <c r="I2865" s="5" t="s">
        <v>986</v>
      </c>
      <c r="J2865" s="1">
        <v>41665</v>
      </c>
      <c r="K2865" s="42">
        <v>5</v>
      </c>
      <c r="L2865" t="str">
        <f t="shared" si="317"/>
        <v>Somero</v>
      </c>
      <c r="M2865" s="2" t="s">
        <v>1037</v>
      </c>
      <c r="N2865" t="str">
        <f>VLOOKUP(M2865,spp!A:B,2,FALSE)</f>
        <v>Prionurus laticlavius</v>
      </c>
      <c r="O2865">
        <f t="shared" si="316"/>
        <v>1</v>
      </c>
      <c r="S2865">
        <v>1</v>
      </c>
      <c r="AJ2865" t="str">
        <f>VLOOKUP(M2865,spp!A:C,3,FALSE)</f>
        <v>0.19800000000000001</v>
      </c>
      <c r="AK2865">
        <f>VLOOKUP(M2865,spp!A:D,4,FALSE)</f>
        <v>2.504</v>
      </c>
      <c r="AL2865">
        <f t="shared" si="318"/>
        <v>256.58570915802454</v>
      </c>
      <c r="AM2865">
        <f t="shared" si="319"/>
        <v>6.4146427289506134</v>
      </c>
      <c r="AN2865">
        <f t="shared" si="320"/>
        <v>64.146427289506136</v>
      </c>
      <c r="AO2865">
        <f t="shared" si="321"/>
        <v>6.4146427289506133E-2</v>
      </c>
      <c r="AP2865">
        <f t="shared" si="322"/>
        <v>0.02</v>
      </c>
      <c r="AQ2865">
        <f>VLOOKUP(M2865,spp!A:H,8,FALSE)</f>
        <v>2.7</v>
      </c>
      <c r="AR2865" t="str">
        <f>VLOOKUP(M2865,spp!A:K,10,FALSE)</f>
        <v>Herbívoro</v>
      </c>
      <c r="AS2865" t="str">
        <f>VLOOKUP(M2865,spp!A:L,12,FALSE)</f>
        <v>LC</v>
      </c>
    </row>
    <row r="2866" spans="1:45" x14ac:dyDescent="0.3">
      <c r="A2866">
        <v>15</v>
      </c>
      <c r="B2866" s="2" t="s">
        <v>983</v>
      </c>
      <c r="C2866" s="2" t="s">
        <v>1001</v>
      </c>
      <c r="D2866" s="2" t="s">
        <v>1007</v>
      </c>
      <c r="E2866" s="2" t="s">
        <v>985</v>
      </c>
      <c r="F2866">
        <v>2</v>
      </c>
      <c r="G2866" s="1">
        <v>41656</v>
      </c>
      <c r="H2866" s="61">
        <v>2014</v>
      </c>
      <c r="I2866" s="5" t="s">
        <v>986</v>
      </c>
      <c r="J2866" s="1">
        <v>41665</v>
      </c>
      <c r="K2866" s="42">
        <v>5</v>
      </c>
      <c r="L2866" t="str">
        <f t="shared" si="317"/>
        <v>Somero</v>
      </c>
      <c r="M2866" s="2" t="s">
        <v>1041</v>
      </c>
      <c r="N2866" t="str">
        <f>VLOOKUP(M2866,spp!A:B,2,FALSE)</f>
        <v>Chromis atrilobata</v>
      </c>
      <c r="O2866">
        <f t="shared" si="316"/>
        <v>500</v>
      </c>
      <c r="P2866">
        <v>500</v>
      </c>
      <c r="AJ2866">
        <f>VLOOKUP(M2866,spp!A:C,3,FALSE)</f>
        <v>5</v>
      </c>
      <c r="AK2866">
        <f>VLOOKUP(M2866,spp!A:D,4,FALSE)</f>
        <v>3.41655</v>
      </c>
      <c r="AL2866">
        <f t="shared" si="318"/>
        <v>57216.586599047252</v>
      </c>
      <c r="AM2866">
        <f t="shared" si="319"/>
        <v>1430.4146649761813</v>
      </c>
      <c r="AN2866">
        <f t="shared" si="320"/>
        <v>14304.146649761813</v>
      </c>
      <c r="AO2866">
        <f t="shared" si="321"/>
        <v>14.304146649761813</v>
      </c>
      <c r="AP2866">
        <f t="shared" si="322"/>
        <v>10</v>
      </c>
      <c r="AQ2866">
        <f>VLOOKUP(M2866,spp!A:H,8,FALSE)</f>
        <v>3.4</v>
      </c>
      <c r="AR2866" t="str">
        <f>VLOOKUP(M2866,spp!A:K,10,FALSE)</f>
        <v>Planctívoro</v>
      </c>
      <c r="AS2866" t="str">
        <f>VLOOKUP(M2866,spp!A:L,12,FALSE)</f>
        <v>LC</v>
      </c>
    </row>
    <row r="2867" spans="1:45" x14ac:dyDescent="0.3">
      <c r="A2867">
        <v>15</v>
      </c>
      <c r="B2867" s="2" t="s">
        <v>983</v>
      </c>
      <c r="C2867" s="2" t="s">
        <v>1001</v>
      </c>
      <c r="D2867" s="2" t="s">
        <v>1007</v>
      </c>
      <c r="E2867" s="2" t="s">
        <v>985</v>
      </c>
      <c r="F2867">
        <v>2</v>
      </c>
      <c r="G2867" s="1">
        <v>41656</v>
      </c>
      <c r="H2867" s="61">
        <v>2014</v>
      </c>
      <c r="I2867" s="5" t="s">
        <v>986</v>
      </c>
      <c r="J2867" s="1">
        <v>41665</v>
      </c>
      <c r="K2867" s="42">
        <v>5</v>
      </c>
      <c r="L2867" t="str">
        <f t="shared" si="317"/>
        <v>Somero</v>
      </c>
      <c r="M2867" s="2" t="s">
        <v>1028</v>
      </c>
      <c r="N2867" t="str">
        <f>VLOOKUP(M2867,spp!A:B,2,FALSE)</f>
        <v>Thalassoma lucasanum</v>
      </c>
      <c r="O2867">
        <f t="shared" si="316"/>
        <v>250</v>
      </c>
      <c r="P2867">
        <v>50</v>
      </c>
      <c r="Q2867">
        <v>200</v>
      </c>
      <c r="AJ2867">
        <f>VLOOKUP(M2867,spp!A:C,3,FALSE)</f>
        <v>1.261E-2</v>
      </c>
      <c r="AK2867">
        <f>VLOOKUP(M2867,spp!A:D,4,FALSE)</f>
        <v>2</v>
      </c>
      <c r="AL2867">
        <f t="shared" si="318"/>
        <v>145.80312500000002</v>
      </c>
      <c r="AM2867">
        <f t="shared" si="319"/>
        <v>3.6450781250000004</v>
      </c>
      <c r="AN2867">
        <f t="shared" si="320"/>
        <v>36.450781250000006</v>
      </c>
      <c r="AO2867">
        <f t="shared" si="321"/>
        <v>3.6450781250000008E-2</v>
      </c>
      <c r="AP2867">
        <f t="shared" si="322"/>
        <v>5</v>
      </c>
      <c r="AQ2867">
        <f>VLOOKUP(M2867,spp!A:H,8,FALSE)</f>
        <v>3.5</v>
      </c>
      <c r="AR2867" t="str">
        <f>VLOOKUP(M2867,spp!A:K,10,FALSE)</f>
        <v>Depredador</v>
      </c>
      <c r="AS2867" t="str">
        <f>VLOOKUP(M2867,spp!A:L,12,FALSE)</f>
        <v>LC</v>
      </c>
    </row>
    <row r="2868" spans="1:45" x14ac:dyDescent="0.3">
      <c r="A2868">
        <v>15</v>
      </c>
      <c r="B2868" s="2" t="s">
        <v>983</v>
      </c>
      <c r="C2868" s="2" t="s">
        <v>1001</v>
      </c>
      <c r="D2868" s="2" t="s">
        <v>1007</v>
      </c>
      <c r="E2868" s="2" t="s">
        <v>985</v>
      </c>
      <c r="F2868">
        <v>2</v>
      </c>
      <c r="G2868" s="1">
        <v>41656</v>
      </c>
      <c r="H2868" s="61">
        <v>2014</v>
      </c>
      <c r="I2868" s="5" t="s">
        <v>986</v>
      </c>
      <c r="J2868" s="1">
        <v>41665</v>
      </c>
      <c r="K2868" s="42">
        <v>5</v>
      </c>
      <c r="L2868" t="str">
        <f t="shared" si="317"/>
        <v>Somero</v>
      </c>
      <c r="M2868" s="2" t="s">
        <v>1046</v>
      </c>
      <c r="N2868" t="str">
        <f>VLOOKUP(M2868,spp!A:B,2,FALSE)</f>
        <v>Arothron meleagris</v>
      </c>
      <c r="O2868">
        <f t="shared" si="316"/>
        <v>3</v>
      </c>
      <c r="S2868">
        <v>3</v>
      </c>
      <c r="AJ2868">
        <f>VLOOKUP(M2868,spp!A:C,3,FALSE)</f>
        <v>3</v>
      </c>
      <c r="AK2868">
        <f>VLOOKUP(M2868,spp!A:D,4,FALSE)</f>
        <v>2</v>
      </c>
      <c r="AL2868">
        <f t="shared" si="318"/>
        <v>2756.25</v>
      </c>
      <c r="AM2868">
        <f t="shared" si="319"/>
        <v>68.90625</v>
      </c>
      <c r="AN2868">
        <f t="shared" si="320"/>
        <v>689.0625</v>
      </c>
      <c r="AO2868">
        <f t="shared" si="321"/>
        <v>0.68906250000000002</v>
      </c>
      <c r="AP2868">
        <f t="shared" si="322"/>
        <v>0.06</v>
      </c>
      <c r="AQ2868">
        <f>VLOOKUP(M2868,spp!A:H,8,FALSE)</f>
        <v>3.4</v>
      </c>
      <c r="AR2868" t="str">
        <f>VLOOKUP(M2868,spp!A:K,10,FALSE)</f>
        <v>Depredador</v>
      </c>
      <c r="AS2868" t="str">
        <f>VLOOKUP(M2868,spp!A:L,12,FALSE)</f>
        <v>NE</v>
      </c>
    </row>
    <row r="2869" spans="1:45" x14ac:dyDescent="0.3">
      <c r="A2869">
        <v>15</v>
      </c>
      <c r="B2869" s="2" t="s">
        <v>983</v>
      </c>
      <c r="C2869" s="2" t="s">
        <v>1001</v>
      </c>
      <c r="D2869" s="2" t="s">
        <v>1007</v>
      </c>
      <c r="E2869" s="2" t="s">
        <v>985</v>
      </c>
      <c r="F2869">
        <v>3</v>
      </c>
      <c r="G2869" s="1">
        <v>41656</v>
      </c>
      <c r="H2869" s="61">
        <v>2014</v>
      </c>
      <c r="I2869" s="5" t="s">
        <v>986</v>
      </c>
      <c r="J2869" s="1">
        <v>41665</v>
      </c>
      <c r="K2869" s="42">
        <v>5</v>
      </c>
      <c r="L2869" t="str">
        <f t="shared" si="317"/>
        <v>Somero</v>
      </c>
      <c r="M2869" s="2" t="s">
        <v>1198</v>
      </c>
      <c r="N2869" t="str">
        <f>VLOOKUP(M2869,spp!A:B,2,FALSE)</f>
        <v>Dermatolepis dermatolepis</v>
      </c>
      <c r="O2869">
        <f t="shared" si="316"/>
        <v>3</v>
      </c>
      <c r="V2869">
        <v>3</v>
      </c>
      <c r="AJ2869">
        <f>VLOOKUP(M2869,spp!A:C,3,FALSE)</f>
        <v>1</v>
      </c>
      <c r="AK2869">
        <f>VLOOKUP(M2869,spp!A:D,4,FALSE)</f>
        <v>3</v>
      </c>
      <c r="AL2869">
        <f t="shared" si="318"/>
        <v>273375</v>
      </c>
      <c r="AM2869">
        <f t="shared" si="319"/>
        <v>6834.375</v>
      </c>
      <c r="AN2869">
        <f t="shared" si="320"/>
        <v>68343.75</v>
      </c>
      <c r="AO2869">
        <f t="shared" si="321"/>
        <v>68.34375</v>
      </c>
      <c r="AP2869">
        <f t="shared" si="322"/>
        <v>0.06</v>
      </c>
      <c r="AQ2869">
        <f>VLOOKUP(M2869,spp!A:H,8,FALSE)</f>
        <v>4.5</v>
      </c>
      <c r="AR2869" t="str">
        <f>VLOOKUP(M2869,spp!A:K,10,FALSE)</f>
        <v>Depredador Tope</v>
      </c>
      <c r="AS2869" t="str">
        <f>VLOOKUP(M2869,spp!A:L,12,FALSE)</f>
        <v>LC</v>
      </c>
    </row>
    <row r="2870" spans="1:45" x14ac:dyDescent="0.3">
      <c r="A2870">
        <v>15</v>
      </c>
      <c r="B2870" s="2" t="s">
        <v>983</v>
      </c>
      <c r="C2870" s="2" t="s">
        <v>1001</v>
      </c>
      <c r="D2870" s="2" t="s">
        <v>1007</v>
      </c>
      <c r="E2870" s="2" t="s">
        <v>985</v>
      </c>
      <c r="F2870">
        <v>3</v>
      </c>
      <c r="G2870" s="1">
        <v>41656</v>
      </c>
      <c r="H2870" s="61">
        <v>2014</v>
      </c>
      <c r="I2870" s="5" t="s">
        <v>986</v>
      </c>
      <c r="J2870" s="1">
        <v>41665</v>
      </c>
      <c r="K2870" s="42">
        <v>5</v>
      </c>
      <c r="L2870" t="str">
        <f t="shared" si="317"/>
        <v>Somero</v>
      </c>
      <c r="M2870" s="2" t="s">
        <v>1195</v>
      </c>
      <c r="N2870" t="str">
        <f>VLOOKUP(M2870,spp!A:B,2,FALSE)</f>
        <v>Melichthys niger</v>
      </c>
      <c r="O2870">
        <f t="shared" si="316"/>
        <v>14</v>
      </c>
      <c r="T2870">
        <v>9</v>
      </c>
      <c r="U2870">
        <v>5</v>
      </c>
      <c r="AJ2870">
        <f>VLOOKUP(M2870,spp!A:C,3,FALSE)</f>
        <v>5</v>
      </c>
      <c r="AK2870">
        <f>VLOOKUP(M2870,spp!A:D,4,FALSE)</f>
        <v>3</v>
      </c>
      <c r="AL2870">
        <f t="shared" si="318"/>
        <v>1775000</v>
      </c>
      <c r="AM2870">
        <f t="shared" si="319"/>
        <v>44375</v>
      </c>
      <c r="AN2870">
        <f t="shared" si="320"/>
        <v>443750</v>
      </c>
      <c r="AO2870">
        <f t="shared" si="321"/>
        <v>443.75</v>
      </c>
      <c r="AP2870">
        <f t="shared" si="322"/>
        <v>0.28000000000000003</v>
      </c>
      <c r="AQ2870">
        <f>VLOOKUP(M2870,spp!A:H,8,FALSE)</f>
        <v>2.4</v>
      </c>
      <c r="AR2870" t="str">
        <f>VLOOKUP(M2870,spp!A:K,10,FALSE)</f>
        <v>Herbívoro</v>
      </c>
      <c r="AS2870" t="str">
        <f>VLOOKUP(M2870,spp!A:L,12,FALSE)</f>
        <v>NE</v>
      </c>
    </row>
    <row r="2871" spans="1:45" x14ac:dyDescent="0.3">
      <c r="A2871">
        <v>15</v>
      </c>
      <c r="B2871" s="2" t="s">
        <v>983</v>
      </c>
      <c r="C2871" s="2" t="s">
        <v>1001</v>
      </c>
      <c r="D2871" s="2" t="s">
        <v>1007</v>
      </c>
      <c r="E2871" s="2" t="s">
        <v>985</v>
      </c>
      <c r="F2871">
        <v>3</v>
      </c>
      <c r="G2871" s="1">
        <v>41656</v>
      </c>
      <c r="H2871" s="61">
        <v>2014</v>
      </c>
      <c r="I2871" s="5" t="s">
        <v>986</v>
      </c>
      <c r="J2871" s="1">
        <v>41665</v>
      </c>
      <c r="K2871" s="42">
        <v>5</v>
      </c>
      <c r="L2871" t="str">
        <f t="shared" si="317"/>
        <v>Somero</v>
      </c>
      <c r="M2871" s="2" t="s">
        <v>1038</v>
      </c>
      <c r="N2871" t="str">
        <f>VLOOKUP(M2871,spp!A:B,2,FALSE)</f>
        <v>Holacanthus passer</v>
      </c>
      <c r="O2871">
        <f t="shared" si="316"/>
        <v>1</v>
      </c>
      <c r="T2871">
        <v>1</v>
      </c>
      <c r="AJ2871">
        <f>VLOOKUP(M2871,spp!A:C,3,FALSE)</f>
        <v>2</v>
      </c>
      <c r="AK2871">
        <f>VLOOKUP(M2871,spp!A:D,4,FALSE)</f>
        <v>3</v>
      </c>
      <c r="AL2871">
        <f t="shared" si="318"/>
        <v>31250</v>
      </c>
      <c r="AM2871">
        <f t="shared" si="319"/>
        <v>781.25</v>
      </c>
      <c r="AN2871">
        <f t="shared" si="320"/>
        <v>7812.5</v>
      </c>
      <c r="AO2871">
        <f t="shared" si="321"/>
        <v>7.8125</v>
      </c>
      <c r="AP2871">
        <f t="shared" si="322"/>
        <v>0.02</v>
      </c>
      <c r="AQ2871">
        <f>VLOOKUP(M2871,spp!A:H,8,FALSE)</f>
        <v>2.6</v>
      </c>
      <c r="AR2871" t="str">
        <f>VLOOKUP(M2871,spp!A:K,10,FALSE)</f>
        <v>Herbívoro</v>
      </c>
      <c r="AS2871" t="str">
        <f>VLOOKUP(M2871,spp!A:L,12,FALSE)</f>
        <v>LC</v>
      </c>
    </row>
    <row r="2872" spans="1:45" x14ac:dyDescent="0.3">
      <c r="A2872">
        <v>15</v>
      </c>
      <c r="B2872" s="2" t="s">
        <v>983</v>
      </c>
      <c r="C2872" s="2" t="s">
        <v>1001</v>
      </c>
      <c r="D2872" s="2" t="s">
        <v>1007</v>
      </c>
      <c r="E2872" s="2" t="s">
        <v>985</v>
      </c>
      <c r="F2872">
        <v>3</v>
      </c>
      <c r="G2872" s="1">
        <v>41656</v>
      </c>
      <c r="H2872" s="61">
        <v>2014</v>
      </c>
      <c r="I2872" s="5" t="s">
        <v>986</v>
      </c>
      <c r="J2872" s="1">
        <v>41665</v>
      </c>
      <c r="K2872" s="42">
        <v>5</v>
      </c>
      <c r="L2872" t="str">
        <f t="shared" si="317"/>
        <v>Somero</v>
      </c>
      <c r="M2872" s="2" t="s">
        <v>1028</v>
      </c>
      <c r="N2872" t="str">
        <f>VLOOKUP(M2872,spp!A:B,2,FALSE)</f>
        <v>Thalassoma lucasanum</v>
      </c>
      <c r="O2872">
        <f t="shared" si="316"/>
        <v>200</v>
      </c>
      <c r="Q2872">
        <v>200</v>
      </c>
      <c r="AJ2872">
        <f>VLOOKUP(M2872,spp!A:C,3,FALSE)</f>
        <v>1.261E-2</v>
      </c>
      <c r="AK2872">
        <f>VLOOKUP(M2872,spp!A:D,4,FALSE)</f>
        <v>2</v>
      </c>
      <c r="AL2872">
        <f t="shared" si="318"/>
        <v>141.86250000000001</v>
      </c>
      <c r="AM2872">
        <f t="shared" si="319"/>
        <v>3.5465625000000003</v>
      </c>
      <c r="AN2872">
        <f t="shared" si="320"/>
        <v>35.465625000000003</v>
      </c>
      <c r="AO2872">
        <f t="shared" si="321"/>
        <v>3.5465625000000001E-2</v>
      </c>
      <c r="AP2872">
        <f t="shared" si="322"/>
        <v>4</v>
      </c>
      <c r="AQ2872">
        <f>VLOOKUP(M2872,spp!A:H,8,FALSE)</f>
        <v>3.5</v>
      </c>
      <c r="AR2872" t="str">
        <f>VLOOKUP(M2872,spp!A:K,10,FALSE)</f>
        <v>Depredador</v>
      </c>
      <c r="AS2872" t="str">
        <f>VLOOKUP(M2872,spp!A:L,12,FALSE)</f>
        <v>LC</v>
      </c>
    </row>
    <row r="2873" spans="1:45" x14ac:dyDescent="0.3">
      <c r="A2873">
        <v>15</v>
      </c>
      <c r="B2873" s="2" t="s">
        <v>983</v>
      </c>
      <c r="C2873" s="2" t="s">
        <v>1001</v>
      </c>
      <c r="D2873" s="2" t="s">
        <v>1007</v>
      </c>
      <c r="E2873" s="2" t="s">
        <v>985</v>
      </c>
      <c r="F2873">
        <v>3</v>
      </c>
      <c r="G2873" s="1">
        <v>41656</v>
      </c>
      <c r="H2873" s="61">
        <v>2014</v>
      </c>
      <c r="I2873" s="5" t="s">
        <v>986</v>
      </c>
      <c r="J2873" s="1">
        <v>41665</v>
      </c>
      <c r="K2873" s="42">
        <v>5</v>
      </c>
      <c r="L2873" t="str">
        <f t="shared" si="317"/>
        <v>Somero</v>
      </c>
      <c r="M2873" s="2" t="s">
        <v>1079</v>
      </c>
      <c r="N2873" t="str">
        <f>VLOOKUP(M2873,spp!A:B,2,FALSE)</f>
        <v>Cirrhitichthys oxycephalus</v>
      </c>
      <c r="O2873">
        <f t="shared" si="316"/>
        <v>10</v>
      </c>
      <c r="P2873">
        <v>10</v>
      </c>
      <c r="AJ2873">
        <f>VLOOKUP(M2873,spp!A:C,3,FALSE)</f>
        <v>3.32E-2</v>
      </c>
      <c r="AK2873">
        <f>VLOOKUP(M2873,spp!A:D,4,FALSE)</f>
        <v>3</v>
      </c>
      <c r="AL2873">
        <f t="shared" si="318"/>
        <v>5.1875</v>
      </c>
      <c r="AM2873">
        <f t="shared" si="319"/>
        <v>0.12968750000000001</v>
      </c>
      <c r="AN2873">
        <f t="shared" si="320"/>
        <v>1.296875</v>
      </c>
      <c r="AO2873">
        <f t="shared" si="321"/>
        <v>1.2968750000000001E-3</v>
      </c>
      <c r="AP2873">
        <f t="shared" si="322"/>
        <v>0.2</v>
      </c>
      <c r="AQ2873">
        <f>VLOOKUP(M2873,spp!A:H,8,FALSE)</f>
        <v>3.9</v>
      </c>
      <c r="AR2873" t="str">
        <f>VLOOKUP(M2873,spp!A:K,10,FALSE)</f>
        <v>Depredador</v>
      </c>
      <c r="AS2873" t="str">
        <f>VLOOKUP(M2873,spp!A:L,12,FALSE)</f>
        <v>NE</v>
      </c>
    </row>
    <row r="2874" spans="1:45" x14ac:dyDescent="0.3">
      <c r="A2874">
        <v>15</v>
      </c>
      <c r="B2874" s="2" t="s">
        <v>983</v>
      </c>
      <c r="C2874" s="2" t="s">
        <v>1001</v>
      </c>
      <c r="D2874" s="2" t="s">
        <v>1007</v>
      </c>
      <c r="E2874" s="2" t="s">
        <v>985</v>
      </c>
      <c r="F2874">
        <v>3</v>
      </c>
      <c r="G2874" s="1">
        <v>41656</v>
      </c>
      <c r="H2874" s="61">
        <v>2014</v>
      </c>
      <c r="I2874" s="5" t="s">
        <v>986</v>
      </c>
      <c r="J2874" s="1">
        <v>41665</v>
      </c>
      <c r="K2874" s="42">
        <v>5</v>
      </c>
      <c r="L2874" t="str">
        <f t="shared" si="317"/>
        <v>Somero</v>
      </c>
      <c r="M2874" s="2" t="s">
        <v>1022</v>
      </c>
      <c r="N2874" t="str">
        <f>VLOOKUP(M2874,spp!A:B,2,FALSE)</f>
        <v>Epinephelus labriformis</v>
      </c>
      <c r="O2874">
        <f t="shared" si="316"/>
        <v>2</v>
      </c>
      <c r="T2874">
        <v>2</v>
      </c>
      <c r="AJ2874">
        <f>VLOOKUP(M2874,spp!A:C,3,FALSE)</f>
        <v>3</v>
      </c>
      <c r="AK2874">
        <f>VLOOKUP(M2874,spp!A:D,4,FALSE)</f>
        <v>2.9</v>
      </c>
      <c r="AL2874">
        <f t="shared" si="318"/>
        <v>67948.093469783897</v>
      </c>
      <c r="AM2874">
        <f t="shared" si="319"/>
        <v>1698.7023367445975</v>
      </c>
      <c r="AN2874">
        <f t="shared" si="320"/>
        <v>16987.023367445974</v>
      </c>
      <c r="AO2874">
        <f t="shared" si="321"/>
        <v>16.987023367445975</v>
      </c>
      <c r="AP2874">
        <f t="shared" si="322"/>
        <v>0.04</v>
      </c>
      <c r="AQ2874">
        <f>VLOOKUP(M2874,spp!A:H,8,FALSE)</f>
        <v>4</v>
      </c>
      <c r="AR2874" t="str">
        <f>VLOOKUP(M2874,spp!A:K,10,FALSE)</f>
        <v>Depredador Tope</v>
      </c>
      <c r="AS2874" t="str">
        <f>VLOOKUP(M2874,spp!A:L,12,FALSE)</f>
        <v>LC</v>
      </c>
    </row>
    <row r="2875" spans="1:45" x14ac:dyDescent="0.3">
      <c r="A2875">
        <v>15</v>
      </c>
      <c r="B2875" s="2" t="s">
        <v>983</v>
      </c>
      <c r="C2875" s="2" t="s">
        <v>1001</v>
      </c>
      <c r="D2875" s="2" t="s">
        <v>1007</v>
      </c>
      <c r="E2875" s="2" t="s">
        <v>985</v>
      </c>
      <c r="F2875">
        <v>3</v>
      </c>
      <c r="G2875" s="1">
        <v>41656</v>
      </c>
      <c r="H2875" s="61">
        <v>2014</v>
      </c>
      <c r="I2875" s="5" t="s">
        <v>986</v>
      </c>
      <c r="J2875" s="1">
        <v>41665</v>
      </c>
      <c r="K2875" s="42">
        <v>5</v>
      </c>
      <c r="L2875" t="str">
        <f t="shared" si="317"/>
        <v>Somero</v>
      </c>
      <c r="M2875" s="2" t="s">
        <v>1050</v>
      </c>
      <c r="N2875" t="str">
        <f>VLOOKUP(M2875,spp!A:B,2,FALSE)</f>
        <v>Stegastes flavilatus</v>
      </c>
      <c r="O2875">
        <f t="shared" si="316"/>
        <v>10</v>
      </c>
      <c r="P2875">
        <v>10</v>
      </c>
      <c r="AJ2875">
        <f>VLOOKUP(M2875,spp!A:C,3,FALSE)</f>
        <v>3.49E-2</v>
      </c>
      <c r="AK2875">
        <f>VLOOKUP(M2875,spp!A:D,4,FALSE)</f>
        <v>2</v>
      </c>
      <c r="AL2875">
        <f t="shared" si="318"/>
        <v>2.1812500000000004</v>
      </c>
      <c r="AM2875">
        <f t="shared" si="319"/>
        <v>5.453125000000001E-2</v>
      </c>
      <c r="AN2875">
        <f t="shared" si="320"/>
        <v>0.54531250000000009</v>
      </c>
      <c r="AO2875">
        <f t="shared" si="321"/>
        <v>5.4531250000000012E-4</v>
      </c>
      <c r="AP2875">
        <f t="shared" si="322"/>
        <v>0.2</v>
      </c>
      <c r="AQ2875">
        <f>VLOOKUP(M2875,spp!A:H,8,FALSE)</f>
        <v>2</v>
      </c>
      <c r="AR2875" t="str">
        <f>VLOOKUP(M2875,spp!A:K,10,FALSE)</f>
        <v>Herbívoro</v>
      </c>
      <c r="AS2875" t="str">
        <f>VLOOKUP(M2875,spp!A:L,12,FALSE)</f>
        <v>LC</v>
      </c>
    </row>
    <row r="2876" spans="1:45" x14ac:dyDescent="0.3">
      <c r="A2876">
        <v>15</v>
      </c>
      <c r="B2876" s="2" t="s">
        <v>983</v>
      </c>
      <c r="C2876" s="2" t="s">
        <v>1001</v>
      </c>
      <c r="D2876" s="2" t="s">
        <v>1007</v>
      </c>
      <c r="E2876" s="2" t="s">
        <v>985</v>
      </c>
      <c r="F2876">
        <v>3</v>
      </c>
      <c r="G2876" s="1">
        <v>41656</v>
      </c>
      <c r="H2876" s="61">
        <v>2014</v>
      </c>
      <c r="I2876" s="5" t="s">
        <v>986</v>
      </c>
      <c r="J2876" s="1">
        <v>41665</v>
      </c>
      <c r="K2876" s="42">
        <v>5</v>
      </c>
      <c r="L2876" t="str">
        <f t="shared" si="317"/>
        <v>Somero</v>
      </c>
      <c r="M2876" s="2" t="s">
        <v>1041</v>
      </c>
      <c r="N2876" t="str">
        <f>VLOOKUP(M2876,spp!A:B,2,FALSE)</f>
        <v>Chromis atrilobata</v>
      </c>
      <c r="O2876">
        <f t="shared" si="316"/>
        <v>700</v>
      </c>
      <c r="P2876">
        <v>700</v>
      </c>
      <c r="AJ2876">
        <f>VLOOKUP(M2876,spp!A:C,3,FALSE)</f>
        <v>5</v>
      </c>
      <c r="AK2876">
        <f>VLOOKUP(M2876,spp!A:D,4,FALSE)</f>
        <v>3.41655</v>
      </c>
      <c r="AL2876">
        <f t="shared" si="318"/>
        <v>80103.221238666156</v>
      </c>
      <c r="AM2876">
        <f t="shared" si="319"/>
        <v>2002.5805309666539</v>
      </c>
      <c r="AN2876">
        <f t="shared" si="320"/>
        <v>20025.805309666539</v>
      </c>
      <c r="AO2876">
        <f t="shared" si="321"/>
        <v>20.025805309666538</v>
      </c>
      <c r="AP2876">
        <f t="shared" si="322"/>
        <v>14</v>
      </c>
      <c r="AQ2876">
        <f>VLOOKUP(M2876,spp!A:H,8,FALSE)</f>
        <v>3.4</v>
      </c>
      <c r="AR2876" t="str">
        <f>VLOOKUP(M2876,spp!A:K,10,FALSE)</f>
        <v>Planctívoro</v>
      </c>
      <c r="AS2876" t="str">
        <f>VLOOKUP(M2876,spp!A:L,12,FALSE)</f>
        <v>LC</v>
      </c>
    </row>
    <row r="2877" spans="1:45" x14ac:dyDescent="0.3">
      <c r="A2877">
        <v>15</v>
      </c>
      <c r="B2877" s="2" t="s">
        <v>983</v>
      </c>
      <c r="C2877" s="2" t="s">
        <v>1001</v>
      </c>
      <c r="D2877" s="2" t="s">
        <v>1007</v>
      </c>
      <c r="E2877" s="2" t="s">
        <v>985</v>
      </c>
      <c r="F2877">
        <v>3</v>
      </c>
      <c r="G2877" s="1">
        <v>41656</v>
      </c>
      <c r="H2877" s="61">
        <v>2014</v>
      </c>
      <c r="I2877" s="5" t="s">
        <v>986</v>
      </c>
      <c r="J2877" s="1">
        <v>41665</v>
      </c>
      <c r="K2877" s="42">
        <v>5</v>
      </c>
      <c r="L2877" t="str">
        <f t="shared" si="317"/>
        <v>Somero</v>
      </c>
      <c r="M2877" s="2" t="s">
        <v>1047</v>
      </c>
      <c r="N2877" t="str">
        <f>VLOOKUP(M2877,spp!A:B,2,FALSE)</f>
        <v>Scarus rubroviolaceus</v>
      </c>
      <c r="O2877">
        <f t="shared" si="316"/>
        <v>2</v>
      </c>
      <c r="U2877">
        <v>2</v>
      </c>
      <c r="AJ2877">
        <f>VLOOKUP(M2877,spp!A:C,3,FALSE)</f>
        <v>1</v>
      </c>
      <c r="AK2877">
        <f>VLOOKUP(M2877,spp!A:D,4,FALSE)</f>
        <v>3.109</v>
      </c>
      <c r="AL2877">
        <f t="shared" si="318"/>
        <v>126339.03214806969</v>
      </c>
      <c r="AM2877">
        <f t="shared" si="319"/>
        <v>3158.4758037017423</v>
      </c>
      <c r="AN2877">
        <f t="shared" si="320"/>
        <v>31584.758037017422</v>
      </c>
      <c r="AO2877">
        <f t="shared" si="321"/>
        <v>31.584758037017423</v>
      </c>
      <c r="AP2877">
        <f t="shared" si="322"/>
        <v>0.04</v>
      </c>
      <c r="AQ2877">
        <f>VLOOKUP(M2877,spp!A:H,8,FALSE)</f>
        <v>2</v>
      </c>
      <c r="AR2877" t="str">
        <f>VLOOKUP(M2877,spp!A:K,10,FALSE)</f>
        <v>Herbívoro</v>
      </c>
      <c r="AS2877" t="str">
        <f>VLOOKUP(M2877,spp!A:L,12,FALSE)</f>
        <v>LC</v>
      </c>
    </row>
    <row r="2878" spans="1:45" x14ac:dyDescent="0.3">
      <c r="A2878">
        <v>15</v>
      </c>
      <c r="B2878" s="2" t="s">
        <v>983</v>
      </c>
      <c r="C2878" s="2" t="s">
        <v>1001</v>
      </c>
      <c r="D2878" s="2" t="s">
        <v>1007</v>
      </c>
      <c r="E2878" s="2" t="s">
        <v>985</v>
      </c>
      <c r="F2878">
        <v>3</v>
      </c>
      <c r="G2878" s="1">
        <v>41656</v>
      </c>
      <c r="H2878" s="61">
        <v>2014</v>
      </c>
      <c r="I2878" s="5" t="s">
        <v>986</v>
      </c>
      <c r="J2878" s="1">
        <v>41665</v>
      </c>
      <c r="K2878" s="42">
        <v>5</v>
      </c>
      <c r="L2878" t="str">
        <f t="shared" si="317"/>
        <v>Somero</v>
      </c>
      <c r="M2878" s="2" t="s">
        <v>1042</v>
      </c>
      <c r="N2878" t="str">
        <f>VLOOKUP(M2878,spp!A:B,2,FALSE)</f>
        <v>Bodianus diplotaenia</v>
      </c>
      <c r="O2878">
        <f t="shared" ref="O2878:O2941" si="323">+SUM(P2878:AF2878)</f>
        <v>2</v>
      </c>
      <c r="U2878">
        <v>2</v>
      </c>
      <c r="AJ2878">
        <f>VLOOKUP(M2878,spp!A:C,3,FALSE)</f>
        <v>2.01E-2</v>
      </c>
      <c r="AK2878">
        <f>VLOOKUP(M2878,spp!A:D,4,FALSE)</f>
        <v>2</v>
      </c>
      <c r="AL2878">
        <f t="shared" si="318"/>
        <v>49.244999999999997</v>
      </c>
      <c r="AM2878">
        <f t="shared" si="319"/>
        <v>1.231125</v>
      </c>
      <c r="AN2878">
        <f t="shared" si="320"/>
        <v>12.311250000000001</v>
      </c>
      <c r="AO2878">
        <f t="shared" si="321"/>
        <v>1.2311250000000001E-2</v>
      </c>
      <c r="AP2878">
        <f t="shared" si="322"/>
        <v>0.04</v>
      </c>
      <c r="AQ2878">
        <f>VLOOKUP(M2878,spp!A:H,8,FALSE)</f>
        <v>3.4</v>
      </c>
      <c r="AR2878" t="str">
        <f>VLOOKUP(M2878,spp!A:K,10,FALSE)</f>
        <v>Depredador</v>
      </c>
      <c r="AS2878" t="str">
        <f>VLOOKUP(M2878,spp!A:L,12,FALSE)</f>
        <v>LC</v>
      </c>
    </row>
    <row r="2879" spans="1:45" x14ac:dyDescent="0.3">
      <c r="A2879">
        <v>13</v>
      </c>
      <c r="B2879" s="2" t="s">
        <v>983</v>
      </c>
      <c r="C2879" s="2" t="s">
        <v>990</v>
      </c>
      <c r="D2879" s="2" t="s">
        <v>1005</v>
      </c>
      <c r="E2879" s="2" t="s">
        <v>985</v>
      </c>
      <c r="F2879">
        <v>1</v>
      </c>
      <c r="G2879" s="1">
        <v>41657</v>
      </c>
      <c r="H2879" s="61">
        <v>2014</v>
      </c>
      <c r="I2879" s="5" t="s">
        <v>986</v>
      </c>
      <c r="J2879" s="1">
        <v>41668</v>
      </c>
      <c r="K2879" s="42">
        <v>5</v>
      </c>
      <c r="L2879" t="str">
        <f t="shared" si="317"/>
        <v>Somero</v>
      </c>
      <c r="M2879" s="2" t="s">
        <v>1019</v>
      </c>
      <c r="N2879" t="str">
        <f>VLOOKUP(M2879,spp!A:B,2,FALSE)</f>
        <v>Stegastes acapulcoensis</v>
      </c>
      <c r="O2879">
        <f t="shared" si="323"/>
        <v>11</v>
      </c>
      <c r="Q2879">
        <v>8</v>
      </c>
      <c r="R2879">
        <v>3</v>
      </c>
      <c r="AJ2879">
        <f>VLOOKUP(M2879,spp!A:C,3,FALSE)</f>
        <v>3.49E-2</v>
      </c>
      <c r="AK2879">
        <f>VLOOKUP(M2879,spp!A:D,4,FALSE)</f>
        <v>2</v>
      </c>
      <c r="AL2879">
        <f t="shared" si="318"/>
        <v>32.064374999999998</v>
      </c>
      <c r="AM2879">
        <f t="shared" si="319"/>
        <v>0.80160937499999996</v>
      </c>
      <c r="AN2879">
        <f t="shared" si="320"/>
        <v>8.0160937499999996</v>
      </c>
      <c r="AO2879">
        <f t="shared" si="321"/>
        <v>8.0160937499999998E-3</v>
      </c>
      <c r="AP2879">
        <f t="shared" si="322"/>
        <v>0.22</v>
      </c>
      <c r="AQ2879">
        <f>VLOOKUP(M2879,spp!A:H,8,FALSE)</f>
        <v>2</v>
      </c>
      <c r="AR2879" t="str">
        <f>VLOOKUP(M2879,spp!A:K,10,FALSE)</f>
        <v>Herbívoro</v>
      </c>
      <c r="AS2879" t="str">
        <f>VLOOKUP(M2879,spp!A:L,12,FALSE)</f>
        <v>LC</v>
      </c>
    </row>
    <row r="2880" spans="1:45" x14ac:dyDescent="0.3">
      <c r="A2880">
        <v>13</v>
      </c>
      <c r="B2880" s="2" t="s">
        <v>983</v>
      </c>
      <c r="C2880" s="2" t="s">
        <v>990</v>
      </c>
      <c r="D2880" s="2" t="s">
        <v>1005</v>
      </c>
      <c r="E2880" s="2" t="s">
        <v>985</v>
      </c>
      <c r="F2880">
        <v>1</v>
      </c>
      <c r="G2880" s="1">
        <v>41657</v>
      </c>
      <c r="H2880" s="61">
        <v>2014</v>
      </c>
      <c r="I2880" s="5" t="s">
        <v>986</v>
      </c>
      <c r="J2880" s="1">
        <v>41668</v>
      </c>
      <c r="K2880" s="42">
        <v>5</v>
      </c>
      <c r="L2880" t="str">
        <f t="shared" si="317"/>
        <v>Somero</v>
      </c>
      <c r="M2880" s="2" t="s">
        <v>1056</v>
      </c>
      <c r="N2880" t="str">
        <f>VLOOKUP(M2880,spp!A:B,2,FALSE)</f>
        <v>Canthigaster punctatissima</v>
      </c>
      <c r="O2880">
        <f t="shared" si="323"/>
        <v>3</v>
      </c>
      <c r="P2880">
        <v>3</v>
      </c>
      <c r="AJ2880">
        <f>VLOOKUP(M2880,spp!A:C,3,FALSE)</f>
        <v>1</v>
      </c>
      <c r="AK2880">
        <f>VLOOKUP(M2880,spp!A:D,4,FALSE)</f>
        <v>2</v>
      </c>
      <c r="AL2880">
        <f t="shared" si="318"/>
        <v>18.75</v>
      </c>
      <c r="AM2880">
        <f t="shared" si="319"/>
        <v>0.46875</v>
      </c>
      <c r="AN2880">
        <f t="shared" si="320"/>
        <v>4.6875</v>
      </c>
      <c r="AO2880">
        <f t="shared" si="321"/>
        <v>4.6874999999999998E-3</v>
      </c>
      <c r="AP2880">
        <f t="shared" si="322"/>
        <v>0.06</v>
      </c>
      <c r="AQ2880">
        <f>VLOOKUP(M2880,spp!A:H,8,FALSE)</f>
        <v>3</v>
      </c>
      <c r="AR2880" t="str">
        <f>VLOOKUP(M2880,spp!A:K,10,FALSE)</f>
        <v>Depredador</v>
      </c>
      <c r="AS2880" t="str">
        <f>VLOOKUP(M2880,spp!A:L,12,FALSE)</f>
        <v>LC</v>
      </c>
    </row>
    <row r="2881" spans="1:45" x14ac:dyDescent="0.3">
      <c r="A2881">
        <v>13</v>
      </c>
      <c r="B2881" s="2" t="s">
        <v>983</v>
      </c>
      <c r="C2881" s="2" t="s">
        <v>990</v>
      </c>
      <c r="D2881" s="2" t="s">
        <v>1005</v>
      </c>
      <c r="E2881" s="2" t="s">
        <v>985</v>
      </c>
      <c r="F2881">
        <v>1</v>
      </c>
      <c r="G2881" s="1">
        <v>41657</v>
      </c>
      <c r="H2881" s="61">
        <v>2014</v>
      </c>
      <c r="I2881" s="5" t="s">
        <v>986</v>
      </c>
      <c r="J2881" s="1">
        <v>41668</v>
      </c>
      <c r="K2881" s="42">
        <v>5</v>
      </c>
      <c r="L2881" t="str">
        <f t="shared" si="317"/>
        <v>Somero</v>
      </c>
      <c r="M2881" s="2" t="s">
        <v>1041</v>
      </c>
      <c r="N2881" t="str">
        <f>VLOOKUP(M2881,spp!A:B,2,FALSE)</f>
        <v>Chromis atrilobata</v>
      </c>
      <c r="O2881">
        <f t="shared" si="323"/>
        <v>200</v>
      </c>
      <c r="P2881">
        <v>200</v>
      </c>
      <c r="AJ2881">
        <f>VLOOKUP(M2881,spp!A:C,3,FALSE)</f>
        <v>5</v>
      </c>
      <c r="AK2881">
        <f>VLOOKUP(M2881,spp!A:D,4,FALSE)</f>
        <v>3.41655</v>
      </c>
      <c r="AL2881">
        <f t="shared" si="318"/>
        <v>22886.6346396189</v>
      </c>
      <c r="AM2881">
        <f t="shared" si="319"/>
        <v>572.16586599047253</v>
      </c>
      <c r="AN2881">
        <f t="shared" si="320"/>
        <v>5721.658659904725</v>
      </c>
      <c r="AO2881">
        <f t="shared" si="321"/>
        <v>5.7216586599047252</v>
      </c>
      <c r="AP2881">
        <f t="shared" si="322"/>
        <v>4</v>
      </c>
      <c r="AQ2881">
        <f>VLOOKUP(M2881,spp!A:H,8,FALSE)</f>
        <v>3.4</v>
      </c>
      <c r="AR2881" t="str">
        <f>VLOOKUP(M2881,spp!A:K,10,FALSE)</f>
        <v>Planctívoro</v>
      </c>
      <c r="AS2881" t="str">
        <f>VLOOKUP(M2881,spp!A:L,12,FALSE)</f>
        <v>LC</v>
      </c>
    </row>
    <row r="2882" spans="1:45" x14ac:dyDescent="0.3">
      <c r="A2882">
        <v>13</v>
      </c>
      <c r="B2882" s="2" t="s">
        <v>983</v>
      </c>
      <c r="C2882" s="2" t="s">
        <v>990</v>
      </c>
      <c r="D2882" s="2" t="s">
        <v>1005</v>
      </c>
      <c r="E2882" s="2" t="s">
        <v>985</v>
      </c>
      <c r="F2882">
        <v>1</v>
      </c>
      <c r="G2882" s="1">
        <v>41657</v>
      </c>
      <c r="H2882" s="61">
        <v>2014</v>
      </c>
      <c r="I2882" s="5" t="s">
        <v>986</v>
      </c>
      <c r="J2882" s="1">
        <v>41668</v>
      </c>
      <c r="K2882" s="42">
        <v>5</v>
      </c>
      <c r="L2882" t="str">
        <f t="shared" si="317"/>
        <v>Somero</v>
      </c>
      <c r="M2882" s="2" t="s">
        <v>1028</v>
      </c>
      <c r="N2882" t="str">
        <f>VLOOKUP(M2882,spp!A:B,2,FALSE)</f>
        <v>Thalassoma lucasanum</v>
      </c>
      <c r="O2882">
        <f t="shared" si="323"/>
        <v>5</v>
      </c>
      <c r="Q2882">
        <v>2</v>
      </c>
      <c r="R2882">
        <v>3</v>
      </c>
      <c r="AJ2882">
        <f>VLOOKUP(M2882,spp!A:C,3,FALSE)</f>
        <v>1.261E-2</v>
      </c>
      <c r="AK2882">
        <f>VLOOKUP(M2882,spp!A:D,4,FALSE)</f>
        <v>2</v>
      </c>
      <c r="AL2882">
        <f t="shared" si="318"/>
        <v>7.3295624999999998</v>
      </c>
      <c r="AM2882">
        <f t="shared" si="319"/>
        <v>0.18323906249999999</v>
      </c>
      <c r="AN2882">
        <f t="shared" si="320"/>
        <v>1.8323906249999999</v>
      </c>
      <c r="AO2882">
        <f t="shared" si="321"/>
        <v>1.832390625E-3</v>
      </c>
      <c r="AP2882">
        <f t="shared" si="322"/>
        <v>0.1</v>
      </c>
      <c r="AQ2882">
        <f>VLOOKUP(M2882,spp!A:H,8,FALSE)</f>
        <v>3.5</v>
      </c>
      <c r="AR2882" t="str">
        <f>VLOOKUP(M2882,spp!A:K,10,FALSE)</f>
        <v>Depredador</v>
      </c>
      <c r="AS2882" t="str">
        <f>VLOOKUP(M2882,spp!A:L,12,FALSE)</f>
        <v>LC</v>
      </c>
    </row>
    <row r="2883" spans="1:45" x14ac:dyDescent="0.3">
      <c r="A2883">
        <v>13</v>
      </c>
      <c r="B2883" s="2" t="s">
        <v>983</v>
      </c>
      <c r="C2883" s="2" t="s">
        <v>990</v>
      </c>
      <c r="D2883" s="2" t="s">
        <v>1005</v>
      </c>
      <c r="E2883" s="2" t="s">
        <v>985</v>
      </c>
      <c r="F2883">
        <v>1</v>
      </c>
      <c r="G2883" s="1">
        <v>41657</v>
      </c>
      <c r="H2883" s="61">
        <v>2014</v>
      </c>
      <c r="I2883" s="5" t="s">
        <v>986</v>
      </c>
      <c r="J2883" s="1">
        <v>41668</v>
      </c>
      <c r="K2883" s="42">
        <v>5</v>
      </c>
      <c r="L2883" t="str">
        <f t="shared" si="317"/>
        <v>Somero</v>
      </c>
      <c r="M2883" s="2" t="s">
        <v>1026</v>
      </c>
      <c r="N2883" t="str">
        <f>VLOOKUP(M2883,spp!A:B,2,FALSE)</f>
        <v>Microspathodon dorsalis</v>
      </c>
      <c r="O2883">
        <f t="shared" si="323"/>
        <v>1</v>
      </c>
      <c r="T2883">
        <v>1</v>
      </c>
      <c r="AJ2883">
        <f>VLOOKUP(M2883,spp!A:C,3,FALSE)</f>
        <v>2</v>
      </c>
      <c r="AK2883">
        <f>VLOOKUP(M2883,spp!A:D,4,FALSE)</f>
        <v>3</v>
      </c>
      <c r="AL2883">
        <f t="shared" si="318"/>
        <v>31250</v>
      </c>
      <c r="AM2883">
        <f t="shared" si="319"/>
        <v>781.25</v>
      </c>
      <c r="AN2883">
        <f t="shared" si="320"/>
        <v>7812.5</v>
      </c>
      <c r="AO2883">
        <f t="shared" si="321"/>
        <v>7.8125</v>
      </c>
      <c r="AP2883">
        <f t="shared" si="322"/>
        <v>0.02</v>
      </c>
      <c r="AQ2883">
        <f>VLOOKUP(M2883,spp!A:H,8,FALSE)</f>
        <v>2.1</v>
      </c>
      <c r="AR2883" t="str">
        <f>VLOOKUP(M2883,spp!A:K,10,FALSE)</f>
        <v>Herbívoro</v>
      </c>
      <c r="AS2883" t="str">
        <f>VLOOKUP(M2883,spp!A:L,12,FALSE)</f>
        <v>LC</v>
      </c>
    </row>
    <row r="2884" spans="1:45" x14ac:dyDescent="0.3">
      <c r="A2884">
        <v>13</v>
      </c>
      <c r="B2884" s="2" t="s">
        <v>983</v>
      </c>
      <c r="C2884" s="2" t="s">
        <v>990</v>
      </c>
      <c r="D2884" s="2" t="s">
        <v>1005</v>
      </c>
      <c r="E2884" s="2" t="s">
        <v>985</v>
      </c>
      <c r="F2884">
        <v>2</v>
      </c>
      <c r="G2884" s="1">
        <v>41657</v>
      </c>
      <c r="H2884" s="61">
        <v>2014</v>
      </c>
      <c r="I2884" s="5" t="s">
        <v>986</v>
      </c>
      <c r="J2884" s="1">
        <v>41668</v>
      </c>
      <c r="K2884" s="42">
        <v>5</v>
      </c>
      <c r="L2884" t="str">
        <f t="shared" ref="L2884:L2947" si="324">IF(K2884&gt;6,"Profundo","Somero")</f>
        <v>Somero</v>
      </c>
      <c r="M2884" s="2" t="s">
        <v>1026</v>
      </c>
      <c r="N2884" t="str">
        <f>VLOOKUP(M2884,spp!A:B,2,FALSE)</f>
        <v>Microspathodon dorsalis</v>
      </c>
      <c r="O2884">
        <f t="shared" si="323"/>
        <v>2</v>
      </c>
      <c r="T2884">
        <v>2</v>
      </c>
      <c r="AJ2884">
        <f>VLOOKUP(M2884,spp!A:C,3,FALSE)</f>
        <v>2</v>
      </c>
      <c r="AK2884">
        <f>VLOOKUP(M2884,spp!A:D,4,FALSE)</f>
        <v>3</v>
      </c>
      <c r="AL2884">
        <f t="shared" ref="AL2884:AL2947" si="325">((AJ2884*$P$2^AK2884)*P2884)+((AJ2884*$Q$2^AK2884)*Q2884)+((AJ2884*$R$2^AK2884)*R2884)+((AJ2884*$S$2^AK2884)*S2884)+((AJ2884*$T$2^AK2884)*T2884)+((AJ2884*$U$2^AK2884)*U2884)+((AJ2884*$V$2^AK2884)*V2884)+((AJ2884*$W$2^AK2884)*W2884)+((AJ2884*$X$2^AK2884)*X2884)+((AJ2884*$Y$2^AK2884)*Y2884)+((AJ2884*$Z$2^AK2884)*Z2884)+((AJ2884*$AA$2^AK2884)*AA2884)+((AJ2884*$AB$2^AK2884)*AB2884)+ ((AJ2884*$AC$2^AK2884)*AC2884)+((AJ2884*$AD$2^AK2884)*AD2884)+((AJ2884*$AE$2^AK2884)*AE2884)+((AJ2884*$AF$2^AK2884)*AF2884)+((AJ2884*$AG$2^AK2884)*AG2884)+((AJ2884*$AH$2^AK2884)*AH2884)</f>
        <v>62500</v>
      </c>
      <c r="AM2884">
        <f t="shared" ref="AM2884:AM2947" si="326">AL2884/40</f>
        <v>1562.5</v>
      </c>
      <c r="AN2884">
        <f t="shared" ref="AN2884:AN2947" si="327">AM2884*10</f>
        <v>15625</v>
      </c>
      <c r="AO2884">
        <f t="shared" ref="AO2884:AO2947" si="328">AN2884/1000</f>
        <v>15.625</v>
      </c>
      <c r="AP2884">
        <f t="shared" ref="AP2884:AP2947" si="329">O2884/$C$1</f>
        <v>0.04</v>
      </c>
      <c r="AQ2884">
        <f>VLOOKUP(M2884,spp!A:H,8,FALSE)</f>
        <v>2.1</v>
      </c>
      <c r="AR2884" t="str">
        <f>VLOOKUP(M2884,spp!A:K,10,FALSE)</f>
        <v>Herbívoro</v>
      </c>
      <c r="AS2884" t="str">
        <f>VLOOKUP(M2884,spp!A:L,12,FALSE)</f>
        <v>LC</v>
      </c>
    </row>
    <row r="2885" spans="1:45" x14ac:dyDescent="0.3">
      <c r="A2885">
        <v>13</v>
      </c>
      <c r="B2885" s="2" t="s">
        <v>983</v>
      </c>
      <c r="C2885" s="2" t="s">
        <v>990</v>
      </c>
      <c r="D2885" s="2" t="s">
        <v>1005</v>
      </c>
      <c r="E2885" s="2" t="s">
        <v>985</v>
      </c>
      <c r="F2885">
        <v>2</v>
      </c>
      <c r="G2885" s="1">
        <v>41657</v>
      </c>
      <c r="H2885" s="61">
        <v>2014</v>
      </c>
      <c r="I2885" s="5" t="s">
        <v>986</v>
      </c>
      <c r="J2885" s="1">
        <v>41668</v>
      </c>
      <c r="K2885" s="42">
        <v>5</v>
      </c>
      <c r="L2885" t="str">
        <f t="shared" si="324"/>
        <v>Somero</v>
      </c>
      <c r="M2885" s="2" t="s">
        <v>1019</v>
      </c>
      <c r="N2885" t="str">
        <f>VLOOKUP(M2885,spp!A:B,2,FALSE)</f>
        <v>Stegastes acapulcoensis</v>
      </c>
      <c r="O2885">
        <f t="shared" si="323"/>
        <v>7</v>
      </c>
      <c r="Q2885">
        <v>4</v>
      </c>
      <c r="R2885">
        <v>3</v>
      </c>
      <c r="AJ2885">
        <f>VLOOKUP(M2885,spp!A:C,3,FALSE)</f>
        <v>3.49E-2</v>
      </c>
      <c r="AK2885">
        <f>VLOOKUP(M2885,spp!A:D,4,FALSE)</f>
        <v>2</v>
      </c>
      <c r="AL2885">
        <f t="shared" si="325"/>
        <v>24.211874999999999</v>
      </c>
      <c r="AM2885">
        <f t="shared" si="326"/>
        <v>0.60529687499999996</v>
      </c>
      <c r="AN2885">
        <f t="shared" si="327"/>
        <v>6.0529687499999998</v>
      </c>
      <c r="AO2885">
        <f t="shared" si="328"/>
        <v>6.0529687500000002E-3</v>
      </c>
      <c r="AP2885">
        <f t="shared" si="329"/>
        <v>0.14000000000000001</v>
      </c>
      <c r="AQ2885">
        <f>VLOOKUP(M2885,spp!A:H,8,FALSE)</f>
        <v>2</v>
      </c>
      <c r="AR2885" t="str">
        <f>VLOOKUP(M2885,spp!A:K,10,FALSE)</f>
        <v>Herbívoro</v>
      </c>
      <c r="AS2885" t="str">
        <f>VLOOKUP(M2885,spp!A:L,12,FALSE)</f>
        <v>LC</v>
      </c>
    </row>
    <row r="2886" spans="1:45" x14ac:dyDescent="0.3">
      <c r="A2886">
        <v>13</v>
      </c>
      <c r="B2886" s="2" t="s">
        <v>983</v>
      </c>
      <c r="C2886" s="2" t="s">
        <v>990</v>
      </c>
      <c r="D2886" s="2" t="s">
        <v>1005</v>
      </c>
      <c r="E2886" s="2" t="s">
        <v>985</v>
      </c>
      <c r="F2886">
        <v>2</v>
      </c>
      <c r="G2886" s="1">
        <v>41657</v>
      </c>
      <c r="H2886" s="61">
        <v>2014</v>
      </c>
      <c r="I2886" s="5" t="s">
        <v>986</v>
      </c>
      <c r="J2886" s="1">
        <v>41668</v>
      </c>
      <c r="K2886" s="42">
        <v>5</v>
      </c>
      <c r="L2886" t="str">
        <f t="shared" si="324"/>
        <v>Somero</v>
      </c>
      <c r="M2886" s="2" t="s">
        <v>1027</v>
      </c>
      <c r="N2886" t="str">
        <f>VLOOKUP(M2886,spp!A:B,2,FALSE)</f>
        <v>Halichoeres notospilus</v>
      </c>
      <c r="O2886">
        <f t="shared" si="323"/>
        <v>4</v>
      </c>
      <c r="R2886">
        <v>4</v>
      </c>
      <c r="AJ2886">
        <f>VLOOKUP(M2886,spp!A:C,3,FALSE)</f>
        <v>1.26E-2</v>
      </c>
      <c r="AK2886">
        <f>VLOOKUP(M2886,spp!A:D,4,FALSE)</f>
        <v>3</v>
      </c>
      <c r="AL2886">
        <f t="shared" si="325"/>
        <v>98.4375</v>
      </c>
      <c r="AM2886">
        <f t="shared" si="326"/>
        <v>2.4609375</v>
      </c>
      <c r="AN2886">
        <f t="shared" si="327"/>
        <v>24.609375</v>
      </c>
      <c r="AO2886">
        <f t="shared" si="328"/>
        <v>2.4609374999999999E-2</v>
      </c>
      <c r="AP2886">
        <f t="shared" si="329"/>
        <v>0.08</v>
      </c>
      <c r="AQ2886">
        <f>VLOOKUP(M2886,spp!A:H,8,FALSE)</f>
        <v>3.5</v>
      </c>
      <c r="AR2886" t="str">
        <f>VLOOKUP(M2886,spp!A:K,10,FALSE)</f>
        <v>Depredador</v>
      </c>
      <c r="AS2886" t="str">
        <f>VLOOKUP(M2886,spp!A:L,12,FALSE)</f>
        <v>LC</v>
      </c>
    </row>
    <row r="2887" spans="1:45" x14ac:dyDescent="0.3">
      <c r="A2887">
        <v>13</v>
      </c>
      <c r="B2887" s="2" t="s">
        <v>983</v>
      </c>
      <c r="C2887" s="2" t="s">
        <v>990</v>
      </c>
      <c r="D2887" s="2" t="s">
        <v>1005</v>
      </c>
      <c r="E2887" s="2" t="s">
        <v>985</v>
      </c>
      <c r="F2887">
        <v>2</v>
      </c>
      <c r="G2887" s="1">
        <v>41657</v>
      </c>
      <c r="H2887" s="61">
        <v>2014</v>
      </c>
      <c r="I2887" s="5" t="s">
        <v>986</v>
      </c>
      <c r="J2887" s="1">
        <v>41668</v>
      </c>
      <c r="K2887" s="42">
        <v>5</v>
      </c>
      <c r="L2887" t="str">
        <f t="shared" si="324"/>
        <v>Somero</v>
      </c>
      <c r="M2887" s="2" t="s">
        <v>1036</v>
      </c>
      <c r="N2887" t="str">
        <f>VLOOKUP(M2887,spp!A:B,2,FALSE)</f>
        <v>Chaetodon humeralis</v>
      </c>
      <c r="O2887">
        <f t="shared" si="323"/>
        <v>1</v>
      </c>
      <c r="Q2887">
        <v>1</v>
      </c>
      <c r="AJ2887">
        <f>VLOOKUP(M2887,spp!A:C,3,FALSE)</f>
        <v>2</v>
      </c>
      <c r="AK2887">
        <f>VLOOKUP(M2887,spp!A:D,4,FALSE)</f>
        <v>2.9895</v>
      </c>
      <c r="AL2887">
        <f t="shared" si="325"/>
        <v>826.08672377310813</v>
      </c>
      <c r="AM2887">
        <f t="shared" si="326"/>
        <v>20.652168094327703</v>
      </c>
      <c r="AN2887">
        <f t="shared" si="327"/>
        <v>206.52168094327703</v>
      </c>
      <c r="AO2887">
        <f t="shared" si="328"/>
        <v>0.20652168094327703</v>
      </c>
      <c r="AP2887">
        <f t="shared" si="329"/>
        <v>0.02</v>
      </c>
      <c r="AQ2887">
        <f>VLOOKUP(M2887,spp!A:H,8,FALSE)</f>
        <v>2.7</v>
      </c>
      <c r="AR2887" t="str">
        <f>VLOOKUP(M2887,spp!A:K,10,FALSE)</f>
        <v>Herbívoro</v>
      </c>
      <c r="AS2887" t="str">
        <f>VLOOKUP(M2887,spp!A:L,12,FALSE)</f>
        <v>LC</v>
      </c>
    </row>
    <row r="2888" spans="1:45" x14ac:dyDescent="0.3">
      <c r="A2888">
        <v>13</v>
      </c>
      <c r="B2888" s="2" t="s">
        <v>983</v>
      </c>
      <c r="C2888" s="2" t="s">
        <v>990</v>
      </c>
      <c r="D2888" s="2" t="s">
        <v>1005</v>
      </c>
      <c r="E2888" s="2" t="s">
        <v>985</v>
      </c>
      <c r="F2888">
        <v>2</v>
      </c>
      <c r="G2888" s="1">
        <v>41657</v>
      </c>
      <c r="H2888" s="61">
        <v>2014</v>
      </c>
      <c r="I2888" s="5" t="s">
        <v>986</v>
      </c>
      <c r="J2888" s="1">
        <v>41668</v>
      </c>
      <c r="K2888" s="42">
        <v>5</v>
      </c>
      <c r="L2888" t="str">
        <f t="shared" si="324"/>
        <v>Somero</v>
      </c>
      <c r="M2888" s="2" t="s">
        <v>1024</v>
      </c>
      <c r="N2888" t="str">
        <f>VLOOKUP(M2888,spp!A:B,2,FALSE)</f>
        <v>Sargocentron suborbitalis</v>
      </c>
      <c r="O2888">
        <f t="shared" si="323"/>
        <v>1</v>
      </c>
      <c r="S2888">
        <v>1</v>
      </c>
      <c r="AJ2888">
        <f>VLOOKUP(M2888,spp!A:C,3,FALSE)</f>
        <v>2</v>
      </c>
      <c r="AK2888">
        <f>VLOOKUP(M2888,spp!A:D,4,FALSE)</f>
        <v>2.9554</v>
      </c>
      <c r="AL2888">
        <f t="shared" si="325"/>
        <v>9434.1905707501701</v>
      </c>
      <c r="AM2888">
        <f t="shared" si="326"/>
        <v>235.85476426875425</v>
      </c>
      <c r="AN2888">
        <f t="shared" si="327"/>
        <v>2358.5476426875425</v>
      </c>
      <c r="AO2888">
        <f t="shared" si="328"/>
        <v>2.3585476426875425</v>
      </c>
      <c r="AP2888">
        <f t="shared" si="329"/>
        <v>0.02</v>
      </c>
      <c r="AQ2888">
        <f>VLOOKUP(M2888,spp!A:H,8,FALSE)</f>
        <v>3.5</v>
      </c>
      <c r="AR2888" t="str">
        <f>VLOOKUP(M2888,spp!A:K,10,FALSE)</f>
        <v>Depredador</v>
      </c>
      <c r="AS2888" t="str">
        <f>VLOOKUP(M2888,spp!A:L,12,FALSE)</f>
        <v>LC</v>
      </c>
    </row>
    <row r="2889" spans="1:45" x14ac:dyDescent="0.3">
      <c r="A2889">
        <v>13</v>
      </c>
      <c r="B2889" s="2" t="s">
        <v>983</v>
      </c>
      <c r="C2889" s="2" t="s">
        <v>990</v>
      </c>
      <c r="D2889" s="2" t="s">
        <v>1005</v>
      </c>
      <c r="E2889" s="2" t="s">
        <v>985</v>
      </c>
      <c r="F2889">
        <v>2</v>
      </c>
      <c r="G2889" s="1">
        <v>41657</v>
      </c>
      <c r="H2889" s="61">
        <v>2014</v>
      </c>
      <c r="I2889" s="5" t="s">
        <v>986</v>
      </c>
      <c r="J2889" s="1">
        <v>41668</v>
      </c>
      <c r="K2889" s="42">
        <v>5</v>
      </c>
      <c r="L2889" t="str">
        <f t="shared" si="324"/>
        <v>Somero</v>
      </c>
      <c r="M2889" s="2" t="s">
        <v>1056</v>
      </c>
      <c r="N2889" t="str">
        <f>VLOOKUP(M2889,spp!A:B,2,FALSE)</f>
        <v>Canthigaster punctatissima</v>
      </c>
      <c r="O2889">
        <f t="shared" si="323"/>
        <v>3</v>
      </c>
      <c r="P2889">
        <v>3</v>
      </c>
      <c r="AJ2889">
        <f>VLOOKUP(M2889,spp!A:C,3,FALSE)</f>
        <v>1</v>
      </c>
      <c r="AK2889">
        <f>VLOOKUP(M2889,spp!A:D,4,FALSE)</f>
        <v>2</v>
      </c>
      <c r="AL2889">
        <f t="shared" si="325"/>
        <v>18.75</v>
      </c>
      <c r="AM2889">
        <f t="shared" si="326"/>
        <v>0.46875</v>
      </c>
      <c r="AN2889">
        <f t="shared" si="327"/>
        <v>4.6875</v>
      </c>
      <c r="AO2889">
        <f t="shared" si="328"/>
        <v>4.6874999999999998E-3</v>
      </c>
      <c r="AP2889">
        <f t="shared" si="329"/>
        <v>0.06</v>
      </c>
      <c r="AQ2889">
        <f>VLOOKUP(M2889,spp!A:H,8,FALSE)</f>
        <v>3</v>
      </c>
      <c r="AR2889" t="str">
        <f>VLOOKUP(M2889,spp!A:K,10,FALSE)</f>
        <v>Depredador</v>
      </c>
      <c r="AS2889" t="str">
        <f>VLOOKUP(M2889,spp!A:L,12,FALSE)</f>
        <v>LC</v>
      </c>
    </row>
    <row r="2890" spans="1:45" x14ac:dyDescent="0.3">
      <c r="A2890">
        <v>13</v>
      </c>
      <c r="B2890" s="2" t="s">
        <v>983</v>
      </c>
      <c r="C2890" s="2" t="s">
        <v>990</v>
      </c>
      <c r="D2890" s="2" t="s">
        <v>1005</v>
      </c>
      <c r="E2890" s="2" t="s">
        <v>985</v>
      </c>
      <c r="F2890">
        <v>2</v>
      </c>
      <c r="G2890" s="1">
        <v>41657</v>
      </c>
      <c r="H2890" s="61">
        <v>2014</v>
      </c>
      <c r="I2890" s="5" t="s">
        <v>986</v>
      </c>
      <c r="J2890" s="1">
        <v>41668</v>
      </c>
      <c r="K2890" s="42">
        <v>5</v>
      </c>
      <c r="L2890" t="str">
        <f t="shared" si="324"/>
        <v>Somero</v>
      </c>
      <c r="M2890" s="2" t="s">
        <v>1028</v>
      </c>
      <c r="N2890" t="str">
        <f>VLOOKUP(M2890,spp!A:B,2,FALSE)</f>
        <v>Thalassoma lucasanum</v>
      </c>
      <c r="O2890">
        <f t="shared" si="323"/>
        <v>1</v>
      </c>
      <c r="Q2890">
        <v>1</v>
      </c>
      <c r="AJ2890">
        <f>VLOOKUP(M2890,spp!A:C,3,FALSE)</f>
        <v>1.261E-2</v>
      </c>
      <c r="AK2890">
        <f>VLOOKUP(M2890,spp!A:D,4,FALSE)</f>
        <v>2</v>
      </c>
      <c r="AL2890">
        <f t="shared" si="325"/>
        <v>0.70931250000000001</v>
      </c>
      <c r="AM2890">
        <f t="shared" si="326"/>
        <v>1.77328125E-2</v>
      </c>
      <c r="AN2890">
        <f t="shared" si="327"/>
        <v>0.177328125</v>
      </c>
      <c r="AO2890">
        <f t="shared" si="328"/>
        <v>1.77328125E-4</v>
      </c>
      <c r="AP2890">
        <f t="shared" si="329"/>
        <v>0.02</v>
      </c>
      <c r="AQ2890">
        <f>VLOOKUP(M2890,spp!A:H,8,FALSE)</f>
        <v>3.5</v>
      </c>
      <c r="AR2890" t="str">
        <f>VLOOKUP(M2890,spp!A:K,10,FALSE)</f>
        <v>Depredador</v>
      </c>
      <c r="AS2890" t="str">
        <f>VLOOKUP(M2890,spp!A:L,12,FALSE)</f>
        <v>LC</v>
      </c>
    </row>
    <row r="2891" spans="1:45" x14ac:dyDescent="0.3">
      <c r="A2891">
        <v>13</v>
      </c>
      <c r="B2891" s="2" t="s">
        <v>983</v>
      </c>
      <c r="C2891" s="2" t="s">
        <v>990</v>
      </c>
      <c r="D2891" s="2" t="s">
        <v>1005</v>
      </c>
      <c r="E2891" s="2" t="s">
        <v>985</v>
      </c>
      <c r="F2891">
        <v>2</v>
      </c>
      <c r="G2891" s="1">
        <v>41657</v>
      </c>
      <c r="H2891" s="61">
        <v>2014</v>
      </c>
      <c r="I2891" s="5" t="s">
        <v>986</v>
      </c>
      <c r="J2891" s="1">
        <v>41668</v>
      </c>
      <c r="K2891" s="42">
        <v>5</v>
      </c>
      <c r="L2891" t="str">
        <f t="shared" si="324"/>
        <v>Somero</v>
      </c>
      <c r="M2891" s="2" t="s">
        <v>1046</v>
      </c>
      <c r="N2891" t="str">
        <f>VLOOKUP(M2891,spp!A:B,2,FALSE)</f>
        <v>Arothron meleagris</v>
      </c>
      <c r="O2891">
        <f t="shared" si="323"/>
        <v>1</v>
      </c>
      <c r="U2891">
        <v>1</v>
      </c>
      <c r="AJ2891">
        <f>VLOOKUP(M2891,spp!A:C,3,FALSE)</f>
        <v>3</v>
      </c>
      <c r="AK2891">
        <f>VLOOKUP(M2891,spp!A:D,4,FALSE)</f>
        <v>2</v>
      </c>
      <c r="AL2891">
        <f t="shared" si="325"/>
        <v>3675</v>
      </c>
      <c r="AM2891">
        <f t="shared" si="326"/>
        <v>91.875</v>
      </c>
      <c r="AN2891">
        <f t="shared" si="327"/>
        <v>918.75</v>
      </c>
      <c r="AO2891">
        <f t="shared" si="328"/>
        <v>0.91874999999999996</v>
      </c>
      <c r="AP2891">
        <f t="shared" si="329"/>
        <v>0.02</v>
      </c>
      <c r="AQ2891">
        <f>VLOOKUP(M2891,spp!A:H,8,FALSE)</f>
        <v>3.4</v>
      </c>
      <c r="AR2891" t="str">
        <f>VLOOKUP(M2891,spp!A:K,10,FALSE)</f>
        <v>Depredador</v>
      </c>
      <c r="AS2891" t="str">
        <f>VLOOKUP(M2891,spp!A:L,12,FALSE)</f>
        <v>NE</v>
      </c>
    </row>
    <row r="2892" spans="1:45" x14ac:dyDescent="0.3">
      <c r="A2892">
        <v>13</v>
      </c>
      <c r="B2892" s="2" t="s">
        <v>983</v>
      </c>
      <c r="C2892" s="2" t="s">
        <v>990</v>
      </c>
      <c r="D2892" s="2" t="s">
        <v>1005</v>
      </c>
      <c r="E2892" s="2" t="s">
        <v>985</v>
      </c>
      <c r="F2892">
        <v>2</v>
      </c>
      <c r="G2892" s="1">
        <v>41657</v>
      </c>
      <c r="H2892" s="61">
        <v>2014</v>
      </c>
      <c r="I2892" s="5" t="s">
        <v>986</v>
      </c>
      <c r="J2892" s="1">
        <v>41668</v>
      </c>
      <c r="K2892" s="42">
        <v>5</v>
      </c>
      <c r="L2892" t="str">
        <f t="shared" si="324"/>
        <v>Somero</v>
      </c>
      <c r="M2892" s="2" t="s">
        <v>1017</v>
      </c>
      <c r="N2892" t="str">
        <f>VLOOKUP(M2892,spp!A:B,2,FALSE)</f>
        <v>Halichoeres dispilus</v>
      </c>
      <c r="O2892">
        <f t="shared" si="323"/>
        <v>1</v>
      </c>
      <c r="Q2892">
        <v>1</v>
      </c>
      <c r="AJ2892">
        <f>VLOOKUP(M2892,spp!A:C,3,FALSE)</f>
        <v>1.26E-2</v>
      </c>
      <c r="AK2892">
        <f>VLOOKUP(M2892,spp!A:D,4,FALSE)</f>
        <v>3</v>
      </c>
      <c r="AL2892">
        <f t="shared" si="325"/>
        <v>5.3156249999999998</v>
      </c>
      <c r="AM2892">
        <f t="shared" si="326"/>
        <v>0.13289062499999998</v>
      </c>
      <c r="AN2892">
        <f t="shared" si="327"/>
        <v>1.3289062499999997</v>
      </c>
      <c r="AO2892">
        <f t="shared" si="328"/>
        <v>1.3289062499999998E-3</v>
      </c>
      <c r="AP2892">
        <f t="shared" si="329"/>
        <v>0.02</v>
      </c>
      <c r="AQ2892">
        <f>VLOOKUP(M2892,spp!A:H,8,FALSE)</f>
        <v>3.9</v>
      </c>
      <c r="AR2892" t="str">
        <f>VLOOKUP(M2892,spp!A:K,10,FALSE)</f>
        <v>Depredador</v>
      </c>
      <c r="AS2892" t="str">
        <f>VLOOKUP(M2892,spp!A:L,12,FALSE)</f>
        <v>LC</v>
      </c>
    </row>
    <row r="2893" spans="1:45" x14ac:dyDescent="0.3">
      <c r="A2893">
        <v>13</v>
      </c>
      <c r="B2893" s="2" t="s">
        <v>983</v>
      </c>
      <c r="C2893" s="2" t="s">
        <v>990</v>
      </c>
      <c r="D2893" s="2" t="s">
        <v>1005</v>
      </c>
      <c r="E2893" s="2" t="s">
        <v>985</v>
      </c>
      <c r="F2893">
        <v>2</v>
      </c>
      <c r="G2893" s="1">
        <v>41657</v>
      </c>
      <c r="H2893" s="61">
        <v>2014</v>
      </c>
      <c r="I2893" s="5" t="s">
        <v>986</v>
      </c>
      <c r="J2893" s="1">
        <v>41668</v>
      </c>
      <c r="K2893" s="42">
        <v>5</v>
      </c>
      <c r="L2893" t="str">
        <f t="shared" si="324"/>
        <v>Somero</v>
      </c>
      <c r="M2893" s="2" t="s">
        <v>1023</v>
      </c>
      <c r="N2893" t="str">
        <f>VLOOKUP(M2893,spp!A:B,2,FALSE)</f>
        <v>Anisotremus caesius</v>
      </c>
      <c r="O2893">
        <f t="shared" si="323"/>
        <v>6</v>
      </c>
      <c r="S2893">
        <v>6</v>
      </c>
      <c r="AJ2893">
        <f>VLOOKUP(M2893,spp!A:C,3,FALSE)</f>
        <v>1</v>
      </c>
      <c r="AK2893">
        <f>VLOOKUP(M2893,spp!A:D,4,FALSE)</f>
        <v>2</v>
      </c>
      <c r="AL2893">
        <f t="shared" si="325"/>
        <v>1837.5</v>
      </c>
      <c r="AM2893">
        <f t="shared" si="326"/>
        <v>45.9375</v>
      </c>
      <c r="AN2893">
        <f t="shared" si="327"/>
        <v>459.375</v>
      </c>
      <c r="AO2893">
        <f t="shared" si="328"/>
        <v>0.45937499999999998</v>
      </c>
      <c r="AP2893">
        <f t="shared" si="329"/>
        <v>0.12</v>
      </c>
      <c r="AQ2893">
        <f>VLOOKUP(M2893,spp!A:H,8,FALSE)</f>
        <v>3.4</v>
      </c>
      <c r="AR2893" t="str">
        <f>VLOOKUP(M2893,spp!A:K,10,FALSE)</f>
        <v>Depredador</v>
      </c>
      <c r="AS2893" t="str">
        <f>VLOOKUP(M2893,spp!A:L,12,FALSE)</f>
        <v>LC</v>
      </c>
    </row>
    <row r="2894" spans="1:45" x14ac:dyDescent="0.3">
      <c r="A2894">
        <v>13</v>
      </c>
      <c r="B2894" s="2" t="s">
        <v>983</v>
      </c>
      <c r="C2894" s="2" t="s">
        <v>990</v>
      </c>
      <c r="D2894" s="2" t="s">
        <v>1005</v>
      </c>
      <c r="E2894" s="2" t="s">
        <v>985</v>
      </c>
      <c r="F2894">
        <v>3</v>
      </c>
      <c r="G2894" s="1">
        <v>41657</v>
      </c>
      <c r="H2894" s="61">
        <v>2014</v>
      </c>
      <c r="I2894" s="5" t="s">
        <v>986</v>
      </c>
      <c r="J2894" s="1">
        <v>41668</v>
      </c>
      <c r="K2894" s="42">
        <v>5</v>
      </c>
      <c r="L2894" t="str">
        <f t="shared" si="324"/>
        <v>Somero</v>
      </c>
      <c r="M2894" s="2" t="s">
        <v>1024</v>
      </c>
      <c r="N2894" t="str">
        <f>VLOOKUP(M2894,spp!A:B,2,FALSE)</f>
        <v>Sargocentron suborbitalis</v>
      </c>
      <c r="O2894">
        <f t="shared" si="323"/>
        <v>1</v>
      </c>
      <c r="T2894">
        <v>1</v>
      </c>
      <c r="AJ2894">
        <f>VLOOKUP(M2894,spp!A:C,3,FALSE)</f>
        <v>2</v>
      </c>
      <c r="AK2894">
        <f>VLOOKUP(M2894,spp!A:D,4,FALSE)</f>
        <v>2.9554</v>
      </c>
      <c r="AL2894">
        <f t="shared" si="325"/>
        <v>27070.850302819057</v>
      </c>
      <c r="AM2894">
        <f t="shared" si="326"/>
        <v>676.77125757047645</v>
      </c>
      <c r="AN2894">
        <f t="shared" si="327"/>
        <v>6767.7125757047643</v>
      </c>
      <c r="AO2894">
        <f t="shared" si="328"/>
        <v>6.7677125757047643</v>
      </c>
      <c r="AP2894">
        <f t="shared" si="329"/>
        <v>0.02</v>
      </c>
      <c r="AQ2894">
        <f>VLOOKUP(M2894,spp!A:H,8,FALSE)</f>
        <v>3.5</v>
      </c>
      <c r="AR2894" t="str">
        <f>VLOOKUP(M2894,spp!A:K,10,FALSE)</f>
        <v>Depredador</v>
      </c>
      <c r="AS2894" t="str">
        <f>VLOOKUP(M2894,spp!A:L,12,FALSE)</f>
        <v>LC</v>
      </c>
    </row>
    <row r="2895" spans="1:45" x14ac:dyDescent="0.3">
      <c r="A2895">
        <v>13</v>
      </c>
      <c r="B2895" s="2" t="s">
        <v>983</v>
      </c>
      <c r="C2895" s="2" t="s">
        <v>990</v>
      </c>
      <c r="D2895" s="2" t="s">
        <v>1005</v>
      </c>
      <c r="E2895" s="2" t="s">
        <v>985</v>
      </c>
      <c r="F2895">
        <v>3</v>
      </c>
      <c r="G2895" s="1">
        <v>41657</v>
      </c>
      <c r="H2895" s="61">
        <v>2014</v>
      </c>
      <c r="I2895" s="5" t="s">
        <v>986</v>
      </c>
      <c r="J2895" s="1">
        <v>41668</v>
      </c>
      <c r="K2895" s="42">
        <v>5</v>
      </c>
      <c r="L2895" t="str">
        <f t="shared" si="324"/>
        <v>Somero</v>
      </c>
      <c r="M2895" s="2" t="s">
        <v>1042</v>
      </c>
      <c r="N2895" t="str">
        <f>VLOOKUP(M2895,spp!A:B,2,FALSE)</f>
        <v>Bodianus diplotaenia</v>
      </c>
      <c r="O2895">
        <f t="shared" si="323"/>
        <v>1</v>
      </c>
      <c r="S2895">
        <v>1</v>
      </c>
      <c r="AJ2895">
        <f>VLOOKUP(M2895,spp!A:C,3,FALSE)</f>
        <v>2.01E-2</v>
      </c>
      <c r="AK2895">
        <f>VLOOKUP(M2895,spp!A:D,4,FALSE)</f>
        <v>2</v>
      </c>
      <c r="AL2895">
        <f t="shared" si="325"/>
        <v>6.1556249999999997</v>
      </c>
      <c r="AM2895">
        <f t="shared" si="326"/>
        <v>0.153890625</v>
      </c>
      <c r="AN2895">
        <f t="shared" si="327"/>
        <v>1.5389062500000001</v>
      </c>
      <c r="AO2895">
        <f t="shared" si="328"/>
        <v>1.5389062500000001E-3</v>
      </c>
      <c r="AP2895">
        <f t="shared" si="329"/>
        <v>0.02</v>
      </c>
      <c r="AQ2895">
        <f>VLOOKUP(M2895,spp!A:H,8,FALSE)</f>
        <v>3.4</v>
      </c>
      <c r="AR2895" t="str">
        <f>VLOOKUP(M2895,spp!A:K,10,FALSE)</f>
        <v>Depredador</v>
      </c>
      <c r="AS2895" t="str">
        <f>VLOOKUP(M2895,spp!A:L,12,FALSE)</f>
        <v>LC</v>
      </c>
    </row>
    <row r="2896" spans="1:45" x14ac:dyDescent="0.3">
      <c r="A2896">
        <v>13</v>
      </c>
      <c r="B2896" s="2" t="s">
        <v>983</v>
      </c>
      <c r="C2896" s="2" t="s">
        <v>990</v>
      </c>
      <c r="D2896" s="2" t="s">
        <v>1005</v>
      </c>
      <c r="E2896" s="2" t="s">
        <v>985</v>
      </c>
      <c r="F2896">
        <v>3</v>
      </c>
      <c r="G2896" s="1">
        <v>41657</v>
      </c>
      <c r="H2896" s="61">
        <v>2014</v>
      </c>
      <c r="I2896" s="5" t="s">
        <v>986</v>
      </c>
      <c r="J2896" s="1">
        <v>41668</v>
      </c>
      <c r="K2896" s="42">
        <v>5</v>
      </c>
      <c r="L2896" t="str">
        <f t="shared" si="324"/>
        <v>Somero</v>
      </c>
      <c r="M2896" s="2" t="s">
        <v>1019</v>
      </c>
      <c r="N2896" t="str">
        <f>VLOOKUP(M2896,spp!A:B,2,FALSE)</f>
        <v>Stegastes acapulcoensis</v>
      </c>
      <c r="O2896">
        <f t="shared" si="323"/>
        <v>11</v>
      </c>
      <c r="P2896">
        <v>2</v>
      </c>
      <c r="Q2896">
        <v>6</v>
      </c>
      <c r="R2896">
        <v>3</v>
      </c>
      <c r="AJ2896">
        <f>VLOOKUP(M2896,spp!A:C,3,FALSE)</f>
        <v>3.49E-2</v>
      </c>
      <c r="AK2896">
        <f>VLOOKUP(M2896,spp!A:D,4,FALSE)</f>
        <v>2</v>
      </c>
      <c r="AL2896">
        <f t="shared" si="325"/>
        <v>28.574375</v>
      </c>
      <c r="AM2896">
        <f t="shared" si="326"/>
        <v>0.71435937500000002</v>
      </c>
      <c r="AN2896">
        <f t="shared" si="327"/>
        <v>7.14359375</v>
      </c>
      <c r="AO2896">
        <f t="shared" si="328"/>
        <v>7.1435937499999998E-3</v>
      </c>
      <c r="AP2896">
        <f t="shared" si="329"/>
        <v>0.22</v>
      </c>
      <c r="AQ2896">
        <f>VLOOKUP(M2896,spp!A:H,8,FALSE)</f>
        <v>2</v>
      </c>
      <c r="AR2896" t="str">
        <f>VLOOKUP(M2896,spp!A:K,10,FALSE)</f>
        <v>Herbívoro</v>
      </c>
      <c r="AS2896" t="str">
        <f>VLOOKUP(M2896,spp!A:L,12,FALSE)</f>
        <v>LC</v>
      </c>
    </row>
    <row r="2897" spans="1:45" x14ac:dyDescent="0.3">
      <c r="A2897">
        <v>13</v>
      </c>
      <c r="B2897" s="2" t="s">
        <v>983</v>
      </c>
      <c r="C2897" s="2" t="s">
        <v>990</v>
      </c>
      <c r="D2897" s="2" t="s">
        <v>1005</v>
      </c>
      <c r="E2897" s="2" t="s">
        <v>985</v>
      </c>
      <c r="F2897">
        <v>3</v>
      </c>
      <c r="G2897" s="1">
        <v>41657</v>
      </c>
      <c r="H2897" s="61">
        <v>2014</v>
      </c>
      <c r="I2897" s="5" t="s">
        <v>986</v>
      </c>
      <c r="J2897" s="1">
        <v>41668</v>
      </c>
      <c r="K2897" s="42">
        <v>5</v>
      </c>
      <c r="L2897" t="str">
        <f t="shared" si="324"/>
        <v>Somero</v>
      </c>
      <c r="M2897" s="2" t="s">
        <v>1023</v>
      </c>
      <c r="N2897" t="str">
        <f>VLOOKUP(M2897,spp!A:B,2,FALSE)</f>
        <v>Anisotremus caesius</v>
      </c>
      <c r="O2897">
        <f t="shared" si="323"/>
        <v>1</v>
      </c>
      <c r="S2897">
        <v>1</v>
      </c>
      <c r="AJ2897">
        <f>VLOOKUP(M2897,spp!A:C,3,FALSE)</f>
        <v>1</v>
      </c>
      <c r="AK2897">
        <f>VLOOKUP(M2897,spp!A:D,4,FALSE)</f>
        <v>2</v>
      </c>
      <c r="AL2897">
        <f t="shared" si="325"/>
        <v>306.25</v>
      </c>
      <c r="AM2897">
        <f t="shared" si="326"/>
        <v>7.65625</v>
      </c>
      <c r="AN2897">
        <f t="shared" si="327"/>
        <v>76.5625</v>
      </c>
      <c r="AO2897">
        <f t="shared" si="328"/>
        <v>7.6562500000000006E-2</v>
      </c>
      <c r="AP2897">
        <f t="shared" si="329"/>
        <v>0.02</v>
      </c>
      <c r="AQ2897">
        <f>VLOOKUP(M2897,spp!A:H,8,FALSE)</f>
        <v>3.4</v>
      </c>
      <c r="AR2897" t="str">
        <f>VLOOKUP(M2897,spp!A:K,10,FALSE)</f>
        <v>Depredador</v>
      </c>
      <c r="AS2897" t="str">
        <f>VLOOKUP(M2897,spp!A:L,12,FALSE)</f>
        <v>LC</v>
      </c>
    </row>
    <row r="2898" spans="1:45" x14ac:dyDescent="0.3">
      <c r="A2898">
        <v>13</v>
      </c>
      <c r="B2898" s="2" t="s">
        <v>983</v>
      </c>
      <c r="C2898" s="2" t="s">
        <v>990</v>
      </c>
      <c r="D2898" s="2" t="s">
        <v>1005</v>
      </c>
      <c r="E2898" s="2" t="s">
        <v>985</v>
      </c>
      <c r="F2898">
        <v>3</v>
      </c>
      <c r="G2898" s="1">
        <v>41657</v>
      </c>
      <c r="H2898" s="61">
        <v>2014</v>
      </c>
      <c r="I2898" s="5" t="s">
        <v>986</v>
      </c>
      <c r="J2898" s="1">
        <v>41668</v>
      </c>
      <c r="K2898" s="42">
        <v>5</v>
      </c>
      <c r="L2898" t="str">
        <f t="shared" si="324"/>
        <v>Somero</v>
      </c>
      <c r="M2898" s="2" t="s">
        <v>1028</v>
      </c>
      <c r="N2898" t="str">
        <f>VLOOKUP(M2898,spp!A:B,2,FALSE)</f>
        <v>Thalassoma lucasanum</v>
      </c>
      <c r="O2898">
        <f t="shared" si="323"/>
        <v>2</v>
      </c>
      <c r="Q2898">
        <v>2</v>
      </c>
      <c r="AJ2898">
        <f>VLOOKUP(M2898,spp!A:C,3,FALSE)</f>
        <v>1.261E-2</v>
      </c>
      <c r="AK2898">
        <f>VLOOKUP(M2898,spp!A:D,4,FALSE)</f>
        <v>2</v>
      </c>
      <c r="AL2898">
        <f t="shared" si="325"/>
        <v>1.418625</v>
      </c>
      <c r="AM2898">
        <f t="shared" si="326"/>
        <v>3.5465625000000001E-2</v>
      </c>
      <c r="AN2898">
        <f t="shared" si="327"/>
        <v>0.35465625000000001</v>
      </c>
      <c r="AO2898">
        <f t="shared" si="328"/>
        <v>3.5465624999999999E-4</v>
      </c>
      <c r="AP2898">
        <f t="shared" si="329"/>
        <v>0.04</v>
      </c>
      <c r="AQ2898">
        <f>VLOOKUP(M2898,spp!A:H,8,FALSE)</f>
        <v>3.5</v>
      </c>
      <c r="AR2898" t="str">
        <f>VLOOKUP(M2898,spp!A:K,10,FALSE)</f>
        <v>Depredador</v>
      </c>
      <c r="AS2898" t="str">
        <f>VLOOKUP(M2898,spp!A:L,12,FALSE)</f>
        <v>LC</v>
      </c>
    </row>
    <row r="2899" spans="1:45" x14ac:dyDescent="0.3">
      <c r="A2899">
        <v>13</v>
      </c>
      <c r="B2899" s="2" t="s">
        <v>983</v>
      </c>
      <c r="C2899" s="2" t="s">
        <v>990</v>
      </c>
      <c r="D2899" s="2" t="s">
        <v>1005</v>
      </c>
      <c r="E2899" s="2" t="s">
        <v>985</v>
      </c>
      <c r="F2899">
        <v>3</v>
      </c>
      <c r="G2899" s="1">
        <v>41657</v>
      </c>
      <c r="H2899" s="61">
        <v>2014</v>
      </c>
      <c r="I2899" s="5" t="s">
        <v>986</v>
      </c>
      <c r="J2899" s="1">
        <v>41668</v>
      </c>
      <c r="K2899" s="42">
        <v>5</v>
      </c>
      <c r="L2899" t="str">
        <f t="shared" si="324"/>
        <v>Somero</v>
      </c>
      <c r="M2899" s="2" t="s">
        <v>1040</v>
      </c>
      <c r="N2899" t="str">
        <f>VLOOKUP(M2899,spp!A:B,2,FALSE)</f>
        <v>Sufflamen verres</v>
      </c>
      <c r="O2899">
        <f t="shared" si="323"/>
        <v>1</v>
      </c>
      <c r="S2899">
        <v>1</v>
      </c>
      <c r="AJ2899">
        <f>VLOOKUP(M2899,spp!A:C,3,FALSE)</f>
        <v>2</v>
      </c>
      <c r="AK2899">
        <f>VLOOKUP(M2899,spp!A:D,4,FALSE)</f>
        <v>3</v>
      </c>
      <c r="AL2899">
        <f t="shared" si="325"/>
        <v>10718.75</v>
      </c>
      <c r="AM2899">
        <f t="shared" si="326"/>
        <v>267.96875</v>
      </c>
      <c r="AN2899">
        <f t="shared" si="327"/>
        <v>2679.6875</v>
      </c>
      <c r="AO2899">
        <f t="shared" si="328"/>
        <v>2.6796875</v>
      </c>
      <c r="AP2899">
        <f t="shared" si="329"/>
        <v>0.02</v>
      </c>
      <c r="AQ2899">
        <f>VLOOKUP(M2899,spp!A:H,8,FALSE)</f>
        <v>3.3</v>
      </c>
      <c r="AR2899" t="str">
        <f>VLOOKUP(M2899,spp!A:K,10,FALSE)</f>
        <v>Depredador</v>
      </c>
      <c r="AS2899" t="str">
        <f>VLOOKUP(M2899,spp!A:L,12,FALSE)</f>
        <v>LC</v>
      </c>
    </row>
    <row r="2900" spans="1:45" x14ac:dyDescent="0.3">
      <c r="A2900">
        <v>13</v>
      </c>
      <c r="B2900" s="2" t="s">
        <v>983</v>
      </c>
      <c r="C2900" s="2" t="s">
        <v>990</v>
      </c>
      <c r="D2900" s="2" t="s">
        <v>1005</v>
      </c>
      <c r="E2900" s="2" t="s">
        <v>985</v>
      </c>
      <c r="F2900">
        <v>3</v>
      </c>
      <c r="G2900" s="1">
        <v>41657</v>
      </c>
      <c r="H2900" s="61">
        <v>2014</v>
      </c>
      <c r="I2900" s="5" t="s">
        <v>986</v>
      </c>
      <c r="J2900" s="1">
        <v>41668</v>
      </c>
      <c r="K2900" s="42">
        <v>5</v>
      </c>
      <c r="L2900" t="str">
        <f t="shared" si="324"/>
        <v>Somero</v>
      </c>
      <c r="M2900" s="2" t="s">
        <v>1021</v>
      </c>
      <c r="N2900" t="str">
        <f>VLOOKUP(M2900,spp!A:B,2,FALSE)</f>
        <v>Johnrandallia nigrirostris</v>
      </c>
      <c r="O2900">
        <f t="shared" si="323"/>
        <v>1</v>
      </c>
      <c r="R2900">
        <v>1</v>
      </c>
      <c r="AJ2900">
        <f>VLOOKUP(M2900,spp!A:C,3,FALSE)</f>
        <v>2</v>
      </c>
      <c r="AK2900">
        <f>VLOOKUP(M2900,spp!A:D,4,FALSE)</f>
        <v>3</v>
      </c>
      <c r="AL2900">
        <f t="shared" si="325"/>
        <v>3906.25</v>
      </c>
      <c r="AM2900">
        <f t="shared" si="326"/>
        <v>97.65625</v>
      </c>
      <c r="AN2900">
        <f t="shared" si="327"/>
        <v>976.5625</v>
      </c>
      <c r="AO2900">
        <f t="shared" si="328"/>
        <v>0.9765625</v>
      </c>
      <c r="AP2900">
        <f t="shared" si="329"/>
        <v>0.02</v>
      </c>
      <c r="AQ2900">
        <f>VLOOKUP(M2900,spp!A:H,8,FALSE)</f>
        <v>3</v>
      </c>
      <c r="AR2900" t="str">
        <f>VLOOKUP(M2900,spp!A:K,10,FALSE)</f>
        <v>Depredador</v>
      </c>
      <c r="AS2900" t="str">
        <f>VLOOKUP(M2900,spp!A:L,12,FALSE)</f>
        <v>LC</v>
      </c>
    </row>
    <row r="2901" spans="1:45" x14ac:dyDescent="0.3">
      <c r="A2901">
        <v>6</v>
      </c>
      <c r="B2901" s="2" t="s">
        <v>983</v>
      </c>
      <c r="C2901" s="2" t="s">
        <v>990</v>
      </c>
      <c r="D2901" s="2" t="s">
        <v>1240</v>
      </c>
      <c r="E2901" s="2" t="s">
        <v>985</v>
      </c>
      <c r="F2901">
        <v>1</v>
      </c>
      <c r="G2901" s="1">
        <v>41657</v>
      </c>
      <c r="H2901" s="61">
        <v>2014</v>
      </c>
      <c r="I2901" s="5" t="s">
        <v>986</v>
      </c>
      <c r="J2901" s="1">
        <v>41668</v>
      </c>
      <c r="K2901" s="42">
        <v>3.5</v>
      </c>
      <c r="L2901" t="str">
        <f t="shared" si="324"/>
        <v>Somero</v>
      </c>
      <c r="M2901" s="2" t="s">
        <v>1027</v>
      </c>
      <c r="N2901" t="str">
        <f>VLOOKUP(M2901,spp!A:B,2,FALSE)</f>
        <v>Halichoeres notospilus</v>
      </c>
      <c r="O2901">
        <f t="shared" si="323"/>
        <v>30</v>
      </c>
      <c r="P2901">
        <v>20</v>
      </c>
      <c r="Q2901">
        <v>10</v>
      </c>
      <c r="AJ2901">
        <f>VLOOKUP(M2901,spp!A:C,3,FALSE)</f>
        <v>1.26E-2</v>
      </c>
      <c r="AK2901">
        <f>VLOOKUP(M2901,spp!A:D,4,FALSE)</f>
        <v>3</v>
      </c>
      <c r="AL2901">
        <f t="shared" si="325"/>
        <v>57.09375</v>
      </c>
      <c r="AM2901">
        <f t="shared" si="326"/>
        <v>1.4273437499999999</v>
      </c>
      <c r="AN2901">
        <f t="shared" si="327"/>
        <v>14.2734375</v>
      </c>
      <c r="AO2901">
        <f t="shared" si="328"/>
        <v>1.42734375E-2</v>
      </c>
      <c r="AP2901">
        <f t="shared" si="329"/>
        <v>0.6</v>
      </c>
      <c r="AQ2901">
        <f>VLOOKUP(M2901,spp!A:H,8,FALSE)</f>
        <v>3.5</v>
      </c>
      <c r="AR2901" t="str">
        <f>VLOOKUP(M2901,spp!A:K,10,FALSE)</f>
        <v>Depredador</v>
      </c>
      <c r="AS2901" t="str">
        <f>VLOOKUP(M2901,spp!A:L,12,FALSE)</f>
        <v>LC</v>
      </c>
    </row>
    <row r="2902" spans="1:45" x14ac:dyDescent="0.3">
      <c r="A2902">
        <v>6</v>
      </c>
      <c r="B2902" s="2" t="s">
        <v>983</v>
      </c>
      <c r="C2902" s="2" t="s">
        <v>990</v>
      </c>
      <c r="D2902" s="2" t="s">
        <v>1240</v>
      </c>
      <c r="E2902" s="2" t="s">
        <v>985</v>
      </c>
      <c r="F2902">
        <v>1</v>
      </c>
      <c r="G2902" s="1">
        <v>41657</v>
      </c>
      <c r="H2902" s="61">
        <v>2014</v>
      </c>
      <c r="I2902" s="5" t="s">
        <v>986</v>
      </c>
      <c r="J2902" s="1">
        <v>41668</v>
      </c>
      <c r="K2902" s="42">
        <v>3.5</v>
      </c>
      <c r="L2902" t="str">
        <f t="shared" si="324"/>
        <v>Somero</v>
      </c>
      <c r="M2902" s="2" t="s">
        <v>1053</v>
      </c>
      <c r="N2902" t="str">
        <f>VLOOKUP(M2902,spp!A:B,2,FALSE)</f>
        <v>Halichoeres chierchiae</v>
      </c>
      <c r="O2902">
        <f t="shared" si="323"/>
        <v>1</v>
      </c>
      <c r="S2902">
        <v>1</v>
      </c>
      <c r="AJ2902">
        <f>VLOOKUP(M2902,spp!A:C,3,FALSE)</f>
        <v>1.26E-2</v>
      </c>
      <c r="AK2902">
        <f>VLOOKUP(M2902,spp!A:D,4,FALSE)</f>
        <v>3</v>
      </c>
      <c r="AL2902">
        <f t="shared" si="325"/>
        <v>67.528125000000003</v>
      </c>
      <c r="AM2902">
        <f t="shared" si="326"/>
        <v>1.688203125</v>
      </c>
      <c r="AN2902">
        <f t="shared" si="327"/>
        <v>16.882031250000001</v>
      </c>
      <c r="AO2902">
        <f t="shared" si="328"/>
        <v>1.6882031250000002E-2</v>
      </c>
      <c r="AP2902">
        <f t="shared" si="329"/>
        <v>0.02</v>
      </c>
      <c r="AQ2902">
        <f>VLOOKUP(M2902,spp!A:H,8,FALSE)</f>
        <v>3.5</v>
      </c>
      <c r="AR2902" t="str">
        <f>VLOOKUP(M2902,spp!A:K,10,FALSE)</f>
        <v>Depredador</v>
      </c>
      <c r="AS2902" t="str">
        <f>VLOOKUP(M2902,spp!A:L,12,FALSE)</f>
        <v>LC</v>
      </c>
    </row>
    <row r="2903" spans="1:45" x14ac:dyDescent="0.3">
      <c r="A2903">
        <v>6</v>
      </c>
      <c r="B2903" s="2" t="s">
        <v>983</v>
      </c>
      <c r="C2903" s="2" t="s">
        <v>990</v>
      </c>
      <c r="D2903" s="2" t="s">
        <v>1240</v>
      </c>
      <c r="E2903" s="2" t="s">
        <v>985</v>
      </c>
      <c r="F2903">
        <v>1</v>
      </c>
      <c r="G2903" s="1">
        <v>41657</v>
      </c>
      <c r="H2903" s="61">
        <v>2014</v>
      </c>
      <c r="I2903" s="5" t="s">
        <v>986</v>
      </c>
      <c r="J2903" s="1">
        <v>41668</v>
      </c>
      <c r="K2903" s="42">
        <v>3.5</v>
      </c>
      <c r="L2903" t="str">
        <f t="shared" si="324"/>
        <v>Somero</v>
      </c>
      <c r="M2903" s="2" t="s">
        <v>1017</v>
      </c>
      <c r="N2903" t="str">
        <f>VLOOKUP(M2903,spp!A:B,2,FALSE)</f>
        <v>Halichoeres dispilus</v>
      </c>
      <c r="O2903">
        <f t="shared" si="323"/>
        <v>10</v>
      </c>
      <c r="Q2903">
        <v>10</v>
      </c>
      <c r="AJ2903">
        <f>VLOOKUP(M2903,spp!A:C,3,FALSE)</f>
        <v>1.26E-2</v>
      </c>
      <c r="AK2903">
        <f>VLOOKUP(M2903,spp!A:D,4,FALSE)</f>
        <v>3</v>
      </c>
      <c r="AL2903">
        <f t="shared" si="325"/>
        <v>53.15625</v>
      </c>
      <c r="AM2903">
        <f t="shared" si="326"/>
        <v>1.32890625</v>
      </c>
      <c r="AN2903">
        <f t="shared" si="327"/>
        <v>13.2890625</v>
      </c>
      <c r="AO2903">
        <f t="shared" si="328"/>
        <v>1.3289062500000001E-2</v>
      </c>
      <c r="AP2903">
        <f t="shared" si="329"/>
        <v>0.2</v>
      </c>
      <c r="AQ2903">
        <f>VLOOKUP(M2903,spp!A:H,8,FALSE)</f>
        <v>3.9</v>
      </c>
      <c r="AR2903" t="str">
        <f>VLOOKUP(M2903,spp!A:K,10,FALSE)</f>
        <v>Depredador</v>
      </c>
      <c r="AS2903" t="str">
        <f>VLOOKUP(M2903,spp!A:L,12,FALSE)</f>
        <v>LC</v>
      </c>
    </row>
    <row r="2904" spans="1:45" x14ac:dyDescent="0.3">
      <c r="A2904">
        <v>6</v>
      </c>
      <c r="B2904" s="2" t="s">
        <v>983</v>
      </c>
      <c r="C2904" s="2" t="s">
        <v>990</v>
      </c>
      <c r="D2904" s="2" t="s">
        <v>1240</v>
      </c>
      <c r="E2904" s="2" t="s">
        <v>985</v>
      </c>
      <c r="F2904">
        <v>1</v>
      </c>
      <c r="G2904" s="1">
        <v>41657</v>
      </c>
      <c r="H2904" s="61">
        <v>2014</v>
      </c>
      <c r="I2904" s="5" t="s">
        <v>986</v>
      </c>
      <c r="J2904" s="1">
        <v>41668</v>
      </c>
      <c r="K2904" s="42">
        <v>3.5</v>
      </c>
      <c r="L2904" t="str">
        <f t="shared" si="324"/>
        <v>Somero</v>
      </c>
      <c r="M2904" s="2" t="s">
        <v>1048</v>
      </c>
      <c r="N2904" t="str">
        <f>VLOOKUP(M2904,spp!A:B,2,FALSE)</f>
        <v>Scarus ghobban</v>
      </c>
      <c r="O2904">
        <f t="shared" si="323"/>
        <v>2</v>
      </c>
      <c r="W2904">
        <v>2</v>
      </c>
      <c r="AJ2904">
        <f>VLOOKUP(M2904,spp!A:C,3,FALSE)</f>
        <v>2</v>
      </c>
      <c r="AK2904">
        <f>VLOOKUP(M2904,spp!A:D,4,FALSE)</f>
        <v>2.919</v>
      </c>
      <c r="AL2904">
        <f t="shared" si="325"/>
        <v>481037.22108806181</v>
      </c>
      <c r="AM2904">
        <f t="shared" si="326"/>
        <v>12025.930527201544</v>
      </c>
      <c r="AN2904">
        <f t="shared" si="327"/>
        <v>120259.30527201545</v>
      </c>
      <c r="AO2904">
        <f t="shared" si="328"/>
        <v>120.25930527201545</v>
      </c>
      <c r="AP2904">
        <f t="shared" si="329"/>
        <v>0.04</v>
      </c>
      <c r="AQ2904">
        <f>VLOOKUP(M2904,spp!A:H,8,FALSE)</f>
        <v>2</v>
      </c>
      <c r="AR2904" t="str">
        <f>VLOOKUP(M2904,spp!A:K,10,FALSE)</f>
        <v>Herbívoro</v>
      </c>
      <c r="AS2904" t="str">
        <f>VLOOKUP(M2904,spp!A:L,12,FALSE)</f>
        <v>LC</v>
      </c>
    </row>
    <row r="2905" spans="1:45" x14ac:dyDescent="0.3">
      <c r="A2905">
        <v>6</v>
      </c>
      <c r="B2905" s="2" t="s">
        <v>983</v>
      </c>
      <c r="C2905" s="2" t="s">
        <v>990</v>
      </c>
      <c r="D2905" s="2" t="s">
        <v>1240</v>
      </c>
      <c r="E2905" s="2" t="s">
        <v>985</v>
      </c>
      <c r="F2905">
        <v>1</v>
      </c>
      <c r="G2905" s="1">
        <v>41657</v>
      </c>
      <c r="H2905" s="61">
        <v>2014</v>
      </c>
      <c r="I2905" s="5" t="s">
        <v>986</v>
      </c>
      <c r="J2905" s="1">
        <v>41668</v>
      </c>
      <c r="K2905" s="42">
        <v>3.5</v>
      </c>
      <c r="L2905" t="str">
        <f t="shared" si="324"/>
        <v>Somero</v>
      </c>
      <c r="M2905" s="2" t="s">
        <v>1028</v>
      </c>
      <c r="N2905" t="str">
        <f>VLOOKUP(M2905,spp!A:B,2,FALSE)</f>
        <v>Thalassoma lucasanum</v>
      </c>
      <c r="O2905">
        <f t="shared" si="323"/>
        <v>10</v>
      </c>
      <c r="R2905">
        <v>10</v>
      </c>
      <c r="AJ2905">
        <f>VLOOKUP(M2905,spp!A:C,3,FALSE)</f>
        <v>1.261E-2</v>
      </c>
      <c r="AK2905">
        <f>VLOOKUP(M2905,spp!A:D,4,FALSE)</f>
        <v>2</v>
      </c>
      <c r="AL2905">
        <f t="shared" si="325"/>
        <v>19.703125</v>
      </c>
      <c r="AM2905">
        <f t="shared" si="326"/>
        <v>0.49257812499999998</v>
      </c>
      <c r="AN2905">
        <f t="shared" si="327"/>
        <v>4.92578125</v>
      </c>
      <c r="AO2905">
        <f t="shared" si="328"/>
        <v>4.9257812499999996E-3</v>
      </c>
      <c r="AP2905">
        <f t="shared" si="329"/>
        <v>0.2</v>
      </c>
      <c r="AQ2905">
        <f>VLOOKUP(M2905,spp!A:H,8,FALSE)</f>
        <v>3.5</v>
      </c>
      <c r="AR2905" t="str">
        <f>VLOOKUP(M2905,spp!A:K,10,FALSE)</f>
        <v>Depredador</v>
      </c>
      <c r="AS2905" t="str">
        <f>VLOOKUP(M2905,spp!A:L,12,FALSE)</f>
        <v>LC</v>
      </c>
    </row>
    <row r="2906" spans="1:45" x14ac:dyDescent="0.3">
      <c r="A2906">
        <v>6</v>
      </c>
      <c r="B2906" s="2" t="s">
        <v>983</v>
      </c>
      <c r="C2906" s="2" t="s">
        <v>990</v>
      </c>
      <c r="D2906" s="2" t="s">
        <v>1240</v>
      </c>
      <c r="E2906" s="2" t="s">
        <v>985</v>
      </c>
      <c r="F2906">
        <v>1</v>
      </c>
      <c r="G2906" s="1">
        <v>41657</v>
      </c>
      <c r="H2906" s="61">
        <v>2014</v>
      </c>
      <c r="I2906" s="5" t="s">
        <v>986</v>
      </c>
      <c r="J2906" s="1">
        <v>41668</v>
      </c>
      <c r="K2906" s="42">
        <v>3.5</v>
      </c>
      <c r="L2906" t="str">
        <f t="shared" si="324"/>
        <v>Somero</v>
      </c>
      <c r="M2906" s="2" t="s">
        <v>1019</v>
      </c>
      <c r="N2906" t="str">
        <f>VLOOKUP(M2906,spp!A:B,2,FALSE)</f>
        <v>Stegastes acapulcoensis</v>
      </c>
      <c r="O2906">
        <f t="shared" si="323"/>
        <v>50</v>
      </c>
      <c r="P2906">
        <v>10</v>
      </c>
      <c r="Q2906">
        <v>30</v>
      </c>
      <c r="R2906">
        <v>10</v>
      </c>
      <c r="AJ2906">
        <f>VLOOKUP(M2906,spp!A:C,3,FALSE)</f>
        <v>3.49E-2</v>
      </c>
      <c r="AK2906">
        <f>VLOOKUP(M2906,spp!A:D,4,FALSE)</f>
        <v>2</v>
      </c>
      <c r="AL2906">
        <f t="shared" si="325"/>
        <v>115.60624999999999</v>
      </c>
      <c r="AM2906">
        <f t="shared" si="326"/>
        <v>2.8901562499999995</v>
      </c>
      <c r="AN2906">
        <f t="shared" si="327"/>
        <v>28.901562499999997</v>
      </c>
      <c r="AO2906">
        <f t="shared" si="328"/>
        <v>2.8901562499999998E-2</v>
      </c>
      <c r="AP2906">
        <f t="shared" si="329"/>
        <v>1</v>
      </c>
      <c r="AQ2906">
        <f>VLOOKUP(M2906,spp!A:H,8,FALSE)</f>
        <v>2</v>
      </c>
      <c r="AR2906" t="str">
        <f>VLOOKUP(M2906,spp!A:K,10,FALSE)</f>
        <v>Herbívoro</v>
      </c>
      <c r="AS2906" t="str">
        <f>VLOOKUP(M2906,spp!A:L,12,FALSE)</f>
        <v>LC</v>
      </c>
    </row>
    <row r="2907" spans="1:45" x14ac:dyDescent="0.3">
      <c r="A2907">
        <v>6</v>
      </c>
      <c r="B2907" s="2" t="s">
        <v>983</v>
      </c>
      <c r="C2907" s="2" t="s">
        <v>990</v>
      </c>
      <c r="D2907" s="2" t="s">
        <v>1240</v>
      </c>
      <c r="E2907" s="2" t="s">
        <v>985</v>
      </c>
      <c r="F2907">
        <v>2</v>
      </c>
      <c r="G2907" s="1">
        <v>41657</v>
      </c>
      <c r="H2907" s="61">
        <v>2014</v>
      </c>
      <c r="I2907" s="5" t="s">
        <v>986</v>
      </c>
      <c r="J2907" s="1">
        <v>41668</v>
      </c>
      <c r="K2907" s="42">
        <v>3.5</v>
      </c>
      <c r="L2907" t="str">
        <f t="shared" si="324"/>
        <v>Somero</v>
      </c>
      <c r="M2907" s="2" t="s">
        <v>1018</v>
      </c>
      <c r="N2907" t="str">
        <f>VLOOKUP(M2907,spp!A:B,2,FALSE)</f>
        <v>Pseudobalistes naufragium</v>
      </c>
      <c r="O2907">
        <f t="shared" si="323"/>
        <v>1</v>
      </c>
      <c r="U2907">
        <v>1</v>
      </c>
      <c r="AJ2907" t="str">
        <f>VLOOKUP(M2907,spp!A:C,3,FALSE)</f>
        <v>0.12970000000000001</v>
      </c>
      <c r="AK2907">
        <f>VLOOKUP(M2907,spp!A:D,4,FALSE)</f>
        <v>2</v>
      </c>
      <c r="AL2907">
        <f t="shared" si="325"/>
        <v>158.88250000000002</v>
      </c>
      <c r="AM2907">
        <f t="shared" si="326"/>
        <v>3.9720625000000007</v>
      </c>
      <c r="AN2907">
        <f t="shared" si="327"/>
        <v>39.720625000000005</v>
      </c>
      <c r="AO2907">
        <f t="shared" si="328"/>
        <v>3.9720625000000002E-2</v>
      </c>
      <c r="AP2907">
        <f t="shared" si="329"/>
        <v>0.02</v>
      </c>
      <c r="AQ2907">
        <f>VLOOKUP(M2907,spp!A:H,8,FALSE)</f>
        <v>3.8</v>
      </c>
      <c r="AR2907" t="str">
        <f>VLOOKUP(M2907,spp!A:K,10,FALSE)</f>
        <v>Depredador</v>
      </c>
      <c r="AS2907" t="str">
        <f>VLOOKUP(M2907,spp!A:L,12,FALSE)</f>
        <v>LC</v>
      </c>
    </row>
    <row r="2908" spans="1:45" x14ac:dyDescent="0.3">
      <c r="A2908">
        <v>6</v>
      </c>
      <c r="B2908" s="2" t="s">
        <v>983</v>
      </c>
      <c r="C2908" s="2" t="s">
        <v>990</v>
      </c>
      <c r="D2908" s="2" t="s">
        <v>1240</v>
      </c>
      <c r="E2908" s="2" t="s">
        <v>985</v>
      </c>
      <c r="F2908">
        <v>2</v>
      </c>
      <c r="G2908" s="1">
        <v>41657</v>
      </c>
      <c r="H2908" s="61">
        <v>2014</v>
      </c>
      <c r="I2908" s="5" t="s">
        <v>986</v>
      </c>
      <c r="J2908" s="1">
        <v>41668</v>
      </c>
      <c r="K2908" s="42">
        <v>3.5</v>
      </c>
      <c r="L2908" t="str">
        <f t="shared" si="324"/>
        <v>Somero</v>
      </c>
      <c r="M2908" s="2" t="s">
        <v>1044</v>
      </c>
      <c r="N2908" t="str">
        <f>VLOOKUP(M2908,spp!A:B,2,FALSE)</f>
        <v>Scarus perrico</v>
      </c>
      <c r="O2908">
        <f t="shared" si="323"/>
        <v>2</v>
      </c>
      <c r="V2908">
        <v>2</v>
      </c>
      <c r="AJ2908">
        <f>VLOOKUP(M2908,spp!A:C,3,FALSE)</f>
        <v>1</v>
      </c>
      <c r="AK2908">
        <f>VLOOKUP(M2908,spp!A:D,4,FALSE)</f>
        <v>3</v>
      </c>
      <c r="AL2908">
        <f t="shared" si="325"/>
        <v>182250</v>
      </c>
      <c r="AM2908">
        <f t="shared" si="326"/>
        <v>4556.25</v>
      </c>
      <c r="AN2908">
        <f t="shared" si="327"/>
        <v>45562.5</v>
      </c>
      <c r="AO2908">
        <f t="shared" si="328"/>
        <v>45.5625</v>
      </c>
      <c r="AP2908">
        <f t="shared" si="329"/>
        <v>0.04</v>
      </c>
      <c r="AQ2908">
        <f>VLOOKUP(M2908,spp!A:H,8,FALSE)</f>
        <v>2</v>
      </c>
      <c r="AR2908" t="str">
        <f>VLOOKUP(M2908,spp!A:K,10,FALSE)</f>
        <v>Herbívoro</v>
      </c>
      <c r="AS2908" t="str">
        <f>VLOOKUP(M2908,spp!A:L,12,FALSE)</f>
        <v>LC</v>
      </c>
    </row>
    <row r="2909" spans="1:45" x14ac:dyDescent="0.3">
      <c r="A2909">
        <v>6</v>
      </c>
      <c r="B2909" s="2" t="s">
        <v>983</v>
      </c>
      <c r="C2909" s="2" t="s">
        <v>990</v>
      </c>
      <c r="D2909" s="2" t="s">
        <v>1240</v>
      </c>
      <c r="E2909" s="2" t="s">
        <v>985</v>
      </c>
      <c r="F2909">
        <v>2</v>
      </c>
      <c r="G2909" s="1">
        <v>41657</v>
      </c>
      <c r="H2909" s="61">
        <v>2014</v>
      </c>
      <c r="I2909" s="5" t="s">
        <v>986</v>
      </c>
      <c r="J2909" s="1">
        <v>41668</v>
      </c>
      <c r="K2909" s="42">
        <v>3.5</v>
      </c>
      <c r="L2909" t="str">
        <f t="shared" si="324"/>
        <v>Somero</v>
      </c>
      <c r="M2909" s="2" t="s">
        <v>1048</v>
      </c>
      <c r="N2909" t="str">
        <f>VLOOKUP(M2909,spp!A:B,2,FALSE)</f>
        <v>Scarus ghobban</v>
      </c>
      <c r="O2909">
        <f t="shared" si="323"/>
        <v>7</v>
      </c>
      <c r="U2909">
        <v>7</v>
      </c>
      <c r="AJ2909">
        <f>VLOOKUP(M2909,spp!A:C,3,FALSE)</f>
        <v>2</v>
      </c>
      <c r="AK2909">
        <f>VLOOKUP(M2909,spp!A:D,4,FALSE)</f>
        <v>2.919</v>
      </c>
      <c r="AL2909">
        <f t="shared" si="325"/>
        <v>450051.95970991871</v>
      </c>
      <c r="AM2909">
        <f t="shared" si="326"/>
        <v>11251.298992747968</v>
      </c>
      <c r="AN2909">
        <f t="shared" si="327"/>
        <v>112512.98992747968</v>
      </c>
      <c r="AO2909">
        <f t="shared" si="328"/>
        <v>112.51298992747968</v>
      </c>
      <c r="AP2909">
        <f t="shared" si="329"/>
        <v>0.14000000000000001</v>
      </c>
      <c r="AQ2909">
        <f>VLOOKUP(M2909,spp!A:H,8,FALSE)</f>
        <v>2</v>
      </c>
      <c r="AR2909" t="str">
        <f>VLOOKUP(M2909,spp!A:K,10,FALSE)</f>
        <v>Herbívoro</v>
      </c>
      <c r="AS2909" t="str">
        <f>VLOOKUP(M2909,spp!A:L,12,FALSE)</f>
        <v>LC</v>
      </c>
    </row>
    <row r="2910" spans="1:45" x14ac:dyDescent="0.3">
      <c r="A2910">
        <v>6</v>
      </c>
      <c r="B2910" s="2" t="s">
        <v>983</v>
      </c>
      <c r="C2910" s="2" t="s">
        <v>990</v>
      </c>
      <c r="D2910" s="2" t="s">
        <v>1240</v>
      </c>
      <c r="E2910" s="2" t="s">
        <v>985</v>
      </c>
      <c r="F2910">
        <v>2</v>
      </c>
      <c r="G2910" s="1">
        <v>41657</v>
      </c>
      <c r="H2910" s="61">
        <v>2014</v>
      </c>
      <c r="I2910" s="5" t="s">
        <v>986</v>
      </c>
      <c r="J2910" s="1">
        <v>41668</v>
      </c>
      <c r="K2910" s="42">
        <v>3.5</v>
      </c>
      <c r="L2910" t="str">
        <f t="shared" si="324"/>
        <v>Somero</v>
      </c>
      <c r="M2910" s="2" t="s">
        <v>1021</v>
      </c>
      <c r="N2910" t="str">
        <f>VLOOKUP(M2910,spp!A:B,2,FALSE)</f>
        <v>Johnrandallia nigrirostris</v>
      </c>
      <c r="O2910">
        <f t="shared" si="323"/>
        <v>1</v>
      </c>
      <c r="R2910">
        <v>1</v>
      </c>
      <c r="AJ2910">
        <f>VLOOKUP(M2910,spp!A:C,3,FALSE)</f>
        <v>2</v>
      </c>
      <c r="AK2910">
        <f>VLOOKUP(M2910,spp!A:D,4,FALSE)</f>
        <v>3</v>
      </c>
      <c r="AL2910">
        <f t="shared" si="325"/>
        <v>3906.25</v>
      </c>
      <c r="AM2910">
        <f t="shared" si="326"/>
        <v>97.65625</v>
      </c>
      <c r="AN2910">
        <f t="shared" si="327"/>
        <v>976.5625</v>
      </c>
      <c r="AO2910">
        <f t="shared" si="328"/>
        <v>0.9765625</v>
      </c>
      <c r="AP2910">
        <f t="shared" si="329"/>
        <v>0.02</v>
      </c>
      <c r="AQ2910">
        <f>VLOOKUP(M2910,spp!A:H,8,FALSE)</f>
        <v>3</v>
      </c>
      <c r="AR2910" t="str">
        <f>VLOOKUP(M2910,spp!A:K,10,FALSE)</f>
        <v>Depredador</v>
      </c>
      <c r="AS2910" t="str">
        <f>VLOOKUP(M2910,spp!A:L,12,FALSE)</f>
        <v>LC</v>
      </c>
    </row>
    <row r="2911" spans="1:45" x14ac:dyDescent="0.3">
      <c r="A2911">
        <v>6</v>
      </c>
      <c r="B2911" s="2" t="s">
        <v>983</v>
      </c>
      <c r="C2911" s="2" t="s">
        <v>990</v>
      </c>
      <c r="D2911" s="2" t="s">
        <v>1240</v>
      </c>
      <c r="E2911" s="2" t="s">
        <v>985</v>
      </c>
      <c r="F2911">
        <v>2</v>
      </c>
      <c r="G2911" s="1">
        <v>41657</v>
      </c>
      <c r="H2911" s="61">
        <v>2014</v>
      </c>
      <c r="I2911" s="5" t="s">
        <v>986</v>
      </c>
      <c r="J2911" s="1">
        <v>41668</v>
      </c>
      <c r="K2911" s="42">
        <v>3.5</v>
      </c>
      <c r="L2911" t="str">
        <f t="shared" si="324"/>
        <v>Somero</v>
      </c>
      <c r="M2911" s="2" t="s">
        <v>1019</v>
      </c>
      <c r="N2911" t="str">
        <f>VLOOKUP(M2911,spp!A:B,2,FALSE)</f>
        <v>Stegastes acapulcoensis</v>
      </c>
      <c r="O2911">
        <f t="shared" si="323"/>
        <v>50</v>
      </c>
      <c r="P2911">
        <v>5</v>
      </c>
      <c r="Q2911">
        <v>30</v>
      </c>
      <c r="R2911">
        <v>15</v>
      </c>
      <c r="AJ2911">
        <f>VLOOKUP(M2911,spp!A:C,3,FALSE)</f>
        <v>3.49E-2</v>
      </c>
      <c r="AK2911">
        <f>VLOOKUP(M2911,spp!A:D,4,FALSE)</f>
        <v>2</v>
      </c>
      <c r="AL2911">
        <f t="shared" si="325"/>
        <v>141.78125</v>
      </c>
      <c r="AM2911">
        <f t="shared" si="326"/>
        <v>3.5445312499999999</v>
      </c>
      <c r="AN2911">
        <f t="shared" si="327"/>
        <v>35.4453125</v>
      </c>
      <c r="AO2911">
        <f t="shared" si="328"/>
        <v>3.5445312499999999E-2</v>
      </c>
      <c r="AP2911">
        <f t="shared" si="329"/>
        <v>1</v>
      </c>
      <c r="AQ2911">
        <f>VLOOKUP(M2911,spp!A:H,8,FALSE)</f>
        <v>2</v>
      </c>
      <c r="AR2911" t="str">
        <f>VLOOKUP(M2911,spp!A:K,10,FALSE)</f>
        <v>Herbívoro</v>
      </c>
      <c r="AS2911" t="str">
        <f>VLOOKUP(M2911,spp!A:L,12,FALSE)</f>
        <v>LC</v>
      </c>
    </row>
    <row r="2912" spans="1:45" x14ac:dyDescent="0.3">
      <c r="A2912">
        <v>6</v>
      </c>
      <c r="B2912" s="2" t="s">
        <v>983</v>
      </c>
      <c r="C2912" s="2" t="s">
        <v>990</v>
      </c>
      <c r="D2912" s="2" t="s">
        <v>1240</v>
      </c>
      <c r="E2912" s="2" t="s">
        <v>985</v>
      </c>
      <c r="F2912">
        <v>2</v>
      </c>
      <c r="G2912" s="1">
        <v>41657</v>
      </c>
      <c r="H2912" s="61">
        <v>2014</v>
      </c>
      <c r="I2912" s="5" t="s">
        <v>986</v>
      </c>
      <c r="J2912" s="1">
        <v>41668</v>
      </c>
      <c r="K2912" s="42">
        <v>3.5</v>
      </c>
      <c r="L2912" t="str">
        <f t="shared" si="324"/>
        <v>Somero</v>
      </c>
      <c r="M2912" s="2" t="s">
        <v>1040</v>
      </c>
      <c r="N2912" t="str">
        <f>VLOOKUP(M2912,spp!A:B,2,FALSE)</f>
        <v>Sufflamen verres</v>
      </c>
      <c r="O2912">
        <f t="shared" si="323"/>
        <v>2</v>
      </c>
      <c r="T2912">
        <v>2</v>
      </c>
      <c r="AJ2912">
        <f>VLOOKUP(M2912,spp!A:C,3,FALSE)</f>
        <v>2</v>
      </c>
      <c r="AK2912">
        <f>VLOOKUP(M2912,spp!A:D,4,FALSE)</f>
        <v>3</v>
      </c>
      <c r="AL2912">
        <f t="shared" si="325"/>
        <v>62500</v>
      </c>
      <c r="AM2912">
        <f t="shared" si="326"/>
        <v>1562.5</v>
      </c>
      <c r="AN2912">
        <f t="shared" si="327"/>
        <v>15625</v>
      </c>
      <c r="AO2912">
        <f t="shared" si="328"/>
        <v>15.625</v>
      </c>
      <c r="AP2912">
        <f t="shared" si="329"/>
        <v>0.04</v>
      </c>
      <c r="AQ2912">
        <f>VLOOKUP(M2912,spp!A:H,8,FALSE)</f>
        <v>3.3</v>
      </c>
      <c r="AR2912" t="str">
        <f>VLOOKUP(M2912,spp!A:K,10,FALSE)</f>
        <v>Depredador</v>
      </c>
      <c r="AS2912" t="str">
        <f>VLOOKUP(M2912,spp!A:L,12,FALSE)</f>
        <v>LC</v>
      </c>
    </row>
    <row r="2913" spans="1:45" x14ac:dyDescent="0.3">
      <c r="A2913">
        <v>6</v>
      </c>
      <c r="B2913" s="2" t="s">
        <v>983</v>
      </c>
      <c r="C2913" s="2" t="s">
        <v>990</v>
      </c>
      <c r="D2913" s="2" t="s">
        <v>1240</v>
      </c>
      <c r="E2913" s="2" t="s">
        <v>985</v>
      </c>
      <c r="F2913">
        <v>2</v>
      </c>
      <c r="G2913" s="1">
        <v>41657</v>
      </c>
      <c r="H2913" s="61">
        <v>2014</v>
      </c>
      <c r="I2913" s="5" t="s">
        <v>986</v>
      </c>
      <c r="J2913" s="1">
        <v>41668</v>
      </c>
      <c r="K2913" s="42">
        <v>3.5</v>
      </c>
      <c r="L2913" t="str">
        <f t="shared" si="324"/>
        <v>Somero</v>
      </c>
      <c r="M2913" s="2" t="s">
        <v>1027</v>
      </c>
      <c r="N2913" t="str">
        <f>VLOOKUP(M2913,spp!A:B,2,FALSE)</f>
        <v>Halichoeres notospilus</v>
      </c>
      <c r="O2913">
        <f t="shared" si="323"/>
        <v>5</v>
      </c>
      <c r="Q2913">
        <v>5</v>
      </c>
      <c r="AJ2913">
        <f>VLOOKUP(M2913,spp!A:C,3,FALSE)</f>
        <v>1.26E-2</v>
      </c>
      <c r="AK2913">
        <f>VLOOKUP(M2913,spp!A:D,4,FALSE)</f>
        <v>3</v>
      </c>
      <c r="AL2913">
        <f t="shared" si="325"/>
        <v>26.578125</v>
      </c>
      <c r="AM2913">
        <f t="shared" si="326"/>
        <v>0.66445312499999998</v>
      </c>
      <c r="AN2913">
        <f t="shared" si="327"/>
        <v>6.64453125</v>
      </c>
      <c r="AO2913">
        <f t="shared" si="328"/>
        <v>6.6445312500000003E-3</v>
      </c>
      <c r="AP2913">
        <f t="shared" si="329"/>
        <v>0.1</v>
      </c>
      <c r="AQ2913">
        <f>VLOOKUP(M2913,spp!A:H,8,FALSE)</f>
        <v>3.5</v>
      </c>
      <c r="AR2913" t="str">
        <f>VLOOKUP(M2913,spp!A:K,10,FALSE)</f>
        <v>Depredador</v>
      </c>
      <c r="AS2913" t="str">
        <f>VLOOKUP(M2913,spp!A:L,12,FALSE)</f>
        <v>LC</v>
      </c>
    </row>
    <row r="2914" spans="1:45" x14ac:dyDescent="0.3">
      <c r="A2914">
        <v>6</v>
      </c>
      <c r="B2914" s="2" t="s">
        <v>983</v>
      </c>
      <c r="C2914" s="2" t="s">
        <v>990</v>
      </c>
      <c r="D2914" s="2" t="s">
        <v>1240</v>
      </c>
      <c r="E2914" s="2" t="s">
        <v>985</v>
      </c>
      <c r="F2914">
        <v>2</v>
      </c>
      <c r="G2914" s="1">
        <v>41657</v>
      </c>
      <c r="H2914" s="61">
        <v>2014</v>
      </c>
      <c r="I2914" s="5" t="s">
        <v>986</v>
      </c>
      <c r="J2914" s="1">
        <v>41668</v>
      </c>
      <c r="K2914" s="42">
        <v>3.5</v>
      </c>
      <c r="L2914" t="str">
        <f t="shared" si="324"/>
        <v>Somero</v>
      </c>
      <c r="M2914" s="2" t="s">
        <v>1393</v>
      </c>
      <c r="N2914" t="str">
        <f>VLOOKUP(M2914,spp!A:B,2,FALSE)</f>
        <v>Kiphosus sp.</v>
      </c>
      <c r="O2914">
        <f t="shared" si="323"/>
        <v>3</v>
      </c>
      <c r="T2914">
        <v>2</v>
      </c>
      <c r="U2914">
        <v>1</v>
      </c>
      <c r="AJ2914">
        <f>VLOOKUP(M2914,spp!A:C,3,FALSE)</f>
        <v>2.18E-2</v>
      </c>
      <c r="AK2914">
        <f>VLOOKUP(M2914,spp!A:D,4,FALSE)</f>
        <v>3</v>
      </c>
      <c r="AL2914">
        <f t="shared" si="325"/>
        <v>1615.925</v>
      </c>
      <c r="AM2914">
        <f t="shared" si="326"/>
        <v>40.398125</v>
      </c>
      <c r="AN2914">
        <f t="shared" si="327"/>
        <v>403.98124999999999</v>
      </c>
      <c r="AO2914">
        <f t="shared" si="328"/>
        <v>0.40398125000000001</v>
      </c>
      <c r="AP2914">
        <f t="shared" si="329"/>
        <v>0.06</v>
      </c>
      <c r="AQ2914">
        <f>VLOOKUP(M2914,spp!A:H,8,FALSE)</f>
        <v>2.9</v>
      </c>
      <c r="AR2914" t="str">
        <f>VLOOKUP(M2914,spp!A:K,10,FALSE)</f>
        <v>Herbívoro</v>
      </c>
      <c r="AS2914" t="str">
        <f>VLOOKUP(M2914,spp!A:L,12,FALSE)</f>
        <v>LC</v>
      </c>
    </row>
    <row r="2915" spans="1:45" x14ac:dyDescent="0.3">
      <c r="A2915">
        <v>6</v>
      </c>
      <c r="B2915" s="2" t="s">
        <v>983</v>
      </c>
      <c r="C2915" s="2" t="s">
        <v>990</v>
      </c>
      <c r="D2915" s="2" t="s">
        <v>1240</v>
      </c>
      <c r="E2915" s="2" t="s">
        <v>985</v>
      </c>
      <c r="F2915">
        <v>3</v>
      </c>
      <c r="G2915" s="1">
        <v>41657</v>
      </c>
      <c r="H2915" s="61">
        <v>2014</v>
      </c>
      <c r="I2915" s="5" t="s">
        <v>986</v>
      </c>
      <c r="J2915" s="1">
        <v>41668</v>
      </c>
      <c r="K2915" s="42">
        <v>4</v>
      </c>
      <c r="L2915" t="str">
        <f t="shared" si="324"/>
        <v>Somero</v>
      </c>
      <c r="M2915" s="2" t="s">
        <v>1027</v>
      </c>
      <c r="N2915" t="str">
        <f>VLOOKUP(M2915,spp!A:B,2,FALSE)</f>
        <v>Halichoeres notospilus</v>
      </c>
      <c r="O2915">
        <f t="shared" si="323"/>
        <v>30</v>
      </c>
      <c r="Q2915">
        <v>30</v>
      </c>
      <c r="AJ2915">
        <f>VLOOKUP(M2915,spp!A:C,3,FALSE)</f>
        <v>1.26E-2</v>
      </c>
      <c r="AK2915">
        <f>VLOOKUP(M2915,spp!A:D,4,FALSE)</f>
        <v>3</v>
      </c>
      <c r="AL2915">
        <f t="shared" si="325"/>
        <v>159.46875</v>
      </c>
      <c r="AM2915">
        <f t="shared" si="326"/>
        <v>3.9867187500000001</v>
      </c>
      <c r="AN2915">
        <f t="shared" si="327"/>
        <v>39.8671875</v>
      </c>
      <c r="AO2915">
        <f t="shared" si="328"/>
        <v>3.9867187499999998E-2</v>
      </c>
      <c r="AP2915">
        <f t="shared" si="329"/>
        <v>0.6</v>
      </c>
      <c r="AQ2915">
        <f>VLOOKUP(M2915,spp!A:H,8,FALSE)</f>
        <v>3.5</v>
      </c>
      <c r="AR2915" t="str">
        <f>VLOOKUP(M2915,spp!A:K,10,FALSE)</f>
        <v>Depredador</v>
      </c>
      <c r="AS2915" t="str">
        <f>VLOOKUP(M2915,spp!A:L,12,FALSE)</f>
        <v>LC</v>
      </c>
    </row>
    <row r="2916" spans="1:45" x14ac:dyDescent="0.3">
      <c r="A2916">
        <v>6</v>
      </c>
      <c r="B2916" s="2" t="s">
        <v>983</v>
      </c>
      <c r="C2916" s="2" t="s">
        <v>990</v>
      </c>
      <c r="D2916" s="2" t="s">
        <v>1240</v>
      </c>
      <c r="E2916" s="2" t="s">
        <v>985</v>
      </c>
      <c r="F2916">
        <v>3</v>
      </c>
      <c r="G2916" s="1">
        <v>41657</v>
      </c>
      <c r="H2916" s="61">
        <v>2014</v>
      </c>
      <c r="I2916" s="5" t="s">
        <v>986</v>
      </c>
      <c r="J2916" s="1">
        <v>41668</v>
      </c>
      <c r="K2916" s="42">
        <v>4</v>
      </c>
      <c r="L2916" t="str">
        <f t="shared" si="324"/>
        <v>Somero</v>
      </c>
      <c r="M2916" s="2" t="s">
        <v>1056</v>
      </c>
      <c r="N2916" t="str">
        <f>VLOOKUP(M2916,spp!A:B,2,FALSE)</f>
        <v>Canthigaster punctatissima</v>
      </c>
      <c r="O2916">
        <f t="shared" si="323"/>
        <v>2</v>
      </c>
      <c r="P2916">
        <v>2</v>
      </c>
      <c r="AJ2916">
        <f>VLOOKUP(M2916,spp!A:C,3,FALSE)</f>
        <v>1</v>
      </c>
      <c r="AK2916">
        <f>VLOOKUP(M2916,spp!A:D,4,FALSE)</f>
        <v>2</v>
      </c>
      <c r="AL2916">
        <f t="shared" si="325"/>
        <v>12.5</v>
      </c>
      <c r="AM2916">
        <f t="shared" si="326"/>
        <v>0.3125</v>
      </c>
      <c r="AN2916">
        <f t="shared" si="327"/>
        <v>3.125</v>
      </c>
      <c r="AO2916">
        <f t="shared" si="328"/>
        <v>3.1250000000000002E-3</v>
      </c>
      <c r="AP2916">
        <f t="shared" si="329"/>
        <v>0.04</v>
      </c>
      <c r="AQ2916">
        <f>VLOOKUP(M2916,spp!A:H,8,FALSE)</f>
        <v>3</v>
      </c>
      <c r="AR2916" t="str">
        <f>VLOOKUP(M2916,spp!A:K,10,FALSE)</f>
        <v>Depredador</v>
      </c>
      <c r="AS2916" t="str">
        <f>VLOOKUP(M2916,spp!A:L,12,FALSE)</f>
        <v>LC</v>
      </c>
    </row>
    <row r="2917" spans="1:45" x14ac:dyDescent="0.3">
      <c r="A2917">
        <v>6</v>
      </c>
      <c r="B2917" s="2" t="s">
        <v>983</v>
      </c>
      <c r="C2917" s="2" t="s">
        <v>990</v>
      </c>
      <c r="D2917" s="2" t="s">
        <v>1240</v>
      </c>
      <c r="E2917" s="2" t="s">
        <v>985</v>
      </c>
      <c r="F2917">
        <v>3</v>
      </c>
      <c r="G2917" s="1">
        <v>41657</v>
      </c>
      <c r="H2917" s="61">
        <v>2014</v>
      </c>
      <c r="I2917" s="5" t="s">
        <v>986</v>
      </c>
      <c r="J2917" s="1">
        <v>41668</v>
      </c>
      <c r="K2917" s="42">
        <v>4</v>
      </c>
      <c r="L2917" t="str">
        <f t="shared" si="324"/>
        <v>Somero</v>
      </c>
      <c r="M2917" s="2" t="s">
        <v>1019</v>
      </c>
      <c r="N2917" t="str">
        <f>VLOOKUP(M2917,spp!A:B,2,FALSE)</f>
        <v>Stegastes acapulcoensis</v>
      </c>
      <c r="O2917">
        <f t="shared" si="323"/>
        <v>30</v>
      </c>
      <c r="Q2917">
        <v>30</v>
      </c>
      <c r="AJ2917">
        <f>VLOOKUP(M2917,spp!A:C,3,FALSE)</f>
        <v>3.49E-2</v>
      </c>
      <c r="AK2917">
        <f>VLOOKUP(M2917,spp!A:D,4,FALSE)</f>
        <v>2</v>
      </c>
      <c r="AL2917">
        <f t="shared" si="325"/>
        <v>58.893749999999997</v>
      </c>
      <c r="AM2917">
        <f t="shared" si="326"/>
        <v>1.4723437499999998</v>
      </c>
      <c r="AN2917">
        <f t="shared" si="327"/>
        <v>14.723437499999999</v>
      </c>
      <c r="AO2917">
        <f t="shared" si="328"/>
        <v>1.4723437499999999E-2</v>
      </c>
      <c r="AP2917">
        <f t="shared" si="329"/>
        <v>0.6</v>
      </c>
      <c r="AQ2917">
        <f>VLOOKUP(M2917,spp!A:H,8,FALSE)</f>
        <v>2</v>
      </c>
      <c r="AR2917" t="str">
        <f>VLOOKUP(M2917,spp!A:K,10,FALSE)</f>
        <v>Herbívoro</v>
      </c>
      <c r="AS2917" t="str">
        <f>VLOOKUP(M2917,spp!A:L,12,FALSE)</f>
        <v>LC</v>
      </c>
    </row>
    <row r="2918" spans="1:45" x14ac:dyDescent="0.3">
      <c r="A2918">
        <v>6</v>
      </c>
      <c r="B2918" s="2" t="s">
        <v>983</v>
      </c>
      <c r="C2918" s="2" t="s">
        <v>990</v>
      </c>
      <c r="D2918" s="2" t="s">
        <v>1240</v>
      </c>
      <c r="E2918" s="2" t="s">
        <v>985</v>
      </c>
      <c r="F2918">
        <v>3</v>
      </c>
      <c r="G2918" s="1">
        <v>41657</v>
      </c>
      <c r="H2918" s="61">
        <v>2014</v>
      </c>
      <c r="I2918" s="5" t="s">
        <v>986</v>
      </c>
      <c r="J2918" s="1">
        <v>41668</v>
      </c>
      <c r="K2918" s="42">
        <v>4</v>
      </c>
      <c r="L2918" t="str">
        <f t="shared" si="324"/>
        <v>Somero</v>
      </c>
      <c r="M2918" s="2" t="s">
        <v>1036</v>
      </c>
      <c r="N2918" t="str">
        <f>VLOOKUP(M2918,spp!A:B,2,FALSE)</f>
        <v>Chaetodon humeralis</v>
      </c>
      <c r="O2918">
        <f t="shared" si="323"/>
        <v>1</v>
      </c>
      <c r="Q2918">
        <v>1</v>
      </c>
      <c r="AJ2918">
        <f>VLOOKUP(M2918,spp!A:C,3,FALSE)</f>
        <v>2</v>
      </c>
      <c r="AK2918">
        <f>VLOOKUP(M2918,spp!A:D,4,FALSE)</f>
        <v>2.9895</v>
      </c>
      <c r="AL2918">
        <f t="shared" si="325"/>
        <v>826.08672377310813</v>
      </c>
      <c r="AM2918">
        <f t="shared" si="326"/>
        <v>20.652168094327703</v>
      </c>
      <c r="AN2918">
        <f t="shared" si="327"/>
        <v>206.52168094327703</v>
      </c>
      <c r="AO2918">
        <f t="shared" si="328"/>
        <v>0.20652168094327703</v>
      </c>
      <c r="AP2918">
        <f t="shared" si="329"/>
        <v>0.02</v>
      </c>
      <c r="AQ2918">
        <f>VLOOKUP(M2918,spp!A:H,8,FALSE)</f>
        <v>2.7</v>
      </c>
      <c r="AR2918" t="str">
        <f>VLOOKUP(M2918,spp!A:K,10,FALSE)</f>
        <v>Herbívoro</v>
      </c>
      <c r="AS2918" t="str">
        <f>VLOOKUP(M2918,spp!A:L,12,FALSE)</f>
        <v>LC</v>
      </c>
    </row>
    <row r="2919" spans="1:45" x14ac:dyDescent="0.3">
      <c r="A2919">
        <v>6</v>
      </c>
      <c r="B2919" s="2" t="s">
        <v>983</v>
      </c>
      <c r="C2919" s="2" t="s">
        <v>990</v>
      </c>
      <c r="D2919" s="2" t="s">
        <v>1240</v>
      </c>
      <c r="E2919" s="2" t="s">
        <v>985</v>
      </c>
      <c r="F2919">
        <v>3</v>
      </c>
      <c r="G2919" s="1">
        <v>41657</v>
      </c>
      <c r="H2919" s="61">
        <v>2014</v>
      </c>
      <c r="I2919" s="5" t="s">
        <v>986</v>
      </c>
      <c r="J2919" s="1">
        <v>41668</v>
      </c>
      <c r="K2919" s="42">
        <v>4</v>
      </c>
      <c r="L2919" t="str">
        <f t="shared" si="324"/>
        <v>Somero</v>
      </c>
      <c r="M2919" s="2" t="s">
        <v>1067</v>
      </c>
      <c r="N2919" t="str">
        <f>VLOOKUP(M2919,spp!A:B,2,FALSE)</f>
        <v>Acanthurus xanthopterus</v>
      </c>
      <c r="O2919">
        <f t="shared" si="323"/>
        <v>25</v>
      </c>
      <c r="S2919">
        <v>25</v>
      </c>
      <c r="AJ2919">
        <f>VLOOKUP(M2919,spp!A:C,3,FALSE)</f>
        <v>2.673E-2</v>
      </c>
      <c r="AK2919">
        <f>VLOOKUP(M2919,spp!A:D,4,FALSE)</f>
        <v>2</v>
      </c>
      <c r="AL2919">
        <f t="shared" si="325"/>
        <v>204.65156250000001</v>
      </c>
      <c r="AM2919">
        <f t="shared" si="326"/>
        <v>5.1162890624999999</v>
      </c>
      <c r="AN2919">
        <f t="shared" si="327"/>
        <v>51.162890625000003</v>
      </c>
      <c r="AO2919">
        <f t="shared" si="328"/>
        <v>5.1162890625000006E-2</v>
      </c>
      <c r="AP2919">
        <f t="shared" si="329"/>
        <v>0.5</v>
      </c>
      <c r="AQ2919">
        <f>VLOOKUP(M2919,spp!A:H,8,FALSE)</f>
        <v>2.9</v>
      </c>
      <c r="AR2919" t="str">
        <f>VLOOKUP(M2919,spp!A:K,10,FALSE)</f>
        <v>Herbívoro</v>
      </c>
      <c r="AS2919" t="str">
        <f>VLOOKUP(M2919,spp!A:L,12,FALSE)</f>
        <v>LC</v>
      </c>
    </row>
    <row r="2920" spans="1:45" x14ac:dyDescent="0.3">
      <c r="A2920">
        <v>6</v>
      </c>
      <c r="B2920" s="2" t="s">
        <v>983</v>
      </c>
      <c r="C2920" s="2" t="s">
        <v>990</v>
      </c>
      <c r="D2920" s="2" t="s">
        <v>1240</v>
      </c>
      <c r="E2920" s="2" t="s">
        <v>985</v>
      </c>
      <c r="F2920">
        <v>3</v>
      </c>
      <c r="G2920" s="1">
        <v>41657</v>
      </c>
      <c r="H2920" s="61">
        <v>2014</v>
      </c>
      <c r="I2920" s="5" t="s">
        <v>986</v>
      </c>
      <c r="J2920" s="1">
        <v>41668</v>
      </c>
      <c r="K2920" s="42">
        <v>4</v>
      </c>
      <c r="L2920" t="str">
        <f t="shared" si="324"/>
        <v>Somero</v>
      </c>
      <c r="M2920" s="2" t="s">
        <v>1032</v>
      </c>
      <c r="N2920" t="str">
        <f>VLOOKUP(M2920,spp!A:B,2,FALSE)</f>
        <v>Lutjanus argentiventris</v>
      </c>
      <c r="O2920">
        <f t="shared" si="323"/>
        <v>1</v>
      </c>
      <c r="T2920">
        <v>1</v>
      </c>
      <c r="AJ2920">
        <f>VLOOKUP(M2920,spp!A:C,3,FALSE)</f>
        <v>1</v>
      </c>
      <c r="AK2920">
        <f>VLOOKUP(M2920,spp!A:D,4,FALSE)</f>
        <v>3</v>
      </c>
      <c r="AL2920">
        <f t="shared" si="325"/>
        <v>15625</v>
      </c>
      <c r="AM2920">
        <f t="shared" si="326"/>
        <v>390.625</v>
      </c>
      <c r="AN2920">
        <f t="shared" si="327"/>
        <v>3906.25</v>
      </c>
      <c r="AO2920">
        <f t="shared" si="328"/>
        <v>3.90625</v>
      </c>
      <c r="AP2920">
        <f t="shared" si="329"/>
        <v>0.02</v>
      </c>
      <c r="AQ2920">
        <f>VLOOKUP(M2920,spp!A:H,8,FALSE)</f>
        <v>4</v>
      </c>
      <c r="AR2920" t="str">
        <f>VLOOKUP(M2920,spp!A:K,10,FALSE)</f>
        <v>Depredador Tope</v>
      </c>
      <c r="AS2920" t="str">
        <f>VLOOKUP(M2920,spp!A:L,12,FALSE)</f>
        <v>LC</v>
      </c>
    </row>
    <row r="2921" spans="1:45" x14ac:dyDescent="0.3">
      <c r="A2921">
        <v>6</v>
      </c>
      <c r="B2921" s="2" t="s">
        <v>983</v>
      </c>
      <c r="C2921" s="2" t="s">
        <v>990</v>
      </c>
      <c r="D2921" s="2" t="s">
        <v>1240</v>
      </c>
      <c r="E2921" s="2" t="s">
        <v>985</v>
      </c>
      <c r="F2921">
        <v>3</v>
      </c>
      <c r="G2921" s="1">
        <v>41657</v>
      </c>
      <c r="H2921" s="61">
        <v>2014</v>
      </c>
      <c r="I2921" s="5" t="s">
        <v>986</v>
      </c>
      <c r="J2921" s="1">
        <v>41668</v>
      </c>
      <c r="K2921" s="42">
        <v>4</v>
      </c>
      <c r="L2921" t="str">
        <f t="shared" si="324"/>
        <v>Somero</v>
      </c>
      <c r="M2921" s="2" t="s">
        <v>1040</v>
      </c>
      <c r="N2921" t="str">
        <f>VLOOKUP(M2921,spp!A:B,2,FALSE)</f>
        <v>Sufflamen verres</v>
      </c>
      <c r="O2921">
        <f t="shared" si="323"/>
        <v>2</v>
      </c>
      <c r="T2921">
        <v>2</v>
      </c>
      <c r="AJ2921">
        <f>VLOOKUP(M2921,spp!A:C,3,FALSE)</f>
        <v>2</v>
      </c>
      <c r="AK2921">
        <f>VLOOKUP(M2921,spp!A:D,4,FALSE)</f>
        <v>3</v>
      </c>
      <c r="AL2921">
        <f t="shared" si="325"/>
        <v>62500</v>
      </c>
      <c r="AM2921">
        <f t="shared" si="326"/>
        <v>1562.5</v>
      </c>
      <c r="AN2921">
        <f t="shared" si="327"/>
        <v>15625</v>
      </c>
      <c r="AO2921">
        <f t="shared" si="328"/>
        <v>15.625</v>
      </c>
      <c r="AP2921">
        <f t="shared" si="329"/>
        <v>0.04</v>
      </c>
      <c r="AQ2921">
        <f>VLOOKUP(M2921,spp!A:H,8,FALSE)</f>
        <v>3.3</v>
      </c>
      <c r="AR2921" t="str">
        <f>VLOOKUP(M2921,spp!A:K,10,FALSE)</f>
        <v>Depredador</v>
      </c>
      <c r="AS2921" t="str">
        <f>VLOOKUP(M2921,spp!A:L,12,FALSE)</f>
        <v>LC</v>
      </c>
    </row>
    <row r="2922" spans="1:45" x14ac:dyDescent="0.3">
      <c r="A2922">
        <v>6</v>
      </c>
      <c r="B2922" s="2" t="s">
        <v>983</v>
      </c>
      <c r="C2922" s="2" t="s">
        <v>990</v>
      </c>
      <c r="D2922" s="2" t="s">
        <v>1240</v>
      </c>
      <c r="E2922" s="2" t="s">
        <v>985</v>
      </c>
      <c r="F2922">
        <v>3</v>
      </c>
      <c r="G2922" s="1">
        <v>41657</v>
      </c>
      <c r="H2922" s="61">
        <v>2014</v>
      </c>
      <c r="I2922" s="5" t="s">
        <v>986</v>
      </c>
      <c r="J2922" s="1">
        <v>41668</v>
      </c>
      <c r="K2922" s="42">
        <v>4</v>
      </c>
      <c r="L2922" t="str">
        <f t="shared" si="324"/>
        <v>Somero</v>
      </c>
      <c r="M2922" s="2" t="s">
        <v>1018</v>
      </c>
      <c r="N2922" t="str">
        <f>VLOOKUP(M2922,spp!A:B,2,FALSE)</f>
        <v>Pseudobalistes naufragium</v>
      </c>
      <c r="O2922">
        <f t="shared" si="323"/>
        <v>1</v>
      </c>
      <c r="V2922">
        <v>1</v>
      </c>
      <c r="AJ2922" t="str">
        <f>VLOOKUP(M2922,spp!A:C,3,FALSE)</f>
        <v>0.12970000000000001</v>
      </c>
      <c r="AK2922">
        <f>VLOOKUP(M2922,spp!A:D,4,FALSE)</f>
        <v>2</v>
      </c>
      <c r="AL2922">
        <f t="shared" si="325"/>
        <v>262.64250000000004</v>
      </c>
      <c r="AM2922">
        <f t="shared" si="326"/>
        <v>6.566062500000001</v>
      </c>
      <c r="AN2922">
        <f t="shared" si="327"/>
        <v>65.66062500000001</v>
      </c>
      <c r="AO2922">
        <f t="shared" si="328"/>
        <v>6.5660625000000014E-2</v>
      </c>
      <c r="AP2922">
        <f t="shared" si="329"/>
        <v>0.02</v>
      </c>
      <c r="AQ2922">
        <f>VLOOKUP(M2922,spp!A:H,8,FALSE)</f>
        <v>3.8</v>
      </c>
      <c r="AR2922" t="str">
        <f>VLOOKUP(M2922,spp!A:K,10,FALSE)</f>
        <v>Depredador</v>
      </c>
      <c r="AS2922" t="str">
        <f>VLOOKUP(M2922,spp!A:L,12,FALSE)</f>
        <v>LC</v>
      </c>
    </row>
    <row r="2923" spans="1:45" x14ac:dyDescent="0.3">
      <c r="A2923">
        <v>6</v>
      </c>
      <c r="B2923" s="2" t="s">
        <v>983</v>
      </c>
      <c r="C2923" s="2" t="s">
        <v>990</v>
      </c>
      <c r="D2923" s="2" t="s">
        <v>1240</v>
      </c>
      <c r="E2923" s="2" t="s">
        <v>985</v>
      </c>
      <c r="F2923">
        <v>3</v>
      </c>
      <c r="G2923" s="1">
        <v>41657</v>
      </c>
      <c r="H2923" s="61">
        <v>2014</v>
      </c>
      <c r="I2923" s="5" t="s">
        <v>986</v>
      </c>
      <c r="J2923" s="1">
        <v>41668</v>
      </c>
      <c r="K2923" s="42">
        <v>4</v>
      </c>
      <c r="L2923" t="str">
        <f t="shared" si="324"/>
        <v>Somero</v>
      </c>
      <c r="M2923" s="2" t="s">
        <v>1048</v>
      </c>
      <c r="N2923" t="str">
        <f>VLOOKUP(M2923,spp!A:B,2,FALSE)</f>
        <v>Scarus ghobban</v>
      </c>
      <c r="O2923">
        <f t="shared" si="323"/>
        <v>2</v>
      </c>
      <c r="U2923">
        <v>2</v>
      </c>
      <c r="AJ2923">
        <f>VLOOKUP(M2923,spp!A:C,3,FALSE)</f>
        <v>2</v>
      </c>
      <c r="AK2923">
        <f>VLOOKUP(M2923,spp!A:D,4,FALSE)</f>
        <v>2.919</v>
      </c>
      <c r="AL2923">
        <f t="shared" si="325"/>
        <v>128586.27420283391</v>
      </c>
      <c r="AM2923">
        <f t="shared" si="326"/>
        <v>3214.656855070848</v>
      </c>
      <c r="AN2923">
        <f t="shared" si="327"/>
        <v>32146.568550708478</v>
      </c>
      <c r="AO2923">
        <f t="shared" si="328"/>
        <v>32.14656855070848</v>
      </c>
      <c r="AP2923">
        <f t="shared" si="329"/>
        <v>0.04</v>
      </c>
      <c r="AQ2923">
        <f>VLOOKUP(M2923,spp!A:H,8,FALSE)</f>
        <v>2</v>
      </c>
      <c r="AR2923" t="str">
        <f>VLOOKUP(M2923,spp!A:K,10,FALSE)</f>
        <v>Herbívoro</v>
      </c>
      <c r="AS2923" t="str">
        <f>VLOOKUP(M2923,spp!A:L,12,FALSE)</f>
        <v>LC</v>
      </c>
    </row>
    <row r="2924" spans="1:45" x14ac:dyDescent="0.3">
      <c r="A2924">
        <v>21</v>
      </c>
      <c r="B2924" s="2" t="s">
        <v>983</v>
      </c>
      <c r="C2924" s="2" t="s">
        <v>1009</v>
      </c>
      <c r="D2924" s="2" t="s">
        <v>1014</v>
      </c>
      <c r="E2924" s="2" t="s">
        <v>985</v>
      </c>
      <c r="F2924">
        <v>1</v>
      </c>
      <c r="G2924" s="1">
        <v>41660</v>
      </c>
      <c r="H2924" s="61">
        <v>2014</v>
      </c>
      <c r="I2924" s="5" t="s">
        <v>986</v>
      </c>
      <c r="J2924" s="1">
        <v>41668</v>
      </c>
      <c r="K2924" s="42">
        <v>2</v>
      </c>
      <c r="L2924" t="str">
        <f t="shared" si="324"/>
        <v>Somero</v>
      </c>
      <c r="M2924" s="2" t="s">
        <v>1048</v>
      </c>
      <c r="N2924" t="str">
        <f>VLOOKUP(M2924,spp!A:B,2,FALSE)</f>
        <v>Scarus ghobban</v>
      </c>
      <c r="O2924">
        <f t="shared" si="323"/>
        <v>68</v>
      </c>
      <c r="S2924">
        <v>13</v>
      </c>
      <c r="T2924">
        <v>50</v>
      </c>
      <c r="U2924">
        <v>5</v>
      </c>
      <c r="AJ2924">
        <f>VLOOKUP(M2924,spp!A:C,3,FALSE)</f>
        <v>2</v>
      </c>
      <c r="AK2924">
        <f>VLOOKUP(M2924,spp!A:D,4,FALSE)</f>
        <v>2.919</v>
      </c>
      <c r="AL2924">
        <f t="shared" si="325"/>
        <v>1635865.8600311694</v>
      </c>
      <c r="AM2924">
        <f t="shared" si="326"/>
        <v>40896.646500779236</v>
      </c>
      <c r="AN2924">
        <f t="shared" si="327"/>
        <v>408966.46500779234</v>
      </c>
      <c r="AO2924">
        <f t="shared" si="328"/>
        <v>408.96646500779235</v>
      </c>
      <c r="AP2924">
        <f t="shared" si="329"/>
        <v>1.36</v>
      </c>
      <c r="AQ2924">
        <f>VLOOKUP(M2924,spp!A:H,8,FALSE)</f>
        <v>2</v>
      </c>
      <c r="AR2924" t="str">
        <f>VLOOKUP(M2924,spp!A:K,10,FALSE)</f>
        <v>Herbívoro</v>
      </c>
      <c r="AS2924" t="str">
        <f>VLOOKUP(M2924,spp!A:L,12,FALSE)</f>
        <v>LC</v>
      </c>
    </row>
    <row r="2925" spans="1:45" x14ac:dyDescent="0.3">
      <c r="A2925">
        <v>21</v>
      </c>
      <c r="B2925" s="2" t="s">
        <v>983</v>
      </c>
      <c r="C2925" s="2" t="s">
        <v>1009</v>
      </c>
      <c r="D2925" s="2" t="s">
        <v>1014</v>
      </c>
      <c r="E2925" s="2" t="s">
        <v>985</v>
      </c>
      <c r="F2925">
        <v>1</v>
      </c>
      <c r="G2925" s="1">
        <v>41660</v>
      </c>
      <c r="H2925" s="61">
        <v>2014</v>
      </c>
      <c r="I2925" s="5" t="s">
        <v>986</v>
      </c>
      <c r="J2925" s="1">
        <v>41668</v>
      </c>
      <c r="K2925" s="42">
        <v>2</v>
      </c>
      <c r="L2925" t="str">
        <f t="shared" si="324"/>
        <v>Somero</v>
      </c>
      <c r="M2925" s="2" t="s">
        <v>1019</v>
      </c>
      <c r="N2925" t="str">
        <f>VLOOKUP(M2925,spp!A:B,2,FALSE)</f>
        <v>Stegastes acapulcoensis</v>
      </c>
      <c r="O2925">
        <f t="shared" si="323"/>
        <v>9</v>
      </c>
      <c r="Q2925">
        <v>7</v>
      </c>
      <c r="R2925">
        <v>2</v>
      </c>
      <c r="AJ2925">
        <f>VLOOKUP(M2925,spp!A:C,3,FALSE)</f>
        <v>3.49E-2</v>
      </c>
      <c r="AK2925">
        <f>VLOOKUP(M2925,spp!A:D,4,FALSE)</f>
        <v>2</v>
      </c>
      <c r="AL2925">
        <f t="shared" si="325"/>
        <v>24.648125</v>
      </c>
      <c r="AM2925">
        <f t="shared" si="326"/>
        <v>0.61620312499999996</v>
      </c>
      <c r="AN2925">
        <f t="shared" si="327"/>
        <v>6.1620312500000001</v>
      </c>
      <c r="AO2925">
        <f t="shared" si="328"/>
        <v>6.16203125E-3</v>
      </c>
      <c r="AP2925">
        <f t="shared" si="329"/>
        <v>0.18</v>
      </c>
      <c r="AQ2925">
        <f>VLOOKUP(M2925,spp!A:H,8,FALSE)</f>
        <v>2</v>
      </c>
      <c r="AR2925" t="str">
        <f>VLOOKUP(M2925,spp!A:K,10,FALSE)</f>
        <v>Herbívoro</v>
      </c>
      <c r="AS2925" t="str">
        <f>VLOOKUP(M2925,spp!A:L,12,FALSE)</f>
        <v>LC</v>
      </c>
    </row>
    <row r="2926" spans="1:45" x14ac:dyDescent="0.3">
      <c r="A2926">
        <v>21</v>
      </c>
      <c r="B2926" s="2" t="s">
        <v>983</v>
      </c>
      <c r="C2926" s="2" t="s">
        <v>1009</v>
      </c>
      <c r="D2926" s="2" t="s">
        <v>1014</v>
      </c>
      <c r="E2926" s="2" t="s">
        <v>985</v>
      </c>
      <c r="F2926">
        <v>1</v>
      </c>
      <c r="G2926" s="1">
        <v>41660</v>
      </c>
      <c r="H2926" s="61">
        <v>2014</v>
      </c>
      <c r="I2926" s="5" t="s">
        <v>986</v>
      </c>
      <c r="J2926" s="1">
        <v>41668</v>
      </c>
      <c r="K2926" s="42">
        <v>2</v>
      </c>
      <c r="L2926" t="str">
        <f t="shared" si="324"/>
        <v>Somero</v>
      </c>
      <c r="M2926" s="2" t="s">
        <v>1043</v>
      </c>
      <c r="N2926" t="str">
        <f>VLOOKUP(M2926,spp!A:B,2,FALSE)</f>
        <v>Haemulon maculicauda</v>
      </c>
      <c r="O2926">
        <f t="shared" si="323"/>
        <v>1</v>
      </c>
      <c r="S2926">
        <v>1</v>
      </c>
      <c r="AJ2926">
        <f>VLOOKUP(M2926,spp!A:C,3,FALSE)</f>
        <v>8</v>
      </c>
      <c r="AK2926">
        <f>VLOOKUP(M2926,spp!A:D,4,FALSE)</f>
        <v>3.16</v>
      </c>
      <c r="AL2926">
        <f t="shared" si="325"/>
        <v>67778.229626866858</v>
      </c>
      <c r="AM2926">
        <f t="shared" si="326"/>
        <v>1694.4557406716715</v>
      </c>
      <c r="AN2926">
        <f t="shared" si="327"/>
        <v>16944.557406716714</v>
      </c>
      <c r="AO2926">
        <f t="shared" si="328"/>
        <v>16.944557406716715</v>
      </c>
      <c r="AP2926">
        <f t="shared" si="329"/>
        <v>0.02</v>
      </c>
      <c r="AQ2926">
        <f>VLOOKUP(M2926,spp!A:H,8,FALSE)</f>
        <v>4.2</v>
      </c>
      <c r="AR2926" t="str">
        <f>VLOOKUP(M2926,spp!A:K,10,FALSE)</f>
        <v>Depredador Tope</v>
      </c>
      <c r="AS2926" t="str">
        <f>VLOOKUP(M2926,spp!A:L,12,FALSE)</f>
        <v>LC</v>
      </c>
    </row>
    <row r="2927" spans="1:45" x14ac:dyDescent="0.3">
      <c r="A2927">
        <v>21</v>
      </c>
      <c r="B2927" s="2" t="s">
        <v>983</v>
      </c>
      <c r="C2927" s="2" t="s">
        <v>1009</v>
      </c>
      <c r="D2927" s="2" t="s">
        <v>1014</v>
      </c>
      <c r="E2927" s="2" t="s">
        <v>985</v>
      </c>
      <c r="F2927">
        <v>2</v>
      </c>
      <c r="G2927" s="1">
        <v>41660</v>
      </c>
      <c r="H2927" s="61">
        <v>2014</v>
      </c>
      <c r="I2927" s="5" t="s">
        <v>986</v>
      </c>
      <c r="J2927" s="1">
        <v>41668</v>
      </c>
      <c r="K2927" s="42">
        <v>2</v>
      </c>
      <c r="L2927" t="str">
        <f t="shared" si="324"/>
        <v>Somero</v>
      </c>
      <c r="M2927" s="2" t="s">
        <v>1019</v>
      </c>
      <c r="N2927" t="str">
        <f>VLOOKUP(M2927,spp!A:B,2,FALSE)</f>
        <v>Stegastes acapulcoensis</v>
      </c>
      <c r="O2927">
        <f t="shared" si="323"/>
        <v>19</v>
      </c>
      <c r="P2927">
        <v>2</v>
      </c>
      <c r="Q2927">
        <v>15</v>
      </c>
      <c r="R2927">
        <v>2</v>
      </c>
      <c r="AJ2927">
        <f>VLOOKUP(M2927,spp!A:C,3,FALSE)</f>
        <v>3.49E-2</v>
      </c>
      <c r="AK2927">
        <f>VLOOKUP(M2927,spp!A:D,4,FALSE)</f>
        <v>2</v>
      </c>
      <c r="AL2927">
        <f t="shared" si="325"/>
        <v>40.789375</v>
      </c>
      <c r="AM2927">
        <f t="shared" si="326"/>
        <v>1.0197343750000001</v>
      </c>
      <c r="AN2927">
        <f t="shared" si="327"/>
        <v>10.197343750000002</v>
      </c>
      <c r="AO2927">
        <f t="shared" si="328"/>
        <v>1.0197343750000002E-2</v>
      </c>
      <c r="AP2927">
        <f t="shared" si="329"/>
        <v>0.38</v>
      </c>
      <c r="AQ2927">
        <f>VLOOKUP(M2927,spp!A:H,8,FALSE)</f>
        <v>2</v>
      </c>
      <c r="AR2927" t="str">
        <f>VLOOKUP(M2927,spp!A:K,10,FALSE)</f>
        <v>Herbívoro</v>
      </c>
      <c r="AS2927" t="str">
        <f>VLOOKUP(M2927,spp!A:L,12,FALSE)</f>
        <v>LC</v>
      </c>
    </row>
    <row r="2928" spans="1:45" x14ac:dyDescent="0.3">
      <c r="A2928">
        <v>21</v>
      </c>
      <c r="B2928" s="2" t="s">
        <v>983</v>
      </c>
      <c r="C2928" s="2" t="s">
        <v>1009</v>
      </c>
      <c r="D2928" s="2" t="s">
        <v>1014</v>
      </c>
      <c r="E2928" s="2" t="s">
        <v>985</v>
      </c>
      <c r="F2928">
        <v>2</v>
      </c>
      <c r="G2928" s="1">
        <v>41660</v>
      </c>
      <c r="H2928" s="61">
        <v>2014</v>
      </c>
      <c r="I2928" s="5" t="s">
        <v>986</v>
      </c>
      <c r="J2928" s="1">
        <v>41668</v>
      </c>
      <c r="K2928" s="42">
        <v>2</v>
      </c>
      <c r="L2928" t="str">
        <f t="shared" si="324"/>
        <v>Somero</v>
      </c>
      <c r="M2928" s="2" t="s">
        <v>1048</v>
      </c>
      <c r="N2928" t="str">
        <f>VLOOKUP(M2928,spp!A:B,2,FALSE)</f>
        <v>Scarus ghobban</v>
      </c>
      <c r="O2928">
        <f t="shared" si="323"/>
        <v>35</v>
      </c>
      <c r="T2928">
        <v>17</v>
      </c>
      <c r="U2928">
        <v>18</v>
      </c>
      <c r="AJ2928">
        <f>VLOOKUP(M2928,spp!A:C,3,FALSE)</f>
        <v>2</v>
      </c>
      <c r="AK2928">
        <f>VLOOKUP(M2928,spp!A:D,4,FALSE)</f>
        <v>2.919</v>
      </c>
      <c r="AL2928">
        <f t="shared" si="325"/>
        <v>1566599.1415966949</v>
      </c>
      <c r="AM2928">
        <f t="shared" si="326"/>
        <v>39164.978539917371</v>
      </c>
      <c r="AN2928">
        <f t="shared" si="327"/>
        <v>391649.78539917374</v>
      </c>
      <c r="AO2928">
        <f t="shared" si="328"/>
        <v>391.64978539917371</v>
      </c>
      <c r="AP2928">
        <f t="shared" si="329"/>
        <v>0.7</v>
      </c>
      <c r="AQ2928">
        <f>VLOOKUP(M2928,spp!A:H,8,FALSE)</f>
        <v>2</v>
      </c>
      <c r="AR2928" t="str">
        <f>VLOOKUP(M2928,spp!A:K,10,FALSE)</f>
        <v>Herbívoro</v>
      </c>
      <c r="AS2928" t="str">
        <f>VLOOKUP(M2928,spp!A:L,12,FALSE)</f>
        <v>LC</v>
      </c>
    </row>
    <row r="2929" spans="1:45" x14ac:dyDescent="0.3">
      <c r="A2929">
        <v>21</v>
      </c>
      <c r="B2929" s="2" t="s">
        <v>983</v>
      </c>
      <c r="C2929" s="2" t="s">
        <v>1009</v>
      </c>
      <c r="D2929" s="2" t="s">
        <v>1014</v>
      </c>
      <c r="E2929" s="2" t="s">
        <v>985</v>
      </c>
      <c r="F2929">
        <v>2</v>
      </c>
      <c r="G2929" s="1">
        <v>41660</v>
      </c>
      <c r="H2929" s="61">
        <v>2014</v>
      </c>
      <c r="I2929" s="5" t="s">
        <v>986</v>
      </c>
      <c r="J2929" s="1">
        <v>41668</v>
      </c>
      <c r="K2929" s="42">
        <v>2</v>
      </c>
      <c r="L2929" t="str">
        <f t="shared" si="324"/>
        <v>Somero</v>
      </c>
      <c r="M2929" s="2" t="s">
        <v>1018</v>
      </c>
      <c r="N2929" t="str">
        <f>VLOOKUP(M2929,spp!A:B,2,FALSE)</f>
        <v>Pseudobalistes naufragium</v>
      </c>
      <c r="O2929">
        <f t="shared" si="323"/>
        <v>1</v>
      </c>
      <c r="T2929">
        <v>1</v>
      </c>
      <c r="AJ2929" t="str">
        <f>VLOOKUP(M2929,spp!A:C,3,FALSE)</f>
        <v>0.12970000000000001</v>
      </c>
      <c r="AK2929">
        <f>VLOOKUP(M2929,spp!A:D,4,FALSE)</f>
        <v>2</v>
      </c>
      <c r="AL2929">
        <f t="shared" si="325"/>
        <v>81.0625</v>
      </c>
      <c r="AM2929">
        <f t="shared" si="326"/>
        <v>2.0265624999999998</v>
      </c>
      <c r="AN2929">
        <f t="shared" si="327"/>
        <v>20.265625</v>
      </c>
      <c r="AO2929">
        <f t="shared" si="328"/>
        <v>2.0265624999999999E-2</v>
      </c>
      <c r="AP2929">
        <f t="shared" si="329"/>
        <v>0.02</v>
      </c>
      <c r="AQ2929">
        <f>VLOOKUP(M2929,spp!A:H,8,FALSE)</f>
        <v>3.8</v>
      </c>
      <c r="AR2929" t="str">
        <f>VLOOKUP(M2929,spp!A:K,10,FALSE)</f>
        <v>Depredador</v>
      </c>
      <c r="AS2929" t="str">
        <f>VLOOKUP(M2929,spp!A:L,12,FALSE)</f>
        <v>LC</v>
      </c>
    </row>
    <row r="2930" spans="1:45" x14ac:dyDescent="0.3">
      <c r="A2930">
        <v>21</v>
      </c>
      <c r="B2930" s="2" t="s">
        <v>983</v>
      </c>
      <c r="C2930" s="2" t="s">
        <v>1009</v>
      </c>
      <c r="D2930" s="2" t="s">
        <v>1014</v>
      </c>
      <c r="E2930" s="2" t="s">
        <v>985</v>
      </c>
      <c r="F2930">
        <v>2</v>
      </c>
      <c r="G2930" s="1">
        <v>41660</v>
      </c>
      <c r="H2930" s="61">
        <v>2014</v>
      </c>
      <c r="I2930" s="5" t="s">
        <v>986</v>
      </c>
      <c r="J2930" s="1">
        <v>41668</v>
      </c>
      <c r="K2930" s="42">
        <v>2</v>
      </c>
      <c r="L2930" t="str">
        <f t="shared" si="324"/>
        <v>Somero</v>
      </c>
      <c r="M2930" s="2" t="s">
        <v>1023</v>
      </c>
      <c r="N2930" t="str">
        <f>VLOOKUP(M2930,spp!A:B,2,FALSE)</f>
        <v>Anisotremus caesius</v>
      </c>
      <c r="O2930">
        <f t="shared" si="323"/>
        <v>2</v>
      </c>
      <c r="T2930">
        <v>2</v>
      </c>
      <c r="AJ2930">
        <f>VLOOKUP(M2930,spp!A:C,3,FALSE)</f>
        <v>1</v>
      </c>
      <c r="AK2930">
        <f>VLOOKUP(M2930,spp!A:D,4,FALSE)</f>
        <v>2</v>
      </c>
      <c r="AL2930">
        <f t="shared" si="325"/>
        <v>1250</v>
      </c>
      <c r="AM2930">
        <f t="shared" si="326"/>
        <v>31.25</v>
      </c>
      <c r="AN2930">
        <f t="shared" si="327"/>
        <v>312.5</v>
      </c>
      <c r="AO2930">
        <f t="shared" si="328"/>
        <v>0.3125</v>
      </c>
      <c r="AP2930">
        <f t="shared" si="329"/>
        <v>0.04</v>
      </c>
      <c r="AQ2930">
        <f>VLOOKUP(M2930,spp!A:H,8,FALSE)</f>
        <v>3.4</v>
      </c>
      <c r="AR2930" t="str">
        <f>VLOOKUP(M2930,spp!A:K,10,FALSE)</f>
        <v>Depredador</v>
      </c>
      <c r="AS2930" t="str">
        <f>VLOOKUP(M2930,spp!A:L,12,FALSE)</f>
        <v>LC</v>
      </c>
    </row>
    <row r="2931" spans="1:45" x14ac:dyDescent="0.3">
      <c r="A2931">
        <v>21</v>
      </c>
      <c r="B2931" s="2" t="s">
        <v>983</v>
      </c>
      <c r="C2931" s="2" t="s">
        <v>1009</v>
      </c>
      <c r="D2931" s="2" t="s">
        <v>1014</v>
      </c>
      <c r="E2931" s="2" t="s">
        <v>985</v>
      </c>
      <c r="F2931">
        <v>2</v>
      </c>
      <c r="G2931" s="1">
        <v>41660</v>
      </c>
      <c r="H2931" s="61">
        <v>2014</v>
      </c>
      <c r="I2931" s="5" t="s">
        <v>986</v>
      </c>
      <c r="J2931" s="1">
        <v>41668</v>
      </c>
      <c r="K2931" s="42">
        <v>2</v>
      </c>
      <c r="L2931" t="str">
        <f t="shared" si="324"/>
        <v>Somero</v>
      </c>
      <c r="M2931" s="2" t="s">
        <v>1032</v>
      </c>
      <c r="N2931" t="str">
        <f>VLOOKUP(M2931,spp!A:B,2,FALSE)</f>
        <v>Lutjanus argentiventris</v>
      </c>
      <c r="O2931">
        <f t="shared" si="323"/>
        <v>1</v>
      </c>
      <c r="T2931">
        <v>1</v>
      </c>
      <c r="AJ2931">
        <f>VLOOKUP(M2931,spp!A:C,3,FALSE)</f>
        <v>1</v>
      </c>
      <c r="AK2931">
        <f>VLOOKUP(M2931,spp!A:D,4,FALSE)</f>
        <v>3</v>
      </c>
      <c r="AL2931">
        <f t="shared" si="325"/>
        <v>15625</v>
      </c>
      <c r="AM2931">
        <f t="shared" si="326"/>
        <v>390.625</v>
      </c>
      <c r="AN2931">
        <f t="shared" si="327"/>
        <v>3906.25</v>
      </c>
      <c r="AO2931">
        <f t="shared" si="328"/>
        <v>3.90625</v>
      </c>
      <c r="AP2931">
        <f t="shared" si="329"/>
        <v>0.02</v>
      </c>
      <c r="AQ2931">
        <f>VLOOKUP(M2931,spp!A:H,8,FALSE)</f>
        <v>4</v>
      </c>
      <c r="AR2931" t="str">
        <f>VLOOKUP(M2931,spp!A:K,10,FALSE)</f>
        <v>Depredador Tope</v>
      </c>
      <c r="AS2931" t="str">
        <f>VLOOKUP(M2931,spp!A:L,12,FALSE)</f>
        <v>LC</v>
      </c>
    </row>
    <row r="2932" spans="1:45" x14ac:dyDescent="0.3">
      <c r="A2932">
        <v>21</v>
      </c>
      <c r="B2932" s="2" t="s">
        <v>983</v>
      </c>
      <c r="C2932" s="2" t="s">
        <v>1009</v>
      </c>
      <c r="D2932" s="2" t="s">
        <v>1014</v>
      </c>
      <c r="E2932" s="2" t="s">
        <v>985</v>
      </c>
      <c r="F2932">
        <v>2</v>
      </c>
      <c r="G2932" s="1">
        <v>41660</v>
      </c>
      <c r="H2932" s="61">
        <v>2014</v>
      </c>
      <c r="I2932" s="5" t="s">
        <v>986</v>
      </c>
      <c r="J2932" s="1">
        <v>41668</v>
      </c>
      <c r="K2932" s="42">
        <v>2</v>
      </c>
      <c r="L2932" t="str">
        <f t="shared" si="324"/>
        <v>Somero</v>
      </c>
      <c r="M2932" s="2" t="s">
        <v>1033</v>
      </c>
      <c r="N2932" t="str">
        <f>VLOOKUP(M2932,spp!A:B,2,FALSE)</f>
        <v>Cephalopholis panamensis</v>
      </c>
      <c r="O2932">
        <f t="shared" si="323"/>
        <v>1</v>
      </c>
      <c r="S2932">
        <v>1</v>
      </c>
      <c r="AJ2932">
        <f>VLOOKUP(M2932,spp!A:C,3,FALSE)</f>
        <v>2</v>
      </c>
      <c r="AK2932">
        <f>VLOOKUP(M2932,spp!A:D,4,FALSE)</f>
        <v>3</v>
      </c>
      <c r="AL2932">
        <f t="shared" si="325"/>
        <v>10718.75</v>
      </c>
      <c r="AM2932">
        <f t="shared" si="326"/>
        <v>267.96875</v>
      </c>
      <c r="AN2932">
        <f t="shared" si="327"/>
        <v>2679.6875</v>
      </c>
      <c r="AO2932">
        <f t="shared" si="328"/>
        <v>2.6796875</v>
      </c>
      <c r="AP2932">
        <f t="shared" si="329"/>
        <v>0.02</v>
      </c>
      <c r="AQ2932">
        <f>VLOOKUP(M2932,spp!A:H,8,FALSE)</f>
        <v>4</v>
      </c>
      <c r="AR2932" t="str">
        <f>VLOOKUP(M2932,spp!A:K,10,FALSE)</f>
        <v>Depredador Tope</v>
      </c>
      <c r="AS2932" t="str">
        <f>VLOOKUP(M2932,spp!A:L,12,FALSE)</f>
        <v>LC</v>
      </c>
    </row>
    <row r="2933" spans="1:45" x14ac:dyDescent="0.3">
      <c r="A2933">
        <v>21</v>
      </c>
      <c r="B2933" s="2" t="s">
        <v>983</v>
      </c>
      <c r="C2933" s="2" t="s">
        <v>1009</v>
      </c>
      <c r="D2933" s="2" t="s">
        <v>1014</v>
      </c>
      <c r="E2933" s="2" t="s">
        <v>985</v>
      </c>
      <c r="F2933">
        <v>2</v>
      </c>
      <c r="G2933" s="1">
        <v>41660</v>
      </c>
      <c r="H2933" s="61">
        <v>2014</v>
      </c>
      <c r="I2933" s="5" t="s">
        <v>986</v>
      </c>
      <c r="J2933" s="1">
        <v>41668</v>
      </c>
      <c r="K2933" s="42">
        <v>2</v>
      </c>
      <c r="L2933" t="str">
        <f t="shared" si="324"/>
        <v>Somero</v>
      </c>
      <c r="M2933" s="2" t="s">
        <v>1055</v>
      </c>
      <c r="N2933" t="str">
        <f>VLOOKUP(M2933,spp!A:B,2,FALSE)</f>
        <v>Pomacanthus zonipectus</v>
      </c>
      <c r="O2933">
        <f t="shared" si="323"/>
        <v>1</v>
      </c>
      <c r="T2933">
        <v>1</v>
      </c>
      <c r="AJ2933">
        <f>VLOOKUP(M2933,spp!A:C,3,FALSE)</f>
        <v>1</v>
      </c>
      <c r="AK2933">
        <f>VLOOKUP(M2933,spp!A:D,4,FALSE)</f>
        <v>2</v>
      </c>
      <c r="AL2933">
        <f t="shared" si="325"/>
        <v>625</v>
      </c>
      <c r="AM2933">
        <f t="shared" si="326"/>
        <v>15.625</v>
      </c>
      <c r="AN2933">
        <f t="shared" si="327"/>
        <v>156.25</v>
      </c>
      <c r="AO2933">
        <f t="shared" si="328"/>
        <v>0.15625</v>
      </c>
      <c r="AP2933">
        <f t="shared" si="329"/>
        <v>0.02</v>
      </c>
      <c r="AQ2933">
        <f>VLOOKUP(M2933,spp!A:H,8,FALSE)</f>
        <v>3.1</v>
      </c>
      <c r="AR2933" t="str">
        <f>VLOOKUP(M2933,spp!A:K,10,FALSE)</f>
        <v>Depredador</v>
      </c>
      <c r="AS2933" t="str">
        <f>VLOOKUP(M2933,spp!A:L,12,FALSE)</f>
        <v>LC</v>
      </c>
    </row>
    <row r="2934" spans="1:45" x14ac:dyDescent="0.3">
      <c r="A2934">
        <v>21</v>
      </c>
      <c r="B2934" s="2" t="s">
        <v>983</v>
      </c>
      <c r="C2934" s="2" t="s">
        <v>1009</v>
      </c>
      <c r="D2934" s="2" t="s">
        <v>1014</v>
      </c>
      <c r="E2934" s="2" t="s">
        <v>985</v>
      </c>
      <c r="F2934">
        <v>3</v>
      </c>
      <c r="G2934" s="1">
        <v>41660</v>
      </c>
      <c r="H2934" s="61">
        <v>2014</v>
      </c>
      <c r="I2934" s="5" t="s">
        <v>986</v>
      </c>
      <c r="J2934" s="1">
        <v>41668</v>
      </c>
      <c r="K2934" s="42">
        <v>2</v>
      </c>
      <c r="L2934" t="str">
        <f t="shared" si="324"/>
        <v>Somero</v>
      </c>
      <c r="M2934" s="2" t="s">
        <v>1019</v>
      </c>
      <c r="N2934" t="str">
        <f>VLOOKUP(M2934,spp!A:B,2,FALSE)</f>
        <v>Stegastes acapulcoensis</v>
      </c>
      <c r="O2934">
        <f t="shared" si="323"/>
        <v>12</v>
      </c>
      <c r="Q2934">
        <v>10</v>
      </c>
      <c r="R2934">
        <v>2</v>
      </c>
      <c r="AJ2934">
        <f>VLOOKUP(M2934,spp!A:C,3,FALSE)</f>
        <v>3.49E-2</v>
      </c>
      <c r="AK2934">
        <f>VLOOKUP(M2934,spp!A:D,4,FALSE)</f>
        <v>2</v>
      </c>
      <c r="AL2934">
        <f t="shared" si="325"/>
        <v>30.537500000000001</v>
      </c>
      <c r="AM2934">
        <f t="shared" si="326"/>
        <v>0.76343749999999999</v>
      </c>
      <c r="AN2934">
        <f t="shared" si="327"/>
        <v>7.6343750000000004</v>
      </c>
      <c r="AO2934">
        <f t="shared" si="328"/>
        <v>7.6343750000000005E-3</v>
      </c>
      <c r="AP2934">
        <f t="shared" si="329"/>
        <v>0.24</v>
      </c>
      <c r="AQ2934">
        <f>VLOOKUP(M2934,spp!A:H,8,FALSE)</f>
        <v>2</v>
      </c>
      <c r="AR2934" t="str">
        <f>VLOOKUP(M2934,spp!A:K,10,FALSE)</f>
        <v>Herbívoro</v>
      </c>
      <c r="AS2934" t="str">
        <f>VLOOKUP(M2934,spp!A:L,12,FALSE)</f>
        <v>LC</v>
      </c>
    </row>
    <row r="2935" spans="1:45" x14ac:dyDescent="0.3">
      <c r="A2935">
        <v>21</v>
      </c>
      <c r="B2935" s="2" t="s">
        <v>983</v>
      </c>
      <c r="C2935" s="2" t="s">
        <v>1009</v>
      </c>
      <c r="D2935" s="2" t="s">
        <v>1014</v>
      </c>
      <c r="E2935" s="2" t="s">
        <v>985</v>
      </c>
      <c r="F2935">
        <v>3</v>
      </c>
      <c r="G2935" s="1">
        <v>41660</v>
      </c>
      <c r="H2935" s="61">
        <v>2014</v>
      </c>
      <c r="I2935" s="5" t="s">
        <v>986</v>
      </c>
      <c r="J2935" s="1">
        <v>41668</v>
      </c>
      <c r="K2935" s="42">
        <v>2</v>
      </c>
      <c r="L2935" t="str">
        <f t="shared" si="324"/>
        <v>Somero</v>
      </c>
      <c r="M2935" s="2" t="s">
        <v>1043</v>
      </c>
      <c r="N2935" t="str">
        <f>VLOOKUP(M2935,spp!A:B,2,FALSE)</f>
        <v>Haemulon maculicauda</v>
      </c>
      <c r="O2935">
        <f t="shared" si="323"/>
        <v>13</v>
      </c>
      <c r="S2935">
        <v>3</v>
      </c>
      <c r="T2935">
        <v>10</v>
      </c>
      <c r="AJ2935">
        <f>VLOOKUP(M2935,spp!A:C,3,FALSE)</f>
        <v>8</v>
      </c>
      <c r="AK2935">
        <f>VLOOKUP(M2935,spp!A:D,4,FALSE)</f>
        <v>3.16</v>
      </c>
      <c r="AL2935">
        <f t="shared" si="325"/>
        <v>2295424.9336202457</v>
      </c>
      <c r="AM2935">
        <f t="shared" si="326"/>
        <v>57385.623340506143</v>
      </c>
      <c r="AN2935">
        <f t="shared" si="327"/>
        <v>573856.23340506142</v>
      </c>
      <c r="AO2935">
        <f t="shared" si="328"/>
        <v>573.8562334050614</v>
      </c>
      <c r="AP2935">
        <f t="shared" si="329"/>
        <v>0.26</v>
      </c>
      <c r="AQ2935">
        <f>VLOOKUP(M2935,spp!A:H,8,FALSE)</f>
        <v>4.2</v>
      </c>
      <c r="AR2935" t="str">
        <f>VLOOKUP(M2935,spp!A:K,10,FALSE)</f>
        <v>Depredador Tope</v>
      </c>
      <c r="AS2935" t="str">
        <f>VLOOKUP(M2935,spp!A:L,12,FALSE)</f>
        <v>LC</v>
      </c>
    </row>
    <row r="2936" spans="1:45" x14ac:dyDescent="0.3">
      <c r="A2936">
        <v>21</v>
      </c>
      <c r="B2936" s="2" t="s">
        <v>983</v>
      </c>
      <c r="C2936" s="2" t="s">
        <v>1009</v>
      </c>
      <c r="D2936" s="2" t="s">
        <v>1014</v>
      </c>
      <c r="E2936" s="2" t="s">
        <v>985</v>
      </c>
      <c r="F2936">
        <v>3</v>
      </c>
      <c r="G2936" s="1">
        <v>41660</v>
      </c>
      <c r="H2936" s="61">
        <v>2014</v>
      </c>
      <c r="I2936" s="5" t="s">
        <v>986</v>
      </c>
      <c r="J2936" s="1">
        <v>41668</v>
      </c>
      <c r="K2936" s="42">
        <v>2</v>
      </c>
      <c r="L2936" t="str">
        <f t="shared" si="324"/>
        <v>Somero</v>
      </c>
      <c r="M2936" s="2" t="s">
        <v>1017</v>
      </c>
      <c r="N2936" t="str">
        <f>VLOOKUP(M2936,spp!A:B,2,FALSE)</f>
        <v>Halichoeres dispilus</v>
      </c>
      <c r="O2936">
        <f t="shared" si="323"/>
        <v>42</v>
      </c>
      <c r="Q2936">
        <v>40</v>
      </c>
      <c r="R2936">
        <v>2</v>
      </c>
      <c r="AJ2936">
        <f>VLOOKUP(M2936,spp!A:C,3,FALSE)</f>
        <v>1.26E-2</v>
      </c>
      <c r="AK2936">
        <f>VLOOKUP(M2936,spp!A:D,4,FALSE)</f>
        <v>3</v>
      </c>
      <c r="AL2936">
        <f t="shared" si="325"/>
        <v>261.84375</v>
      </c>
      <c r="AM2936">
        <f t="shared" si="326"/>
        <v>6.5460937499999998</v>
      </c>
      <c r="AN2936">
        <f t="shared" si="327"/>
        <v>65.4609375</v>
      </c>
      <c r="AO2936">
        <f t="shared" si="328"/>
        <v>6.5460937499999997E-2</v>
      </c>
      <c r="AP2936">
        <f t="shared" si="329"/>
        <v>0.84</v>
      </c>
      <c r="AQ2936">
        <f>VLOOKUP(M2936,spp!A:H,8,FALSE)</f>
        <v>3.9</v>
      </c>
      <c r="AR2936" t="str">
        <f>VLOOKUP(M2936,spp!A:K,10,FALSE)</f>
        <v>Depredador</v>
      </c>
      <c r="AS2936" t="str">
        <f>VLOOKUP(M2936,spp!A:L,12,FALSE)</f>
        <v>LC</v>
      </c>
    </row>
    <row r="2937" spans="1:45" x14ac:dyDescent="0.3">
      <c r="A2937">
        <v>21</v>
      </c>
      <c r="B2937" s="2" t="s">
        <v>983</v>
      </c>
      <c r="C2937" s="2" t="s">
        <v>1009</v>
      </c>
      <c r="D2937" s="2" t="s">
        <v>1014</v>
      </c>
      <c r="E2937" s="2" t="s">
        <v>985</v>
      </c>
      <c r="F2937">
        <v>3</v>
      </c>
      <c r="G2937" s="1">
        <v>41660</v>
      </c>
      <c r="H2937" s="61">
        <v>2014</v>
      </c>
      <c r="I2937" s="5" t="s">
        <v>986</v>
      </c>
      <c r="J2937" s="1">
        <v>41668</v>
      </c>
      <c r="K2937" s="42">
        <v>2</v>
      </c>
      <c r="L2937" t="str">
        <f t="shared" si="324"/>
        <v>Somero</v>
      </c>
      <c r="M2937" s="2" t="s">
        <v>1048</v>
      </c>
      <c r="N2937" t="str">
        <f>VLOOKUP(M2937,spp!A:B,2,FALSE)</f>
        <v>Scarus ghobban</v>
      </c>
      <c r="O2937">
        <f t="shared" si="323"/>
        <v>8</v>
      </c>
      <c r="T2937">
        <v>4</v>
      </c>
      <c r="U2937">
        <v>4</v>
      </c>
      <c r="AJ2937">
        <f>VLOOKUP(M2937,spp!A:C,3,FALSE)</f>
        <v>2</v>
      </c>
      <c r="AK2937">
        <f>VLOOKUP(M2937,spp!A:D,4,FALSE)</f>
        <v>2.919</v>
      </c>
      <c r="AL2937">
        <f t="shared" si="325"/>
        <v>353483.76576359477</v>
      </c>
      <c r="AM2937">
        <f t="shared" si="326"/>
        <v>8837.0941440898696</v>
      </c>
      <c r="AN2937">
        <f t="shared" si="327"/>
        <v>88370.941440898692</v>
      </c>
      <c r="AO2937">
        <f t="shared" si="328"/>
        <v>88.37094144089869</v>
      </c>
      <c r="AP2937">
        <f t="shared" si="329"/>
        <v>0.16</v>
      </c>
      <c r="AQ2937">
        <f>VLOOKUP(M2937,spp!A:H,8,FALSE)</f>
        <v>2</v>
      </c>
      <c r="AR2937" t="str">
        <f>VLOOKUP(M2937,spp!A:K,10,FALSE)</f>
        <v>Herbívoro</v>
      </c>
      <c r="AS2937" t="str">
        <f>VLOOKUP(M2937,spp!A:L,12,FALSE)</f>
        <v>LC</v>
      </c>
    </row>
    <row r="2938" spans="1:45" x14ac:dyDescent="0.3">
      <c r="A2938">
        <v>21</v>
      </c>
      <c r="B2938" s="2" t="s">
        <v>983</v>
      </c>
      <c r="C2938" s="2" t="s">
        <v>1009</v>
      </c>
      <c r="D2938" s="2" t="s">
        <v>1014</v>
      </c>
      <c r="E2938" s="2" t="s">
        <v>985</v>
      </c>
      <c r="F2938">
        <v>3</v>
      </c>
      <c r="G2938" s="1">
        <v>41660</v>
      </c>
      <c r="H2938" s="61">
        <v>2014</v>
      </c>
      <c r="I2938" s="5" t="s">
        <v>986</v>
      </c>
      <c r="J2938" s="1">
        <v>41668</v>
      </c>
      <c r="K2938" s="42">
        <v>2</v>
      </c>
      <c r="L2938" t="str">
        <f t="shared" si="324"/>
        <v>Somero</v>
      </c>
      <c r="M2938" s="2" t="s">
        <v>1018</v>
      </c>
      <c r="N2938" t="str">
        <f>VLOOKUP(M2938,spp!A:B,2,FALSE)</f>
        <v>Pseudobalistes naufragium</v>
      </c>
      <c r="O2938">
        <f t="shared" si="323"/>
        <v>1</v>
      </c>
      <c r="T2938">
        <v>1</v>
      </c>
      <c r="AJ2938" t="str">
        <f>VLOOKUP(M2938,spp!A:C,3,FALSE)</f>
        <v>0.12970000000000001</v>
      </c>
      <c r="AK2938">
        <f>VLOOKUP(M2938,spp!A:D,4,FALSE)</f>
        <v>2</v>
      </c>
      <c r="AL2938">
        <f t="shared" si="325"/>
        <v>81.0625</v>
      </c>
      <c r="AM2938">
        <f t="shared" si="326"/>
        <v>2.0265624999999998</v>
      </c>
      <c r="AN2938">
        <f t="shared" si="327"/>
        <v>20.265625</v>
      </c>
      <c r="AO2938">
        <f t="shared" si="328"/>
        <v>2.0265624999999999E-2</v>
      </c>
      <c r="AP2938">
        <f t="shared" si="329"/>
        <v>0.02</v>
      </c>
      <c r="AQ2938">
        <f>VLOOKUP(M2938,spp!A:H,8,FALSE)</f>
        <v>3.8</v>
      </c>
      <c r="AR2938" t="str">
        <f>VLOOKUP(M2938,spp!A:K,10,FALSE)</f>
        <v>Depredador</v>
      </c>
      <c r="AS2938" t="str">
        <f>VLOOKUP(M2938,spp!A:L,12,FALSE)</f>
        <v>LC</v>
      </c>
    </row>
    <row r="2939" spans="1:45" x14ac:dyDescent="0.3">
      <c r="A2939">
        <v>21</v>
      </c>
      <c r="B2939" s="2" t="s">
        <v>983</v>
      </c>
      <c r="C2939" s="2" t="s">
        <v>1009</v>
      </c>
      <c r="D2939" s="2" t="s">
        <v>1014</v>
      </c>
      <c r="E2939" s="2" t="s">
        <v>985</v>
      </c>
      <c r="F2939">
        <v>3</v>
      </c>
      <c r="G2939" s="1">
        <v>41660</v>
      </c>
      <c r="H2939" s="61">
        <v>2014</v>
      </c>
      <c r="I2939" s="5" t="s">
        <v>986</v>
      </c>
      <c r="J2939" s="1">
        <v>41668</v>
      </c>
      <c r="K2939" s="42">
        <v>2</v>
      </c>
      <c r="L2939" t="str">
        <f t="shared" si="324"/>
        <v>Somero</v>
      </c>
      <c r="M2939" s="2" t="s">
        <v>1028</v>
      </c>
      <c r="N2939" t="str">
        <f>VLOOKUP(M2939,spp!A:B,2,FALSE)</f>
        <v>Thalassoma lucasanum</v>
      </c>
      <c r="O2939">
        <f t="shared" si="323"/>
        <v>5</v>
      </c>
      <c r="R2939">
        <v>5</v>
      </c>
      <c r="AJ2939">
        <f>VLOOKUP(M2939,spp!A:C,3,FALSE)</f>
        <v>1.261E-2</v>
      </c>
      <c r="AK2939">
        <f>VLOOKUP(M2939,spp!A:D,4,FALSE)</f>
        <v>2</v>
      </c>
      <c r="AL2939">
        <f t="shared" si="325"/>
        <v>9.8515625</v>
      </c>
      <c r="AM2939">
        <f t="shared" si="326"/>
        <v>0.24628906249999999</v>
      </c>
      <c r="AN2939">
        <f t="shared" si="327"/>
        <v>2.462890625</v>
      </c>
      <c r="AO2939">
        <f t="shared" si="328"/>
        <v>2.4628906249999998E-3</v>
      </c>
      <c r="AP2939">
        <f t="shared" si="329"/>
        <v>0.1</v>
      </c>
      <c r="AQ2939">
        <f>VLOOKUP(M2939,spp!A:H,8,FALSE)</f>
        <v>3.5</v>
      </c>
      <c r="AR2939" t="str">
        <f>VLOOKUP(M2939,spp!A:K,10,FALSE)</f>
        <v>Depredador</v>
      </c>
      <c r="AS2939" t="str">
        <f>VLOOKUP(M2939,spp!A:L,12,FALSE)</f>
        <v>LC</v>
      </c>
    </row>
    <row r="2940" spans="1:45" x14ac:dyDescent="0.3">
      <c r="A2940">
        <v>21</v>
      </c>
      <c r="B2940" s="2" t="s">
        <v>983</v>
      </c>
      <c r="C2940" s="2" t="s">
        <v>1009</v>
      </c>
      <c r="D2940" s="2" t="s">
        <v>1014</v>
      </c>
      <c r="E2940" s="2" t="s">
        <v>985</v>
      </c>
      <c r="F2940">
        <v>3</v>
      </c>
      <c r="G2940" s="1">
        <v>41660</v>
      </c>
      <c r="H2940" s="61">
        <v>2014</v>
      </c>
      <c r="I2940" s="5" t="s">
        <v>986</v>
      </c>
      <c r="J2940" s="1">
        <v>41668</v>
      </c>
      <c r="K2940" s="42">
        <v>2</v>
      </c>
      <c r="L2940" t="str">
        <f t="shared" si="324"/>
        <v>Somero</v>
      </c>
      <c r="M2940" s="2" t="s">
        <v>1023</v>
      </c>
      <c r="N2940" t="str">
        <f>VLOOKUP(M2940,spp!A:B,2,FALSE)</f>
        <v>Anisotremus caesius</v>
      </c>
      <c r="O2940">
        <f t="shared" si="323"/>
        <v>2</v>
      </c>
      <c r="T2940">
        <v>2</v>
      </c>
      <c r="AJ2940">
        <f>VLOOKUP(M2940,spp!A:C,3,FALSE)</f>
        <v>1</v>
      </c>
      <c r="AK2940">
        <f>VLOOKUP(M2940,spp!A:D,4,FALSE)</f>
        <v>2</v>
      </c>
      <c r="AL2940">
        <f t="shared" si="325"/>
        <v>1250</v>
      </c>
      <c r="AM2940">
        <f t="shared" si="326"/>
        <v>31.25</v>
      </c>
      <c r="AN2940">
        <f t="shared" si="327"/>
        <v>312.5</v>
      </c>
      <c r="AO2940">
        <f t="shared" si="328"/>
        <v>0.3125</v>
      </c>
      <c r="AP2940">
        <f t="shared" si="329"/>
        <v>0.04</v>
      </c>
      <c r="AQ2940">
        <f>VLOOKUP(M2940,spp!A:H,8,FALSE)</f>
        <v>3.4</v>
      </c>
      <c r="AR2940" t="str">
        <f>VLOOKUP(M2940,spp!A:K,10,FALSE)</f>
        <v>Depredador</v>
      </c>
      <c r="AS2940" t="str">
        <f>VLOOKUP(M2940,spp!A:L,12,FALSE)</f>
        <v>LC</v>
      </c>
    </row>
    <row r="2941" spans="1:45" x14ac:dyDescent="0.3">
      <c r="A2941">
        <v>20</v>
      </c>
      <c r="B2941" s="2" t="s">
        <v>983</v>
      </c>
      <c r="C2941" s="2" t="s">
        <v>1009</v>
      </c>
      <c r="D2941" s="2" t="s">
        <v>1013</v>
      </c>
      <c r="E2941" s="2" t="s">
        <v>985</v>
      </c>
      <c r="F2941">
        <v>1</v>
      </c>
      <c r="G2941" s="1">
        <v>41660</v>
      </c>
      <c r="H2941" s="61">
        <v>2014</v>
      </c>
      <c r="I2941" s="5" t="s">
        <v>986</v>
      </c>
      <c r="J2941" s="1">
        <v>41668</v>
      </c>
      <c r="K2941" s="42">
        <v>7</v>
      </c>
      <c r="L2941" t="str">
        <f t="shared" si="324"/>
        <v>Profundo</v>
      </c>
      <c r="M2941" s="2" t="s">
        <v>1048</v>
      </c>
      <c r="N2941" t="str">
        <f>VLOOKUP(M2941,spp!A:B,2,FALSE)</f>
        <v>Scarus ghobban</v>
      </c>
      <c r="O2941">
        <f t="shared" si="323"/>
        <v>5</v>
      </c>
      <c r="T2941">
        <v>5</v>
      </c>
      <c r="AJ2941">
        <f>VLOOKUP(M2941,spp!A:C,3,FALSE)</f>
        <v>2</v>
      </c>
      <c r="AK2941">
        <f>VLOOKUP(M2941,spp!A:D,4,FALSE)</f>
        <v>2.919</v>
      </c>
      <c r="AL2941">
        <f t="shared" si="325"/>
        <v>120389.02169740872</v>
      </c>
      <c r="AM2941">
        <f t="shared" si="326"/>
        <v>3009.7255424352179</v>
      </c>
      <c r="AN2941">
        <f t="shared" si="327"/>
        <v>30097.255424352181</v>
      </c>
      <c r="AO2941">
        <f t="shared" si="328"/>
        <v>30.097255424352181</v>
      </c>
      <c r="AP2941">
        <f t="shared" si="329"/>
        <v>0.1</v>
      </c>
      <c r="AQ2941">
        <f>VLOOKUP(M2941,spp!A:H,8,FALSE)</f>
        <v>2</v>
      </c>
      <c r="AR2941" t="str">
        <f>VLOOKUP(M2941,spp!A:K,10,FALSE)</f>
        <v>Herbívoro</v>
      </c>
      <c r="AS2941" t="str">
        <f>VLOOKUP(M2941,spp!A:L,12,FALSE)</f>
        <v>LC</v>
      </c>
    </row>
    <row r="2942" spans="1:45" x14ac:dyDescent="0.3">
      <c r="A2942">
        <v>20</v>
      </c>
      <c r="B2942" s="2" t="s">
        <v>983</v>
      </c>
      <c r="C2942" s="2" t="s">
        <v>1009</v>
      </c>
      <c r="D2942" s="2" t="s">
        <v>1013</v>
      </c>
      <c r="E2942" s="2" t="s">
        <v>985</v>
      </c>
      <c r="F2942">
        <v>1</v>
      </c>
      <c r="G2942" s="1">
        <v>41660</v>
      </c>
      <c r="H2942" s="61">
        <v>2014</v>
      </c>
      <c r="I2942" s="5" t="s">
        <v>986</v>
      </c>
      <c r="J2942" s="1">
        <v>41668</v>
      </c>
      <c r="K2942" s="42">
        <v>7</v>
      </c>
      <c r="L2942" t="str">
        <f t="shared" si="324"/>
        <v>Profundo</v>
      </c>
      <c r="M2942" s="2" t="s">
        <v>1032</v>
      </c>
      <c r="N2942" t="str">
        <f>VLOOKUP(M2942,spp!A:B,2,FALSE)</f>
        <v>Lutjanus argentiventris</v>
      </c>
      <c r="O2942">
        <f t="shared" ref="O2942:O3005" si="330">+SUM(P2942:AF2942)</f>
        <v>6</v>
      </c>
      <c r="T2942">
        <v>6</v>
      </c>
      <c r="AJ2942">
        <f>VLOOKUP(M2942,spp!A:C,3,FALSE)</f>
        <v>1</v>
      </c>
      <c r="AK2942">
        <f>VLOOKUP(M2942,spp!A:D,4,FALSE)</f>
        <v>3</v>
      </c>
      <c r="AL2942">
        <f t="shared" si="325"/>
        <v>93750</v>
      </c>
      <c r="AM2942">
        <f t="shared" si="326"/>
        <v>2343.75</v>
      </c>
      <c r="AN2942">
        <f t="shared" si="327"/>
        <v>23437.5</v>
      </c>
      <c r="AO2942">
        <f t="shared" si="328"/>
        <v>23.4375</v>
      </c>
      <c r="AP2942">
        <f t="shared" si="329"/>
        <v>0.12</v>
      </c>
      <c r="AQ2942">
        <f>VLOOKUP(M2942,spp!A:H,8,FALSE)</f>
        <v>4</v>
      </c>
      <c r="AR2942" t="str">
        <f>VLOOKUP(M2942,spp!A:K,10,FALSE)</f>
        <v>Depredador Tope</v>
      </c>
      <c r="AS2942" t="str">
        <f>VLOOKUP(M2942,spp!A:L,12,FALSE)</f>
        <v>LC</v>
      </c>
    </row>
    <row r="2943" spans="1:45" x14ac:dyDescent="0.3">
      <c r="A2943">
        <v>20</v>
      </c>
      <c r="B2943" s="2" t="s">
        <v>983</v>
      </c>
      <c r="C2943" s="2" t="s">
        <v>1009</v>
      </c>
      <c r="D2943" s="2" t="s">
        <v>1013</v>
      </c>
      <c r="E2943" s="2" t="s">
        <v>985</v>
      </c>
      <c r="F2943">
        <v>1</v>
      </c>
      <c r="G2943" s="1">
        <v>41660</v>
      </c>
      <c r="H2943" s="61">
        <v>2014</v>
      </c>
      <c r="I2943" s="5" t="s">
        <v>986</v>
      </c>
      <c r="J2943" s="1">
        <v>41668</v>
      </c>
      <c r="K2943" s="42">
        <v>7</v>
      </c>
      <c r="L2943" t="str">
        <f t="shared" si="324"/>
        <v>Profundo</v>
      </c>
      <c r="M2943" s="2" t="s">
        <v>1086</v>
      </c>
      <c r="N2943" t="str">
        <f>VLOOKUP(M2943,spp!A:B,2,FALSE)</f>
        <v>Lutjanus novemfasciatus</v>
      </c>
      <c r="O2943">
        <f t="shared" si="330"/>
        <v>4</v>
      </c>
      <c r="T2943">
        <v>4</v>
      </c>
      <c r="AJ2943">
        <f>VLOOKUP(M2943,spp!A:C,3,FALSE)</f>
        <v>1</v>
      </c>
      <c r="AK2943">
        <f>VLOOKUP(M2943,spp!A:D,4,FALSE)</f>
        <v>3</v>
      </c>
      <c r="AL2943">
        <f t="shared" si="325"/>
        <v>62500</v>
      </c>
      <c r="AM2943">
        <f t="shared" si="326"/>
        <v>1562.5</v>
      </c>
      <c r="AN2943">
        <f t="shared" si="327"/>
        <v>15625</v>
      </c>
      <c r="AO2943">
        <f t="shared" si="328"/>
        <v>15.625</v>
      </c>
      <c r="AP2943">
        <f t="shared" si="329"/>
        <v>0.08</v>
      </c>
      <c r="AQ2943">
        <f>VLOOKUP(M2943,spp!A:H,8,FALSE)</f>
        <v>4</v>
      </c>
      <c r="AR2943" t="str">
        <f>VLOOKUP(M2943,spp!A:K,10,FALSE)</f>
        <v>Depredador Tope</v>
      </c>
      <c r="AS2943" t="str">
        <f>VLOOKUP(M2943,spp!A:L,12,FALSE)</f>
        <v>LC</v>
      </c>
    </row>
    <row r="2944" spans="1:45" x14ac:dyDescent="0.3">
      <c r="A2944">
        <v>20</v>
      </c>
      <c r="B2944" s="2" t="s">
        <v>983</v>
      </c>
      <c r="C2944" s="2" t="s">
        <v>1009</v>
      </c>
      <c r="D2944" s="2" t="s">
        <v>1013</v>
      </c>
      <c r="E2944" s="2" t="s">
        <v>985</v>
      </c>
      <c r="F2944">
        <v>1</v>
      </c>
      <c r="G2944" s="1">
        <v>41660</v>
      </c>
      <c r="H2944" s="61">
        <v>2014</v>
      </c>
      <c r="I2944" s="5" t="s">
        <v>986</v>
      </c>
      <c r="J2944" s="1">
        <v>41668</v>
      </c>
      <c r="K2944" s="42">
        <v>7</v>
      </c>
      <c r="L2944" t="str">
        <f t="shared" si="324"/>
        <v>Profundo</v>
      </c>
      <c r="M2944" s="2" t="s">
        <v>1017</v>
      </c>
      <c r="N2944" t="str">
        <f>VLOOKUP(M2944,spp!A:B,2,FALSE)</f>
        <v>Halichoeres dispilus</v>
      </c>
      <c r="O2944">
        <f t="shared" si="330"/>
        <v>100</v>
      </c>
      <c r="P2944">
        <v>100</v>
      </c>
      <c r="AJ2944">
        <f>VLOOKUP(M2944,spp!A:C,3,FALSE)</f>
        <v>1.26E-2</v>
      </c>
      <c r="AK2944">
        <f>VLOOKUP(M2944,spp!A:D,4,FALSE)</f>
        <v>3</v>
      </c>
      <c r="AL2944">
        <f t="shared" si="325"/>
        <v>19.6875</v>
      </c>
      <c r="AM2944">
        <f t="shared" si="326"/>
        <v>0.4921875</v>
      </c>
      <c r="AN2944">
        <f t="shared" si="327"/>
        <v>4.921875</v>
      </c>
      <c r="AO2944">
        <f t="shared" si="328"/>
        <v>4.921875E-3</v>
      </c>
      <c r="AP2944">
        <f t="shared" si="329"/>
        <v>2</v>
      </c>
      <c r="AQ2944">
        <f>VLOOKUP(M2944,spp!A:H,8,FALSE)</f>
        <v>3.9</v>
      </c>
      <c r="AR2944" t="str">
        <f>VLOOKUP(M2944,spp!A:K,10,FALSE)</f>
        <v>Depredador</v>
      </c>
      <c r="AS2944" t="str">
        <f>VLOOKUP(M2944,spp!A:L,12,FALSE)</f>
        <v>LC</v>
      </c>
    </row>
    <row r="2945" spans="1:45" x14ac:dyDescent="0.3">
      <c r="A2945">
        <v>20</v>
      </c>
      <c r="B2945" s="2" t="s">
        <v>983</v>
      </c>
      <c r="C2945" s="2" t="s">
        <v>1009</v>
      </c>
      <c r="D2945" s="2" t="s">
        <v>1013</v>
      </c>
      <c r="E2945" s="2" t="s">
        <v>985</v>
      </c>
      <c r="F2945">
        <v>1</v>
      </c>
      <c r="G2945" s="1">
        <v>41660</v>
      </c>
      <c r="H2945" s="61">
        <v>2014</v>
      </c>
      <c r="I2945" s="5" t="s">
        <v>986</v>
      </c>
      <c r="J2945" s="1">
        <v>41668</v>
      </c>
      <c r="K2945" s="42">
        <v>7</v>
      </c>
      <c r="L2945" t="str">
        <f t="shared" si="324"/>
        <v>Profundo</v>
      </c>
      <c r="M2945" s="2" t="s">
        <v>1041</v>
      </c>
      <c r="N2945" t="str">
        <f>VLOOKUP(M2945,spp!A:B,2,FALSE)</f>
        <v>Chromis atrilobata</v>
      </c>
      <c r="O2945">
        <f t="shared" si="330"/>
        <v>50</v>
      </c>
      <c r="P2945">
        <v>50</v>
      </c>
      <c r="AJ2945">
        <f>VLOOKUP(M2945,spp!A:C,3,FALSE)</f>
        <v>5</v>
      </c>
      <c r="AK2945">
        <f>VLOOKUP(M2945,spp!A:D,4,FALSE)</f>
        <v>3.41655</v>
      </c>
      <c r="AL2945">
        <f t="shared" si="325"/>
        <v>5721.658659904725</v>
      </c>
      <c r="AM2945">
        <f t="shared" si="326"/>
        <v>143.04146649761813</v>
      </c>
      <c r="AN2945">
        <f t="shared" si="327"/>
        <v>1430.4146649761813</v>
      </c>
      <c r="AO2945">
        <f t="shared" si="328"/>
        <v>1.4304146649761813</v>
      </c>
      <c r="AP2945">
        <f t="shared" si="329"/>
        <v>1</v>
      </c>
      <c r="AQ2945">
        <f>VLOOKUP(M2945,spp!A:H,8,FALSE)</f>
        <v>3.4</v>
      </c>
      <c r="AR2945" t="str">
        <f>VLOOKUP(M2945,spp!A:K,10,FALSE)</f>
        <v>Planctívoro</v>
      </c>
      <c r="AS2945" t="str">
        <f>VLOOKUP(M2945,spp!A:L,12,FALSE)</f>
        <v>LC</v>
      </c>
    </row>
    <row r="2946" spans="1:45" x14ac:dyDescent="0.3">
      <c r="A2946">
        <v>20</v>
      </c>
      <c r="B2946" s="2" t="s">
        <v>983</v>
      </c>
      <c r="C2946" s="2" t="s">
        <v>1009</v>
      </c>
      <c r="D2946" s="2" t="s">
        <v>1013</v>
      </c>
      <c r="E2946" s="2" t="s">
        <v>985</v>
      </c>
      <c r="F2946">
        <v>1</v>
      </c>
      <c r="G2946" s="1">
        <v>41660</v>
      </c>
      <c r="H2946" s="61">
        <v>2014</v>
      </c>
      <c r="I2946" s="5" t="s">
        <v>986</v>
      </c>
      <c r="J2946" s="1">
        <v>41668</v>
      </c>
      <c r="K2946" s="42">
        <v>7</v>
      </c>
      <c r="L2946" t="str">
        <f t="shared" si="324"/>
        <v>Profundo</v>
      </c>
      <c r="M2946" s="2" t="s">
        <v>1043</v>
      </c>
      <c r="N2946" t="str">
        <f>VLOOKUP(M2946,spp!A:B,2,FALSE)</f>
        <v>Haemulon maculicauda</v>
      </c>
      <c r="O2946">
        <f t="shared" si="330"/>
        <v>20</v>
      </c>
      <c r="S2946">
        <v>20</v>
      </c>
      <c r="AJ2946">
        <f>VLOOKUP(M2946,spp!A:C,3,FALSE)</f>
        <v>8</v>
      </c>
      <c r="AK2946">
        <f>VLOOKUP(M2946,spp!A:D,4,FALSE)</f>
        <v>3.16</v>
      </c>
      <c r="AL2946">
        <f t="shared" si="325"/>
        <v>1355564.5925373372</v>
      </c>
      <c r="AM2946">
        <f t="shared" si="326"/>
        <v>33889.114813433429</v>
      </c>
      <c r="AN2946">
        <f t="shared" si="327"/>
        <v>338891.1481343343</v>
      </c>
      <c r="AO2946">
        <f t="shared" si="328"/>
        <v>338.89114813433429</v>
      </c>
      <c r="AP2946">
        <f t="shared" si="329"/>
        <v>0.4</v>
      </c>
      <c r="AQ2946">
        <f>VLOOKUP(M2946,spp!A:H,8,FALSE)</f>
        <v>4.2</v>
      </c>
      <c r="AR2946" t="str">
        <f>VLOOKUP(M2946,spp!A:K,10,FALSE)</f>
        <v>Depredador Tope</v>
      </c>
      <c r="AS2946" t="str">
        <f>VLOOKUP(M2946,spp!A:L,12,FALSE)</f>
        <v>LC</v>
      </c>
    </row>
    <row r="2947" spans="1:45" x14ac:dyDescent="0.3">
      <c r="A2947">
        <v>20</v>
      </c>
      <c r="B2947" s="2" t="s">
        <v>983</v>
      </c>
      <c r="C2947" s="2" t="s">
        <v>1009</v>
      </c>
      <c r="D2947" s="2" t="s">
        <v>1013</v>
      </c>
      <c r="E2947" s="2" t="s">
        <v>985</v>
      </c>
      <c r="F2947">
        <v>1</v>
      </c>
      <c r="G2947" s="1">
        <v>41660</v>
      </c>
      <c r="H2947" s="61">
        <v>2014</v>
      </c>
      <c r="I2947" s="5" t="s">
        <v>986</v>
      </c>
      <c r="J2947" s="1">
        <v>41668</v>
      </c>
      <c r="K2947" s="42">
        <v>7</v>
      </c>
      <c r="L2947" t="str">
        <f t="shared" si="324"/>
        <v>Profundo</v>
      </c>
      <c r="M2947" s="2" t="s">
        <v>1025</v>
      </c>
      <c r="N2947" t="str">
        <f>VLOOKUP(M2947,spp!A:B,2,FALSE)</f>
        <v>Abudefduf troschelii</v>
      </c>
      <c r="O2947">
        <f t="shared" si="330"/>
        <v>10</v>
      </c>
      <c r="Q2947">
        <v>10</v>
      </c>
      <c r="AJ2947">
        <f>VLOOKUP(M2947,spp!A:C,3,FALSE)</f>
        <v>1.6E-2</v>
      </c>
      <c r="AK2947">
        <f>VLOOKUP(M2947,spp!A:D,4,FALSE)</f>
        <v>3</v>
      </c>
      <c r="AL2947">
        <f t="shared" si="325"/>
        <v>67.5</v>
      </c>
      <c r="AM2947">
        <f t="shared" si="326"/>
        <v>1.6875</v>
      </c>
      <c r="AN2947">
        <f t="shared" si="327"/>
        <v>16.875</v>
      </c>
      <c r="AO2947">
        <f t="shared" si="328"/>
        <v>1.6875000000000001E-2</v>
      </c>
      <c r="AP2947">
        <f t="shared" si="329"/>
        <v>0.2</v>
      </c>
      <c r="AQ2947">
        <f>VLOOKUP(M2947,spp!A:H,8,FALSE)</f>
        <v>3</v>
      </c>
      <c r="AR2947" t="str">
        <f>VLOOKUP(M2947,spp!A:K,10,FALSE)</f>
        <v>Planctívoro</v>
      </c>
      <c r="AS2947" t="str">
        <f>VLOOKUP(M2947,spp!A:L,12,FALSE)</f>
        <v>LC</v>
      </c>
    </row>
    <row r="2948" spans="1:45" x14ac:dyDescent="0.3">
      <c r="A2948">
        <v>20</v>
      </c>
      <c r="B2948" s="2" t="s">
        <v>983</v>
      </c>
      <c r="C2948" s="2" t="s">
        <v>1009</v>
      </c>
      <c r="D2948" s="2" t="s">
        <v>1013</v>
      </c>
      <c r="E2948" s="2" t="s">
        <v>985</v>
      </c>
      <c r="F2948">
        <v>1</v>
      </c>
      <c r="G2948" s="1">
        <v>41660</v>
      </c>
      <c r="H2948" s="61">
        <v>2014</v>
      </c>
      <c r="I2948" s="5" t="s">
        <v>986</v>
      </c>
      <c r="J2948" s="1">
        <v>41668</v>
      </c>
      <c r="K2948" s="42">
        <v>7</v>
      </c>
      <c r="L2948" t="str">
        <f t="shared" ref="L2948:L3011" si="331">IF(K2948&gt;6,"Profundo","Somero")</f>
        <v>Profundo</v>
      </c>
      <c r="M2948" s="2" t="s">
        <v>1055</v>
      </c>
      <c r="N2948" t="str">
        <f>VLOOKUP(M2948,spp!A:B,2,FALSE)</f>
        <v>Pomacanthus zonipectus</v>
      </c>
      <c r="O2948">
        <f t="shared" si="330"/>
        <v>2</v>
      </c>
      <c r="T2948">
        <v>2</v>
      </c>
      <c r="AJ2948">
        <f>VLOOKUP(M2948,spp!A:C,3,FALSE)</f>
        <v>1</v>
      </c>
      <c r="AK2948">
        <f>VLOOKUP(M2948,spp!A:D,4,FALSE)</f>
        <v>2</v>
      </c>
      <c r="AL2948">
        <f t="shared" ref="AL2948:AL3011" si="332">((AJ2948*$P$2^AK2948)*P2948)+((AJ2948*$Q$2^AK2948)*Q2948)+((AJ2948*$R$2^AK2948)*R2948)+((AJ2948*$S$2^AK2948)*S2948)+((AJ2948*$T$2^AK2948)*T2948)+((AJ2948*$U$2^AK2948)*U2948)+((AJ2948*$V$2^AK2948)*V2948)+((AJ2948*$W$2^AK2948)*W2948)+((AJ2948*$X$2^AK2948)*X2948)+((AJ2948*$Y$2^AK2948)*Y2948)+((AJ2948*$Z$2^AK2948)*Z2948)+((AJ2948*$AA$2^AK2948)*AA2948)+((AJ2948*$AB$2^AK2948)*AB2948)+ ((AJ2948*$AC$2^AK2948)*AC2948)+((AJ2948*$AD$2^AK2948)*AD2948)+((AJ2948*$AE$2^AK2948)*AE2948)+((AJ2948*$AF$2^AK2948)*AF2948)+((AJ2948*$AG$2^AK2948)*AG2948)+((AJ2948*$AH$2^AK2948)*AH2948)</f>
        <v>1250</v>
      </c>
      <c r="AM2948">
        <f t="shared" ref="AM2948:AM3011" si="333">AL2948/40</f>
        <v>31.25</v>
      </c>
      <c r="AN2948">
        <f t="shared" ref="AN2948:AN3011" si="334">AM2948*10</f>
        <v>312.5</v>
      </c>
      <c r="AO2948">
        <f t="shared" ref="AO2948:AO3011" si="335">AN2948/1000</f>
        <v>0.3125</v>
      </c>
      <c r="AP2948">
        <f t="shared" ref="AP2948:AP3011" si="336">O2948/$C$1</f>
        <v>0.04</v>
      </c>
      <c r="AQ2948">
        <f>VLOOKUP(M2948,spp!A:H,8,FALSE)</f>
        <v>3.1</v>
      </c>
      <c r="AR2948" t="str">
        <f>VLOOKUP(M2948,spp!A:K,10,FALSE)</f>
        <v>Depredador</v>
      </c>
      <c r="AS2948" t="str">
        <f>VLOOKUP(M2948,spp!A:L,12,FALSE)</f>
        <v>LC</v>
      </c>
    </row>
    <row r="2949" spans="1:45" x14ac:dyDescent="0.3">
      <c r="A2949">
        <v>20</v>
      </c>
      <c r="B2949" s="2" t="s">
        <v>983</v>
      </c>
      <c r="C2949" s="2" t="s">
        <v>1009</v>
      </c>
      <c r="D2949" s="2" t="s">
        <v>1013</v>
      </c>
      <c r="E2949" s="2" t="s">
        <v>985</v>
      </c>
      <c r="F2949">
        <v>2</v>
      </c>
      <c r="G2949" s="1">
        <v>41660</v>
      </c>
      <c r="H2949" s="61">
        <v>2014</v>
      </c>
      <c r="I2949" s="5" t="s">
        <v>986</v>
      </c>
      <c r="J2949" s="1">
        <v>41668</v>
      </c>
      <c r="K2949" s="42">
        <v>8</v>
      </c>
      <c r="L2949" t="str">
        <f t="shared" si="331"/>
        <v>Profundo</v>
      </c>
      <c r="M2949" s="2" t="s">
        <v>1054</v>
      </c>
      <c r="N2949" t="str">
        <f>VLOOKUP(M2949,spp!A:B,2,FALSE)</f>
        <v>Halichoeres nicholsi</v>
      </c>
      <c r="O2949">
        <f t="shared" si="330"/>
        <v>1</v>
      </c>
      <c r="T2949">
        <v>1</v>
      </c>
      <c r="AJ2949">
        <f>VLOOKUP(M2949,spp!A:C,3,FALSE)</f>
        <v>1.26E-2</v>
      </c>
      <c r="AK2949">
        <f>VLOOKUP(M2949,spp!A:D,4,FALSE)</f>
        <v>3</v>
      </c>
      <c r="AL2949">
        <f t="shared" si="332"/>
        <v>196.875</v>
      </c>
      <c r="AM2949">
        <f t="shared" si="333"/>
        <v>4.921875</v>
      </c>
      <c r="AN2949">
        <f t="shared" si="334"/>
        <v>49.21875</v>
      </c>
      <c r="AO2949">
        <f t="shared" si="335"/>
        <v>4.9218749999999999E-2</v>
      </c>
      <c r="AP2949">
        <f t="shared" si="336"/>
        <v>0.02</v>
      </c>
      <c r="AQ2949">
        <f>VLOOKUP(M2949,spp!A:H,8,FALSE)</f>
        <v>4</v>
      </c>
      <c r="AR2949" t="str">
        <f>VLOOKUP(M2949,spp!A:K,10,FALSE)</f>
        <v>Depredador Tope</v>
      </c>
      <c r="AS2949" t="str">
        <f>VLOOKUP(M2949,spp!A:L,12,FALSE)</f>
        <v>LC</v>
      </c>
    </row>
    <row r="2950" spans="1:45" x14ac:dyDescent="0.3">
      <c r="A2950">
        <v>20</v>
      </c>
      <c r="B2950" s="2" t="s">
        <v>983</v>
      </c>
      <c r="C2950" s="2" t="s">
        <v>1009</v>
      </c>
      <c r="D2950" s="2" t="s">
        <v>1013</v>
      </c>
      <c r="E2950" s="2" t="s">
        <v>985</v>
      </c>
      <c r="F2950">
        <v>2</v>
      </c>
      <c r="G2950" s="1">
        <v>41660</v>
      </c>
      <c r="H2950" s="61">
        <v>2014</v>
      </c>
      <c r="I2950" s="5" t="s">
        <v>986</v>
      </c>
      <c r="J2950" s="1">
        <v>41668</v>
      </c>
      <c r="K2950" s="42">
        <v>8</v>
      </c>
      <c r="L2950" t="str">
        <f t="shared" si="331"/>
        <v>Profundo</v>
      </c>
      <c r="M2950" s="2" t="s">
        <v>1032</v>
      </c>
      <c r="N2950" t="str">
        <f>VLOOKUP(M2950,spp!A:B,2,FALSE)</f>
        <v>Lutjanus argentiventris</v>
      </c>
      <c r="O2950">
        <f t="shared" si="330"/>
        <v>10</v>
      </c>
      <c r="T2950">
        <v>8</v>
      </c>
      <c r="U2950">
        <v>2</v>
      </c>
      <c r="AJ2950">
        <f>VLOOKUP(M2950,spp!A:C,3,FALSE)</f>
        <v>1</v>
      </c>
      <c r="AK2950">
        <f>VLOOKUP(M2950,spp!A:D,4,FALSE)</f>
        <v>3</v>
      </c>
      <c r="AL2950">
        <f t="shared" si="332"/>
        <v>210750</v>
      </c>
      <c r="AM2950">
        <f t="shared" si="333"/>
        <v>5268.75</v>
      </c>
      <c r="AN2950">
        <f t="shared" si="334"/>
        <v>52687.5</v>
      </c>
      <c r="AO2950">
        <f t="shared" si="335"/>
        <v>52.6875</v>
      </c>
      <c r="AP2950">
        <f t="shared" si="336"/>
        <v>0.2</v>
      </c>
      <c r="AQ2950">
        <f>VLOOKUP(M2950,spp!A:H,8,FALSE)</f>
        <v>4</v>
      </c>
      <c r="AR2950" t="str">
        <f>VLOOKUP(M2950,spp!A:K,10,FALSE)</f>
        <v>Depredador Tope</v>
      </c>
      <c r="AS2950" t="str">
        <f>VLOOKUP(M2950,spp!A:L,12,FALSE)</f>
        <v>LC</v>
      </c>
    </row>
    <row r="2951" spans="1:45" x14ac:dyDescent="0.3">
      <c r="A2951">
        <v>20</v>
      </c>
      <c r="B2951" s="2" t="s">
        <v>983</v>
      </c>
      <c r="C2951" s="2" t="s">
        <v>1009</v>
      </c>
      <c r="D2951" s="2" t="s">
        <v>1013</v>
      </c>
      <c r="E2951" s="2" t="s">
        <v>985</v>
      </c>
      <c r="F2951">
        <v>2</v>
      </c>
      <c r="G2951" s="1">
        <v>41660</v>
      </c>
      <c r="H2951" s="61">
        <v>2014</v>
      </c>
      <c r="I2951" s="5" t="s">
        <v>986</v>
      </c>
      <c r="J2951" s="1">
        <v>41668</v>
      </c>
      <c r="K2951" s="42">
        <v>8</v>
      </c>
      <c r="L2951" t="str">
        <f t="shared" si="331"/>
        <v>Profundo</v>
      </c>
      <c r="M2951" s="2" t="s">
        <v>1036</v>
      </c>
      <c r="N2951" t="str">
        <f>VLOOKUP(M2951,spp!A:B,2,FALSE)</f>
        <v>Chaetodon humeralis</v>
      </c>
      <c r="O2951">
        <f t="shared" si="330"/>
        <v>4</v>
      </c>
      <c r="Q2951">
        <v>4</v>
      </c>
      <c r="AJ2951">
        <f>VLOOKUP(M2951,spp!A:C,3,FALSE)</f>
        <v>2</v>
      </c>
      <c r="AK2951">
        <f>VLOOKUP(M2951,spp!A:D,4,FALSE)</f>
        <v>2.9895</v>
      </c>
      <c r="AL2951">
        <f t="shared" si="332"/>
        <v>3304.3468950924325</v>
      </c>
      <c r="AM2951">
        <f t="shared" si="333"/>
        <v>82.60867237731081</v>
      </c>
      <c r="AN2951">
        <f t="shared" si="334"/>
        <v>826.08672377310813</v>
      </c>
      <c r="AO2951">
        <f t="shared" si="335"/>
        <v>0.8260867237731081</v>
      </c>
      <c r="AP2951">
        <f t="shared" si="336"/>
        <v>0.08</v>
      </c>
      <c r="AQ2951">
        <f>VLOOKUP(M2951,spp!A:H,8,FALSE)</f>
        <v>2.7</v>
      </c>
      <c r="AR2951" t="str">
        <f>VLOOKUP(M2951,spp!A:K,10,FALSE)</f>
        <v>Herbívoro</v>
      </c>
      <c r="AS2951" t="str">
        <f>VLOOKUP(M2951,spp!A:L,12,FALSE)</f>
        <v>LC</v>
      </c>
    </row>
    <row r="2952" spans="1:45" x14ac:dyDescent="0.3">
      <c r="A2952">
        <v>20</v>
      </c>
      <c r="B2952" s="2" t="s">
        <v>983</v>
      </c>
      <c r="C2952" s="2" t="s">
        <v>1009</v>
      </c>
      <c r="D2952" s="2" t="s">
        <v>1013</v>
      </c>
      <c r="E2952" s="2" t="s">
        <v>985</v>
      </c>
      <c r="F2952">
        <v>2</v>
      </c>
      <c r="G2952" s="1">
        <v>41660</v>
      </c>
      <c r="H2952" s="61">
        <v>2014</v>
      </c>
      <c r="I2952" s="5" t="s">
        <v>986</v>
      </c>
      <c r="J2952" s="1">
        <v>41668</v>
      </c>
      <c r="K2952" s="42">
        <v>8</v>
      </c>
      <c r="L2952" t="str">
        <f t="shared" si="331"/>
        <v>Profundo</v>
      </c>
      <c r="M2952" s="2" t="s">
        <v>1019</v>
      </c>
      <c r="N2952" t="str">
        <f>VLOOKUP(M2952,spp!A:B,2,FALSE)</f>
        <v>Stegastes acapulcoensis</v>
      </c>
      <c r="O2952">
        <f t="shared" si="330"/>
        <v>10</v>
      </c>
      <c r="Q2952">
        <v>10</v>
      </c>
      <c r="AJ2952">
        <f>VLOOKUP(M2952,spp!A:C,3,FALSE)</f>
        <v>3.49E-2</v>
      </c>
      <c r="AK2952">
        <f>VLOOKUP(M2952,spp!A:D,4,FALSE)</f>
        <v>2</v>
      </c>
      <c r="AL2952">
        <f t="shared" si="332"/>
        <v>19.631250000000001</v>
      </c>
      <c r="AM2952">
        <f t="shared" si="333"/>
        <v>0.49078125000000006</v>
      </c>
      <c r="AN2952">
        <f t="shared" si="334"/>
        <v>4.9078125000000004</v>
      </c>
      <c r="AO2952">
        <f t="shared" si="335"/>
        <v>4.9078125000000007E-3</v>
      </c>
      <c r="AP2952">
        <f t="shared" si="336"/>
        <v>0.2</v>
      </c>
      <c r="AQ2952">
        <f>VLOOKUP(M2952,spp!A:H,8,FALSE)</f>
        <v>2</v>
      </c>
      <c r="AR2952" t="str">
        <f>VLOOKUP(M2952,spp!A:K,10,FALSE)</f>
        <v>Herbívoro</v>
      </c>
      <c r="AS2952" t="str">
        <f>VLOOKUP(M2952,spp!A:L,12,FALSE)</f>
        <v>LC</v>
      </c>
    </row>
    <row r="2953" spans="1:45" x14ac:dyDescent="0.3">
      <c r="A2953">
        <v>20</v>
      </c>
      <c r="B2953" s="2" t="s">
        <v>983</v>
      </c>
      <c r="C2953" s="2" t="s">
        <v>1009</v>
      </c>
      <c r="D2953" s="2" t="s">
        <v>1013</v>
      </c>
      <c r="E2953" s="2" t="s">
        <v>985</v>
      </c>
      <c r="F2953">
        <v>2</v>
      </c>
      <c r="G2953" s="1">
        <v>41660</v>
      </c>
      <c r="H2953" s="61">
        <v>2014</v>
      </c>
      <c r="I2953" s="5" t="s">
        <v>986</v>
      </c>
      <c r="J2953" s="1">
        <v>41668</v>
      </c>
      <c r="K2953" s="42">
        <v>8</v>
      </c>
      <c r="L2953" t="str">
        <f t="shared" si="331"/>
        <v>Profundo</v>
      </c>
      <c r="M2953" s="2" t="s">
        <v>1025</v>
      </c>
      <c r="N2953" t="str">
        <f>VLOOKUP(M2953,spp!A:B,2,FALSE)</f>
        <v>Abudefduf troschelii</v>
      </c>
      <c r="O2953">
        <f t="shared" si="330"/>
        <v>5</v>
      </c>
      <c r="Q2953">
        <v>5</v>
      </c>
      <c r="AJ2953">
        <f>VLOOKUP(M2953,spp!A:C,3,FALSE)</f>
        <v>1.6E-2</v>
      </c>
      <c r="AK2953">
        <f>VLOOKUP(M2953,spp!A:D,4,FALSE)</f>
        <v>3</v>
      </c>
      <c r="AL2953">
        <f t="shared" si="332"/>
        <v>33.75</v>
      </c>
      <c r="AM2953">
        <f t="shared" si="333"/>
        <v>0.84375</v>
      </c>
      <c r="AN2953">
        <f t="shared" si="334"/>
        <v>8.4375</v>
      </c>
      <c r="AO2953">
        <f t="shared" si="335"/>
        <v>8.4375000000000006E-3</v>
      </c>
      <c r="AP2953">
        <f t="shared" si="336"/>
        <v>0.1</v>
      </c>
      <c r="AQ2953">
        <f>VLOOKUP(M2953,spp!A:H,8,FALSE)</f>
        <v>3</v>
      </c>
      <c r="AR2953" t="str">
        <f>VLOOKUP(M2953,spp!A:K,10,FALSE)</f>
        <v>Planctívoro</v>
      </c>
      <c r="AS2953" t="str">
        <f>VLOOKUP(M2953,spp!A:L,12,FALSE)</f>
        <v>LC</v>
      </c>
    </row>
    <row r="2954" spans="1:45" x14ac:dyDescent="0.3">
      <c r="A2954">
        <v>20</v>
      </c>
      <c r="B2954" s="2" t="s">
        <v>983</v>
      </c>
      <c r="C2954" s="2" t="s">
        <v>1009</v>
      </c>
      <c r="D2954" s="2" t="s">
        <v>1013</v>
      </c>
      <c r="E2954" s="2" t="s">
        <v>985</v>
      </c>
      <c r="F2954">
        <v>2</v>
      </c>
      <c r="G2954" s="1">
        <v>41660</v>
      </c>
      <c r="H2954" s="61">
        <v>2014</v>
      </c>
      <c r="I2954" s="5" t="s">
        <v>986</v>
      </c>
      <c r="J2954" s="1">
        <v>41668</v>
      </c>
      <c r="K2954" s="42">
        <v>8</v>
      </c>
      <c r="L2954" t="str">
        <f t="shared" si="331"/>
        <v>Profundo</v>
      </c>
      <c r="M2954" s="2" t="s">
        <v>1048</v>
      </c>
      <c r="N2954" t="str">
        <f>VLOOKUP(M2954,spp!A:B,2,FALSE)</f>
        <v>Scarus ghobban</v>
      </c>
      <c r="O2954">
        <f t="shared" si="330"/>
        <v>5</v>
      </c>
      <c r="S2954">
        <v>3</v>
      </c>
      <c r="T2954">
        <v>2</v>
      </c>
      <c r="AJ2954">
        <f>VLOOKUP(M2954,spp!A:C,3,FALSE)</f>
        <v>2</v>
      </c>
      <c r="AK2954">
        <f>VLOOKUP(M2954,spp!A:D,4,FALSE)</f>
        <v>2.919</v>
      </c>
      <c r="AL2954">
        <f t="shared" si="332"/>
        <v>73657.906575116809</v>
      </c>
      <c r="AM2954">
        <f t="shared" si="333"/>
        <v>1841.4476643779203</v>
      </c>
      <c r="AN2954">
        <f t="shared" si="334"/>
        <v>18414.476643779202</v>
      </c>
      <c r="AO2954">
        <f t="shared" si="335"/>
        <v>18.414476643779203</v>
      </c>
      <c r="AP2954">
        <f t="shared" si="336"/>
        <v>0.1</v>
      </c>
      <c r="AQ2954">
        <f>VLOOKUP(M2954,spp!A:H,8,FALSE)</f>
        <v>2</v>
      </c>
      <c r="AR2954" t="str">
        <f>VLOOKUP(M2954,spp!A:K,10,FALSE)</f>
        <v>Herbívoro</v>
      </c>
      <c r="AS2954" t="str">
        <f>VLOOKUP(M2954,spp!A:L,12,FALSE)</f>
        <v>LC</v>
      </c>
    </row>
    <row r="2955" spans="1:45" x14ac:dyDescent="0.3">
      <c r="A2955">
        <v>20</v>
      </c>
      <c r="B2955" s="2" t="s">
        <v>983</v>
      </c>
      <c r="C2955" s="2" t="s">
        <v>1009</v>
      </c>
      <c r="D2955" s="2" t="s">
        <v>1013</v>
      </c>
      <c r="E2955" s="2" t="s">
        <v>985</v>
      </c>
      <c r="F2955">
        <v>2</v>
      </c>
      <c r="G2955" s="1">
        <v>41660</v>
      </c>
      <c r="H2955" s="61">
        <v>2014</v>
      </c>
      <c r="I2955" s="5" t="s">
        <v>986</v>
      </c>
      <c r="J2955" s="1">
        <v>41668</v>
      </c>
      <c r="K2955" s="42">
        <v>8</v>
      </c>
      <c r="L2955" t="str">
        <f t="shared" si="331"/>
        <v>Profundo</v>
      </c>
      <c r="M2955" s="64"/>
      <c r="N2955" s="64" t="s">
        <v>1389</v>
      </c>
      <c r="O2955">
        <f t="shared" si="330"/>
        <v>0</v>
      </c>
      <c r="AJ2955" t="e">
        <f>VLOOKUP(M2955,spp!A:C,3,FALSE)</f>
        <v>#N/A</v>
      </c>
      <c r="AK2955" t="e">
        <f>VLOOKUP(M2955,spp!A:D,4,FALSE)</f>
        <v>#N/A</v>
      </c>
      <c r="AL2955" t="e">
        <f t="shared" si="332"/>
        <v>#N/A</v>
      </c>
      <c r="AM2955" t="e">
        <f t="shared" si="333"/>
        <v>#N/A</v>
      </c>
      <c r="AN2955" t="e">
        <f t="shared" si="334"/>
        <v>#N/A</v>
      </c>
      <c r="AO2955" t="e">
        <f t="shared" si="335"/>
        <v>#N/A</v>
      </c>
      <c r="AP2955">
        <f t="shared" si="336"/>
        <v>0</v>
      </c>
      <c r="AQ2955" t="e">
        <f>VLOOKUP(M2955,spp!A:H,8,FALSE)</f>
        <v>#N/A</v>
      </c>
      <c r="AR2955" t="e">
        <f>VLOOKUP(M2955,spp!A:K,10,FALSE)</f>
        <v>#N/A</v>
      </c>
      <c r="AS2955" t="e">
        <f>VLOOKUP(M2955,spp!A:L,12,FALSE)</f>
        <v>#N/A</v>
      </c>
    </row>
    <row r="2956" spans="1:45" x14ac:dyDescent="0.3">
      <c r="A2956">
        <v>20</v>
      </c>
      <c r="B2956" s="2" t="s">
        <v>983</v>
      </c>
      <c r="C2956" s="2" t="s">
        <v>1009</v>
      </c>
      <c r="D2956" s="2" t="s">
        <v>1013</v>
      </c>
      <c r="E2956" s="2" t="s">
        <v>985</v>
      </c>
      <c r="F2956">
        <v>2</v>
      </c>
      <c r="G2956" s="1">
        <v>41660</v>
      </c>
      <c r="H2956" s="61">
        <v>2014</v>
      </c>
      <c r="I2956" s="5" t="s">
        <v>986</v>
      </c>
      <c r="J2956" s="1">
        <v>41668</v>
      </c>
      <c r="K2956" s="42">
        <v>8</v>
      </c>
      <c r="L2956" t="str">
        <f t="shared" si="331"/>
        <v>Profundo</v>
      </c>
      <c r="M2956" s="2" t="s">
        <v>1039</v>
      </c>
      <c r="N2956" t="str">
        <f>VLOOKUP(M2956,spp!A:B,2,FALSE)</f>
        <v>Lutjanus guttatus</v>
      </c>
      <c r="O2956">
        <f t="shared" si="330"/>
        <v>1</v>
      </c>
      <c r="T2956">
        <v>1</v>
      </c>
      <c r="AJ2956">
        <f>VLOOKUP(M2956,spp!A:C,3,FALSE)</f>
        <v>1.43E-2</v>
      </c>
      <c r="AK2956">
        <f>VLOOKUP(M2956,spp!A:D,4,FALSE)</f>
        <v>3</v>
      </c>
      <c r="AL2956">
        <f t="shared" si="332"/>
        <v>223.4375</v>
      </c>
      <c r="AM2956">
        <f t="shared" si="333"/>
        <v>5.5859375</v>
      </c>
      <c r="AN2956">
        <f t="shared" si="334"/>
        <v>55.859375</v>
      </c>
      <c r="AO2956">
        <f t="shared" si="335"/>
        <v>5.5859375000000003E-2</v>
      </c>
      <c r="AP2956">
        <f t="shared" si="336"/>
        <v>0.02</v>
      </c>
      <c r="AQ2956">
        <f>VLOOKUP(M2956,spp!A:H,8,FALSE)</f>
        <v>3.9</v>
      </c>
      <c r="AR2956" t="str">
        <f>VLOOKUP(M2956,spp!A:K,10,FALSE)</f>
        <v>Depredador</v>
      </c>
      <c r="AS2956" t="str">
        <f>VLOOKUP(M2956,spp!A:L,12,FALSE)</f>
        <v>LC</v>
      </c>
    </row>
    <row r="2957" spans="1:45" x14ac:dyDescent="0.3">
      <c r="A2957">
        <v>20</v>
      </c>
      <c r="B2957" s="2" t="s">
        <v>983</v>
      </c>
      <c r="C2957" s="2" t="s">
        <v>1009</v>
      </c>
      <c r="D2957" s="2" t="s">
        <v>1013</v>
      </c>
      <c r="E2957" s="2" t="s">
        <v>985</v>
      </c>
      <c r="F2957">
        <v>2</v>
      </c>
      <c r="G2957" s="1">
        <v>41660</v>
      </c>
      <c r="H2957" s="61">
        <v>2014</v>
      </c>
      <c r="I2957" s="5" t="s">
        <v>986</v>
      </c>
      <c r="J2957" s="1">
        <v>41668</v>
      </c>
      <c r="K2957" s="42">
        <v>8</v>
      </c>
      <c r="L2957" t="str">
        <f t="shared" si="331"/>
        <v>Profundo</v>
      </c>
      <c r="M2957" s="2" t="s">
        <v>1023</v>
      </c>
      <c r="N2957" t="str">
        <f>VLOOKUP(M2957,spp!A:B,2,FALSE)</f>
        <v>Anisotremus caesius</v>
      </c>
      <c r="O2957">
        <f t="shared" si="330"/>
        <v>3</v>
      </c>
      <c r="S2957">
        <v>1</v>
      </c>
      <c r="T2957">
        <v>2</v>
      </c>
      <c r="AJ2957">
        <f>VLOOKUP(M2957,spp!A:C,3,FALSE)</f>
        <v>1</v>
      </c>
      <c r="AK2957">
        <f>VLOOKUP(M2957,spp!A:D,4,FALSE)</f>
        <v>2</v>
      </c>
      <c r="AL2957">
        <f t="shared" si="332"/>
        <v>1556.25</v>
      </c>
      <c r="AM2957">
        <f t="shared" si="333"/>
        <v>38.90625</v>
      </c>
      <c r="AN2957">
        <f t="shared" si="334"/>
        <v>389.0625</v>
      </c>
      <c r="AO2957">
        <f t="shared" si="335"/>
        <v>0.38906249999999998</v>
      </c>
      <c r="AP2957">
        <f t="shared" si="336"/>
        <v>0.06</v>
      </c>
      <c r="AQ2957">
        <f>VLOOKUP(M2957,spp!A:H,8,FALSE)</f>
        <v>3.4</v>
      </c>
      <c r="AR2957" t="str">
        <f>VLOOKUP(M2957,spp!A:K,10,FALSE)</f>
        <v>Depredador</v>
      </c>
      <c r="AS2957" t="str">
        <f>VLOOKUP(M2957,spp!A:L,12,FALSE)</f>
        <v>LC</v>
      </c>
    </row>
    <row r="2958" spans="1:45" x14ac:dyDescent="0.3">
      <c r="A2958">
        <v>20</v>
      </c>
      <c r="B2958" s="2" t="s">
        <v>983</v>
      </c>
      <c r="C2958" s="2" t="s">
        <v>1009</v>
      </c>
      <c r="D2958" s="2" t="s">
        <v>1013</v>
      </c>
      <c r="E2958" s="2" t="s">
        <v>985</v>
      </c>
      <c r="F2958">
        <v>2</v>
      </c>
      <c r="G2958" s="1">
        <v>41660</v>
      </c>
      <c r="H2958" s="61">
        <v>2014</v>
      </c>
      <c r="I2958" s="5" t="s">
        <v>986</v>
      </c>
      <c r="J2958" s="1">
        <v>41668</v>
      </c>
      <c r="K2958" s="42">
        <v>8</v>
      </c>
      <c r="L2958" t="str">
        <f t="shared" si="331"/>
        <v>Profundo</v>
      </c>
      <c r="M2958" s="2" t="s">
        <v>1043</v>
      </c>
      <c r="N2958" t="str">
        <f>VLOOKUP(M2958,spp!A:B,2,FALSE)</f>
        <v>Haemulon maculicauda</v>
      </c>
      <c r="O2958">
        <f t="shared" si="330"/>
        <v>15</v>
      </c>
      <c r="S2958">
        <v>15</v>
      </c>
      <c r="AJ2958">
        <f>VLOOKUP(M2958,spp!A:C,3,FALSE)</f>
        <v>8</v>
      </c>
      <c r="AK2958">
        <f>VLOOKUP(M2958,spp!A:D,4,FALSE)</f>
        <v>3.16</v>
      </c>
      <c r="AL2958">
        <f t="shared" si="332"/>
        <v>1016673.4444030029</v>
      </c>
      <c r="AM2958">
        <f t="shared" si="333"/>
        <v>25416.83611007507</v>
      </c>
      <c r="AN2958">
        <f t="shared" si="334"/>
        <v>254168.36110075068</v>
      </c>
      <c r="AO2958">
        <f t="shared" si="335"/>
        <v>254.16836110075067</v>
      </c>
      <c r="AP2958">
        <f t="shared" si="336"/>
        <v>0.3</v>
      </c>
      <c r="AQ2958">
        <f>VLOOKUP(M2958,spp!A:H,8,FALSE)</f>
        <v>4.2</v>
      </c>
      <c r="AR2958" t="str">
        <f>VLOOKUP(M2958,spp!A:K,10,FALSE)</f>
        <v>Depredador Tope</v>
      </c>
      <c r="AS2958" t="str">
        <f>VLOOKUP(M2958,spp!A:L,12,FALSE)</f>
        <v>LC</v>
      </c>
    </row>
    <row r="2959" spans="1:45" x14ac:dyDescent="0.3">
      <c r="A2959">
        <v>20</v>
      </c>
      <c r="B2959" s="2" t="s">
        <v>983</v>
      </c>
      <c r="C2959" s="2" t="s">
        <v>1009</v>
      </c>
      <c r="D2959" s="2" t="s">
        <v>1013</v>
      </c>
      <c r="E2959" s="2" t="s">
        <v>985</v>
      </c>
      <c r="F2959">
        <v>3</v>
      </c>
      <c r="G2959" s="1">
        <v>41660</v>
      </c>
      <c r="H2959" s="61">
        <v>2014</v>
      </c>
      <c r="I2959" s="5" t="s">
        <v>986</v>
      </c>
      <c r="J2959" s="1">
        <v>41668</v>
      </c>
      <c r="K2959" s="42">
        <v>7</v>
      </c>
      <c r="L2959" t="str">
        <f t="shared" si="331"/>
        <v>Profundo</v>
      </c>
      <c r="M2959" s="2" t="s">
        <v>1065</v>
      </c>
      <c r="N2959" t="str">
        <f>VLOOKUP(M2959,spp!A:B,2,FALSE)</f>
        <v>Sectator ocyurus</v>
      </c>
      <c r="O2959">
        <f t="shared" si="330"/>
        <v>30</v>
      </c>
      <c r="T2959">
        <v>30</v>
      </c>
      <c r="AJ2959">
        <f>VLOOKUP(M2959,spp!A:C,3,FALSE)</f>
        <v>0</v>
      </c>
      <c r="AK2959">
        <f>VLOOKUP(M2959,spp!A:D,4,FALSE)</f>
        <v>0</v>
      </c>
      <c r="AL2959">
        <f t="shared" si="332"/>
        <v>0</v>
      </c>
      <c r="AM2959">
        <f t="shared" si="333"/>
        <v>0</v>
      </c>
      <c r="AN2959">
        <f t="shared" si="334"/>
        <v>0</v>
      </c>
      <c r="AO2959">
        <f t="shared" si="335"/>
        <v>0</v>
      </c>
      <c r="AP2959">
        <f t="shared" si="336"/>
        <v>0.6</v>
      </c>
      <c r="AQ2959">
        <f>VLOOKUP(M2959,spp!A:H,8,FALSE)</f>
        <v>3.5</v>
      </c>
      <c r="AR2959" t="str">
        <f>VLOOKUP(M2959,spp!A:K,10,FALSE)</f>
        <v>Depredador</v>
      </c>
      <c r="AS2959" t="str">
        <f>VLOOKUP(M2959,spp!A:L,12,FALSE)</f>
        <v>NE</v>
      </c>
    </row>
    <row r="2960" spans="1:45" x14ac:dyDescent="0.3">
      <c r="A2960">
        <v>20</v>
      </c>
      <c r="B2960" s="2" t="s">
        <v>983</v>
      </c>
      <c r="C2960" s="2" t="s">
        <v>1009</v>
      </c>
      <c r="D2960" s="2" t="s">
        <v>1013</v>
      </c>
      <c r="E2960" s="2" t="s">
        <v>985</v>
      </c>
      <c r="F2960">
        <v>3</v>
      </c>
      <c r="G2960" s="1">
        <v>41660</v>
      </c>
      <c r="H2960" s="61">
        <v>2014</v>
      </c>
      <c r="I2960" s="5" t="s">
        <v>986</v>
      </c>
      <c r="J2960" s="1">
        <v>41668</v>
      </c>
      <c r="K2960" s="42">
        <v>7</v>
      </c>
      <c r="L2960" t="str">
        <f t="shared" si="331"/>
        <v>Profundo</v>
      </c>
      <c r="M2960" s="2" t="s">
        <v>1048</v>
      </c>
      <c r="N2960" t="str">
        <f>VLOOKUP(M2960,spp!A:B,2,FALSE)</f>
        <v>Scarus ghobban</v>
      </c>
      <c r="O2960">
        <f t="shared" si="330"/>
        <v>10</v>
      </c>
      <c r="S2960">
        <v>2</v>
      </c>
      <c r="T2960">
        <v>5</v>
      </c>
      <c r="U2960">
        <v>2</v>
      </c>
      <c r="V2960">
        <v>1</v>
      </c>
      <c r="AJ2960">
        <f>VLOOKUP(M2960,spp!A:C,3,FALSE)</f>
        <v>2</v>
      </c>
      <c r="AK2960">
        <f>VLOOKUP(M2960,spp!A:D,4,FALSE)</f>
        <v>2.919</v>
      </c>
      <c r="AL2960">
        <f t="shared" si="332"/>
        <v>399869.65855100815</v>
      </c>
      <c r="AM2960">
        <f t="shared" si="333"/>
        <v>9996.7414637752045</v>
      </c>
      <c r="AN2960">
        <f t="shared" si="334"/>
        <v>99967.414637752052</v>
      </c>
      <c r="AO2960">
        <f t="shared" si="335"/>
        <v>99.967414637752057</v>
      </c>
      <c r="AP2960">
        <f t="shared" si="336"/>
        <v>0.2</v>
      </c>
      <c r="AQ2960">
        <f>VLOOKUP(M2960,spp!A:H,8,FALSE)</f>
        <v>2</v>
      </c>
      <c r="AR2960" t="str">
        <f>VLOOKUP(M2960,spp!A:K,10,FALSE)</f>
        <v>Herbívoro</v>
      </c>
      <c r="AS2960" t="str">
        <f>VLOOKUP(M2960,spp!A:L,12,FALSE)</f>
        <v>LC</v>
      </c>
    </row>
    <row r="2961" spans="1:45" x14ac:dyDescent="0.3">
      <c r="A2961">
        <v>20</v>
      </c>
      <c r="B2961" s="2" t="s">
        <v>983</v>
      </c>
      <c r="C2961" s="2" t="s">
        <v>1009</v>
      </c>
      <c r="D2961" s="2" t="s">
        <v>1013</v>
      </c>
      <c r="E2961" s="2" t="s">
        <v>985</v>
      </c>
      <c r="F2961">
        <v>3</v>
      </c>
      <c r="G2961" s="1">
        <v>41660</v>
      </c>
      <c r="H2961" s="61">
        <v>2014</v>
      </c>
      <c r="I2961" s="5" t="s">
        <v>986</v>
      </c>
      <c r="J2961" s="1">
        <v>41668</v>
      </c>
      <c r="K2961" s="42">
        <v>7</v>
      </c>
      <c r="L2961" t="str">
        <f t="shared" si="331"/>
        <v>Profundo</v>
      </c>
      <c r="M2961" s="2" t="s">
        <v>1019</v>
      </c>
      <c r="N2961" t="str">
        <f>VLOOKUP(M2961,spp!A:B,2,FALSE)</f>
        <v>Stegastes acapulcoensis</v>
      </c>
      <c r="O2961">
        <f t="shared" si="330"/>
        <v>5</v>
      </c>
      <c r="Q2961">
        <v>5</v>
      </c>
      <c r="AJ2961">
        <f>VLOOKUP(M2961,spp!A:C,3,FALSE)</f>
        <v>3.49E-2</v>
      </c>
      <c r="AK2961">
        <f>VLOOKUP(M2961,spp!A:D,4,FALSE)</f>
        <v>2</v>
      </c>
      <c r="AL2961">
        <f t="shared" si="332"/>
        <v>9.8156250000000007</v>
      </c>
      <c r="AM2961">
        <f t="shared" si="333"/>
        <v>0.24539062500000003</v>
      </c>
      <c r="AN2961">
        <f t="shared" si="334"/>
        <v>2.4539062500000002</v>
      </c>
      <c r="AO2961">
        <f t="shared" si="335"/>
        <v>2.4539062500000004E-3</v>
      </c>
      <c r="AP2961">
        <f t="shared" si="336"/>
        <v>0.1</v>
      </c>
      <c r="AQ2961">
        <f>VLOOKUP(M2961,spp!A:H,8,FALSE)</f>
        <v>2</v>
      </c>
      <c r="AR2961" t="str">
        <f>VLOOKUP(M2961,spp!A:K,10,FALSE)</f>
        <v>Herbívoro</v>
      </c>
      <c r="AS2961" t="str">
        <f>VLOOKUP(M2961,spp!A:L,12,FALSE)</f>
        <v>LC</v>
      </c>
    </row>
    <row r="2962" spans="1:45" x14ac:dyDescent="0.3">
      <c r="A2962">
        <v>20</v>
      </c>
      <c r="B2962" s="2" t="s">
        <v>983</v>
      </c>
      <c r="C2962" s="2" t="s">
        <v>1009</v>
      </c>
      <c r="D2962" s="2" t="s">
        <v>1013</v>
      </c>
      <c r="E2962" s="2" t="s">
        <v>985</v>
      </c>
      <c r="F2962">
        <v>3</v>
      </c>
      <c r="G2962" s="1">
        <v>41660</v>
      </c>
      <c r="H2962" s="61">
        <v>2014</v>
      </c>
      <c r="I2962" s="5" t="s">
        <v>986</v>
      </c>
      <c r="J2962" s="1">
        <v>41668</v>
      </c>
      <c r="K2962" s="42">
        <v>7</v>
      </c>
      <c r="L2962" t="str">
        <f t="shared" si="331"/>
        <v>Profundo</v>
      </c>
      <c r="M2962" s="2" t="s">
        <v>1025</v>
      </c>
      <c r="N2962" t="str">
        <f>VLOOKUP(M2962,spp!A:B,2,FALSE)</f>
        <v>Abudefduf troschelii</v>
      </c>
      <c r="O2962">
        <f t="shared" si="330"/>
        <v>50</v>
      </c>
      <c r="Q2962">
        <v>50</v>
      </c>
      <c r="AJ2962">
        <f>VLOOKUP(M2962,spp!A:C,3,FALSE)</f>
        <v>1.6E-2</v>
      </c>
      <c r="AK2962">
        <f>VLOOKUP(M2962,spp!A:D,4,FALSE)</f>
        <v>3</v>
      </c>
      <c r="AL2962">
        <f t="shared" si="332"/>
        <v>337.5</v>
      </c>
      <c r="AM2962">
        <f t="shared" si="333"/>
        <v>8.4375</v>
      </c>
      <c r="AN2962">
        <f t="shared" si="334"/>
        <v>84.375</v>
      </c>
      <c r="AO2962">
        <f t="shared" si="335"/>
        <v>8.4375000000000006E-2</v>
      </c>
      <c r="AP2962">
        <f t="shared" si="336"/>
        <v>1</v>
      </c>
      <c r="AQ2962">
        <f>VLOOKUP(M2962,spp!A:H,8,FALSE)</f>
        <v>3</v>
      </c>
      <c r="AR2962" t="str">
        <f>VLOOKUP(M2962,spp!A:K,10,FALSE)</f>
        <v>Planctívoro</v>
      </c>
      <c r="AS2962" t="str">
        <f>VLOOKUP(M2962,spp!A:L,12,FALSE)</f>
        <v>LC</v>
      </c>
    </row>
    <row r="2963" spans="1:45" x14ac:dyDescent="0.3">
      <c r="A2963">
        <v>20</v>
      </c>
      <c r="B2963" s="2" t="s">
        <v>983</v>
      </c>
      <c r="C2963" s="2" t="s">
        <v>1009</v>
      </c>
      <c r="D2963" s="2" t="s">
        <v>1013</v>
      </c>
      <c r="E2963" s="2" t="s">
        <v>985</v>
      </c>
      <c r="F2963">
        <v>3</v>
      </c>
      <c r="G2963" s="1">
        <v>41660</v>
      </c>
      <c r="H2963" s="61">
        <v>2014</v>
      </c>
      <c r="I2963" s="5" t="s">
        <v>986</v>
      </c>
      <c r="J2963" s="1">
        <v>41668</v>
      </c>
      <c r="K2963" s="42">
        <v>7</v>
      </c>
      <c r="L2963" t="str">
        <f t="shared" si="331"/>
        <v>Profundo</v>
      </c>
      <c r="M2963" s="2" t="s">
        <v>1032</v>
      </c>
      <c r="N2963" t="str">
        <f>VLOOKUP(M2963,spp!A:B,2,FALSE)</f>
        <v>Lutjanus argentiventris</v>
      </c>
      <c r="O2963">
        <f t="shared" si="330"/>
        <v>15</v>
      </c>
      <c r="T2963">
        <v>10</v>
      </c>
      <c r="U2963">
        <v>5</v>
      </c>
      <c r="AJ2963">
        <f>VLOOKUP(M2963,spp!A:C,3,FALSE)</f>
        <v>1</v>
      </c>
      <c r="AK2963">
        <f>VLOOKUP(M2963,spp!A:D,4,FALSE)</f>
        <v>3</v>
      </c>
      <c r="AL2963">
        <f t="shared" si="332"/>
        <v>370625</v>
      </c>
      <c r="AM2963">
        <f t="shared" si="333"/>
        <v>9265.625</v>
      </c>
      <c r="AN2963">
        <f t="shared" si="334"/>
        <v>92656.25</v>
      </c>
      <c r="AO2963">
        <f t="shared" si="335"/>
        <v>92.65625</v>
      </c>
      <c r="AP2963">
        <f t="shared" si="336"/>
        <v>0.3</v>
      </c>
      <c r="AQ2963">
        <f>VLOOKUP(M2963,spp!A:H,8,FALSE)</f>
        <v>4</v>
      </c>
      <c r="AR2963" t="str">
        <f>VLOOKUP(M2963,spp!A:K,10,FALSE)</f>
        <v>Depredador Tope</v>
      </c>
      <c r="AS2963" t="str">
        <f>VLOOKUP(M2963,spp!A:L,12,FALSE)</f>
        <v>LC</v>
      </c>
    </row>
    <row r="2964" spans="1:45" x14ac:dyDescent="0.3">
      <c r="A2964">
        <v>20</v>
      </c>
      <c r="B2964" s="2" t="s">
        <v>983</v>
      </c>
      <c r="C2964" s="2" t="s">
        <v>1009</v>
      </c>
      <c r="D2964" s="2" t="s">
        <v>1013</v>
      </c>
      <c r="E2964" s="2" t="s">
        <v>985</v>
      </c>
      <c r="F2964">
        <v>3</v>
      </c>
      <c r="G2964" s="1">
        <v>41660</v>
      </c>
      <c r="H2964" s="61">
        <v>2014</v>
      </c>
      <c r="I2964" s="5" t="s">
        <v>986</v>
      </c>
      <c r="J2964" s="1">
        <v>41668</v>
      </c>
      <c r="K2964" s="42">
        <v>7</v>
      </c>
      <c r="L2964" t="str">
        <f t="shared" si="331"/>
        <v>Profundo</v>
      </c>
      <c r="M2964" s="2" t="s">
        <v>1086</v>
      </c>
      <c r="N2964" t="str">
        <f>VLOOKUP(M2964,spp!A:B,2,FALSE)</f>
        <v>Lutjanus novemfasciatus</v>
      </c>
      <c r="O2964">
        <f t="shared" si="330"/>
        <v>2</v>
      </c>
      <c r="T2964">
        <v>2</v>
      </c>
      <c r="AJ2964">
        <f>VLOOKUP(M2964,spp!A:C,3,FALSE)</f>
        <v>1</v>
      </c>
      <c r="AK2964">
        <f>VLOOKUP(M2964,spp!A:D,4,FALSE)</f>
        <v>3</v>
      </c>
      <c r="AL2964">
        <f t="shared" si="332"/>
        <v>31250</v>
      </c>
      <c r="AM2964">
        <f t="shared" si="333"/>
        <v>781.25</v>
      </c>
      <c r="AN2964">
        <f t="shared" si="334"/>
        <v>7812.5</v>
      </c>
      <c r="AO2964">
        <f t="shared" si="335"/>
        <v>7.8125</v>
      </c>
      <c r="AP2964">
        <f t="shared" si="336"/>
        <v>0.04</v>
      </c>
      <c r="AQ2964">
        <f>VLOOKUP(M2964,spp!A:H,8,FALSE)</f>
        <v>4</v>
      </c>
      <c r="AR2964" t="str">
        <f>VLOOKUP(M2964,spp!A:K,10,FALSE)</f>
        <v>Depredador Tope</v>
      </c>
      <c r="AS2964" t="str">
        <f>VLOOKUP(M2964,spp!A:L,12,FALSE)</f>
        <v>LC</v>
      </c>
    </row>
    <row r="2965" spans="1:45" x14ac:dyDescent="0.3">
      <c r="A2965">
        <v>20</v>
      </c>
      <c r="B2965" s="2" t="s">
        <v>983</v>
      </c>
      <c r="C2965" s="2" t="s">
        <v>1009</v>
      </c>
      <c r="D2965" s="2" t="s">
        <v>1013</v>
      </c>
      <c r="E2965" s="2" t="s">
        <v>985</v>
      </c>
      <c r="F2965">
        <v>3</v>
      </c>
      <c r="G2965" s="1">
        <v>41660</v>
      </c>
      <c r="H2965" s="61">
        <v>2014</v>
      </c>
      <c r="I2965" s="5" t="s">
        <v>986</v>
      </c>
      <c r="J2965" s="1">
        <v>41668</v>
      </c>
      <c r="K2965" s="42">
        <v>7</v>
      </c>
      <c r="L2965" t="str">
        <f t="shared" si="331"/>
        <v>Profundo</v>
      </c>
      <c r="M2965" s="2" t="s">
        <v>1033</v>
      </c>
      <c r="N2965" t="str">
        <f>VLOOKUP(M2965,spp!A:B,2,FALSE)</f>
        <v>Cephalopholis panamensis</v>
      </c>
      <c r="O2965">
        <f t="shared" si="330"/>
        <v>2</v>
      </c>
      <c r="T2965">
        <v>2</v>
      </c>
      <c r="AJ2965">
        <f>VLOOKUP(M2965,spp!A:C,3,FALSE)</f>
        <v>2</v>
      </c>
      <c r="AK2965">
        <f>VLOOKUP(M2965,spp!A:D,4,FALSE)</f>
        <v>3</v>
      </c>
      <c r="AL2965">
        <f t="shared" si="332"/>
        <v>62500</v>
      </c>
      <c r="AM2965">
        <f t="shared" si="333"/>
        <v>1562.5</v>
      </c>
      <c r="AN2965">
        <f t="shared" si="334"/>
        <v>15625</v>
      </c>
      <c r="AO2965">
        <f t="shared" si="335"/>
        <v>15.625</v>
      </c>
      <c r="AP2965">
        <f t="shared" si="336"/>
        <v>0.04</v>
      </c>
      <c r="AQ2965">
        <f>VLOOKUP(M2965,spp!A:H,8,FALSE)</f>
        <v>4</v>
      </c>
      <c r="AR2965" t="str">
        <f>VLOOKUP(M2965,spp!A:K,10,FALSE)</f>
        <v>Depredador Tope</v>
      </c>
      <c r="AS2965" t="str">
        <f>VLOOKUP(M2965,spp!A:L,12,FALSE)</f>
        <v>LC</v>
      </c>
    </row>
    <row r="2966" spans="1:45" x14ac:dyDescent="0.3">
      <c r="A2966">
        <v>20</v>
      </c>
      <c r="B2966" s="2" t="s">
        <v>983</v>
      </c>
      <c r="C2966" s="2" t="s">
        <v>1009</v>
      </c>
      <c r="D2966" s="2" t="s">
        <v>1013</v>
      </c>
      <c r="E2966" s="2" t="s">
        <v>985</v>
      </c>
      <c r="F2966">
        <v>3</v>
      </c>
      <c r="G2966" s="1">
        <v>41660</v>
      </c>
      <c r="H2966" s="61">
        <v>2014</v>
      </c>
      <c r="I2966" s="5" t="s">
        <v>986</v>
      </c>
      <c r="J2966" s="1">
        <v>41668</v>
      </c>
      <c r="K2966" s="42">
        <v>7</v>
      </c>
      <c r="L2966" t="str">
        <f t="shared" si="331"/>
        <v>Profundo</v>
      </c>
      <c r="M2966" s="2" t="s">
        <v>1023</v>
      </c>
      <c r="N2966" t="str">
        <f>VLOOKUP(M2966,spp!A:B,2,FALSE)</f>
        <v>Anisotremus caesius</v>
      </c>
      <c r="O2966">
        <f t="shared" si="330"/>
        <v>2</v>
      </c>
      <c r="T2966">
        <v>2</v>
      </c>
      <c r="AJ2966">
        <f>VLOOKUP(M2966,spp!A:C,3,FALSE)</f>
        <v>1</v>
      </c>
      <c r="AK2966">
        <f>VLOOKUP(M2966,spp!A:D,4,FALSE)</f>
        <v>2</v>
      </c>
      <c r="AL2966">
        <f t="shared" si="332"/>
        <v>1250</v>
      </c>
      <c r="AM2966">
        <f t="shared" si="333"/>
        <v>31.25</v>
      </c>
      <c r="AN2966">
        <f t="shared" si="334"/>
        <v>312.5</v>
      </c>
      <c r="AO2966">
        <f t="shared" si="335"/>
        <v>0.3125</v>
      </c>
      <c r="AP2966">
        <f t="shared" si="336"/>
        <v>0.04</v>
      </c>
      <c r="AQ2966">
        <f>VLOOKUP(M2966,spp!A:H,8,FALSE)</f>
        <v>3.4</v>
      </c>
      <c r="AR2966" t="str">
        <f>VLOOKUP(M2966,spp!A:K,10,FALSE)</f>
        <v>Depredador</v>
      </c>
      <c r="AS2966" t="str">
        <f>VLOOKUP(M2966,spp!A:L,12,FALSE)</f>
        <v>LC</v>
      </c>
    </row>
    <row r="2967" spans="1:45" x14ac:dyDescent="0.3">
      <c r="A2967">
        <v>20</v>
      </c>
      <c r="B2967" s="2" t="s">
        <v>983</v>
      </c>
      <c r="C2967" s="2" t="s">
        <v>1009</v>
      </c>
      <c r="D2967" s="2" t="s">
        <v>1013</v>
      </c>
      <c r="E2967" s="2" t="s">
        <v>985</v>
      </c>
      <c r="F2967">
        <v>3</v>
      </c>
      <c r="G2967" s="1">
        <v>41660</v>
      </c>
      <c r="H2967" s="61">
        <v>2014</v>
      </c>
      <c r="I2967" s="5" t="s">
        <v>986</v>
      </c>
      <c r="J2967" s="1">
        <v>41668</v>
      </c>
      <c r="K2967" s="42">
        <v>7</v>
      </c>
      <c r="L2967" t="str">
        <f t="shared" si="331"/>
        <v>Profundo</v>
      </c>
      <c r="M2967" s="2" t="s">
        <v>1043</v>
      </c>
      <c r="N2967" t="str">
        <f>VLOOKUP(M2967,spp!A:B,2,FALSE)</f>
        <v>Haemulon maculicauda</v>
      </c>
      <c r="O2967">
        <f t="shared" si="330"/>
        <v>18</v>
      </c>
      <c r="S2967">
        <v>15</v>
      </c>
      <c r="T2967">
        <v>3</v>
      </c>
      <c r="AJ2967">
        <f>VLOOKUP(M2967,spp!A:C,3,FALSE)</f>
        <v>8</v>
      </c>
      <c r="AK2967">
        <f>VLOOKUP(M2967,spp!A:D,4,FALSE)</f>
        <v>3.16</v>
      </c>
      <c r="AL2967">
        <f t="shared" si="332"/>
        <v>1644300.5178248966</v>
      </c>
      <c r="AM2967">
        <f t="shared" si="333"/>
        <v>41107.512945622417</v>
      </c>
      <c r="AN2967">
        <f t="shared" si="334"/>
        <v>411075.12945622415</v>
      </c>
      <c r="AO2967">
        <f t="shared" si="335"/>
        <v>411.07512945622415</v>
      </c>
      <c r="AP2967">
        <f t="shared" si="336"/>
        <v>0.36</v>
      </c>
      <c r="AQ2967">
        <f>VLOOKUP(M2967,spp!A:H,8,FALSE)</f>
        <v>4.2</v>
      </c>
      <c r="AR2967" t="str">
        <f>VLOOKUP(M2967,spp!A:K,10,FALSE)</f>
        <v>Depredador Tope</v>
      </c>
      <c r="AS2967" t="str">
        <f>VLOOKUP(M2967,spp!A:L,12,FALSE)</f>
        <v>LC</v>
      </c>
    </row>
    <row r="2968" spans="1:45" x14ac:dyDescent="0.3">
      <c r="A2968">
        <v>20</v>
      </c>
      <c r="B2968" s="2" t="s">
        <v>983</v>
      </c>
      <c r="C2968" s="2" t="s">
        <v>1009</v>
      </c>
      <c r="D2968" s="2" t="s">
        <v>1013</v>
      </c>
      <c r="E2968" s="2" t="s">
        <v>985</v>
      </c>
      <c r="F2968">
        <v>3</v>
      </c>
      <c r="G2968" s="1">
        <v>41660</v>
      </c>
      <c r="H2968" s="61">
        <v>2014</v>
      </c>
      <c r="I2968" s="5" t="s">
        <v>986</v>
      </c>
      <c r="J2968" s="1">
        <v>41668</v>
      </c>
      <c r="K2968" s="42">
        <v>7</v>
      </c>
      <c r="L2968" t="str">
        <f t="shared" si="331"/>
        <v>Profundo</v>
      </c>
      <c r="M2968" s="2" t="s">
        <v>1021</v>
      </c>
      <c r="N2968" t="str">
        <f>VLOOKUP(M2968,spp!A:B,2,FALSE)</f>
        <v>Johnrandallia nigrirostris</v>
      </c>
      <c r="O2968">
        <f t="shared" si="330"/>
        <v>2</v>
      </c>
      <c r="R2968">
        <v>2</v>
      </c>
      <c r="AJ2968">
        <f>VLOOKUP(M2968,spp!A:C,3,FALSE)</f>
        <v>2</v>
      </c>
      <c r="AK2968">
        <f>VLOOKUP(M2968,spp!A:D,4,FALSE)</f>
        <v>3</v>
      </c>
      <c r="AL2968">
        <f t="shared" si="332"/>
        <v>7812.5</v>
      </c>
      <c r="AM2968">
        <f t="shared" si="333"/>
        <v>195.3125</v>
      </c>
      <c r="AN2968">
        <f t="shared" si="334"/>
        <v>1953.125</v>
      </c>
      <c r="AO2968">
        <f t="shared" si="335"/>
        <v>1.953125</v>
      </c>
      <c r="AP2968">
        <f t="shared" si="336"/>
        <v>0.04</v>
      </c>
      <c r="AQ2968">
        <f>VLOOKUP(M2968,spp!A:H,8,FALSE)</f>
        <v>3</v>
      </c>
      <c r="AR2968" t="str">
        <f>VLOOKUP(M2968,spp!A:K,10,FALSE)</f>
        <v>Depredador</v>
      </c>
      <c r="AS2968" t="str">
        <f>VLOOKUP(M2968,spp!A:L,12,FALSE)</f>
        <v>LC</v>
      </c>
    </row>
    <row r="2969" spans="1:45" x14ac:dyDescent="0.3">
      <c r="A2969">
        <v>22</v>
      </c>
      <c r="B2969" s="2" t="s">
        <v>983</v>
      </c>
      <c r="C2969" s="2" t="s">
        <v>1009</v>
      </c>
      <c r="D2969" s="2" t="s">
        <v>1015</v>
      </c>
      <c r="E2969" s="2" t="s">
        <v>985</v>
      </c>
      <c r="F2969">
        <v>1</v>
      </c>
      <c r="G2969" s="1">
        <v>41659</v>
      </c>
      <c r="H2969" s="61">
        <v>2014</v>
      </c>
      <c r="I2969" s="5" t="s">
        <v>986</v>
      </c>
      <c r="J2969" s="1">
        <v>41668</v>
      </c>
      <c r="K2969" s="42">
        <v>6</v>
      </c>
      <c r="L2969" t="str">
        <f t="shared" si="331"/>
        <v>Somero</v>
      </c>
      <c r="M2969" s="2" t="s">
        <v>1017</v>
      </c>
      <c r="N2969" t="str">
        <f>VLOOKUP(M2969,spp!A:B,2,FALSE)</f>
        <v>Halichoeres dispilus</v>
      </c>
      <c r="O2969">
        <f t="shared" si="330"/>
        <v>10</v>
      </c>
      <c r="Q2969">
        <v>10</v>
      </c>
      <c r="AJ2969">
        <f>VLOOKUP(M2969,spp!A:C,3,FALSE)</f>
        <v>1.26E-2</v>
      </c>
      <c r="AK2969">
        <f>VLOOKUP(M2969,spp!A:D,4,FALSE)</f>
        <v>3</v>
      </c>
      <c r="AL2969">
        <f t="shared" si="332"/>
        <v>53.15625</v>
      </c>
      <c r="AM2969">
        <f t="shared" si="333"/>
        <v>1.32890625</v>
      </c>
      <c r="AN2969">
        <f t="shared" si="334"/>
        <v>13.2890625</v>
      </c>
      <c r="AO2969">
        <f t="shared" si="335"/>
        <v>1.3289062500000001E-2</v>
      </c>
      <c r="AP2969">
        <f t="shared" si="336"/>
        <v>0.2</v>
      </c>
      <c r="AQ2969">
        <f>VLOOKUP(M2969,spp!A:H,8,FALSE)</f>
        <v>3.9</v>
      </c>
      <c r="AR2969" t="str">
        <f>VLOOKUP(M2969,spp!A:K,10,FALSE)</f>
        <v>Depredador</v>
      </c>
      <c r="AS2969" t="str">
        <f>VLOOKUP(M2969,spp!A:L,12,FALSE)</f>
        <v>LC</v>
      </c>
    </row>
    <row r="2970" spans="1:45" x14ac:dyDescent="0.3">
      <c r="A2970">
        <v>22</v>
      </c>
      <c r="B2970" s="2" t="s">
        <v>983</v>
      </c>
      <c r="C2970" s="2" t="s">
        <v>1009</v>
      </c>
      <c r="D2970" s="2" t="s">
        <v>1015</v>
      </c>
      <c r="E2970" s="2" t="s">
        <v>985</v>
      </c>
      <c r="F2970">
        <v>1</v>
      </c>
      <c r="G2970" s="1">
        <v>41659</v>
      </c>
      <c r="H2970" s="61">
        <v>2014</v>
      </c>
      <c r="I2970" s="5" t="s">
        <v>986</v>
      </c>
      <c r="J2970" s="1">
        <v>41668</v>
      </c>
      <c r="K2970" s="42">
        <v>6</v>
      </c>
      <c r="L2970" t="str">
        <f t="shared" si="331"/>
        <v>Somero</v>
      </c>
      <c r="M2970" s="2" t="s">
        <v>1019</v>
      </c>
      <c r="N2970" t="str">
        <f>VLOOKUP(M2970,spp!A:B,2,FALSE)</f>
        <v>Stegastes acapulcoensis</v>
      </c>
      <c r="O2970">
        <f t="shared" si="330"/>
        <v>2</v>
      </c>
      <c r="Q2970">
        <v>2</v>
      </c>
      <c r="AJ2970">
        <f>VLOOKUP(M2970,spp!A:C,3,FALSE)</f>
        <v>3.49E-2</v>
      </c>
      <c r="AK2970">
        <f>VLOOKUP(M2970,spp!A:D,4,FALSE)</f>
        <v>2</v>
      </c>
      <c r="AL2970">
        <f t="shared" si="332"/>
        <v>3.92625</v>
      </c>
      <c r="AM2970">
        <f t="shared" si="333"/>
        <v>9.815625E-2</v>
      </c>
      <c r="AN2970">
        <f t="shared" si="334"/>
        <v>0.9815625</v>
      </c>
      <c r="AO2970">
        <f t="shared" si="335"/>
        <v>9.8156250000000001E-4</v>
      </c>
      <c r="AP2970">
        <f t="shared" si="336"/>
        <v>0.04</v>
      </c>
      <c r="AQ2970">
        <f>VLOOKUP(M2970,spp!A:H,8,FALSE)</f>
        <v>2</v>
      </c>
      <c r="AR2970" t="str">
        <f>VLOOKUP(M2970,spp!A:K,10,FALSE)</f>
        <v>Herbívoro</v>
      </c>
      <c r="AS2970" t="str">
        <f>VLOOKUP(M2970,spp!A:L,12,FALSE)</f>
        <v>LC</v>
      </c>
    </row>
    <row r="2971" spans="1:45" x14ac:dyDescent="0.3">
      <c r="A2971">
        <v>22</v>
      </c>
      <c r="B2971" s="2" t="s">
        <v>983</v>
      </c>
      <c r="C2971" s="2" t="s">
        <v>1009</v>
      </c>
      <c r="D2971" s="2" t="s">
        <v>1015</v>
      </c>
      <c r="E2971" s="2" t="s">
        <v>985</v>
      </c>
      <c r="F2971">
        <v>1</v>
      </c>
      <c r="G2971" s="1">
        <v>41659</v>
      </c>
      <c r="H2971" s="61">
        <v>2014</v>
      </c>
      <c r="I2971" s="5" t="s">
        <v>986</v>
      </c>
      <c r="J2971" s="1">
        <v>41668</v>
      </c>
      <c r="K2971" s="42">
        <v>6</v>
      </c>
      <c r="L2971" t="str">
        <f t="shared" si="331"/>
        <v>Somero</v>
      </c>
      <c r="M2971" s="2" t="s">
        <v>1128</v>
      </c>
      <c r="N2971" t="str">
        <f>VLOOKUP(M2971,spp!A:B,2,FALSE)</f>
        <v>Haemulon flaviguttatum</v>
      </c>
      <c r="O2971">
        <f t="shared" si="330"/>
        <v>200</v>
      </c>
      <c r="S2971">
        <v>200</v>
      </c>
      <c r="AJ2971" t="str">
        <f>VLOOKUP(M2971,spp!A:C,3,FALSE)</f>
        <v>0.10299999999999999</v>
      </c>
      <c r="AK2971">
        <f>VLOOKUP(M2971,spp!A:D,4,FALSE)</f>
        <v>2.6</v>
      </c>
      <c r="AL2971">
        <f t="shared" si="332"/>
        <v>35137.118795237468</v>
      </c>
      <c r="AM2971">
        <f t="shared" si="333"/>
        <v>878.42796988093664</v>
      </c>
      <c r="AN2971">
        <f t="shared" si="334"/>
        <v>8784.2796988093669</v>
      </c>
      <c r="AO2971">
        <f t="shared" si="335"/>
        <v>8.7842796988093674</v>
      </c>
      <c r="AP2971">
        <f t="shared" si="336"/>
        <v>4</v>
      </c>
      <c r="AQ2971">
        <f>VLOOKUP(M2971,spp!A:H,8,FALSE)</f>
        <v>4.2</v>
      </c>
      <c r="AR2971" t="str">
        <f>VLOOKUP(M2971,spp!A:K,10,FALSE)</f>
        <v>Depredador Tope</v>
      </c>
      <c r="AS2971" t="str">
        <f>VLOOKUP(M2971,spp!A:L,12,FALSE)</f>
        <v>LC</v>
      </c>
    </row>
    <row r="2972" spans="1:45" x14ac:dyDescent="0.3">
      <c r="A2972">
        <v>22</v>
      </c>
      <c r="B2972" s="2" t="s">
        <v>983</v>
      </c>
      <c r="C2972" s="2" t="s">
        <v>1009</v>
      </c>
      <c r="D2972" s="2" t="s">
        <v>1015</v>
      </c>
      <c r="E2972" s="2" t="s">
        <v>985</v>
      </c>
      <c r="F2972">
        <v>1</v>
      </c>
      <c r="G2972" s="1">
        <v>41659</v>
      </c>
      <c r="H2972" s="61">
        <v>2014</v>
      </c>
      <c r="I2972" s="5" t="s">
        <v>986</v>
      </c>
      <c r="J2972" s="1">
        <v>41668</v>
      </c>
      <c r="K2972" s="42">
        <v>6</v>
      </c>
      <c r="L2972" t="str">
        <f t="shared" si="331"/>
        <v>Somero</v>
      </c>
      <c r="M2972" s="2" t="s">
        <v>1035</v>
      </c>
      <c r="N2972" t="str">
        <f>VLOOKUP(M2972,spp!A:B,2,FALSE)</f>
        <v>Balistes polylepis</v>
      </c>
      <c r="O2972">
        <f t="shared" si="330"/>
        <v>1</v>
      </c>
      <c r="S2972">
        <v>1</v>
      </c>
      <c r="AJ2972">
        <f>VLOOKUP(M2972,spp!A:C,3,FALSE)</f>
        <v>2</v>
      </c>
      <c r="AK2972">
        <f>VLOOKUP(M2972,spp!A:D,4,FALSE)</f>
        <v>2</v>
      </c>
      <c r="AL2972">
        <f t="shared" si="332"/>
        <v>612.5</v>
      </c>
      <c r="AM2972">
        <f t="shared" si="333"/>
        <v>15.3125</v>
      </c>
      <c r="AN2972">
        <f t="shared" si="334"/>
        <v>153.125</v>
      </c>
      <c r="AO2972">
        <f t="shared" si="335"/>
        <v>0.15312500000000001</v>
      </c>
      <c r="AP2972">
        <f t="shared" si="336"/>
        <v>0.02</v>
      </c>
      <c r="AQ2972">
        <f>VLOOKUP(M2972,spp!A:H,8,FALSE)</f>
        <v>3.3</v>
      </c>
      <c r="AR2972" t="str">
        <f>VLOOKUP(M2972,spp!A:K,10,FALSE)</f>
        <v>Depredador</v>
      </c>
      <c r="AS2972" t="str">
        <f>VLOOKUP(M2972,spp!A:L,12,FALSE)</f>
        <v>LC</v>
      </c>
    </row>
    <row r="2973" spans="1:45" x14ac:dyDescent="0.3">
      <c r="A2973">
        <v>22</v>
      </c>
      <c r="B2973" s="2" t="s">
        <v>983</v>
      </c>
      <c r="C2973" s="2" t="s">
        <v>1009</v>
      </c>
      <c r="D2973" s="2" t="s">
        <v>1015</v>
      </c>
      <c r="E2973" s="2" t="s">
        <v>985</v>
      </c>
      <c r="F2973">
        <v>1</v>
      </c>
      <c r="G2973" s="1">
        <v>41659</v>
      </c>
      <c r="H2973" s="61">
        <v>2014</v>
      </c>
      <c r="I2973" s="5" t="s">
        <v>986</v>
      </c>
      <c r="J2973" s="1">
        <v>41668</v>
      </c>
      <c r="K2973" s="42">
        <v>6</v>
      </c>
      <c r="L2973" t="str">
        <f t="shared" si="331"/>
        <v>Somero</v>
      </c>
      <c r="M2973" s="2" t="s">
        <v>1067</v>
      </c>
      <c r="N2973" t="str">
        <f>VLOOKUP(M2973,spp!A:B,2,FALSE)</f>
        <v>Acanthurus xanthopterus</v>
      </c>
      <c r="O2973">
        <f t="shared" si="330"/>
        <v>3</v>
      </c>
      <c r="S2973">
        <v>3</v>
      </c>
      <c r="AJ2973">
        <f>VLOOKUP(M2973,spp!A:C,3,FALSE)</f>
        <v>2.673E-2</v>
      </c>
      <c r="AK2973">
        <f>VLOOKUP(M2973,spp!A:D,4,FALSE)</f>
        <v>2</v>
      </c>
      <c r="AL2973">
        <f t="shared" si="332"/>
        <v>24.558187500000003</v>
      </c>
      <c r="AM2973">
        <f t="shared" si="333"/>
        <v>0.61395468750000004</v>
      </c>
      <c r="AN2973">
        <f t="shared" si="334"/>
        <v>6.1395468750000006</v>
      </c>
      <c r="AO2973">
        <f t="shared" si="335"/>
        <v>6.1395468750000005E-3</v>
      </c>
      <c r="AP2973">
        <f t="shared" si="336"/>
        <v>0.06</v>
      </c>
      <c r="AQ2973">
        <f>VLOOKUP(M2973,spp!A:H,8,FALSE)</f>
        <v>2.9</v>
      </c>
      <c r="AR2973" t="str">
        <f>VLOOKUP(M2973,spp!A:K,10,FALSE)</f>
        <v>Herbívoro</v>
      </c>
      <c r="AS2973" t="str">
        <f>VLOOKUP(M2973,spp!A:L,12,FALSE)</f>
        <v>LC</v>
      </c>
    </row>
    <row r="2974" spans="1:45" x14ac:dyDescent="0.3">
      <c r="A2974">
        <v>22</v>
      </c>
      <c r="B2974" s="2" t="s">
        <v>983</v>
      </c>
      <c r="C2974" s="2" t="s">
        <v>1009</v>
      </c>
      <c r="D2974" s="2" t="s">
        <v>1015</v>
      </c>
      <c r="E2974" s="2" t="s">
        <v>985</v>
      </c>
      <c r="F2974">
        <v>1</v>
      </c>
      <c r="G2974" s="1">
        <v>41659</v>
      </c>
      <c r="H2974" s="61">
        <v>2014</v>
      </c>
      <c r="I2974" s="5" t="s">
        <v>986</v>
      </c>
      <c r="J2974" s="1">
        <v>41668</v>
      </c>
      <c r="K2974" s="42">
        <v>6</v>
      </c>
      <c r="L2974" t="str">
        <f t="shared" si="331"/>
        <v>Somero</v>
      </c>
      <c r="M2974" s="2" t="s">
        <v>1032</v>
      </c>
      <c r="N2974" t="str">
        <f>VLOOKUP(M2974,spp!A:B,2,FALSE)</f>
        <v>Lutjanus argentiventris</v>
      </c>
      <c r="O2974">
        <f t="shared" si="330"/>
        <v>2</v>
      </c>
      <c r="T2974">
        <v>2</v>
      </c>
      <c r="AJ2974">
        <f>VLOOKUP(M2974,spp!A:C,3,FALSE)</f>
        <v>1</v>
      </c>
      <c r="AK2974">
        <f>VLOOKUP(M2974,spp!A:D,4,FALSE)</f>
        <v>3</v>
      </c>
      <c r="AL2974">
        <f t="shared" si="332"/>
        <v>31250</v>
      </c>
      <c r="AM2974">
        <f t="shared" si="333"/>
        <v>781.25</v>
      </c>
      <c r="AN2974">
        <f t="shared" si="334"/>
        <v>7812.5</v>
      </c>
      <c r="AO2974">
        <f t="shared" si="335"/>
        <v>7.8125</v>
      </c>
      <c r="AP2974">
        <f t="shared" si="336"/>
        <v>0.04</v>
      </c>
      <c r="AQ2974">
        <f>VLOOKUP(M2974,spp!A:H,8,FALSE)</f>
        <v>4</v>
      </c>
      <c r="AR2974" t="str">
        <f>VLOOKUP(M2974,spp!A:K,10,FALSE)</f>
        <v>Depredador Tope</v>
      </c>
      <c r="AS2974" t="str">
        <f>VLOOKUP(M2974,spp!A:L,12,FALSE)</f>
        <v>LC</v>
      </c>
    </row>
    <row r="2975" spans="1:45" x14ac:dyDescent="0.3">
      <c r="A2975">
        <v>22</v>
      </c>
      <c r="B2975" s="2" t="s">
        <v>983</v>
      </c>
      <c r="C2975" s="2" t="s">
        <v>1009</v>
      </c>
      <c r="D2975" s="2" t="s">
        <v>1015</v>
      </c>
      <c r="E2975" s="2" t="s">
        <v>985</v>
      </c>
      <c r="F2975">
        <v>2</v>
      </c>
      <c r="G2975" s="1">
        <v>41659</v>
      </c>
      <c r="H2975" s="61">
        <v>2014</v>
      </c>
      <c r="I2975" s="5" t="s">
        <v>986</v>
      </c>
      <c r="J2975" s="1">
        <v>41668</v>
      </c>
      <c r="K2975" s="42">
        <v>6</v>
      </c>
      <c r="L2975" t="str">
        <f t="shared" si="331"/>
        <v>Somero</v>
      </c>
      <c r="M2975" s="2" t="s">
        <v>1035</v>
      </c>
      <c r="N2975" t="str">
        <f>VLOOKUP(M2975,spp!A:B,2,FALSE)</f>
        <v>Balistes polylepis</v>
      </c>
      <c r="O2975">
        <f t="shared" si="330"/>
        <v>2</v>
      </c>
      <c r="S2975">
        <v>2</v>
      </c>
      <c r="AJ2975">
        <f>VLOOKUP(M2975,spp!A:C,3,FALSE)</f>
        <v>2</v>
      </c>
      <c r="AK2975">
        <f>VLOOKUP(M2975,spp!A:D,4,FALSE)</f>
        <v>2</v>
      </c>
      <c r="AL2975">
        <f t="shared" si="332"/>
        <v>1225</v>
      </c>
      <c r="AM2975">
        <f t="shared" si="333"/>
        <v>30.625</v>
      </c>
      <c r="AN2975">
        <f t="shared" si="334"/>
        <v>306.25</v>
      </c>
      <c r="AO2975">
        <f t="shared" si="335"/>
        <v>0.30625000000000002</v>
      </c>
      <c r="AP2975">
        <f t="shared" si="336"/>
        <v>0.04</v>
      </c>
      <c r="AQ2975">
        <f>VLOOKUP(M2975,spp!A:H,8,FALSE)</f>
        <v>3.3</v>
      </c>
      <c r="AR2975" t="str">
        <f>VLOOKUP(M2975,spp!A:K,10,FALSE)</f>
        <v>Depredador</v>
      </c>
      <c r="AS2975" t="str">
        <f>VLOOKUP(M2975,spp!A:L,12,FALSE)</f>
        <v>LC</v>
      </c>
    </row>
    <row r="2976" spans="1:45" x14ac:dyDescent="0.3">
      <c r="A2976">
        <v>22</v>
      </c>
      <c r="B2976" s="2" t="s">
        <v>983</v>
      </c>
      <c r="C2976" s="2" t="s">
        <v>1009</v>
      </c>
      <c r="D2976" s="2" t="s">
        <v>1015</v>
      </c>
      <c r="E2976" s="2" t="s">
        <v>985</v>
      </c>
      <c r="F2976">
        <v>2</v>
      </c>
      <c r="G2976" s="1">
        <v>41659</v>
      </c>
      <c r="H2976" s="61">
        <v>2014</v>
      </c>
      <c r="I2976" s="5" t="s">
        <v>986</v>
      </c>
      <c r="J2976" s="1">
        <v>41668</v>
      </c>
      <c r="K2976" s="42">
        <v>6</v>
      </c>
      <c r="L2976" t="str">
        <f t="shared" si="331"/>
        <v>Somero</v>
      </c>
      <c r="M2976" s="2" t="s">
        <v>1085</v>
      </c>
      <c r="N2976" t="str">
        <f>VLOOKUP(M2976,spp!A:B,2,FALSE)</f>
        <v>Chaetodipterus zonatus</v>
      </c>
      <c r="O2976">
        <f t="shared" si="330"/>
        <v>30</v>
      </c>
      <c r="T2976">
        <v>30</v>
      </c>
      <c r="AJ2976">
        <f>VLOOKUP(M2976,spp!A:C,3,FALSE)</f>
        <v>6</v>
      </c>
      <c r="AK2976">
        <f>VLOOKUP(M2976,spp!A:D,4,FALSE)</f>
        <v>2</v>
      </c>
      <c r="AL2976">
        <f t="shared" si="332"/>
        <v>112500</v>
      </c>
      <c r="AM2976">
        <f t="shared" si="333"/>
        <v>2812.5</v>
      </c>
      <c r="AN2976">
        <f t="shared" si="334"/>
        <v>28125</v>
      </c>
      <c r="AO2976">
        <f t="shared" si="335"/>
        <v>28.125</v>
      </c>
      <c r="AP2976">
        <f t="shared" si="336"/>
        <v>0.6</v>
      </c>
      <c r="AQ2976">
        <f>VLOOKUP(M2976,spp!A:H,8,FALSE)</f>
        <v>3.3</v>
      </c>
      <c r="AR2976" t="str">
        <f>VLOOKUP(M2976,spp!A:K,10,FALSE)</f>
        <v>Depredador</v>
      </c>
      <c r="AS2976" t="str">
        <f>VLOOKUP(M2976,spp!A:L,12,FALSE)</f>
        <v>LC</v>
      </c>
    </row>
    <row r="2977" spans="1:45" x14ac:dyDescent="0.3">
      <c r="A2977">
        <v>22</v>
      </c>
      <c r="B2977" s="2" t="s">
        <v>983</v>
      </c>
      <c r="C2977" s="2" t="s">
        <v>1009</v>
      </c>
      <c r="D2977" s="2" t="s">
        <v>1015</v>
      </c>
      <c r="E2977" s="2" t="s">
        <v>985</v>
      </c>
      <c r="F2977">
        <v>2</v>
      </c>
      <c r="G2977" s="1">
        <v>41659</v>
      </c>
      <c r="H2977" s="61">
        <v>2014</v>
      </c>
      <c r="I2977" s="5" t="s">
        <v>986</v>
      </c>
      <c r="J2977" s="1">
        <v>41668</v>
      </c>
      <c r="K2977" s="42">
        <v>6</v>
      </c>
      <c r="L2977" t="str">
        <f t="shared" si="331"/>
        <v>Somero</v>
      </c>
      <c r="M2977" s="2" t="s">
        <v>1039</v>
      </c>
      <c r="N2977" t="str">
        <f>VLOOKUP(M2977,spp!A:B,2,FALSE)</f>
        <v>Lutjanus guttatus</v>
      </c>
      <c r="O2977">
        <f t="shared" si="330"/>
        <v>20</v>
      </c>
      <c r="T2977">
        <v>20</v>
      </c>
      <c r="AJ2977">
        <f>VLOOKUP(M2977,spp!A:C,3,FALSE)</f>
        <v>1.43E-2</v>
      </c>
      <c r="AK2977">
        <f>VLOOKUP(M2977,spp!A:D,4,FALSE)</f>
        <v>3</v>
      </c>
      <c r="AL2977">
        <f t="shared" si="332"/>
        <v>4468.75</v>
      </c>
      <c r="AM2977">
        <f t="shared" si="333"/>
        <v>111.71875</v>
      </c>
      <c r="AN2977">
        <f t="shared" si="334"/>
        <v>1117.1875</v>
      </c>
      <c r="AO2977">
        <f t="shared" si="335"/>
        <v>1.1171875</v>
      </c>
      <c r="AP2977">
        <f t="shared" si="336"/>
        <v>0.4</v>
      </c>
      <c r="AQ2977">
        <f>VLOOKUP(M2977,spp!A:H,8,FALSE)</f>
        <v>3.9</v>
      </c>
      <c r="AR2977" t="str">
        <f>VLOOKUP(M2977,spp!A:K,10,FALSE)</f>
        <v>Depredador</v>
      </c>
      <c r="AS2977" t="str">
        <f>VLOOKUP(M2977,spp!A:L,12,FALSE)</f>
        <v>LC</v>
      </c>
    </row>
    <row r="2978" spans="1:45" x14ac:dyDescent="0.3">
      <c r="A2978">
        <v>22</v>
      </c>
      <c r="B2978" s="2" t="s">
        <v>983</v>
      </c>
      <c r="C2978" s="2" t="s">
        <v>1009</v>
      </c>
      <c r="D2978" s="2" t="s">
        <v>1015</v>
      </c>
      <c r="E2978" s="2" t="s">
        <v>985</v>
      </c>
      <c r="F2978">
        <v>2</v>
      </c>
      <c r="G2978" s="1">
        <v>41659</v>
      </c>
      <c r="H2978" s="61">
        <v>2014</v>
      </c>
      <c r="I2978" s="5" t="s">
        <v>986</v>
      </c>
      <c r="J2978" s="1">
        <v>41668</v>
      </c>
      <c r="K2978" s="42">
        <v>6</v>
      </c>
      <c r="L2978" t="str">
        <f t="shared" si="331"/>
        <v>Somero</v>
      </c>
      <c r="M2978" s="2" t="s">
        <v>1036</v>
      </c>
      <c r="N2978" t="str">
        <f>VLOOKUP(M2978,spp!A:B,2,FALSE)</f>
        <v>Chaetodon humeralis</v>
      </c>
      <c r="O2978">
        <f t="shared" si="330"/>
        <v>3</v>
      </c>
      <c r="Q2978">
        <v>3</v>
      </c>
      <c r="AJ2978">
        <f>VLOOKUP(M2978,spp!A:C,3,FALSE)</f>
        <v>2</v>
      </c>
      <c r="AK2978">
        <f>VLOOKUP(M2978,spp!A:D,4,FALSE)</f>
        <v>2.9895</v>
      </c>
      <c r="AL2978">
        <f t="shared" si="332"/>
        <v>2478.2601713193244</v>
      </c>
      <c r="AM2978">
        <f t="shared" si="333"/>
        <v>61.956504282983111</v>
      </c>
      <c r="AN2978">
        <f t="shared" si="334"/>
        <v>619.5650428298311</v>
      </c>
      <c r="AO2978">
        <f t="shared" si="335"/>
        <v>0.61956504282983105</v>
      </c>
      <c r="AP2978">
        <f t="shared" si="336"/>
        <v>0.06</v>
      </c>
      <c r="AQ2978">
        <f>VLOOKUP(M2978,spp!A:H,8,FALSE)</f>
        <v>2.7</v>
      </c>
      <c r="AR2978" t="str">
        <f>VLOOKUP(M2978,spp!A:K,10,FALSE)</f>
        <v>Herbívoro</v>
      </c>
      <c r="AS2978" t="str">
        <f>VLOOKUP(M2978,spp!A:L,12,FALSE)</f>
        <v>LC</v>
      </c>
    </row>
    <row r="2979" spans="1:45" x14ac:dyDescent="0.3">
      <c r="A2979">
        <v>22</v>
      </c>
      <c r="B2979" s="2" t="s">
        <v>983</v>
      </c>
      <c r="C2979" s="2" t="s">
        <v>1009</v>
      </c>
      <c r="D2979" s="2" t="s">
        <v>1015</v>
      </c>
      <c r="E2979" s="2" t="s">
        <v>985</v>
      </c>
      <c r="F2979">
        <v>3</v>
      </c>
      <c r="G2979" s="1">
        <v>41659</v>
      </c>
      <c r="H2979" s="61">
        <v>2014</v>
      </c>
      <c r="I2979" s="5" t="s">
        <v>986</v>
      </c>
      <c r="J2979" s="1">
        <v>41668</v>
      </c>
      <c r="K2979" s="42">
        <v>6</v>
      </c>
      <c r="L2979" t="str">
        <f t="shared" si="331"/>
        <v>Somero</v>
      </c>
      <c r="M2979" s="2" t="s">
        <v>1036</v>
      </c>
      <c r="N2979" t="str">
        <f>VLOOKUP(M2979,spp!A:B,2,FALSE)</f>
        <v>Chaetodon humeralis</v>
      </c>
      <c r="O2979">
        <f t="shared" si="330"/>
        <v>13</v>
      </c>
      <c r="Q2979">
        <v>4</v>
      </c>
      <c r="R2979">
        <v>9</v>
      </c>
      <c r="AJ2979">
        <f>VLOOKUP(M2979,spp!A:C,3,FALSE)</f>
        <v>2</v>
      </c>
      <c r="AK2979">
        <f>VLOOKUP(M2979,spp!A:D,4,FALSE)</f>
        <v>2.9895</v>
      </c>
      <c r="AL2979">
        <f t="shared" si="332"/>
        <v>37540.502294504535</v>
      </c>
      <c r="AM2979">
        <f t="shared" si="333"/>
        <v>938.51255736261339</v>
      </c>
      <c r="AN2979">
        <f t="shared" si="334"/>
        <v>9385.1255736261337</v>
      </c>
      <c r="AO2979">
        <f t="shared" si="335"/>
        <v>9.3851255736261336</v>
      </c>
      <c r="AP2979">
        <f t="shared" si="336"/>
        <v>0.26</v>
      </c>
      <c r="AQ2979">
        <f>VLOOKUP(M2979,spp!A:H,8,FALSE)</f>
        <v>2.7</v>
      </c>
      <c r="AR2979" t="str">
        <f>VLOOKUP(M2979,spp!A:K,10,FALSE)</f>
        <v>Herbívoro</v>
      </c>
      <c r="AS2979" t="str">
        <f>VLOOKUP(M2979,spp!A:L,12,FALSE)</f>
        <v>LC</v>
      </c>
    </row>
    <row r="2980" spans="1:45" x14ac:dyDescent="0.3">
      <c r="A2980">
        <v>22</v>
      </c>
      <c r="B2980" s="2" t="s">
        <v>983</v>
      </c>
      <c r="C2980" s="2" t="s">
        <v>1009</v>
      </c>
      <c r="D2980" s="2" t="s">
        <v>1015</v>
      </c>
      <c r="E2980" s="2" t="s">
        <v>985</v>
      </c>
      <c r="F2980">
        <v>3</v>
      </c>
      <c r="G2980" s="1">
        <v>41659</v>
      </c>
      <c r="H2980" s="61">
        <v>2014</v>
      </c>
      <c r="I2980" s="5" t="s">
        <v>986</v>
      </c>
      <c r="J2980" s="1">
        <v>41668</v>
      </c>
      <c r="K2980" s="42">
        <v>6</v>
      </c>
      <c r="L2980" t="str">
        <f t="shared" si="331"/>
        <v>Somero</v>
      </c>
      <c r="M2980" s="2" t="s">
        <v>1050</v>
      </c>
      <c r="N2980" t="str">
        <f>VLOOKUP(M2980,spp!A:B,2,FALSE)</f>
        <v>Stegastes flavilatus</v>
      </c>
      <c r="O2980">
        <f t="shared" si="330"/>
        <v>12</v>
      </c>
      <c r="Q2980">
        <v>10</v>
      </c>
      <c r="R2980">
        <v>2</v>
      </c>
      <c r="AJ2980">
        <f>VLOOKUP(M2980,spp!A:C,3,FALSE)</f>
        <v>3.49E-2</v>
      </c>
      <c r="AK2980">
        <f>VLOOKUP(M2980,spp!A:D,4,FALSE)</f>
        <v>2</v>
      </c>
      <c r="AL2980">
        <f t="shared" si="332"/>
        <v>30.537500000000001</v>
      </c>
      <c r="AM2980">
        <f t="shared" si="333"/>
        <v>0.76343749999999999</v>
      </c>
      <c r="AN2980">
        <f t="shared" si="334"/>
        <v>7.6343750000000004</v>
      </c>
      <c r="AO2980">
        <f t="shared" si="335"/>
        <v>7.6343750000000005E-3</v>
      </c>
      <c r="AP2980">
        <f t="shared" si="336"/>
        <v>0.24</v>
      </c>
      <c r="AQ2980">
        <f>VLOOKUP(M2980,spp!A:H,8,FALSE)</f>
        <v>2</v>
      </c>
      <c r="AR2980" t="str">
        <f>VLOOKUP(M2980,spp!A:K,10,FALSE)</f>
        <v>Herbívoro</v>
      </c>
      <c r="AS2980" t="str">
        <f>VLOOKUP(M2980,spp!A:L,12,FALSE)</f>
        <v>LC</v>
      </c>
    </row>
    <row r="2981" spans="1:45" x14ac:dyDescent="0.3">
      <c r="A2981">
        <v>22</v>
      </c>
      <c r="B2981" s="2" t="s">
        <v>983</v>
      </c>
      <c r="C2981" s="2" t="s">
        <v>1009</v>
      </c>
      <c r="D2981" s="2" t="s">
        <v>1015</v>
      </c>
      <c r="E2981" s="2" t="s">
        <v>985</v>
      </c>
      <c r="F2981">
        <v>3</v>
      </c>
      <c r="G2981" s="1">
        <v>41659</v>
      </c>
      <c r="H2981" s="61">
        <v>2014</v>
      </c>
      <c r="I2981" s="5" t="s">
        <v>986</v>
      </c>
      <c r="J2981" s="1">
        <v>41668</v>
      </c>
      <c r="K2981" s="42">
        <v>6</v>
      </c>
      <c r="L2981" t="str">
        <f t="shared" si="331"/>
        <v>Somero</v>
      </c>
      <c r="M2981" s="2" t="s">
        <v>1017</v>
      </c>
      <c r="N2981" t="str">
        <f>VLOOKUP(M2981,spp!A:B,2,FALSE)</f>
        <v>Halichoeres dispilus</v>
      </c>
      <c r="O2981">
        <f t="shared" si="330"/>
        <v>15</v>
      </c>
      <c r="Q2981">
        <v>10</v>
      </c>
      <c r="R2981">
        <v>5</v>
      </c>
      <c r="AJ2981">
        <f>VLOOKUP(M2981,spp!A:C,3,FALSE)</f>
        <v>1.26E-2</v>
      </c>
      <c r="AK2981">
        <f>VLOOKUP(M2981,spp!A:D,4,FALSE)</f>
        <v>3</v>
      </c>
      <c r="AL2981">
        <f t="shared" si="332"/>
        <v>176.203125</v>
      </c>
      <c r="AM2981">
        <f t="shared" si="333"/>
        <v>4.4050781250000002</v>
      </c>
      <c r="AN2981">
        <f t="shared" si="334"/>
        <v>44.05078125</v>
      </c>
      <c r="AO2981">
        <f t="shared" si="335"/>
        <v>4.4050781249999997E-2</v>
      </c>
      <c r="AP2981">
        <f t="shared" si="336"/>
        <v>0.3</v>
      </c>
      <c r="AQ2981">
        <f>VLOOKUP(M2981,spp!A:H,8,FALSE)</f>
        <v>3.9</v>
      </c>
      <c r="AR2981" t="str">
        <f>VLOOKUP(M2981,spp!A:K,10,FALSE)</f>
        <v>Depredador</v>
      </c>
      <c r="AS2981" t="str">
        <f>VLOOKUP(M2981,spp!A:L,12,FALSE)</f>
        <v>LC</v>
      </c>
    </row>
    <row r="2982" spans="1:45" x14ac:dyDescent="0.3">
      <c r="A2982">
        <v>22</v>
      </c>
      <c r="B2982" s="2" t="s">
        <v>983</v>
      </c>
      <c r="C2982" s="2" t="s">
        <v>1009</v>
      </c>
      <c r="D2982" s="2" t="s">
        <v>1015</v>
      </c>
      <c r="E2982" s="2" t="s">
        <v>985</v>
      </c>
      <c r="F2982">
        <v>3</v>
      </c>
      <c r="G2982" s="1">
        <v>41659</v>
      </c>
      <c r="H2982" s="61">
        <v>2014</v>
      </c>
      <c r="I2982" s="5" t="s">
        <v>986</v>
      </c>
      <c r="J2982" s="1">
        <v>41668</v>
      </c>
      <c r="K2982" s="42">
        <v>6</v>
      </c>
      <c r="L2982" t="str">
        <f t="shared" si="331"/>
        <v>Somero</v>
      </c>
      <c r="M2982" s="2" t="s">
        <v>1058</v>
      </c>
      <c r="N2982" t="str">
        <f>VLOOKUP(M2982,spp!A:B,2,FALSE)</f>
        <v>Serranus psittacinus</v>
      </c>
      <c r="O2982">
        <f t="shared" si="330"/>
        <v>2</v>
      </c>
      <c r="Q2982">
        <v>2</v>
      </c>
      <c r="AJ2982">
        <f>VLOOKUP(M2982,spp!A:C,3,FALSE)</f>
        <v>1</v>
      </c>
      <c r="AK2982">
        <f>VLOOKUP(M2982,spp!A:D,4,FALSE)</f>
        <v>2</v>
      </c>
      <c r="AL2982">
        <f t="shared" si="332"/>
        <v>112.5</v>
      </c>
      <c r="AM2982">
        <f t="shared" si="333"/>
        <v>2.8125</v>
      </c>
      <c r="AN2982">
        <f t="shared" si="334"/>
        <v>28.125</v>
      </c>
      <c r="AO2982">
        <f t="shared" si="335"/>
        <v>2.8125000000000001E-2</v>
      </c>
      <c r="AP2982">
        <f t="shared" si="336"/>
        <v>0.04</v>
      </c>
      <c r="AQ2982">
        <f>VLOOKUP(M2982,spp!A:H,8,FALSE)</f>
        <v>3.6</v>
      </c>
      <c r="AR2982" t="str">
        <f>VLOOKUP(M2982,spp!A:K,10,FALSE)</f>
        <v>Depredador</v>
      </c>
      <c r="AS2982" t="str">
        <f>VLOOKUP(M2982,spp!A:L,12,FALSE)</f>
        <v>LC</v>
      </c>
    </row>
    <row r="2983" spans="1:45" x14ac:dyDescent="0.3">
      <c r="A2983">
        <v>22</v>
      </c>
      <c r="B2983" s="2" t="s">
        <v>983</v>
      </c>
      <c r="C2983" s="2" t="s">
        <v>1009</v>
      </c>
      <c r="D2983" s="2" t="s">
        <v>1015</v>
      </c>
      <c r="E2983" s="2" t="s">
        <v>985</v>
      </c>
      <c r="F2983">
        <v>3</v>
      </c>
      <c r="G2983" s="1">
        <v>41659</v>
      </c>
      <c r="H2983" s="61">
        <v>2014</v>
      </c>
      <c r="I2983" s="5" t="s">
        <v>986</v>
      </c>
      <c r="J2983" s="1">
        <v>41668</v>
      </c>
      <c r="K2983" s="42">
        <v>6</v>
      </c>
      <c r="L2983" t="str">
        <f t="shared" si="331"/>
        <v>Somero</v>
      </c>
      <c r="M2983" s="2" t="s">
        <v>1127</v>
      </c>
      <c r="N2983" t="str">
        <f>VLOOKUP(M2983,spp!A:B,2,FALSE)</f>
        <v>Arothron hispidus</v>
      </c>
      <c r="O2983">
        <f t="shared" si="330"/>
        <v>1</v>
      </c>
      <c r="R2983">
        <v>1</v>
      </c>
      <c r="AJ2983">
        <f>VLOOKUP(M2983,spp!A:C,3,FALSE)</f>
        <v>5</v>
      </c>
      <c r="AK2983">
        <f>VLOOKUP(M2983,spp!A:D,4,FALSE)</f>
        <v>2</v>
      </c>
      <c r="AL2983">
        <f t="shared" si="332"/>
        <v>781.25</v>
      </c>
      <c r="AM2983">
        <f t="shared" si="333"/>
        <v>19.53125</v>
      </c>
      <c r="AN2983">
        <f t="shared" si="334"/>
        <v>195.3125</v>
      </c>
      <c r="AO2983">
        <f t="shared" si="335"/>
        <v>0.1953125</v>
      </c>
      <c r="AP2983">
        <f t="shared" si="336"/>
        <v>0.02</v>
      </c>
      <c r="AQ2983">
        <f>VLOOKUP(M2983,spp!A:H,8,FALSE)</f>
        <v>3.1</v>
      </c>
      <c r="AR2983" t="str">
        <f>VLOOKUP(M2983,spp!A:K,10,FALSE)</f>
        <v>Depredador</v>
      </c>
      <c r="AS2983" t="str">
        <f>VLOOKUP(M2983,spp!A:L,12,FALSE)</f>
        <v>NE</v>
      </c>
    </row>
    <row r="2984" spans="1:45" x14ac:dyDescent="0.3">
      <c r="A2984">
        <v>23</v>
      </c>
      <c r="B2984" s="2" t="s">
        <v>983</v>
      </c>
      <c r="C2984" s="2" t="s">
        <v>1009</v>
      </c>
      <c r="D2984" s="2" t="s">
        <v>1016</v>
      </c>
      <c r="E2984" s="2" t="s">
        <v>985</v>
      </c>
      <c r="F2984">
        <v>1</v>
      </c>
      <c r="G2984" s="1">
        <v>41659</v>
      </c>
      <c r="H2984" s="61">
        <v>2014</v>
      </c>
      <c r="I2984" s="5" t="s">
        <v>986</v>
      </c>
      <c r="J2984" s="1">
        <v>41668</v>
      </c>
      <c r="K2984" s="42">
        <v>3</v>
      </c>
      <c r="L2984" t="str">
        <f t="shared" si="331"/>
        <v>Somero</v>
      </c>
      <c r="M2984" s="2" t="s">
        <v>1017</v>
      </c>
      <c r="N2984" t="str">
        <f>VLOOKUP(M2984,spp!A:B,2,FALSE)</f>
        <v>Halichoeres dispilus</v>
      </c>
      <c r="O2984">
        <f t="shared" si="330"/>
        <v>20</v>
      </c>
      <c r="Q2984">
        <v>20</v>
      </c>
      <c r="AJ2984">
        <f>VLOOKUP(M2984,spp!A:C,3,FALSE)</f>
        <v>1.26E-2</v>
      </c>
      <c r="AK2984">
        <f>VLOOKUP(M2984,spp!A:D,4,FALSE)</f>
        <v>3</v>
      </c>
      <c r="AL2984">
        <f t="shared" si="332"/>
        <v>106.3125</v>
      </c>
      <c r="AM2984">
        <f t="shared" si="333"/>
        <v>2.6578124999999999</v>
      </c>
      <c r="AN2984">
        <f t="shared" si="334"/>
        <v>26.578125</v>
      </c>
      <c r="AO2984">
        <f t="shared" si="335"/>
        <v>2.6578125000000001E-2</v>
      </c>
      <c r="AP2984">
        <f t="shared" si="336"/>
        <v>0.4</v>
      </c>
      <c r="AQ2984">
        <f>VLOOKUP(M2984,spp!A:H,8,FALSE)</f>
        <v>3.9</v>
      </c>
      <c r="AR2984" t="str">
        <f>VLOOKUP(M2984,spp!A:K,10,FALSE)</f>
        <v>Depredador</v>
      </c>
      <c r="AS2984" t="str">
        <f>VLOOKUP(M2984,spp!A:L,12,FALSE)</f>
        <v>LC</v>
      </c>
    </row>
    <row r="2985" spans="1:45" x14ac:dyDescent="0.3">
      <c r="A2985">
        <v>23</v>
      </c>
      <c r="B2985" s="2" t="s">
        <v>983</v>
      </c>
      <c r="C2985" s="2" t="s">
        <v>1009</v>
      </c>
      <c r="D2985" s="2" t="s">
        <v>1016</v>
      </c>
      <c r="E2985" s="2" t="s">
        <v>985</v>
      </c>
      <c r="F2985">
        <v>1</v>
      </c>
      <c r="G2985" s="1">
        <v>41659</v>
      </c>
      <c r="H2985" s="61">
        <v>2014</v>
      </c>
      <c r="I2985" s="5" t="s">
        <v>986</v>
      </c>
      <c r="J2985" s="1">
        <v>41668</v>
      </c>
      <c r="K2985" s="42">
        <v>3</v>
      </c>
      <c r="L2985" t="str">
        <f t="shared" si="331"/>
        <v>Somero</v>
      </c>
      <c r="M2985" s="2" t="s">
        <v>1390</v>
      </c>
      <c r="N2985" t="str">
        <f>VLOOKUP(M2985,spp!A:B,2,FALSE)</f>
        <v>Elacatinus punticulatus</v>
      </c>
      <c r="O2985">
        <f t="shared" si="330"/>
        <v>5</v>
      </c>
      <c r="P2985">
        <v>5</v>
      </c>
      <c r="AJ2985">
        <f>VLOOKUP(M2985,spp!A:C,3,FALSE)</f>
        <v>8</v>
      </c>
      <c r="AK2985">
        <f>VLOOKUP(M2985,spp!A:D,4,FALSE)</f>
        <v>3.137</v>
      </c>
      <c r="AL2985">
        <f t="shared" si="332"/>
        <v>708.5945349944443</v>
      </c>
      <c r="AM2985">
        <f t="shared" si="333"/>
        <v>17.714863374861107</v>
      </c>
      <c r="AN2985">
        <f t="shared" si="334"/>
        <v>177.14863374861108</v>
      </c>
      <c r="AO2985">
        <f t="shared" si="335"/>
        <v>0.17714863374861106</v>
      </c>
      <c r="AP2985">
        <f t="shared" si="336"/>
        <v>0.1</v>
      </c>
      <c r="AQ2985">
        <f>VLOOKUP(M2985,spp!A:H,8,FALSE)</f>
        <v>3.5</v>
      </c>
      <c r="AR2985" t="str">
        <f>VLOOKUP(M2985,spp!A:K,10,FALSE)</f>
        <v>Depredador</v>
      </c>
      <c r="AS2985" t="str">
        <f>VLOOKUP(M2985,spp!A:L,12,FALSE)</f>
        <v>LC</v>
      </c>
    </row>
    <row r="2986" spans="1:45" x14ac:dyDescent="0.3">
      <c r="A2986">
        <v>23</v>
      </c>
      <c r="B2986" s="2" t="s">
        <v>983</v>
      </c>
      <c r="C2986" s="2" t="s">
        <v>1009</v>
      </c>
      <c r="D2986" s="2" t="s">
        <v>1016</v>
      </c>
      <c r="E2986" s="2" t="s">
        <v>985</v>
      </c>
      <c r="F2986">
        <v>1</v>
      </c>
      <c r="G2986" s="1">
        <v>41659</v>
      </c>
      <c r="H2986" s="61">
        <v>2014</v>
      </c>
      <c r="I2986" s="5" t="s">
        <v>986</v>
      </c>
      <c r="J2986" s="1">
        <v>41668</v>
      </c>
      <c r="K2986" s="42">
        <v>3</v>
      </c>
      <c r="L2986" t="str">
        <f t="shared" si="331"/>
        <v>Somero</v>
      </c>
      <c r="M2986" s="2" t="s">
        <v>1048</v>
      </c>
      <c r="N2986" t="str">
        <f>VLOOKUP(M2986,spp!A:B,2,FALSE)</f>
        <v>Scarus ghobban</v>
      </c>
      <c r="O2986">
        <f t="shared" si="330"/>
        <v>9</v>
      </c>
      <c r="Q2986">
        <v>3</v>
      </c>
      <c r="T2986">
        <v>6</v>
      </c>
      <c r="AJ2986">
        <f>VLOOKUP(M2986,spp!A:C,3,FALSE)</f>
        <v>2</v>
      </c>
      <c r="AK2986">
        <f>VLOOKUP(M2986,spp!A:D,4,FALSE)</f>
        <v>2.919</v>
      </c>
      <c r="AL2986">
        <f t="shared" si="332"/>
        <v>146616.90830836332</v>
      </c>
      <c r="AM2986">
        <f t="shared" si="333"/>
        <v>3665.4227077090827</v>
      </c>
      <c r="AN2986">
        <f t="shared" si="334"/>
        <v>36654.227077090829</v>
      </c>
      <c r="AO2986">
        <f t="shared" si="335"/>
        <v>36.65422707709083</v>
      </c>
      <c r="AP2986">
        <f t="shared" si="336"/>
        <v>0.18</v>
      </c>
      <c r="AQ2986">
        <f>VLOOKUP(M2986,spp!A:H,8,FALSE)</f>
        <v>2</v>
      </c>
      <c r="AR2986" t="str">
        <f>VLOOKUP(M2986,spp!A:K,10,FALSE)</f>
        <v>Herbívoro</v>
      </c>
      <c r="AS2986" t="str">
        <f>VLOOKUP(M2986,spp!A:L,12,FALSE)</f>
        <v>LC</v>
      </c>
    </row>
    <row r="2987" spans="1:45" x14ac:dyDescent="0.3">
      <c r="A2987">
        <v>23</v>
      </c>
      <c r="B2987" s="2" t="s">
        <v>983</v>
      </c>
      <c r="C2987" s="2" t="s">
        <v>1009</v>
      </c>
      <c r="D2987" s="2" t="s">
        <v>1016</v>
      </c>
      <c r="E2987" s="2" t="s">
        <v>985</v>
      </c>
      <c r="F2987">
        <v>1</v>
      </c>
      <c r="G2987" s="1">
        <v>41659</v>
      </c>
      <c r="H2987" s="61">
        <v>2014</v>
      </c>
      <c r="I2987" s="5" t="s">
        <v>986</v>
      </c>
      <c r="J2987" s="1">
        <v>41668</v>
      </c>
      <c r="K2987" s="42">
        <v>3</v>
      </c>
      <c r="L2987" t="str">
        <f t="shared" si="331"/>
        <v>Somero</v>
      </c>
      <c r="M2987" s="2" t="s">
        <v>1063</v>
      </c>
      <c r="N2987" t="str">
        <f>VLOOKUP(M2987,spp!A:B,2,FALSE)</f>
        <v>Anisotremus taeniatus</v>
      </c>
      <c r="O2987">
        <f t="shared" si="330"/>
        <v>3</v>
      </c>
      <c r="T2987">
        <v>3</v>
      </c>
      <c r="AJ2987">
        <f>VLOOKUP(M2987,spp!A:C,3,FALSE)</f>
        <v>1</v>
      </c>
      <c r="AK2987">
        <f>VLOOKUP(M2987,spp!A:D,4,FALSE)</f>
        <v>2</v>
      </c>
      <c r="AL2987">
        <f t="shared" si="332"/>
        <v>1875</v>
      </c>
      <c r="AM2987">
        <f t="shared" si="333"/>
        <v>46.875</v>
      </c>
      <c r="AN2987">
        <f t="shared" si="334"/>
        <v>468.75</v>
      </c>
      <c r="AO2987">
        <f t="shared" si="335"/>
        <v>0.46875</v>
      </c>
      <c r="AP2987">
        <f t="shared" si="336"/>
        <v>0.06</v>
      </c>
      <c r="AQ2987">
        <f>VLOOKUP(M2987,spp!A:H,8,FALSE)</f>
        <v>4.2</v>
      </c>
      <c r="AR2987" t="str">
        <f>VLOOKUP(M2987,spp!A:K,10,FALSE)</f>
        <v>Depredador Tope</v>
      </c>
      <c r="AS2987" t="str">
        <f>VLOOKUP(M2987,spp!A:L,12,FALSE)</f>
        <v>LC</v>
      </c>
    </row>
    <row r="2988" spans="1:45" x14ac:dyDescent="0.3">
      <c r="A2988">
        <v>23</v>
      </c>
      <c r="B2988" s="2" t="s">
        <v>983</v>
      </c>
      <c r="C2988" s="2" t="s">
        <v>1009</v>
      </c>
      <c r="D2988" s="2" t="s">
        <v>1016</v>
      </c>
      <c r="E2988" s="2" t="s">
        <v>985</v>
      </c>
      <c r="F2988">
        <v>1</v>
      </c>
      <c r="G2988" s="1">
        <v>41659</v>
      </c>
      <c r="H2988" s="61">
        <v>2014</v>
      </c>
      <c r="I2988" s="5" t="s">
        <v>986</v>
      </c>
      <c r="J2988" s="1">
        <v>41668</v>
      </c>
      <c r="K2988" s="42">
        <v>3</v>
      </c>
      <c r="L2988" t="str">
        <f t="shared" si="331"/>
        <v>Somero</v>
      </c>
      <c r="M2988" s="2" t="s">
        <v>1038</v>
      </c>
      <c r="N2988" t="str">
        <f>VLOOKUP(M2988,spp!A:B,2,FALSE)</f>
        <v>Holacanthus passer</v>
      </c>
      <c r="O2988">
        <f t="shared" si="330"/>
        <v>2</v>
      </c>
      <c r="P2988">
        <v>2</v>
      </c>
      <c r="AJ2988">
        <f>VLOOKUP(M2988,spp!A:C,3,FALSE)</f>
        <v>2</v>
      </c>
      <c r="AK2988">
        <f>VLOOKUP(M2988,spp!A:D,4,FALSE)</f>
        <v>3</v>
      </c>
      <c r="AL2988">
        <f t="shared" si="332"/>
        <v>62.5</v>
      </c>
      <c r="AM2988">
        <f t="shared" si="333"/>
        <v>1.5625</v>
      </c>
      <c r="AN2988">
        <f t="shared" si="334"/>
        <v>15.625</v>
      </c>
      <c r="AO2988">
        <f t="shared" si="335"/>
        <v>1.5625E-2</v>
      </c>
      <c r="AP2988">
        <f t="shared" si="336"/>
        <v>0.04</v>
      </c>
      <c r="AQ2988">
        <f>VLOOKUP(M2988,spp!A:H,8,FALSE)</f>
        <v>2.6</v>
      </c>
      <c r="AR2988" t="str">
        <f>VLOOKUP(M2988,spp!A:K,10,FALSE)</f>
        <v>Herbívoro</v>
      </c>
      <c r="AS2988" t="str">
        <f>VLOOKUP(M2988,spp!A:L,12,FALSE)</f>
        <v>LC</v>
      </c>
    </row>
    <row r="2989" spans="1:45" x14ac:dyDescent="0.3">
      <c r="A2989">
        <v>23</v>
      </c>
      <c r="B2989" s="2" t="s">
        <v>983</v>
      </c>
      <c r="C2989" s="2" t="s">
        <v>1009</v>
      </c>
      <c r="D2989" s="2" t="s">
        <v>1016</v>
      </c>
      <c r="E2989" s="2" t="s">
        <v>985</v>
      </c>
      <c r="F2989">
        <v>1</v>
      </c>
      <c r="G2989" s="1">
        <v>41659</v>
      </c>
      <c r="H2989" s="61">
        <v>2014</v>
      </c>
      <c r="I2989" s="5" t="s">
        <v>986</v>
      </c>
      <c r="J2989" s="1">
        <v>41668</v>
      </c>
      <c r="K2989" s="42">
        <v>3</v>
      </c>
      <c r="L2989" t="str">
        <f t="shared" si="331"/>
        <v>Somero</v>
      </c>
      <c r="M2989" s="2" t="s">
        <v>1019</v>
      </c>
      <c r="N2989" t="str">
        <f>VLOOKUP(M2989,spp!A:B,2,FALSE)</f>
        <v>Stegastes acapulcoensis</v>
      </c>
      <c r="O2989">
        <f t="shared" si="330"/>
        <v>7</v>
      </c>
      <c r="P2989">
        <v>7</v>
      </c>
      <c r="AJ2989">
        <f>VLOOKUP(M2989,spp!A:C,3,FALSE)</f>
        <v>3.49E-2</v>
      </c>
      <c r="AK2989">
        <f>VLOOKUP(M2989,spp!A:D,4,FALSE)</f>
        <v>2</v>
      </c>
      <c r="AL2989">
        <f t="shared" si="332"/>
        <v>1.526875</v>
      </c>
      <c r="AM2989">
        <f t="shared" si="333"/>
        <v>3.8171875000000001E-2</v>
      </c>
      <c r="AN2989">
        <f t="shared" si="334"/>
        <v>0.38171875</v>
      </c>
      <c r="AO2989">
        <f t="shared" si="335"/>
        <v>3.8171875000000001E-4</v>
      </c>
      <c r="AP2989">
        <f t="shared" si="336"/>
        <v>0.14000000000000001</v>
      </c>
      <c r="AQ2989">
        <f>VLOOKUP(M2989,spp!A:H,8,FALSE)</f>
        <v>2</v>
      </c>
      <c r="AR2989" t="str">
        <f>VLOOKUP(M2989,spp!A:K,10,FALSE)</f>
        <v>Herbívoro</v>
      </c>
      <c r="AS2989" t="str">
        <f>VLOOKUP(M2989,spp!A:L,12,FALSE)</f>
        <v>LC</v>
      </c>
    </row>
    <row r="2990" spans="1:45" x14ac:dyDescent="0.3">
      <c r="A2990">
        <v>23</v>
      </c>
      <c r="B2990" s="2" t="s">
        <v>983</v>
      </c>
      <c r="C2990" s="2" t="s">
        <v>1009</v>
      </c>
      <c r="D2990" s="2" t="s">
        <v>1016</v>
      </c>
      <c r="E2990" s="2" t="s">
        <v>985</v>
      </c>
      <c r="F2990">
        <v>1</v>
      </c>
      <c r="G2990" s="1">
        <v>41659</v>
      </c>
      <c r="H2990" s="61">
        <v>2014</v>
      </c>
      <c r="I2990" s="5" t="s">
        <v>986</v>
      </c>
      <c r="J2990" s="1">
        <v>41668</v>
      </c>
      <c r="K2990" s="42">
        <v>3</v>
      </c>
      <c r="L2990" t="str">
        <f t="shared" si="331"/>
        <v>Somero</v>
      </c>
      <c r="M2990" s="2" t="s">
        <v>1036</v>
      </c>
      <c r="N2990" t="str">
        <f>VLOOKUP(M2990,spp!A:B,2,FALSE)</f>
        <v>Chaetodon humeralis</v>
      </c>
      <c r="O2990">
        <f t="shared" si="330"/>
        <v>2</v>
      </c>
      <c r="Q2990">
        <v>2</v>
      </c>
      <c r="AJ2990">
        <f>VLOOKUP(M2990,spp!A:C,3,FALSE)</f>
        <v>2</v>
      </c>
      <c r="AK2990">
        <f>VLOOKUP(M2990,spp!A:D,4,FALSE)</f>
        <v>2.9895</v>
      </c>
      <c r="AL2990">
        <f t="shared" si="332"/>
        <v>1652.1734475462163</v>
      </c>
      <c r="AM2990">
        <f t="shared" si="333"/>
        <v>41.304336188655405</v>
      </c>
      <c r="AN2990">
        <f t="shared" si="334"/>
        <v>413.04336188655407</v>
      </c>
      <c r="AO2990">
        <f t="shared" si="335"/>
        <v>0.41304336188655405</v>
      </c>
      <c r="AP2990">
        <f t="shared" si="336"/>
        <v>0.04</v>
      </c>
      <c r="AQ2990">
        <f>VLOOKUP(M2990,spp!A:H,8,FALSE)</f>
        <v>2.7</v>
      </c>
      <c r="AR2990" t="str">
        <f>VLOOKUP(M2990,spp!A:K,10,FALSE)</f>
        <v>Herbívoro</v>
      </c>
      <c r="AS2990" t="str">
        <f>VLOOKUP(M2990,spp!A:L,12,FALSE)</f>
        <v>LC</v>
      </c>
    </row>
    <row r="2991" spans="1:45" x14ac:dyDescent="0.3">
      <c r="A2991">
        <v>23</v>
      </c>
      <c r="B2991" s="2" t="s">
        <v>983</v>
      </c>
      <c r="C2991" s="2" t="s">
        <v>1009</v>
      </c>
      <c r="D2991" s="2" t="s">
        <v>1016</v>
      </c>
      <c r="E2991" s="2" t="s">
        <v>985</v>
      </c>
      <c r="F2991">
        <v>1</v>
      </c>
      <c r="G2991" s="1">
        <v>41659</v>
      </c>
      <c r="H2991" s="61">
        <v>2014</v>
      </c>
      <c r="I2991" s="5" t="s">
        <v>986</v>
      </c>
      <c r="J2991" s="1">
        <v>41668</v>
      </c>
      <c r="K2991" s="42">
        <v>3</v>
      </c>
      <c r="L2991" t="str">
        <f t="shared" si="331"/>
        <v>Somero</v>
      </c>
      <c r="M2991" s="2" t="s">
        <v>1043</v>
      </c>
      <c r="N2991" t="str">
        <f>VLOOKUP(M2991,spp!A:B,2,FALSE)</f>
        <v>Haemulon maculicauda</v>
      </c>
      <c r="O2991">
        <f t="shared" si="330"/>
        <v>5</v>
      </c>
      <c r="S2991">
        <v>5</v>
      </c>
      <c r="AJ2991">
        <f>VLOOKUP(M2991,spp!A:C,3,FALSE)</f>
        <v>8</v>
      </c>
      <c r="AK2991">
        <f>VLOOKUP(M2991,spp!A:D,4,FALSE)</f>
        <v>3.16</v>
      </c>
      <c r="AL2991">
        <f t="shared" si="332"/>
        <v>338891.1481343343</v>
      </c>
      <c r="AM2991">
        <f t="shared" si="333"/>
        <v>8472.2787033583572</v>
      </c>
      <c r="AN2991">
        <f t="shared" si="334"/>
        <v>84722.787033583576</v>
      </c>
      <c r="AO2991">
        <f t="shared" si="335"/>
        <v>84.722787033583572</v>
      </c>
      <c r="AP2991">
        <f t="shared" si="336"/>
        <v>0.1</v>
      </c>
      <c r="AQ2991">
        <f>VLOOKUP(M2991,spp!A:H,8,FALSE)</f>
        <v>4.2</v>
      </c>
      <c r="AR2991" t="str">
        <f>VLOOKUP(M2991,spp!A:K,10,FALSE)</f>
        <v>Depredador Tope</v>
      </c>
      <c r="AS2991" t="str">
        <f>VLOOKUP(M2991,spp!A:L,12,FALSE)</f>
        <v>LC</v>
      </c>
    </row>
    <row r="2992" spans="1:45" x14ac:dyDescent="0.3">
      <c r="A2992">
        <v>23</v>
      </c>
      <c r="B2992" s="2" t="s">
        <v>983</v>
      </c>
      <c r="C2992" s="2" t="s">
        <v>1009</v>
      </c>
      <c r="D2992" s="2" t="s">
        <v>1016</v>
      </c>
      <c r="E2992" s="2" t="s">
        <v>985</v>
      </c>
      <c r="F2992">
        <v>1</v>
      </c>
      <c r="G2992" s="1">
        <v>41659</v>
      </c>
      <c r="H2992" s="61">
        <v>2014</v>
      </c>
      <c r="I2992" s="5" t="s">
        <v>986</v>
      </c>
      <c r="J2992" s="1">
        <v>41668</v>
      </c>
      <c r="K2992" s="42">
        <v>3</v>
      </c>
      <c r="L2992" t="str">
        <f t="shared" si="331"/>
        <v>Somero</v>
      </c>
      <c r="M2992" s="2" t="s">
        <v>1032</v>
      </c>
      <c r="N2992" t="str">
        <f>VLOOKUP(M2992,spp!A:B,2,FALSE)</f>
        <v>Lutjanus argentiventris</v>
      </c>
      <c r="O2992">
        <f t="shared" si="330"/>
        <v>5</v>
      </c>
      <c r="T2992">
        <v>5</v>
      </c>
      <c r="AJ2992">
        <f>VLOOKUP(M2992,spp!A:C,3,FALSE)</f>
        <v>1</v>
      </c>
      <c r="AK2992">
        <f>VLOOKUP(M2992,spp!A:D,4,FALSE)</f>
        <v>3</v>
      </c>
      <c r="AL2992">
        <f t="shared" si="332"/>
        <v>78125</v>
      </c>
      <c r="AM2992">
        <f t="shared" si="333"/>
        <v>1953.125</v>
      </c>
      <c r="AN2992">
        <f t="shared" si="334"/>
        <v>19531.25</v>
      </c>
      <c r="AO2992">
        <f t="shared" si="335"/>
        <v>19.53125</v>
      </c>
      <c r="AP2992">
        <f t="shared" si="336"/>
        <v>0.1</v>
      </c>
      <c r="AQ2992">
        <f>VLOOKUP(M2992,spp!A:H,8,FALSE)</f>
        <v>4</v>
      </c>
      <c r="AR2992" t="str">
        <f>VLOOKUP(M2992,spp!A:K,10,FALSE)</f>
        <v>Depredador Tope</v>
      </c>
      <c r="AS2992" t="str">
        <f>VLOOKUP(M2992,spp!A:L,12,FALSE)</f>
        <v>LC</v>
      </c>
    </row>
    <row r="2993" spans="1:45" x14ac:dyDescent="0.3">
      <c r="A2993">
        <v>23</v>
      </c>
      <c r="B2993" s="2" t="s">
        <v>983</v>
      </c>
      <c r="C2993" s="2" t="s">
        <v>1009</v>
      </c>
      <c r="D2993" s="2" t="s">
        <v>1016</v>
      </c>
      <c r="E2993" s="2" t="s">
        <v>985</v>
      </c>
      <c r="F2993">
        <v>1</v>
      </c>
      <c r="G2993" s="1">
        <v>41659</v>
      </c>
      <c r="H2993" s="61">
        <v>2014</v>
      </c>
      <c r="I2993" s="5" t="s">
        <v>986</v>
      </c>
      <c r="J2993" s="1">
        <v>41668</v>
      </c>
      <c r="K2993" s="42">
        <v>3</v>
      </c>
      <c r="L2993" t="str">
        <f t="shared" si="331"/>
        <v>Somero</v>
      </c>
      <c r="M2993" s="2" t="s">
        <v>1028</v>
      </c>
      <c r="N2993" t="str">
        <f>VLOOKUP(M2993,spp!A:B,2,FALSE)</f>
        <v>Thalassoma lucasanum</v>
      </c>
      <c r="O2993">
        <f t="shared" si="330"/>
        <v>3</v>
      </c>
      <c r="S2993">
        <v>3</v>
      </c>
      <c r="AJ2993">
        <f>VLOOKUP(M2993,spp!A:C,3,FALSE)</f>
        <v>1.261E-2</v>
      </c>
      <c r="AK2993">
        <f>VLOOKUP(M2993,spp!A:D,4,FALSE)</f>
        <v>2</v>
      </c>
      <c r="AL2993">
        <f t="shared" si="332"/>
        <v>11.585437500000001</v>
      </c>
      <c r="AM2993">
        <f t="shared" si="333"/>
        <v>0.28963593750000005</v>
      </c>
      <c r="AN2993">
        <f t="shared" si="334"/>
        <v>2.8963593750000003</v>
      </c>
      <c r="AO2993">
        <f t="shared" si="335"/>
        <v>2.8963593750000005E-3</v>
      </c>
      <c r="AP2993">
        <f t="shared" si="336"/>
        <v>0.06</v>
      </c>
      <c r="AQ2993">
        <f>VLOOKUP(M2993,spp!A:H,8,FALSE)</f>
        <v>3.5</v>
      </c>
      <c r="AR2993" t="str">
        <f>VLOOKUP(M2993,spp!A:K,10,FALSE)</f>
        <v>Depredador</v>
      </c>
      <c r="AS2993" t="str">
        <f>VLOOKUP(M2993,spp!A:L,12,FALSE)</f>
        <v>LC</v>
      </c>
    </row>
    <row r="2994" spans="1:45" x14ac:dyDescent="0.3">
      <c r="A2994">
        <v>23</v>
      </c>
      <c r="B2994" s="2" t="s">
        <v>983</v>
      </c>
      <c r="C2994" s="2" t="s">
        <v>1009</v>
      </c>
      <c r="D2994" s="2" t="s">
        <v>1016</v>
      </c>
      <c r="E2994" s="2" t="s">
        <v>985</v>
      </c>
      <c r="F2994">
        <v>2</v>
      </c>
      <c r="G2994" s="1">
        <v>41659</v>
      </c>
      <c r="H2994" s="61">
        <v>2014</v>
      </c>
      <c r="I2994" s="5" t="s">
        <v>986</v>
      </c>
      <c r="J2994" s="1">
        <v>41668</v>
      </c>
      <c r="K2994" s="42">
        <v>3</v>
      </c>
      <c r="L2994" t="str">
        <f t="shared" si="331"/>
        <v>Somero</v>
      </c>
      <c r="M2994" s="2" t="s">
        <v>1390</v>
      </c>
      <c r="N2994" t="str">
        <f>VLOOKUP(M2994,spp!A:B,2,FALSE)</f>
        <v>Elacatinus punticulatus</v>
      </c>
      <c r="O2994">
        <f t="shared" si="330"/>
        <v>10</v>
      </c>
      <c r="P2994">
        <v>10</v>
      </c>
      <c r="AJ2994">
        <f>VLOOKUP(M2994,spp!A:C,3,FALSE)</f>
        <v>8</v>
      </c>
      <c r="AK2994">
        <f>VLOOKUP(M2994,spp!A:D,4,FALSE)</f>
        <v>3.137</v>
      </c>
      <c r="AL2994">
        <f t="shared" si="332"/>
        <v>1417.1890699888886</v>
      </c>
      <c r="AM2994">
        <f t="shared" si="333"/>
        <v>35.429726749722214</v>
      </c>
      <c r="AN2994">
        <f t="shared" si="334"/>
        <v>354.29726749722215</v>
      </c>
      <c r="AO2994">
        <f t="shared" si="335"/>
        <v>0.35429726749722212</v>
      </c>
      <c r="AP2994">
        <f t="shared" si="336"/>
        <v>0.2</v>
      </c>
      <c r="AQ2994">
        <f>VLOOKUP(M2994,spp!A:H,8,FALSE)</f>
        <v>3.5</v>
      </c>
      <c r="AR2994" t="str">
        <f>VLOOKUP(M2994,spp!A:K,10,FALSE)</f>
        <v>Depredador</v>
      </c>
      <c r="AS2994" t="str">
        <f>VLOOKUP(M2994,spp!A:L,12,FALSE)</f>
        <v>LC</v>
      </c>
    </row>
    <row r="2995" spans="1:45" x14ac:dyDescent="0.3">
      <c r="A2995">
        <v>23</v>
      </c>
      <c r="B2995" s="2" t="s">
        <v>983</v>
      </c>
      <c r="C2995" s="2" t="s">
        <v>1009</v>
      </c>
      <c r="D2995" s="2" t="s">
        <v>1016</v>
      </c>
      <c r="E2995" s="2" t="s">
        <v>985</v>
      </c>
      <c r="F2995">
        <v>2</v>
      </c>
      <c r="G2995" s="1">
        <v>41659</v>
      </c>
      <c r="H2995" s="61">
        <v>2014</v>
      </c>
      <c r="I2995" s="5" t="s">
        <v>986</v>
      </c>
      <c r="J2995" s="1">
        <v>41668</v>
      </c>
      <c r="K2995" s="42">
        <v>3</v>
      </c>
      <c r="L2995" t="str">
        <f t="shared" si="331"/>
        <v>Somero</v>
      </c>
      <c r="M2995" s="2" t="s">
        <v>1035</v>
      </c>
      <c r="N2995" t="str">
        <f>VLOOKUP(M2995,spp!A:B,2,FALSE)</f>
        <v>Balistes polylepis</v>
      </c>
      <c r="O2995">
        <f t="shared" si="330"/>
        <v>4</v>
      </c>
      <c r="T2995">
        <v>4</v>
      </c>
      <c r="AJ2995">
        <f>VLOOKUP(M2995,spp!A:C,3,FALSE)</f>
        <v>2</v>
      </c>
      <c r="AK2995">
        <f>VLOOKUP(M2995,spp!A:D,4,FALSE)</f>
        <v>2</v>
      </c>
      <c r="AL2995">
        <f t="shared" si="332"/>
        <v>5000</v>
      </c>
      <c r="AM2995">
        <f t="shared" si="333"/>
        <v>125</v>
      </c>
      <c r="AN2995">
        <f t="shared" si="334"/>
        <v>1250</v>
      </c>
      <c r="AO2995">
        <f t="shared" si="335"/>
        <v>1.25</v>
      </c>
      <c r="AP2995">
        <f t="shared" si="336"/>
        <v>0.08</v>
      </c>
      <c r="AQ2995">
        <f>VLOOKUP(M2995,spp!A:H,8,FALSE)</f>
        <v>3.3</v>
      </c>
      <c r="AR2995" t="str">
        <f>VLOOKUP(M2995,spp!A:K,10,FALSE)</f>
        <v>Depredador</v>
      </c>
      <c r="AS2995" t="str">
        <f>VLOOKUP(M2995,spp!A:L,12,FALSE)</f>
        <v>LC</v>
      </c>
    </row>
    <row r="2996" spans="1:45" x14ac:dyDescent="0.3">
      <c r="A2996">
        <v>23</v>
      </c>
      <c r="B2996" s="2" t="s">
        <v>983</v>
      </c>
      <c r="C2996" s="2" t="s">
        <v>1009</v>
      </c>
      <c r="D2996" s="2" t="s">
        <v>1016</v>
      </c>
      <c r="E2996" s="2" t="s">
        <v>985</v>
      </c>
      <c r="F2996">
        <v>2</v>
      </c>
      <c r="G2996" s="1">
        <v>41659</v>
      </c>
      <c r="H2996" s="61">
        <v>2014</v>
      </c>
      <c r="I2996" s="5" t="s">
        <v>986</v>
      </c>
      <c r="J2996" s="1">
        <v>41668</v>
      </c>
      <c r="K2996" s="42">
        <v>3</v>
      </c>
      <c r="L2996" t="str">
        <f t="shared" si="331"/>
        <v>Somero</v>
      </c>
      <c r="M2996" s="2" t="s">
        <v>1071</v>
      </c>
      <c r="N2996" t="str">
        <f>VLOOKUP(M2996,spp!A:B,2,FALSE)</f>
        <v>Anisotremus interruptus</v>
      </c>
      <c r="O2996">
        <f t="shared" si="330"/>
        <v>1</v>
      </c>
      <c r="T2996">
        <v>1</v>
      </c>
      <c r="AJ2996">
        <f>VLOOKUP(M2996,spp!A:C,3,FALSE)</f>
        <v>5</v>
      </c>
      <c r="AK2996">
        <f>VLOOKUP(M2996,spp!A:D,4,FALSE)</f>
        <v>2.91</v>
      </c>
      <c r="AL2996">
        <f t="shared" si="332"/>
        <v>58475.700028775253</v>
      </c>
      <c r="AM2996">
        <f t="shared" si="333"/>
        <v>1461.8925007193814</v>
      </c>
      <c r="AN2996">
        <f t="shared" si="334"/>
        <v>14618.925007193813</v>
      </c>
      <c r="AO2996">
        <f t="shared" si="335"/>
        <v>14.618925007193813</v>
      </c>
      <c r="AP2996">
        <f t="shared" si="336"/>
        <v>0.02</v>
      </c>
      <c r="AQ2996">
        <f>VLOOKUP(M2996,spp!A:H,8,FALSE)</f>
        <v>3.5</v>
      </c>
      <c r="AR2996" t="str">
        <f>VLOOKUP(M2996,spp!A:K,10,FALSE)</f>
        <v>Depredador</v>
      </c>
      <c r="AS2996" t="str">
        <f>VLOOKUP(M2996,spp!A:L,12,FALSE)</f>
        <v>LC</v>
      </c>
    </row>
    <row r="2997" spans="1:45" x14ac:dyDescent="0.3">
      <c r="A2997">
        <v>23</v>
      </c>
      <c r="B2997" s="2" t="s">
        <v>983</v>
      </c>
      <c r="C2997" s="2" t="s">
        <v>1009</v>
      </c>
      <c r="D2997" s="2" t="s">
        <v>1016</v>
      </c>
      <c r="E2997" s="2" t="s">
        <v>985</v>
      </c>
      <c r="F2997">
        <v>2</v>
      </c>
      <c r="G2997" s="1">
        <v>41659</v>
      </c>
      <c r="H2997" s="61">
        <v>2014</v>
      </c>
      <c r="I2997" s="5" t="s">
        <v>986</v>
      </c>
      <c r="J2997" s="1">
        <v>41668</v>
      </c>
      <c r="K2997" s="42">
        <v>3</v>
      </c>
      <c r="L2997" t="str">
        <f t="shared" si="331"/>
        <v>Somero</v>
      </c>
      <c r="M2997" s="2" t="s">
        <v>1036</v>
      </c>
      <c r="N2997" t="str">
        <f>VLOOKUP(M2997,spp!A:B,2,FALSE)</f>
        <v>Chaetodon humeralis</v>
      </c>
      <c r="O2997">
        <f t="shared" si="330"/>
        <v>2</v>
      </c>
      <c r="Q2997">
        <v>2</v>
      </c>
      <c r="AJ2997">
        <f>VLOOKUP(M2997,spp!A:C,3,FALSE)</f>
        <v>2</v>
      </c>
      <c r="AK2997">
        <f>VLOOKUP(M2997,spp!A:D,4,FALSE)</f>
        <v>2.9895</v>
      </c>
      <c r="AL2997">
        <f t="shared" si="332"/>
        <v>1652.1734475462163</v>
      </c>
      <c r="AM2997">
        <f t="shared" si="333"/>
        <v>41.304336188655405</v>
      </c>
      <c r="AN2997">
        <f t="shared" si="334"/>
        <v>413.04336188655407</v>
      </c>
      <c r="AO2997">
        <f t="shared" si="335"/>
        <v>0.41304336188655405</v>
      </c>
      <c r="AP2997">
        <f t="shared" si="336"/>
        <v>0.04</v>
      </c>
      <c r="AQ2997">
        <f>VLOOKUP(M2997,spp!A:H,8,FALSE)</f>
        <v>2.7</v>
      </c>
      <c r="AR2997" t="str">
        <f>VLOOKUP(M2997,spp!A:K,10,FALSE)</f>
        <v>Herbívoro</v>
      </c>
      <c r="AS2997" t="str">
        <f>VLOOKUP(M2997,spp!A:L,12,FALSE)</f>
        <v>LC</v>
      </c>
    </row>
    <row r="2998" spans="1:45" x14ac:dyDescent="0.3">
      <c r="A2998">
        <v>23</v>
      </c>
      <c r="B2998" s="2" t="s">
        <v>983</v>
      </c>
      <c r="C2998" s="2" t="s">
        <v>1009</v>
      </c>
      <c r="D2998" s="2" t="s">
        <v>1016</v>
      </c>
      <c r="E2998" s="2" t="s">
        <v>985</v>
      </c>
      <c r="F2998">
        <v>2</v>
      </c>
      <c r="G2998" s="1">
        <v>41659</v>
      </c>
      <c r="H2998" s="61">
        <v>2014</v>
      </c>
      <c r="I2998" s="5" t="s">
        <v>986</v>
      </c>
      <c r="J2998" s="1">
        <v>41668</v>
      </c>
      <c r="K2998" s="42">
        <v>3</v>
      </c>
      <c r="L2998" t="str">
        <f t="shared" si="331"/>
        <v>Somero</v>
      </c>
      <c r="M2998" s="2" t="s">
        <v>1021</v>
      </c>
      <c r="N2998" t="str">
        <f>VLOOKUP(M2998,spp!A:B,2,FALSE)</f>
        <v>Johnrandallia nigrirostris</v>
      </c>
      <c r="O2998">
        <f t="shared" si="330"/>
        <v>10</v>
      </c>
      <c r="Q2998">
        <v>10</v>
      </c>
      <c r="AJ2998">
        <f>VLOOKUP(M2998,spp!A:C,3,FALSE)</f>
        <v>2</v>
      </c>
      <c r="AK2998">
        <f>VLOOKUP(M2998,spp!A:D,4,FALSE)</f>
        <v>3</v>
      </c>
      <c r="AL2998">
        <f t="shared" si="332"/>
        <v>8437.5</v>
      </c>
      <c r="AM2998">
        <f t="shared" si="333"/>
        <v>210.9375</v>
      </c>
      <c r="AN2998">
        <f t="shared" si="334"/>
        <v>2109.375</v>
      </c>
      <c r="AO2998">
        <f t="shared" si="335"/>
        <v>2.109375</v>
      </c>
      <c r="AP2998">
        <f t="shared" si="336"/>
        <v>0.2</v>
      </c>
      <c r="AQ2998">
        <f>VLOOKUP(M2998,spp!A:H,8,FALSE)</f>
        <v>3</v>
      </c>
      <c r="AR2998" t="str">
        <f>VLOOKUP(M2998,spp!A:K,10,FALSE)</f>
        <v>Depredador</v>
      </c>
      <c r="AS2998" t="str">
        <f>VLOOKUP(M2998,spp!A:L,12,FALSE)</f>
        <v>LC</v>
      </c>
    </row>
    <row r="2999" spans="1:45" x14ac:dyDescent="0.3">
      <c r="A2999">
        <v>23</v>
      </c>
      <c r="B2999" s="2" t="s">
        <v>983</v>
      </c>
      <c r="C2999" s="2" t="s">
        <v>1009</v>
      </c>
      <c r="D2999" s="2" t="s">
        <v>1016</v>
      </c>
      <c r="E2999" s="2" t="s">
        <v>985</v>
      </c>
      <c r="F2999">
        <v>2</v>
      </c>
      <c r="G2999" s="1">
        <v>41659</v>
      </c>
      <c r="H2999" s="61">
        <v>2014</v>
      </c>
      <c r="I2999" s="5" t="s">
        <v>986</v>
      </c>
      <c r="J2999" s="1">
        <v>41668</v>
      </c>
      <c r="K2999" s="42">
        <v>3</v>
      </c>
      <c r="L2999" t="str">
        <f t="shared" si="331"/>
        <v>Somero</v>
      </c>
      <c r="M2999" s="2" t="s">
        <v>1063</v>
      </c>
      <c r="N2999" t="str">
        <f>VLOOKUP(M2999,spp!A:B,2,FALSE)</f>
        <v>Anisotremus taeniatus</v>
      </c>
      <c r="O2999">
        <f t="shared" si="330"/>
        <v>2</v>
      </c>
      <c r="T2999">
        <v>2</v>
      </c>
      <c r="AJ2999">
        <f>VLOOKUP(M2999,spp!A:C,3,FALSE)</f>
        <v>1</v>
      </c>
      <c r="AK2999">
        <f>VLOOKUP(M2999,spp!A:D,4,FALSE)</f>
        <v>2</v>
      </c>
      <c r="AL2999">
        <f t="shared" si="332"/>
        <v>1250</v>
      </c>
      <c r="AM2999">
        <f t="shared" si="333"/>
        <v>31.25</v>
      </c>
      <c r="AN2999">
        <f t="shared" si="334"/>
        <v>312.5</v>
      </c>
      <c r="AO2999">
        <f t="shared" si="335"/>
        <v>0.3125</v>
      </c>
      <c r="AP2999">
        <f t="shared" si="336"/>
        <v>0.04</v>
      </c>
      <c r="AQ2999">
        <f>VLOOKUP(M2999,spp!A:H,8,FALSE)</f>
        <v>4.2</v>
      </c>
      <c r="AR2999" t="str">
        <f>VLOOKUP(M2999,spp!A:K,10,FALSE)</f>
        <v>Depredador Tope</v>
      </c>
      <c r="AS2999" t="str">
        <f>VLOOKUP(M2999,spp!A:L,12,FALSE)</f>
        <v>LC</v>
      </c>
    </row>
    <row r="3000" spans="1:45" x14ac:dyDescent="0.3">
      <c r="A3000">
        <v>23</v>
      </c>
      <c r="B3000" s="2" t="s">
        <v>983</v>
      </c>
      <c r="C3000" s="2" t="s">
        <v>1009</v>
      </c>
      <c r="D3000" s="2" t="s">
        <v>1016</v>
      </c>
      <c r="E3000" s="2" t="s">
        <v>985</v>
      </c>
      <c r="F3000">
        <v>2</v>
      </c>
      <c r="G3000" s="1">
        <v>41659</v>
      </c>
      <c r="H3000" s="61">
        <v>2014</v>
      </c>
      <c r="I3000" s="5" t="s">
        <v>986</v>
      </c>
      <c r="J3000" s="1">
        <v>41668</v>
      </c>
      <c r="K3000" s="42">
        <v>3</v>
      </c>
      <c r="L3000" t="str">
        <f t="shared" si="331"/>
        <v>Somero</v>
      </c>
      <c r="M3000" s="2" t="s">
        <v>1043</v>
      </c>
      <c r="N3000" t="str">
        <f>VLOOKUP(M3000,spp!A:B,2,FALSE)</f>
        <v>Haemulon maculicauda</v>
      </c>
      <c r="O3000">
        <f t="shared" si="330"/>
        <v>7</v>
      </c>
      <c r="S3000">
        <v>7</v>
      </c>
      <c r="AJ3000">
        <f>VLOOKUP(M3000,spp!A:C,3,FALSE)</f>
        <v>8</v>
      </c>
      <c r="AK3000">
        <f>VLOOKUP(M3000,spp!A:D,4,FALSE)</f>
        <v>3.16</v>
      </c>
      <c r="AL3000">
        <f t="shared" si="332"/>
        <v>474447.60738806799</v>
      </c>
      <c r="AM3000">
        <f t="shared" si="333"/>
        <v>11861.1901847017</v>
      </c>
      <c r="AN3000">
        <f t="shared" si="334"/>
        <v>118611.901847017</v>
      </c>
      <c r="AO3000">
        <f t="shared" si="335"/>
        <v>118.61190184701699</v>
      </c>
      <c r="AP3000">
        <f t="shared" si="336"/>
        <v>0.14000000000000001</v>
      </c>
      <c r="AQ3000">
        <f>VLOOKUP(M3000,spp!A:H,8,FALSE)</f>
        <v>4.2</v>
      </c>
      <c r="AR3000" t="str">
        <f>VLOOKUP(M3000,spp!A:K,10,FALSE)</f>
        <v>Depredador Tope</v>
      </c>
      <c r="AS3000" t="str">
        <f>VLOOKUP(M3000,spp!A:L,12,FALSE)</f>
        <v>LC</v>
      </c>
    </row>
    <row r="3001" spans="1:45" x14ac:dyDescent="0.3">
      <c r="A3001">
        <v>23</v>
      </c>
      <c r="B3001" s="2" t="s">
        <v>983</v>
      </c>
      <c r="C3001" s="2" t="s">
        <v>1009</v>
      </c>
      <c r="D3001" s="2" t="s">
        <v>1016</v>
      </c>
      <c r="E3001" s="2" t="s">
        <v>985</v>
      </c>
      <c r="F3001">
        <v>2</v>
      </c>
      <c r="G3001" s="1">
        <v>41659</v>
      </c>
      <c r="H3001" s="61">
        <v>2014</v>
      </c>
      <c r="I3001" s="5" t="s">
        <v>986</v>
      </c>
      <c r="J3001" s="1">
        <v>41668</v>
      </c>
      <c r="K3001" s="42">
        <v>3</v>
      </c>
      <c r="L3001" t="str">
        <f t="shared" si="331"/>
        <v>Somero</v>
      </c>
      <c r="M3001" s="2" t="s">
        <v>1048</v>
      </c>
      <c r="N3001" t="str">
        <f>VLOOKUP(M3001,spp!A:B,2,FALSE)</f>
        <v>Scarus ghobban</v>
      </c>
      <c r="O3001">
        <f t="shared" si="330"/>
        <v>3</v>
      </c>
      <c r="T3001">
        <v>3</v>
      </c>
      <c r="AJ3001">
        <f>VLOOKUP(M3001,spp!A:C,3,FALSE)</f>
        <v>2</v>
      </c>
      <c r="AK3001">
        <f>VLOOKUP(M3001,spp!A:D,4,FALSE)</f>
        <v>2.919</v>
      </c>
      <c r="AL3001">
        <f t="shared" si="332"/>
        <v>72233.413018445222</v>
      </c>
      <c r="AM3001">
        <f t="shared" si="333"/>
        <v>1805.8353254611307</v>
      </c>
      <c r="AN3001">
        <f t="shared" si="334"/>
        <v>18058.353254611306</v>
      </c>
      <c r="AO3001">
        <f t="shared" si="335"/>
        <v>18.058353254611305</v>
      </c>
      <c r="AP3001">
        <f t="shared" si="336"/>
        <v>0.06</v>
      </c>
      <c r="AQ3001">
        <f>VLOOKUP(M3001,spp!A:H,8,FALSE)</f>
        <v>2</v>
      </c>
      <c r="AR3001" t="str">
        <f>VLOOKUP(M3001,spp!A:K,10,FALSE)</f>
        <v>Herbívoro</v>
      </c>
      <c r="AS3001" t="str">
        <f>VLOOKUP(M3001,spp!A:L,12,FALSE)</f>
        <v>LC</v>
      </c>
    </row>
    <row r="3002" spans="1:45" x14ac:dyDescent="0.3">
      <c r="A3002">
        <v>23</v>
      </c>
      <c r="B3002" s="2" t="s">
        <v>983</v>
      </c>
      <c r="C3002" s="2" t="s">
        <v>1009</v>
      </c>
      <c r="D3002" s="2" t="s">
        <v>1016</v>
      </c>
      <c r="E3002" s="2" t="s">
        <v>985</v>
      </c>
      <c r="F3002">
        <v>2</v>
      </c>
      <c r="G3002" s="1">
        <v>41659</v>
      </c>
      <c r="H3002" s="61">
        <v>2014</v>
      </c>
      <c r="I3002" s="5" t="s">
        <v>986</v>
      </c>
      <c r="J3002" s="1">
        <v>41668</v>
      </c>
      <c r="K3002" s="42">
        <v>3</v>
      </c>
      <c r="L3002" t="str">
        <f t="shared" si="331"/>
        <v>Somero</v>
      </c>
      <c r="M3002" s="2" t="s">
        <v>1032</v>
      </c>
      <c r="N3002" t="str">
        <f>VLOOKUP(M3002,spp!A:B,2,FALSE)</f>
        <v>Lutjanus argentiventris</v>
      </c>
      <c r="O3002">
        <f t="shared" si="330"/>
        <v>2</v>
      </c>
      <c r="T3002">
        <v>2</v>
      </c>
      <c r="AJ3002">
        <f>VLOOKUP(M3002,spp!A:C,3,FALSE)</f>
        <v>1</v>
      </c>
      <c r="AK3002">
        <f>VLOOKUP(M3002,spp!A:D,4,FALSE)</f>
        <v>3</v>
      </c>
      <c r="AL3002">
        <f t="shared" si="332"/>
        <v>31250</v>
      </c>
      <c r="AM3002">
        <f t="shared" si="333"/>
        <v>781.25</v>
      </c>
      <c r="AN3002">
        <f t="shared" si="334"/>
        <v>7812.5</v>
      </c>
      <c r="AO3002">
        <f t="shared" si="335"/>
        <v>7.8125</v>
      </c>
      <c r="AP3002">
        <f t="shared" si="336"/>
        <v>0.04</v>
      </c>
      <c r="AQ3002">
        <f>VLOOKUP(M3002,spp!A:H,8,FALSE)</f>
        <v>4</v>
      </c>
      <c r="AR3002" t="str">
        <f>VLOOKUP(M3002,spp!A:K,10,FALSE)</f>
        <v>Depredador Tope</v>
      </c>
      <c r="AS3002" t="str">
        <f>VLOOKUP(M3002,spp!A:L,12,FALSE)</f>
        <v>LC</v>
      </c>
    </row>
    <row r="3003" spans="1:45" x14ac:dyDescent="0.3">
      <c r="A3003">
        <v>23</v>
      </c>
      <c r="B3003" s="2" t="s">
        <v>983</v>
      </c>
      <c r="C3003" s="2" t="s">
        <v>1009</v>
      </c>
      <c r="D3003" s="2" t="s">
        <v>1016</v>
      </c>
      <c r="E3003" s="2" t="s">
        <v>985</v>
      </c>
      <c r="F3003">
        <v>3</v>
      </c>
      <c r="G3003" s="1">
        <v>41659</v>
      </c>
      <c r="H3003" s="61">
        <v>2014</v>
      </c>
      <c r="I3003" s="5" t="s">
        <v>986</v>
      </c>
      <c r="J3003" s="1">
        <v>41668</v>
      </c>
      <c r="K3003" s="42">
        <v>3.5</v>
      </c>
      <c r="L3003" t="str">
        <f t="shared" si="331"/>
        <v>Somero</v>
      </c>
      <c r="M3003" s="2" t="s">
        <v>1048</v>
      </c>
      <c r="N3003" t="str">
        <f>VLOOKUP(M3003,spp!A:B,2,FALSE)</f>
        <v>Scarus ghobban</v>
      </c>
      <c r="O3003">
        <f t="shared" si="330"/>
        <v>67</v>
      </c>
      <c r="R3003">
        <v>15</v>
      </c>
      <c r="S3003">
        <v>2</v>
      </c>
      <c r="T3003">
        <v>40</v>
      </c>
      <c r="U3003">
        <v>10</v>
      </c>
      <c r="AJ3003">
        <f>VLOOKUP(M3003,spp!A:C,3,FALSE)</f>
        <v>2</v>
      </c>
      <c r="AK3003">
        <f>VLOOKUP(M3003,spp!A:D,4,FALSE)</f>
        <v>2.919</v>
      </c>
      <c r="AL3003">
        <f t="shared" si="332"/>
        <v>1670798.177915276</v>
      </c>
      <c r="AM3003">
        <f t="shared" si="333"/>
        <v>41769.954447881901</v>
      </c>
      <c r="AN3003">
        <f t="shared" si="334"/>
        <v>417699.54447881901</v>
      </c>
      <c r="AO3003">
        <f t="shared" si="335"/>
        <v>417.69954447881901</v>
      </c>
      <c r="AP3003">
        <f t="shared" si="336"/>
        <v>1.34</v>
      </c>
      <c r="AQ3003">
        <f>VLOOKUP(M3003,spp!A:H,8,FALSE)</f>
        <v>2</v>
      </c>
      <c r="AR3003" t="str">
        <f>VLOOKUP(M3003,spp!A:K,10,FALSE)</f>
        <v>Herbívoro</v>
      </c>
      <c r="AS3003" t="str">
        <f>VLOOKUP(M3003,spp!A:L,12,FALSE)</f>
        <v>LC</v>
      </c>
    </row>
    <row r="3004" spans="1:45" x14ac:dyDescent="0.3">
      <c r="A3004">
        <v>23</v>
      </c>
      <c r="B3004" s="2" t="s">
        <v>983</v>
      </c>
      <c r="C3004" s="2" t="s">
        <v>1009</v>
      </c>
      <c r="D3004" s="2" t="s">
        <v>1016</v>
      </c>
      <c r="E3004" s="2" t="s">
        <v>985</v>
      </c>
      <c r="F3004">
        <v>3</v>
      </c>
      <c r="G3004" s="1">
        <v>41659</v>
      </c>
      <c r="H3004" s="61">
        <v>2014</v>
      </c>
      <c r="I3004" s="5" t="s">
        <v>986</v>
      </c>
      <c r="J3004" s="1">
        <v>41668</v>
      </c>
      <c r="K3004" s="42">
        <v>3.5</v>
      </c>
      <c r="L3004" t="str">
        <f t="shared" si="331"/>
        <v>Somero</v>
      </c>
      <c r="M3004" s="2" t="s">
        <v>1071</v>
      </c>
      <c r="N3004" t="str">
        <f>VLOOKUP(M3004,spp!A:B,2,FALSE)</f>
        <v>Anisotremus interruptus</v>
      </c>
      <c r="O3004">
        <f t="shared" si="330"/>
        <v>10</v>
      </c>
      <c r="T3004">
        <v>10</v>
      </c>
      <c r="AJ3004">
        <f>VLOOKUP(M3004,spp!A:C,3,FALSE)</f>
        <v>5</v>
      </c>
      <c r="AK3004">
        <f>VLOOKUP(M3004,spp!A:D,4,FALSE)</f>
        <v>2.91</v>
      </c>
      <c r="AL3004">
        <f t="shared" si="332"/>
        <v>584757.00028775248</v>
      </c>
      <c r="AM3004">
        <f t="shared" si="333"/>
        <v>14618.925007193811</v>
      </c>
      <c r="AN3004">
        <f t="shared" si="334"/>
        <v>146189.25007193812</v>
      </c>
      <c r="AO3004">
        <f t="shared" si="335"/>
        <v>146.18925007193812</v>
      </c>
      <c r="AP3004">
        <f t="shared" si="336"/>
        <v>0.2</v>
      </c>
      <c r="AQ3004">
        <f>VLOOKUP(M3004,spp!A:H,8,FALSE)</f>
        <v>3.5</v>
      </c>
      <c r="AR3004" t="str">
        <f>VLOOKUP(M3004,spp!A:K,10,FALSE)</f>
        <v>Depredador</v>
      </c>
      <c r="AS3004" t="str">
        <f>VLOOKUP(M3004,spp!A:L,12,FALSE)</f>
        <v>LC</v>
      </c>
    </row>
    <row r="3005" spans="1:45" x14ac:dyDescent="0.3">
      <c r="A3005">
        <v>23</v>
      </c>
      <c r="B3005" s="2" t="s">
        <v>983</v>
      </c>
      <c r="C3005" s="2" t="s">
        <v>1009</v>
      </c>
      <c r="D3005" s="2" t="s">
        <v>1016</v>
      </c>
      <c r="E3005" s="2" t="s">
        <v>985</v>
      </c>
      <c r="F3005">
        <v>3</v>
      </c>
      <c r="G3005" s="1">
        <v>41659</v>
      </c>
      <c r="H3005" s="61">
        <v>2014</v>
      </c>
      <c r="I3005" s="5" t="s">
        <v>986</v>
      </c>
      <c r="J3005" s="1">
        <v>41668</v>
      </c>
      <c r="K3005" s="42">
        <v>3.5</v>
      </c>
      <c r="L3005" t="str">
        <f t="shared" si="331"/>
        <v>Somero</v>
      </c>
      <c r="M3005" s="2" t="s">
        <v>1063</v>
      </c>
      <c r="N3005" t="str">
        <f>VLOOKUP(M3005,spp!A:B,2,FALSE)</f>
        <v>Anisotremus taeniatus</v>
      </c>
      <c r="O3005">
        <f t="shared" si="330"/>
        <v>9</v>
      </c>
      <c r="T3005">
        <v>9</v>
      </c>
      <c r="AJ3005">
        <f>VLOOKUP(M3005,spp!A:C,3,FALSE)</f>
        <v>1</v>
      </c>
      <c r="AK3005">
        <f>VLOOKUP(M3005,spp!A:D,4,FALSE)</f>
        <v>2</v>
      </c>
      <c r="AL3005">
        <f t="shared" si="332"/>
        <v>5625</v>
      </c>
      <c r="AM3005">
        <f t="shared" si="333"/>
        <v>140.625</v>
      </c>
      <c r="AN3005">
        <f t="shared" si="334"/>
        <v>1406.25</v>
      </c>
      <c r="AO3005">
        <f t="shared" si="335"/>
        <v>1.40625</v>
      </c>
      <c r="AP3005">
        <f t="shared" si="336"/>
        <v>0.18</v>
      </c>
      <c r="AQ3005">
        <f>VLOOKUP(M3005,spp!A:H,8,FALSE)</f>
        <v>4.2</v>
      </c>
      <c r="AR3005" t="str">
        <f>VLOOKUP(M3005,spp!A:K,10,FALSE)</f>
        <v>Depredador Tope</v>
      </c>
      <c r="AS3005" t="str">
        <f>VLOOKUP(M3005,spp!A:L,12,FALSE)</f>
        <v>LC</v>
      </c>
    </row>
    <row r="3006" spans="1:45" x14ac:dyDescent="0.3">
      <c r="A3006">
        <v>23</v>
      </c>
      <c r="B3006" s="2" t="s">
        <v>983</v>
      </c>
      <c r="C3006" s="2" t="s">
        <v>1009</v>
      </c>
      <c r="D3006" s="2" t="s">
        <v>1016</v>
      </c>
      <c r="E3006" s="2" t="s">
        <v>985</v>
      </c>
      <c r="F3006">
        <v>3</v>
      </c>
      <c r="G3006" s="1">
        <v>41659</v>
      </c>
      <c r="H3006" s="61">
        <v>2014</v>
      </c>
      <c r="I3006" s="5" t="s">
        <v>986</v>
      </c>
      <c r="J3006" s="1">
        <v>41668</v>
      </c>
      <c r="K3006" s="42">
        <v>3.5</v>
      </c>
      <c r="L3006" t="str">
        <f t="shared" si="331"/>
        <v>Somero</v>
      </c>
      <c r="M3006" s="2" t="s">
        <v>1042</v>
      </c>
      <c r="N3006" t="str">
        <f>VLOOKUP(M3006,spp!A:B,2,FALSE)</f>
        <v>Bodianus diplotaenia</v>
      </c>
      <c r="O3006">
        <f t="shared" ref="O3006:O3069" si="337">+SUM(P3006:AF3006)</f>
        <v>2</v>
      </c>
      <c r="Q3006">
        <v>2</v>
      </c>
      <c r="AJ3006">
        <f>VLOOKUP(M3006,spp!A:C,3,FALSE)</f>
        <v>2.01E-2</v>
      </c>
      <c r="AK3006">
        <f>VLOOKUP(M3006,spp!A:D,4,FALSE)</f>
        <v>2</v>
      </c>
      <c r="AL3006">
        <f t="shared" si="332"/>
        <v>2.26125</v>
      </c>
      <c r="AM3006">
        <f t="shared" si="333"/>
        <v>5.6531249999999998E-2</v>
      </c>
      <c r="AN3006">
        <f t="shared" si="334"/>
        <v>0.5653125</v>
      </c>
      <c r="AO3006">
        <f t="shared" si="335"/>
        <v>5.6531249999999995E-4</v>
      </c>
      <c r="AP3006">
        <f t="shared" si="336"/>
        <v>0.04</v>
      </c>
      <c r="AQ3006">
        <f>VLOOKUP(M3006,spp!A:H,8,FALSE)</f>
        <v>3.4</v>
      </c>
      <c r="AR3006" t="str">
        <f>VLOOKUP(M3006,spp!A:K,10,FALSE)</f>
        <v>Depredador</v>
      </c>
      <c r="AS3006" t="str">
        <f>VLOOKUP(M3006,spp!A:L,12,FALSE)</f>
        <v>LC</v>
      </c>
    </row>
    <row r="3007" spans="1:45" x14ac:dyDescent="0.3">
      <c r="A3007">
        <v>23</v>
      </c>
      <c r="B3007" s="2" t="s">
        <v>983</v>
      </c>
      <c r="C3007" s="2" t="s">
        <v>1009</v>
      </c>
      <c r="D3007" s="2" t="s">
        <v>1016</v>
      </c>
      <c r="E3007" s="2" t="s">
        <v>985</v>
      </c>
      <c r="F3007">
        <v>3</v>
      </c>
      <c r="G3007" s="1">
        <v>41659</v>
      </c>
      <c r="H3007" s="61">
        <v>2014</v>
      </c>
      <c r="I3007" s="5" t="s">
        <v>986</v>
      </c>
      <c r="J3007" s="1">
        <v>41668</v>
      </c>
      <c r="K3007" s="42">
        <v>3.5</v>
      </c>
      <c r="L3007" t="str">
        <f t="shared" si="331"/>
        <v>Somero</v>
      </c>
      <c r="M3007" s="2" t="s">
        <v>1019</v>
      </c>
      <c r="N3007" t="str">
        <f>VLOOKUP(M3007,spp!A:B,2,FALSE)</f>
        <v>Stegastes acapulcoensis</v>
      </c>
      <c r="O3007">
        <f t="shared" si="337"/>
        <v>25</v>
      </c>
      <c r="P3007">
        <v>10</v>
      </c>
      <c r="Q3007">
        <v>15</v>
      </c>
      <c r="AJ3007">
        <f>VLOOKUP(M3007,spp!A:C,3,FALSE)</f>
        <v>3.49E-2</v>
      </c>
      <c r="AK3007">
        <f>VLOOKUP(M3007,spp!A:D,4,FALSE)</f>
        <v>2</v>
      </c>
      <c r="AL3007">
        <f t="shared" si="332"/>
        <v>31.628124999999997</v>
      </c>
      <c r="AM3007">
        <f t="shared" si="333"/>
        <v>0.79070312499999995</v>
      </c>
      <c r="AN3007">
        <f t="shared" si="334"/>
        <v>7.9070312499999993</v>
      </c>
      <c r="AO3007">
        <f t="shared" si="335"/>
        <v>7.90703125E-3</v>
      </c>
      <c r="AP3007">
        <f t="shared" si="336"/>
        <v>0.5</v>
      </c>
      <c r="AQ3007">
        <f>VLOOKUP(M3007,spp!A:H,8,FALSE)</f>
        <v>2</v>
      </c>
      <c r="AR3007" t="str">
        <f>VLOOKUP(M3007,spp!A:K,10,FALSE)</f>
        <v>Herbívoro</v>
      </c>
      <c r="AS3007" t="str">
        <f>VLOOKUP(M3007,spp!A:L,12,FALSE)</f>
        <v>LC</v>
      </c>
    </row>
    <row r="3008" spans="1:45" x14ac:dyDescent="0.3">
      <c r="A3008">
        <v>23</v>
      </c>
      <c r="B3008" s="2" t="s">
        <v>983</v>
      </c>
      <c r="C3008" s="2" t="s">
        <v>1009</v>
      </c>
      <c r="D3008" s="2" t="s">
        <v>1016</v>
      </c>
      <c r="E3008" s="2" t="s">
        <v>985</v>
      </c>
      <c r="F3008">
        <v>3</v>
      </c>
      <c r="G3008" s="1">
        <v>41659</v>
      </c>
      <c r="H3008" s="61">
        <v>2014</v>
      </c>
      <c r="I3008" s="5" t="s">
        <v>986</v>
      </c>
      <c r="J3008" s="1">
        <v>41668</v>
      </c>
      <c r="K3008" s="42">
        <v>3.5</v>
      </c>
      <c r="L3008" t="str">
        <f t="shared" si="331"/>
        <v>Somero</v>
      </c>
      <c r="M3008" s="2" t="s">
        <v>1021</v>
      </c>
      <c r="N3008" t="str">
        <f>VLOOKUP(M3008,spp!A:B,2,FALSE)</f>
        <v>Johnrandallia nigrirostris</v>
      </c>
      <c r="O3008">
        <f t="shared" si="337"/>
        <v>3</v>
      </c>
      <c r="R3008">
        <v>3</v>
      </c>
      <c r="AJ3008">
        <f>VLOOKUP(M3008,spp!A:C,3,FALSE)</f>
        <v>2</v>
      </c>
      <c r="AK3008">
        <f>VLOOKUP(M3008,spp!A:D,4,FALSE)</f>
        <v>3</v>
      </c>
      <c r="AL3008">
        <f t="shared" si="332"/>
        <v>11718.75</v>
      </c>
      <c r="AM3008">
        <f t="shared" si="333"/>
        <v>292.96875</v>
      </c>
      <c r="AN3008">
        <f t="shared" si="334"/>
        <v>2929.6875</v>
      </c>
      <c r="AO3008">
        <f t="shared" si="335"/>
        <v>2.9296875</v>
      </c>
      <c r="AP3008">
        <f t="shared" si="336"/>
        <v>0.06</v>
      </c>
      <c r="AQ3008">
        <f>VLOOKUP(M3008,spp!A:H,8,FALSE)</f>
        <v>3</v>
      </c>
      <c r="AR3008" t="str">
        <f>VLOOKUP(M3008,spp!A:K,10,FALSE)</f>
        <v>Depredador</v>
      </c>
      <c r="AS3008" t="str">
        <f>VLOOKUP(M3008,spp!A:L,12,FALSE)</f>
        <v>LC</v>
      </c>
    </row>
    <row r="3009" spans="1:45" x14ac:dyDescent="0.3">
      <c r="A3009">
        <v>23</v>
      </c>
      <c r="B3009" s="2" t="s">
        <v>983</v>
      </c>
      <c r="C3009" s="2" t="s">
        <v>1009</v>
      </c>
      <c r="D3009" s="2" t="s">
        <v>1016</v>
      </c>
      <c r="E3009" s="2" t="s">
        <v>985</v>
      </c>
      <c r="F3009">
        <v>3</v>
      </c>
      <c r="G3009" s="1">
        <v>41659</v>
      </c>
      <c r="H3009" s="61">
        <v>2014</v>
      </c>
      <c r="I3009" s="5" t="s">
        <v>986</v>
      </c>
      <c r="J3009" s="1">
        <v>41668</v>
      </c>
      <c r="K3009" s="42">
        <v>3.5</v>
      </c>
      <c r="L3009" t="str">
        <f t="shared" si="331"/>
        <v>Somero</v>
      </c>
      <c r="M3009" s="2" t="s">
        <v>1033</v>
      </c>
      <c r="N3009" t="str">
        <f>VLOOKUP(M3009,spp!A:B,2,FALSE)</f>
        <v>Cephalopholis panamensis</v>
      </c>
      <c r="O3009">
        <f t="shared" si="337"/>
        <v>2</v>
      </c>
      <c r="T3009">
        <v>2</v>
      </c>
      <c r="AJ3009">
        <f>VLOOKUP(M3009,spp!A:C,3,FALSE)</f>
        <v>2</v>
      </c>
      <c r="AK3009">
        <f>VLOOKUP(M3009,spp!A:D,4,FALSE)</f>
        <v>3</v>
      </c>
      <c r="AL3009">
        <f t="shared" si="332"/>
        <v>62500</v>
      </c>
      <c r="AM3009">
        <f t="shared" si="333"/>
        <v>1562.5</v>
      </c>
      <c r="AN3009">
        <f t="shared" si="334"/>
        <v>15625</v>
      </c>
      <c r="AO3009">
        <f t="shared" si="335"/>
        <v>15.625</v>
      </c>
      <c r="AP3009">
        <f t="shared" si="336"/>
        <v>0.04</v>
      </c>
      <c r="AQ3009">
        <f>VLOOKUP(M3009,spp!A:H,8,FALSE)</f>
        <v>4</v>
      </c>
      <c r="AR3009" t="str">
        <f>VLOOKUP(M3009,spp!A:K,10,FALSE)</f>
        <v>Depredador Tope</v>
      </c>
      <c r="AS3009" t="str">
        <f>VLOOKUP(M3009,spp!A:L,12,FALSE)</f>
        <v>LC</v>
      </c>
    </row>
    <row r="3010" spans="1:45" x14ac:dyDescent="0.3">
      <c r="A3010">
        <v>23</v>
      </c>
      <c r="B3010" s="2" t="s">
        <v>983</v>
      </c>
      <c r="C3010" s="2" t="s">
        <v>1009</v>
      </c>
      <c r="D3010" s="2" t="s">
        <v>1016</v>
      </c>
      <c r="E3010" s="2" t="s">
        <v>985</v>
      </c>
      <c r="F3010">
        <v>3</v>
      </c>
      <c r="G3010" s="1">
        <v>41659</v>
      </c>
      <c r="H3010" s="61">
        <v>2014</v>
      </c>
      <c r="I3010" s="5" t="s">
        <v>986</v>
      </c>
      <c r="J3010" s="1">
        <v>41668</v>
      </c>
      <c r="K3010" s="42">
        <v>3.5</v>
      </c>
      <c r="L3010" t="str">
        <f t="shared" si="331"/>
        <v>Somero</v>
      </c>
      <c r="M3010" s="2" t="s">
        <v>1054</v>
      </c>
      <c r="N3010" t="str">
        <f>VLOOKUP(M3010,spp!A:B,2,FALSE)</f>
        <v>Halichoeres nicholsi</v>
      </c>
      <c r="O3010">
        <f t="shared" si="337"/>
        <v>2</v>
      </c>
      <c r="T3010">
        <v>2</v>
      </c>
      <c r="AJ3010">
        <f>VLOOKUP(M3010,spp!A:C,3,FALSE)</f>
        <v>1.26E-2</v>
      </c>
      <c r="AK3010">
        <f>VLOOKUP(M3010,spp!A:D,4,FALSE)</f>
        <v>3</v>
      </c>
      <c r="AL3010">
        <f t="shared" si="332"/>
        <v>393.75</v>
      </c>
      <c r="AM3010">
        <f t="shared" si="333"/>
        <v>9.84375</v>
      </c>
      <c r="AN3010">
        <f t="shared" si="334"/>
        <v>98.4375</v>
      </c>
      <c r="AO3010">
        <f t="shared" si="335"/>
        <v>9.8437499999999997E-2</v>
      </c>
      <c r="AP3010">
        <f t="shared" si="336"/>
        <v>0.04</v>
      </c>
      <c r="AQ3010">
        <f>VLOOKUP(M3010,spp!A:H,8,FALSE)</f>
        <v>4</v>
      </c>
      <c r="AR3010" t="str">
        <f>VLOOKUP(M3010,spp!A:K,10,FALSE)</f>
        <v>Depredador Tope</v>
      </c>
      <c r="AS3010" t="str">
        <f>VLOOKUP(M3010,spp!A:L,12,FALSE)</f>
        <v>LC</v>
      </c>
    </row>
    <row r="3011" spans="1:45" x14ac:dyDescent="0.3">
      <c r="A3011">
        <v>23</v>
      </c>
      <c r="B3011" s="2" t="s">
        <v>983</v>
      </c>
      <c r="C3011" s="2" t="s">
        <v>1009</v>
      </c>
      <c r="D3011" s="2" t="s">
        <v>1016</v>
      </c>
      <c r="E3011" s="2" t="s">
        <v>985</v>
      </c>
      <c r="F3011">
        <v>3</v>
      </c>
      <c r="G3011" s="1">
        <v>41659</v>
      </c>
      <c r="H3011" s="61">
        <v>2014</v>
      </c>
      <c r="I3011" s="5" t="s">
        <v>986</v>
      </c>
      <c r="J3011" s="1">
        <v>41668</v>
      </c>
      <c r="K3011" s="42">
        <v>3.5</v>
      </c>
      <c r="L3011" t="str">
        <f t="shared" si="331"/>
        <v>Somero</v>
      </c>
      <c r="M3011" s="2" t="s">
        <v>1017</v>
      </c>
      <c r="N3011" t="str">
        <f>VLOOKUP(M3011,spp!A:B,2,FALSE)</f>
        <v>Halichoeres dispilus</v>
      </c>
      <c r="O3011">
        <f t="shared" si="337"/>
        <v>30</v>
      </c>
      <c r="P3011">
        <v>10</v>
      </c>
      <c r="Q3011">
        <v>20</v>
      </c>
      <c r="AJ3011">
        <f>VLOOKUP(M3011,spp!A:C,3,FALSE)</f>
        <v>1.26E-2</v>
      </c>
      <c r="AK3011">
        <f>VLOOKUP(M3011,spp!A:D,4,FALSE)</f>
        <v>3</v>
      </c>
      <c r="AL3011">
        <f t="shared" si="332"/>
        <v>108.28125</v>
      </c>
      <c r="AM3011">
        <f t="shared" si="333"/>
        <v>2.70703125</v>
      </c>
      <c r="AN3011">
        <f t="shared" si="334"/>
        <v>27.0703125</v>
      </c>
      <c r="AO3011">
        <f t="shared" si="335"/>
        <v>2.7070312499999999E-2</v>
      </c>
      <c r="AP3011">
        <f t="shared" si="336"/>
        <v>0.6</v>
      </c>
      <c r="AQ3011">
        <f>VLOOKUP(M3011,spp!A:H,8,FALSE)</f>
        <v>3.9</v>
      </c>
      <c r="AR3011" t="str">
        <f>VLOOKUP(M3011,spp!A:K,10,FALSE)</f>
        <v>Depredador</v>
      </c>
      <c r="AS3011" t="str">
        <f>VLOOKUP(M3011,spp!A:L,12,FALSE)</f>
        <v>LC</v>
      </c>
    </row>
    <row r="3012" spans="1:45" x14ac:dyDescent="0.3">
      <c r="A3012">
        <v>23</v>
      </c>
      <c r="B3012" s="2" t="s">
        <v>983</v>
      </c>
      <c r="C3012" s="2" t="s">
        <v>1009</v>
      </c>
      <c r="D3012" s="2" t="s">
        <v>1016</v>
      </c>
      <c r="E3012" s="2" t="s">
        <v>985</v>
      </c>
      <c r="F3012">
        <v>3</v>
      </c>
      <c r="G3012" s="1">
        <v>41659</v>
      </c>
      <c r="H3012" s="61">
        <v>2014</v>
      </c>
      <c r="I3012" s="5" t="s">
        <v>986</v>
      </c>
      <c r="J3012" s="1">
        <v>41668</v>
      </c>
      <c r="K3012" s="42">
        <v>3.5</v>
      </c>
      <c r="L3012" t="str">
        <f t="shared" ref="L3012:L3075" si="338">IF(K3012&gt;6,"Profundo","Somero")</f>
        <v>Somero</v>
      </c>
      <c r="M3012" s="2" t="s">
        <v>1028</v>
      </c>
      <c r="N3012" t="str">
        <f>VLOOKUP(M3012,spp!A:B,2,FALSE)</f>
        <v>Thalassoma lucasanum</v>
      </c>
      <c r="O3012">
        <f t="shared" si="337"/>
        <v>15</v>
      </c>
      <c r="Q3012">
        <v>15</v>
      </c>
      <c r="AJ3012">
        <f>VLOOKUP(M3012,spp!A:C,3,FALSE)</f>
        <v>1.261E-2</v>
      </c>
      <c r="AK3012">
        <f>VLOOKUP(M3012,spp!A:D,4,FALSE)</f>
        <v>2</v>
      </c>
      <c r="AL3012">
        <f t="shared" ref="AL3012:AL3075" si="339">((AJ3012*$P$2^AK3012)*P3012)+((AJ3012*$Q$2^AK3012)*Q3012)+((AJ3012*$R$2^AK3012)*R3012)+((AJ3012*$S$2^AK3012)*S3012)+((AJ3012*$T$2^AK3012)*T3012)+((AJ3012*$U$2^AK3012)*U3012)+((AJ3012*$V$2^AK3012)*V3012)+((AJ3012*$W$2^AK3012)*W3012)+((AJ3012*$X$2^AK3012)*X3012)+((AJ3012*$Y$2^AK3012)*Y3012)+((AJ3012*$Z$2^AK3012)*Z3012)+((AJ3012*$AA$2^AK3012)*AA3012)+((AJ3012*$AB$2^AK3012)*AB3012)+ ((AJ3012*$AC$2^AK3012)*AC3012)+((AJ3012*$AD$2^AK3012)*AD3012)+((AJ3012*$AE$2^AK3012)*AE3012)+((AJ3012*$AF$2^AK3012)*AF3012)+((AJ3012*$AG$2^AK3012)*AG3012)+((AJ3012*$AH$2^AK3012)*AH3012)</f>
        <v>10.639687500000001</v>
      </c>
      <c r="AM3012">
        <f t="shared" ref="AM3012:AM3075" si="340">AL3012/40</f>
        <v>0.26599218750000003</v>
      </c>
      <c r="AN3012">
        <f t="shared" ref="AN3012:AN3075" si="341">AM3012*10</f>
        <v>2.6599218750000002</v>
      </c>
      <c r="AO3012">
        <f t="shared" ref="AO3012:AO3075" si="342">AN3012/1000</f>
        <v>2.6599218750000004E-3</v>
      </c>
      <c r="AP3012">
        <f t="shared" ref="AP3012:AP3075" si="343">O3012/$C$1</f>
        <v>0.3</v>
      </c>
      <c r="AQ3012">
        <f>VLOOKUP(M3012,spp!A:H,8,FALSE)</f>
        <v>3.5</v>
      </c>
      <c r="AR3012" t="str">
        <f>VLOOKUP(M3012,spp!A:K,10,FALSE)</f>
        <v>Depredador</v>
      </c>
      <c r="AS3012" t="str">
        <f>VLOOKUP(M3012,spp!A:L,12,FALSE)</f>
        <v>LC</v>
      </c>
    </row>
    <row r="3013" spans="1:45" x14ac:dyDescent="0.3">
      <c r="A3013">
        <v>23</v>
      </c>
      <c r="B3013" s="2" t="s">
        <v>983</v>
      </c>
      <c r="C3013" s="2" t="s">
        <v>1009</v>
      </c>
      <c r="D3013" s="2" t="s">
        <v>1016</v>
      </c>
      <c r="E3013" s="2" t="s">
        <v>985</v>
      </c>
      <c r="F3013">
        <v>3</v>
      </c>
      <c r="G3013" s="1">
        <v>41659</v>
      </c>
      <c r="H3013" s="61">
        <v>2014</v>
      </c>
      <c r="I3013" s="5" t="s">
        <v>986</v>
      </c>
      <c r="J3013" s="1">
        <v>41668</v>
      </c>
      <c r="K3013" s="42">
        <v>3.5</v>
      </c>
      <c r="L3013" t="str">
        <f t="shared" si="338"/>
        <v>Somero</v>
      </c>
      <c r="M3013" s="2" t="s">
        <v>1036</v>
      </c>
      <c r="N3013" t="str">
        <f>VLOOKUP(M3013,spp!A:B,2,FALSE)</f>
        <v>Chaetodon humeralis</v>
      </c>
      <c r="O3013">
        <f t="shared" si="337"/>
        <v>1</v>
      </c>
      <c r="Q3013">
        <v>1</v>
      </c>
      <c r="AJ3013">
        <f>VLOOKUP(M3013,spp!A:C,3,FALSE)</f>
        <v>2</v>
      </c>
      <c r="AK3013">
        <f>VLOOKUP(M3013,spp!A:D,4,FALSE)</f>
        <v>2.9895</v>
      </c>
      <c r="AL3013">
        <f t="shared" si="339"/>
        <v>826.08672377310813</v>
      </c>
      <c r="AM3013">
        <f t="shared" si="340"/>
        <v>20.652168094327703</v>
      </c>
      <c r="AN3013">
        <f t="shared" si="341"/>
        <v>206.52168094327703</v>
      </c>
      <c r="AO3013">
        <f t="shared" si="342"/>
        <v>0.20652168094327703</v>
      </c>
      <c r="AP3013">
        <f t="shared" si="343"/>
        <v>0.02</v>
      </c>
      <c r="AQ3013">
        <f>VLOOKUP(M3013,spp!A:H,8,FALSE)</f>
        <v>2.7</v>
      </c>
      <c r="AR3013" t="str">
        <f>VLOOKUP(M3013,spp!A:K,10,FALSE)</f>
        <v>Herbívoro</v>
      </c>
      <c r="AS3013" t="str">
        <f>VLOOKUP(M3013,spp!A:L,12,FALSE)</f>
        <v>LC</v>
      </c>
    </row>
    <row r="3014" spans="1:45" x14ac:dyDescent="0.3">
      <c r="A3014">
        <v>23</v>
      </c>
      <c r="B3014" s="2" t="s">
        <v>983</v>
      </c>
      <c r="C3014" s="2" t="s">
        <v>1009</v>
      </c>
      <c r="D3014" s="2" t="s">
        <v>1016</v>
      </c>
      <c r="E3014" s="2" t="s">
        <v>985</v>
      </c>
      <c r="F3014">
        <v>3</v>
      </c>
      <c r="G3014" s="1">
        <v>41659</v>
      </c>
      <c r="H3014" s="61">
        <v>2014</v>
      </c>
      <c r="I3014" s="5" t="s">
        <v>986</v>
      </c>
      <c r="J3014" s="1">
        <v>41668</v>
      </c>
      <c r="K3014" s="42">
        <v>3.5</v>
      </c>
      <c r="L3014" t="str">
        <f t="shared" si="338"/>
        <v>Somero</v>
      </c>
      <c r="M3014" s="2" t="s">
        <v>1022</v>
      </c>
      <c r="N3014" t="str">
        <f>VLOOKUP(M3014,spp!A:B,2,FALSE)</f>
        <v>Epinephelus labriformis</v>
      </c>
      <c r="O3014">
        <f t="shared" si="337"/>
        <v>1</v>
      </c>
      <c r="T3014">
        <v>1</v>
      </c>
      <c r="AJ3014">
        <f>VLOOKUP(M3014,spp!A:C,3,FALSE)</f>
        <v>3</v>
      </c>
      <c r="AK3014">
        <f>VLOOKUP(M3014,spp!A:D,4,FALSE)</f>
        <v>2.9</v>
      </c>
      <c r="AL3014">
        <f t="shared" si="339"/>
        <v>33974.046734891948</v>
      </c>
      <c r="AM3014">
        <f t="shared" si="340"/>
        <v>849.35116837229873</v>
      </c>
      <c r="AN3014">
        <f t="shared" si="341"/>
        <v>8493.5116837229871</v>
      </c>
      <c r="AO3014">
        <f t="shared" si="342"/>
        <v>8.4935116837229874</v>
      </c>
      <c r="AP3014">
        <f t="shared" si="343"/>
        <v>0.02</v>
      </c>
      <c r="AQ3014">
        <f>VLOOKUP(M3014,spp!A:H,8,FALSE)</f>
        <v>4</v>
      </c>
      <c r="AR3014" t="str">
        <f>VLOOKUP(M3014,spp!A:K,10,FALSE)</f>
        <v>Depredador Tope</v>
      </c>
      <c r="AS3014" t="str">
        <f>VLOOKUP(M3014,spp!A:L,12,FALSE)</f>
        <v>LC</v>
      </c>
    </row>
    <row r="3015" spans="1:45" x14ac:dyDescent="0.3">
      <c r="A3015">
        <v>23</v>
      </c>
      <c r="B3015" s="2" t="s">
        <v>983</v>
      </c>
      <c r="C3015" s="2" t="s">
        <v>1009</v>
      </c>
      <c r="D3015" s="2" t="s">
        <v>1016</v>
      </c>
      <c r="E3015" s="2" t="s">
        <v>985</v>
      </c>
      <c r="F3015">
        <v>3</v>
      </c>
      <c r="G3015" s="1">
        <v>41659</v>
      </c>
      <c r="H3015" s="61">
        <v>2014</v>
      </c>
      <c r="I3015" s="5" t="s">
        <v>986</v>
      </c>
      <c r="J3015" s="1">
        <v>41668</v>
      </c>
      <c r="K3015" s="42">
        <v>3.5</v>
      </c>
      <c r="L3015" t="str">
        <f t="shared" si="338"/>
        <v>Somero</v>
      </c>
      <c r="M3015" s="2" t="s">
        <v>1390</v>
      </c>
      <c r="N3015" t="str">
        <f>VLOOKUP(M3015,spp!A:B,2,FALSE)</f>
        <v>Elacatinus punticulatus</v>
      </c>
      <c r="O3015">
        <f t="shared" si="337"/>
        <v>20</v>
      </c>
      <c r="P3015">
        <v>20</v>
      </c>
      <c r="AJ3015">
        <f>VLOOKUP(M3015,spp!A:C,3,FALSE)</f>
        <v>8</v>
      </c>
      <c r="AK3015">
        <f>VLOOKUP(M3015,spp!A:D,4,FALSE)</f>
        <v>3.137</v>
      </c>
      <c r="AL3015">
        <f t="shared" si="339"/>
        <v>2834.3781399777772</v>
      </c>
      <c r="AM3015">
        <f t="shared" si="340"/>
        <v>70.859453499444427</v>
      </c>
      <c r="AN3015">
        <f t="shared" si="341"/>
        <v>708.5945349944443</v>
      </c>
      <c r="AO3015">
        <f t="shared" si="342"/>
        <v>0.70859453499444425</v>
      </c>
      <c r="AP3015">
        <f t="shared" si="343"/>
        <v>0.4</v>
      </c>
      <c r="AQ3015">
        <f>VLOOKUP(M3015,spp!A:H,8,FALSE)</f>
        <v>3.5</v>
      </c>
      <c r="AR3015" t="str">
        <f>VLOOKUP(M3015,spp!A:K,10,FALSE)</f>
        <v>Depredador</v>
      </c>
      <c r="AS3015" t="str">
        <f>VLOOKUP(M3015,spp!A:L,12,FALSE)</f>
        <v>LC</v>
      </c>
    </row>
    <row r="3016" spans="1:45" x14ac:dyDescent="0.3">
      <c r="A3016">
        <v>18</v>
      </c>
      <c r="B3016" s="2" t="s">
        <v>983</v>
      </c>
      <c r="C3016" s="2" t="s">
        <v>1009</v>
      </c>
      <c r="D3016" s="2" t="s">
        <v>1011</v>
      </c>
      <c r="E3016" s="2" t="s">
        <v>985</v>
      </c>
      <c r="F3016">
        <v>1</v>
      </c>
      <c r="G3016" s="1">
        <v>41661</v>
      </c>
      <c r="H3016" s="61">
        <v>2014</v>
      </c>
      <c r="I3016" s="5" t="s">
        <v>986</v>
      </c>
      <c r="J3016" s="1">
        <v>41668</v>
      </c>
      <c r="K3016" s="42">
        <v>2.8</v>
      </c>
      <c r="L3016" t="str">
        <f t="shared" si="338"/>
        <v>Somero</v>
      </c>
      <c r="M3016" s="2" t="s">
        <v>1019</v>
      </c>
      <c r="N3016" t="str">
        <f>VLOOKUP(M3016,spp!A:B,2,FALSE)</f>
        <v>Stegastes acapulcoensis</v>
      </c>
      <c r="O3016">
        <f t="shared" si="337"/>
        <v>15</v>
      </c>
      <c r="P3016">
        <v>15</v>
      </c>
      <c r="AJ3016">
        <f>VLOOKUP(M3016,spp!A:C,3,FALSE)</f>
        <v>3.49E-2</v>
      </c>
      <c r="AK3016">
        <f>VLOOKUP(M3016,spp!A:D,4,FALSE)</f>
        <v>2</v>
      </c>
      <c r="AL3016">
        <f t="shared" si="339"/>
        <v>3.2718750000000001</v>
      </c>
      <c r="AM3016">
        <f t="shared" si="340"/>
        <v>8.1796875000000005E-2</v>
      </c>
      <c r="AN3016">
        <f t="shared" si="341"/>
        <v>0.81796875000000002</v>
      </c>
      <c r="AO3016">
        <f t="shared" si="342"/>
        <v>8.1796875000000001E-4</v>
      </c>
      <c r="AP3016">
        <f t="shared" si="343"/>
        <v>0.3</v>
      </c>
      <c r="AQ3016">
        <f>VLOOKUP(M3016,spp!A:H,8,FALSE)</f>
        <v>2</v>
      </c>
      <c r="AR3016" t="str">
        <f>VLOOKUP(M3016,spp!A:K,10,FALSE)</f>
        <v>Herbívoro</v>
      </c>
      <c r="AS3016" t="str">
        <f>VLOOKUP(M3016,spp!A:L,12,FALSE)</f>
        <v>LC</v>
      </c>
    </row>
    <row r="3017" spans="1:45" x14ac:dyDescent="0.3">
      <c r="A3017">
        <v>18</v>
      </c>
      <c r="B3017" s="2" t="s">
        <v>983</v>
      </c>
      <c r="C3017" s="2" t="s">
        <v>1009</v>
      </c>
      <c r="D3017" s="2" t="s">
        <v>1011</v>
      </c>
      <c r="E3017" s="2" t="s">
        <v>985</v>
      </c>
      <c r="F3017">
        <v>1</v>
      </c>
      <c r="G3017" s="1">
        <v>41661</v>
      </c>
      <c r="H3017" s="61">
        <v>2014</v>
      </c>
      <c r="I3017" s="5" t="s">
        <v>986</v>
      </c>
      <c r="J3017" s="1">
        <v>41668</v>
      </c>
      <c r="K3017" s="42">
        <v>2.8</v>
      </c>
      <c r="L3017" t="str">
        <f t="shared" si="338"/>
        <v>Somero</v>
      </c>
      <c r="M3017" s="2" t="s">
        <v>1028</v>
      </c>
      <c r="N3017" t="str">
        <f>VLOOKUP(M3017,spp!A:B,2,FALSE)</f>
        <v>Thalassoma lucasanum</v>
      </c>
      <c r="O3017">
        <f t="shared" si="337"/>
        <v>22</v>
      </c>
      <c r="Q3017">
        <v>20</v>
      </c>
      <c r="R3017">
        <v>2</v>
      </c>
      <c r="AJ3017">
        <f>VLOOKUP(M3017,spp!A:C,3,FALSE)</f>
        <v>1.261E-2</v>
      </c>
      <c r="AK3017">
        <f>VLOOKUP(M3017,spp!A:D,4,FALSE)</f>
        <v>2</v>
      </c>
      <c r="AL3017">
        <f t="shared" si="339"/>
        <v>18.126875000000002</v>
      </c>
      <c r="AM3017">
        <f t="shared" si="340"/>
        <v>0.45317187500000006</v>
      </c>
      <c r="AN3017">
        <f t="shared" si="341"/>
        <v>4.5317187500000005</v>
      </c>
      <c r="AO3017">
        <f t="shared" si="342"/>
        <v>4.5317187500000002E-3</v>
      </c>
      <c r="AP3017">
        <f t="shared" si="343"/>
        <v>0.44</v>
      </c>
      <c r="AQ3017">
        <f>VLOOKUP(M3017,spp!A:H,8,FALSE)</f>
        <v>3.5</v>
      </c>
      <c r="AR3017" t="str">
        <f>VLOOKUP(M3017,spp!A:K,10,FALSE)</f>
        <v>Depredador</v>
      </c>
      <c r="AS3017" t="str">
        <f>VLOOKUP(M3017,spp!A:L,12,FALSE)</f>
        <v>LC</v>
      </c>
    </row>
    <row r="3018" spans="1:45" x14ac:dyDescent="0.3">
      <c r="A3018">
        <v>18</v>
      </c>
      <c r="B3018" s="2" t="s">
        <v>983</v>
      </c>
      <c r="C3018" s="2" t="s">
        <v>1009</v>
      </c>
      <c r="D3018" s="2" t="s">
        <v>1011</v>
      </c>
      <c r="E3018" s="2" t="s">
        <v>985</v>
      </c>
      <c r="F3018">
        <v>1</v>
      </c>
      <c r="G3018" s="1">
        <v>41661</v>
      </c>
      <c r="H3018" s="61">
        <v>2014</v>
      </c>
      <c r="I3018" s="5" t="s">
        <v>986</v>
      </c>
      <c r="J3018" s="1">
        <v>41668</v>
      </c>
      <c r="K3018" s="42">
        <v>2.8</v>
      </c>
      <c r="L3018" t="str">
        <f t="shared" si="338"/>
        <v>Somero</v>
      </c>
      <c r="M3018" s="2" t="s">
        <v>1017</v>
      </c>
      <c r="N3018" t="str">
        <f>VLOOKUP(M3018,spp!A:B,2,FALSE)</f>
        <v>Halichoeres dispilus</v>
      </c>
      <c r="O3018">
        <f t="shared" si="337"/>
        <v>5</v>
      </c>
      <c r="Q3018">
        <v>5</v>
      </c>
      <c r="AJ3018">
        <f>VLOOKUP(M3018,spp!A:C,3,FALSE)</f>
        <v>1.26E-2</v>
      </c>
      <c r="AK3018">
        <f>VLOOKUP(M3018,spp!A:D,4,FALSE)</f>
        <v>3</v>
      </c>
      <c r="AL3018">
        <f t="shared" si="339"/>
        <v>26.578125</v>
      </c>
      <c r="AM3018">
        <f t="shared" si="340"/>
        <v>0.66445312499999998</v>
      </c>
      <c r="AN3018">
        <f t="shared" si="341"/>
        <v>6.64453125</v>
      </c>
      <c r="AO3018">
        <f t="shared" si="342"/>
        <v>6.6445312500000003E-3</v>
      </c>
      <c r="AP3018">
        <f t="shared" si="343"/>
        <v>0.1</v>
      </c>
      <c r="AQ3018">
        <f>VLOOKUP(M3018,spp!A:H,8,FALSE)</f>
        <v>3.9</v>
      </c>
      <c r="AR3018" t="str">
        <f>VLOOKUP(M3018,spp!A:K,10,FALSE)</f>
        <v>Depredador</v>
      </c>
      <c r="AS3018" t="str">
        <f>VLOOKUP(M3018,spp!A:L,12,FALSE)</f>
        <v>LC</v>
      </c>
    </row>
    <row r="3019" spans="1:45" x14ac:dyDescent="0.3">
      <c r="A3019">
        <v>18</v>
      </c>
      <c r="B3019" s="2" t="s">
        <v>983</v>
      </c>
      <c r="C3019" s="2" t="s">
        <v>1009</v>
      </c>
      <c r="D3019" s="2" t="s">
        <v>1011</v>
      </c>
      <c r="E3019" s="2" t="s">
        <v>985</v>
      </c>
      <c r="F3019">
        <v>1</v>
      </c>
      <c r="G3019" s="1">
        <v>41661</v>
      </c>
      <c r="H3019" s="61">
        <v>2014</v>
      </c>
      <c r="I3019" s="5" t="s">
        <v>986</v>
      </c>
      <c r="J3019" s="1">
        <v>41668</v>
      </c>
      <c r="K3019" s="42">
        <v>2.8</v>
      </c>
      <c r="L3019" t="str">
        <f t="shared" si="338"/>
        <v>Somero</v>
      </c>
      <c r="M3019" s="2" t="s">
        <v>1022</v>
      </c>
      <c r="N3019" t="str">
        <f>VLOOKUP(M3019,spp!A:B,2,FALSE)</f>
        <v>Epinephelus labriformis</v>
      </c>
      <c r="O3019">
        <f t="shared" si="337"/>
        <v>1</v>
      </c>
      <c r="T3019">
        <v>1</v>
      </c>
      <c r="AJ3019">
        <f>VLOOKUP(M3019,spp!A:C,3,FALSE)</f>
        <v>3</v>
      </c>
      <c r="AK3019">
        <f>VLOOKUP(M3019,spp!A:D,4,FALSE)</f>
        <v>2.9</v>
      </c>
      <c r="AL3019">
        <f t="shared" si="339"/>
        <v>33974.046734891948</v>
      </c>
      <c r="AM3019">
        <f t="shared" si="340"/>
        <v>849.35116837229873</v>
      </c>
      <c r="AN3019">
        <f t="shared" si="341"/>
        <v>8493.5116837229871</v>
      </c>
      <c r="AO3019">
        <f t="shared" si="342"/>
        <v>8.4935116837229874</v>
      </c>
      <c r="AP3019">
        <f t="shared" si="343"/>
        <v>0.02</v>
      </c>
      <c r="AQ3019">
        <f>VLOOKUP(M3019,spp!A:H,8,FALSE)</f>
        <v>4</v>
      </c>
      <c r="AR3019" t="str">
        <f>VLOOKUP(M3019,spp!A:K,10,FALSE)</f>
        <v>Depredador Tope</v>
      </c>
      <c r="AS3019" t="str">
        <f>VLOOKUP(M3019,spp!A:L,12,FALSE)</f>
        <v>LC</v>
      </c>
    </row>
    <row r="3020" spans="1:45" x14ac:dyDescent="0.3">
      <c r="A3020">
        <v>18</v>
      </c>
      <c r="B3020" s="2" t="s">
        <v>983</v>
      </c>
      <c r="C3020" s="2" t="s">
        <v>1009</v>
      </c>
      <c r="D3020" s="2" t="s">
        <v>1011</v>
      </c>
      <c r="E3020" s="2" t="s">
        <v>985</v>
      </c>
      <c r="F3020">
        <v>2</v>
      </c>
      <c r="G3020" s="1">
        <v>41661</v>
      </c>
      <c r="H3020" s="61">
        <v>2014</v>
      </c>
      <c r="I3020" s="5" t="s">
        <v>986</v>
      </c>
      <c r="J3020" s="1">
        <v>41668</v>
      </c>
      <c r="K3020" s="42">
        <v>2.8</v>
      </c>
      <c r="L3020" t="str">
        <f t="shared" si="338"/>
        <v>Somero</v>
      </c>
      <c r="M3020" s="2" t="s">
        <v>1028</v>
      </c>
      <c r="N3020" t="str">
        <f>VLOOKUP(M3020,spp!A:B,2,FALSE)</f>
        <v>Thalassoma lucasanum</v>
      </c>
      <c r="O3020">
        <f t="shared" si="337"/>
        <v>42</v>
      </c>
      <c r="Q3020">
        <v>42</v>
      </c>
      <c r="AJ3020">
        <f>VLOOKUP(M3020,spp!A:C,3,FALSE)</f>
        <v>1.261E-2</v>
      </c>
      <c r="AK3020">
        <f>VLOOKUP(M3020,spp!A:D,4,FALSE)</f>
        <v>2</v>
      </c>
      <c r="AL3020">
        <f t="shared" si="339"/>
        <v>29.791125000000001</v>
      </c>
      <c r="AM3020">
        <f t="shared" si="340"/>
        <v>0.74477812500000007</v>
      </c>
      <c r="AN3020">
        <f t="shared" si="341"/>
        <v>7.4477812500000002</v>
      </c>
      <c r="AO3020">
        <f t="shared" si="342"/>
        <v>7.4477812500000004E-3</v>
      </c>
      <c r="AP3020">
        <f t="shared" si="343"/>
        <v>0.84</v>
      </c>
      <c r="AQ3020">
        <f>VLOOKUP(M3020,spp!A:H,8,FALSE)</f>
        <v>3.5</v>
      </c>
      <c r="AR3020" t="str">
        <f>VLOOKUP(M3020,spp!A:K,10,FALSE)</f>
        <v>Depredador</v>
      </c>
      <c r="AS3020" t="str">
        <f>VLOOKUP(M3020,spp!A:L,12,FALSE)</f>
        <v>LC</v>
      </c>
    </row>
    <row r="3021" spans="1:45" x14ac:dyDescent="0.3">
      <c r="A3021">
        <v>18</v>
      </c>
      <c r="B3021" s="2" t="s">
        <v>983</v>
      </c>
      <c r="C3021" s="2" t="s">
        <v>1009</v>
      </c>
      <c r="D3021" s="2" t="s">
        <v>1011</v>
      </c>
      <c r="E3021" s="2" t="s">
        <v>985</v>
      </c>
      <c r="F3021">
        <v>2</v>
      </c>
      <c r="G3021" s="1">
        <v>41661</v>
      </c>
      <c r="H3021" s="61">
        <v>2014</v>
      </c>
      <c r="I3021" s="5" t="s">
        <v>986</v>
      </c>
      <c r="J3021" s="1">
        <v>41668</v>
      </c>
      <c r="K3021" s="42">
        <v>2.8</v>
      </c>
      <c r="L3021" t="str">
        <f t="shared" si="338"/>
        <v>Somero</v>
      </c>
      <c r="M3021" s="2" t="s">
        <v>1019</v>
      </c>
      <c r="N3021" t="str">
        <f>VLOOKUP(M3021,spp!A:B,2,FALSE)</f>
        <v>Stegastes acapulcoensis</v>
      </c>
      <c r="O3021">
        <f t="shared" si="337"/>
        <v>25</v>
      </c>
      <c r="P3021">
        <v>25</v>
      </c>
      <c r="AJ3021">
        <f>VLOOKUP(M3021,spp!A:C,3,FALSE)</f>
        <v>3.49E-2</v>
      </c>
      <c r="AK3021">
        <f>VLOOKUP(M3021,spp!A:D,4,FALSE)</f>
        <v>2</v>
      </c>
      <c r="AL3021">
        <f t="shared" si="339"/>
        <v>5.453125</v>
      </c>
      <c r="AM3021">
        <f t="shared" si="340"/>
        <v>0.13632812499999999</v>
      </c>
      <c r="AN3021">
        <f t="shared" si="341"/>
        <v>1.36328125</v>
      </c>
      <c r="AO3021">
        <f t="shared" si="342"/>
        <v>1.3632812499999999E-3</v>
      </c>
      <c r="AP3021">
        <f t="shared" si="343"/>
        <v>0.5</v>
      </c>
      <c r="AQ3021">
        <f>VLOOKUP(M3021,spp!A:H,8,FALSE)</f>
        <v>2</v>
      </c>
      <c r="AR3021" t="str">
        <f>VLOOKUP(M3021,spp!A:K,10,FALSE)</f>
        <v>Herbívoro</v>
      </c>
      <c r="AS3021" t="str">
        <f>VLOOKUP(M3021,spp!A:L,12,FALSE)</f>
        <v>LC</v>
      </c>
    </row>
    <row r="3022" spans="1:45" x14ac:dyDescent="0.3">
      <c r="A3022">
        <v>18</v>
      </c>
      <c r="B3022" s="2" t="s">
        <v>983</v>
      </c>
      <c r="C3022" s="2" t="s">
        <v>1009</v>
      </c>
      <c r="D3022" s="2" t="s">
        <v>1011</v>
      </c>
      <c r="E3022" s="2" t="s">
        <v>985</v>
      </c>
      <c r="F3022">
        <v>2</v>
      </c>
      <c r="G3022" s="1">
        <v>41661</v>
      </c>
      <c r="H3022" s="61">
        <v>2014</v>
      </c>
      <c r="I3022" s="5" t="s">
        <v>986</v>
      </c>
      <c r="J3022" s="1">
        <v>41668</v>
      </c>
      <c r="K3022" s="42">
        <v>2.8</v>
      </c>
      <c r="L3022" t="str">
        <f t="shared" si="338"/>
        <v>Somero</v>
      </c>
      <c r="M3022" s="2" t="s">
        <v>1017</v>
      </c>
      <c r="N3022" t="str">
        <f>VLOOKUP(M3022,spp!A:B,2,FALSE)</f>
        <v>Halichoeres dispilus</v>
      </c>
      <c r="O3022">
        <f t="shared" si="337"/>
        <v>15</v>
      </c>
      <c r="P3022">
        <v>10</v>
      </c>
      <c r="Q3022">
        <v>5</v>
      </c>
      <c r="AJ3022">
        <f>VLOOKUP(M3022,spp!A:C,3,FALSE)</f>
        <v>1.26E-2</v>
      </c>
      <c r="AK3022">
        <f>VLOOKUP(M3022,spp!A:D,4,FALSE)</f>
        <v>3</v>
      </c>
      <c r="AL3022">
        <f t="shared" si="339"/>
        <v>28.546875</v>
      </c>
      <c r="AM3022">
        <f t="shared" si="340"/>
        <v>0.71367187499999996</v>
      </c>
      <c r="AN3022">
        <f t="shared" si="341"/>
        <v>7.13671875</v>
      </c>
      <c r="AO3022">
        <f t="shared" si="342"/>
        <v>7.1367187499999998E-3</v>
      </c>
      <c r="AP3022">
        <f t="shared" si="343"/>
        <v>0.3</v>
      </c>
      <c r="AQ3022">
        <f>VLOOKUP(M3022,spp!A:H,8,FALSE)</f>
        <v>3.9</v>
      </c>
      <c r="AR3022" t="str">
        <f>VLOOKUP(M3022,spp!A:K,10,FALSE)</f>
        <v>Depredador</v>
      </c>
      <c r="AS3022" t="str">
        <f>VLOOKUP(M3022,spp!A:L,12,FALSE)</f>
        <v>LC</v>
      </c>
    </row>
    <row r="3023" spans="1:45" x14ac:dyDescent="0.3">
      <c r="A3023">
        <v>18</v>
      </c>
      <c r="B3023" s="2" t="s">
        <v>983</v>
      </c>
      <c r="C3023" s="2" t="s">
        <v>1009</v>
      </c>
      <c r="D3023" s="2" t="s">
        <v>1011</v>
      </c>
      <c r="E3023" s="2" t="s">
        <v>985</v>
      </c>
      <c r="F3023">
        <v>3</v>
      </c>
      <c r="G3023" s="1">
        <v>41661</v>
      </c>
      <c r="H3023" s="61">
        <v>2014</v>
      </c>
      <c r="I3023" s="5" t="s">
        <v>986</v>
      </c>
      <c r="J3023" s="1">
        <v>41668</v>
      </c>
      <c r="K3023" s="42">
        <v>4</v>
      </c>
      <c r="L3023" t="str">
        <f t="shared" si="338"/>
        <v>Somero</v>
      </c>
      <c r="M3023" s="2" t="s">
        <v>1028</v>
      </c>
      <c r="N3023" t="str">
        <f>VLOOKUP(M3023,spp!A:B,2,FALSE)</f>
        <v>Thalassoma lucasanum</v>
      </c>
      <c r="O3023">
        <f t="shared" si="337"/>
        <v>39</v>
      </c>
      <c r="Q3023">
        <v>35</v>
      </c>
      <c r="R3023">
        <v>4</v>
      </c>
      <c r="AJ3023">
        <f>VLOOKUP(M3023,spp!A:C,3,FALSE)</f>
        <v>1.261E-2</v>
      </c>
      <c r="AK3023">
        <f>VLOOKUP(M3023,spp!A:D,4,FALSE)</f>
        <v>2</v>
      </c>
      <c r="AL3023">
        <f t="shared" si="339"/>
        <v>32.707187500000003</v>
      </c>
      <c r="AM3023">
        <f t="shared" si="340"/>
        <v>0.81767968750000009</v>
      </c>
      <c r="AN3023">
        <f t="shared" si="341"/>
        <v>8.1767968750000009</v>
      </c>
      <c r="AO3023">
        <f t="shared" si="342"/>
        <v>8.1767968750000013E-3</v>
      </c>
      <c r="AP3023">
        <f t="shared" si="343"/>
        <v>0.78</v>
      </c>
      <c r="AQ3023">
        <f>VLOOKUP(M3023,spp!A:H,8,FALSE)</f>
        <v>3.5</v>
      </c>
      <c r="AR3023" t="str">
        <f>VLOOKUP(M3023,spp!A:K,10,FALSE)</f>
        <v>Depredador</v>
      </c>
      <c r="AS3023" t="str">
        <f>VLOOKUP(M3023,spp!A:L,12,FALSE)</f>
        <v>LC</v>
      </c>
    </row>
    <row r="3024" spans="1:45" x14ac:dyDescent="0.3">
      <c r="A3024">
        <v>18</v>
      </c>
      <c r="B3024" s="2" t="s">
        <v>983</v>
      </c>
      <c r="C3024" s="2" t="s">
        <v>1009</v>
      </c>
      <c r="D3024" s="2" t="s">
        <v>1011</v>
      </c>
      <c r="E3024" s="2" t="s">
        <v>985</v>
      </c>
      <c r="F3024">
        <v>3</v>
      </c>
      <c r="G3024" s="1">
        <v>41661</v>
      </c>
      <c r="H3024" s="61">
        <v>2014</v>
      </c>
      <c r="I3024" s="5" t="s">
        <v>986</v>
      </c>
      <c r="J3024" s="1">
        <v>41668</v>
      </c>
      <c r="K3024" s="42">
        <v>4</v>
      </c>
      <c r="L3024" t="str">
        <f t="shared" si="338"/>
        <v>Somero</v>
      </c>
      <c r="M3024" s="2" t="s">
        <v>1017</v>
      </c>
      <c r="N3024" t="str">
        <f>VLOOKUP(M3024,spp!A:B,2,FALSE)</f>
        <v>Halichoeres dispilus</v>
      </c>
      <c r="O3024">
        <f t="shared" si="337"/>
        <v>250</v>
      </c>
      <c r="P3024">
        <v>240</v>
      </c>
      <c r="Q3024">
        <v>10</v>
      </c>
      <c r="AJ3024">
        <f>VLOOKUP(M3024,spp!A:C,3,FALSE)</f>
        <v>1.26E-2</v>
      </c>
      <c r="AK3024">
        <f>VLOOKUP(M3024,spp!A:D,4,FALSE)</f>
        <v>3</v>
      </c>
      <c r="AL3024">
        <f t="shared" si="339"/>
        <v>100.40625</v>
      </c>
      <c r="AM3024">
        <f t="shared" si="340"/>
        <v>2.5101562500000001</v>
      </c>
      <c r="AN3024">
        <f t="shared" si="341"/>
        <v>25.1015625</v>
      </c>
      <c r="AO3024">
        <f t="shared" si="342"/>
        <v>2.5101562500000001E-2</v>
      </c>
      <c r="AP3024">
        <f t="shared" si="343"/>
        <v>5</v>
      </c>
      <c r="AQ3024">
        <f>VLOOKUP(M3024,spp!A:H,8,FALSE)</f>
        <v>3.9</v>
      </c>
      <c r="AR3024" t="str">
        <f>VLOOKUP(M3024,spp!A:K,10,FALSE)</f>
        <v>Depredador</v>
      </c>
      <c r="AS3024" t="str">
        <f>VLOOKUP(M3024,spp!A:L,12,FALSE)</f>
        <v>LC</v>
      </c>
    </row>
    <row r="3025" spans="1:45" x14ac:dyDescent="0.3">
      <c r="A3025">
        <v>18</v>
      </c>
      <c r="B3025" s="2" t="s">
        <v>983</v>
      </c>
      <c r="C3025" s="2" t="s">
        <v>1009</v>
      </c>
      <c r="D3025" s="2" t="s">
        <v>1011</v>
      </c>
      <c r="E3025" s="2" t="s">
        <v>985</v>
      </c>
      <c r="F3025">
        <v>3</v>
      </c>
      <c r="G3025" s="1">
        <v>41661</v>
      </c>
      <c r="H3025" s="61">
        <v>2014</v>
      </c>
      <c r="I3025" s="5" t="s">
        <v>986</v>
      </c>
      <c r="J3025" s="1">
        <v>41668</v>
      </c>
      <c r="K3025" s="42">
        <v>4</v>
      </c>
      <c r="L3025" t="str">
        <f t="shared" si="338"/>
        <v>Somero</v>
      </c>
      <c r="M3025" s="2" t="s">
        <v>1019</v>
      </c>
      <c r="N3025" t="str">
        <f>VLOOKUP(M3025,spp!A:B,2,FALSE)</f>
        <v>Stegastes acapulcoensis</v>
      </c>
      <c r="O3025">
        <f t="shared" si="337"/>
        <v>15</v>
      </c>
      <c r="P3025">
        <v>15</v>
      </c>
      <c r="AJ3025">
        <f>VLOOKUP(M3025,spp!A:C,3,FALSE)</f>
        <v>3.49E-2</v>
      </c>
      <c r="AK3025">
        <f>VLOOKUP(M3025,spp!A:D,4,FALSE)</f>
        <v>2</v>
      </c>
      <c r="AL3025">
        <f t="shared" si="339"/>
        <v>3.2718750000000001</v>
      </c>
      <c r="AM3025">
        <f t="shared" si="340"/>
        <v>8.1796875000000005E-2</v>
      </c>
      <c r="AN3025">
        <f t="shared" si="341"/>
        <v>0.81796875000000002</v>
      </c>
      <c r="AO3025">
        <f t="shared" si="342"/>
        <v>8.1796875000000001E-4</v>
      </c>
      <c r="AP3025">
        <f t="shared" si="343"/>
        <v>0.3</v>
      </c>
      <c r="AQ3025">
        <f>VLOOKUP(M3025,spp!A:H,8,FALSE)</f>
        <v>2</v>
      </c>
      <c r="AR3025" t="str">
        <f>VLOOKUP(M3025,spp!A:K,10,FALSE)</f>
        <v>Herbívoro</v>
      </c>
      <c r="AS3025" t="str">
        <f>VLOOKUP(M3025,spp!A:L,12,FALSE)</f>
        <v>LC</v>
      </c>
    </row>
    <row r="3026" spans="1:45" x14ac:dyDescent="0.3">
      <c r="A3026">
        <v>18</v>
      </c>
      <c r="B3026" s="2" t="s">
        <v>983</v>
      </c>
      <c r="C3026" s="2" t="s">
        <v>1009</v>
      </c>
      <c r="D3026" s="2" t="s">
        <v>1011</v>
      </c>
      <c r="E3026" s="2" t="s">
        <v>985</v>
      </c>
      <c r="F3026">
        <v>3</v>
      </c>
      <c r="G3026" s="1">
        <v>41661</v>
      </c>
      <c r="H3026" s="61">
        <v>2014</v>
      </c>
      <c r="I3026" s="5" t="s">
        <v>986</v>
      </c>
      <c r="J3026" s="1">
        <v>41668</v>
      </c>
      <c r="K3026" s="42">
        <v>4</v>
      </c>
      <c r="L3026" t="str">
        <f t="shared" si="338"/>
        <v>Somero</v>
      </c>
      <c r="M3026" s="2" t="s">
        <v>1048</v>
      </c>
      <c r="N3026" t="str">
        <f>VLOOKUP(M3026,spp!A:B,2,FALSE)</f>
        <v>Scarus ghobban</v>
      </c>
      <c r="O3026">
        <f t="shared" si="337"/>
        <v>3</v>
      </c>
      <c r="U3026">
        <v>3</v>
      </c>
      <c r="AJ3026">
        <f>VLOOKUP(M3026,spp!A:C,3,FALSE)</f>
        <v>2</v>
      </c>
      <c r="AK3026">
        <f>VLOOKUP(M3026,spp!A:D,4,FALSE)</f>
        <v>2.919</v>
      </c>
      <c r="AL3026">
        <f t="shared" si="339"/>
        <v>192879.41130425088</v>
      </c>
      <c r="AM3026">
        <f t="shared" si="340"/>
        <v>4821.9852826062724</v>
      </c>
      <c r="AN3026">
        <f t="shared" si="341"/>
        <v>48219.852826062721</v>
      </c>
      <c r="AO3026">
        <f t="shared" si="342"/>
        <v>48.21985282606272</v>
      </c>
      <c r="AP3026">
        <f t="shared" si="343"/>
        <v>0.06</v>
      </c>
      <c r="AQ3026">
        <f>VLOOKUP(M3026,spp!A:H,8,FALSE)</f>
        <v>2</v>
      </c>
      <c r="AR3026" t="str">
        <f>VLOOKUP(M3026,spp!A:K,10,FALSE)</f>
        <v>Herbívoro</v>
      </c>
      <c r="AS3026" t="str">
        <f>VLOOKUP(M3026,spp!A:L,12,FALSE)</f>
        <v>LC</v>
      </c>
    </row>
    <row r="3027" spans="1:45" x14ac:dyDescent="0.3">
      <c r="A3027">
        <v>18</v>
      </c>
      <c r="B3027" s="2" t="s">
        <v>983</v>
      </c>
      <c r="C3027" s="2" t="s">
        <v>1009</v>
      </c>
      <c r="D3027" s="2" t="s">
        <v>1011</v>
      </c>
      <c r="E3027" s="2" t="s">
        <v>985</v>
      </c>
      <c r="F3027">
        <v>3</v>
      </c>
      <c r="G3027" s="1">
        <v>41661</v>
      </c>
      <c r="H3027" s="61">
        <v>2014</v>
      </c>
      <c r="I3027" s="5" t="s">
        <v>986</v>
      </c>
      <c r="J3027" s="1">
        <v>41668</v>
      </c>
      <c r="K3027" s="42">
        <v>4</v>
      </c>
      <c r="L3027" t="str">
        <f t="shared" si="338"/>
        <v>Somero</v>
      </c>
      <c r="M3027" s="2" t="s">
        <v>1044</v>
      </c>
      <c r="N3027" t="str">
        <f>VLOOKUP(M3027,spp!A:B,2,FALSE)</f>
        <v>Scarus perrico</v>
      </c>
      <c r="O3027">
        <f t="shared" si="337"/>
        <v>1</v>
      </c>
      <c r="U3027">
        <v>1</v>
      </c>
      <c r="AJ3027">
        <f>VLOOKUP(M3027,spp!A:C,3,FALSE)</f>
        <v>1</v>
      </c>
      <c r="AK3027">
        <f>VLOOKUP(M3027,spp!A:D,4,FALSE)</f>
        <v>3</v>
      </c>
      <c r="AL3027">
        <f t="shared" si="339"/>
        <v>42875</v>
      </c>
      <c r="AM3027">
        <f t="shared" si="340"/>
        <v>1071.875</v>
      </c>
      <c r="AN3027">
        <f t="shared" si="341"/>
        <v>10718.75</v>
      </c>
      <c r="AO3027">
        <f t="shared" si="342"/>
        <v>10.71875</v>
      </c>
      <c r="AP3027">
        <f t="shared" si="343"/>
        <v>0.02</v>
      </c>
      <c r="AQ3027">
        <f>VLOOKUP(M3027,spp!A:H,8,FALSE)</f>
        <v>2</v>
      </c>
      <c r="AR3027" t="str">
        <f>VLOOKUP(M3027,spp!A:K,10,FALSE)</f>
        <v>Herbívoro</v>
      </c>
      <c r="AS3027" t="str">
        <f>VLOOKUP(M3027,spp!A:L,12,FALSE)</f>
        <v>LC</v>
      </c>
    </row>
    <row r="3028" spans="1:45" x14ac:dyDescent="0.3">
      <c r="A3028">
        <v>18</v>
      </c>
      <c r="B3028" s="2" t="s">
        <v>983</v>
      </c>
      <c r="C3028" s="2" t="s">
        <v>1009</v>
      </c>
      <c r="D3028" s="2" t="s">
        <v>1011</v>
      </c>
      <c r="E3028" s="2" t="s">
        <v>985</v>
      </c>
      <c r="F3028">
        <v>3</v>
      </c>
      <c r="G3028" s="1">
        <v>41661</v>
      </c>
      <c r="H3028" s="61">
        <v>2014</v>
      </c>
      <c r="I3028" s="5" t="s">
        <v>986</v>
      </c>
      <c r="J3028" s="1">
        <v>41668</v>
      </c>
      <c r="K3028" s="42">
        <v>4</v>
      </c>
      <c r="L3028" t="str">
        <f t="shared" si="338"/>
        <v>Somero</v>
      </c>
      <c r="M3028" s="2" t="s">
        <v>1039</v>
      </c>
      <c r="N3028" t="str">
        <f>VLOOKUP(M3028,spp!A:B,2,FALSE)</f>
        <v>Lutjanus guttatus</v>
      </c>
      <c r="O3028">
        <f t="shared" si="337"/>
        <v>200</v>
      </c>
      <c r="T3028">
        <v>200</v>
      </c>
      <c r="AJ3028">
        <f>VLOOKUP(M3028,spp!A:C,3,FALSE)</f>
        <v>1.43E-2</v>
      </c>
      <c r="AK3028">
        <f>VLOOKUP(M3028,spp!A:D,4,FALSE)</f>
        <v>3</v>
      </c>
      <c r="AL3028">
        <f t="shared" si="339"/>
        <v>44687.5</v>
      </c>
      <c r="AM3028">
        <f t="shared" si="340"/>
        <v>1117.1875</v>
      </c>
      <c r="AN3028">
        <f t="shared" si="341"/>
        <v>11171.875</v>
      </c>
      <c r="AO3028">
        <f t="shared" si="342"/>
        <v>11.171875</v>
      </c>
      <c r="AP3028">
        <f t="shared" si="343"/>
        <v>4</v>
      </c>
      <c r="AQ3028">
        <f>VLOOKUP(M3028,spp!A:H,8,FALSE)</f>
        <v>3.9</v>
      </c>
      <c r="AR3028" t="str">
        <f>VLOOKUP(M3028,spp!A:K,10,FALSE)</f>
        <v>Depredador</v>
      </c>
      <c r="AS3028" t="str">
        <f>VLOOKUP(M3028,spp!A:L,12,FALSE)</f>
        <v>LC</v>
      </c>
    </row>
    <row r="3029" spans="1:45" x14ac:dyDescent="0.3">
      <c r="A3029">
        <v>18</v>
      </c>
      <c r="B3029" s="2" t="s">
        <v>983</v>
      </c>
      <c r="C3029" s="2" t="s">
        <v>1009</v>
      </c>
      <c r="D3029" s="2" t="s">
        <v>1011</v>
      </c>
      <c r="E3029" s="2" t="s">
        <v>985</v>
      </c>
      <c r="F3029">
        <v>3</v>
      </c>
      <c r="G3029" s="1">
        <v>41661</v>
      </c>
      <c r="H3029" s="61">
        <v>2014</v>
      </c>
      <c r="I3029" s="5" t="s">
        <v>986</v>
      </c>
      <c r="J3029" s="1">
        <v>41668</v>
      </c>
      <c r="K3029" s="42">
        <v>4</v>
      </c>
      <c r="L3029" t="str">
        <f t="shared" si="338"/>
        <v>Somero</v>
      </c>
      <c r="M3029" s="2" t="s">
        <v>1054</v>
      </c>
      <c r="N3029" t="str">
        <f>VLOOKUP(M3029,spp!A:B,2,FALSE)</f>
        <v>Halichoeres nicholsi</v>
      </c>
      <c r="O3029">
        <f t="shared" si="337"/>
        <v>1</v>
      </c>
      <c r="T3029">
        <v>1</v>
      </c>
      <c r="AJ3029">
        <f>VLOOKUP(M3029,spp!A:C,3,FALSE)</f>
        <v>1.26E-2</v>
      </c>
      <c r="AK3029">
        <f>VLOOKUP(M3029,spp!A:D,4,FALSE)</f>
        <v>3</v>
      </c>
      <c r="AL3029">
        <f t="shared" si="339"/>
        <v>196.875</v>
      </c>
      <c r="AM3029">
        <f t="shared" si="340"/>
        <v>4.921875</v>
      </c>
      <c r="AN3029">
        <f t="shared" si="341"/>
        <v>49.21875</v>
      </c>
      <c r="AO3029">
        <f t="shared" si="342"/>
        <v>4.9218749999999999E-2</v>
      </c>
      <c r="AP3029">
        <f t="shared" si="343"/>
        <v>0.02</v>
      </c>
      <c r="AQ3029">
        <f>VLOOKUP(M3029,spp!A:H,8,FALSE)</f>
        <v>4</v>
      </c>
      <c r="AR3029" t="str">
        <f>VLOOKUP(M3029,spp!A:K,10,FALSE)</f>
        <v>Depredador Tope</v>
      </c>
      <c r="AS3029" t="str">
        <f>VLOOKUP(M3029,spp!A:L,12,FALSE)</f>
        <v>LC</v>
      </c>
    </row>
    <row r="3030" spans="1:45" x14ac:dyDescent="0.3">
      <c r="A3030">
        <v>18</v>
      </c>
      <c r="B3030" s="2" t="s">
        <v>983</v>
      </c>
      <c r="C3030" s="2" t="s">
        <v>1009</v>
      </c>
      <c r="D3030" s="2" t="s">
        <v>1011</v>
      </c>
      <c r="E3030" s="2" t="s">
        <v>985</v>
      </c>
      <c r="F3030">
        <v>3</v>
      </c>
      <c r="G3030" s="1">
        <v>41661</v>
      </c>
      <c r="H3030" s="61">
        <v>2014</v>
      </c>
      <c r="I3030" s="5" t="s">
        <v>986</v>
      </c>
      <c r="J3030" s="1">
        <v>41668</v>
      </c>
      <c r="K3030" s="42">
        <v>4</v>
      </c>
      <c r="L3030" t="str">
        <f t="shared" si="338"/>
        <v>Somero</v>
      </c>
      <c r="M3030" s="2" t="s">
        <v>1040</v>
      </c>
      <c r="N3030" t="str">
        <f>VLOOKUP(M3030,spp!A:B,2,FALSE)</f>
        <v>Sufflamen verres</v>
      </c>
      <c r="O3030">
        <f t="shared" si="337"/>
        <v>1</v>
      </c>
      <c r="T3030">
        <v>1</v>
      </c>
      <c r="AJ3030">
        <f>VLOOKUP(M3030,spp!A:C,3,FALSE)</f>
        <v>2</v>
      </c>
      <c r="AK3030">
        <f>VLOOKUP(M3030,spp!A:D,4,FALSE)</f>
        <v>3</v>
      </c>
      <c r="AL3030">
        <f t="shared" si="339"/>
        <v>31250</v>
      </c>
      <c r="AM3030">
        <f t="shared" si="340"/>
        <v>781.25</v>
      </c>
      <c r="AN3030">
        <f t="shared" si="341"/>
        <v>7812.5</v>
      </c>
      <c r="AO3030">
        <f t="shared" si="342"/>
        <v>7.8125</v>
      </c>
      <c r="AP3030">
        <f t="shared" si="343"/>
        <v>0.02</v>
      </c>
      <c r="AQ3030">
        <f>VLOOKUP(M3030,spp!A:H,8,FALSE)</f>
        <v>3.3</v>
      </c>
      <c r="AR3030" t="str">
        <f>VLOOKUP(M3030,spp!A:K,10,FALSE)</f>
        <v>Depredador</v>
      </c>
      <c r="AS3030" t="str">
        <f>VLOOKUP(M3030,spp!A:L,12,FALSE)</f>
        <v>LC</v>
      </c>
    </row>
    <row r="3031" spans="1:45" x14ac:dyDescent="0.3">
      <c r="A3031">
        <v>18</v>
      </c>
      <c r="B3031" s="2" t="s">
        <v>983</v>
      </c>
      <c r="C3031" s="2" t="s">
        <v>1009</v>
      </c>
      <c r="D3031" s="2" t="s">
        <v>1011</v>
      </c>
      <c r="E3031" s="2" t="s">
        <v>985</v>
      </c>
      <c r="F3031">
        <v>3</v>
      </c>
      <c r="G3031" s="1">
        <v>41661</v>
      </c>
      <c r="H3031" s="61">
        <v>2014</v>
      </c>
      <c r="I3031" s="5" t="s">
        <v>986</v>
      </c>
      <c r="J3031" s="1">
        <v>41668</v>
      </c>
      <c r="K3031" s="42">
        <v>4</v>
      </c>
      <c r="L3031" t="str">
        <f t="shared" si="338"/>
        <v>Somero</v>
      </c>
      <c r="M3031" s="2" t="s">
        <v>1067</v>
      </c>
      <c r="N3031" t="str">
        <f>VLOOKUP(M3031,spp!A:B,2,FALSE)</f>
        <v>Acanthurus xanthopterus</v>
      </c>
      <c r="O3031">
        <f t="shared" si="337"/>
        <v>1</v>
      </c>
      <c r="T3031">
        <v>1</v>
      </c>
      <c r="AJ3031">
        <f>VLOOKUP(M3031,spp!A:C,3,FALSE)</f>
        <v>2.673E-2</v>
      </c>
      <c r="AK3031">
        <f>VLOOKUP(M3031,spp!A:D,4,FALSE)</f>
        <v>2</v>
      </c>
      <c r="AL3031">
        <f t="shared" si="339"/>
        <v>16.706250000000001</v>
      </c>
      <c r="AM3031">
        <f t="shared" si="340"/>
        <v>0.41765625000000001</v>
      </c>
      <c r="AN3031">
        <f t="shared" si="341"/>
        <v>4.1765625000000002</v>
      </c>
      <c r="AO3031">
        <f t="shared" si="342"/>
        <v>4.1765625000000006E-3</v>
      </c>
      <c r="AP3031">
        <f t="shared" si="343"/>
        <v>0.02</v>
      </c>
      <c r="AQ3031">
        <f>VLOOKUP(M3031,spp!A:H,8,FALSE)</f>
        <v>2.9</v>
      </c>
      <c r="AR3031" t="str">
        <f>VLOOKUP(M3031,spp!A:K,10,FALSE)</f>
        <v>Herbívoro</v>
      </c>
      <c r="AS3031" t="str">
        <f>VLOOKUP(M3031,spp!A:L,12,FALSE)</f>
        <v>LC</v>
      </c>
    </row>
    <row r="3032" spans="1:45" x14ac:dyDescent="0.3">
      <c r="A3032">
        <v>18</v>
      </c>
      <c r="B3032" s="2" t="s">
        <v>983</v>
      </c>
      <c r="C3032" s="2" t="s">
        <v>1009</v>
      </c>
      <c r="D3032" s="2" t="s">
        <v>1011</v>
      </c>
      <c r="E3032" s="2" t="s">
        <v>985</v>
      </c>
      <c r="F3032">
        <v>3</v>
      </c>
      <c r="G3032" s="1">
        <v>41661</v>
      </c>
      <c r="H3032" s="61">
        <v>2014</v>
      </c>
      <c r="I3032" s="5" t="s">
        <v>986</v>
      </c>
      <c r="J3032" s="1">
        <v>41668</v>
      </c>
      <c r="K3032" s="42">
        <v>4</v>
      </c>
      <c r="L3032" t="str">
        <f t="shared" si="338"/>
        <v>Somero</v>
      </c>
      <c r="M3032" s="2" t="s">
        <v>1032</v>
      </c>
      <c r="N3032" t="str">
        <f>VLOOKUP(M3032,spp!A:B,2,FALSE)</f>
        <v>Lutjanus argentiventris</v>
      </c>
      <c r="O3032">
        <f t="shared" si="337"/>
        <v>3</v>
      </c>
      <c r="T3032">
        <v>3</v>
      </c>
      <c r="AJ3032">
        <f>VLOOKUP(M3032,spp!A:C,3,FALSE)</f>
        <v>1</v>
      </c>
      <c r="AK3032">
        <f>VLOOKUP(M3032,spp!A:D,4,FALSE)</f>
        <v>3</v>
      </c>
      <c r="AL3032">
        <f t="shared" si="339"/>
        <v>46875</v>
      </c>
      <c r="AM3032">
        <f t="shared" si="340"/>
        <v>1171.875</v>
      </c>
      <c r="AN3032">
        <f t="shared" si="341"/>
        <v>11718.75</v>
      </c>
      <c r="AO3032">
        <f t="shared" si="342"/>
        <v>11.71875</v>
      </c>
      <c r="AP3032">
        <f t="shared" si="343"/>
        <v>0.06</v>
      </c>
      <c r="AQ3032">
        <f>VLOOKUP(M3032,spp!A:H,8,FALSE)</f>
        <v>4</v>
      </c>
      <c r="AR3032" t="str">
        <f>VLOOKUP(M3032,spp!A:K,10,FALSE)</f>
        <v>Depredador Tope</v>
      </c>
      <c r="AS3032" t="str">
        <f>VLOOKUP(M3032,spp!A:L,12,FALSE)</f>
        <v>LC</v>
      </c>
    </row>
    <row r="3033" spans="1:45" x14ac:dyDescent="0.3">
      <c r="A3033">
        <v>17</v>
      </c>
      <c r="B3033" s="2" t="s">
        <v>983</v>
      </c>
      <c r="C3033" s="2" t="s">
        <v>1009</v>
      </c>
      <c r="D3033" s="2" t="s">
        <v>1010</v>
      </c>
      <c r="E3033" s="2" t="s">
        <v>985</v>
      </c>
      <c r="F3033">
        <v>1</v>
      </c>
      <c r="G3033" s="1">
        <v>41661</v>
      </c>
      <c r="H3033" s="61">
        <v>2014</v>
      </c>
      <c r="I3033" s="5" t="s">
        <v>986</v>
      </c>
      <c r="J3033" s="1">
        <v>41669</v>
      </c>
      <c r="K3033" s="42">
        <v>3</v>
      </c>
      <c r="L3033" t="str">
        <f t="shared" si="338"/>
        <v>Somero</v>
      </c>
      <c r="M3033" s="2" t="s">
        <v>1025</v>
      </c>
      <c r="N3033" t="str">
        <f>VLOOKUP(M3033,spp!A:B,2,FALSE)</f>
        <v>Abudefduf troschelii</v>
      </c>
      <c r="O3033">
        <f t="shared" si="337"/>
        <v>60</v>
      </c>
      <c r="Q3033">
        <v>50</v>
      </c>
      <c r="R3033">
        <v>10</v>
      </c>
      <c r="AJ3033">
        <f>VLOOKUP(M3033,spp!A:C,3,FALSE)</f>
        <v>1.6E-2</v>
      </c>
      <c r="AK3033">
        <f>VLOOKUP(M3033,spp!A:D,4,FALSE)</f>
        <v>3</v>
      </c>
      <c r="AL3033">
        <f t="shared" si="339"/>
        <v>650</v>
      </c>
      <c r="AM3033">
        <f t="shared" si="340"/>
        <v>16.25</v>
      </c>
      <c r="AN3033">
        <f t="shared" si="341"/>
        <v>162.5</v>
      </c>
      <c r="AO3033">
        <f t="shared" si="342"/>
        <v>0.16250000000000001</v>
      </c>
      <c r="AP3033">
        <f t="shared" si="343"/>
        <v>1.2</v>
      </c>
      <c r="AQ3033">
        <f>VLOOKUP(M3033,spp!A:H,8,FALSE)</f>
        <v>3</v>
      </c>
      <c r="AR3033" t="str">
        <f>VLOOKUP(M3033,spp!A:K,10,FALSE)</f>
        <v>Planctívoro</v>
      </c>
      <c r="AS3033" t="str">
        <f>VLOOKUP(M3033,spp!A:L,12,FALSE)</f>
        <v>LC</v>
      </c>
    </row>
    <row r="3034" spans="1:45" x14ac:dyDescent="0.3">
      <c r="A3034">
        <v>17</v>
      </c>
      <c r="B3034" s="2" t="s">
        <v>983</v>
      </c>
      <c r="C3034" s="2" t="s">
        <v>1009</v>
      </c>
      <c r="D3034" s="2" t="s">
        <v>1010</v>
      </c>
      <c r="E3034" s="2" t="s">
        <v>985</v>
      </c>
      <c r="F3034">
        <v>1</v>
      </c>
      <c r="G3034" s="1">
        <v>41661</v>
      </c>
      <c r="H3034" s="61">
        <v>2014</v>
      </c>
      <c r="I3034" s="5" t="s">
        <v>986</v>
      </c>
      <c r="J3034" s="1">
        <v>41669</v>
      </c>
      <c r="K3034" s="42">
        <v>3</v>
      </c>
      <c r="L3034" t="str">
        <f t="shared" si="338"/>
        <v>Somero</v>
      </c>
      <c r="M3034" s="2" t="s">
        <v>1032</v>
      </c>
      <c r="N3034" t="str">
        <f>VLOOKUP(M3034,spp!A:B,2,FALSE)</f>
        <v>Lutjanus argentiventris</v>
      </c>
      <c r="O3034">
        <f t="shared" si="337"/>
        <v>12</v>
      </c>
      <c r="T3034">
        <v>12</v>
      </c>
      <c r="AJ3034">
        <f>VLOOKUP(M3034,spp!A:C,3,FALSE)</f>
        <v>1</v>
      </c>
      <c r="AK3034">
        <f>VLOOKUP(M3034,spp!A:D,4,FALSE)</f>
        <v>3</v>
      </c>
      <c r="AL3034">
        <f t="shared" si="339"/>
        <v>187500</v>
      </c>
      <c r="AM3034">
        <f t="shared" si="340"/>
        <v>4687.5</v>
      </c>
      <c r="AN3034">
        <f t="shared" si="341"/>
        <v>46875</v>
      </c>
      <c r="AO3034">
        <f t="shared" si="342"/>
        <v>46.875</v>
      </c>
      <c r="AP3034">
        <f t="shared" si="343"/>
        <v>0.24</v>
      </c>
      <c r="AQ3034">
        <f>VLOOKUP(M3034,spp!A:H,8,FALSE)</f>
        <v>4</v>
      </c>
      <c r="AR3034" t="str">
        <f>VLOOKUP(M3034,spp!A:K,10,FALSE)</f>
        <v>Depredador Tope</v>
      </c>
      <c r="AS3034" t="str">
        <f>VLOOKUP(M3034,spp!A:L,12,FALSE)</f>
        <v>LC</v>
      </c>
    </row>
    <row r="3035" spans="1:45" x14ac:dyDescent="0.3">
      <c r="A3035">
        <v>17</v>
      </c>
      <c r="B3035" s="2" t="s">
        <v>983</v>
      </c>
      <c r="C3035" s="2" t="s">
        <v>1009</v>
      </c>
      <c r="D3035" s="2" t="s">
        <v>1010</v>
      </c>
      <c r="E3035" s="2" t="s">
        <v>985</v>
      </c>
      <c r="F3035">
        <v>1</v>
      </c>
      <c r="G3035" s="1">
        <v>41661</v>
      </c>
      <c r="H3035" s="61">
        <v>2014</v>
      </c>
      <c r="I3035" s="5" t="s">
        <v>986</v>
      </c>
      <c r="J3035" s="1">
        <v>41669</v>
      </c>
      <c r="K3035" s="42">
        <v>3</v>
      </c>
      <c r="L3035" t="str">
        <f t="shared" si="338"/>
        <v>Somero</v>
      </c>
      <c r="M3035" s="2" t="s">
        <v>1064</v>
      </c>
      <c r="N3035" t="str">
        <f>VLOOKUP(M3035,spp!A:B,2,FALSE)</f>
        <v>Zanclus cornutus</v>
      </c>
      <c r="O3035">
        <f t="shared" si="337"/>
        <v>1</v>
      </c>
      <c r="R3035">
        <v>1</v>
      </c>
      <c r="AJ3035">
        <f>VLOOKUP(M3035,spp!A:C,3,FALSE)</f>
        <v>1.47E-2</v>
      </c>
      <c r="AK3035">
        <f>VLOOKUP(M3035,spp!A:D,4,FALSE)</f>
        <v>3</v>
      </c>
      <c r="AL3035">
        <f t="shared" si="339"/>
        <v>28.7109375</v>
      </c>
      <c r="AM3035">
        <f t="shared" si="340"/>
        <v>0.7177734375</v>
      </c>
      <c r="AN3035">
        <f t="shared" si="341"/>
        <v>7.177734375</v>
      </c>
      <c r="AO3035">
        <f t="shared" si="342"/>
        <v>7.1777343749999997E-3</v>
      </c>
      <c r="AP3035">
        <f t="shared" si="343"/>
        <v>0.02</v>
      </c>
      <c r="AQ3035">
        <f>VLOOKUP(M3035,spp!A:H,8,FALSE)</f>
        <v>2.9</v>
      </c>
      <c r="AR3035" t="str">
        <f>VLOOKUP(M3035,spp!A:K,10,FALSE)</f>
        <v>Herbívoro</v>
      </c>
      <c r="AS3035" t="str">
        <f>VLOOKUP(M3035,spp!A:L,12,FALSE)</f>
        <v>NE</v>
      </c>
    </row>
    <row r="3036" spans="1:45" x14ac:dyDescent="0.3">
      <c r="A3036">
        <v>17</v>
      </c>
      <c r="B3036" s="2" t="s">
        <v>983</v>
      </c>
      <c r="C3036" s="2" t="s">
        <v>1009</v>
      </c>
      <c r="D3036" s="2" t="s">
        <v>1010</v>
      </c>
      <c r="E3036" s="2" t="s">
        <v>985</v>
      </c>
      <c r="F3036">
        <v>1</v>
      </c>
      <c r="G3036" s="1">
        <v>41661</v>
      </c>
      <c r="H3036" s="61">
        <v>2014</v>
      </c>
      <c r="I3036" s="5" t="s">
        <v>986</v>
      </c>
      <c r="J3036" s="1">
        <v>41669</v>
      </c>
      <c r="K3036" s="42">
        <v>3</v>
      </c>
      <c r="L3036" t="str">
        <f t="shared" si="338"/>
        <v>Somero</v>
      </c>
      <c r="M3036" s="2" t="s">
        <v>1043</v>
      </c>
      <c r="N3036" t="str">
        <f>VLOOKUP(M3036,spp!A:B,2,FALSE)</f>
        <v>Haemulon maculicauda</v>
      </c>
      <c r="O3036">
        <f t="shared" si="337"/>
        <v>375</v>
      </c>
      <c r="P3036">
        <v>300</v>
      </c>
      <c r="Q3036">
        <v>15</v>
      </c>
      <c r="S3036">
        <v>60</v>
      </c>
      <c r="AJ3036">
        <f>VLOOKUP(M3036,spp!A:C,3,FALSE)</f>
        <v>8</v>
      </c>
      <c r="AK3036">
        <f>VLOOKUP(M3036,spp!A:D,4,FALSE)</f>
        <v>3.16</v>
      </c>
      <c r="AL3036">
        <f t="shared" si="339"/>
        <v>4179998.4930377682</v>
      </c>
      <c r="AM3036">
        <f t="shared" si="340"/>
        <v>104499.9623259442</v>
      </c>
      <c r="AN3036">
        <f t="shared" si="341"/>
        <v>1044999.623259442</v>
      </c>
      <c r="AO3036">
        <f t="shared" si="342"/>
        <v>1044.9996232594419</v>
      </c>
      <c r="AP3036">
        <f t="shared" si="343"/>
        <v>7.5</v>
      </c>
      <c r="AQ3036">
        <f>VLOOKUP(M3036,spp!A:H,8,FALSE)</f>
        <v>4.2</v>
      </c>
      <c r="AR3036" t="str">
        <f>VLOOKUP(M3036,spp!A:K,10,FALSE)</f>
        <v>Depredador Tope</v>
      </c>
      <c r="AS3036" t="str">
        <f>VLOOKUP(M3036,spp!A:L,12,FALSE)</f>
        <v>LC</v>
      </c>
    </row>
    <row r="3037" spans="1:45" x14ac:dyDescent="0.3">
      <c r="A3037">
        <v>17</v>
      </c>
      <c r="B3037" s="2" t="s">
        <v>983</v>
      </c>
      <c r="C3037" s="2" t="s">
        <v>1009</v>
      </c>
      <c r="D3037" s="2" t="s">
        <v>1010</v>
      </c>
      <c r="E3037" s="2" t="s">
        <v>985</v>
      </c>
      <c r="F3037">
        <v>1</v>
      </c>
      <c r="G3037" s="1">
        <v>41661</v>
      </c>
      <c r="H3037" s="61">
        <v>2014</v>
      </c>
      <c r="I3037" s="5" t="s">
        <v>986</v>
      </c>
      <c r="J3037" s="1">
        <v>41669</v>
      </c>
      <c r="K3037" s="42">
        <v>3</v>
      </c>
      <c r="L3037" t="str">
        <f t="shared" si="338"/>
        <v>Somero</v>
      </c>
      <c r="M3037" s="2" t="s">
        <v>1041</v>
      </c>
      <c r="N3037" t="str">
        <f>VLOOKUP(M3037,spp!A:B,2,FALSE)</f>
        <v>Chromis atrilobata</v>
      </c>
      <c r="O3037">
        <f t="shared" si="337"/>
        <v>50</v>
      </c>
      <c r="P3037">
        <v>50</v>
      </c>
      <c r="AJ3037">
        <f>VLOOKUP(M3037,spp!A:C,3,FALSE)</f>
        <v>5</v>
      </c>
      <c r="AK3037">
        <f>VLOOKUP(M3037,spp!A:D,4,FALSE)</f>
        <v>3.41655</v>
      </c>
      <c r="AL3037">
        <f t="shared" si="339"/>
        <v>5721.658659904725</v>
      </c>
      <c r="AM3037">
        <f t="shared" si="340"/>
        <v>143.04146649761813</v>
      </c>
      <c r="AN3037">
        <f t="shared" si="341"/>
        <v>1430.4146649761813</v>
      </c>
      <c r="AO3037">
        <f t="shared" si="342"/>
        <v>1.4304146649761813</v>
      </c>
      <c r="AP3037">
        <f t="shared" si="343"/>
        <v>1</v>
      </c>
      <c r="AQ3037">
        <f>VLOOKUP(M3037,spp!A:H,8,FALSE)</f>
        <v>3.4</v>
      </c>
      <c r="AR3037" t="str">
        <f>VLOOKUP(M3037,spp!A:K,10,FALSE)</f>
        <v>Planctívoro</v>
      </c>
      <c r="AS3037" t="str">
        <f>VLOOKUP(M3037,spp!A:L,12,FALSE)</f>
        <v>LC</v>
      </c>
    </row>
    <row r="3038" spans="1:45" x14ac:dyDescent="0.3">
      <c r="A3038">
        <v>17</v>
      </c>
      <c r="B3038" s="2" t="s">
        <v>983</v>
      </c>
      <c r="C3038" s="2" t="s">
        <v>1009</v>
      </c>
      <c r="D3038" s="2" t="s">
        <v>1010</v>
      </c>
      <c r="E3038" s="2" t="s">
        <v>985</v>
      </c>
      <c r="F3038">
        <v>1</v>
      </c>
      <c r="G3038" s="1">
        <v>41661</v>
      </c>
      <c r="H3038" s="61">
        <v>2014</v>
      </c>
      <c r="I3038" s="5" t="s">
        <v>986</v>
      </c>
      <c r="J3038" s="1">
        <v>41669</v>
      </c>
      <c r="K3038" s="42">
        <v>3</v>
      </c>
      <c r="L3038" t="str">
        <f t="shared" si="338"/>
        <v>Somero</v>
      </c>
      <c r="M3038" s="2" t="s">
        <v>1028</v>
      </c>
      <c r="N3038" t="str">
        <f>VLOOKUP(M3038,spp!A:B,2,FALSE)</f>
        <v>Thalassoma lucasanum</v>
      </c>
      <c r="O3038">
        <f t="shared" si="337"/>
        <v>1</v>
      </c>
      <c r="R3038">
        <v>1</v>
      </c>
      <c r="AJ3038">
        <f>VLOOKUP(M3038,spp!A:C,3,FALSE)</f>
        <v>1.261E-2</v>
      </c>
      <c r="AK3038">
        <f>VLOOKUP(M3038,spp!A:D,4,FALSE)</f>
        <v>2</v>
      </c>
      <c r="AL3038">
        <f t="shared" si="339"/>
        <v>1.9703124999999999</v>
      </c>
      <c r="AM3038">
        <f t="shared" si="340"/>
        <v>4.9257812499999998E-2</v>
      </c>
      <c r="AN3038">
        <f t="shared" si="341"/>
        <v>0.49257812499999998</v>
      </c>
      <c r="AO3038">
        <f t="shared" si="342"/>
        <v>4.9257812499999996E-4</v>
      </c>
      <c r="AP3038">
        <f t="shared" si="343"/>
        <v>0.02</v>
      </c>
      <c r="AQ3038">
        <f>VLOOKUP(M3038,spp!A:H,8,FALSE)</f>
        <v>3.5</v>
      </c>
      <c r="AR3038" t="str">
        <f>VLOOKUP(M3038,spp!A:K,10,FALSE)</f>
        <v>Depredador</v>
      </c>
      <c r="AS3038" t="str">
        <f>VLOOKUP(M3038,spp!A:L,12,FALSE)</f>
        <v>LC</v>
      </c>
    </row>
    <row r="3039" spans="1:45" x14ac:dyDescent="0.3">
      <c r="A3039">
        <v>17</v>
      </c>
      <c r="B3039" s="2" t="s">
        <v>983</v>
      </c>
      <c r="C3039" s="2" t="s">
        <v>1009</v>
      </c>
      <c r="D3039" s="2" t="s">
        <v>1010</v>
      </c>
      <c r="E3039" s="2" t="s">
        <v>985</v>
      </c>
      <c r="F3039">
        <v>1</v>
      </c>
      <c r="G3039" s="1">
        <v>41661</v>
      </c>
      <c r="H3039" s="61">
        <v>2014</v>
      </c>
      <c r="I3039" s="5" t="s">
        <v>986</v>
      </c>
      <c r="J3039" s="1">
        <v>41669</v>
      </c>
      <c r="K3039" s="42">
        <v>3</v>
      </c>
      <c r="L3039" t="str">
        <f t="shared" si="338"/>
        <v>Somero</v>
      </c>
      <c r="M3039" s="2" t="s">
        <v>1086</v>
      </c>
      <c r="N3039" t="str">
        <f>VLOOKUP(M3039,spp!A:B,2,FALSE)</f>
        <v>Lutjanus novemfasciatus</v>
      </c>
      <c r="O3039">
        <f t="shared" si="337"/>
        <v>2</v>
      </c>
      <c r="T3039">
        <v>2</v>
      </c>
      <c r="AJ3039">
        <f>VLOOKUP(M3039,spp!A:C,3,FALSE)</f>
        <v>1</v>
      </c>
      <c r="AK3039">
        <f>VLOOKUP(M3039,spp!A:D,4,FALSE)</f>
        <v>3</v>
      </c>
      <c r="AL3039">
        <f t="shared" si="339"/>
        <v>31250</v>
      </c>
      <c r="AM3039">
        <f t="shared" si="340"/>
        <v>781.25</v>
      </c>
      <c r="AN3039">
        <f t="shared" si="341"/>
        <v>7812.5</v>
      </c>
      <c r="AO3039">
        <f t="shared" si="342"/>
        <v>7.8125</v>
      </c>
      <c r="AP3039">
        <f t="shared" si="343"/>
        <v>0.04</v>
      </c>
      <c r="AQ3039">
        <f>VLOOKUP(M3039,spp!A:H,8,FALSE)</f>
        <v>4</v>
      </c>
      <c r="AR3039" t="str">
        <f>VLOOKUP(M3039,spp!A:K,10,FALSE)</f>
        <v>Depredador Tope</v>
      </c>
      <c r="AS3039" t="str">
        <f>VLOOKUP(M3039,spp!A:L,12,FALSE)</f>
        <v>LC</v>
      </c>
    </row>
    <row r="3040" spans="1:45" x14ac:dyDescent="0.3">
      <c r="A3040">
        <v>17</v>
      </c>
      <c r="B3040" s="2" t="s">
        <v>983</v>
      </c>
      <c r="C3040" s="2" t="s">
        <v>1009</v>
      </c>
      <c r="D3040" s="2" t="s">
        <v>1010</v>
      </c>
      <c r="E3040" s="2" t="s">
        <v>985</v>
      </c>
      <c r="F3040">
        <v>1</v>
      </c>
      <c r="G3040" s="1">
        <v>41661</v>
      </c>
      <c r="H3040" s="61">
        <v>2014</v>
      </c>
      <c r="I3040" s="5" t="s">
        <v>986</v>
      </c>
      <c r="J3040" s="1">
        <v>41669</v>
      </c>
      <c r="K3040" s="42">
        <v>3</v>
      </c>
      <c r="L3040" t="str">
        <f t="shared" si="338"/>
        <v>Somero</v>
      </c>
      <c r="M3040" s="2" t="s">
        <v>1042</v>
      </c>
      <c r="N3040" t="str">
        <f>VLOOKUP(M3040,spp!A:B,2,FALSE)</f>
        <v>Bodianus diplotaenia</v>
      </c>
      <c r="O3040">
        <f t="shared" si="337"/>
        <v>2</v>
      </c>
      <c r="T3040">
        <v>2</v>
      </c>
      <c r="AJ3040">
        <f>VLOOKUP(M3040,spp!A:C,3,FALSE)</f>
        <v>2.01E-2</v>
      </c>
      <c r="AK3040">
        <f>VLOOKUP(M3040,spp!A:D,4,FALSE)</f>
        <v>2</v>
      </c>
      <c r="AL3040">
        <f t="shared" si="339"/>
        <v>25.125</v>
      </c>
      <c r="AM3040">
        <f t="shared" si="340"/>
        <v>0.62812500000000004</v>
      </c>
      <c r="AN3040">
        <f t="shared" si="341"/>
        <v>6.28125</v>
      </c>
      <c r="AO3040">
        <f t="shared" si="342"/>
        <v>6.2812500000000004E-3</v>
      </c>
      <c r="AP3040">
        <f t="shared" si="343"/>
        <v>0.04</v>
      </c>
      <c r="AQ3040">
        <f>VLOOKUP(M3040,spp!A:H,8,FALSE)</f>
        <v>3.4</v>
      </c>
      <c r="AR3040" t="str">
        <f>VLOOKUP(M3040,spp!A:K,10,FALSE)</f>
        <v>Depredador</v>
      </c>
      <c r="AS3040" t="str">
        <f>VLOOKUP(M3040,spp!A:L,12,FALSE)</f>
        <v>LC</v>
      </c>
    </row>
    <row r="3041" spans="1:45" x14ac:dyDescent="0.3">
      <c r="A3041">
        <v>17</v>
      </c>
      <c r="B3041" s="2" t="s">
        <v>983</v>
      </c>
      <c r="C3041" s="2" t="s">
        <v>1009</v>
      </c>
      <c r="D3041" s="2" t="s">
        <v>1010</v>
      </c>
      <c r="E3041" s="2" t="s">
        <v>985</v>
      </c>
      <c r="F3041">
        <v>1</v>
      </c>
      <c r="G3041" s="1">
        <v>41661</v>
      </c>
      <c r="H3041" s="61">
        <v>2014</v>
      </c>
      <c r="I3041" s="5" t="s">
        <v>986</v>
      </c>
      <c r="J3041" s="1">
        <v>41669</v>
      </c>
      <c r="K3041" s="42">
        <v>3</v>
      </c>
      <c r="L3041" t="str">
        <f t="shared" si="338"/>
        <v>Somero</v>
      </c>
      <c r="M3041" s="2" t="s">
        <v>1033</v>
      </c>
      <c r="N3041" t="str">
        <f>VLOOKUP(M3041,spp!A:B,2,FALSE)</f>
        <v>Cephalopholis panamensis</v>
      </c>
      <c r="O3041">
        <f t="shared" si="337"/>
        <v>1</v>
      </c>
      <c r="T3041">
        <v>1</v>
      </c>
      <c r="AJ3041">
        <f>VLOOKUP(M3041,spp!A:C,3,FALSE)</f>
        <v>2</v>
      </c>
      <c r="AK3041">
        <f>VLOOKUP(M3041,spp!A:D,4,FALSE)</f>
        <v>3</v>
      </c>
      <c r="AL3041">
        <f t="shared" si="339"/>
        <v>31250</v>
      </c>
      <c r="AM3041">
        <f t="shared" si="340"/>
        <v>781.25</v>
      </c>
      <c r="AN3041">
        <f t="shared" si="341"/>
        <v>7812.5</v>
      </c>
      <c r="AO3041">
        <f t="shared" si="342"/>
        <v>7.8125</v>
      </c>
      <c r="AP3041">
        <f t="shared" si="343"/>
        <v>0.02</v>
      </c>
      <c r="AQ3041">
        <f>VLOOKUP(M3041,spp!A:H,8,FALSE)</f>
        <v>4</v>
      </c>
      <c r="AR3041" t="str">
        <f>VLOOKUP(M3041,spp!A:K,10,FALSE)</f>
        <v>Depredador Tope</v>
      </c>
      <c r="AS3041" t="str">
        <f>VLOOKUP(M3041,spp!A:L,12,FALSE)</f>
        <v>LC</v>
      </c>
    </row>
    <row r="3042" spans="1:45" x14ac:dyDescent="0.3">
      <c r="A3042">
        <v>17</v>
      </c>
      <c r="B3042" s="2" t="s">
        <v>983</v>
      </c>
      <c r="C3042" s="2" t="s">
        <v>1009</v>
      </c>
      <c r="D3042" s="2" t="s">
        <v>1010</v>
      </c>
      <c r="E3042" s="2" t="s">
        <v>985</v>
      </c>
      <c r="F3042">
        <v>1</v>
      </c>
      <c r="G3042" s="1">
        <v>41661</v>
      </c>
      <c r="H3042" s="61">
        <v>2014</v>
      </c>
      <c r="I3042" s="5" t="s">
        <v>986</v>
      </c>
      <c r="J3042" s="1">
        <v>41669</v>
      </c>
      <c r="K3042" s="42">
        <v>3</v>
      </c>
      <c r="L3042" t="str">
        <f t="shared" si="338"/>
        <v>Somero</v>
      </c>
      <c r="M3042" s="2" t="s">
        <v>1019</v>
      </c>
      <c r="N3042" t="str">
        <f>VLOOKUP(M3042,spp!A:B,2,FALSE)</f>
        <v>Stegastes acapulcoensis</v>
      </c>
      <c r="O3042">
        <f t="shared" si="337"/>
        <v>5</v>
      </c>
      <c r="Q3042">
        <v>5</v>
      </c>
      <c r="AJ3042">
        <f>VLOOKUP(M3042,spp!A:C,3,FALSE)</f>
        <v>3.49E-2</v>
      </c>
      <c r="AK3042">
        <f>VLOOKUP(M3042,spp!A:D,4,FALSE)</f>
        <v>2</v>
      </c>
      <c r="AL3042">
        <f t="shared" si="339"/>
        <v>9.8156250000000007</v>
      </c>
      <c r="AM3042">
        <f t="shared" si="340"/>
        <v>0.24539062500000003</v>
      </c>
      <c r="AN3042">
        <f t="shared" si="341"/>
        <v>2.4539062500000002</v>
      </c>
      <c r="AO3042">
        <f t="shared" si="342"/>
        <v>2.4539062500000004E-3</v>
      </c>
      <c r="AP3042">
        <f t="shared" si="343"/>
        <v>0.1</v>
      </c>
      <c r="AQ3042">
        <f>VLOOKUP(M3042,spp!A:H,8,FALSE)</f>
        <v>2</v>
      </c>
      <c r="AR3042" t="str">
        <f>VLOOKUP(M3042,spp!A:K,10,FALSE)</f>
        <v>Herbívoro</v>
      </c>
      <c r="AS3042" t="str">
        <f>VLOOKUP(M3042,spp!A:L,12,FALSE)</f>
        <v>LC</v>
      </c>
    </row>
    <row r="3043" spans="1:45" x14ac:dyDescent="0.3">
      <c r="A3043">
        <v>17</v>
      </c>
      <c r="B3043" s="2" t="s">
        <v>983</v>
      </c>
      <c r="C3043" s="2" t="s">
        <v>1009</v>
      </c>
      <c r="D3043" s="2" t="s">
        <v>1010</v>
      </c>
      <c r="E3043" s="2" t="s">
        <v>985</v>
      </c>
      <c r="F3043">
        <v>1</v>
      </c>
      <c r="G3043" s="1">
        <v>41661</v>
      </c>
      <c r="H3043" s="61">
        <v>2014</v>
      </c>
      <c r="I3043" s="5" t="s">
        <v>986</v>
      </c>
      <c r="J3043" s="1">
        <v>41669</v>
      </c>
      <c r="K3043" s="42">
        <v>3</v>
      </c>
      <c r="L3043" t="str">
        <f t="shared" si="338"/>
        <v>Somero</v>
      </c>
      <c r="M3043" s="2" t="s">
        <v>1048</v>
      </c>
      <c r="N3043" t="str">
        <f>VLOOKUP(M3043,spp!A:B,2,FALSE)</f>
        <v>Scarus ghobban</v>
      </c>
      <c r="O3043">
        <f t="shared" si="337"/>
        <v>2</v>
      </c>
      <c r="T3043">
        <v>2</v>
      </c>
      <c r="AJ3043">
        <f>VLOOKUP(M3043,spp!A:C,3,FALSE)</f>
        <v>2</v>
      </c>
      <c r="AK3043">
        <f>VLOOKUP(M3043,spp!A:D,4,FALSE)</f>
        <v>2.919</v>
      </c>
      <c r="AL3043">
        <f t="shared" si="339"/>
        <v>48155.608678963486</v>
      </c>
      <c r="AM3043">
        <f t="shared" si="340"/>
        <v>1203.8902169740873</v>
      </c>
      <c r="AN3043">
        <f t="shared" si="341"/>
        <v>12038.902169740872</v>
      </c>
      <c r="AO3043">
        <f t="shared" si="342"/>
        <v>12.038902169740872</v>
      </c>
      <c r="AP3043">
        <f t="shared" si="343"/>
        <v>0.04</v>
      </c>
      <c r="AQ3043">
        <f>VLOOKUP(M3043,spp!A:H,8,FALSE)</f>
        <v>2</v>
      </c>
      <c r="AR3043" t="str">
        <f>VLOOKUP(M3043,spp!A:K,10,FALSE)</f>
        <v>Herbívoro</v>
      </c>
      <c r="AS3043" t="str">
        <f>VLOOKUP(M3043,spp!A:L,12,FALSE)</f>
        <v>LC</v>
      </c>
    </row>
    <row r="3044" spans="1:45" x14ac:dyDescent="0.3">
      <c r="A3044">
        <v>17</v>
      </c>
      <c r="B3044" s="2" t="s">
        <v>983</v>
      </c>
      <c r="C3044" s="2" t="s">
        <v>1009</v>
      </c>
      <c r="D3044" s="2" t="s">
        <v>1010</v>
      </c>
      <c r="E3044" s="2" t="s">
        <v>985</v>
      </c>
      <c r="F3044">
        <v>2</v>
      </c>
      <c r="G3044" s="1">
        <v>41661</v>
      </c>
      <c r="H3044" s="61">
        <v>2014</v>
      </c>
      <c r="I3044" s="5" t="s">
        <v>986</v>
      </c>
      <c r="J3044" s="1">
        <v>41669</v>
      </c>
      <c r="K3044" s="42">
        <v>3</v>
      </c>
      <c r="L3044" t="str">
        <f t="shared" si="338"/>
        <v>Somero</v>
      </c>
      <c r="M3044" s="2" t="s">
        <v>1071</v>
      </c>
      <c r="N3044" t="str">
        <f>VLOOKUP(M3044,spp!A:B,2,FALSE)</f>
        <v>Anisotremus interruptus</v>
      </c>
      <c r="O3044">
        <f t="shared" si="337"/>
        <v>2</v>
      </c>
      <c r="T3044">
        <v>2</v>
      </c>
      <c r="AJ3044">
        <f>VLOOKUP(M3044,spp!A:C,3,FALSE)</f>
        <v>5</v>
      </c>
      <c r="AK3044">
        <f>VLOOKUP(M3044,spp!A:D,4,FALSE)</f>
        <v>2.91</v>
      </c>
      <c r="AL3044">
        <f t="shared" si="339"/>
        <v>116951.40005755051</v>
      </c>
      <c r="AM3044">
        <f t="shared" si="340"/>
        <v>2923.7850014387627</v>
      </c>
      <c r="AN3044">
        <f t="shared" si="341"/>
        <v>29237.850014387626</v>
      </c>
      <c r="AO3044">
        <f t="shared" si="342"/>
        <v>29.237850014387625</v>
      </c>
      <c r="AP3044">
        <f t="shared" si="343"/>
        <v>0.04</v>
      </c>
      <c r="AQ3044">
        <f>VLOOKUP(M3044,spp!A:H,8,FALSE)</f>
        <v>3.5</v>
      </c>
      <c r="AR3044" t="str">
        <f>VLOOKUP(M3044,spp!A:K,10,FALSE)</f>
        <v>Depredador</v>
      </c>
      <c r="AS3044" t="str">
        <f>VLOOKUP(M3044,spp!A:L,12,FALSE)</f>
        <v>LC</v>
      </c>
    </row>
    <row r="3045" spans="1:45" x14ac:dyDescent="0.3">
      <c r="A3045">
        <v>17</v>
      </c>
      <c r="B3045" s="2" t="s">
        <v>983</v>
      </c>
      <c r="C3045" s="2" t="s">
        <v>1009</v>
      </c>
      <c r="D3045" s="2" t="s">
        <v>1010</v>
      </c>
      <c r="E3045" s="2" t="s">
        <v>985</v>
      </c>
      <c r="F3045">
        <v>2</v>
      </c>
      <c r="G3045" s="1">
        <v>41661</v>
      </c>
      <c r="H3045" s="61">
        <v>2014</v>
      </c>
      <c r="I3045" s="5" t="s">
        <v>986</v>
      </c>
      <c r="J3045" s="1">
        <v>41669</v>
      </c>
      <c r="K3045" s="42">
        <v>3</v>
      </c>
      <c r="L3045" t="str">
        <f t="shared" si="338"/>
        <v>Somero</v>
      </c>
      <c r="M3045" s="2" t="s">
        <v>1032</v>
      </c>
      <c r="N3045" t="str">
        <f>VLOOKUP(M3045,spp!A:B,2,FALSE)</f>
        <v>Lutjanus argentiventris</v>
      </c>
      <c r="O3045">
        <f t="shared" si="337"/>
        <v>14</v>
      </c>
      <c r="T3045">
        <v>14</v>
      </c>
      <c r="AJ3045">
        <f>VLOOKUP(M3045,spp!A:C,3,FALSE)</f>
        <v>1</v>
      </c>
      <c r="AK3045">
        <f>VLOOKUP(M3045,spp!A:D,4,FALSE)</f>
        <v>3</v>
      </c>
      <c r="AL3045">
        <f t="shared" si="339"/>
        <v>218750</v>
      </c>
      <c r="AM3045">
        <f t="shared" si="340"/>
        <v>5468.75</v>
      </c>
      <c r="AN3045">
        <f t="shared" si="341"/>
        <v>54687.5</v>
      </c>
      <c r="AO3045">
        <f t="shared" si="342"/>
        <v>54.6875</v>
      </c>
      <c r="AP3045">
        <f t="shared" si="343"/>
        <v>0.28000000000000003</v>
      </c>
      <c r="AQ3045">
        <f>VLOOKUP(M3045,spp!A:H,8,FALSE)</f>
        <v>4</v>
      </c>
      <c r="AR3045" t="str">
        <f>VLOOKUP(M3045,spp!A:K,10,FALSE)</f>
        <v>Depredador Tope</v>
      </c>
      <c r="AS3045" t="str">
        <f>VLOOKUP(M3045,spp!A:L,12,FALSE)</f>
        <v>LC</v>
      </c>
    </row>
    <row r="3046" spans="1:45" x14ac:dyDescent="0.3">
      <c r="A3046">
        <v>17</v>
      </c>
      <c r="B3046" s="2" t="s">
        <v>983</v>
      </c>
      <c r="C3046" s="2" t="s">
        <v>1009</v>
      </c>
      <c r="D3046" s="2" t="s">
        <v>1010</v>
      </c>
      <c r="E3046" s="2" t="s">
        <v>985</v>
      </c>
      <c r="F3046">
        <v>2</v>
      </c>
      <c r="G3046" s="1">
        <v>41661</v>
      </c>
      <c r="H3046" s="61">
        <v>2014</v>
      </c>
      <c r="I3046" s="5" t="s">
        <v>986</v>
      </c>
      <c r="J3046" s="1">
        <v>41669</v>
      </c>
      <c r="K3046" s="42">
        <v>3</v>
      </c>
      <c r="L3046" t="str">
        <f t="shared" si="338"/>
        <v>Somero</v>
      </c>
      <c r="M3046" s="2" t="s">
        <v>1037</v>
      </c>
      <c r="N3046" t="str">
        <f>VLOOKUP(M3046,spp!A:B,2,FALSE)</f>
        <v>Prionurus laticlavius</v>
      </c>
      <c r="O3046">
        <f t="shared" si="337"/>
        <v>3</v>
      </c>
      <c r="T3046">
        <v>3</v>
      </c>
      <c r="AJ3046" t="str">
        <f>VLOOKUP(M3046,spp!A:C,3,FALSE)</f>
        <v>0.19800000000000001</v>
      </c>
      <c r="AK3046">
        <f>VLOOKUP(M3046,spp!A:D,4,FALSE)</f>
        <v>2.504</v>
      </c>
      <c r="AL3046">
        <f t="shared" si="339"/>
        <v>1880.3046787357275</v>
      </c>
      <c r="AM3046">
        <f t="shared" si="340"/>
        <v>47.007616968393187</v>
      </c>
      <c r="AN3046">
        <f t="shared" si="341"/>
        <v>470.07616968393188</v>
      </c>
      <c r="AO3046">
        <f t="shared" si="342"/>
        <v>0.4700761696839319</v>
      </c>
      <c r="AP3046">
        <f t="shared" si="343"/>
        <v>0.06</v>
      </c>
      <c r="AQ3046">
        <f>VLOOKUP(M3046,spp!A:H,8,FALSE)</f>
        <v>2.7</v>
      </c>
      <c r="AR3046" t="str">
        <f>VLOOKUP(M3046,spp!A:K,10,FALSE)</f>
        <v>Herbívoro</v>
      </c>
      <c r="AS3046" t="str">
        <f>VLOOKUP(M3046,spp!A:L,12,FALSE)</f>
        <v>LC</v>
      </c>
    </row>
    <row r="3047" spans="1:45" x14ac:dyDescent="0.3">
      <c r="A3047">
        <v>17</v>
      </c>
      <c r="B3047" s="2" t="s">
        <v>983</v>
      </c>
      <c r="C3047" s="2" t="s">
        <v>1009</v>
      </c>
      <c r="D3047" s="2" t="s">
        <v>1010</v>
      </c>
      <c r="E3047" s="2" t="s">
        <v>985</v>
      </c>
      <c r="F3047">
        <v>2</v>
      </c>
      <c r="G3047" s="1">
        <v>41661</v>
      </c>
      <c r="H3047" s="61">
        <v>2014</v>
      </c>
      <c r="I3047" s="5" t="s">
        <v>986</v>
      </c>
      <c r="J3047" s="1">
        <v>41669</v>
      </c>
      <c r="K3047" s="42">
        <v>3</v>
      </c>
      <c r="L3047" t="str">
        <f t="shared" si="338"/>
        <v>Somero</v>
      </c>
      <c r="M3047" s="2" t="s">
        <v>1054</v>
      </c>
      <c r="N3047" t="str">
        <f>VLOOKUP(M3047,spp!A:B,2,FALSE)</f>
        <v>Halichoeres nicholsi</v>
      </c>
      <c r="O3047">
        <f t="shared" si="337"/>
        <v>2</v>
      </c>
      <c r="T3047">
        <v>2</v>
      </c>
      <c r="AJ3047">
        <f>VLOOKUP(M3047,spp!A:C,3,FALSE)</f>
        <v>1.26E-2</v>
      </c>
      <c r="AK3047">
        <f>VLOOKUP(M3047,spp!A:D,4,FALSE)</f>
        <v>3</v>
      </c>
      <c r="AL3047">
        <f t="shared" si="339"/>
        <v>393.75</v>
      </c>
      <c r="AM3047">
        <f t="shared" si="340"/>
        <v>9.84375</v>
      </c>
      <c r="AN3047">
        <f t="shared" si="341"/>
        <v>98.4375</v>
      </c>
      <c r="AO3047">
        <f t="shared" si="342"/>
        <v>9.8437499999999997E-2</v>
      </c>
      <c r="AP3047">
        <f t="shared" si="343"/>
        <v>0.04</v>
      </c>
      <c r="AQ3047">
        <f>VLOOKUP(M3047,spp!A:H,8,FALSE)</f>
        <v>4</v>
      </c>
      <c r="AR3047" t="str">
        <f>VLOOKUP(M3047,spp!A:K,10,FALSE)</f>
        <v>Depredador Tope</v>
      </c>
      <c r="AS3047" t="str">
        <f>VLOOKUP(M3047,spp!A:L,12,FALSE)</f>
        <v>LC</v>
      </c>
    </row>
    <row r="3048" spans="1:45" x14ac:dyDescent="0.3">
      <c r="A3048">
        <v>17</v>
      </c>
      <c r="B3048" s="2" t="s">
        <v>983</v>
      </c>
      <c r="C3048" s="2" t="s">
        <v>1009</v>
      </c>
      <c r="D3048" s="2" t="s">
        <v>1010</v>
      </c>
      <c r="E3048" s="2" t="s">
        <v>985</v>
      </c>
      <c r="F3048">
        <v>2</v>
      </c>
      <c r="G3048" s="1">
        <v>41661</v>
      </c>
      <c r="H3048" s="61">
        <v>2014</v>
      </c>
      <c r="I3048" s="5" t="s">
        <v>986</v>
      </c>
      <c r="J3048" s="1">
        <v>41669</v>
      </c>
      <c r="K3048" s="42">
        <v>3</v>
      </c>
      <c r="L3048" t="str">
        <f t="shared" si="338"/>
        <v>Somero</v>
      </c>
      <c r="M3048" s="2" t="s">
        <v>1019</v>
      </c>
      <c r="N3048" t="str">
        <f>VLOOKUP(M3048,spp!A:B,2,FALSE)</f>
        <v>Stegastes acapulcoensis</v>
      </c>
      <c r="O3048">
        <f t="shared" si="337"/>
        <v>10</v>
      </c>
      <c r="Q3048">
        <v>10</v>
      </c>
      <c r="AJ3048">
        <f>VLOOKUP(M3048,spp!A:C,3,FALSE)</f>
        <v>3.49E-2</v>
      </c>
      <c r="AK3048">
        <f>VLOOKUP(M3048,spp!A:D,4,FALSE)</f>
        <v>2</v>
      </c>
      <c r="AL3048">
        <f t="shared" si="339"/>
        <v>19.631250000000001</v>
      </c>
      <c r="AM3048">
        <f t="shared" si="340"/>
        <v>0.49078125000000006</v>
      </c>
      <c r="AN3048">
        <f t="shared" si="341"/>
        <v>4.9078125000000004</v>
      </c>
      <c r="AO3048">
        <f t="shared" si="342"/>
        <v>4.9078125000000007E-3</v>
      </c>
      <c r="AP3048">
        <f t="shared" si="343"/>
        <v>0.2</v>
      </c>
      <c r="AQ3048">
        <f>VLOOKUP(M3048,spp!A:H,8,FALSE)</f>
        <v>2</v>
      </c>
      <c r="AR3048" t="str">
        <f>VLOOKUP(M3048,spp!A:K,10,FALSE)</f>
        <v>Herbívoro</v>
      </c>
      <c r="AS3048" t="str">
        <f>VLOOKUP(M3048,spp!A:L,12,FALSE)</f>
        <v>LC</v>
      </c>
    </row>
    <row r="3049" spans="1:45" x14ac:dyDescent="0.3">
      <c r="A3049">
        <v>17</v>
      </c>
      <c r="B3049" s="2" t="s">
        <v>983</v>
      </c>
      <c r="C3049" s="2" t="s">
        <v>1009</v>
      </c>
      <c r="D3049" s="2" t="s">
        <v>1010</v>
      </c>
      <c r="E3049" s="2" t="s">
        <v>985</v>
      </c>
      <c r="F3049">
        <v>2</v>
      </c>
      <c r="G3049" s="1">
        <v>41661</v>
      </c>
      <c r="H3049" s="61">
        <v>2014</v>
      </c>
      <c r="I3049" s="5" t="s">
        <v>986</v>
      </c>
      <c r="J3049" s="1">
        <v>41669</v>
      </c>
      <c r="K3049" s="42">
        <v>3</v>
      </c>
      <c r="L3049" t="str">
        <f t="shared" si="338"/>
        <v>Somero</v>
      </c>
      <c r="M3049" s="2" t="s">
        <v>1043</v>
      </c>
      <c r="N3049" t="str">
        <f>VLOOKUP(M3049,spp!A:B,2,FALSE)</f>
        <v>Haemulon maculicauda</v>
      </c>
      <c r="O3049">
        <f t="shared" si="337"/>
        <v>54</v>
      </c>
      <c r="Q3049">
        <v>20</v>
      </c>
      <c r="R3049">
        <v>20</v>
      </c>
      <c r="S3049">
        <v>14</v>
      </c>
      <c r="AJ3049">
        <f>VLOOKUP(M3049,spp!A:C,3,FALSE)</f>
        <v>8</v>
      </c>
      <c r="AK3049">
        <f>VLOOKUP(M3049,spp!A:D,4,FALSE)</f>
        <v>3.16</v>
      </c>
      <c r="AL3049">
        <f t="shared" si="339"/>
        <v>1510191.56058787</v>
      </c>
      <c r="AM3049">
        <f t="shared" si="340"/>
        <v>37754.789014696747</v>
      </c>
      <c r="AN3049">
        <f t="shared" si="341"/>
        <v>377547.89014696749</v>
      </c>
      <c r="AO3049">
        <f t="shared" si="342"/>
        <v>377.54789014696746</v>
      </c>
      <c r="AP3049">
        <f t="shared" si="343"/>
        <v>1.08</v>
      </c>
      <c r="AQ3049">
        <f>VLOOKUP(M3049,spp!A:H,8,FALSE)</f>
        <v>4.2</v>
      </c>
      <c r="AR3049" t="str">
        <f>VLOOKUP(M3049,spp!A:K,10,FALSE)</f>
        <v>Depredador Tope</v>
      </c>
      <c r="AS3049" t="str">
        <f>VLOOKUP(M3049,spp!A:L,12,FALSE)</f>
        <v>LC</v>
      </c>
    </row>
    <row r="3050" spans="1:45" x14ac:dyDescent="0.3">
      <c r="A3050">
        <v>17</v>
      </c>
      <c r="B3050" s="2" t="s">
        <v>983</v>
      </c>
      <c r="C3050" s="2" t="s">
        <v>1009</v>
      </c>
      <c r="D3050" s="2" t="s">
        <v>1010</v>
      </c>
      <c r="E3050" s="2" t="s">
        <v>985</v>
      </c>
      <c r="F3050">
        <v>2</v>
      </c>
      <c r="G3050" s="1">
        <v>41661</v>
      </c>
      <c r="H3050" s="61">
        <v>2014</v>
      </c>
      <c r="I3050" s="5" t="s">
        <v>986</v>
      </c>
      <c r="J3050" s="1">
        <v>41669</v>
      </c>
      <c r="K3050" s="42">
        <v>3</v>
      </c>
      <c r="L3050" t="str">
        <f t="shared" si="338"/>
        <v>Somero</v>
      </c>
      <c r="M3050" s="2" t="s">
        <v>1028</v>
      </c>
      <c r="N3050" t="str">
        <f>VLOOKUP(M3050,spp!A:B,2,FALSE)</f>
        <v>Thalassoma lucasanum</v>
      </c>
      <c r="O3050">
        <f t="shared" si="337"/>
        <v>10</v>
      </c>
      <c r="Q3050">
        <v>10</v>
      </c>
      <c r="AJ3050">
        <f>VLOOKUP(M3050,spp!A:C,3,FALSE)</f>
        <v>1.261E-2</v>
      </c>
      <c r="AK3050">
        <f>VLOOKUP(M3050,spp!A:D,4,FALSE)</f>
        <v>2</v>
      </c>
      <c r="AL3050">
        <f t="shared" si="339"/>
        <v>7.0931250000000006</v>
      </c>
      <c r="AM3050">
        <f t="shared" si="340"/>
        <v>0.177328125</v>
      </c>
      <c r="AN3050">
        <f t="shared" si="341"/>
        <v>1.7732812500000001</v>
      </c>
      <c r="AO3050">
        <f t="shared" si="342"/>
        <v>1.7732812500000001E-3</v>
      </c>
      <c r="AP3050">
        <f t="shared" si="343"/>
        <v>0.2</v>
      </c>
      <c r="AQ3050">
        <f>VLOOKUP(M3050,spp!A:H,8,FALSE)</f>
        <v>3.5</v>
      </c>
      <c r="AR3050" t="str">
        <f>VLOOKUP(M3050,spp!A:K,10,FALSE)</f>
        <v>Depredador</v>
      </c>
      <c r="AS3050" t="str">
        <f>VLOOKUP(M3050,spp!A:L,12,FALSE)</f>
        <v>LC</v>
      </c>
    </row>
    <row r="3051" spans="1:45" x14ac:dyDescent="0.3">
      <c r="A3051">
        <v>17</v>
      </c>
      <c r="B3051" s="2" t="s">
        <v>983</v>
      </c>
      <c r="C3051" s="2" t="s">
        <v>1009</v>
      </c>
      <c r="D3051" s="2" t="s">
        <v>1010</v>
      </c>
      <c r="E3051" s="2" t="s">
        <v>985</v>
      </c>
      <c r="F3051">
        <v>2</v>
      </c>
      <c r="G3051" s="1">
        <v>41661</v>
      </c>
      <c r="H3051" s="61">
        <v>2014</v>
      </c>
      <c r="I3051" s="5" t="s">
        <v>986</v>
      </c>
      <c r="J3051" s="1">
        <v>41669</v>
      </c>
      <c r="K3051" s="42">
        <v>3</v>
      </c>
      <c r="L3051" t="str">
        <f t="shared" si="338"/>
        <v>Somero</v>
      </c>
      <c r="M3051" s="2" t="s">
        <v>1040</v>
      </c>
      <c r="N3051" t="str">
        <f>VLOOKUP(M3051,spp!A:B,2,FALSE)</f>
        <v>Sufflamen verres</v>
      </c>
      <c r="O3051">
        <f t="shared" si="337"/>
        <v>1</v>
      </c>
      <c r="T3051">
        <v>1</v>
      </c>
      <c r="AJ3051">
        <f>VLOOKUP(M3051,spp!A:C,3,FALSE)</f>
        <v>2</v>
      </c>
      <c r="AK3051">
        <f>VLOOKUP(M3051,spp!A:D,4,FALSE)</f>
        <v>3</v>
      </c>
      <c r="AL3051">
        <f t="shared" si="339"/>
        <v>31250</v>
      </c>
      <c r="AM3051">
        <f t="shared" si="340"/>
        <v>781.25</v>
      </c>
      <c r="AN3051">
        <f t="shared" si="341"/>
        <v>7812.5</v>
      </c>
      <c r="AO3051">
        <f t="shared" si="342"/>
        <v>7.8125</v>
      </c>
      <c r="AP3051">
        <f t="shared" si="343"/>
        <v>0.02</v>
      </c>
      <c r="AQ3051">
        <f>VLOOKUP(M3051,spp!A:H,8,FALSE)</f>
        <v>3.3</v>
      </c>
      <c r="AR3051" t="str">
        <f>VLOOKUP(M3051,spp!A:K,10,FALSE)</f>
        <v>Depredador</v>
      </c>
      <c r="AS3051" t="str">
        <f>VLOOKUP(M3051,spp!A:L,12,FALSE)</f>
        <v>LC</v>
      </c>
    </row>
    <row r="3052" spans="1:45" x14ac:dyDescent="0.3">
      <c r="A3052">
        <v>17</v>
      </c>
      <c r="B3052" s="2" t="s">
        <v>983</v>
      </c>
      <c r="C3052" s="2" t="s">
        <v>1009</v>
      </c>
      <c r="D3052" s="2" t="s">
        <v>1010</v>
      </c>
      <c r="E3052" s="2" t="s">
        <v>985</v>
      </c>
      <c r="F3052">
        <v>2</v>
      </c>
      <c r="G3052" s="1">
        <v>41661</v>
      </c>
      <c r="H3052" s="61">
        <v>2014</v>
      </c>
      <c r="I3052" s="5" t="s">
        <v>986</v>
      </c>
      <c r="J3052" s="1">
        <v>41669</v>
      </c>
      <c r="K3052" s="42">
        <v>3</v>
      </c>
      <c r="L3052" t="str">
        <f t="shared" si="338"/>
        <v>Somero</v>
      </c>
      <c r="M3052" s="2" t="s">
        <v>1082</v>
      </c>
      <c r="N3052" t="str">
        <f>VLOOKUP(M3052,spp!A:B,2,FALSE)</f>
        <v>Apogon dovii</v>
      </c>
      <c r="O3052">
        <f t="shared" si="337"/>
        <v>15</v>
      </c>
      <c r="P3052">
        <v>15</v>
      </c>
      <c r="AJ3052">
        <f>VLOOKUP(M3052,spp!A:C,3,FALSE)</f>
        <v>1.41E-2</v>
      </c>
      <c r="AK3052">
        <f>VLOOKUP(M3052,spp!A:D,4,FALSE)</f>
        <v>3.1286</v>
      </c>
      <c r="AL3052">
        <f t="shared" si="339"/>
        <v>3.7179665900029208</v>
      </c>
      <c r="AM3052">
        <f t="shared" si="340"/>
        <v>9.2949164750073018E-2</v>
      </c>
      <c r="AN3052">
        <f t="shared" si="341"/>
        <v>0.92949164750073021</v>
      </c>
      <c r="AO3052">
        <f t="shared" si="342"/>
        <v>9.2949164750073018E-4</v>
      </c>
      <c r="AP3052">
        <f t="shared" si="343"/>
        <v>0.3</v>
      </c>
      <c r="AQ3052">
        <f>VLOOKUP(M3052,spp!A:H,8,FALSE)</f>
        <v>3.4</v>
      </c>
      <c r="AR3052" t="str">
        <f>VLOOKUP(M3052,spp!A:K,10,FALSE)</f>
        <v>Planctívoro</v>
      </c>
      <c r="AS3052" t="str">
        <f>VLOOKUP(M3052,spp!A:L,12,FALSE)</f>
        <v>LC</v>
      </c>
    </row>
    <row r="3053" spans="1:45" x14ac:dyDescent="0.3">
      <c r="A3053">
        <v>17</v>
      </c>
      <c r="B3053" s="2" t="s">
        <v>983</v>
      </c>
      <c r="C3053" s="2" t="s">
        <v>1009</v>
      </c>
      <c r="D3053" s="2" t="s">
        <v>1010</v>
      </c>
      <c r="E3053" s="2" t="s">
        <v>985</v>
      </c>
      <c r="F3053">
        <v>2</v>
      </c>
      <c r="G3053" s="1">
        <v>41661</v>
      </c>
      <c r="H3053" s="61">
        <v>2014</v>
      </c>
      <c r="I3053" s="5" t="s">
        <v>986</v>
      </c>
      <c r="J3053" s="1">
        <v>41669</v>
      </c>
      <c r="K3053" s="42">
        <v>3</v>
      </c>
      <c r="L3053" t="str">
        <f t="shared" si="338"/>
        <v>Somero</v>
      </c>
      <c r="M3053" s="2" t="s">
        <v>1025</v>
      </c>
      <c r="N3053" t="str">
        <f>VLOOKUP(M3053,spp!A:B,2,FALSE)</f>
        <v>Abudefduf troschelii</v>
      </c>
      <c r="O3053">
        <f t="shared" si="337"/>
        <v>30</v>
      </c>
      <c r="Q3053">
        <v>30</v>
      </c>
      <c r="AJ3053">
        <f>VLOOKUP(M3053,spp!A:C,3,FALSE)</f>
        <v>1.6E-2</v>
      </c>
      <c r="AK3053">
        <f>VLOOKUP(M3053,spp!A:D,4,FALSE)</f>
        <v>3</v>
      </c>
      <c r="AL3053">
        <f t="shared" si="339"/>
        <v>202.5</v>
      </c>
      <c r="AM3053">
        <f t="shared" si="340"/>
        <v>5.0625</v>
      </c>
      <c r="AN3053">
        <f t="shared" si="341"/>
        <v>50.625</v>
      </c>
      <c r="AO3053">
        <f t="shared" si="342"/>
        <v>5.0625000000000003E-2</v>
      </c>
      <c r="AP3053">
        <f t="shared" si="343"/>
        <v>0.6</v>
      </c>
      <c r="AQ3053">
        <f>VLOOKUP(M3053,spp!A:H,8,FALSE)</f>
        <v>3</v>
      </c>
      <c r="AR3053" t="str">
        <f>VLOOKUP(M3053,spp!A:K,10,FALSE)</f>
        <v>Planctívoro</v>
      </c>
      <c r="AS3053" t="str">
        <f>VLOOKUP(M3053,spp!A:L,12,FALSE)</f>
        <v>LC</v>
      </c>
    </row>
    <row r="3054" spans="1:45" x14ac:dyDescent="0.3">
      <c r="A3054">
        <v>17</v>
      </c>
      <c r="B3054" s="2" t="s">
        <v>983</v>
      </c>
      <c r="C3054" s="2" t="s">
        <v>1009</v>
      </c>
      <c r="D3054" s="2" t="s">
        <v>1010</v>
      </c>
      <c r="E3054" s="2" t="s">
        <v>985</v>
      </c>
      <c r="F3054">
        <v>2</v>
      </c>
      <c r="G3054" s="1">
        <v>41661</v>
      </c>
      <c r="H3054" s="61">
        <v>2014</v>
      </c>
      <c r="I3054" s="5" t="s">
        <v>986</v>
      </c>
      <c r="J3054" s="1">
        <v>41669</v>
      </c>
      <c r="K3054" s="42">
        <v>3</v>
      </c>
      <c r="L3054" t="str">
        <f t="shared" si="338"/>
        <v>Somero</v>
      </c>
      <c r="M3054" s="2" t="s">
        <v>1048</v>
      </c>
      <c r="N3054" t="str">
        <f>VLOOKUP(M3054,spp!A:B,2,FALSE)</f>
        <v>Scarus ghobban</v>
      </c>
      <c r="O3054">
        <f t="shared" si="337"/>
        <v>8</v>
      </c>
      <c r="Q3054">
        <v>5</v>
      </c>
      <c r="T3054">
        <v>2</v>
      </c>
      <c r="V3054">
        <v>1</v>
      </c>
      <c r="AJ3054">
        <f>VLOOKUP(M3054,spp!A:C,3,FALSE)</f>
        <v>2</v>
      </c>
      <c r="AK3054">
        <f>VLOOKUP(M3054,spp!A:D,4,FALSE)</f>
        <v>2.919</v>
      </c>
      <c r="AL3054">
        <f t="shared" si="339"/>
        <v>185631.90985141491</v>
      </c>
      <c r="AM3054">
        <f t="shared" si="340"/>
        <v>4640.7977462853723</v>
      </c>
      <c r="AN3054">
        <f t="shared" si="341"/>
        <v>46407.977462853727</v>
      </c>
      <c r="AO3054">
        <f t="shared" si="342"/>
        <v>46.407977462853729</v>
      </c>
      <c r="AP3054">
        <f t="shared" si="343"/>
        <v>0.16</v>
      </c>
      <c r="AQ3054">
        <f>VLOOKUP(M3054,spp!A:H,8,FALSE)</f>
        <v>2</v>
      </c>
      <c r="AR3054" t="str">
        <f>VLOOKUP(M3054,spp!A:K,10,FALSE)</f>
        <v>Herbívoro</v>
      </c>
      <c r="AS3054" t="str">
        <f>VLOOKUP(M3054,spp!A:L,12,FALSE)</f>
        <v>LC</v>
      </c>
    </row>
    <row r="3055" spans="1:45" x14ac:dyDescent="0.3">
      <c r="A3055">
        <v>17</v>
      </c>
      <c r="B3055" s="2" t="s">
        <v>983</v>
      </c>
      <c r="C3055" s="2" t="s">
        <v>1009</v>
      </c>
      <c r="D3055" s="2" t="s">
        <v>1010</v>
      </c>
      <c r="E3055" s="2" t="s">
        <v>985</v>
      </c>
      <c r="F3055">
        <v>2</v>
      </c>
      <c r="G3055" s="1">
        <v>41661</v>
      </c>
      <c r="H3055" s="61">
        <v>2014</v>
      </c>
      <c r="I3055" s="5" t="s">
        <v>986</v>
      </c>
      <c r="J3055" s="1">
        <v>41669</v>
      </c>
      <c r="K3055" s="42">
        <v>3</v>
      </c>
      <c r="L3055" t="str">
        <f t="shared" si="338"/>
        <v>Somero</v>
      </c>
      <c r="M3055" s="2" t="s">
        <v>1021</v>
      </c>
      <c r="N3055" t="str">
        <f>VLOOKUP(M3055,spp!A:B,2,FALSE)</f>
        <v>Johnrandallia nigrirostris</v>
      </c>
      <c r="O3055">
        <f t="shared" si="337"/>
        <v>1</v>
      </c>
      <c r="R3055">
        <v>1</v>
      </c>
      <c r="AJ3055">
        <f>VLOOKUP(M3055,spp!A:C,3,FALSE)</f>
        <v>2</v>
      </c>
      <c r="AK3055">
        <f>VLOOKUP(M3055,spp!A:D,4,FALSE)</f>
        <v>3</v>
      </c>
      <c r="AL3055">
        <f t="shared" si="339"/>
        <v>3906.25</v>
      </c>
      <c r="AM3055">
        <f t="shared" si="340"/>
        <v>97.65625</v>
      </c>
      <c r="AN3055">
        <f t="shared" si="341"/>
        <v>976.5625</v>
      </c>
      <c r="AO3055">
        <f t="shared" si="342"/>
        <v>0.9765625</v>
      </c>
      <c r="AP3055">
        <f t="shared" si="343"/>
        <v>0.02</v>
      </c>
      <c r="AQ3055">
        <f>VLOOKUP(M3055,spp!A:H,8,FALSE)</f>
        <v>3</v>
      </c>
      <c r="AR3055" t="str">
        <f>VLOOKUP(M3055,spp!A:K,10,FALSE)</f>
        <v>Depredador</v>
      </c>
      <c r="AS3055" t="str">
        <f>VLOOKUP(M3055,spp!A:L,12,FALSE)</f>
        <v>LC</v>
      </c>
    </row>
    <row r="3056" spans="1:45" x14ac:dyDescent="0.3">
      <c r="A3056">
        <v>17</v>
      </c>
      <c r="B3056" s="2" t="s">
        <v>983</v>
      </c>
      <c r="C3056" s="2" t="s">
        <v>1009</v>
      </c>
      <c r="D3056" s="2" t="s">
        <v>1010</v>
      </c>
      <c r="E3056" s="2" t="s">
        <v>985</v>
      </c>
      <c r="F3056">
        <v>2</v>
      </c>
      <c r="G3056" s="1">
        <v>41661</v>
      </c>
      <c r="H3056" s="61">
        <v>2014</v>
      </c>
      <c r="I3056" s="5" t="s">
        <v>986</v>
      </c>
      <c r="J3056" s="1">
        <v>41669</v>
      </c>
      <c r="K3056" s="42">
        <v>3</v>
      </c>
      <c r="L3056" t="str">
        <f t="shared" si="338"/>
        <v>Somero</v>
      </c>
      <c r="M3056" s="2" t="s">
        <v>1064</v>
      </c>
      <c r="N3056" t="str">
        <f>VLOOKUP(M3056,spp!A:B,2,FALSE)</f>
        <v>Zanclus cornutus</v>
      </c>
      <c r="O3056">
        <f t="shared" si="337"/>
        <v>1</v>
      </c>
      <c r="R3056">
        <v>1</v>
      </c>
      <c r="AJ3056">
        <f>VLOOKUP(M3056,spp!A:C,3,FALSE)</f>
        <v>1.47E-2</v>
      </c>
      <c r="AK3056">
        <f>VLOOKUP(M3056,spp!A:D,4,FALSE)</f>
        <v>3</v>
      </c>
      <c r="AL3056">
        <f t="shared" si="339"/>
        <v>28.7109375</v>
      </c>
      <c r="AM3056">
        <f t="shared" si="340"/>
        <v>0.7177734375</v>
      </c>
      <c r="AN3056">
        <f t="shared" si="341"/>
        <v>7.177734375</v>
      </c>
      <c r="AO3056">
        <f t="shared" si="342"/>
        <v>7.1777343749999997E-3</v>
      </c>
      <c r="AP3056">
        <f t="shared" si="343"/>
        <v>0.02</v>
      </c>
      <c r="AQ3056">
        <f>VLOOKUP(M3056,spp!A:H,8,FALSE)</f>
        <v>2.9</v>
      </c>
      <c r="AR3056" t="str">
        <f>VLOOKUP(M3056,spp!A:K,10,FALSE)</f>
        <v>Herbívoro</v>
      </c>
      <c r="AS3056" t="str">
        <f>VLOOKUP(M3056,spp!A:L,12,FALSE)</f>
        <v>NE</v>
      </c>
    </row>
    <row r="3057" spans="1:45" x14ac:dyDescent="0.3">
      <c r="A3057">
        <v>17</v>
      </c>
      <c r="B3057" s="2" t="s">
        <v>983</v>
      </c>
      <c r="C3057" s="2" t="s">
        <v>1009</v>
      </c>
      <c r="D3057" s="2" t="s">
        <v>1010</v>
      </c>
      <c r="E3057" s="2" t="s">
        <v>985</v>
      </c>
      <c r="F3057">
        <v>2</v>
      </c>
      <c r="G3057" s="1">
        <v>41661</v>
      </c>
      <c r="H3057" s="61">
        <v>2014</v>
      </c>
      <c r="I3057" s="5" t="s">
        <v>986</v>
      </c>
      <c r="J3057" s="1">
        <v>41669</v>
      </c>
      <c r="K3057" s="42">
        <v>3</v>
      </c>
      <c r="L3057" t="str">
        <f t="shared" si="338"/>
        <v>Somero</v>
      </c>
      <c r="M3057" s="2" t="s">
        <v>1391</v>
      </c>
      <c r="N3057" t="str">
        <f>VLOOKUP(M3057,spp!A:B,2,FALSE)</f>
        <v>Dasyatis longa</v>
      </c>
      <c r="O3057">
        <f t="shared" si="337"/>
        <v>1</v>
      </c>
      <c r="AC3057">
        <v>1</v>
      </c>
      <c r="AJ3057">
        <f>VLOOKUP(M3057,spp!A:C,3,FALSE)</f>
        <v>7</v>
      </c>
      <c r="AK3057">
        <f>VLOOKUP(M3057,spp!A:D,4,FALSE)</f>
        <v>3</v>
      </c>
      <c r="AL3057">
        <f t="shared" si="339"/>
        <v>18197265.625</v>
      </c>
      <c r="AM3057">
        <f t="shared" si="340"/>
        <v>454931.640625</v>
      </c>
      <c r="AN3057">
        <f t="shared" si="341"/>
        <v>4549316.40625</v>
      </c>
      <c r="AO3057">
        <f t="shared" si="342"/>
        <v>4549.31640625</v>
      </c>
      <c r="AP3057">
        <f t="shared" si="343"/>
        <v>0.02</v>
      </c>
      <c r="AQ3057">
        <f>VLOOKUP(M3057,spp!A:H,8,FALSE)</f>
        <v>3.5</v>
      </c>
      <c r="AR3057" t="str">
        <f>VLOOKUP(M3057,spp!A:K,10,FALSE)</f>
        <v>Depredador</v>
      </c>
      <c r="AS3057" t="str">
        <f>VLOOKUP(M3057,spp!A:L,12,FALSE)</f>
        <v>DD</v>
      </c>
    </row>
    <row r="3058" spans="1:45" x14ac:dyDescent="0.3">
      <c r="A3058">
        <v>17</v>
      </c>
      <c r="B3058" s="2" t="s">
        <v>983</v>
      </c>
      <c r="C3058" s="2" t="s">
        <v>1009</v>
      </c>
      <c r="D3058" s="2" t="s">
        <v>1010</v>
      </c>
      <c r="E3058" s="2" t="s">
        <v>985</v>
      </c>
      <c r="F3058">
        <v>2</v>
      </c>
      <c r="G3058" s="1">
        <v>41661</v>
      </c>
      <c r="H3058" s="61">
        <v>2014</v>
      </c>
      <c r="I3058" s="5" t="s">
        <v>986</v>
      </c>
      <c r="J3058" s="1">
        <v>41669</v>
      </c>
      <c r="K3058" s="42">
        <v>3</v>
      </c>
      <c r="L3058" t="str">
        <f t="shared" si="338"/>
        <v>Somero</v>
      </c>
      <c r="M3058" s="2" t="s">
        <v>1024</v>
      </c>
      <c r="N3058" t="str">
        <f>VLOOKUP(M3058,spp!A:B,2,FALSE)</f>
        <v>Sargocentron suborbitalis</v>
      </c>
      <c r="O3058">
        <f t="shared" si="337"/>
        <v>2</v>
      </c>
      <c r="S3058">
        <v>2</v>
      </c>
      <c r="AJ3058">
        <f>VLOOKUP(M3058,spp!A:C,3,FALSE)</f>
        <v>2</v>
      </c>
      <c r="AK3058">
        <f>VLOOKUP(M3058,spp!A:D,4,FALSE)</f>
        <v>2.9554</v>
      </c>
      <c r="AL3058">
        <f t="shared" si="339"/>
        <v>18868.38114150034</v>
      </c>
      <c r="AM3058">
        <f t="shared" si="340"/>
        <v>471.7095285375085</v>
      </c>
      <c r="AN3058">
        <f t="shared" si="341"/>
        <v>4717.095285375085</v>
      </c>
      <c r="AO3058">
        <f t="shared" si="342"/>
        <v>4.7170952853750849</v>
      </c>
      <c r="AP3058">
        <f t="shared" si="343"/>
        <v>0.04</v>
      </c>
      <c r="AQ3058">
        <f>VLOOKUP(M3058,spp!A:H,8,FALSE)</f>
        <v>3.5</v>
      </c>
      <c r="AR3058" t="str">
        <f>VLOOKUP(M3058,spp!A:K,10,FALSE)</f>
        <v>Depredador</v>
      </c>
      <c r="AS3058" t="str">
        <f>VLOOKUP(M3058,spp!A:L,12,FALSE)</f>
        <v>LC</v>
      </c>
    </row>
    <row r="3059" spans="1:45" x14ac:dyDescent="0.3">
      <c r="A3059">
        <v>17</v>
      </c>
      <c r="B3059" s="2" t="s">
        <v>983</v>
      </c>
      <c r="C3059" s="2" t="s">
        <v>1009</v>
      </c>
      <c r="D3059" s="2" t="s">
        <v>1010</v>
      </c>
      <c r="E3059" s="2" t="s">
        <v>985</v>
      </c>
      <c r="F3059">
        <v>3</v>
      </c>
      <c r="G3059" s="1">
        <v>41661</v>
      </c>
      <c r="H3059" s="61">
        <v>2014</v>
      </c>
      <c r="I3059" s="5" t="s">
        <v>986</v>
      </c>
      <c r="J3059" s="1">
        <v>41669</v>
      </c>
      <c r="K3059" s="42">
        <v>3</v>
      </c>
      <c r="L3059" t="str">
        <f t="shared" si="338"/>
        <v>Somero</v>
      </c>
      <c r="M3059" s="2" t="s">
        <v>1028</v>
      </c>
      <c r="N3059" t="str">
        <f>VLOOKUP(M3059,spp!A:B,2,FALSE)</f>
        <v>Thalassoma lucasanum</v>
      </c>
      <c r="O3059">
        <f t="shared" si="337"/>
        <v>12</v>
      </c>
      <c r="Q3059">
        <v>10</v>
      </c>
      <c r="R3059">
        <v>2</v>
      </c>
      <c r="AJ3059">
        <f>VLOOKUP(M3059,spp!A:C,3,FALSE)</f>
        <v>1.261E-2</v>
      </c>
      <c r="AK3059">
        <f>VLOOKUP(M3059,spp!A:D,4,FALSE)</f>
        <v>2</v>
      </c>
      <c r="AL3059">
        <f t="shared" si="339"/>
        <v>11.033750000000001</v>
      </c>
      <c r="AM3059">
        <f t="shared" si="340"/>
        <v>0.27584375000000005</v>
      </c>
      <c r="AN3059">
        <f t="shared" si="341"/>
        <v>2.7584375000000003</v>
      </c>
      <c r="AO3059">
        <f t="shared" si="342"/>
        <v>2.7584375000000005E-3</v>
      </c>
      <c r="AP3059">
        <f t="shared" si="343"/>
        <v>0.24</v>
      </c>
      <c r="AQ3059">
        <f>VLOOKUP(M3059,spp!A:H,8,FALSE)</f>
        <v>3.5</v>
      </c>
      <c r="AR3059" t="str">
        <f>VLOOKUP(M3059,spp!A:K,10,FALSE)</f>
        <v>Depredador</v>
      </c>
      <c r="AS3059" t="str">
        <f>VLOOKUP(M3059,spp!A:L,12,FALSE)</f>
        <v>LC</v>
      </c>
    </row>
    <row r="3060" spans="1:45" x14ac:dyDescent="0.3">
      <c r="A3060">
        <v>17</v>
      </c>
      <c r="B3060" s="2" t="s">
        <v>983</v>
      </c>
      <c r="C3060" s="2" t="s">
        <v>1009</v>
      </c>
      <c r="D3060" s="2" t="s">
        <v>1010</v>
      </c>
      <c r="E3060" s="2" t="s">
        <v>985</v>
      </c>
      <c r="F3060">
        <v>3</v>
      </c>
      <c r="G3060" s="1">
        <v>41661</v>
      </c>
      <c r="H3060" s="61">
        <v>2014</v>
      </c>
      <c r="I3060" s="5" t="s">
        <v>986</v>
      </c>
      <c r="J3060" s="1">
        <v>41669</v>
      </c>
      <c r="K3060" s="42">
        <v>3</v>
      </c>
      <c r="L3060" t="str">
        <f t="shared" si="338"/>
        <v>Somero</v>
      </c>
      <c r="M3060" s="2" t="s">
        <v>1032</v>
      </c>
      <c r="N3060" t="str">
        <f>VLOOKUP(M3060,spp!A:B,2,FALSE)</f>
        <v>Lutjanus argentiventris</v>
      </c>
      <c r="O3060">
        <f t="shared" si="337"/>
        <v>4</v>
      </c>
      <c r="T3060">
        <v>4</v>
      </c>
      <c r="AJ3060">
        <f>VLOOKUP(M3060,spp!A:C,3,FALSE)</f>
        <v>1</v>
      </c>
      <c r="AK3060">
        <f>VLOOKUP(M3060,spp!A:D,4,FALSE)</f>
        <v>3</v>
      </c>
      <c r="AL3060">
        <f t="shared" si="339"/>
        <v>62500</v>
      </c>
      <c r="AM3060">
        <f t="shared" si="340"/>
        <v>1562.5</v>
      </c>
      <c r="AN3060">
        <f t="shared" si="341"/>
        <v>15625</v>
      </c>
      <c r="AO3060">
        <f t="shared" si="342"/>
        <v>15.625</v>
      </c>
      <c r="AP3060">
        <f t="shared" si="343"/>
        <v>0.08</v>
      </c>
      <c r="AQ3060">
        <f>VLOOKUP(M3060,spp!A:H,8,FALSE)</f>
        <v>4</v>
      </c>
      <c r="AR3060" t="str">
        <f>VLOOKUP(M3060,spp!A:K,10,FALSE)</f>
        <v>Depredador Tope</v>
      </c>
      <c r="AS3060" t="str">
        <f>VLOOKUP(M3060,spp!A:L,12,FALSE)</f>
        <v>LC</v>
      </c>
    </row>
    <row r="3061" spans="1:45" x14ac:dyDescent="0.3">
      <c r="A3061">
        <v>17</v>
      </c>
      <c r="B3061" s="2" t="s">
        <v>983</v>
      </c>
      <c r="C3061" s="2" t="s">
        <v>1009</v>
      </c>
      <c r="D3061" s="2" t="s">
        <v>1010</v>
      </c>
      <c r="E3061" s="2" t="s">
        <v>985</v>
      </c>
      <c r="F3061">
        <v>3</v>
      </c>
      <c r="G3061" s="1">
        <v>41661</v>
      </c>
      <c r="H3061" s="61">
        <v>2014</v>
      </c>
      <c r="I3061" s="5" t="s">
        <v>986</v>
      </c>
      <c r="J3061" s="1">
        <v>41669</v>
      </c>
      <c r="K3061" s="42">
        <v>3</v>
      </c>
      <c r="L3061" t="str">
        <f t="shared" si="338"/>
        <v>Somero</v>
      </c>
      <c r="M3061" s="2" t="s">
        <v>1043</v>
      </c>
      <c r="N3061" t="str">
        <f>VLOOKUP(M3061,spp!A:B,2,FALSE)</f>
        <v>Haemulon maculicauda</v>
      </c>
      <c r="O3061">
        <f t="shared" si="337"/>
        <v>15</v>
      </c>
      <c r="S3061">
        <v>15</v>
      </c>
      <c r="AJ3061">
        <f>VLOOKUP(M3061,spp!A:C,3,FALSE)</f>
        <v>8</v>
      </c>
      <c r="AK3061">
        <f>VLOOKUP(M3061,spp!A:D,4,FALSE)</f>
        <v>3.16</v>
      </c>
      <c r="AL3061">
        <f t="shared" si="339"/>
        <v>1016673.4444030029</v>
      </c>
      <c r="AM3061">
        <f t="shared" si="340"/>
        <v>25416.83611007507</v>
      </c>
      <c r="AN3061">
        <f t="shared" si="341"/>
        <v>254168.36110075068</v>
      </c>
      <c r="AO3061">
        <f t="shared" si="342"/>
        <v>254.16836110075067</v>
      </c>
      <c r="AP3061">
        <f t="shared" si="343"/>
        <v>0.3</v>
      </c>
      <c r="AQ3061">
        <f>VLOOKUP(M3061,spp!A:H,8,FALSE)</f>
        <v>4.2</v>
      </c>
      <c r="AR3061" t="str">
        <f>VLOOKUP(M3061,spp!A:K,10,FALSE)</f>
        <v>Depredador Tope</v>
      </c>
      <c r="AS3061" t="str">
        <f>VLOOKUP(M3061,spp!A:L,12,FALSE)</f>
        <v>LC</v>
      </c>
    </row>
    <row r="3062" spans="1:45" x14ac:dyDescent="0.3">
      <c r="A3062">
        <v>17</v>
      </c>
      <c r="B3062" s="2" t="s">
        <v>983</v>
      </c>
      <c r="C3062" s="2" t="s">
        <v>1009</v>
      </c>
      <c r="D3062" s="2" t="s">
        <v>1010</v>
      </c>
      <c r="E3062" s="2" t="s">
        <v>985</v>
      </c>
      <c r="F3062">
        <v>3</v>
      </c>
      <c r="G3062" s="1">
        <v>41661</v>
      </c>
      <c r="H3062" s="61">
        <v>2014</v>
      </c>
      <c r="I3062" s="5" t="s">
        <v>986</v>
      </c>
      <c r="J3062" s="1">
        <v>41669</v>
      </c>
      <c r="K3062" s="42">
        <v>3</v>
      </c>
      <c r="L3062" t="str">
        <f t="shared" si="338"/>
        <v>Somero</v>
      </c>
      <c r="M3062" s="2" t="s">
        <v>1033</v>
      </c>
      <c r="N3062" t="str">
        <f>VLOOKUP(M3062,spp!A:B,2,FALSE)</f>
        <v>Cephalopholis panamensis</v>
      </c>
      <c r="O3062">
        <f t="shared" si="337"/>
        <v>1</v>
      </c>
      <c r="T3062">
        <v>1</v>
      </c>
      <c r="AJ3062">
        <f>VLOOKUP(M3062,spp!A:C,3,FALSE)</f>
        <v>2</v>
      </c>
      <c r="AK3062">
        <f>VLOOKUP(M3062,spp!A:D,4,FALSE)</f>
        <v>3</v>
      </c>
      <c r="AL3062">
        <f t="shared" si="339"/>
        <v>31250</v>
      </c>
      <c r="AM3062">
        <f t="shared" si="340"/>
        <v>781.25</v>
      </c>
      <c r="AN3062">
        <f t="shared" si="341"/>
        <v>7812.5</v>
      </c>
      <c r="AO3062">
        <f t="shared" si="342"/>
        <v>7.8125</v>
      </c>
      <c r="AP3062">
        <f t="shared" si="343"/>
        <v>0.02</v>
      </c>
      <c r="AQ3062">
        <f>VLOOKUP(M3062,spp!A:H,8,FALSE)</f>
        <v>4</v>
      </c>
      <c r="AR3062" t="str">
        <f>VLOOKUP(M3062,spp!A:K,10,FALSE)</f>
        <v>Depredador Tope</v>
      </c>
      <c r="AS3062" t="str">
        <f>VLOOKUP(M3062,spp!A:L,12,FALSE)</f>
        <v>LC</v>
      </c>
    </row>
    <row r="3063" spans="1:45" x14ac:dyDescent="0.3">
      <c r="A3063">
        <v>17</v>
      </c>
      <c r="B3063" s="2" t="s">
        <v>983</v>
      </c>
      <c r="C3063" s="2" t="s">
        <v>1009</v>
      </c>
      <c r="D3063" s="2" t="s">
        <v>1010</v>
      </c>
      <c r="E3063" s="2" t="s">
        <v>985</v>
      </c>
      <c r="F3063">
        <v>3</v>
      </c>
      <c r="G3063" s="1">
        <v>41661</v>
      </c>
      <c r="H3063" s="61">
        <v>2014</v>
      </c>
      <c r="I3063" s="5" t="s">
        <v>986</v>
      </c>
      <c r="J3063" s="1">
        <v>41669</v>
      </c>
      <c r="K3063" s="42">
        <v>3</v>
      </c>
      <c r="L3063" t="str">
        <f t="shared" si="338"/>
        <v>Somero</v>
      </c>
      <c r="M3063" s="2" t="s">
        <v>1024</v>
      </c>
      <c r="N3063" t="str">
        <f>VLOOKUP(M3063,spp!A:B,2,FALSE)</f>
        <v>Sargocentron suborbitalis</v>
      </c>
      <c r="O3063">
        <f t="shared" si="337"/>
        <v>3</v>
      </c>
      <c r="S3063">
        <v>3</v>
      </c>
      <c r="AJ3063">
        <f>VLOOKUP(M3063,spp!A:C,3,FALSE)</f>
        <v>2</v>
      </c>
      <c r="AK3063">
        <f>VLOOKUP(M3063,spp!A:D,4,FALSE)</f>
        <v>2.9554</v>
      </c>
      <c r="AL3063">
        <f t="shared" si="339"/>
        <v>28302.571712250508</v>
      </c>
      <c r="AM3063">
        <f t="shared" si="340"/>
        <v>707.56429280626276</v>
      </c>
      <c r="AN3063">
        <f t="shared" si="341"/>
        <v>7075.6429280626271</v>
      </c>
      <c r="AO3063">
        <f t="shared" si="342"/>
        <v>7.075642928062627</v>
      </c>
      <c r="AP3063">
        <f t="shared" si="343"/>
        <v>0.06</v>
      </c>
      <c r="AQ3063">
        <f>VLOOKUP(M3063,spp!A:H,8,FALSE)</f>
        <v>3.5</v>
      </c>
      <c r="AR3063" t="str">
        <f>VLOOKUP(M3063,spp!A:K,10,FALSE)</f>
        <v>Depredador</v>
      </c>
      <c r="AS3063" t="str">
        <f>VLOOKUP(M3063,spp!A:L,12,FALSE)</f>
        <v>LC</v>
      </c>
    </row>
    <row r="3064" spans="1:45" x14ac:dyDescent="0.3">
      <c r="A3064">
        <v>17</v>
      </c>
      <c r="B3064" s="2" t="s">
        <v>983</v>
      </c>
      <c r="C3064" s="2" t="s">
        <v>1009</v>
      </c>
      <c r="D3064" s="2" t="s">
        <v>1010</v>
      </c>
      <c r="E3064" s="2" t="s">
        <v>985</v>
      </c>
      <c r="F3064">
        <v>3</v>
      </c>
      <c r="G3064" s="1">
        <v>41661</v>
      </c>
      <c r="H3064" s="61">
        <v>2014</v>
      </c>
      <c r="I3064" s="5" t="s">
        <v>986</v>
      </c>
      <c r="J3064" s="1">
        <v>41669</v>
      </c>
      <c r="K3064" s="42">
        <v>3</v>
      </c>
      <c r="L3064" t="str">
        <f t="shared" si="338"/>
        <v>Somero</v>
      </c>
      <c r="M3064" s="2" t="s">
        <v>1062</v>
      </c>
      <c r="N3064" t="str">
        <f>VLOOKUP(M3064,spp!A:B,2,FALSE)</f>
        <v>Paranthias colonus</v>
      </c>
      <c r="O3064">
        <f t="shared" si="337"/>
        <v>1</v>
      </c>
      <c r="T3064">
        <v>1</v>
      </c>
      <c r="AJ3064">
        <f>VLOOKUP(M3064,spp!A:C,3,FALSE)</f>
        <v>1.485E-2</v>
      </c>
      <c r="AK3064">
        <f>VLOOKUP(M3064,spp!A:D,4,FALSE)</f>
        <v>2</v>
      </c>
      <c r="AL3064">
        <f t="shared" si="339"/>
        <v>9.28125</v>
      </c>
      <c r="AM3064">
        <f t="shared" si="340"/>
        <v>0.23203124999999999</v>
      </c>
      <c r="AN3064">
        <f t="shared" si="341"/>
        <v>2.3203125</v>
      </c>
      <c r="AO3064">
        <f t="shared" si="342"/>
        <v>2.3203124999999999E-3</v>
      </c>
      <c r="AP3064">
        <f t="shared" si="343"/>
        <v>0.02</v>
      </c>
      <c r="AQ3064">
        <f>VLOOKUP(M3064,spp!A:H,8,FALSE)</f>
        <v>3.8</v>
      </c>
      <c r="AR3064" t="str">
        <f>VLOOKUP(M3064,spp!A:K,10,FALSE)</f>
        <v>Planctívoro</v>
      </c>
      <c r="AS3064" t="str">
        <f>VLOOKUP(M3064,spp!A:L,12,FALSE)</f>
        <v>LC</v>
      </c>
    </row>
    <row r="3065" spans="1:45" x14ac:dyDescent="0.3">
      <c r="A3065">
        <v>17</v>
      </c>
      <c r="B3065" s="2" t="s">
        <v>983</v>
      </c>
      <c r="C3065" s="2" t="s">
        <v>1009</v>
      </c>
      <c r="D3065" s="2" t="s">
        <v>1010</v>
      </c>
      <c r="E3065" s="2" t="s">
        <v>985</v>
      </c>
      <c r="F3065">
        <v>3</v>
      </c>
      <c r="G3065" s="1">
        <v>41661</v>
      </c>
      <c r="H3065" s="61">
        <v>2014</v>
      </c>
      <c r="I3065" s="5" t="s">
        <v>986</v>
      </c>
      <c r="J3065" s="1">
        <v>41669</v>
      </c>
      <c r="K3065" s="42">
        <v>3</v>
      </c>
      <c r="L3065" t="str">
        <f t="shared" si="338"/>
        <v>Somero</v>
      </c>
      <c r="M3065" s="2" t="s">
        <v>1036</v>
      </c>
      <c r="N3065" t="str">
        <f>VLOOKUP(M3065,spp!A:B,2,FALSE)</f>
        <v>Chaetodon humeralis</v>
      </c>
      <c r="O3065">
        <f t="shared" si="337"/>
        <v>4</v>
      </c>
      <c r="Q3065">
        <v>4</v>
      </c>
      <c r="AJ3065">
        <f>VLOOKUP(M3065,spp!A:C,3,FALSE)</f>
        <v>2</v>
      </c>
      <c r="AK3065">
        <f>VLOOKUP(M3065,spp!A:D,4,FALSE)</f>
        <v>2.9895</v>
      </c>
      <c r="AL3065">
        <f t="shared" si="339"/>
        <v>3304.3468950924325</v>
      </c>
      <c r="AM3065">
        <f t="shared" si="340"/>
        <v>82.60867237731081</v>
      </c>
      <c r="AN3065">
        <f t="shared" si="341"/>
        <v>826.08672377310813</v>
      </c>
      <c r="AO3065">
        <f t="shared" si="342"/>
        <v>0.8260867237731081</v>
      </c>
      <c r="AP3065">
        <f t="shared" si="343"/>
        <v>0.08</v>
      </c>
      <c r="AQ3065">
        <f>VLOOKUP(M3065,spp!A:H,8,FALSE)</f>
        <v>2.7</v>
      </c>
      <c r="AR3065" t="str">
        <f>VLOOKUP(M3065,spp!A:K,10,FALSE)</f>
        <v>Herbívoro</v>
      </c>
      <c r="AS3065" t="str">
        <f>VLOOKUP(M3065,spp!A:L,12,FALSE)</f>
        <v>LC</v>
      </c>
    </row>
    <row r="3066" spans="1:45" x14ac:dyDescent="0.3">
      <c r="A3066">
        <v>17</v>
      </c>
      <c r="B3066" s="2" t="s">
        <v>983</v>
      </c>
      <c r="C3066" s="2" t="s">
        <v>1009</v>
      </c>
      <c r="D3066" s="2" t="s">
        <v>1010</v>
      </c>
      <c r="E3066" s="2" t="s">
        <v>985</v>
      </c>
      <c r="F3066">
        <v>3</v>
      </c>
      <c r="G3066" s="1">
        <v>41661</v>
      </c>
      <c r="H3066" s="61">
        <v>2014</v>
      </c>
      <c r="I3066" s="5" t="s">
        <v>986</v>
      </c>
      <c r="J3066" s="1">
        <v>41669</v>
      </c>
      <c r="K3066" s="42">
        <v>3</v>
      </c>
      <c r="L3066" t="str">
        <f t="shared" si="338"/>
        <v>Somero</v>
      </c>
      <c r="M3066" s="2" t="s">
        <v>1041</v>
      </c>
      <c r="N3066" t="str">
        <f>VLOOKUP(M3066,spp!A:B,2,FALSE)</f>
        <v>Chromis atrilobata</v>
      </c>
      <c r="O3066">
        <f t="shared" si="337"/>
        <v>10</v>
      </c>
      <c r="P3066">
        <v>10</v>
      </c>
      <c r="AJ3066">
        <f>VLOOKUP(M3066,spp!A:C,3,FALSE)</f>
        <v>5</v>
      </c>
      <c r="AK3066">
        <f>VLOOKUP(M3066,spp!A:D,4,FALSE)</f>
        <v>3.41655</v>
      </c>
      <c r="AL3066">
        <f t="shared" si="339"/>
        <v>1144.3317319809451</v>
      </c>
      <c r="AM3066">
        <f t="shared" si="340"/>
        <v>28.608293299523627</v>
      </c>
      <c r="AN3066">
        <f t="shared" si="341"/>
        <v>286.08293299523626</v>
      </c>
      <c r="AO3066">
        <f t="shared" si="342"/>
        <v>0.28608293299523624</v>
      </c>
      <c r="AP3066">
        <f t="shared" si="343"/>
        <v>0.2</v>
      </c>
      <c r="AQ3066">
        <f>VLOOKUP(M3066,spp!A:H,8,FALSE)</f>
        <v>3.4</v>
      </c>
      <c r="AR3066" t="str">
        <f>VLOOKUP(M3066,spp!A:K,10,FALSE)</f>
        <v>Planctívoro</v>
      </c>
      <c r="AS3066" t="str">
        <f>VLOOKUP(M3066,spp!A:L,12,FALSE)</f>
        <v>LC</v>
      </c>
    </row>
    <row r="3067" spans="1:45" x14ac:dyDescent="0.3">
      <c r="A3067">
        <v>17</v>
      </c>
      <c r="B3067" s="2" t="s">
        <v>983</v>
      </c>
      <c r="C3067" s="2" t="s">
        <v>1009</v>
      </c>
      <c r="D3067" s="2" t="s">
        <v>1010</v>
      </c>
      <c r="E3067" s="2" t="s">
        <v>985</v>
      </c>
      <c r="F3067">
        <v>3</v>
      </c>
      <c r="G3067" s="1">
        <v>41661</v>
      </c>
      <c r="H3067" s="61">
        <v>2014</v>
      </c>
      <c r="I3067" s="5" t="s">
        <v>986</v>
      </c>
      <c r="J3067" s="1">
        <v>41669</v>
      </c>
      <c r="K3067" s="42">
        <v>3</v>
      </c>
      <c r="L3067" t="str">
        <f t="shared" si="338"/>
        <v>Somero</v>
      </c>
      <c r="M3067" s="2" t="s">
        <v>1021</v>
      </c>
      <c r="N3067" t="str">
        <f>VLOOKUP(M3067,spp!A:B,2,FALSE)</f>
        <v>Johnrandallia nigrirostris</v>
      </c>
      <c r="O3067">
        <f t="shared" si="337"/>
        <v>3</v>
      </c>
      <c r="Q3067">
        <v>3</v>
      </c>
      <c r="AJ3067">
        <f>VLOOKUP(M3067,spp!A:C,3,FALSE)</f>
        <v>2</v>
      </c>
      <c r="AK3067">
        <f>VLOOKUP(M3067,spp!A:D,4,FALSE)</f>
        <v>3</v>
      </c>
      <c r="AL3067">
        <f t="shared" si="339"/>
        <v>2531.25</v>
      </c>
      <c r="AM3067">
        <f t="shared" si="340"/>
        <v>63.28125</v>
      </c>
      <c r="AN3067">
        <f t="shared" si="341"/>
        <v>632.8125</v>
      </c>
      <c r="AO3067">
        <f t="shared" si="342"/>
        <v>0.6328125</v>
      </c>
      <c r="AP3067">
        <f t="shared" si="343"/>
        <v>0.06</v>
      </c>
      <c r="AQ3067">
        <f>VLOOKUP(M3067,spp!A:H,8,FALSE)</f>
        <v>3</v>
      </c>
      <c r="AR3067" t="str">
        <f>VLOOKUP(M3067,spp!A:K,10,FALSE)</f>
        <v>Depredador</v>
      </c>
      <c r="AS3067" t="str">
        <f>VLOOKUP(M3067,spp!A:L,12,FALSE)</f>
        <v>LC</v>
      </c>
    </row>
    <row r="3068" spans="1:45" x14ac:dyDescent="0.3">
      <c r="A3068">
        <v>17</v>
      </c>
      <c r="B3068" s="2" t="s">
        <v>983</v>
      </c>
      <c r="C3068" s="2" t="s">
        <v>1009</v>
      </c>
      <c r="D3068" s="2" t="s">
        <v>1010</v>
      </c>
      <c r="E3068" s="2" t="s">
        <v>985</v>
      </c>
      <c r="F3068">
        <v>3</v>
      </c>
      <c r="G3068" s="1">
        <v>41661</v>
      </c>
      <c r="H3068" s="61">
        <v>2014</v>
      </c>
      <c r="I3068" s="5" t="s">
        <v>986</v>
      </c>
      <c r="J3068" s="1">
        <v>41669</v>
      </c>
      <c r="K3068" s="42">
        <v>3</v>
      </c>
      <c r="L3068" t="str">
        <f t="shared" si="338"/>
        <v>Somero</v>
      </c>
      <c r="M3068" s="2" t="s">
        <v>1086</v>
      </c>
      <c r="N3068" t="str">
        <f>VLOOKUP(M3068,spp!A:B,2,FALSE)</f>
        <v>Lutjanus novemfasciatus</v>
      </c>
      <c r="O3068">
        <f t="shared" si="337"/>
        <v>1</v>
      </c>
      <c r="U3068">
        <v>1</v>
      </c>
      <c r="AJ3068">
        <f>VLOOKUP(M3068,spp!A:C,3,FALSE)</f>
        <v>1</v>
      </c>
      <c r="AK3068">
        <f>VLOOKUP(M3068,spp!A:D,4,FALSE)</f>
        <v>3</v>
      </c>
      <c r="AL3068">
        <f t="shared" si="339"/>
        <v>42875</v>
      </c>
      <c r="AM3068">
        <f t="shared" si="340"/>
        <v>1071.875</v>
      </c>
      <c r="AN3068">
        <f t="shared" si="341"/>
        <v>10718.75</v>
      </c>
      <c r="AO3068">
        <f t="shared" si="342"/>
        <v>10.71875</v>
      </c>
      <c r="AP3068">
        <f t="shared" si="343"/>
        <v>0.02</v>
      </c>
      <c r="AQ3068">
        <f>VLOOKUP(M3068,spp!A:H,8,FALSE)</f>
        <v>4</v>
      </c>
      <c r="AR3068" t="str">
        <f>VLOOKUP(M3068,spp!A:K,10,FALSE)</f>
        <v>Depredador Tope</v>
      </c>
      <c r="AS3068" t="str">
        <f>VLOOKUP(M3068,spp!A:L,12,FALSE)</f>
        <v>LC</v>
      </c>
    </row>
    <row r="3069" spans="1:45" x14ac:dyDescent="0.3">
      <c r="A3069">
        <v>17</v>
      </c>
      <c r="B3069" s="2" t="s">
        <v>983</v>
      </c>
      <c r="C3069" s="2" t="s">
        <v>1009</v>
      </c>
      <c r="D3069" s="2" t="s">
        <v>1010</v>
      </c>
      <c r="E3069" s="2" t="s">
        <v>985</v>
      </c>
      <c r="F3069">
        <v>3</v>
      </c>
      <c r="G3069" s="1">
        <v>41661</v>
      </c>
      <c r="H3069" s="61">
        <v>2014</v>
      </c>
      <c r="I3069" s="5" t="s">
        <v>986</v>
      </c>
      <c r="J3069" s="1">
        <v>41669</v>
      </c>
      <c r="K3069" s="42">
        <v>3</v>
      </c>
      <c r="L3069" t="str">
        <f t="shared" si="338"/>
        <v>Somero</v>
      </c>
      <c r="M3069" s="2" t="s">
        <v>1019</v>
      </c>
      <c r="N3069" t="str">
        <f>VLOOKUP(M3069,spp!A:B,2,FALSE)</f>
        <v>Stegastes acapulcoensis</v>
      </c>
      <c r="O3069">
        <f t="shared" si="337"/>
        <v>10</v>
      </c>
      <c r="Q3069">
        <v>10</v>
      </c>
      <c r="AJ3069">
        <f>VLOOKUP(M3069,spp!A:C,3,FALSE)</f>
        <v>3.49E-2</v>
      </c>
      <c r="AK3069">
        <f>VLOOKUP(M3069,spp!A:D,4,FALSE)</f>
        <v>2</v>
      </c>
      <c r="AL3069">
        <f t="shared" si="339"/>
        <v>19.631250000000001</v>
      </c>
      <c r="AM3069">
        <f t="shared" si="340"/>
        <v>0.49078125000000006</v>
      </c>
      <c r="AN3069">
        <f t="shared" si="341"/>
        <v>4.9078125000000004</v>
      </c>
      <c r="AO3069">
        <f t="shared" si="342"/>
        <v>4.9078125000000007E-3</v>
      </c>
      <c r="AP3069">
        <f t="shared" si="343"/>
        <v>0.2</v>
      </c>
      <c r="AQ3069">
        <f>VLOOKUP(M3069,spp!A:H,8,FALSE)</f>
        <v>2</v>
      </c>
      <c r="AR3069" t="str">
        <f>VLOOKUP(M3069,spp!A:K,10,FALSE)</f>
        <v>Herbívoro</v>
      </c>
      <c r="AS3069" t="str">
        <f>VLOOKUP(M3069,spp!A:L,12,FALSE)</f>
        <v>LC</v>
      </c>
    </row>
    <row r="3070" spans="1:45" x14ac:dyDescent="0.3">
      <c r="A3070">
        <v>17</v>
      </c>
      <c r="B3070" s="2" t="s">
        <v>983</v>
      </c>
      <c r="C3070" s="2" t="s">
        <v>1009</v>
      </c>
      <c r="D3070" s="2" t="s">
        <v>1010</v>
      </c>
      <c r="E3070" s="2" t="s">
        <v>985</v>
      </c>
      <c r="F3070">
        <v>3</v>
      </c>
      <c r="G3070" s="1">
        <v>41661</v>
      </c>
      <c r="H3070" s="61">
        <v>2014</v>
      </c>
      <c r="I3070" s="5" t="s">
        <v>986</v>
      </c>
      <c r="J3070" s="1">
        <v>41669</v>
      </c>
      <c r="K3070" s="42">
        <v>3</v>
      </c>
      <c r="L3070" t="str">
        <f t="shared" si="338"/>
        <v>Somero</v>
      </c>
      <c r="M3070" s="2" t="s">
        <v>1025</v>
      </c>
      <c r="N3070" t="str">
        <f>VLOOKUP(M3070,spp!A:B,2,FALSE)</f>
        <v>Abudefduf troschelii</v>
      </c>
      <c r="O3070">
        <f t="shared" ref="O3070:O3133" si="344">+SUM(P3070:AF3070)</f>
        <v>20</v>
      </c>
      <c r="Q3070">
        <v>20</v>
      </c>
      <c r="AJ3070">
        <f>VLOOKUP(M3070,spp!A:C,3,FALSE)</f>
        <v>1.6E-2</v>
      </c>
      <c r="AK3070">
        <f>VLOOKUP(M3070,spp!A:D,4,FALSE)</f>
        <v>3</v>
      </c>
      <c r="AL3070">
        <f t="shared" si="339"/>
        <v>135</v>
      </c>
      <c r="AM3070">
        <f t="shared" si="340"/>
        <v>3.375</v>
      </c>
      <c r="AN3070">
        <f t="shared" si="341"/>
        <v>33.75</v>
      </c>
      <c r="AO3070">
        <f t="shared" si="342"/>
        <v>3.3750000000000002E-2</v>
      </c>
      <c r="AP3070">
        <f t="shared" si="343"/>
        <v>0.4</v>
      </c>
      <c r="AQ3070">
        <f>VLOOKUP(M3070,spp!A:H,8,FALSE)</f>
        <v>3</v>
      </c>
      <c r="AR3070" t="str">
        <f>VLOOKUP(M3070,spp!A:K,10,FALSE)</f>
        <v>Planctívoro</v>
      </c>
      <c r="AS3070" t="str">
        <f>VLOOKUP(M3070,spp!A:L,12,FALSE)</f>
        <v>LC</v>
      </c>
    </row>
    <row r="3071" spans="1:45" x14ac:dyDescent="0.3">
      <c r="A3071">
        <v>17</v>
      </c>
      <c r="B3071" s="2" t="s">
        <v>983</v>
      </c>
      <c r="C3071" s="2" t="s">
        <v>1009</v>
      </c>
      <c r="D3071" s="2" t="s">
        <v>1010</v>
      </c>
      <c r="E3071" s="2" t="s">
        <v>985</v>
      </c>
      <c r="F3071">
        <v>3</v>
      </c>
      <c r="G3071" s="1">
        <v>41661</v>
      </c>
      <c r="H3071" s="61">
        <v>2014</v>
      </c>
      <c r="I3071" s="5" t="s">
        <v>986</v>
      </c>
      <c r="J3071" s="1">
        <v>41669</v>
      </c>
      <c r="K3071" s="42">
        <v>3</v>
      </c>
      <c r="L3071" t="str">
        <f t="shared" si="338"/>
        <v>Somero</v>
      </c>
      <c r="M3071" s="2" t="s">
        <v>1017</v>
      </c>
      <c r="N3071" t="str">
        <f>VLOOKUP(M3071,spp!A:B,2,FALSE)</f>
        <v>Halichoeres dispilus</v>
      </c>
      <c r="O3071">
        <f t="shared" si="344"/>
        <v>10</v>
      </c>
      <c r="Q3071">
        <v>10</v>
      </c>
      <c r="AJ3071">
        <f>VLOOKUP(M3071,spp!A:C,3,FALSE)</f>
        <v>1.26E-2</v>
      </c>
      <c r="AK3071">
        <f>VLOOKUP(M3071,spp!A:D,4,FALSE)</f>
        <v>3</v>
      </c>
      <c r="AL3071">
        <f t="shared" si="339"/>
        <v>53.15625</v>
      </c>
      <c r="AM3071">
        <f t="shared" si="340"/>
        <v>1.32890625</v>
      </c>
      <c r="AN3071">
        <f t="shared" si="341"/>
        <v>13.2890625</v>
      </c>
      <c r="AO3071">
        <f t="shared" si="342"/>
        <v>1.3289062500000001E-2</v>
      </c>
      <c r="AP3071">
        <f t="shared" si="343"/>
        <v>0.2</v>
      </c>
      <c r="AQ3071">
        <f>VLOOKUP(M3071,spp!A:H,8,FALSE)</f>
        <v>3.9</v>
      </c>
      <c r="AR3071" t="str">
        <f>VLOOKUP(M3071,spp!A:K,10,FALSE)</f>
        <v>Depredador</v>
      </c>
      <c r="AS3071" t="str">
        <f>VLOOKUP(M3071,spp!A:L,12,FALSE)</f>
        <v>LC</v>
      </c>
    </row>
    <row r="3072" spans="1:45" x14ac:dyDescent="0.3">
      <c r="A3072">
        <v>58</v>
      </c>
      <c r="B3072" s="2" t="s">
        <v>983</v>
      </c>
      <c r="C3072" s="2" t="s">
        <v>984</v>
      </c>
      <c r="D3072" s="57" t="s">
        <v>1410</v>
      </c>
      <c r="E3072" s="2" t="s">
        <v>1123</v>
      </c>
      <c r="F3072">
        <v>1</v>
      </c>
      <c r="G3072" s="1">
        <v>41653</v>
      </c>
      <c r="H3072" s="61">
        <v>2014</v>
      </c>
      <c r="I3072" s="5" t="s">
        <v>986</v>
      </c>
      <c r="J3072" s="1">
        <v>41669</v>
      </c>
      <c r="K3072" s="42">
        <v>6.4</v>
      </c>
      <c r="L3072" t="str">
        <f t="shared" si="338"/>
        <v>Profundo</v>
      </c>
      <c r="M3072" s="2" t="s">
        <v>1056</v>
      </c>
      <c r="N3072" t="str">
        <f>VLOOKUP(M3072,spp!A:B,2,FALSE)</f>
        <v>Canthigaster punctatissima</v>
      </c>
      <c r="O3072">
        <f t="shared" si="344"/>
        <v>1</v>
      </c>
      <c r="Q3072">
        <v>1</v>
      </c>
      <c r="AJ3072">
        <f>VLOOKUP(M3072,spp!A:C,3,FALSE)</f>
        <v>1</v>
      </c>
      <c r="AK3072">
        <f>VLOOKUP(M3072,spp!A:D,4,FALSE)</f>
        <v>2</v>
      </c>
      <c r="AL3072">
        <f t="shared" si="339"/>
        <v>56.25</v>
      </c>
      <c r="AM3072">
        <f t="shared" si="340"/>
        <v>1.40625</v>
      </c>
      <c r="AN3072">
        <f t="shared" si="341"/>
        <v>14.0625</v>
      </c>
      <c r="AO3072">
        <f t="shared" si="342"/>
        <v>1.40625E-2</v>
      </c>
      <c r="AP3072">
        <f t="shared" si="343"/>
        <v>0.02</v>
      </c>
      <c r="AQ3072">
        <f>VLOOKUP(M3072,spp!A:H,8,FALSE)</f>
        <v>3</v>
      </c>
      <c r="AR3072" t="str">
        <f>VLOOKUP(M3072,spp!A:K,10,FALSE)</f>
        <v>Depredador</v>
      </c>
      <c r="AS3072" t="str">
        <f>VLOOKUP(M3072,spp!A:L,12,FALSE)</f>
        <v>LC</v>
      </c>
    </row>
    <row r="3073" spans="1:45" x14ac:dyDescent="0.3">
      <c r="A3073">
        <v>58</v>
      </c>
      <c r="B3073" s="2" t="s">
        <v>983</v>
      </c>
      <c r="C3073" s="2" t="s">
        <v>984</v>
      </c>
      <c r="D3073" s="57" t="s">
        <v>1410</v>
      </c>
      <c r="E3073" s="2" t="s">
        <v>1123</v>
      </c>
      <c r="F3073">
        <v>1</v>
      </c>
      <c r="G3073" s="1">
        <v>41653</v>
      </c>
      <c r="H3073" s="61">
        <v>2014</v>
      </c>
      <c r="I3073" s="5" t="s">
        <v>986</v>
      </c>
      <c r="J3073" s="1">
        <v>41669</v>
      </c>
      <c r="K3073" s="42">
        <v>6.4</v>
      </c>
      <c r="L3073" t="str">
        <f t="shared" si="338"/>
        <v>Profundo</v>
      </c>
      <c r="M3073" s="2" t="s">
        <v>1050</v>
      </c>
      <c r="N3073" t="str">
        <f>VLOOKUP(M3073,spp!A:B,2,FALSE)</f>
        <v>Stegastes flavilatus</v>
      </c>
      <c r="O3073">
        <f t="shared" si="344"/>
        <v>3</v>
      </c>
      <c r="Q3073">
        <v>2</v>
      </c>
      <c r="R3073">
        <v>1</v>
      </c>
      <c r="AJ3073">
        <f>VLOOKUP(M3073,spp!A:C,3,FALSE)</f>
        <v>3.49E-2</v>
      </c>
      <c r="AK3073">
        <f>VLOOKUP(M3073,spp!A:D,4,FALSE)</f>
        <v>2</v>
      </c>
      <c r="AL3073">
        <f t="shared" si="339"/>
        <v>9.3793749999999996</v>
      </c>
      <c r="AM3073">
        <f t="shared" si="340"/>
        <v>0.23448437499999999</v>
      </c>
      <c r="AN3073">
        <f t="shared" si="341"/>
        <v>2.3448437499999999</v>
      </c>
      <c r="AO3073">
        <f t="shared" si="342"/>
        <v>2.3448437499999997E-3</v>
      </c>
      <c r="AP3073">
        <f t="shared" si="343"/>
        <v>0.06</v>
      </c>
      <c r="AQ3073">
        <f>VLOOKUP(M3073,spp!A:H,8,FALSE)</f>
        <v>2</v>
      </c>
      <c r="AR3073" t="str">
        <f>VLOOKUP(M3073,spp!A:K,10,FALSE)</f>
        <v>Herbívoro</v>
      </c>
      <c r="AS3073" t="str">
        <f>VLOOKUP(M3073,spp!A:L,12,FALSE)</f>
        <v>LC</v>
      </c>
    </row>
    <row r="3074" spans="1:45" x14ac:dyDescent="0.3">
      <c r="A3074">
        <v>58</v>
      </c>
      <c r="B3074" s="2" t="s">
        <v>983</v>
      </c>
      <c r="C3074" s="2" t="s">
        <v>984</v>
      </c>
      <c r="D3074" s="57" t="s">
        <v>1410</v>
      </c>
      <c r="E3074" s="2" t="s">
        <v>1123</v>
      </c>
      <c r="F3074">
        <v>2</v>
      </c>
      <c r="G3074" s="1">
        <v>41653</v>
      </c>
      <c r="H3074" s="61">
        <v>2014</v>
      </c>
      <c r="I3074" s="5" t="s">
        <v>986</v>
      </c>
      <c r="J3074" s="1">
        <v>41669</v>
      </c>
      <c r="K3074" s="42">
        <v>4</v>
      </c>
      <c r="L3074" t="str">
        <f t="shared" si="338"/>
        <v>Somero</v>
      </c>
      <c r="M3074" s="2" t="s">
        <v>1050</v>
      </c>
      <c r="N3074" t="str">
        <f>VLOOKUP(M3074,spp!A:B,2,FALSE)</f>
        <v>Stegastes flavilatus</v>
      </c>
      <c r="O3074">
        <f t="shared" si="344"/>
        <v>5</v>
      </c>
      <c r="Q3074">
        <v>5</v>
      </c>
      <c r="AJ3074">
        <f>VLOOKUP(M3074,spp!A:C,3,FALSE)</f>
        <v>3.49E-2</v>
      </c>
      <c r="AK3074">
        <f>VLOOKUP(M3074,spp!A:D,4,FALSE)</f>
        <v>2</v>
      </c>
      <c r="AL3074">
        <f t="shared" si="339"/>
        <v>9.8156250000000007</v>
      </c>
      <c r="AM3074">
        <f t="shared" si="340"/>
        <v>0.24539062500000003</v>
      </c>
      <c r="AN3074">
        <f t="shared" si="341"/>
        <v>2.4539062500000002</v>
      </c>
      <c r="AO3074">
        <f t="shared" si="342"/>
        <v>2.4539062500000004E-3</v>
      </c>
      <c r="AP3074">
        <f t="shared" si="343"/>
        <v>0.1</v>
      </c>
      <c r="AQ3074">
        <f>VLOOKUP(M3074,spp!A:H,8,FALSE)</f>
        <v>2</v>
      </c>
      <c r="AR3074" t="str">
        <f>VLOOKUP(M3074,spp!A:K,10,FALSE)</f>
        <v>Herbívoro</v>
      </c>
      <c r="AS3074" t="str">
        <f>VLOOKUP(M3074,spp!A:L,12,FALSE)</f>
        <v>LC</v>
      </c>
    </row>
    <row r="3075" spans="1:45" x14ac:dyDescent="0.3">
      <c r="A3075">
        <v>58</v>
      </c>
      <c r="B3075" s="2" t="s">
        <v>983</v>
      </c>
      <c r="C3075" s="2" t="s">
        <v>984</v>
      </c>
      <c r="D3075" s="57" t="s">
        <v>1410</v>
      </c>
      <c r="E3075" s="2" t="s">
        <v>1123</v>
      </c>
      <c r="F3075">
        <v>3</v>
      </c>
      <c r="G3075" s="1">
        <v>41653</v>
      </c>
      <c r="H3075" s="61">
        <v>2014</v>
      </c>
      <c r="I3075" s="5" t="s">
        <v>986</v>
      </c>
      <c r="J3075" s="1">
        <v>41669</v>
      </c>
      <c r="K3075" s="42">
        <v>4</v>
      </c>
      <c r="L3075" t="str">
        <f t="shared" si="338"/>
        <v>Somero</v>
      </c>
      <c r="M3075" s="2" t="s">
        <v>1053</v>
      </c>
      <c r="N3075" t="str">
        <f>VLOOKUP(M3075,spp!A:B,2,FALSE)</f>
        <v>Halichoeres chierchiae</v>
      </c>
      <c r="O3075">
        <f t="shared" si="344"/>
        <v>8</v>
      </c>
      <c r="Q3075">
        <v>6</v>
      </c>
      <c r="R3075">
        <v>2</v>
      </c>
      <c r="AJ3075">
        <f>VLOOKUP(M3075,spp!A:C,3,FALSE)</f>
        <v>1.26E-2</v>
      </c>
      <c r="AK3075">
        <f>VLOOKUP(M3075,spp!A:D,4,FALSE)</f>
        <v>3</v>
      </c>
      <c r="AL3075">
        <f t="shared" si="339"/>
        <v>81.112499999999997</v>
      </c>
      <c r="AM3075">
        <f t="shared" si="340"/>
        <v>2.0278125</v>
      </c>
      <c r="AN3075">
        <f t="shared" si="341"/>
        <v>20.278124999999999</v>
      </c>
      <c r="AO3075">
        <f t="shared" si="342"/>
        <v>2.0278125000000001E-2</v>
      </c>
      <c r="AP3075">
        <f t="shared" si="343"/>
        <v>0.16</v>
      </c>
      <c r="AQ3075">
        <f>VLOOKUP(M3075,spp!A:H,8,FALSE)</f>
        <v>3.5</v>
      </c>
      <c r="AR3075" t="str">
        <f>VLOOKUP(M3075,spp!A:K,10,FALSE)</f>
        <v>Depredador</v>
      </c>
      <c r="AS3075" t="str">
        <f>VLOOKUP(M3075,spp!A:L,12,FALSE)</f>
        <v>LC</v>
      </c>
    </row>
    <row r="3076" spans="1:45" x14ac:dyDescent="0.3">
      <c r="A3076">
        <v>58</v>
      </c>
      <c r="B3076" s="2" t="s">
        <v>983</v>
      </c>
      <c r="C3076" s="2" t="s">
        <v>984</v>
      </c>
      <c r="D3076" s="57" t="s">
        <v>1410</v>
      </c>
      <c r="E3076" s="2" t="s">
        <v>1123</v>
      </c>
      <c r="F3076">
        <v>3</v>
      </c>
      <c r="G3076" s="1">
        <v>41653</v>
      </c>
      <c r="H3076" s="61">
        <v>2014</v>
      </c>
      <c r="I3076" s="5" t="s">
        <v>986</v>
      </c>
      <c r="J3076" s="1">
        <v>41669</v>
      </c>
      <c r="K3076" s="42">
        <v>4</v>
      </c>
      <c r="L3076" t="str">
        <f t="shared" ref="L3076:L3139" si="345">IF(K3076&gt;6,"Profundo","Somero")</f>
        <v>Somero</v>
      </c>
      <c r="M3076" s="2" t="s">
        <v>1017</v>
      </c>
      <c r="N3076" t="str">
        <f>VLOOKUP(M3076,spp!A:B,2,FALSE)</f>
        <v>Halichoeres dispilus</v>
      </c>
      <c r="O3076">
        <f t="shared" si="344"/>
        <v>1</v>
      </c>
      <c r="Q3076">
        <v>1</v>
      </c>
      <c r="AJ3076">
        <f>VLOOKUP(M3076,spp!A:C,3,FALSE)</f>
        <v>1.26E-2</v>
      </c>
      <c r="AK3076">
        <f>VLOOKUP(M3076,spp!A:D,4,FALSE)</f>
        <v>3</v>
      </c>
      <c r="AL3076">
        <f t="shared" ref="AL3076:AL3139" si="346">((AJ3076*$P$2^AK3076)*P3076)+((AJ3076*$Q$2^AK3076)*Q3076)+((AJ3076*$R$2^AK3076)*R3076)+((AJ3076*$S$2^AK3076)*S3076)+((AJ3076*$T$2^AK3076)*T3076)+((AJ3076*$U$2^AK3076)*U3076)+((AJ3076*$V$2^AK3076)*V3076)+((AJ3076*$W$2^AK3076)*W3076)+((AJ3076*$X$2^AK3076)*X3076)+((AJ3076*$Y$2^AK3076)*Y3076)+((AJ3076*$Z$2^AK3076)*Z3076)+((AJ3076*$AA$2^AK3076)*AA3076)+((AJ3076*$AB$2^AK3076)*AB3076)+ ((AJ3076*$AC$2^AK3076)*AC3076)+((AJ3076*$AD$2^AK3076)*AD3076)+((AJ3076*$AE$2^AK3076)*AE3076)+((AJ3076*$AF$2^AK3076)*AF3076)+((AJ3076*$AG$2^AK3076)*AG3076)+((AJ3076*$AH$2^AK3076)*AH3076)</f>
        <v>5.3156249999999998</v>
      </c>
      <c r="AM3076">
        <f t="shared" ref="AM3076:AM3139" si="347">AL3076/40</f>
        <v>0.13289062499999998</v>
      </c>
      <c r="AN3076">
        <f t="shared" ref="AN3076:AN3139" si="348">AM3076*10</f>
        <v>1.3289062499999997</v>
      </c>
      <c r="AO3076">
        <f t="shared" ref="AO3076:AO3139" si="349">AN3076/1000</f>
        <v>1.3289062499999998E-3</v>
      </c>
      <c r="AP3076">
        <f t="shared" ref="AP3076:AP3139" si="350">O3076/$C$1</f>
        <v>0.02</v>
      </c>
      <c r="AQ3076">
        <f>VLOOKUP(M3076,spp!A:H,8,FALSE)</f>
        <v>3.9</v>
      </c>
      <c r="AR3076" t="str">
        <f>VLOOKUP(M3076,spp!A:K,10,FALSE)</f>
        <v>Depredador</v>
      </c>
      <c r="AS3076" t="str">
        <f>VLOOKUP(M3076,spp!A:L,12,FALSE)</f>
        <v>LC</v>
      </c>
    </row>
    <row r="3077" spans="1:45" x14ac:dyDescent="0.3">
      <c r="A3077">
        <v>58</v>
      </c>
      <c r="B3077" s="2" t="s">
        <v>983</v>
      </c>
      <c r="C3077" s="2" t="s">
        <v>984</v>
      </c>
      <c r="D3077" s="57" t="s">
        <v>1410</v>
      </c>
      <c r="E3077" s="2" t="s">
        <v>1123</v>
      </c>
      <c r="F3077">
        <v>3</v>
      </c>
      <c r="G3077" s="1">
        <v>41653</v>
      </c>
      <c r="H3077" s="61">
        <v>2014</v>
      </c>
      <c r="I3077" s="5" t="s">
        <v>986</v>
      </c>
      <c r="J3077" s="1">
        <v>41669</v>
      </c>
      <c r="K3077" s="42">
        <v>4</v>
      </c>
      <c r="L3077" t="str">
        <f t="shared" si="345"/>
        <v>Somero</v>
      </c>
      <c r="M3077" s="2" t="s">
        <v>1027</v>
      </c>
      <c r="N3077" t="str">
        <f>VLOOKUP(M3077,spp!A:B,2,FALSE)</f>
        <v>Halichoeres notospilus</v>
      </c>
      <c r="O3077">
        <f t="shared" si="344"/>
        <v>1</v>
      </c>
      <c r="R3077">
        <v>1</v>
      </c>
      <c r="AJ3077">
        <f>VLOOKUP(M3077,spp!A:C,3,FALSE)</f>
        <v>1.26E-2</v>
      </c>
      <c r="AK3077">
        <f>VLOOKUP(M3077,spp!A:D,4,FALSE)</f>
        <v>3</v>
      </c>
      <c r="AL3077">
        <f t="shared" si="346"/>
        <v>24.609375</v>
      </c>
      <c r="AM3077">
        <f t="shared" si="347"/>
        <v>0.615234375</v>
      </c>
      <c r="AN3077">
        <f t="shared" si="348"/>
        <v>6.15234375</v>
      </c>
      <c r="AO3077">
        <f t="shared" si="349"/>
        <v>6.1523437499999998E-3</v>
      </c>
      <c r="AP3077">
        <f t="shared" si="350"/>
        <v>0.02</v>
      </c>
      <c r="AQ3077">
        <f>VLOOKUP(M3077,spp!A:H,8,FALSE)</f>
        <v>3.5</v>
      </c>
      <c r="AR3077" t="str">
        <f>VLOOKUP(M3077,spp!A:K,10,FALSE)</f>
        <v>Depredador</v>
      </c>
      <c r="AS3077" t="str">
        <f>VLOOKUP(M3077,spp!A:L,12,FALSE)</f>
        <v>LC</v>
      </c>
    </row>
    <row r="3078" spans="1:45" x14ac:dyDescent="0.3">
      <c r="A3078">
        <v>58</v>
      </c>
      <c r="B3078" s="2" t="s">
        <v>983</v>
      </c>
      <c r="C3078" s="2" t="s">
        <v>984</v>
      </c>
      <c r="D3078" s="57" t="s">
        <v>1410</v>
      </c>
      <c r="E3078" s="2" t="s">
        <v>1123</v>
      </c>
      <c r="F3078">
        <v>3</v>
      </c>
      <c r="G3078" s="1">
        <v>41653</v>
      </c>
      <c r="H3078" s="61">
        <v>2014</v>
      </c>
      <c r="I3078" s="5" t="s">
        <v>986</v>
      </c>
      <c r="J3078" s="1">
        <v>41669</v>
      </c>
      <c r="K3078" s="42">
        <v>4</v>
      </c>
      <c r="L3078" t="str">
        <f t="shared" si="345"/>
        <v>Somero</v>
      </c>
      <c r="M3078" s="2" t="s">
        <v>1050</v>
      </c>
      <c r="N3078" t="str">
        <f>VLOOKUP(M3078,spp!A:B,2,FALSE)</f>
        <v>Stegastes flavilatus</v>
      </c>
      <c r="O3078">
        <f t="shared" si="344"/>
        <v>8</v>
      </c>
      <c r="Q3078">
        <v>6</v>
      </c>
      <c r="R3078">
        <v>2</v>
      </c>
      <c r="AJ3078">
        <f>VLOOKUP(M3078,spp!A:C,3,FALSE)</f>
        <v>3.49E-2</v>
      </c>
      <c r="AK3078">
        <f>VLOOKUP(M3078,spp!A:D,4,FALSE)</f>
        <v>2</v>
      </c>
      <c r="AL3078">
        <f t="shared" si="346"/>
        <v>22.685000000000002</v>
      </c>
      <c r="AM3078">
        <f t="shared" si="347"/>
        <v>0.5671250000000001</v>
      </c>
      <c r="AN3078">
        <f t="shared" si="348"/>
        <v>5.6712500000000006</v>
      </c>
      <c r="AO3078">
        <f t="shared" si="349"/>
        <v>5.6712500000000009E-3</v>
      </c>
      <c r="AP3078">
        <f t="shared" si="350"/>
        <v>0.16</v>
      </c>
      <c r="AQ3078">
        <f>VLOOKUP(M3078,spp!A:H,8,FALSE)</f>
        <v>2</v>
      </c>
      <c r="AR3078" t="str">
        <f>VLOOKUP(M3078,spp!A:K,10,FALSE)</f>
        <v>Herbívoro</v>
      </c>
      <c r="AS3078" t="str">
        <f>VLOOKUP(M3078,spp!A:L,12,FALSE)</f>
        <v>LC</v>
      </c>
    </row>
    <row r="3079" spans="1:45" x14ac:dyDescent="0.3">
      <c r="A3079">
        <v>58</v>
      </c>
      <c r="B3079" s="2" t="s">
        <v>983</v>
      </c>
      <c r="C3079" s="2" t="s">
        <v>984</v>
      </c>
      <c r="D3079" s="57" t="s">
        <v>1410</v>
      </c>
      <c r="E3079" s="2" t="s">
        <v>1123</v>
      </c>
      <c r="F3079">
        <v>3</v>
      </c>
      <c r="G3079" s="1">
        <v>41653</v>
      </c>
      <c r="H3079" s="61">
        <v>2014</v>
      </c>
      <c r="I3079" s="5" t="s">
        <v>986</v>
      </c>
      <c r="J3079" s="1">
        <v>41669</v>
      </c>
      <c r="K3079" s="42">
        <v>4</v>
      </c>
      <c r="L3079" t="str">
        <f t="shared" si="345"/>
        <v>Somero</v>
      </c>
      <c r="M3079" s="2" t="s">
        <v>1026</v>
      </c>
      <c r="N3079" t="str">
        <f>VLOOKUP(M3079,spp!A:B,2,FALSE)</f>
        <v>Microspathodon dorsalis</v>
      </c>
      <c r="O3079">
        <f t="shared" si="344"/>
        <v>1</v>
      </c>
      <c r="T3079">
        <v>1</v>
      </c>
      <c r="AJ3079">
        <f>VLOOKUP(M3079,spp!A:C,3,FALSE)</f>
        <v>2</v>
      </c>
      <c r="AK3079">
        <f>VLOOKUP(M3079,spp!A:D,4,FALSE)</f>
        <v>3</v>
      </c>
      <c r="AL3079">
        <f t="shared" si="346"/>
        <v>31250</v>
      </c>
      <c r="AM3079">
        <f t="shared" si="347"/>
        <v>781.25</v>
      </c>
      <c r="AN3079">
        <f t="shared" si="348"/>
        <v>7812.5</v>
      </c>
      <c r="AO3079">
        <f t="shared" si="349"/>
        <v>7.8125</v>
      </c>
      <c r="AP3079">
        <f t="shared" si="350"/>
        <v>0.02</v>
      </c>
      <c r="AQ3079">
        <f>VLOOKUP(M3079,spp!A:H,8,FALSE)</f>
        <v>2.1</v>
      </c>
      <c r="AR3079" t="str">
        <f>VLOOKUP(M3079,spp!A:K,10,FALSE)</f>
        <v>Herbívoro</v>
      </c>
      <c r="AS3079" t="str">
        <f>VLOOKUP(M3079,spp!A:L,12,FALSE)</f>
        <v>LC</v>
      </c>
    </row>
    <row r="3080" spans="1:45" x14ac:dyDescent="0.3">
      <c r="A3080">
        <v>58</v>
      </c>
      <c r="B3080" s="2" t="s">
        <v>983</v>
      </c>
      <c r="C3080" s="2" t="s">
        <v>984</v>
      </c>
      <c r="D3080" s="57" t="s">
        <v>1410</v>
      </c>
      <c r="E3080" s="2" t="s">
        <v>1123</v>
      </c>
      <c r="F3080">
        <v>3</v>
      </c>
      <c r="G3080" s="1">
        <v>41653</v>
      </c>
      <c r="H3080" s="61">
        <v>2014</v>
      </c>
      <c r="I3080" s="5" t="s">
        <v>986</v>
      </c>
      <c r="J3080" s="1">
        <v>41669</v>
      </c>
      <c r="K3080" s="42">
        <v>4</v>
      </c>
      <c r="L3080" t="str">
        <f t="shared" si="345"/>
        <v>Somero</v>
      </c>
      <c r="M3080" s="2" t="s">
        <v>1022</v>
      </c>
      <c r="N3080" t="str">
        <f>VLOOKUP(M3080,spp!A:B,2,FALSE)</f>
        <v>Epinephelus labriformis</v>
      </c>
      <c r="O3080">
        <f t="shared" si="344"/>
        <v>1</v>
      </c>
      <c r="T3080">
        <v>1</v>
      </c>
      <c r="AJ3080">
        <f>VLOOKUP(M3080,spp!A:C,3,FALSE)</f>
        <v>3</v>
      </c>
      <c r="AK3080">
        <f>VLOOKUP(M3080,spp!A:D,4,FALSE)</f>
        <v>2.9</v>
      </c>
      <c r="AL3080">
        <f t="shared" si="346"/>
        <v>33974.046734891948</v>
      </c>
      <c r="AM3080">
        <f t="shared" si="347"/>
        <v>849.35116837229873</v>
      </c>
      <c r="AN3080">
        <f t="shared" si="348"/>
        <v>8493.5116837229871</v>
      </c>
      <c r="AO3080">
        <f t="shared" si="349"/>
        <v>8.4935116837229874</v>
      </c>
      <c r="AP3080">
        <f t="shared" si="350"/>
        <v>0.02</v>
      </c>
      <c r="AQ3080">
        <f>VLOOKUP(M3080,spp!A:H,8,FALSE)</f>
        <v>4</v>
      </c>
      <c r="AR3080" t="str">
        <f>VLOOKUP(M3080,spp!A:K,10,FALSE)</f>
        <v>Depredador Tope</v>
      </c>
      <c r="AS3080" t="str">
        <f>VLOOKUP(M3080,spp!A:L,12,FALSE)</f>
        <v>LC</v>
      </c>
    </row>
    <row r="3081" spans="1:45" x14ac:dyDescent="0.3">
      <c r="A3081" s="2">
        <v>3</v>
      </c>
      <c r="B3081" s="2" t="s">
        <v>983</v>
      </c>
      <c r="C3081" s="2" t="s">
        <v>990</v>
      </c>
      <c r="D3081" s="2" t="s">
        <v>991</v>
      </c>
      <c r="E3081" s="2" t="s">
        <v>1123</v>
      </c>
      <c r="F3081">
        <v>1</v>
      </c>
      <c r="G3081" s="1">
        <v>41653</v>
      </c>
      <c r="H3081" s="61">
        <v>2014</v>
      </c>
      <c r="I3081" s="5" t="s">
        <v>986</v>
      </c>
      <c r="J3081" s="1">
        <v>41669</v>
      </c>
      <c r="K3081" s="42">
        <v>6.8</v>
      </c>
      <c r="L3081" t="str">
        <f t="shared" si="345"/>
        <v>Profundo</v>
      </c>
      <c r="M3081" s="2" t="s">
        <v>1050</v>
      </c>
      <c r="N3081" t="str">
        <f>VLOOKUP(M3081,spp!A:B,2,FALSE)</f>
        <v>Stegastes flavilatus</v>
      </c>
      <c r="O3081">
        <f t="shared" si="344"/>
        <v>6</v>
      </c>
      <c r="Q3081">
        <v>4</v>
      </c>
      <c r="R3081">
        <v>2</v>
      </c>
      <c r="AJ3081">
        <f>VLOOKUP(M3081,spp!A:C,3,FALSE)</f>
        <v>3.49E-2</v>
      </c>
      <c r="AK3081">
        <f>VLOOKUP(M3081,spp!A:D,4,FALSE)</f>
        <v>2</v>
      </c>
      <c r="AL3081">
        <f t="shared" si="346"/>
        <v>18.758749999999999</v>
      </c>
      <c r="AM3081">
        <f t="shared" si="347"/>
        <v>0.46896874999999999</v>
      </c>
      <c r="AN3081">
        <f t="shared" si="348"/>
        <v>4.6896874999999998</v>
      </c>
      <c r="AO3081">
        <f t="shared" si="349"/>
        <v>4.6896874999999994E-3</v>
      </c>
      <c r="AP3081">
        <f t="shared" si="350"/>
        <v>0.12</v>
      </c>
      <c r="AQ3081">
        <f>VLOOKUP(M3081,spp!A:H,8,FALSE)</f>
        <v>2</v>
      </c>
      <c r="AR3081" t="str">
        <f>VLOOKUP(M3081,spp!A:K,10,FALSE)</f>
        <v>Herbívoro</v>
      </c>
      <c r="AS3081" t="str">
        <f>VLOOKUP(M3081,spp!A:L,12,FALSE)</f>
        <v>LC</v>
      </c>
    </row>
    <row r="3082" spans="1:45" x14ac:dyDescent="0.3">
      <c r="A3082" s="2">
        <v>3</v>
      </c>
      <c r="B3082" s="2" t="s">
        <v>983</v>
      </c>
      <c r="C3082" s="2" t="s">
        <v>990</v>
      </c>
      <c r="D3082" s="2" t="s">
        <v>991</v>
      </c>
      <c r="E3082" s="2" t="s">
        <v>1123</v>
      </c>
      <c r="F3082">
        <v>1</v>
      </c>
      <c r="G3082" s="1">
        <v>41653</v>
      </c>
      <c r="H3082" s="61">
        <v>2014</v>
      </c>
      <c r="I3082" s="5" t="s">
        <v>986</v>
      </c>
      <c r="J3082" s="1">
        <v>41669</v>
      </c>
      <c r="K3082" s="42">
        <v>6.8</v>
      </c>
      <c r="L3082" t="str">
        <f t="shared" si="345"/>
        <v>Profundo</v>
      </c>
      <c r="M3082" s="2" t="s">
        <v>1017</v>
      </c>
      <c r="N3082" t="str">
        <f>VLOOKUP(M3082,spp!A:B,2,FALSE)</f>
        <v>Halichoeres dispilus</v>
      </c>
      <c r="O3082">
        <f t="shared" si="344"/>
        <v>2</v>
      </c>
      <c r="R3082">
        <v>2</v>
      </c>
      <c r="AJ3082">
        <f>VLOOKUP(M3082,spp!A:C,3,FALSE)</f>
        <v>1.26E-2</v>
      </c>
      <c r="AK3082">
        <f>VLOOKUP(M3082,spp!A:D,4,FALSE)</f>
        <v>3</v>
      </c>
      <c r="AL3082">
        <f t="shared" si="346"/>
        <v>49.21875</v>
      </c>
      <c r="AM3082">
        <f t="shared" si="347"/>
        <v>1.23046875</v>
      </c>
      <c r="AN3082">
        <f t="shared" si="348"/>
        <v>12.3046875</v>
      </c>
      <c r="AO3082">
        <f t="shared" si="349"/>
        <v>1.23046875E-2</v>
      </c>
      <c r="AP3082">
        <f t="shared" si="350"/>
        <v>0.04</v>
      </c>
      <c r="AQ3082">
        <f>VLOOKUP(M3082,spp!A:H,8,FALSE)</f>
        <v>3.9</v>
      </c>
      <c r="AR3082" t="str">
        <f>VLOOKUP(M3082,spp!A:K,10,FALSE)</f>
        <v>Depredador</v>
      </c>
      <c r="AS3082" t="str">
        <f>VLOOKUP(M3082,spp!A:L,12,FALSE)</f>
        <v>LC</v>
      </c>
    </row>
    <row r="3083" spans="1:45" x14ac:dyDescent="0.3">
      <c r="A3083" s="2">
        <v>3</v>
      </c>
      <c r="B3083" s="2" t="s">
        <v>983</v>
      </c>
      <c r="C3083" s="2" t="s">
        <v>990</v>
      </c>
      <c r="D3083" s="2" t="s">
        <v>991</v>
      </c>
      <c r="E3083" s="2" t="s">
        <v>1123</v>
      </c>
      <c r="F3083">
        <v>1</v>
      </c>
      <c r="G3083" s="1">
        <v>41653</v>
      </c>
      <c r="H3083" s="61">
        <v>2014</v>
      </c>
      <c r="I3083" s="5" t="s">
        <v>986</v>
      </c>
      <c r="J3083" s="1">
        <v>41669</v>
      </c>
      <c r="K3083" s="42">
        <v>6.8</v>
      </c>
      <c r="L3083" t="str">
        <f t="shared" si="345"/>
        <v>Profundo</v>
      </c>
      <c r="M3083" s="2" t="s">
        <v>1056</v>
      </c>
      <c r="N3083" t="str">
        <f>VLOOKUP(M3083,spp!A:B,2,FALSE)</f>
        <v>Canthigaster punctatissima</v>
      </c>
      <c r="O3083">
        <f t="shared" si="344"/>
        <v>2</v>
      </c>
      <c r="Q3083">
        <v>2</v>
      </c>
      <c r="AJ3083">
        <f>VLOOKUP(M3083,spp!A:C,3,FALSE)</f>
        <v>1</v>
      </c>
      <c r="AK3083">
        <f>VLOOKUP(M3083,spp!A:D,4,FALSE)</f>
        <v>2</v>
      </c>
      <c r="AL3083">
        <f t="shared" si="346"/>
        <v>112.5</v>
      </c>
      <c r="AM3083">
        <f t="shared" si="347"/>
        <v>2.8125</v>
      </c>
      <c r="AN3083">
        <f t="shared" si="348"/>
        <v>28.125</v>
      </c>
      <c r="AO3083">
        <f t="shared" si="349"/>
        <v>2.8125000000000001E-2</v>
      </c>
      <c r="AP3083">
        <f t="shared" si="350"/>
        <v>0.04</v>
      </c>
      <c r="AQ3083">
        <f>VLOOKUP(M3083,spp!A:H,8,FALSE)</f>
        <v>3</v>
      </c>
      <c r="AR3083" t="str">
        <f>VLOOKUP(M3083,spp!A:K,10,FALSE)</f>
        <v>Depredador</v>
      </c>
      <c r="AS3083" t="str">
        <f>VLOOKUP(M3083,spp!A:L,12,FALSE)</f>
        <v>LC</v>
      </c>
    </row>
    <row r="3084" spans="1:45" x14ac:dyDescent="0.3">
      <c r="A3084" s="2">
        <v>3</v>
      </c>
      <c r="B3084" s="2" t="s">
        <v>983</v>
      </c>
      <c r="C3084" s="2" t="s">
        <v>990</v>
      </c>
      <c r="D3084" s="2" t="s">
        <v>991</v>
      </c>
      <c r="E3084" s="2" t="s">
        <v>1123</v>
      </c>
      <c r="F3084">
        <v>1</v>
      </c>
      <c r="G3084" s="1">
        <v>41653</v>
      </c>
      <c r="H3084" s="61">
        <v>2014</v>
      </c>
      <c r="I3084" s="5" t="s">
        <v>986</v>
      </c>
      <c r="J3084" s="1">
        <v>41669</v>
      </c>
      <c r="K3084" s="42">
        <v>6.8</v>
      </c>
      <c r="L3084" t="str">
        <f t="shared" si="345"/>
        <v>Profundo</v>
      </c>
      <c r="M3084" s="2" t="s">
        <v>1026</v>
      </c>
      <c r="N3084" t="str">
        <f>VLOOKUP(M3084,spp!A:B,2,FALSE)</f>
        <v>Microspathodon dorsalis</v>
      </c>
      <c r="O3084">
        <f t="shared" si="344"/>
        <v>4</v>
      </c>
      <c r="Q3084">
        <v>1</v>
      </c>
      <c r="R3084">
        <v>2</v>
      </c>
      <c r="S3084">
        <v>1</v>
      </c>
      <c r="AJ3084">
        <f>VLOOKUP(M3084,spp!A:C,3,FALSE)</f>
        <v>2</v>
      </c>
      <c r="AK3084">
        <f>VLOOKUP(M3084,spp!A:D,4,FALSE)</f>
        <v>3</v>
      </c>
      <c r="AL3084">
        <f t="shared" si="346"/>
        <v>19375</v>
      </c>
      <c r="AM3084">
        <f t="shared" si="347"/>
        <v>484.375</v>
      </c>
      <c r="AN3084">
        <f t="shared" si="348"/>
        <v>4843.75</v>
      </c>
      <c r="AO3084">
        <f t="shared" si="349"/>
        <v>4.84375</v>
      </c>
      <c r="AP3084">
        <f t="shared" si="350"/>
        <v>0.08</v>
      </c>
      <c r="AQ3084">
        <f>VLOOKUP(M3084,spp!A:H,8,FALSE)</f>
        <v>2.1</v>
      </c>
      <c r="AR3084" t="str">
        <f>VLOOKUP(M3084,spp!A:K,10,FALSE)</f>
        <v>Herbívoro</v>
      </c>
      <c r="AS3084" t="str">
        <f>VLOOKUP(M3084,spp!A:L,12,FALSE)</f>
        <v>LC</v>
      </c>
    </row>
    <row r="3085" spans="1:45" x14ac:dyDescent="0.3">
      <c r="A3085" s="2">
        <v>3</v>
      </c>
      <c r="B3085" s="2" t="s">
        <v>983</v>
      </c>
      <c r="C3085" s="2" t="s">
        <v>990</v>
      </c>
      <c r="D3085" s="2" t="s">
        <v>991</v>
      </c>
      <c r="E3085" s="2" t="s">
        <v>1123</v>
      </c>
      <c r="F3085">
        <v>1</v>
      </c>
      <c r="G3085" s="1">
        <v>41653</v>
      </c>
      <c r="H3085" s="61">
        <v>2014</v>
      </c>
      <c r="I3085" s="5" t="s">
        <v>986</v>
      </c>
      <c r="J3085" s="1">
        <v>41669</v>
      </c>
      <c r="K3085" s="42">
        <v>6.8</v>
      </c>
      <c r="L3085" t="str">
        <f t="shared" si="345"/>
        <v>Profundo</v>
      </c>
      <c r="M3085" s="2" t="s">
        <v>1021</v>
      </c>
      <c r="N3085" t="str">
        <f>VLOOKUP(M3085,spp!A:B,2,FALSE)</f>
        <v>Johnrandallia nigrirostris</v>
      </c>
      <c r="O3085">
        <f t="shared" si="344"/>
        <v>1</v>
      </c>
      <c r="R3085">
        <v>1</v>
      </c>
      <c r="AJ3085">
        <f>VLOOKUP(M3085,spp!A:C,3,FALSE)</f>
        <v>2</v>
      </c>
      <c r="AK3085">
        <f>VLOOKUP(M3085,spp!A:D,4,FALSE)</f>
        <v>3</v>
      </c>
      <c r="AL3085">
        <f t="shared" si="346"/>
        <v>3906.25</v>
      </c>
      <c r="AM3085">
        <f t="shared" si="347"/>
        <v>97.65625</v>
      </c>
      <c r="AN3085">
        <f t="shared" si="348"/>
        <v>976.5625</v>
      </c>
      <c r="AO3085">
        <f t="shared" si="349"/>
        <v>0.9765625</v>
      </c>
      <c r="AP3085">
        <f t="shared" si="350"/>
        <v>0.02</v>
      </c>
      <c r="AQ3085">
        <f>VLOOKUP(M3085,spp!A:H,8,FALSE)</f>
        <v>3</v>
      </c>
      <c r="AR3085" t="str">
        <f>VLOOKUP(M3085,spp!A:K,10,FALSE)</f>
        <v>Depredador</v>
      </c>
      <c r="AS3085" t="str">
        <f>VLOOKUP(M3085,spp!A:L,12,FALSE)</f>
        <v>LC</v>
      </c>
    </row>
    <row r="3086" spans="1:45" x14ac:dyDescent="0.3">
      <c r="A3086" s="2">
        <v>3</v>
      </c>
      <c r="B3086" s="2" t="s">
        <v>983</v>
      </c>
      <c r="C3086" s="2" t="s">
        <v>990</v>
      </c>
      <c r="D3086" s="2" t="s">
        <v>991</v>
      </c>
      <c r="E3086" s="2" t="s">
        <v>1123</v>
      </c>
      <c r="F3086">
        <v>1</v>
      </c>
      <c r="G3086" s="1">
        <v>41653</v>
      </c>
      <c r="H3086" s="61">
        <v>2014</v>
      </c>
      <c r="I3086" s="5" t="s">
        <v>986</v>
      </c>
      <c r="J3086" s="1">
        <v>41669</v>
      </c>
      <c r="K3086" s="42">
        <v>6.8</v>
      </c>
      <c r="L3086" t="str">
        <f t="shared" si="345"/>
        <v>Profundo</v>
      </c>
      <c r="M3086" s="2" t="s">
        <v>1022</v>
      </c>
      <c r="N3086" t="str">
        <f>VLOOKUP(M3086,spp!A:B,2,FALSE)</f>
        <v>Epinephelus labriformis</v>
      </c>
      <c r="O3086">
        <f t="shared" si="344"/>
        <v>2</v>
      </c>
      <c r="R3086">
        <v>1</v>
      </c>
      <c r="S3086">
        <v>1</v>
      </c>
      <c r="AJ3086">
        <f>VLOOKUP(M3086,spp!A:C,3,FALSE)</f>
        <v>3</v>
      </c>
      <c r="AK3086">
        <f>VLOOKUP(M3086,spp!A:D,4,FALSE)</f>
        <v>2.9</v>
      </c>
      <c r="AL3086">
        <f t="shared" si="346"/>
        <v>16627.796331921345</v>
      </c>
      <c r="AM3086">
        <f t="shared" si="347"/>
        <v>415.69490829803362</v>
      </c>
      <c r="AN3086">
        <f t="shared" si="348"/>
        <v>4156.9490829803362</v>
      </c>
      <c r="AO3086">
        <f t="shared" si="349"/>
        <v>4.1569490829803364</v>
      </c>
      <c r="AP3086">
        <f t="shared" si="350"/>
        <v>0.04</v>
      </c>
      <c r="AQ3086">
        <f>VLOOKUP(M3086,spp!A:H,8,FALSE)</f>
        <v>4</v>
      </c>
      <c r="AR3086" t="str">
        <f>VLOOKUP(M3086,spp!A:K,10,FALSE)</f>
        <v>Depredador Tope</v>
      </c>
      <c r="AS3086" t="str">
        <f>VLOOKUP(M3086,spp!A:L,12,FALSE)</f>
        <v>LC</v>
      </c>
    </row>
    <row r="3087" spans="1:45" x14ac:dyDescent="0.3">
      <c r="A3087" s="2">
        <v>3</v>
      </c>
      <c r="B3087" s="2" t="s">
        <v>983</v>
      </c>
      <c r="C3087" s="2" t="s">
        <v>990</v>
      </c>
      <c r="D3087" s="2" t="s">
        <v>991</v>
      </c>
      <c r="E3087" s="2" t="s">
        <v>1123</v>
      </c>
      <c r="F3087">
        <v>1</v>
      </c>
      <c r="G3087" s="1">
        <v>41653</v>
      </c>
      <c r="H3087" s="61">
        <v>2014</v>
      </c>
      <c r="I3087" s="5" t="s">
        <v>986</v>
      </c>
      <c r="J3087" s="1">
        <v>41669</v>
      </c>
      <c r="K3087" s="42">
        <v>6.8</v>
      </c>
      <c r="L3087" t="str">
        <f t="shared" si="345"/>
        <v>Profundo</v>
      </c>
      <c r="M3087" s="2" t="s">
        <v>1053</v>
      </c>
      <c r="N3087" t="str">
        <f>VLOOKUP(M3087,spp!A:B,2,FALSE)</f>
        <v>Halichoeres chierchiae</v>
      </c>
      <c r="O3087">
        <f t="shared" si="344"/>
        <v>7</v>
      </c>
      <c r="Q3087">
        <v>2</v>
      </c>
      <c r="R3087">
        <v>5</v>
      </c>
      <c r="AJ3087">
        <f>VLOOKUP(M3087,spp!A:C,3,FALSE)</f>
        <v>1.26E-2</v>
      </c>
      <c r="AK3087">
        <f>VLOOKUP(M3087,spp!A:D,4,FALSE)</f>
        <v>3</v>
      </c>
      <c r="AL3087">
        <f t="shared" si="346"/>
        <v>133.67812499999999</v>
      </c>
      <c r="AM3087">
        <f t="shared" si="347"/>
        <v>3.3419531249999999</v>
      </c>
      <c r="AN3087">
        <f t="shared" si="348"/>
        <v>33.419531249999999</v>
      </c>
      <c r="AO3087">
        <f t="shared" si="349"/>
        <v>3.3419531249999995E-2</v>
      </c>
      <c r="AP3087">
        <f t="shared" si="350"/>
        <v>0.14000000000000001</v>
      </c>
      <c r="AQ3087">
        <f>VLOOKUP(M3087,spp!A:H,8,FALSE)</f>
        <v>3.5</v>
      </c>
      <c r="AR3087" t="str">
        <f>VLOOKUP(M3087,spp!A:K,10,FALSE)</f>
        <v>Depredador</v>
      </c>
      <c r="AS3087" t="str">
        <f>VLOOKUP(M3087,spp!A:L,12,FALSE)</f>
        <v>LC</v>
      </c>
    </row>
    <row r="3088" spans="1:45" x14ac:dyDescent="0.3">
      <c r="A3088" s="2">
        <v>3</v>
      </c>
      <c r="B3088" s="2" t="s">
        <v>983</v>
      </c>
      <c r="C3088" s="2" t="s">
        <v>990</v>
      </c>
      <c r="D3088" s="2" t="s">
        <v>991</v>
      </c>
      <c r="E3088" s="2" t="s">
        <v>1123</v>
      </c>
      <c r="F3088">
        <v>1</v>
      </c>
      <c r="G3088" s="1">
        <v>41653</v>
      </c>
      <c r="H3088" s="61">
        <v>2014</v>
      </c>
      <c r="I3088" s="5" t="s">
        <v>986</v>
      </c>
      <c r="J3088" s="1">
        <v>41669</v>
      </c>
      <c r="K3088" s="42">
        <v>6.8</v>
      </c>
      <c r="L3088" t="str">
        <f t="shared" si="345"/>
        <v>Profundo</v>
      </c>
      <c r="M3088" s="2" t="s">
        <v>1032</v>
      </c>
      <c r="N3088" t="str">
        <f>VLOOKUP(M3088,spp!A:B,2,FALSE)</f>
        <v>Lutjanus argentiventris</v>
      </c>
      <c r="O3088">
        <f t="shared" si="344"/>
        <v>1</v>
      </c>
      <c r="R3088">
        <v>1</v>
      </c>
      <c r="AJ3088">
        <f>VLOOKUP(M3088,spp!A:C,3,FALSE)</f>
        <v>1</v>
      </c>
      <c r="AK3088">
        <f>VLOOKUP(M3088,spp!A:D,4,FALSE)</f>
        <v>3</v>
      </c>
      <c r="AL3088">
        <f t="shared" si="346"/>
        <v>1953.125</v>
      </c>
      <c r="AM3088">
        <f t="shared" si="347"/>
        <v>48.828125</v>
      </c>
      <c r="AN3088">
        <f t="shared" si="348"/>
        <v>488.28125</v>
      </c>
      <c r="AO3088">
        <f t="shared" si="349"/>
        <v>0.48828125</v>
      </c>
      <c r="AP3088">
        <f t="shared" si="350"/>
        <v>0.02</v>
      </c>
      <c r="AQ3088">
        <f>VLOOKUP(M3088,spp!A:H,8,FALSE)</f>
        <v>4</v>
      </c>
      <c r="AR3088" t="str">
        <f>VLOOKUP(M3088,spp!A:K,10,FALSE)</f>
        <v>Depredador Tope</v>
      </c>
      <c r="AS3088" t="str">
        <f>VLOOKUP(M3088,spp!A:L,12,FALSE)</f>
        <v>LC</v>
      </c>
    </row>
    <row r="3089" spans="1:45" x14ac:dyDescent="0.3">
      <c r="A3089" s="2">
        <v>3</v>
      </c>
      <c r="B3089" s="2" t="s">
        <v>983</v>
      </c>
      <c r="C3089" s="2" t="s">
        <v>990</v>
      </c>
      <c r="D3089" s="2" t="s">
        <v>991</v>
      </c>
      <c r="E3089" s="2" t="s">
        <v>1123</v>
      </c>
      <c r="F3089">
        <v>1</v>
      </c>
      <c r="G3089" s="1">
        <v>41653</v>
      </c>
      <c r="H3089" s="61">
        <v>2014</v>
      </c>
      <c r="I3089" s="5" t="s">
        <v>986</v>
      </c>
      <c r="J3089" s="1">
        <v>41669</v>
      </c>
      <c r="K3089" s="42">
        <v>6.8</v>
      </c>
      <c r="L3089" t="str">
        <f t="shared" si="345"/>
        <v>Profundo</v>
      </c>
      <c r="M3089" s="2" t="s">
        <v>1041</v>
      </c>
      <c r="N3089" t="str">
        <f>VLOOKUP(M3089,spp!A:B,2,FALSE)</f>
        <v>Chromis atrilobata</v>
      </c>
      <c r="O3089">
        <f t="shared" si="344"/>
        <v>80</v>
      </c>
      <c r="Q3089">
        <v>80</v>
      </c>
      <c r="AJ3089">
        <f>VLOOKUP(M3089,spp!A:C,3,FALSE)</f>
        <v>5</v>
      </c>
      <c r="AK3089">
        <f>VLOOKUP(M3089,spp!A:D,4,FALSE)</f>
        <v>3.41655</v>
      </c>
      <c r="AL3089">
        <f t="shared" si="346"/>
        <v>390616.46980753541</v>
      </c>
      <c r="AM3089">
        <f t="shared" si="347"/>
        <v>9765.4117451883849</v>
      </c>
      <c r="AN3089">
        <f t="shared" si="348"/>
        <v>97654.117451883852</v>
      </c>
      <c r="AO3089">
        <f t="shared" si="349"/>
        <v>97.654117451883849</v>
      </c>
      <c r="AP3089">
        <f t="shared" si="350"/>
        <v>1.6</v>
      </c>
      <c r="AQ3089">
        <f>VLOOKUP(M3089,spp!A:H,8,FALSE)</f>
        <v>3.4</v>
      </c>
      <c r="AR3089" t="str">
        <f>VLOOKUP(M3089,spp!A:K,10,FALSE)</f>
        <v>Planctívoro</v>
      </c>
      <c r="AS3089" t="str">
        <f>VLOOKUP(M3089,spp!A:L,12,FALSE)</f>
        <v>LC</v>
      </c>
    </row>
    <row r="3090" spans="1:45" x14ac:dyDescent="0.3">
      <c r="A3090" s="2">
        <v>3</v>
      </c>
      <c r="B3090" s="2" t="s">
        <v>983</v>
      </c>
      <c r="C3090" s="2" t="s">
        <v>990</v>
      </c>
      <c r="D3090" s="2" t="s">
        <v>991</v>
      </c>
      <c r="E3090" s="2" t="s">
        <v>1123</v>
      </c>
      <c r="F3090">
        <v>2</v>
      </c>
      <c r="G3090" s="1">
        <v>41653</v>
      </c>
      <c r="H3090" s="61">
        <v>2014</v>
      </c>
      <c r="I3090" s="5" t="s">
        <v>986</v>
      </c>
      <c r="J3090" s="1">
        <v>41669</v>
      </c>
      <c r="K3090" s="42">
        <v>7</v>
      </c>
      <c r="L3090" t="str">
        <f t="shared" si="345"/>
        <v>Profundo</v>
      </c>
      <c r="M3090" s="2" t="s">
        <v>1022</v>
      </c>
      <c r="N3090" t="str">
        <f>VLOOKUP(M3090,spp!A:B,2,FALSE)</f>
        <v>Epinephelus labriformis</v>
      </c>
      <c r="O3090">
        <f t="shared" si="344"/>
        <v>3</v>
      </c>
      <c r="R3090">
        <v>1</v>
      </c>
      <c r="S3090">
        <v>1</v>
      </c>
      <c r="T3090">
        <v>1</v>
      </c>
      <c r="AJ3090">
        <f>VLOOKUP(M3090,spp!A:C,3,FALSE)</f>
        <v>3</v>
      </c>
      <c r="AK3090">
        <f>VLOOKUP(M3090,spp!A:D,4,FALSE)</f>
        <v>2.9</v>
      </c>
      <c r="AL3090">
        <f t="shared" si="346"/>
        <v>50601.843066813293</v>
      </c>
      <c r="AM3090">
        <f t="shared" si="347"/>
        <v>1265.0460766703322</v>
      </c>
      <c r="AN3090">
        <f t="shared" si="348"/>
        <v>12650.460766703323</v>
      </c>
      <c r="AO3090">
        <f t="shared" si="349"/>
        <v>12.650460766703324</v>
      </c>
      <c r="AP3090">
        <f t="shared" si="350"/>
        <v>0.06</v>
      </c>
      <c r="AQ3090">
        <f>VLOOKUP(M3090,spp!A:H,8,FALSE)</f>
        <v>4</v>
      </c>
      <c r="AR3090" t="str">
        <f>VLOOKUP(M3090,spp!A:K,10,FALSE)</f>
        <v>Depredador Tope</v>
      </c>
      <c r="AS3090" t="str">
        <f>VLOOKUP(M3090,spp!A:L,12,FALSE)</f>
        <v>LC</v>
      </c>
    </row>
    <row r="3091" spans="1:45" x14ac:dyDescent="0.3">
      <c r="A3091" s="2">
        <v>3</v>
      </c>
      <c r="B3091" s="2" t="s">
        <v>983</v>
      </c>
      <c r="C3091" s="2" t="s">
        <v>990</v>
      </c>
      <c r="D3091" s="2" t="s">
        <v>991</v>
      </c>
      <c r="E3091" s="2" t="s">
        <v>1123</v>
      </c>
      <c r="F3091">
        <v>2</v>
      </c>
      <c r="G3091" s="1">
        <v>41653</v>
      </c>
      <c r="H3091" s="61">
        <v>2014</v>
      </c>
      <c r="I3091" s="5" t="s">
        <v>986</v>
      </c>
      <c r="J3091" s="1">
        <v>41669</v>
      </c>
      <c r="K3091" s="42">
        <v>7</v>
      </c>
      <c r="L3091" t="str">
        <f t="shared" si="345"/>
        <v>Profundo</v>
      </c>
      <c r="M3091" s="2" t="s">
        <v>1042</v>
      </c>
      <c r="N3091" t="str">
        <f>VLOOKUP(M3091,spp!A:B,2,FALSE)</f>
        <v>Bodianus diplotaenia</v>
      </c>
      <c r="O3091">
        <f t="shared" si="344"/>
        <v>2</v>
      </c>
      <c r="T3091">
        <v>2</v>
      </c>
      <c r="AJ3091">
        <f>VLOOKUP(M3091,spp!A:C,3,FALSE)</f>
        <v>2.01E-2</v>
      </c>
      <c r="AK3091">
        <f>VLOOKUP(M3091,spp!A:D,4,FALSE)</f>
        <v>2</v>
      </c>
      <c r="AL3091">
        <f t="shared" si="346"/>
        <v>25.125</v>
      </c>
      <c r="AM3091">
        <f t="shared" si="347"/>
        <v>0.62812500000000004</v>
      </c>
      <c r="AN3091">
        <f t="shared" si="348"/>
        <v>6.28125</v>
      </c>
      <c r="AO3091">
        <f t="shared" si="349"/>
        <v>6.2812500000000004E-3</v>
      </c>
      <c r="AP3091">
        <f t="shared" si="350"/>
        <v>0.04</v>
      </c>
      <c r="AQ3091">
        <f>VLOOKUP(M3091,spp!A:H,8,FALSE)</f>
        <v>3.4</v>
      </c>
      <c r="AR3091" t="str">
        <f>VLOOKUP(M3091,spp!A:K,10,FALSE)</f>
        <v>Depredador</v>
      </c>
      <c r="AS3091" t="str">
        <f>VLOOKUP(M3091,spp!A:L,12,FALSE)</f>
        <v>LC</v>
      </c>
    </row>
    <row r="3092" spans="1:45" x14ac:dyDescent="0.3">
      <c r="A3092" s="2">
        <v>3</v>
      </c>
      <c r="B3092" s="2" t="s">
        <v>983</v>
      </c>
      <c r="C3092" s="2" t="s">
        <v>990</v>
      </c>
      <c r="D3092" s="2" t="s">
        <v>991</v>
      </c>
      <c r="E3092" s="2" t="s">
        <v>1123</v>
      </c>
      <c r="F3092">
        <v>2</v>
      </c>
      <c r="G3092" s="1">
        <v>41653</v>
      </c>
      <c r="H3092" s="61">
        <v>2014</v>
      </c>
      <c r="I3092" s="5" t="s">
        <v>986</v>
      </c>
      <c r="J3092" s="1">
        <v>41669</v>
      </c>
      <c r="K3092" s="42">
        <v>7</v>
      </c>
      <c r="L3092" t="str">
        <f t="shared" si="345"/>
        <v>Profundo</v>
      </c>
      <c r="M3092" s="2" t="s">
        <v>1026</v>
      </c>
      <c r="N3092" t="str">
        <f>VLOOKUP(M3092,spp!A:B,2,FALSE)</f>
        <v>Microspathodon dorsalis</v>
      </c>
      <c r="O3092">
        <f t="shared" si="344"/>
        <v>2</v>
      </c>
      <c r="R3092">
        <v>1</v>
      </c>
      <c r="T3092">
        <v>1</v>
      </c>
      <c r="AJ3092">
        <f>VLOOKUP(M3092,spp!A:C,3,FALSE)</f>
        <v>2</v>
      </c>
      <c r="AK3092">
        <f>VLOOKUP(M3092,spp!A:D,4,FALSE)</f>
        <v>3</v>
      </c>
      <c r="AL3092">
        <f t="shared" si="346"/>
        <v>35156.25</v>
      </c>
      <c r="AM3092">
        <f t="shared" si="347"/>
        <v>878.90625</v>
      </c>
      <c r="AN3092">
        <f t="shared" si="348"/>
        <v>8789.0625</v>
      </c>
      <c r="AO3092">
        <f t="shared" si="349"/>
        <v>8.7890625</v>
      </c>
      <c r="AP3092">
        <f t="shared" si="350"/>
        <v>0.04</v>
      </c>
      <c r="AQ3092">
        <f>VLOOKUP(M3092,spp!A:H,8,FALSE)</f>
        <v>2.1</v>
      </c>
      <c r="AR3092" t="str">
        <f>VLOOKUP(M3092,spp!A:K,10,FALSE)</f>
        <v>Herbívoro</v>
      </c>
      <c r="AS3092" t="str">
        <f>VLOOKUP(M3092,spp!A:L,12,FALSE)</f>
        <v>LC</v>
      </c>
    </row>
    <row r="3093" spans="1:45" x14ac:dyDescent="0.3">
      <c r="A3093" s="2">
        <v>3</v>
      </c>
      <c r="B3093" s="2" t="s">
        <v>983</v>
      </c>
      <c r="C3093" s="2" t="s">
        <v>990</v>
      </c>
      <c r="D3093" s="2" t="s">
        <v>991</v>
      </c>
      <c r="E3093" s="2" t="s">
        <v>1123</v>
      </c>
      <c r="F3093">
        <v>2</v>
      </c>
      <c r="G3093" s="1">
        <v>41653</v>
      </c>
      <c r="H3093" s="61">
        <v>2014</v>
      </c>
      <c r="I3093" s="5" t="s">
        <v>986</v>
      </c>
      <c r="J3093" s="1">
        <v>41669</v>
      </c>
      <c r="K3093" s="42">
        <v>7</v>
      </c>
      <c r="L3093" t="str">
        <f t="shared" si="345"/>
        <v>Profundo</v>
      </c>
      <c r="M3093" s="2" t="s">
        <v>1040</v>
      </c>
      <c r="N3093" t="str">
        <f>VLOOKUP(M3093,spp!A:B,2,FALSE)</f>
        <v>Sufflamen verres</v>
      </c>
      <c r="O3093">
        <f t="shared" si="344"/>
        <v>2</v>
      </c>
      <c r="S3093">
        <v>1</v>
      </c>
      <c r="T3093">
        <v>1</v>
      </c>
      <c r="AJ3093">
        <f>VLOOKUP(M3093,spp!A:C,3,FALSE)</f>
        <v>2</v>
      </c>
      <c r="AK3093">
        <f>VLOOKUP(M3093,spp!A:D,4,FALSE)</f>
        <v>3</v>
      </c>
      <c r="AL3093">
        <f t="shared" si="346"/>
        <v>41968.75</v>
      </c>
      <c r="AM3093">
        <f t="shared" si="347"/>
        <v>1049.21875</v>
      </c>
      <c r="AN3093">
        <f t="shared" si="348"/>
        <v>10492.1875</v>
      </c>
      <c r="AO3093">
        <f t="shared" si="349"/>
        <v>10.4921875</v>
      </c>
      <c r="AP3093">
        <f t="shared" si="350"/>
        <v>0.04</v>
      </c>
      <c r="AQ3093">
        <f>VLOOKUP(M3093,spp!A:H,8,FALSE)</f>
        <v>3.3</v>
      </c>
      <c r="AR3093" t="str">
        <f>VLOOKUP(M3093,spp!A:K,10,FALSE)</f>
        <v>Depredador</v>
      </c>
      <c r="AS3093" t="str">
        <f>VLOOKUP(M3093,spp!A:L,12,FALSE)</f>
        <v>LC</v>
      </c>
    </row>
    <row r="3094" spans="1:45" x14ac:dyDescent="0.3">
      <c r="A3094" s="2">
        <v>3</v>
      </c>
      <c r="B3094" s="2" t="s">
        <v>983</v>
      </c>
      <c r="C3094" s="2" t="s">
        <v>990</v>
      </c>
      <c r="D3094" s="2" t="s">
        <v>991</v>
      </c>
      <c r="E3094" s="2" t="s">
        <v>1123</v>
      </c>
      <c r="F3094">
        <v>2</v>
      </c>
      <c r="G3094" s="1">
        <v>41653</v>
      </c>
      <c r="H3094" s="61">
        <v>2014</v>
      </c>
      <c r="I3094" s="5" t="s">
        <v>986</v>
      </c>
      <c r="J3094" s="1">
        <v>41669</v>
      </c>
      <c r="K3094" s="42">
        <v>7</v>
      </c>
      <c r="L3094" t="str">
        <f t="shared" si="345"/>
        <v>Profundo</v>
      </c>
      <c r="M3094" s="2" t="s">
        <v>1036</v>
      </c>
      <c r="N3094" t="str">
        <f>VLOOKUP(M3094,spp!A:B,2,FALSE)</f>
        <v>Chaetodon humeralis</v>
      </c>
      <c r="O3094">
        <f t="shared" si="344"/>
        <v>2</v>
      </c>
      <c r="Q3094">
        <v>2</v>
      </c>
      <c r="AJ3094">
        <f>VLOOKUP(M3094,spp!A:C,3,FALSE)</f>
        <v>2</v>
      </c>
      <c r="AK3094">
        <f>VLOOKUP(M3094,spp!A:D,4,FALSE)</f>
        <v>2.9895</v>
      </c>
      <c r="AL3094">
        <f t="shared" si="346"/>
        <v>1652.1734475462163</v>
      </c>
      <c r="AM3094">
        <f t="shared" si="347"/>
        <v>41.304336188655405</v>
      </c>
      <c r="AN3094">
        <f t="shared" si="348"/>
        <v>413.04336188655407</v>
      </c>
      <c r="AO3094">
        <f t="shared" si="349"/>
        <v>0.41304336188655405</v>
      </c>
      <c r="AP3094">
        <f t="shared" si="350"/>
        <v>0.04</v>
      </c>
      <c r="AQ3094">
        <f>VLOOKUP(M3094,spp!A:H,8,FALSE)</f>
        <v>2.7</v>
      </c>
      <c r="AR3094" t="str">
        <f>VLOOKUP(M3094,spp!A:K,10,FALSE)</f>
        <v>Herbívoro</v>
      </c>
      <c r="AS3094" t="str">
        <f>VLOOKUP(M3094,spp!A:L,12,FALSE)</f>
        <v>LC</v>
      </c>
    </row>
    <row r="3095" spans="1:45" x14ac:dyDescent="0.3">
      <c r="A3095" s="2">
        <v>3</v>
      </c>
      <c r="B3095" s="2" t="s">
        <v>983</v>
      </c>
      <c r="C3095" s="2" t="s">
        <v>990</v>
      </c>
      <c r="D3095" s="2" t="s">
        <v>991</v>
      </c>
      <c r="E3095" s="2" t="s">
        <v>1123</v>
      </c>
      <c r="F3095">
        <v>2</v>
      </c>
      <c r="G3095" s="1">
        <v>41653</v>
      </c>
      <c r="H3095" s="61">
        <v>2014</v>
      </c>
      <c r="I3095" s="5" t="s">
        <v>986</v>
      </c>
      <c r="J3095" s="1">
        <v>41669</v>
      </c>
      <c r="K3095" s="42">
        <v>7</v>
      </c>
      <c r="L3095" t="str">
        <f t="shared" si="345"/>
        <v>Profundo</v>
      </c>
      <c r="M3095" s="2" t="s">
        <v>1028</v>
      </c>
      <c r="N3095" t="str">
        <f>VLOOKUP(M3095,spp!A:B,2,FALSE)</f>
        <v>Thalassoma lucasanum</v>
      </c>
      <c r="O3095">
        <f t="shared" si="344"/>
        <v>4</v>
      </c>
      <c r="Q3095">
        <v>4</v>
      </c>
      <c r="AJ3095">
        <f>VLOOKUP(M3095,spp!A:C,3,FALSE)</f>
        <v>1.261E-2</v>
      </c>
      <c r="AK3095">
        <f>VLOOKUP(M3095,spp!A:D,4,FALSE)</f>
        <v>2</v>
      </c>
      <c r="AL3095">
        <f t="shared" si="346"/>
        <v>2.83725</v>
      </c>
      <c r="AM3095">
        <f t="shared" si="347"/>
        <v>7.0931250000000001E-2</v>
      </c>
      <c r="AN3095">
        <f t="shared" si="348"/>
        <v>0.70931250000000001</v>
      </c>
      <c r="AO3095">
        <f t="shared" si="349"/>
        <v>7.0931249999999998E-4</v>
      </c>
      <c r="AP3095">
        <f t="shared" si="350"/>
        <v>0.08</v>
      </c>
      <c r="AQ3095">
        <f>VLOOKUP(M3095,spp!A:H,8,FALSE)</f>
        <v>3.5</v>
      </c>
      <c r="AR3095" t="str">
        <f>VLOOKUP(M3095,spp!A:K,10,FALSE)</f>
        <v>Depredador</v>
      </c>
      <c r="AS3095" t="str">
        <f>VLOOKUP(M3095,spp!A:L,12,FALSE)</f>
        <v>LC</v>
      </c>
    </row>
    <row r="3096" spans="1:45" x14ac:dyDescent="0.3">
      <c r="A3096" s="2">
        <v>3</v>
      </c>
      <c r="B3096" s="2" t="s">
        <v>983</v>
      </c>
      <c r="C3096" s="2" t="s">
        <v>990</v>
      </c>
      <c r="D3096" s="2" t="s">
        <v>991</v>
      </c>
      <c r="E3096" s="2" t="s">
        <v>1123</v>
      </c>
      <c r="F3096">
        <v>2</v>
      </c>
      <c r="G3096" s="1">
        <v>41653</v>
      </c>
      <c r="H3096" s="61">
        <v>2014</v>
      </c>
      <c r="I3096" s="5" t="s">
        <v>986</v>
      </c>
      <c r="J3096" s="1">
        <v>41669</v>
      </c>
      <c r="K3096" s="42">
        <v>7</v>
      </c>
      <c r="L3096" t="str">
        <f t="shared" si="345"/>
        <v>Profundo</v>
      </c>
      <c r="M3096" s="2" t="s">
        <v>1020</v>
      </c>
      <c r="N3096" t="str">
        <f>VLOOKUP(M3096,spp!A:B,2,FALSE)</f>
        <v>Plagiotremus azaleus</v>
      </c>
      <c r="O3096">
        <f t="shared" si="344"/>
        <v>8</v>
      </c>
      <c r="Q3096">
        <v>8</v>
      </c>
      <c r="AJ3096">
        <f>VLOOKUP(M3096,spp!A:C,3,FALSE)</f>
        <v>4</v>
      </c>
      <c r="AK3096">
        <f>VLOOKUP(M3096,spp!A:D,4,FALSE)</f>
        <v>3</v>
      </c>
      <c r="AL3096">
        <f t="shared" si="346"/>
        <v>13500</v>
      </c>
      <c r="AM3096">
        <f t="shared" si="347"/>
        <v>337.5</v>
      </c>
      <c r="AN3096">
        <f t="shared" si="348"/>
        <v>3375</v>
      </c>
      <c r="AO3096">
        <f t="shared" si="349"/>
        <v>3.375</v>
      </c>
      <c r="AP3096">
        <f t="shared" si="350"/>
        <v>0.16</v>
      </c>
      <c r="AQ3096">
        <f>VLOOKUP(M3096,spp!A:H,8,FALSE)</f>
        <v>4</v>
      </c>
      <c r="AR3096" t="str">
        <f>VLOOKUP(M3096,spp!A:K,10,FALSE)</f>
        <v>Depredador Tope</v>
      </c>
      <c r="AS3096" t="str">
        <f>VLOOKUP(M3096,spp!A:L,12,FALSE)</f>
        <v>LC</v>
      </c>
    </row>
    <row r="3097" spans="1:45" x14ac:dyDescent="0.3">
      <c r="A3097" s="2">
        <v>3</v>
      </c>
      <c r="B3097" s="2" t="s">
        <v>983</v>
      </c>
      <c r="C3097" s="2" t="s">
        <v>990</v>
      </c>
      <c r="D3097" s="2" t="s">
        <v>991</v>
      </c>
      <c r="E3097" s="2" t="s">
        <v>1123</v>
      </c>
      <c r="F3097">
        <v>2</v>
      </c>
      <c r="G3097" s="1">
        <v>41653</v>
      </c>
      <c r="H3097" s="61">
        <v>2014</v>
      </c>
      <c r="I3097" s="5" t="s">
        <v>986</v>
      </c>
      <c r="J3097" s="1">
        <v>41669</v>
      </c>
      <c r="K3097" s="42">
        <v>7</v>
      </c>
      <c r="L3097" t="str">
        <f t="shared" si="345"/>
        <v>Profundo</v>
      </c>
      <c r="M3097" s="2" t="s">
        <v>1017</v>
      </c>
      <c r="N3097" t="str">
        <f>VLOOKUP(M3097,spp!A:B,2,FALSE)</f>
        <v>Halichoeres dispilus</v>
      </c>
      <c r="O3097">
        <f t="shared" si="344"/>
        <v>5</v>
      </c>
      <c r="R3097">
        <v>5</v>
      </c>
      <c r="AJ3097">
        <f>VLOOKUP(M3097,spp!A:C,3,FALSE)</f>
        <v>1.26E-2</v>
      </c>
      <c r="AK3097">
        <f>VLOOKUP(M3097,spp!A:D,4,FALSE)</f>
        <v>3</v>
      </c>
      <c r="AL3097">
        <f t="shared" si="346"/>
        <v>123.046875</v>
      </c>
      <c r="AM3097">
        <f t="shared" si="347"/>
        <v>3.076171875</v>
      </c>
      <c r="AN3097">
        <f t="shared" si="348"/>
        <v>30.76171875</v>
      </c>
      <c r="AO3097">
        <f t="shared" si="349"/>
        <v>3.076171875E-2</v>
      </c>
      <c r="AP3097">
        <f t="shared" si="350"/>
        <v>0.1</v>
      </c>
      <c r="AQ3097">
        <f>VLOOKUP(M3097,spp!A:H,8,FALSE)</f>
        <v>3.9</v>
      </c>
      <c r="AR3097" t="str">
        <f>VLOOKUP(M3097,spp!A:K,10,FALSE)</f>
        <v>Depredador</v>
      </c>
      <c r="AS3097" t="str">
        <f>VLOOKUP(M3097,spp!A:L,12,FALSE)</f>
        <v>LC</v>
      </c>
    </row>
    <row r="3098" spans="1:45" x14ac:dyDescent="0.3">
      <c r="A3098" s="2">
        <v>3</v>
      </c>
      <c r="B3098" s="2" t="s">
        <v>983</v>
      </c>
      <c r="C3098" s="2" t="s">
        <v>990</v>
      </c>
      <c r="D3098" s="2" t="s">
        <v>991</v>
      </c>
      <c r="E3098" s="2" t="s">
        <v>1123</v>
      </c>
      <c r="F3098">
        <v>2</v>
      </c>
      <c r="G3098" s="1">
        <v>41653</v>
      </c>
      <c r="H3098" s="61">
        <v>2014</v>
      </c>
      <c r="I3098" s="5" t="s">
        <v>986</v>
      </c>
      <c r="J3098" s="1">
        <v>41669</v>
      </c>
      <c r="K3098" s="42">
        <v>7</v>
      </c>
      <c r="L3098" t="str">
        <f t="shared" si="345"/>
        <v>Profundo</v>
      </c>
      <c r="M3098" s="2" t="s">
        <v>1053</v>
      </c>
      <c r="N3098" t="str">
        <f>VLOOKUP(M3098,spp!A:B,2,FALSE)</f>
        <v>Halichoeres chierchiae</v>
      </c>
      <c r="O3098">
        <f t="shared" si="344"/>
        <v>2</v>
      </c>
      <c r="R3098">
        <v>2</v>
      </c>
      <c r="AJ3098">
        <f>VLOOKUP(M3098,spp!A:C,3,FALSE)</f>
        <v>1.26E-2</v>
      </c>
      <c r="AK3098">
        <f>VLOOKUP(M3098,spp!A:D,4,FALSE)</f>
        <v>3</v>
      </c>
      <c r="AL3098">
        <f t="shared" si="346"/>
        <v>49.21875</v>
      </c>
      <c r="AM3098">
        <f t="shared" si="347"/>
        <v>1.23046875</v>
      </c>
      <c r="AN3098">
        <f t="shared" si="348"/>
        <v>12.3046875</v>
      </c>
      <c r="AO3098">
        <f t="shared" si="349"/>
        <v>1.23046875E-2</v>
      </c>
      <c r="AP3098">
        <f t="shared" si="350"/>
        <v>0.04</v>
      </c>
      <c r="AQ3098">
        <f>VLOOKUP(M3098,spp!A:H,8,FALSE)</f>
        <v>3.5</v>
      </c>
      <c r="AR3098" t="str">
        <f>VLOOKUP(M3098,spp!A:K,10,FALSE)</f>
        <v>Depredador</v>
      </c>
      <c r="AS3098" t="str">
        <f>VLOOKUP(M3098,spp!A:L,12,FALSE)</f>
        <v>LC</v>
      </c>
    </row>
    <row r="3099" spans="1:45" x14ac:dyDescent="0.3">
      <c r="A3099" s="2">
        <v>3</v>
      </c>
      <c r="B3099" s="2" t="s">
        <v>983</v>
      </c>
      <c r="C3099" s="2" t="s">
        <v>990</v>
      </c>
      <c r="D3099" s="2" t="s">
        <v>991</v>
      </c>
      <c r="E3099" s="2" t="s">
        <v>1123</v>
      </c>
      <c r="F3099">
        <v>2</v>
      </c>
      <c r="G3099" s="1">
        <v>41653</v>
      </c>
      <c r="H3099" s="61">
        <v>2014</v>
      </c>
      <c r="I3099" s="5" t="s">
        <v>986</v>
      </c>
      <c r="J3099" s="1">
        <v>41669</v>
      </c>
      <c r="K3099" s="42">
        <v>7</v>
      </c>
      <c r="L3099" t="str">
        <f t="shared" si="345"/>
        <v>Profundo</v>
      </c>
      <c r="M3099" s="2" t="s">
        <v>1019</v>
      </c>
      <c r="N3099" t="str">
        <f>VLOOKUP(M3099,spp!A:B,2,FALSE)</f>
        <v>Stegastes acapulcoensis</v>
      </c>
      <c r="O3099">
        <f t="shared" si="344"/>
        <v>2</v>
      </c>
      <c r="Q3099">
        <v>2</v>
      </c>
      <c r="AJ3099">
        <f>VLOOKUP(M3099,spp!A:C,3,FALSE)</f>
        <v>3.49E-2</v>
      </c>
      <c r="AK3099">
        <f>VLOOKUP(M3099,spp!A:D,4,FALSE)</f>
        <v>2</v>
      </c>
      <c r="AL3099">
        <f t="shared" si="346"/>
        <v>3.92625</v>
      </c>
      <c r="AM3099">
        <f t="shared" si="347"/>
        <v>9.815625E-2</v>
      </c>
      <c r="AN3099">
        <f t="shared" si="348"/>
        <v>0.9815625</v>
      </c>
      <c r="AO3099">
        <f t="shared" si="349"/>
        <v>9.8156250000000001E-4</v>
      </c>
      <c r="AP3099">
        <f t="shared" si="350"/>
        <v>0.04</v>
      </c>
      <c r="AQ3099">
        <f>VLOOKUP(M3099,spp!A:H,8,FALSE)</f>
        <v>2</v>
      </c>
      <c r="AR3099" t="str">
        <f>VLOOKUP(M3099,spp!A:K,10,FALSE)</f>
        <v>Herbívoro</v>
      </c>
      <c r="AS3099" t="str">
        <f>VLOOKUP(M3099,spp!A:L,12,FALSE)</f>
        <v>LC</v>
      </c>
    </row>
    <row r="3100" spans="1:45" x14ac:dyDescent="0.3">
      <c r="A3100" s="2">
        <v>3</v>
      </c>
      <c r="B3100" s="2" t="s">
        <v>983</v>
      </c>
      <c r="C3100" s="2" t="s">
        <v>990</v>
      </c>
      <c r="D3100" s="2" t="s">
        <v>991</v>
      </c>
      <c r="E3100" s="2" t="s">
        <v>1123</v>
      </c>
      <c r="F3100">
        <v>3</v>
      </c>
      <c r="G3100" s="1">
        <v>41653</v>
      </c>
      <c r="H3100" s="61">
        <v>2014</v>
      </c>
      <c r="I3100" s="5" t="s">
        <v>986</v>
      </c>
      <c r="J3100" s="1">
        <v>41669</v>
      </c>
      <c r="K3100" s="42">
        <v>6.7</v>
      </c>
      <c r="L3100" t="str">
        <f t="shared" si="345"/>
        <v>Profundo</v>
      </c>
      <c r="M3100" s="2" t="s">
        <v>1056</v>
      </c>
      <c r="N3100" t="str">
        <f>VLOOKUP(M3100,spp!A:B,2,FALSE)</f>
        <v>Canthigaster punctatissima</v>
      </c>
      <c r="O3100">
        <f t="shared" si="344"/>
        <v>1</v>
      </c>
      <c r="Q3100">
        <v>1</v>
      </c>
      <c r="AJ3100">
        <f>VLOOKUP(M3100,spp!A:C,3,FALSE)</f>
        <v>1</v>
      </c>
      <c r="AK3100">
        <f>VLOOKUP(M3100,spp!A:D,4,FALSE)</f>
        <v>2</v>
      </c>
      <c r="AL3100">
        <f t="shared" si="346"/>
        <v>56.25</v>
      </c>
      <c r="AM3100">
        <f t="shared" si="347"/>
        <v>1.40625</v>
      </c>
      <c r="AN3100">
        <f t="shared" si="348"/>
        <v>14.0625</v>
      </c>
      <c r="AO3100">
        <f t="shared" si="349"/>
        <v>1.40625E-2</v>
      </c>
      <c r="AP3100">
        <f t="shared" si="350"/>
        <v>0.02</v>
      </c>
      <c r="AQ3100">
        <f>VLOOKUP(M3100,spp!A:H,8,FALSE)</f>
        <v>3</v>
      </c>
      <c r="AR3100" t="str">
        <f>VLOOKUP(M3100,spp!A:K,10,FALSE)</f>
        <v>Depredador</v>
      </c>
      <c r="AS3100" t="str">
        <f>VLOOKUP(M3100,spp!A:L,12,FALSE)</f>
        <v>LC</v>
      </c>
    </row>
    <row r="3101" spans="1:45" x14ac:dyDescent="0.3">
      <c r="A3101" s="2">
        <v>3</v>
      </c>
      <c r="B3101" s="2" t="s">
        <v>983</v>
      </c>
      <c r="C3101" s="2" t="s">
        <v>990</v>
      </c>
      <c r="D3101" s="2" t="s">
        <v>991</v>
      </c>
      <c r="E3101" s="2" t="s">
        <v>1123</v>
      </c>
      <c r="F3101">
        <v>3</v>
      </c>
      <c r="G3101" s="1">
        <v>41653</v>
      </c>
      <c r="H3101" s="61">
        <v>2014</v>
      </c>
      <c r="I3101" s="5" t="s">
        <v>986</v>
      </c>
      <c r="J3101" s="1">
        <v>41669</v>
      </c>
      <c r="K3101" s="42">
        <v>6.7</v>
      </c>
      <c r="L3101" t="str">
        <f t="shared" si="345"/>
        <v>Profundo</v>
      </c>
      <c r="M3101" s="2" t="s">
        <v>1042</v>
      </c>
      <c r="N3101" t="str">
        <f>VLOOKUP(M3101,spp!A:B,2,FALSE)</f>
        <v>Bodianus diplotaenia</v>
      </c>
      <c r="O3101">
        <f t="shared" si="344"/>
        <v>1</v>
      </c>
      <c r="R3101">
        <v>1</v>
      </c>
      <c r="AJ3101">
        <f>VLOOKUP(M3101,spp!A:C,3,FALSE)</f>
        <v>2.01E-2</v>
      </c>
      <c r="AK3101">
        <f>VLOOKUP(M3101,spp!A:D,4,FALSE)</f>
        <v>2</v>
      </c>
      <c r="AL3101">
        <f t="shared" si="346"/>
        <v>3.140625</v>
      </c>
      <c r="AM3101">
        <f t="shared" si="347"/>
        <v>7.8515625000000006E-2</v>
      </c>
      <c r="AN3101">
        <f t="shared" si="348"/>
        <v>0.78515625</v>
      </c>
      <c r="AO3101">
        <f t="shared" si="349"/>
        <v>7.8515625000000005E-4</v>
      </c>
      <c r="AP3101">
        <f t="shared" si="350"/>
        <v>0.02</v>
      </c>
      <c r="AQ3101">
        <f>VLOOKUP(M3101,spp!A:H,8,FALSE)</f>
        <v>3.4</v>
      </c>
      <c r="AR3101" t="str">
        <f>VLOOKUP(M3101,spp!A:K,10,FALSE)</f>
        <v>Depredador</v>
      </c>
      <c r="AS3101" t="str">
        <f>VLOOKUP(M3101,spp!A:L,12,FALSE)</f>
        <v>LC</v>
      </c>
    </row>
    <row r="3102" spans="1:45" x14ac:dyDescent="0.3">
      <c r="A3102" s="2">
        <v>3</v>
      </c>
      <c r="B3102" s="2" t="s">
        <v>983</v>
      </c>
      <c r="C3102" s="2" t="s">
        <v>990</v>
      </c>
      <c r="D3102" s="2" t="s">
        <v>991</v>
      </c>
      <c r="E3102" s="2" t="s">
        <v>1123</v>
      </c>
      <c r="F3102">
        <v>3</v>
      </c>
      <c r="G3102" s="1">
        <v>41653</v>
      </c>
      <c r="H3102" s="61">
        <v>2014</v>
      </c>
      <c r="I3102" s="5" t="s">
        <v>986</v>
      </c>
      <c r="J3102" s="1">
        <v>41669</v>
      </c>
      <c r="K3102" s="42">
        <v>6.7</v>
      </c>
      <c r="L3102" t="str">
        <f t="shared" si="345"/>
        <v>Profundo</v>
      </c>
      <c r="M3102" s="2" t="s">
        <v>1050</v>
      </c>
      <c r="N3102" t="str">
        <f>VLOOKUP(M3102,spp!A:B,2,FALSE)</f>
        <v>Stegastes flavilatus</v>
      </c>
      <c r="O3102">
        <f t="shared" si="344"/>
        <v>4</v>
      </c>
      <c r="R3102">
        <v>4</v>
      </c>
      <c r="AJ3102">
        <f>VLOOKUP(M3102,spp!A:C,3,FALSE)</f>
        <v>3.49E-2</v>
      </c>
      <c r="AK3102">
        <f>VLOOKUP(M3102,spp!A:D,4,FALSE)</f>
        <v>2</v>
      </c>
      <c r="AL3102">
        <f t="shared" si="346"/>
        <v>21.8125</v>
      </c>
      <c r="AM3102">
        <f t="shared" si="347"/>
        <v>0.54531249999999998</v>
      </c>
      <c r="AN3102">
        <f t="shared" si="348"/>
        <v>5.453125</v>
      </c>
      <c r="AO3102">
        <f t="shared" si="349"/>
        <v>5.4531249999999996E-3</v>
      </c>
      <c r="AP3102">
        <f t="shared" si="350"/>
        <v>0.08</v>
      </c>
      <c r="AQ3102">
        <f>VLOOKUP(M3102,spp!A:H,8,FALSE)</f>
        <v>2</v>
      </c>
      <c r="AR3102" t="str">
        <f>VLOOKUP(M3102,spp!A:K,10,FALSE)</f>
        <v>Herbívoro</v>
      </c>
      <c r="AS3102" t="str">
        <f>VLOOKUP(M3102,spp!A:L,12,FALSE)</f>
        <v>LC</v>
      </c>
    </row>
    <row r="3103" spans="1:45" x14ac:dyDescent="0.3">
      <c r="A3103" s="2">
        <v>3</v>
      </c>
      <c r="B3103" s="2" t="s">
        <v>983</v>
      </c>
      <c r="C3103" s="2" t="s">
        <v>990</v>
      </c>
      <c r="D3103" s="2" t="s">
        <v>991</v>
      </c>
      <c r="E3103" s="2" t="s">
        <v>1123</v>
      </c>
      <c r="F3103">
        <v>3</v>
      </c>
      <c r="G3103" s="1">
        <v>41653</v>
      </c>
      <c r="H3103" s="61">
        <v>2014</v>
      </c>
      <c r="I3103" s="5" t="s">
        <v>986</v>
      </c>
      <c r="J3103" s="1">
        <v>41669</v>
      </c>
      <c r="K3103" s="42">
        <v>6.7</v>
      </c>
      <c r="L3103" t="str">
        <f t="shared" si="345"/>
        <v>Profundo</v>
      </c>
      <c r="M3103" s="2" t="s">
        <v>1040</v>
      </c>
      <c r="N3103" t="str">
        <f>VLOOKUP(M3103,spp!A:B,2,FALSE)</f>
        <v>Sufflamen verres</v>
      </c>
      <c r="O3103">
        <f t="shared" si="344"/>
        <v>1</v>
      </c>
      <c r="R3103">
        <v>1</v>
      </c>
      <c r="AJ3103">
        <f>VLOOKUP(M3103,spp!A:C,3,FALSE)</f>
        <v>2</v>
      </c>
      <c r="AK3103">
        <f>VLOOKUP(M3103,spp!A:D,4,FALSE)</f>
        <v>3</v>
      </c>
      <c r="AL3103">
        <f t="shared" si="346"/>
        <v>3906.25</v>
      </c>
      <c r="AM3103">
        <f t="shared" si="347"/>
        <v>97.65625</v>
      </c>
      <c r="AN3103">
        <f t="shared" si="348"/>
        <v>976.5625</v>
      </c>
      <c r="AO3103">
        <f t="shared" si="349"/>
        <v>0.9765625</v>
      </c>
      <c r="AP3103">
        <f t="shared" si="350"/>
        <v>0.02</v>
      </c>
      <c r="AQ3103">
        <f>VLOOKUP(M3103,spp!A:H,8,FALSE)</f>
        <v>3.3</v>
      </c>
      <c r="AR3103" t="str">
        <f>VLOOKUP(M3103,spp!A:K,10,FALSE)</f>
        <v>Depredador</v>
      </c>
      <c r="AS3103" t="str">
        <f>VLOOKUP(M3103,spp!A:L,12,FALSE)</f>
        <v>LC</v>
      </c>
    </row>
    <row r="3104" spans="1:45" x14ac:dyDescent="0.3">
      <c r="A3104" s="2">
        <v>3</v>
      </c>
      <c r="B3104" s="2" t="s">
        <v>983</v>
      </c>
      <c r="C3104" s="2" t="s">
        <v>990</v>
      </c>
      <c r="D3104" s="2" t="s">
        <v>991</v>
      </c>
      <c r="E3104" s="2" t="s">
        <v>1123</v>
      </c>
      <c r="F3104">
        <v>3</v>
      </c>
      <c r="G3104" s="1">
        <v>41653</v>
      </c>
      <c r="H3104" s="61">
        <v>2014</v>
      </c>
      <c r="I3104" s="5" t="s">
        <v>986</v>
      </c>
      <c r="J3104" s="1">
        <v>41669</v>
      </c>
      <c r="K3104" s="42">
        <v>6.7</v>
      </c>
      <c r="L3104" t="str">
        <f t="shared" si="345"/>
        <v>Profundo</v>
      </c>
      <c r="M3104" s="2" t="s">
        <v>1022</v>
      </c>
      <c r="N3104" t="str">
        <f>VLOOKUP(M3104,spp!A:B,2,FALSE)</f>
        <v>Epinephelus labriformis</v>
      </c>
      <c r="O3104">
        <f t="shared" si="344"/>
        <v>2</v>
      </c>
      <c r="S3104">
        <v>2</v>
      </c>
      <c r="AJ3104">
        <f>VLOOKUP(M3104,spp!A:C,3,FALSE)</f>
        <v>3</v>
      </c>
      <c r="AK3104">
        <f>VLOOKUP(M3104,spp!A:D,4,FALSE)</f>
        <v>2.9</v>
      </c>
      <c r="AL3104">
        <f t="shared" si="346"/>
        <v>24152.472237486432</v>
      </c>
      <c r="AM3104">
        <f t="shared" si="347"/>
        <v>603.81180593716078</v>
      </c>
      <c r="AN3104">
        <f t="shared" si="348"/>
        <v>6038.1180593716081</v>
      </c>
      <c r="AO3104">
        <f t="shared" si="349"/>
        <v>6.0381180593716079</v>
      </c>
      <c r="AP3104">
        <f t="shared" si="350"/>
        <v>0.04</v>
      </c>
      <c r="AQ3104">
        <f>VLOOKUP(M3104,spp!A:H,8,FALSE)</f>
        <v>4</v>
      </c>
      <c r="AR3104" t="str">
        <f>VLOOKUP(M3104,spp!A:K,10,FALSE)</f>
        <v>Depredador Tope</v>
      </c>
      <c r="AS3104" t="str">
        <f>VLOOKUP(M3104,spp!A:L,12,FALSE)</f>
        <v>LC</v>
      </c>
    </row>
    <row r="3105" spans="1:45" x14ac:dyDescent="0.3">
      <c r="A3105" s="2">
        <v>3</v>
      </c>
      <c r="B3105" s="2" t="s">
        <v>983</v>
      </c>
      <c r="C3105" s="2" t="s">
        <v>990</v>
      </c>
      <c r="D3105" s="2" t="s">
        <v>991</v>
      </c>
      <c r="E3105" s="2" t="s">
        <v>1123</v>
      </c>
      <c r="F3105">
        <v>3</v>
      </c>
      <c r="G3105" s="1">
        <v>41653</v>
      </c>
      <c r="H3105" s="61">
        <v>2014</v>
      </c>
      <c r="I3105" s="5" t="s">
        <v>986</v>
      </c>
      <c r="J3105" s="1">
        <v>41669</v>
      </c>
      <c r="K3105" s="42">
        <v>6.7</v>
      </c>
      <c r="L3105" t="str">
        <f t="shared" si="345"/>
        <v>Profundo</v>
      </c>
      <c r="M3105" s="2" t="s">
        <v>1039</v>
      </c>
      <c r="N3105" t="str">
        <f>VLOOKUP(M3105,spp!A:B,2,FALSE)</f>
        <v>Lutjanus guttatus</v>
      </c>
      <c r="O3105">
        <f t="shared" si="344"/>
        <v>1</v>
      </c>
      <c r="S3105">
        <v>1</v>
      </c>
      <c r="AJ3105">
        <f>VLOOKUP(M3105,spp!A:C,3,FALSE)</f>
        <v>1.43E-2</v>
      </c>
      <c r="AK3105">
        <f>VLOOKUP(M3105,spp!A:D,4,FALSE)</f>
        <v>3</v>
      </c>
      <c r="AL3105">
        <f t="shared" si="346"/>
        <v>76.639062499999994</v>
      </c>
      <c r="AM3105">
        <f t="shared" si="347"/>
        <v>1.9159765624999998</v>
      </c>
      <c r="AN3105">
        <f t="shared" si="348"/>
        <v>19.159765624999999</v>
      </c>
      <c r="AO3105">
        <f t="shared" si="349"/>
        <v>1.9159765624999998E-2</v>
      </c>
      <c r="AP3105">
        <f t="shared" si="350"/>
        <v>0.02</v>
      </c>
      <c r="AQ3105">
        <f>VLOOKUP(M3105,spp!A:H,8,FALSE)</f>
        <v>3.9</v>
      </c>
      <c r="AR3105" t="str">
        <f>VLOOKUP(M3105,spp!A:K,10,FALSE)</f>
        <v>Depredador</v>
      </c>
      <c r="AS3105" t="str">
        <f>VLOOKUP(M3105,spp!A:L,12,FALSE)</f>
        <v>LC</v>
      </c>
    </row>
    <row r="3106" spans="1:45" x14ac:dyDescent="0.3">
      <c r="A3106" s="2">
        <v>3</v>
      </c>
      <c r="B3106" s="2" t="s">
        <v>983</v>
      </c>
      <c r="C3106" s="2" t="s">
        <v>990</v>
      </c>
      <c r="D3106" s="2" t="s">
        <v>991</v>
      </c>
      <c r="E3106" s="2" t="s">
        <v>1123</v>
      </c>
      <c r="F3106">
        <v>3</v>
      </c>
      <c r="G3106" s="1">
        <v>41653</v>
      </c>
      <c r="H3106" s="61">
        <v>2014</v>
      </c>
      <c r="I3106" s="5" t="s">
        <v>986</v>
      </c>
      <c r="J3106" s="1">
        <v>41669</v>
      </c>
      <c r="K3106" s="42">
        <v>6.7</v>
      </c>
      <c r="L3106" t="str">
        <f t="shared" si="345"/>
        <v>Profundo</v>
      </c>
      <c r="M3106" s="2" t="s">
        <v>1053</v>
      </c>
      <c r="N3106" t="str">
        <f>VLOOKUP(M3106,spp!A:B,2,FALSE)</f>
        <v>Halichoeres chierchiae</v>
      </c>
      <c r="O3106">
        <f t="shared" si="344"/>
        <v>3</v>
      </c>
      <c r="R3106">
        <v>2</v>
      </c>
      <c r="S3106">
        <v>1</v>
      </c>
      <c r="AJ3106">
        <f>VLOOKUP(M3106,spp!A:C,3,FALSE)</f>
        <v>1.26E-2</v>
      </c>
      <c r="AK3106">
        <f>VLOOKUP(M3106,spp!A:D,4,FALSE)</f>
        <v>3</v>
      </c>
      <c r="AL3106">
        <f t="shared" si="346"/>
        <v>116.746875</v>
      </c>
      <c r="AM3106">
        <f t="shared" si="347"/>
        <v>2.9186718750000002</v>
      </c>
      <c r="AN3106">
        <f t="shared" si="348"/>
        <v>29.186718750000004</v>
      </c>
      <c r="AO3106">
        <f t="shared" si="349"/>
        <v>2.9186718750000003E-2</v>
      </c>
      <c r="AP3106">
        <f t="shared" si="350"/>
        <v>0.06</v>
      </c>
      <c r="AQ3106">
        <f>VLOOKUP(M3106,spp!A:H,8,FALSE)</f>
        <v>3.5</v>
      </c>
      <c r="AR3106" t="str">
        <f>VLOOKUP(M3106,spp!A:K,10,FALSE)</f>
        <v>Depredador</v>
      </c>
      <c r="AS3106" t="str">
        <f>VLOOKUP(M3106,spp!A:L,12,FALSE)</f>
        <v>LC</v>
      </c>
    </row>
    <row r="3107" spans="1:45" x14ac:dyDescent="0.3">
      <c r="A3107">
        <v>11</v>
      </c>
      <c r="B3107" s="2" t="s">
        <v>983</v>
      </c>
      <c r="C3107" s="2" t="s">
        <v>990</v>
      </c>
      <c r="D3107" s="57" t="s">
        <v>1253</v>
      </c>
      <c r="E3107" s="2" t="s">
        <v>1123</v>
      </c>
      <c r="F3107">
        <v>1</v>
      </c>
      <c r="G3107" s="1">
        <v>41654</v>
      </c>
      <c r="H3107" s="61">
        <v>2014</v>
      </c>
      <c r="I3107" s="5" t="s">
        <v>986</v>
      </c>
      <c r="J3107" s="1">
        <v>41669</v>
      </c>
      <c r="K3107" s="42">
        <v>1.6</v>
      </c>
      <c r="L3107" t="str">
        <f t="shared" si="345"/>
        <v>Somero</v>
      </c>
      <c r="M3107" s="2" t="s">
        <v>1041</v>
      </c>
      <c r="N3107" t="str">
        <f>VLOOKUP(M3107,spp!A:B,2,FALSE)</f>
        <v>Chromis atrilobata</v>
      </c>
      <c r="O3107">
        <f t="shared" si="344"/>
        <v>60</v>
      </c>
      <c r="Q3107">
        <v>60</v>
      </c>
      <c r="AJ3107">
        <f>VLOOKUP(M3107,spp!A:C,3,FALSE)</f>
        <v>5</v>
      </c>
      <c r="AK3107">
        <f>VLOOKUP(M3107,spp!A:D,4,FALSE)</f>
        <v>3.41655</v>
      </c>
      <c r="AL3107">
        <f t="shared" si="346"/>
        <v>292962.35235565156</v>
      </c>
      <c r="AM3107">
        <f t="shared" si="347"/>
        <v>7324.0588088912891</v>
      </c>
      <c r="AN3107">
        <f t="shared" si="348"/>
        <v>73240.588088912889</v>
      </c>
      <c r="AO3107">
        <f t="shared" si="349"/>
        <v>73.240588088912887</v>
      </c>
      <c r="AP3107">
        <f t="shared" si="350"/>
        <v>1.2</v>
      </c>
      <c r="AQ3107">
        <f>VLOOKUP(M3107,spp!A:H,8,FALSE)</f>
        <v>3.4</v>
      </c>
      <c r="AR3107" t="str">
        <f>VLOOKUP(M3107,spp!A:K,10,FALSE)</f>
        <v>Planctívoro</v>
      </c>
      <c r="AS3107" t="str">
        <f>VLOOKUP(M3107,spp!A:L,12,FALSE)</f>
        <v>LC</v>
      </c>
    </row>
    <row r="3108" spans="1:45" x14ac:dyDescent="0.3">
      <c r="A3108">
        <v>11</v>
      </c>
      <c r="B3108" s="2" t="s">
        <v>983</v>
      </c>
      <c r="C3108" s="2" t="s">
        <v>990</v>
      </c>
      <c r="D3108" s="57" t="s">
        <v>1253</v>
      </c>
      <c r="E3108" s="2" t="s">
        <v>1123</v>
      </c>
      <c r="F3108">
        <v>1</v>
      </c>
      <c r="G3108" s="1">
        <v>41654</v>
      </c>
      <c r="H3108" s="61">
        <v>2014</v>
      </c>
      <c r="I3108" s="5" t="s">
        <v>986</v>
      </c>
      <c r="J3108" s="1">
        <v>41669</v>
      </c>
      <c r="K3108" s="42">
        <v>1.6</v>
      </c>
      <c r="L3108" t="str">
        <f t="shared" si="345"/>
        <v>Somero</v>
      </c>
      <c r="M3108" s="2" t="s">
        <v>1019</v>
      </c>
      <c r="N3108" t="str">
        <f>VLOOKUP(M3108,spp!A:B,2,FALSE)</f>
        <v>Stegastes acapulcoensis</v>
      </c>
      <c r="O3108">
        <f t="shared" si="344"/>
        <v>10</v>
      </c>
      <c r="Q3108">
        <v>2</v>
      </c>
      <c r="R3108">
        <v>8</v>
      </c>
      <c r="AJ3108">
        <f>VLOOKUP(M3108,spp!A:C,3,FALSE)</f>
        <v>3.49E-2</v>
      </c>
      <c r="AK3108">
        <f>VLOOKUP(M3108,spp!A:D,4,FALSE)</f>
        <v>2</v>
      </c>
      <c r="AL3108">
        <f t="shared" si="346"/>
        <v>47.551250000000003</v>
      </c>
      <c r="AM3108">
        <f t="shared" si="347"/>
        <v>1.1887812500000001</v>
      </c>
      <c r="AN3108">
        <f t="shared" si="348"/>
        <v>11.887812500000001</v>
      </c>
      <c r="AO3108">
        <f t="shared" si="349"/>
        <v>1.1887812500000001E-2</v>
      </c>
      <c r="AP3108">
        <f t="shared" si="350"/>
        <v>0.2</v>
      </c>
      <c r="AQ3108">
        <f>VLOOKUP(M3108,spp!A:H,8,FALSE)</f>
        <v>2</v>
      </c>
      <c r="AR3108" t="str">
        <f>VLOOKUP(M3108,spp!A:K,10,FALSE)</f>
        <v>Herbívoro</v>
      </c>
      <c r="AS3108" t="str">
        <f>VLOOKUP(M3108,spp!A:L,12,FALSE)</f>
        <v>LC</v>
      </c>
    </row>
    <row r="3109" spans="1:45" x14ac:dyDescent="0.3">
      <c r="A3109">
        <v>11</v>
      </c>
      <c r="B3109" s="2" t="s">
        <v>983</v>
      </c>
      <c r="C3109" s="2" t="s">
        <v>990</v>
      </c>
      <c r="D3109" s="57" t="s">
        <v>1253</v>
      </c>
      <c r="E3109" s="2" t="s">
        <v>1123</v>
      </c>
      <c r="F3109">
        <v>1</v>
      </c>
      <c r="G3109" s="1">
        <v>41654</v>
      </c>
      <c r="H3109" s="61">
        <v>2014</v>
      </c>
      <c r="I3109" s="5" t="s">
        <v>986</v>
      </c>
      <c r="J3109" s="1">
        <v>41669</v>
      </c>
      <c r="K3109" s="42">
        <v>1.6</v>
      </c>
      <c r="L3109" t="str">
        <f t="shared" si="345"/>
        <v>Somero</v>
      </c>
      <c r="M3109" s="2" t="s">
        <v>1060</v>
      </c>
      <c r="N3109" t="str">
        <f>VLOOKUP(M3109,spp!A:B,2,FALSE)</f>
        <v>Caranx caballus</v>
      </c>
      <c r="O3109">
        <f t="shared" si="344"/>
        <v>27</v>
      </c>
      <c r="S3109">
        <v>27</v>
      </c>
      <c r="AJ3109">
        <f>VLOOKUP(M3109,spp!A:C,3,FALSE)</f>
        <v>2</v>
      </c>
      <c r="AK3109">
        <f>VLOOKUP(M3109,spp!A:D,4,FALSE)</f>
        <v>3</v>
      </c>
      <c r="AL3109">
        <f t="shared" si="346"/>
        <v>289406.25</v>
      </c>
      <c r="AM3109">
        <f t="shared" si="347"/>
        <v>7235.15625</v>
      </c>
      <c r="AN3109">
        <f t="shared" si="348"/>
        <v>72351.5625</v>
      </c>
      <c r="AO3109">
        <f t="shared" si="349"/>
        <v>72.3515625</v>
      </c>
      <c r="AP3109">
        <f t="shared" si="350"/>
        <v>0.54</v>
      </c>
      <c r="AQ3109">
        <f>VLOOKUP(M3109,spp!A:H,8,FALSE)</f>
        <v>4</v>
      </c>
      <c r="AR3109" t="str">
        <f>VLOOKUP(M3109,spp!A:K,10,FALSE)</f>
        <v>Depredador Tope</v>
      </c>
      <c r="AS3109" t="str">
        <f>VLOOKUP(M3109,spp!A:L,12,FALSE)</f>
        <v>LC</v>
      </c>
    </row>
    <row r="3110" spans="1:45" x14ac:dyDescent="0.3">
      <c r="A3110">
        <v>11</v>
      </c>
      <c r="B3110" s="2" t="s">
        <v>983</v>
      </c>
      <c r="C3110" s="2" t="s">
        <v>990</v>
      </c>
      <c r="D3110" s="57" t="s">
        <v>1253</v>
      </c>
      <c r="E3110" s="2" t="s">
        <v>1123</v>
      </c>
      <c r="F3110">
        <v>1</v>
      </c>
      <c r="G3110" s="1">
        <v>41654</v>
      </c>
      <c r="H3110" s="61">
        <v>2014</v>
      </c>
      <c r="I3110" s="5" t="s">
        <v>986</v>
      </c>
      <c r="J3110" s="1">
        <v>41669</v>
      </c>
      <c r="K3110" s="42">
        <v>1.6</v>
      </c>
      <c r="L3110" t="str">
        <f t="shared" si="345"/>
        <v>Somero</v>
      </c>
      <c r="M3110" s="2" t="s">
        <v>1027</v>
      </c>
      <c r="N3110" t="str">
        <f>VLOOKUP(M3110,spp!A:B,2,FALSE)</f>
        <v>Halichoeres notospilus</v>
      </c>
      <c r="O3110">
        <f t="shared" si="344"/>
        <v>3</v>
      </c>
      <c r="R3110">
        <v>3</v>
      </c>
      <c r="AJ3110">
        <f>VLOOKUP(M3110,spp!A:C,3,FALSE)</f>
        <v>1.26E-2</v>
      </c>
      <c r="AK3110">
        <f>VLOOKUP(M3110,spp!A:D,4,FALSE)</f>
        <v>3</v>
      </c>
      <c r="AL3110">
        <f t="shared" si="346"/>
        <v>73.828125</v>
      </c>
      <c r="AM3110">
        <f t="shared" si="347"/>
        <v>1.845703125</v>
      </c>
      <c r="AN3110">
        <f t="shared" si="348"/>
        <v>18.45703125</v>
      </c>
      <c r="AO3110">
        <f t="shared" si="349"/>
        <v>1.8457031249999999E-2</v>
      </c>
      <c r="AP3110">
        <f t="shared" si="350"/>
        <v>0.06</v>
      </c>
      <c r="AQ3110">
        <f>VLOOKUP(M3110,spp!A:H,8,FALSE)</f>
        <v>3.5</v>
      </c>
      <c r="AR3110" t="str">
        <f>VLOOKUP(M3110,spp!A:K,10,FALSE)</f>
        <v>Depredador</v>
      </c>
      <c r="AS3110" t="str">
        <f>VLOOKUP(M3110,spp!A:L,12,FALSE)</f>
        <v>LC</v>
      </c>
    </row>
    <row r="3111" spans="1:45" x14ac:dyDescent="0.3">
      <c r="A3111">
        <v>11</v>
      </c>
      <c r="B3111" s="2" t="s">
        <v>983</v>
      </c>
      <c r="C3111" s="2" t="s">
        <v>990</v>
      </c>
      <c r="D3111" s="57" t="s">
        <v>1253</v>
      </c>
      <c r="E3111" s="2" t="s">
        <v>1123</v>
      </c>
      <c r="F3111">
        <v>1</v>
      </c>
      <c r="G3111" s="1">
        <v>41654</v>
      </c>
      <c r="H3111" s="61">
        <v>2014</v>
      </c>
      <c r="I3111" s="5" t="s">
        <v>986</v>
      </c>
      <c r="J3111" s="1">
        <v>41669</v>
      </c>
      <c r="K3111" s="42">
        <v>1.6</v>
      </c>
      <c r="L3111" t="str">
        <f t="shared" si="345"/>
        <v>Somero</v>
      </c>
      <c r="M3111" s="2" t="s">
        <v>1028</v>
      </c>
      <c r="N3111" t="str">
        <f>VLOOKUP(M3111,spp!A:B,2,FALSE)</f>
        <v>Thalassoma lucasanum</v>
      </c>
      <c r="O3111">
        <f t="shared" si="344"/>
        <v>7</v>
      </c>
      <c r="P3111">
        <v>7</v>
      </c>
      <c r="AJ3111">
        <f>VLOOKUP(M3111,spp!A:C,3,FALSE)</f>
        <v>1.261E-2</v>
      </c>
      <c r="AK3111">
        <f>VLOOKUP(M3111,spp!A:D,4,FALSE)</f>
        <v>2</v>
      </c>
      <c r="AL3111">
        <f t="shared" si="346"/>
        <v>0.5516875</v>
      </c>
      <c r="AM3111">
        <f t="shared" si="347"/>
        <v>1.3792187500000001E-2</v>
      </c>
      <c r="AN3111">
        <f t="shared" si="348"/>
        <v>0.137921875</v>
      </c>
      <c r="AO3111">
        <f t="shared" si="349"/>
        <v>1.37921875E-4</v>
      </c>
      <c r="AP3111">
        <f t="shared" si="350"/>
        <v>0.14000000000000001</v>
      </c>
      <c r="AQ3111">
        <f>VLOOKUP(M3111,spp!A:H,8,FALSE)</f>
        <v>3.5</v>
      </c>
      <c r="AR3111" t="str">
        <f>VLOOKUP(M3111,spp!A:K,10,FALSE)</f>
        <v>Depredador</v>
      </c>
      <c r="AS3111" t="str">
        <f>VLOOKUP(M3111,spp!A:L,12,FALSE)</f>
        <v>LC</v>
      </c>
    </row>
    <row r="3112" spans="1:45" x14ac:dyDescent="0.3">
      <c r="A3112">
        <v>11</v>
      </c>
      <c r="B3112" s="2" t="s">
        <v>983</v>
      </c>
      <c r="C3112" s="2" t="s">
        <v>990</v>
      </c>
      <c r="D3112" s="57" t="s">
        <v>1253</v>
      </c>
      <c r="E3112" s="2" t="s">
        <v>1123</v>
      </c>
      <c r="F3112">
        <v>1</v>
      </c>
      <c r="G3112" s="1">
        <v>41654</v>
      </c>
      <c r="H3112" s="61">
        <v>2014</v>
      </c>
      <c r="I3112" s="5" t="s">
        <v>986</v>
      </c>
      <c r="J3112" s="1">
        <v>41669</v>
      </c>
      <c r="K3112" s="42">
        <v>1.6</v>
      </c>
      <c r="L3112" t="str">
        <f t="shared" si="345"/>
        <v>Somero</v>
      </c>
      <c r="M3112" s="2" t="s">
        <v>1022</v>
      </c>
      <c r="N3112" t="str">
        <f>VLOOKUP(M3112,spp!A:B,2,FALSE)</f>
        <v>Epinephelus labriformis</v>
      </c>
      <c r="O3112">
        <f t="shared" si="344"/>
        <v>2</v>
      </c>
      <c r="R3112">
        <v>2</v>
      </c>
      <c r="AJ3112">
        <f>VLOOKUP(M3112,spp!A:C,3,FALSE)</f>
        <v>3</v>
      </c>
      <c r="AK3112">
        <f>VLOOKUP(M3112,spp!A:D,4,FALSE)</f>
        <v>2.9</v>
      </c>
      <c r="AL3112">
        <f t="shared" si="346"/>
        <v>9103.1204263562613</v>
      </c>
      <c r="AM3112">
        <f t="shared" si="347"/>
        <v>227.57801065890652</v>
      </c>
      <c r="AN3112">
        <f t="shared" si="348"/>
        <v>2275.7801065890653</v>
      </c>
      <c r="AO3112">
        <f t="shared" si="349"/>
        <v>2.2757801065890653</v>
      </c>
      <c r="AP3112">
        <f t="shared" si="350"/>
        <v>0.04</v>
      </c>
      <c r="AQ3112">
        <f>VLOOKUP(M3112,spp!A:H,8,FALSE)</f>
        <v>4</v>
      </c>
      <c r="AR3112" t="str">
        <f>VLOOKUP(M3112,spp!A:K,10,FALSE)</f>
        <v>Depredador Tope</v>
      </c>
      <c r="AS3112" t="str">
        <f>VLOOKUP(M3112,spp!A:L,12,FALSE)</f>
        <v>LC</v>
      </c>
    </row>
    <row r="3113" spans="1:45" x14ac:dyDescent="0.3">
      <c r="A3113">
        <v>11</v>
      </c>
      <c r="B3113" s="2" t="s">
        <v>983</v>
      </c>
      <c r="C3113" s="2" t="s">
        <v>990</v>
      </c>
      <c r="D3113" s="57" t="s">
        <v>1253</v>
      </c>
      <c r="E3113" s="2" t="s">
        <v>1123</v>
      </c>
      <c r="F3113">
        <v>1</v>
      </c>
      <c r="G3113" s="1">
        <v>41654</v>
      </c>
      <c r="H3113" s="61">
        <v>2014</v>
      </c>
      <c r="I3113" s="5" t="s">
        <v>986</v>
      </c>
      <c r="J3113" s="1">
        <v>41669</v>
      </c>
      <c r="K3113" s="42">
        <v>1.6</v>
      </c>
      <c r="L3113" t="str">
        <f t="shared" si="345"/>
        <v>Somero</v>
      </c>
      <c r="M3113" s="2" t="s">
        <v>1033</v>
      </c>
      <c r="N3113" t="str">
        <f>VLOOKUP(M3113,spp!A:B,2,FALSE)</f>
        <v>Cephalopholis panamensis</v>
      </c>
      <c r="O3113">
        <f t="shared" si="344"/>
        <v>2</v>
      </c>
      <c r="R3113">
        <v>1</v>
      </c>
      <c r="S3113">
        <v>1</v>
      </c>
      <c r="AJ3113">
        <f>VLOOKUP(M3113,spp!A:C,3,FALSE)</f>
        <v>2</v>
      </c>
      <c r="AK3113">
        <f>VLOOKUP(M3113,spp!A:D,4,FALSE)</f>
        <v>3</v>
      </c>
      <c r="AL3113">
        <f t="shared" si="346"/>
        <v>14625</v>
      </c>
      <c r="AM3113">
        <f t="shared" si="347"/>
        <v>365.625</v>
      </c>
      <c r="AN3113">
        <f t="shared" si="348"/>
        <v>3656.25</v>
      </c>
      <c r="AO3113">
        <f t="shared" si="349"/>
        <v>3.65625</v>
      </c>
      <c r="AP3113">
        <f t="shared" si="350"/>
        <v>0.04</v>
      </c>
      <c r="AQ3113">
        <f>VLOOKUP(M3113,spp!A:H,8,FALSE)</f>
        <v>4</v>
      </c>
      <c r="AR3113" t="str">
        <f>VLOOKUP(M3113,spp!A:K,10,FALSE)</f>
        <v>Depredador Tope</v>
      </c>
      <c r="AS3113" t="str">
        <f>VLOOKUP(M3113,spp!A:L,12,FALSE)</f>
        <v>LC</v>
      </c>
    </row>
    <row r="3114" spans="1:45" x14ac:dyDescent="0.3">
      <c r="A3114">
        <v>11</v>
      </c>
      <c r="B3114" s="2" t="s">
        <v>983</v>
      </c>
      <c r="C3114" s="2" t="s">
        <v>990</v>
      </c>
      <c r="D3114" s="57" t="s">
        <v>1253</v>
      </c>
      <c r="E3114" s="2" t="s">
        <v>1123</v>
      </c>
      <c r="F3114">
        <v>2</v>
      </c>
      <c r="G3114" s="1">
        <v>41654</v>
      </c>
      <c r="H3114" s="61">
        <v>2014</v>
      </c>
      <c r="I3114" s="5" t="s">
        <v>986</v>
      </c>
      <c r="J3114" s="1">
        <v>41669</v>
      </c>
      <c r="K3114" s="42">
        <v>1.7</v>
      </c>
      <c r="L3114" t="str">
        <f t="shared" si="345"/>
        <v>Somero</v>
      </c>
      <c r="M3114" s="2" t="s">
        <v>1056</v>
      </c>
      <c r="N3114" t="str">
        <f>VLOOKUP(M3114,spp!A:B,2,FALSE)</f>
        <v>Canthigaster punctatissima</v>
      </c>
      <c r="O3114">
        <f t="shared" si="344"/>
        <v>2</v>
      </c>
      <c r="Q3114">
        <v>2</v>
      </c>
      <c r="AJ3114">
        <f>VLOOKUP(M3114,spp!A:C,3,FALSE)</f>
        <v>1</v>
      </c>
      <c r="AK3114">
        <f>VLOOKUP(M3114,spp!A:D,4,FALSE)</f>
        <v>2</v>
      </c>
      <c r="AL3114">
        <f t="shared" si="346"/>
        <v>112.5</v>
      </c>
      <c r="AM3114">
        <f t="shared" si="347"/>
        <v>2.8125</v>
      </c>
      <c r="AN3114">
        <f t="shared" si="348"/>
        <v>28.125</v>
      </c>
      <c r="AO3114">
        <f t="shared" si="349"/>
        <v>2.8125000000000001E-2</v>
      </c>
      <c r="AP3114">
        <f t="shared" si="350"/>
        <v>0.04</v>
      </c>
      <c r="AQ3114">
        <f>VLOOKUP(M3114,spp!A:H,8,FALSE)</f>
        <v>3</v>
      </c>
      <c r="AR3114" t="str">
        <f>VLOOKUP(M3114,spp!A:K,10,FALSE)</f>
        <v>Depredador</v>
      </c>
      <c r="AS3114" t="str">
        <f>VLOOKUP(M3114,spp!A:L,12,FALSE)</f>
        <v>LC</v>
      </c>
    </row>
    <row r="3115" spans="1:45" x14ac:dyDescent="0.3">
      <c r="A3115">
        <v>11</v>
      </c>
      <c r="B3115" s="2" t="s">
        <v>983</v>
      </c>
      <c r="C3115" s="2" t="s">
        <v>990</v>
      </c>
      <c r="D3115" s="57" t="s">
        <v>1253</v>
      </c>
      <c r="E3115" s="2" t="s">
        <v>1123</v>
      </c>
      <c r="F3115">
        <v>2</v>
      </c>
      <c r="G3115" s="1">
        <v>41654</v>
      </c>
      <c r="H3115" s="61">
        <v>2014</v>
      </c>
      <c r="I3115" s="5" t="s">
        <v>986</v>
      </c>
      <c r="J3115" s="1">
        <v>41669</v>
      </c>
      <c r="K3115" s="42">
        <v>1.7</v>
      </c>
      <c r="L3115" t="str">
        <f t="shared" si="345"/>
        <v>Somero</v>
      </c>
      <c r="M3115" s="2" t="s">
        <v>1033</v>
      </c>
      <c r="N3115" t="str">
        <f>VLOOKUP(M3115,spp!A:B,2,FALSE)</f>
        <v>Cephalopholis panamensis</v>
      </c>
      <c r="O3115">
        <f t="shared" si="344"/>
        <v>1</v>
      </c>
      <c r="S3115">
        <v>1</v>
      </c>
      <c r="AJ3115">
        <f>VLOOKUP(M3115,spp!A:C,3,FALSE)</f>
        <v>2</v>
      </c>
      <c r="AK3115">
        <f>VLOOKUP(M3115,spp!A:D,4,FALSE)</f>
        <v>3</v>
      </c>
      <c r="AL3115">
        <f t="shared" si="346"/>
        <v>10718.75</v>
      </c>
      <c r="AM3115">
        <f t="shared" si="347"/>
        <v>267.96875</v>
      </c>
      <c r="AN3115">
        <f t="shared" si="348"/>
        <v>2679.6875</v>
      </c>
      <c r="AO3115">
        <f t="shared" si="349"/>
        <v>2.6796875</v>
      </c>
      <c r="AP3115">
        <f t="shared" si="350"/>
        <v>0.02</v>
      </c>
      <c r="AQ3115">
        <f>VLOOKUP(M3115,spp!A:H,8,FALSE)</f>
        <v>4</v>
      </c>
      <c r="AR3115" t="str">
        <f>VLOOKUP(M3115,spp!A:K,10,FALSE)</f>
        <v>Depredador Tope</v>
      </c>
      <c r="AS3115" t="str">
        <f>VLOOKUP(M3115,spp!A:L,12,FALSE)</f>
        <v>LC</v>
      </c>
    </row>
    <row r="3116" spans="1:45" x14ac:dyDescent="0.3">
      <c r="A3116">
        <v>11</v>
      </c>
      <c r="B3116" s="2" t="s">
        <v>983</v>
      </c>
      <c r="C3116" s="2" t="s">
        <v>990</v>
      </c>
      <c r="D3116" s="57" t="s">
        <v>1253</v>
      </c>
      <c r="E3116" s="2" t="s">
        <v>1123</v>
      </c>
      <c r="F3116">
        <v>2</v>
      </c>
      <c r="G3116" s="1">
        <v>41654</v>
      </c>
      <c r="H3116" s="61">
        <v>2014</v>
      </c>
      <c r="I3116" s="5" t="s">
        <v>986</v>
      </c>
      <c r="J3116" s="1">
        <v>41669</v>
      </c>
      <c r="K3116" s="42">
        <v>1.7</v>
      </c>
      <c r="L3116" t="str">
        <f t="shared" si="345"/>
        <v>Somero</v>
      </c>
      <c r="M3116" s="2" t="s">
        <v>1053</v>
      </c>
      <c r="N3116" t="str">
        <f>VLOOKUP(M3116,spp!A:B,2,FALSE)</f>
        <v>Halichoeres chierchiae</v>
      </c>
      <c r="O3116">
        <f t="shared" si="344"/>
        <v>7</v>
      </c>
      <c r="Q3116">
        <v>6</v>
      </c>
      <c r="R3116">
        <v>1</v>
      </c>
      <c r="AJ3116">
        <f>VLOOKUP(M3116,spp!A:C,3,FALSE)</f>
        <v>1.26E-2</v>
      </c>
      <c r="AK3116">
        <f>VLOOKUP(M3116,spp!A:D,4,FALSE)</f>
        <v>3</v>
      </c>
      <c r="AL3116">
        <f t="shared" si="346"/>
        <v>56.503124999999997</v>
      </c>
      <c r="AM3116">
        <f t="shared" si="347"/>
        <v>1.412578125</v>
      </c>
      <c r="AN3116">
        <f t="shared" si="348"/>
        <v>14.125781249999999</v>
      </c>
      <c r="AO3116">
        <f t="shared" si="349"/>
        <v>1.4125781249999999E-2</v>
      </c>
      <c r="AP3116">
        <f t="shared" si="350"/>
        <v>0.14000000000000001</v>
      </c>
      <c r="AQ3116">
        <f>VLOOKUP(M3116,spp!A:H,8,FALSE)</f>
        <v>3.5</v>
      </c>
      <c r="AR3116" t="str">
        <f>VLOOKUP(M3116,spp!A:K,10,FALSE)</f>
        <v>Depredador</v>
      </c>
      <c r="AS3116" t="str">
        <f>VLOOKUP(M3116,spp!A:L,12,FALSE)</f>
        <v>LC</v>
      </c>
    </row>
    <row r="3117" spans="1:45" x14ac:dyDescent="0.3">
      <c r="A3117">
        <v>11</v>
      </c>
      <c r="B3117" s="2" t="s">
        <v>983</v>
      </c>
      <c r="C3117" s="2" t="s">
        <v>990</v>
      </c>
      <c r="D3117" s="57" t="s">
        <v>1253</v>
      </c>
      <c r="E3117" s="2" t="s">
        <v>1123</v>
      </c>
      <c r="F3117">
        <v>2</v>
      </c>
      <c r="G3117" s="1">
        <v>41654</v>
      </c>
      <c r="H3117" s="61">
        <v>2014</v>
      </c>
      <c r="I3117" s="5" t="s">
        <v>986</v>
      </c>
      <c r="J3117" s="1">
        <v>41669</v>
      </c>
      <c r="K3117" s="42">
        <v>1.7</v>
      </c>
      <c r="L3117" t="str">
        <f t="shared" si="345"/>
        <v>Somero</v>
      </c>
      <c r="M3117" s="2" t="s">
        <v>1032</v>
      </c>
      <c r="N3117" t="str">
        <f>VLOOKUP(M3117,spp!A:B,2,FALSE)</f>
        <v>Lutjanus argentiventris</v>
      </c>
      <c r="O3117">
        <f t="shared" si="344"/>
        <v>6</v>
      </c>
      <c r="S3117">
        <v>5</v>
      </c>
      <c r="T3117">
        <v>1</v>
      </c>
      <c r="AJ3117">
        <f>VLOOKUP(M3117,spp!A:C,3,FALSE)</f>
        <v>1</v>
      </c>
      <c r="AK3117">
        <f>VLOOKUP(M3117,spp!A:D,4,FALSE)</f>
        <v>3</v>
      </c>
      <c r="AL3117">
        <f t="shared" si="346"/>
        <v>42421.875</v>
      </c>
      <c r="AM3117">
        <f t="shared" si="347"/>
        <v>1060.546875</v>
      </c>
      <c r="AN3117">
        <f t="shared" si="348"/>
        <v>10605.46875</v>
      </c>
      <c r="AO3117">
        <f t="shared" si="349"/>
        <v>10.60546875</v>
      </c>
      <c r="AP3117">
        <f t="shared" si="350"/>
        <v>0.12</v>
      </c>
      <c r="AQ3117">
        <f>VLOOKUP(M3117,spp!A:H,8,FALSE)</f>
        <v>4</v>
      </c>
      <c r="AR3117" t="str">
        <f>VLOOKUP(M3117,spp!A:K,10,FALSE)</f>
        <v>Depredador Tope</v>
      </c>
      <c r="AS3117" t="str">
        <f>VLOOKUP(M3117,spp!A:L,12,FALSE)</f>
        <v>LC</v>
      </c>
    </row>
    <row r="3118" spans="1:45" x14ac:dyDescent="0.3">
      <c r="A3118">
        <v>11</v>
      </c>
      <c r="B3118" s="2" t="s">
        <v>983</v>
      </c>
      <c r="C3118" s="2" t="s">
        <v>990</v>
      </c>
      <c r="D3118" s="57" t="s">
        <v>1253</v>
      </c>
      <c r="E3118" s="2" t="s">
        <v>1123</v>
      </c>
      <c r="F3118">
        <v>2</v>
      </c>
      <c r="G3118" s="1">
        <v>41654</v>
      </c>
      <c r="H3118" s="61">
        <v>2014</v>
      </c>
      <c r="I3118" s="5" t="s">
        <v>986</v>
      </c>
      <c r="J3118" s="1">
        <v>41669</v>
      </c>
      <c r="K3118" s="42">
        <v>1.7</v>
      </c>
      <c r="L3118" t="str">
        <f t="shared" si="345"/>
        <v>Somero</v>
      </c>
      <c r="M3118" s="2" t="s">
        <v>1019</v>
      </c>
      <c r="N3118" t="str">
        <f>VLOOKUP(M3118,spp!A:B,2,FALSE)</f>
        <v>Stegastes acapulcoensis</v>
      </c>
      <c r="O3118">
        <f t="shared" si="344"/>
        <v>5</v>
      </c>
      <c r="R3118">
        <v>5</v>
      </c>
      <c r="AJ3118">
        <f>VLOOKUP(M3118,spp!A:C,3,FALSE)</f>
        <v>3.49E-2</v>
      </c>
      <c r="AK3118">
        <f>VLOOKUP(M3118,spp!A:D,4,FALSE)</f>
        <v>2</v>
      </c>
      <c r="AL3118">
        <f t="shared" si="346"/>
        <v>27.265625</v>
      </c>
      <c r="AM3118">
        <f t="shared" si="347"/>
        <v>0.681640625</v>
      </c>
      <c r="AN3118">
        <f t="shared" si="348"/>
        <v>6.81640625</v>
      </c>
      <c r="AO3118">
        <f t="shared" si="349"/>
        <v>6.8164062500000004E-3</v>
      </c>
      <c r="AP3118">
        <f t="shared" si="350"/>
        <v>0.1</v>
      </c>
      <c r="AQ3118">
        <f>VLOOKUP(M3118,spp!A:H,8,FALSE)</f>
        <v>2</v>
      </c>
      <c r="AR3118" t="str">
        <f>VLOOKUP(M3118,spp!A:K,10,FALSE)</f>
        <v>Herbívoro</v>
      </c>
      <c r="AS3118" t="str">
        <f>VLOOKUP(M3118,spp!A:L,12,FALSE)</f>
        <v>LC</v>
      </c>
    </row>
    <row r="3119" spans="1:45" x14ac:dyDescent="0.3">
      <c r="A3119">
        <v>11</v>
      </c>
      <c r="B3119" s="2" t="s">
        <v>983</v>
      </c>
      <c r="C3119" s="2" t="s">
        <v>990</v>
      </c>
      <c r="D3119" s="57" t="s">
        <v>1253</v>
      </c>
      <c r="E3119" s="2" t="s">
        <v>1123</v>
      </c>
      <c r="F3119">
        <v>2</v>
      </c>
      <c r="G3119" s="1">
        <v>41654</v>
      </c>
      <c r="H3119" s="61">
        <v>2014</v>
      </c>
      <c r="I3119" s="5" t="s">
        <v>986</v>
      </c>
      <c r="J3119" s="1">
        <v>41669</v>
      </c>
      <c r="K3119" s="42">
        <v>1.7</v>
      </c>
      <c r="L3119" t="str">
        <f t="shared" si="345"/>
        <v>Somero</v>
      </c>
      <c r="M3119" s="2" t="s">
        <v>1025</v>
      </c>
      <c r="N3119" t="str">
        <f>VLOOKUP(M3119,spp!A:B,2,FALSE)</f>
        <v>Abudefduf troschelii</v>
      </c>
      <c r="O3119">
        <f t="shared" si="344"/>
        <v>12</v>
      </c>
      <c r="R3119">
        <v>12</v>
      </c>
      <c r="AJ3119">
        <f>VLOOKUP(M3119,spp!A:C,3,FALSE)</f>
        <v>1.6E-2</v>
      </c>
      <c r="AK3119">
        <f>VLOOKUP(M3119,spp!A:D,4,FALSE)</f>
        <v>3</v>
      </c>
      <c r="AL3119">
        <f t="shared" si="346"/>
        <v>375</v>
      </c>
      <c r="AM3119">
        <f t="shared" si="347"/>
        <v>9.375</v>
      </c>
      <c r="AN3119">
        <f t="shared" si="348"/>
        <v>93.75</v>
      </c>
      <c r="AO3119">
        <f t="shared" si="349"/>
        <v>9.375E-2</v>
      </c>
      <c r="AP3119">
        <f t="shared" si="350"/>
        <v>0.24</v>
      </c>
      <c r="AQ3119">
        <f>VLOOKUP(M3119,spp!A:H,8,FALSE)</f>
        <v>3</v>
      </c>
      <c r="AR3119" t="str">
        <f>VLOOKUP(M3119,spp!A:K,10,FALSE)</f>
        <v>Planctívoro</v>
      </c>
      <c r="AS3119" t="str">
        <f>VLOOKUP(M3119,spp!A:L,12,FALSE)</f>
        <v>LC</v>
      </c>
    </row>
    <row r="3120" spans="1:45" x14ac:dyDescent="0.3">
      <c r="A3120">
        <v>11</v>
      </c>
      <c r="B3120" s="2" t="s">
        <v>983</v>
      </c>
      <c r="C3120" s="2" t="s">
        <v>990</v>
      </c>
      <c r="D3120" s="57" t="s">
        <v>1253</v>
      </c>
      <c r="E3120" s="2" t="s">
        <v>1123</v>
      </c>
      <c r="F3120">
        <v>2</v>
      </c>
      <c r="G3120" s="1">
        <v>41654</v>
      </c>
      <c r="H3120" s="61">
        <v>2014</v>
      </c>
      <c r="I3120" s="5" t="s">
        <v>986</v>
      </c>
      <c r="J3120" s="1">
        <v>41669</v>
      </c>
      <c r="K3120" s="42">
        <v>1.7</v>
      </c>
      <c r="L3120" t="str">
        <f t="shared" si="345"/>
        <v>Somero</v>
      </c>
      <c r="M3120" s="2" t="s">
        <v>1026</v>
      </c>
      <c r="N3120" t="str">
        <f>VLOOKUP(M3120,spp!A:B,2,FALSE)</f>
        <v>Microspathodon dorsalis</v>
      </c>
      <c r="O3120">
        <f t="shared" si="344"/>
        <v>8</v>
      </c>
      <c r="Q3120">
        <v>8</v>
      </c>
      <c r="AJ3120">
        <f>VLOOKUP(M3120,spp!A:C,3,FALSE)</f>
        <v>2</v>
      </c>
      <c r="AK3120">
        <f>VLOOKUP(M3120,spp!A:D,4,FALSE)</f>
        <v>3</v>
      </c>
      <c r="AL3120">
        <f t="shared" si="346"/>
        <v>6750</v>
      </c>
      <c r="AM3120">
        <f t="shared" si="347"/>
        <v>168.75</v>
      </c>
      <c r="AN3120">
        <f t="shared" si="348"/>
        <v>1687.5</v>
      </c>
      <c r="AO3120">
        <f t="shared" si="349"/>
        <v>1.6875</v>
      </c>
      <c r="AP3120">
        <f t="shared" si="350"/>
        <v>0.16</v>
      </c>
      <c r="AQ3120">
        <f>VLOOKUP(M3120,spp!A:H,8,FALSE)</f>
        <v>2.1</v>
      </c>
      <c r="AR3120" t="str">
        <f>VLOOKUP(M3120,spp!A:K,10,FALSE)</f>
        <v>Herbívoro</v>
      </c>
      <c r="AS3120" t="str">
        <f>VLOOKUP(M3120,spp!A:L,12,FALSE)</f>
        <v>LC</v>
      </c>
    </row>
    <row r="3121" spans="1:45" x14ac:dyDescent="0.3">
      <c r="A3121">
        <v>11</v>
      </c>
      <c r="B3121" s="2" t="s">
        <v>983</v>
      </c>
      <c r="C3121" s="2" t="s">
        <v>990</v>
      </c>
      <c r="D3121" s="57" t="s">
        <v>1253</v>
      </c>
      <c r="E3121" s="2" t="s">
        <v>1123</v>
      </c>
      <c r="F3121">
        <v>2</v>
      </c>
      <c r="G3121" s="1">
        <v>41654</v>
      </c>
      <c r="H3121" s="61">
        <v>2014</v>
      </c>
      <c r="I3121" s="5" t="s">
        <v>986</v>
      </c>
      <c r="J3121" s="1">
        <v>41669</v>
      </c>
      <c r="K3121" s="42">
        <v>1.7</v>
      </c>
      <c r="L3121" t="str">
        <f t="shared" si="345"/>
        <v>Somero</v>
      </c>
      <c r="M3121" s="2" t="s">
        <v>1017</v>
      </c>
      <c r="N3121" t="str">
        <f>VLOOKUP(M3121,spp!A:B,2,FALSE)</f>
        <v>Halichoeres dispilus</v>
      </c>
      <c r="O3121">
        <f t="shared" si="344"/>
        <v>5</v>
      </c>
      <c r="Q3121">
        <v>3</v>
      </c>
      <c r="R3121">
        <v>2</v>
      </c>
      <c r="AJ3121">
        <f>VLOOKUP(M3121,spp!A:C,3,FALSE)</f>
        <v>1.26E-2</v>
      </c>
      <c r="AK3121">
        <f>VLOOKUP(M3121,spp!A:D,4,FALSE)</f>
        <v>3</v>
      </c>
      <c r="AL3121">
        <f t="shared" si="346"/>
        <v>65.165625000000006</v>
      </c>
      <c r="AM3121">
        <f t="shared" si="347"/>
        <v>1.6291406250000002</v>
      </c>
      <c r="AN3121">
        <f t="shared" si="348"/>
        <v>16.291406250000001</v>
      </c>
      <c r="AO3121">
        <f t="shared" si="349"/>
        <v>1.6291406250000001E-2</v>
      </c>
      <c r="AP3121">
        <f t="shared" si="350"/>
        <v>0.1</v>
      </c>
      <c r="AQ3121">
        <f>VLOOKUP(M3121,spp!A:H,8,FALSE)</f>
        <v>3.9</v>
      </c>
      <c r="AR3121" t="str">
        <f>VLOOKUP(M3121,spp!A:K,10,FALSE)</f>
        <v>Depredador</v>
      </c>
      <c r="AS3121" t="str">
        <f>VLOOKUP(M3121,spp!A:L,12,FALSE)</f>
        <v>LC</v>
      </c>
    </row>
    <row r="3122" spans="1:45" x14ac:dyDescent="0.3">
      <c r="A3122">
        <v>11</v>
      </c>
      <c r="B3122" s="2" t="s">
        <v>983</v>
      </c>
      <c r="C3122" s="2" t="s">
        <v>990</v>
      </c>
      <c r="D3122" s="57" t="s">
        <v>1253</v>
      </c>
      <c r="E3122" s="2" t="s">
        <v>1123</v>
      </c>
      <c r="F3122">
        <v>2</v>
      </c>
      <c r="G3122" s="1">
        <v>41654</v>
      </c>
      <c r="H3122" s="61">
        <v>2014</v>
      </c>
      <c r="I3122" s="5" t="s">
        <v>986</v>
      </c>
      <c r="J3122" s="1">
        <v>41669</v>
      </c>
      <c r="K3122" s="42">
        <v>1.7</v>
      </c>
      <c r="L3122" t="str">
        <f t="shared" si="345"/>
        <v>Somero</v>
      </c>
      <c r="M3122" s="2" t="s">
        <v>1029</v>
      </c>
      <c r="N3122" t="str">
        <f>VLOOKUP(M3122,spp!A:B,2,FALSE)</f>
        <v>Cirrhitus rivulatus</v>
      </c>
      <c r="O3122">
        <f t="shared" si="344"/>
        <v>2</v>
      </c>
      <c r="U3122">
        <v>2</v>
      </c>
      <c r="AJ3122">
        <f>VLOOKUP(M3122,spp!A:C,3,FALSE)</f>
        <v>2.76E-2</v>
      </c>
      <c r="AK3122">
        <f>VLOOKUP(M3122,spp!A:D,4,FALSE)</f>
        <v>3</v>
      </c>
      <c r="AL3122">
        <f t="shared" si="346"/>
        <v>2366.6999999999998</v>
      </c>
      <c r="AM3122">
        <f t="shared" si="347"/>
        <v>59.167499999999997</v>
      </c>
      <c r="AN3122">
        <f t="shared" si="348"/>
        <v>591.67499999999995</v>
      </c>
      <c r="AO3122">
        <f t="shared" si="349"/>
        <v>0.59167499999999995</v>
      </c>
      <c r="AP3122">
        <f t="shared" si="350"/>
        <v>0.04</v>
      </c>
      <c r="AQ3122">
        <f>VLOOKUP(M3122,spp!A:H,8,FALSE)</f>
        <v>4</v>
      </c>
      <c r="AR3122" t="str">
        <f>VLOOKUP(M3122,spp!A:K,10,FALSE)</f>
        <v>Depredador Tope</v>
      </c>
      <c r="AS3122" t="str">
        <f>VLOOKUP(M3122,spp!A:L,12,FALSE)</f>
        <v>LC</v>
      </c>
    </row>
    <row r="3123" spans="1:45" x14ac:dyDescent="0.3">
      <c r="A3123">
        <v>11</v>
      </c>
      <c r="B3123" s="2" t="s">
        <v>983</v>
      </c>
      <c r="C3123" s="2" t="s">
        <v>990</v>
      </c>
      <c r="D3123" s="57" t="s">
        <v>1253</v>
      </c>
      <c r="E3123" s="2" t="s">
        <v>1123</v>
      </c>
      <c r="F3123">
        <v>2</v>
      </c>
      <c r="G3123" s="1">
        <v>41654</v>
      </c>
      <c r="H3123" s="61">
        <v>2014</v>
      </c>
      <c r="I3123" s="5" t="s">
        <v>986</v>
      </c>
      <c r="J3123" s="1">
        <v>41669</v>
      </c>
      <c r="K3123" s="42">
        <v>1.7</v>
      </c>
      <c r="L3123" t="str">
        <f t="shared" si="345"/>
        <v>Somero</v>
      </c>
      <c r="M3123" s="2" t="s">
        <v>1027</v>
      </c>
      <c r="N3123" t="str">
        <f>VLOOKUP(M3123,spp!A:B,2,FALSE)</f>
        <v>Halichoeres notospilus</v>
      </c>
      <c r="O3123">
        <f t="shared" si="344"/>
        <v>2</v>
      </c>
      <c r="S3123">
        <v>2</v>
      </c>
      <c r="AJ3123">
        <f>VLOOKUP(M3123,spp!A:C,3,FALSE)</f>
        <v>1.26E-2</v>
      </c>
      <c r="AK3123">
        <f>VLOOKUP(M3123,spp!A:D,4,FALSE)</f>
        <v>3</v>
      </c>
      <c r="AL3123">
        <f t="shared" si="346"/>
        <v>135.05625000000001</v>
      </c>
      <c r="AM3123">
        <f t="shared" si="347"/>
        <v>3.3764062500000001</v>
      </c>
      <c r="AN3123">
        <f t="shared" si="348"/>
        <v>33.764062500000001</v>
      </c>
      <c r="AO3123">
        <f t="shared" si="349"/>
        <v>3.3764062500000004E-2</v>
      </c>
      <c r="AP3123">
        <f t="shared" si="350"/>
        <v>0.04</v>
      </c>
      <c r="AQ3123">
        <f>VLOOKUP(M3123,spp!A:H,8,FALSE)</f>
        <v>3.5</v>
      </c>
      <c r="AR3123" t="str">
        <f>VLOOKUP(M3123,spp!A:K,10,FALSE)</f>
        <v>Depredador</v>
      </c>
      <c r="AS3123" t="str">
        <f>VLOOKUP(M3123,spp!A:L,12,FALSE)</f>
        <v>LC</v>
      </c>
    </row>
    <row r="3124" spans="1:45" x14ac:dyDescent="0.3">
      <c r="A3124">
        <v>11</v>
      </c>
      <c r="B3124" s="2" t="s">
        <v>983</v>
      </c>
      <c r="C3124" s="2" t="s">
        <v>990</v>
      </c>
      <c r="D3124" s="57" t="s">
        <v>1253</v>
      </c>
      <c r="E3124" s="2" t="s">
        <v>1123</v>
      </c>
      <c r="F3124">
        <v>2</v>
      </c>
      <c r="G3124" s="1">
        <v>41654</v>
      </c>
      <c r="H3124" s="61">
        <v>2014</v>
      </c>
      <c r="I3124" s="5" t="s">
        <v>986</v>
      </c>
      <c r="J3124" s="1">
        <v>41669</v>
      </c>
      <c r="K3124" s="42">
        <v>1.7</v>
      </c>
      <c r="L3124" t="str">
        <f t="shared" si="345"/>
        <v>Somero</v>
      </c>
      <c r="M3124" s="2" t="s">
        <v>1028</v>
      </c>
      <c r="N3124" t="str">
        <f>VLOOKUP(M3124,spp!A:B,2,FALSE)</f>
        <v>Thalassoma lucasanum</v>
      </c>
      <c r="O3124">
        <f t="shared" si="344"/>
        <v>5</v>
      </c>
      <c r="P3124">
        <v>4</v>
      </c>
      <c r="T3124">
        <v>1</v>
      </c>
      <c r="AJ3124">
        <f>VLOOKUP(M3124,spp!A:C,3,FALSE)</f>
        <v>1.261E-2</v>
      </c>
      <c r="AK3124">
        <f>VLOOKUP(M3124,spp!A:D,4,FALSE)</f>
        <v>2</v>
      </c>
      <c r="AL3124">
        <f t="shared" si="346"/>
        <v>8.1965000000000003</v>
      </c>
      <c r="AM3124">
        <f t="shared" si="347"/>
        <v>0.2049125</v>
      </c>
      <c r="AN3124">
        <f t="shared" si="348"/>
        <v>2.0491250000000001</v>
      </c>
      <c r="AO3124">
        <f t="shared" si="349"/>
        <v>2.0491250000000002E-3</v>
      </c>
      <c r="AP3124">
        <f t="shared" si="350"/>
        <v>0.1</v>
      </c>
      <c r="AQ3124">
        <f>VLOOKUP(M3124,spp!A:H,8,FALSE)</f>
        <v>3.5</v>
      </c>
      <c r="AR3124" t="str">
        <f>VLOOKUP(M3124,spp!A:K,10,FALSE)</f>
        <v>Depredador</v>
      </c>
      <c r="AS3124" t="str">
        <f>VLOOKUP(M3124,spp!A:L,12,FALSE)</f>
        <v>LC</v>
      </c>
    </row>
    <row r="3125" spans="1:45" x14ac:dyDescent="0.3">
      <c r="A3125">
        <v>11</v>
      </c>
      <c r="B3125" s="2" t="s">
        <v>983</v>
      </c>
      <c r="C3125" s="2" t="s">
        <v>990</v>
      </c>
      <c r="D3125" s="57" t="s">
        <v>1253</v>
      </c>
      <c r="E3125" s="2" t="s">
        <v>1123</v>
      </c>
      <c r="F3125">
        <v>2</v>
      </c>
      <c r="G3125" s="1">
        <v>41654</v>
      </c>
      <c r="H3125" s="61">
        <v>2014</v>
      </c>
      <c r="I3125" s="5" t="s">
        <v>986</v>
      </c>
      <c r="J3125" s="1">
        <v>41669</v>
      </c>
      <c r="K3125" s="42">
        <v>1.7</v>
      </c>
      <c r="L3125" t="str">
        <f t="shared" si="345"/>
        <v>Somero</v>
      </c>
      <c r="M3125" s="2" t="s">
        <v>1042</v>
      </c>
      <c r="N3125" t="str">
        <f>VLOOKUP(M3125,spp!A:B,2,FALSE)</f>
        <v>Bodianus diplotaenia</v>
      </c>
      <c r="O3125">
        <f t="shared" si="344"/>
        <v>2</v>
      </c>
      <c r="U3125">
        <v>2</v>
      </c>
      <c r="AJ3125">
        <f>VLOOKUP(M3125,spp!A:C,3,FALSE)</f>
        <v>2.01E-2</v>
      </c>
      <c r="AK3125">
        <f>VLOOKUP(M3125,spp!A:D,4,FALSE)</f>
        <v>2</v>
      </c>
      <c r="AL3125">
        <f t="shared" si="346"/>
        <v>49.244999999999997</v>
      </c>
      <c r="AM3125">
        <f t="shared" si="347"/>
        <v>1.231125</v>
      </c>
      <c r="AN3125">
        <f t="shared" si="348"/>
        <v>12.311250000000001</v>
      </c>
      <c r="AO3125">
        <f t="shared" si="349"/>
        <v>1.2311250000000001E-2</v>
      </c>
      <c r="AP3125">
        <f t="shared" si="350"/>
        <v>0.04</v>
      </c>
      <c r="AQ3125">
        <f>VLOOKUP(M3125,spp!A:H,8,FALSE)</f>
        <v>3.4</v>
      </c>
      <c r="AR3125" t="str">
        <f>VLOOKUP(M3125,spp!A:K,10,FALSE)</f>
        <v>Depredador</v>
      </c>
      <c r="AS3125" t="str">
        <f>VLOOKUP(M3125,spp!A:L,12,FALSE)</f>
        <v>LC</v>
      </c>
    </row>
    <row r="3126" spans="1:45" x14ac:dyDescent="0.3">
      <c r="A3126">
        <v>11</v>
      </c>
      <c r="B3126" s="2" t="s">
        <v>983</v>
      </c>
      <c r="C3126" s="2" t="s">
        <v>990</v>
      </c>
      <c r="D3126" s="57" t="s">
        <v>1253</v>
      </c>
      <c r="E3126" s="2" t="s">
        <v>1123</v>
      </c>
      <c r="F3126">
        <v>3</v>
      </c>
      <c r="G3126" s="1">
        <v>41654</v>
      </c>
      <c r="H3126" s="61">
        <v>2014</v>
      </c>
      <c r="I3126" s="5" t="s">
        <v>986</v>
      </c>
      <c r="J3126" s="1">
        <v>41669</v>
      </c>
      <c r="K3126" s="42">
        <v>1.6</v>
      </c>
      <c r="L3126" t="str">
        <f t="shared" si="345"/>
        <v>Somero</v>
      </c>
      <c r="M3126" s="2" t="s">
        <v>1026</v>
      </c>
      <c r="N3126" t="str">
        <f>VLOOKUP(M3126,spp!A:B,2,FALSE)</f>
        <v>Microspathodon dorsalis</v>
      </c>
      <c r="O3126">
        <f t="shared" si="344"/>
        <v>5</v>
      </c>
      <c r="P3126">
        <v>3</v>
      </c>
      <c r="S3126">
        <v>2</v>
      </c>
      <c r="AJ3126">
        <f>VLOOKUP(M3126,spp!A:C,3,FALSE)</f>
        <v>2</v>
      </c>
      <c r="AK3126">
        <f>VLOOKUP(M3126,spp!A:D,4,FALSE)</f>
        <v>3</v>
      </c>
      <c r="AL3126">
        <f t="shared" si="346"/>
        <v>21531.25</v>
      </c>
      <c r="AM3126">
        <f t="shared" si="347"/>
        <v>538.28125</v>
      </c>
      <c r="AN3126">
        <f t="shared" si="348"/>
        <v>5382.8125</v>
      </c>
      <c r="AO3126">
        <f t="shared" si="349"/>
        <v>5.3828125</v>
      </c>
      <c r="AP3126">
        <f t="shared" si="350"/>
        <v>0.1</v>
      </c>
      <c r="AQ3126">
        <f>VLOOKUP(M3126,spp!A:H,8,FALSE)</f>
        <v>2.1</v>
      </c>
      <c r="AR3126" t="str">
        <f>VLOOKUP(M3126,spp!A:K,10,FALSE)</f>
        <v>Herbívoro</v>
      </c>
      <c r="AS3126" t="str">
        <f>VLOOKUP(M3126,spp!A:L,12,FALSE)</f>
        <v>LC</v>
      </c>
    </row>
    <row r="3127" spans="1:45" x14ac:dyDescent="0.3">
      <c r="A3127">
        <v>11</v>
      </c>
      <c r="B3127" s="2" t="s">
        <v>983</v>
      </c>
      <c r="C3127" s="2" t="s">
        <v>990</v>
      </c>
      <c r="D3127" s="57" t="s">
        <v>1253</v>
      </c>
      <c r="E3127" s="2" t="s">
        <v>1123</v>
      </c>
      <c r="F3127">
        <v>3</v>
      </c>
      <c r="G3127" s="1">
        <v>41654</v>
      </c>
      <c r="H3127" s="61">
        <v>2014</v>
      </c>
      <c r="I3127" s="5" t="s">
        <v>986</v>
      </c>
      <c r="J3127" s="1">
        <v>41669</v>
      </c>
      <c r="K3127" s="42">
        <v>1.6</v>
      </c>
      <c r="L3127" t="str">
        <f t="shared" si="345"/>
        <v>Somero</v>
      </c>
      <c r="M3127" s="2" t="s">
        <v>1019</v>
      </c>
      <c r="N3127" t="str">
        <f>VLOOKUP(M3127,spp!A:B,2,FALSE)</f>
        <v>Stegastes acapulcoensis</v>
      </c>
      <c r="O3127">
        <f t="shared" si="344"/>
        <v>7</v>
      </c>
      <c r="R3127">
        <v>7</v>
      </c>
      <c r="AJ3127">
        <f>VLOOKUP(M3127,spp!A:C,3,FALSE)</f>
        <v>3.49E-2</v>
      </c>
      <c r="AK3127">
        <f>VLOOKUP(M3127,spp!A:D,4,FALSE)</f>
        <v>2</v>
      </c>
      <c r="AL3127">
        <f t="shared" si="346"/>
        <v>38.171875</v>
      </c>
      <c r="AM3127">
        <f t="shared" si="347"/>
        <v>0.95429687500000004</v>
      </c>
      <c r="AN3127">
        <f t="shared" si="348"/>
        <v>9.54296875</v>
      </c>
      <c r="AO3127">
        <f t="shared" si="349"/>
        <v>9.5429687500000002E-3</v>
      </c>
      <c r="AP3127">
        <f t="shared" si="350"/>
        <v>0.14000000000000001</v>
      </c>
      <c r="AQ3127">
        <f>VLOOKUP(M3127,spp!A:H,8,FALSE)</f>
        <v>2</v>
      </c>
      <c r="AR3127" t="str">
        <f>VLOOKUP(M3127,spp!A:K,10,FALSE)</f>
        <v>Herbívoro</v>
      </c>
      <c r="AS3127" t="str">
        <f>VLOOKUP(M3127,spp!A:L,12,FALSE)</f>
        <v>LC</v>
      </c>
    </row>
    <row r="3128" spans="1:45" x14ac:dyDescent="0.3">
      <c r="A3128">
        <v>11</v>
      </c>
      <c r="B3128" s="2" t="s">
        <v>983</v>
      </c>
      <c r="C3128" s="2" t="s">
        <v>990</v>
      </c>
      <c r="D3128" s="57" t="s">
        <v>1253</v>
      </c>
      <c r="E3128" s="2" t="s">
        <v>1123</v>
      </c>
      <c r="F3128">
        <v>3</v>
      </c>
      <c r="G3128" s="1">
        <v>41654</v>
      </c>
      <c r="H3128" s="61">
        <v>2014</v>
      </c>
      <c r="I3128" s="5" t="s">
        <v>986</v>
      </c>
      <c r="J3128" s="1">
        <v>41669</v>
      </c>
      <c r="K3128" s="42">
        <v>1.6</v>
      </c>
      <c r="L3128" t="str">
        <f t="shared" si="345"/>
        <v>Somero</v>
      </c>
      <c r="M3128" s="2" t="s">
        <v>1032</v>
      </c>
      <c r="N3128" t="str">
        <f>VLOOKUP(M3128,spp!A:B,2,FALSE)</f>
        <v>Lutjanus argentiventris</v>
      </c>
      <c r="O3128">
        <f t="shared" si="344"/>
        <v>2</v>
      </c>
      <c r="U3128">
        <v>2</v>
      </c>
      <c r="AJ3128">
        <f>VLOOKUP(M3128,spp!A:C,3,FALSE)</f>
        <v>1</v>
      </c>
      <c r="AK3128">
        <f>VLOOKUP(M3128,spp!A:D,4,FALSE)</f>
        <v>3</v>
      </c>
      <c r="AL3128">
        <f t="shared" si="346"/>
        <v>85750</v>
      </c>
      <c r="AM3128">
        <f t="shared" si="347"/>
        <v>2143.75</v>
      </c>
      <c r="AN3128">
        <f t="shared" si="348"/>
        <v>21437.5</v>
      </c>
      <c r="AO3128">
        <f t="shared" si="349"/>
        <v>21.4375</v>
      </c>
      <c r="AP3128">
        <f t="shared" si="350"/>
        <v>0.04</v>
      </c>
      <c r="AQ3128">
        <f>VLOOKUP(M3128,spp!A:H,8,FALSE)</f>
        <v>4</v>
      </c>
      <c r="AR3128" t="str">
        <f>VLOOKUP(M3128,spp!A:K,10,FALSE)</f>
        <v>Depredador Tope</v>
      </c>
      <c r="AS3128" t="str">
        <f>VLOOKUP(M3128,spp!A:L,12,FALSE)</f>
        <v>LC</v>
      </c>
    </row>
    <row r="3129" spans="1:45" x14ac:dyDescent="0.3">
      <c r="A3129">
        <v>11</v>
      </c>
      <c r="B3129" s="2" t="s">
        <v>983</v>
      </c>
      <c r="C3129" s="2" t="s">
        <v>990</v>
      </c>
      <c r="D3129" s="57" t="s">
        <v>1253</v>
      </c>
      <c r="E3129" s="2" t="s">
        <v>1123</v>
      </c>
      <c r="F3129">
        <v>3</v>
      </c>
      <c r="G3129" s="1">
        <v>41654</v>
      </c>
      <c r="H3129" s="61">
        <v>2014</v>
      </c>
      <c r="I3129" s="5" t="s">
        <v>986</v>
      </c>
      <c r="J3129" s="1">
        <v>41669</v>
      </c>
      <c r="K3129" s="42">
        <v>1.6</v>
      </c>
      <c r="L3129" t="str">
        <f t="shared" si="345"/>
        <v>Somero</v>
      </c>
      <c r="M3129" s="2" t="s">
        <v>1053</v>
      </c>
      <c r="N3129" t="str">
        <f>VLOOKUP(M3129,spp!A:B,2,FALSE)</f>
        <v>Halichoeres chierchiae</v>
      </c>
      <c r="O3129">
        <f t="shared" si="344"/>
        <v>3</v>
      </c>
      <c r="R3129">
        <v>3</v>
      </c>
      <c r="AJ3129">
        <f>VLOOKUP(M3129,spp!A:C,3,FALSE)</f>
        <v>1.26E-2</v>
      </c>
      <c r="AK3129">
        <f>VLOOKUP(M3129,spp!A:D,4,FALSE)</f>
        <v>3</v>
      </c>
      <c r="AL3129">
        <f t="shared" si="346"/>
        <v>73.828125</v>
      </c>
      <c r="AM3129">
        <f t="shared" si="347"/>
        <v>1.845703125</v>
      </c>
      <c r="AN3129">
        <f t="shared" si="348"/>
        <v>18.45703125</v>
      </c>
      <c r="AO3129">
        <f t="shared" si="349"/>
        <v>1.8457031249999999E-2</v>
      </c>
      <c r="AP3129">
        <f t="shared" si="350"/>
        <v>0.06</v>
      </c>
      <c r="AQ3129">
        <f>VLOOKUP(M3129,spp!A:H,8,FALSE)</f>
        <v>3.5</v>
      </c>
      <c r="AR3129" t="str">
        <f>VLOOKUP(M3129,spp!A:K,10,FALSE)</f>
        <v>Depredador</v>
      </c>
      <c r="AS3129" t="str">
        <f>VLOOKUP(M3129,spp!A:L,12,FALSE)</f>
        <v>LC</v>
      </c>
    </row>
    <row r="3130" spans="1:45" x14ac:dyDescent="0.3">
      <c r="A3130">
        <v>11</v>
      </c>
      <c r="B3130" s="2" t="s">
        <v>983</v>
      </c>
      <c r="C3130" s="2" t="s">
        <v>990</v>
      </c>
      <c r="D3130" s="57" t="s">
        <v>1253</v>
      </c>
      <c r="E3130" s="2" t="s">
        <v>1123</v>
      </c>
      <c r="F3130">
        <v>3</v>
      </c>
      <c r="G3130" s="1">
        <v>41654</v>
      </c>
      <c r="H3130" s="61">
        <v>2014</v>
      </c>
      <c r="I3130" s="5" t="s">
        <v>986</v>
      </c>
      <c r="J3130" s="1">
        <v>41669</v>
      </c>
      <c r="K3130" s="42">
        <v>1.6</v>
      </c>
      <c r="L3130" t="str">
        <f t="shared" si="345"/>
        <v>Somero</v>
      </c>
      <c r="M3130" s="2" t="s">
        <v>1028</v>
      </c>
      <c r="N3130" t="str">
        <f>VLOOKUP(M3130,spp!A:B,2,FALSE)</f>
        <v>Thalassoma lucasanum</v>
      </c>
      <c r="O3130">
        <f t="shared" si="344"/>
        <v>8</v>
      </c>
      <c r="P3130">
        <v>8</v>
      </c>
      <c r="AJ3130">
        <f>VLOOKUP(M3130,spp!A:C,3,FALSE)</f>
        <v>1.261E-2</v>
      </c>
      <c r="AK3130">
        <f>VLOOKUP(M3130,spp!A:D,4,FALSE)</f>
        <v>2</v>
      </c>
      <c r="AL3130">
        <f t="shared" si="346"/>
        <v>0.63049999999999995</v>
      </c>
      <c r="AM3130">
        <f t="shared" si="347"/>
        <v>1.5762499999999999E-2</v>
      </c>
      <c r="AN3130">
        <f t="shared" si="348"/>
        <v>0.15762499999999999</v>
      </c>
      <c r="AO3130">
        <f t="shared" si="349"/>
        <v>1.57625E-4</v>
      </c>
      <c r="AP3130">
        <f t="shared" si="350"/>
        <v>0.16</v>
      </c>
      <c r="AQ3130">
        <f>VLOOKUP(M3130,spp!A:H,8,FALSE)</f>
        <v>3.5</v>
      </c>
      <c r="AR3130" t="str">
        <f>VLOOKUP(M3130,spp!A:K,10,FALSE)</f>
        <v>Depredador</v>
      </c>
      <c r="AS3130" t="str">
        <f>VLOOKUP(M3130,spp!A:L,12,FALSE)</f>
        <v>LC</v>
      </c>
    </row>
    <row r="3131" spans="1:45" x14ac:dyDescent="0.3">
      <c r="A3131">
        <v>11</v>
      </c>
      <c r="B3131" s="2" t="s">
        <v>983</v>
      </c>
      <c r="C3131" s="2" t="s">
        <v>990</v>
      </c>
      <c r="D3131" s="57" t="s">
        <v>1253</v>
      </c>
      <c r="E3131" s="2" t="s">
        <v>1123</v>
      </c>
      <c r="F3131">
        <v>3</v>
      </c>
      <c r="G3131" s="1">
        <v>41654</v>
      </c>
      <c r="H3131" s="61">
        <v>2014</v>
      </c>
      <c r="I3131" s="5" t="s">
        <v>986</v>
      </c>
      <c r="J3131" s="1">
        <v>41669</v>
      </c>
      <c r="K3131" s="42">
        <v>1.6</v>
      </c>
      <c r="L3131" t="str">
        <f t="shared" si="345"/>
        <v>Somero</v>
      </c>
      <c r="M3131" s="2" t="s">
        <v>1075</v>
      </c>
      <c r="N3131" t="str">
        <f>VLOOKUP(M3131,spp!A:B,2,FALSE)</f>
        <v>Scarus compressus</v>
      </c>
      <c r="O3131">
        <f t="shared" si="344"/>
        <v>1</v>
      </c>
      <c r="S3131">
        <v>1</v>
      </c>
      <c r="AJ3131">
        <f>VLOOKUP(M3131,spp!A:C,3,FALSE)</f>
        <v>1</v>
      </c>
      <c r="AK3131">
        <f>VLOOKUP(M3131,spp!A:D,4,FALSE)</f>
        <v>3</v>
      </c>
      <c r="AL3131">
        <f t="shared" si="346"/>
        <v>5359.375</v>
      </c>
      <c r="AM3131">
        <f t="shared" si="347"/>
        <v>133.984375</v>
      </c>
      <c r="AN3131">
        <f t="shared" si="348"/>
        <v>1339.84375</v>
      </c>
      <c r="AO3131">
        <f t="shared" si="349"/>
        <v>1.33984375</v>
      </c>
      <c r="AP3131">
        <f t="shared" si="350"/>
        <v>0.02</v>
      </c>
      <c r="AQ3131">
        <f>VLOOKUP(M3131,spp!A:H,8,FALSE)</f>
        <v>2</v>
      </c>
      <c r="AR3131" t="str">
        <f>VLOOKUP(M3131,spp!A:K,10,FALSE)</f>
        <v>Herbívoro</v>
      </c>
      <c r="AS3131" t="str">
        <f>VLOOKUP(M3131,spp!A:L,12,FALSE)</f>
        <v>LC</v>
      </c>
    </row>
    <row r="3132" spans="1:45" x14ac:dyDescent="0.3">
      <c r="A3132">
        <v>11</v>
      </c>
      <c r="B3132" s="2" t="s">
        <v>983</v>
      </c>
      <c r="C3132" s="2" t="s">
        <v>990</v>
      </c>
      <c r="D3132" s="57" t="s">
        <v>1253</v>
      </c>
      <c r="E3132" s="2" t="s">
        <v>1123</v>
      </c>
      <c r="F3132">
        <v>3</v>
      </c>
      <c r="G3132" s="1">
        <v>41654</v>
      </c>
      <c r="H3132" s="61">
        <v>2014</v>
      </c>
      <c r="I3132" s="5" t="s">
        <v>986</v>
      </c>
      <c r="J3132" s="1">
        <v>41669</v>
      </c>
      <c r="K3132" s="42">
        <v>1.6</v>
      </c>
      <c r="L3132" t="str">
        <f t="shared" si="345"/>
        <v>Somero</v>
      </c>
      <c r="M3132" s="2" t="s">
        <v>1017</v>
      </c>
      <c r="N3132" t="str">
        <f>VLOOKUP(M3132,spp!A:B,2,FALSE)</f>
        <v>Halichoeres dispilus</v>
      </c>
      <c r="O3132">
        <f t="shared" si="344"/>
        <v>7</v>
      </c>
      <c r="P3132">
        <v>2</v>
      </c>
      <c r="Q3132">
        <v>5</v>
      </c>
      <c r="AJ3132">
        <f>VLOOKUP(M3132,spp!A:C,3,FALSE)</f>
        <v>1.26E-2</v>
      </c>
      <c r="AK3132">
        <f>VLOOKUP(M3132,spp!A:D,4,FALSE)</f>
        <v>3</v>
      </c>
      <c r="AL3132">
        <f t="shared" si="346"/>
        <v>26.971875000000001</v>
      </c>
      <c r="AM3132">
        <f t="shared" si="347"/>
        <v>0.67429687500000002</v>
      </c>
      <c r="AN3132">
        <f t="shared" si="348"/>
        <v>6.7429687500000002</v>
      </c>
      <c r="AO3132">
        <f t="shared" si="349"/>
        <v>6.7429687499999998E-3</v>
      </c>
      <c r="AP3132">
        <f t="shared" si="350"/>
        <v>0.14000000000000001</v>
      </c>
      <c r="AQ3132">
        <f>VLOOKUP(M3132,spp!A:H,8,FALSE)</f>
        <v>3.9</v>
      </c>
      <c r="AR3132" t="str">
        <f>VLOOKUP(M3132,spp!A:K,10,FALSE)</f>
        <v>Depredador</v>
      </c>
      <c r="AS3132" t="str">
        <f>VLOOKUP(M3132,spp!A:L,12,FALSE)</f>
        <v>LC</v>
      </c>
    </row>
    <row r="3133" spans="1:45" x14ac:dyDescent="0.3">
      <c r="A3133">
        <v>11</v>
      </c>
      <c r="B3133" s="2" t="s">
        <v>983</v>
      </c>
      <c r="C3133" s="2" t="s">
        <v>990</v>
      </c>
      <c r="D3133" s="57" t="s">
        <v>1253</v>
      </c>
      <c r="E3133" s="2" t="s">
        <v>1123</v>
      </c>
      <c r="F3133">
        <v>3</v>
      </c>
      <c r="G3133" s="1">
        <v>41654</v>
      </c>
      <c r="H3133" s="61">
        <v>2014</v>
      </c>
      <c r="I3133" s="5" t="s">
        <v>986</v>
      </c>
      <c r="J3133" s="1">
        <v>41669</v>
      </c>
      <c r="K3133" s="42">
        <v>1.6</v>
      </c>
      <c r="L3133" t="str">
        <f t="shared" si="345"/>
        <v>Somero</v>
      </c>
      <c r="M3133" s="2" t="s">
        <v>1042</v>
      </c>
      <c r="N3133" t="str">
        <f>VLOOKUP(M3133,spp!A:B,2,FALSE)</f>
        <v>Bodianus diplotaenia</v>
      </c>
      <c r="O3133">
        <f t="shared" si="344"/>
        <v>1</v>
      </c>
      <c r="U3133">
        <v>1</v>
      </c>
      <c r="AJ3133">
        <f>VLOOKUP(M3133,spp!A:C,3,FALSE)</f>
        <v>2.01E-2</v>
      </c>
      <c r="AK3133">
        <f>VLOOKUP(M3133,spp!A:D,4,FALSE)</f>
        <v>2</v>
      </c>
      <c r="AL3133">
        <f t="shared" si="346"/>
        <v>24.622499999999999</v>
      </c>
      <c r="AM3133">
        <f t="shared" si="347"/>
        <v>0.61556250000000001</v>
      </c>
      <c r="AN3133">
        <f t="shared" si="348"/>
        <v>6.1556250000000006</v>
      </c>
      <c r="AO3133">
        <f t="shared" si="349"/>
        <v>6.1556250000000005E-3</v>
      </c>
      <c r="AP3133">
        <f t="shared" si="350"/>
        <v>0.02</v>
      </c>
      <c r="AQ3133">
        <f>VLOOKUP(M3133,spp!A:H,8,FALSE)</f>
        <v>3.4</v>
      </c>
      <c r="AR3133" t="str">
        <f>VLOOKUP(M3133,spp!A:K,10,FALSE)</f>
        <v>Depredador</v>
      </c>
      <c r="AS3133" t="str">
        <f>VLOOKUP(M3133,spp!A:L,12,FALSE)</f>
        <v>LC</v>
      </c>
    </row>
    <row r="3134" spans="1:45" x14ac:dyDescent="0.3">
      <c r="A3134">
        <v>11</v>
      </c>
      <c r="B3134" s="2" t="s">
        <v>983</v>
      </c>
      <c r="C3134" s="2" t="s">
        <v>990</v>
      </c>
      <c r="D3134" s="57" t="s">
        <v>1253</v>
      </c>
      <c r="E3134" s="2" t="s">
        <v>1123</v>
      </c>
      <c r="F3134">
        <v>3</v>
      </c>
      <c r="G3134" s="1">
        <v>41654</v>
      </c>
      <c r="H3134" s="61">
        <v>2014</v>
      </c>
      <c r="I3134" s="5" t="s">
        <v>986</v>
      </c>
      <c r="J3134" s="1">
        <v>41669</v>
      </c>
      <c r="K3134" s="42">
        <v>1.6</v>
      </c>
      <c r="L3134" t="str">
        <f t="shared" si="345"/>
        <v>Somero</v>
      </c>
      <c r="M3134" s="2" t="s">
        <v>1033</v>
      </c>
      <c r="N3134" t="str">
        <f>VLOOKUP(M3134,spp!A:B,2,FALSE)</f>
        <v>Cephalopholis panamensis</v>
      </c>
      <c r="O3134">
        <f t="shared" ref="O3134:O3162" si="351">+SUM(P3134:AF3134)</f>
        <v>1</v>
      </c>
      <c r="U3134">
        <v>1</v>
      </c>
      <c r="AJ3134">
        <f>VLOOKUP(M3134,spp!A:C,3,FALSE)</f>
        <v>2</v>
      </c>
      <c r="AK3134">
        <f>VLOOKUP(M3134,spp!A:D,4,FALSE)</f>
        <v>3</v>
      </c>
      <c r="AL3134">
        <f t="shared" si="346"/>
        <v>85750</v>
      </c>
      <c r="AM3134">
        <f t="shared" si="347"/>
        <v>2143.75</v>
      </c>
      <c r="AN3134">
        <f t="shared" si="348"/>
        <v>21437.5</v>
      </c>
      <c r="AO3134">
        <f t="shared" si="349"/>
        <v>21.4375</v>
      </c>
      <c r="AP3134">
        <f t="shared" si="350"/>
        <v>0.02</v>
      </c>
      <c r="AQ3134">
        <f>VLOOKUP(M3134,spp!A:H,8,FALSE)</f>
        <v>4</v>
      </c>
      <c r="AR3134" t="str">
        <f>VLOOKUP(M3134,spp!A:K,10,FALSE)</f>
        <v>Depredador Tope</v>
      </c>
      <c r="AS3134" t="str">
        <f>VLOOKUP(M3134,spp!A:L,12,FALSE)</f>
        <v>LC</v>
      </c>
    </row>
    <row r="3135" spans="1:45" x14ac:dyDescent="0.3">
      <c r="A3135">
        <v>11</v>
      </c>
      <c r="B3135" s="2" t="s">
        <v>983</v>
      </c>
      <c r="C3135" s="2" t="s">
        <v>990</v>
      </c>
      <c r="D3135" s="57" t="s">
        <v>1253</v>
      </c>
      <c r="E3135" s="2" t="s">
        <v>1123</v>
      </c>
      <c r="F3135">
        <v>3</v>
      </c>
      <c r="G3135" s="1">
        <v>41654</v>
      </c>
      <c r="H3135" s="61">
        <v>2014</v>
      </c>
      <c r="I3135" s="5" t="s">
        <v>986</v>
      </c>
      <c r="J3135" s="1">
        <v>41669</v>
      </c>
      <c r="K3135" s="42">
        <v>1.6</v>
      </c>
      <c r="L3135" t="str">
        <f t="shared" si="345"/>
        <v>Somero</v>
      </c>
      <c r="M3135" s="2" t="s">
        <v>1041</v>
      </c>
      <c r="N3135" t="str">
        <f>VLOOKUP(M3135,spp!A:B,2,FALSE)</f>
        <v>Chromis atrilobata</v>
      </c>
      <c r="O3135">
        <f t="shared" si="351"/>
        <v>30</v>
      </c>
      <c r="Q3135">
        <v>30</v>
      </c>
      <c r="AJ3135">
        <f>VLOOKUP(M3135,spp!A:C,3,FALSE)</f>
        <v>5</v>
      </c>
      <c r="AK3135">
        <f>VLOOKUP(M3135,spp!A:D,4,FALSE)</f>
        <v>3.41655</v>
      </c>
      <c r="AL3135">
        <f t="shared" si="346"/>
        <v>146481.17617782578</v>
      </c>
      <c r="AM3135">
        <f t="shared" si="347"/>
        <v>3662.0294044456446</v>
      </c>
      <c r="AN3135">
        <f t="shared" si="348"/>
        <v>36620.294044456445</v>
      </c>
      <c r="AO3135">
        <f t="shared" si="349"/>
        <v>36.620294044456443</v>
      </c>
      <c r="AP3135">
        <f t="shared" si="350"/>
        <v>0.6</v>
      </c>
      <c r="AQ3135">
        <f>VLOOKUP(M3135,spp!A:H,8,FALSE)</f>
        <v>3.4</v>
      </c>
      <c r="AR3135" t="str">
        <f>VLOOKUP(M3135,spp!A:K,10,FALSE)</f>
        <v>Planctívoro</v>
      </c>
      <c r="AS3135" t="str">
        <f>VLOOKUP(M3135,spp!A:L,12,FALSE)</f>
        <v>LC</v>
      </c>
    </row>
    <row r="3136" spans="1:45" x14ac:dyDescent="0.3">
      <c r="A3136">
        <v>11</v>
      </c>
      <c r="B3136" s="2" t="s">
        <v>983</v>
      </c>
      <c r="C3136" s="2" t="s">
        <v>990</v>
      </c>
      <c r="D3136" s="57" t="s">
        <v>1253</v>
      </c>
      <c r="E3136" s="2" t="s">
        <v>1123</v>
      </c>
      <c r="F3136">
        <v>3</v>
      </c>
      <c r="G3136" s="1">
        <v>41654</v>
      </c>
      <c r="H3136" s="61">
        <v>2014</v>
      </c>
      <c r="I3136" s="5" t="s">
        <v>986</v>
      </c>
      <c r="J3136" s="1">
        <v>41669</v>
      </c>
      <c r="K3136" s="42">
        <v>1.6</v>
      </c>
      <c r="L3136" t="str">
        <f t="shared" si="345"/>
        <v>Somero</v>
      </c>
      <c r="M3136" s="2" t="s">
        <v>1021</v>
      </c>
      <c r="N3136" t="str">
        <f>VLOOKUP(M3136,spp!A:B,2,FALSE)</f>
        <v>Johnrandallia nigrirostris</v>
      </c>
      <c r="O3136">
        <f t="shared" si="351"/>
        <v>4</v>
      </c>
      <c r="R3136">
        <v>2</v>
      </c>
      <c r="S3136">
        <v>2</v>
      </c>
      <c r="AJ3136">
        <f>VLOOKUP(M3136,spp!A:C,3,FALSE)</f>
        <v>2</v>
      </c>
      <c r="AK3136">
        <f>VLOOKUP(M3136,spp!A:D,4,FALSE)</f>
        <v>3</v>
      </c>
      <c r="AL3136">
        <f t="shared" si="346"/>
        <v>29250</v>
      </c>
      <c r="AM3136">
        <f t="shared" si="347"/>
        <v>731.25</v>
      </c>
      <c r="AN3136">
        <f t="shared" si="348"/>
        <v>7312.5</v>
      </c>
      <c r="AO3136">
        <f t="shared" si="349"/>
        <v>7.3125</v>
      </c>
      <c r="AP3136">
        <f t="shared" si="350"/>
        <v>0.08</v>
      </c>
      <c r="AQ3136">
        <f>VLOOKUP(M3136,spp!A:H,8,FALSE)</f>
        <v>3</v>
      </c>
      <c r="AR3136" t="str">
        <f>VLOOKUP(M3136,spp!A:K,10,FALSE)</f>
        <v>Depredador</v>
      </c>
      <c r="AS3136" t="str">
        <f>VLOOKUP(M3136,spp!A:L,12,FALSE)</f>
        <v>LC</v>
      </c>
    </row>
    <row r="3137" spans="1:45" x14ac:dyDescent="0.3">
      <c r="A3137">
        <v>11</v>
      </c>
      <c r="B3137" s="2" t="s">
        <v>983</v>
      </c>
      <c r="C3137" s="2" t="s">
        <v>990</v>
      </c>
      <c r="D3137" s="57" t="s">
        <v>1253</v>
      </c>
      <c r="E3137" s="2" t="s">
        <v>1123</v>
      </c>
      <c r="F3137">
        <v>3</v>
      </c>
      <c r="G3137" s="1">
        <v>41654</v>
      </c>
      <c r="H3137" s="61">
        <v>2014</v>
      </c>
      <c r="I3137" s="5" t="s">
        <v>986</v>
      </c>
      <c r="J3137" s="1">
        <v>41669</v>
      </c>
      <c r="K3137" s="42">
        <v>1.6</v>
      </c>
      <c r="L3137" t="str">
        <f t="shared" si="345"/>
        <v>Somero</v>
      </c>
      <c r="M3137" s="2" t="s">
        <v>1054</v>
      </c>
      <c r="N3137" t="str">
        <f>VLOOKUP(M3137,spp!A:B,2,FALSE)</f>
        <v>Halichoeres nicholsi</v>
      </c>
      <c r="O3137">
        <f t="shared" si="351"/>
        <v>1</v>
      </c>
      <c r="T3137">
        <v>1</v>
      </c>
      <c r="AJ3137">
        <f>VLOOKUP(M3137,spp!A:C,3,FALSE)</f>
        <v>1.26E-2</v>
      </c>
      <c r="AK3137">
        <f>VLOOKUP(M3137,spp!A:D,4,FALSE)</f>
        <v>3</v>
      </c>
      <c r="AL3137">
        <f t="shared" si="346"/>
        <v>196.875</v>
      </c>
      <c r="AM3137">
        <f t="shared" si="347"/>
        <v>4.921875</v>
      </c>
      <c r="AN3137">
        <f t="shared" si="348"/>
        <v>49.21875</v>
      </c>
      <c r="AO3137">
        <f t="shared" si="349"/>
        <v>4.9218749999999999E-2</v>
      </c>
      <c r="AP3137">
        <f t="shared" si="350"/>
        <v>0.02</v>
      </c>
      <c r="AQ3137">
        <f>VLOOKUP(M3137,spp!A:H,8,FALSE)</f>
        <v>4</v>
      </c>
      <c r="AR3137" t="str">
        <f>VLOOKUP(M3137,spp!A:K,10,FALSE)</f>
        <v>Depredador Tope</v>
      </c>
      <c r="AS3137" t="str">
        <f>VLOOKUP(M3137,spp!A:L,12,FALSE)</f>
        <v>LC</v>
      </c>
    </row>
    <row r="3138" spans="1:45" x14ac:dyDescent="0.3">
      <c r="A3138">
        <v>11</v>
      </c>
      <c r="B3138" s="2" t="s">
        <v>983</v>
      </c>
      <c r="C3138" s="2" t="s">
        <v>990</v>
      </c>
      <c r="D3138" s="57" t="s">
        <v>1253</v>
      </c>
      <c r="E3138" s="2" t="s">
        <v>1123</v>
      </c>
      <c r="F3138">
        <v>3</v>
      </c>
      <c r="G3138" s="1">
        <v>41654</v>
      </c>
      <c r="H3138" s="61">
        <v>2014</v>
      </c>
      <c r="I3138" s="5" t="s">
        <v>986</v>
      </c>
      <c r="J3138" s="1">
        <v>41669</v>
      </c>
      <c r="K3138" s="42">
        <v>1.6</v>
      </c>
      <c r="L3138" t="str">
        <f t="shared" si="345"/>
        <v>Somero</v>
      </c>
      <c r="M3138" s="2" t="s">
        <v>1036</v>
      </c>
      <c r="N3138" t="str">
        <f>VLOOKUP(M3138,spp!A:B,2,FALSE)</f>
        <v>Chaetodon humeralis</v>
      </c>
      <c r="O3138">
        <f t="shared" si="351"/>
        <v>3</v>
      </c>
      <c r="R3138">
        <v>3</v>
      </c>
      <c r="AJ3138">
        <f>VLOOKUP(M3138,spp!A:C,3,FALSE)</f>
        <v>2</v>
      </c>
      <c r="AK3138">
        <f>VLOOKUP(M3138,spp!A:D,4,FALSE)</f>
        <v>2.9895</v>
      </c>
      <c r="AL3138">
        <f t="shared" si="346"/>
        <v>11412.051799804032</v>
      </c>
      <c r="AM3138">
        <f t="shared" si="347"/>
        <v>285.30129499510082</v>
      </c>
      <c r="AN3138">
        <f t="shared" si="348"/>
        <v>2853.0129499510081</v>
      </c>
      <c r="AO3138">
        <f t="shared" si="349"/>
        <v>2.8530129499510082</v>
      </c>
      <c r="AP3138">
        <f t="shared" si="350"/>
        <v>0.06</v>
      </c>
      <c r="AQ3138">
        <f>VLOOKUP(M3138,spp!A:H,8,FALSE)</f>
        <v>2.7</v>
      </c>
      <c r="AR3138" t="str">
        <f>VLOOKUP(M3138,spp!A:K,10,FALSE)</f>
        <v>Herbívoro</v>
      </c>
      <c r="AS3138" t="str">
        <f>VLOOKUP(M3138,spp!A:L,12,FALSE)</f>
        <v>LC</v>
      </c>
    </row>
    <row r="3139" spans="1:45" x14ac:dyDescent="0.3">
      <c r="A3139">
        <v>11</v>
      </c>
      <c r="B3139" s="2" t="s">
        <v>983</v>
      </c>
      <c r="C3139" s="2" t="s">
        <v>990</v>
      </c>
      <c r="D3139" s="57" t="s">
        <v>1253</v>
      </c>
      <c r="E3139" s="2" t="s">
        <v>1123</v>
      </c>
      <c r="F3139">
        <v>3</v>
      </c>
      <c r="G3139" s="1">
        <v>41654</v>
      </c>
      <c r="H3139" s="61">
        <v>2014</v>
      </c>
      <c r="I3139" s="5" t="s">
        <v>986</v>
      </c>
      <c r="J3139" s="1">
        <v>41669</v>
      </c>
      <c r="K3139" s="42">
        <v>1.6</v>
      </c>
      <c r="L3139" t="str">
        <f t="shared" si="345"/>
        <v>Somero</v>
      </c>
      <c r="M3139" s="2" t="s">
        <v>1393</v>
      </c>
      <c r="N3139" t="str">
        <f>VLOOKUP(M3139,spp!A:B,2,FALSE)</f>
        <v>Kiphosus sp.</v>
      </c>
      <c r="O3139">
        <f t="shared" si="351"/>
        <v>15</v>
      </c>
      <c r="S3139">
        <v>15</v>
      </c>
      <c r="AJ3139">
        <f>VLOOKUP(M3139,spp!A:C,3,FALSE)</f>
        <v>2.18E-2</v>
      </c>
      <c r="AK3139">
        <f>VLOOKUP(M3139,spp!A:D,4,FALSE)</f>
        <v>3</v>
      </c>
      <c r="AL3139">
        <f t="shared" si="346"/>
        <v>1752.515625</v>
      </c>
      <c r="AM3139">
        <f t="shared" si="347"/>
        <v>43.812890625000001</v>
      </c>
      <c r="AN3139">
        <f t="shared" si="348"/>
        <v>438.12890625</v>
      </c>
      <c r="AO3139">
        <f t="shared" si="349"/>
        <v>0.43812890625000001</v>
      </c>
      <c r="AP3139">
        <f t="shared" si="350"/>
        <v>0.3</v>
      </c>
      <c r="AQ3139">
        <f>VLOOKUP(M3139,spp!A:H,8,FALSE)</f>
        <v>2.9</v>
      </c>
      <c r="AR3139" t="str">
        <f>VLOOKUP(M3139,spp!A:K,10,FALSE)</f>
        <v>Herbívoro</v>
      </c>
      <c r="AS3139" t="str">
        <f>VLOOKUP(M3139,spp!A:L,12,FALSE)</f>
        <v>LC</v>
      </c>
    </row>
    <row r="3140" spans="1:45" x14ac:dyDescent="0.3">
      <c r="A3140">
        <v>11</v>
      </c>
      <c r="B3140" s="2" t="s">
        <v>983</v>
      </c>
      <c r="C3140" s="2" t="s">
        <v>990</v>
      </c>
      <c r="D3140" s="57" t="s">
        <v>1253</v>
      </c>
      <c r="E3140" s="2" t="s">
        <v>1123</v>
      </c>
      <c r="F3140">
        <v>3</v>
      </c>
      <c r="G3140" s="1">
        <v>41654</v>
      </c>
      <c r="H3140" s="61">
        <v>2014</v>
      </c>
      <c r="I3140" s="5" t="s">
        <v>986</v>
      </c>
      <c r="J3140" s="1">
        <v>41669</v>
      </c>
      <c r="K3140" s="42">
        <v>1.6</v>
      </c>
      <c r="L3140" t="str">
        <f t="shared" ref="L3140:L3203" si="352">IF(K3140&gt;6,"Profundo","Somero")</f>
        <v>Somero</v>
      </c>
      <c r="M3140" s="2" t="s">
        <v>1024</v>
      </c>
      <c r="N3140" t="str">
        <f>VLOOKUP(M3140,spp!A:B,2,FALSE)</f>
        <v>Sargocentron suborbitalis</v>
      </c>
      <c r="O3140">
        <f t="shared" si="351"/>
        <v>1</v>
      </c>
      <c r="T3140">
        <v>1</v>
      </c>
      <c r="AJ3140">
        <f>VLOOKUP(M3140,spp!A:C,3,FALSE)</f>
        <v>2</v>
      </c>
      <c r="AK3140">
        <f>VLOOKUP(M3140,spp!A:D,4,FALSE)</f>
        <v>2.9554</v>
      </c>
      <c r="AL3140">
        <f t="shared" ref="AL3140:AL3203" si="353">((AJ3140*$P$2^AK3140)*P3140)+((AJ3140*$Q$2^AK3140)*Q3140)+((AJ3140*$R$2^AK3140)*R3140)+((AJ3140*$S$2^AK3140)*S3140)+((AJ3140*$T$2^AK3140)*T3140)+((AJ3140*$U$2^AK3140)*U3140)+((AJ3140*$V$2^AK3140)*V3140)+((AJ3140*$W$2^AK3140)*W3140)+((AJ3140*$X$2^AK3140)*X3140)+((AJ3140*$Y$2^AK3140)*Y3140)+((AJ3140*$Z$2^AK3140)*Z3140)+((AJ3140*$AA$2^AK3140)*AA3140)+((AJ3140*$AB$2^AK3140)*AB3140)+ ((AJ3140*$AC$2^AK3140)*AC3140)+((AJ3140*$AD$2^AK3140)*AD3140)+((AJ3140*$AE$2^AK3140)*AE3140)+((AJ3140*$AF$2^AK3140)*AF3140)+((AJ3140*$AG$2^AK3140)*AG3140)+((AJ3140*$AH$2^AK3140)*AH3140)</f>
        <v>27070.850302819057</v>
      </c>
      <c r="AM3140">
        <f t="shared" ref="AM3140:AM3203" si="354">AL3140/40</f>
        <v>676.77125757047645</v>
      </c>
      <c r="AN3140">
        <f t="shared" ref="AN3140:AN3203" si="355">AM3140*10</f>
        <v>6767.7125757047643</v>
      </c>
      <c r="AO3140">
        <f t="shared" ref="AO3140:AO3203" si="356">AN3140/1000</f>
        <v>6.7677125757047643</v>
      </c>
      <c r="AP3140">
        <f t="shared" ref="AP3140:AP3203" si="357">O3140/$C$1</f>
        <v>0.02</v>
      </c>
      <c r="AQ3140">
        <f>VLOOKUP(M3140,spp!A:H,8,FALSE)</f>
        <v>3.5</v>
      </c>
      <c r="AR3140" t="str">
        <f>VLOOKUP(M3140,spp!A:K,10,FALSE)</f>
        <v>Depredador</v>
      </c>
      <c r="AS3140" t="str">
        <f>VLOOKUP(M3140,spp!A:L,12,FALSE)</f>
        <v>LC</v>
      </c>
    </row>
    <row r="3141" spans="1:45" x14ac:dyDescent="0.3">
      <c r="A3141">
        <v>11</v>
      </c>
      <c r="B3141" s="2" t="s">
        <v>983</v>
      </c>
      <c r="C3141" s="2" t="s">
        <v>990</v>
      </c>
      <c r="D3141" s="57" t="s">
        <v>1253</v>
      </c>
      <c r="E3141" s="2" t="s">
        <v>1123</v>
      </c>
      <c r="F3141">
        <v>3</v>
      </c>
      <c r="G3141" s="1">
        <v>41654</v>
      </c>
      <c r="H3141" s="61">
        <v>2014</v>
      </c>
      <c r="I3141" s="5" t="s">
        <v>986</v>
      </c>
      <c r="J3141" s="1">
        <v>41669</v>
      </c>
      <c r="K3141" s="42">
        <v>1.6</v>
      </c>
      <c r="L3141" t="str">
        <f t="shared" si="352"/>
        <v>Somero</v>
      </c>
      <c r="M3141" s="2" t="s">
        <v>1020</v>
      </c>
      <c r="N3141" t="str">
        <f>VLOOKUP(M3141,spp!A:B,2,FALSE)</f>
        <v>Plagiotremus azaleus</v>
      </c>
      <c r="O3141">
        <f t="shared" si="351"/>
        <v>15</v>
      </c>
      <c r="P3141">
        <v>15</v>
      </c>
      <c r="AJ3141">
        <f>VLOOKUP(M3141,spp!A:C,3,FALSE)</f>
        <v>4</v>
      </c>
      <c r="AK3141">
        <f>VLOOKUP(M3141,spp!A:D,4,FALSE)</f>
        <v>3</v>
      </c>
      <c r="AL3141">
        <f t="shared" si="353"/>
        <v>937.5</v>
      </c>
      <c r="AM3141">
        <f t="shared" si="354"/>
        <v>23.4375</v>
      </c>
      <c r="AN3141">
        <f t="shared" si="355"/>
        <v>234.375</v>
      </c>
      <c r="AO3141">
        <f t="shared" si="356"/>
        <v>0.234375</v>
      </c>
      <c r="AP3141">
        <f t="shared" si="357"/>
        <v>0.3</v>
      </c>
      <c r="AQ3141">
        <f>VLOOKUP(M3141,spp!A:H,8,FALSE)</f>
        <v>4</v>
      </c>
      <c r="AR3141" t="str">
        <f>VLOOKUP(M3141,spp!A:K,10,FALSE)</f>
        <v>Depredador Tope</v>
      </c>
      <c r="AS3141" t="str">
        <f>VLOOKUP(M3141,spp!A:L,12,FALSE)</f>
        <v>LC</v>
      </c>
    </row>
    <row r="3142" spans="1:45" x14ac:dyDescent="0.3">
      <c r="A3142">
        <v>11</v>
      </c>
      <c r="B3142" s="2" t="s">
        <v>983</v>
      </c>
      <c r="C3142" s="2" t="s">
        <v>990</v>
      </c>
      <c r="D3142" s="57" t="s">
        <v>1253</v>
      </c>
      <c r="E3142" s="2" t="s">
        <v>1123</v>
      </c>
      <c r="F3142">
        <v>3</v>
      </c>
      <c r="G3142" s="1">
        <v>41654</v>
      </c>
      <c r="H3142" s="61">
        <v>2014</v>
      </c>
      <c r="I3142" s="5" t="s">
        <v>986</v>
      </c>
      <c r="J3142" s="1">
        <v>41669</v>
      </c>
      <c r="K3142" s="42">
        <v>1.6</v>
      </c>
      <c r="L3142" t="str">
        <f t="shared" si="352"/>
        <v>Somero</v>
      </c>
      <c r="M3142" s="2" t="s">
        <v>1056</v>
      </c>
      <c r="N3142" t="str">
        <f>VLOOKUP(M3142,spp!A:B,2,FALSE)</f>
        <v>Canthigaster punctatissima</v>
      </c>
      <c r="O3142">
        <f t="shared" si="351"/>
        <v>2</v>
      </c>
      <c r="Q3142">
        <v>2</v>
      </c>
      <c r="AJ3142">
        <f>VLOOKUP(M3142,spp!A:C,3,FALSE)</f>
        <v>1</v>
      </c>
      <c r="AK3142">
        <f>VLOOKUP(M3142,spp!A:D,4,FALSE)</f>
        <v>2</v>
      </c>
      <c r="AL3142">
        <f t="shared" si="353"/>
        <v>112.5</v>
      </c>
      <c r="AM3142">
        <f t="shared" si="354"/>
        <v>2.8125</v>
      </c>
      <c r="AN3142">
        <f t="shared" si="355"/>
        <v>28.125</v>
      </c>
      <c r="AO3142">
        <f t="shared" si="356"/>
        <v>2.8125000000000001E-2</v>
      </c>
      <c r="AP3142">
        <f t="shared" si="357"/>
        <v>0.04</v>
      </c>
      <c r="AQ3142">
        <f>VLOOKUP(M3142,spp!A:H,8,FALSE)</f>
        <v>3</v>
      </c>
      <c r="AR3142" t="str">
        <f>VLOOKUP(M3142,spp!A:K,10,FALSE)</f>
        <v>Depredador</v>
      </c>
      <c r="AS3142" t="str">
        <f>VLOOKUP(M3142,spp!A:L,12,FALSE)</f>
        <v>LC</v>
      </c>
    </row>
    <row r="3143" spans="1:45" x14ac:dyDescent="0.3">
      <c r="A3143">
        <v>5</v>
      </c>
      <c r="B3143" s="2" t="s">
        <v>983</v>
      </c>
      <c r="C3143" s="2" t="s">
        <v>990</v>
      </c>
      <c r="D3143" s="2" t="s">
        <v>995</v>
      </c>
      <c r="E3143" s="2" t="s">
        <v>1123</v>
      </c>
      <c r="F3143">
        <v>1</v>
      </c>
      <c r="G3143" s="1">
        <v>41654</v>
      </c>
      <c r="H3143" s="61">
        <v>2014</v>
      </c>
      <c r="I3143" s="5" t="s">
        <v>986</v>
      </c>
      <c r="J3143" s="1">
        <v>41669</v>
      </c>
      <c r="K3143" s="42">
        <v>5.3</v>
      </c>
      <c r="L3143" t="str">
        <f t="shared" si="352"/>
        <v>Somero</v>
      </c>
      <c r="M3143" s="2" t="s">
        <v>1021</v>
      </c>
      <c r="N3143" t="str">
        <f>VLOOKUP(M3143,spp!A:B,2,FALSE)</f>
        <v>Johnrandallia nigrirostris</v>
      </c>
      <c r="O3143">
        <f t="shared" si="351"/>
        <v>3</v>
      </c>
      <c r="R3143">
        <v>3</v>
      </c>
      <c r="AJ3143">
        <f>VLOOKUP(M3143,spp!A:C,3,FALSE)</f>
        <v>2</v>
      </c>
      <c r="AK3143">
        <f>VLOOKUP(M3143,spp!A:D,4,FALSE)</f>
        <v>3</v>
      </c>
      <c r="AL3143">
        <f t="shared" si="353"/>
        <v>11718.75</v>
      </c>
      <c r="AM3143">
        <f t="shared" si="354"/>
        <v>292.96875</v>
      </c>
      <c r="AN3143">
        <f t="shared" si="355"/>
        <v>2929.6875</v>
      </c>
      <c r="AO3143">
        <f t="shared" si="356"/>
        <v>2.9296875</v>
      </c>
      <c r="AP3143">
        <f t="shared" si="357"/>
        <v>0.06</v>
      </c>
      <c r="AQ3143">
        <f>VLOOKUP(M3143,spp!A:H,8,FALSE)</f>
        <v>3</v>
      </c>
      <c r="AR3143" t="str">
        <f>VLOOKUP(M3143,spp!A:K,10,FALSE)</f>
        <v>Depredador</v>
      </c>
      <c r="AS3143" t="str">
        <f>VLOOKUP(M3143,spp!A:L,12,FALSE)</f>
        <v>LC</v>
      </c>
    </row>
    <row r="3144" spans="1:45" x14ac:dyDescent="0.3">
      <c r="A3144">
        <v>5</v>
      </c>
      <c r="B3144" s="2" t="s">
        <v>983</v>
      </c>
      <c r="C3144" s="2" t="s">
        <v>990</v>
      </c>
      <c r="D3144" s="2" t="s">
        <v>995</v>
      </c>
      <c r="E3144" s="2" t="s">
        <v>1123</v>
      </c>
      <c r="F3144">
        <v>1</v>
      </c>
      <c r="G3144" s="1">
        <v>41654</v>
      </c>
      <c r="H3144" s="61">
        <v>2014</v>
      </c>
      <c r="I3144" s="5" t="s">
        <v>986</v>
      </c>
      <c r="J3144" s="1">
        <v>41669</v>
      </c>
      <c r="K3144" s="42">
        <v>5.3</v>
      </c>
      <c r="L3144" t="str">
        <f t="shared" si="352"/>
        <v>Somero</v>
      </c>
      <c r="M3144" s="2" t="s">
        <v>1017</v>
      </c>
      <c r="N3144" t="str">
        <f>VLOOKUP(M3144,spp!A:B,2,FALSE)</f>
        <v>Halichoeres dispilus</v>
      </c>
      <c r="O3144">
        <f t="shared" si="351"/>
        <v>5</v>
      </c>
      <c r="Q3144">
        <v>5</v>
      </c>
      <c r="AJ3144">
        <f>VLOOKUP(M3144,spp!A:C,3,FALSE)</f>
        <v>1.26E-2</v>
      </c>
      <c r="AK3144">
        <f>VLOOKUP(M3144,spp!A:D,4,FALSE)</f>
        <v>3</v>
      </c>
      <c r="AL3144">
        <f t="shared" si="353"/>
        <v>26.578125</v>
      </c>
      <c r="AM3144">
        <f t="shared" si="354"/>
        <v>0.66445312499999998</v>
      </c>
      <c r="AN3144">
        <f t="shared" si="355"/>
        <v>6.64453125</v>
      </c>
      <c r="AO3144">
        <f t="shared" si="356"/>
        <v>6.6445312500000003E-3</v>
      </c>
      <c r="AP3144">
        <f t="shared" si="357"/>
        <v>0.1</v>
      </c>
      <c r="AQ3144">
        <f>VLOOKUP(M3144,spp!A:H,8,FALSE)</f>
        <v>3.9</v>
      </c>
      <c r="AR3144" t="str">
        <f>VLOOKUP(M3144,spp!A:K,10,FALSE)</f>
        <v>Depredador</v>
      </c>
      <c r="AS3144" t="str">
        <f>VLOOKUP(M3144,spp!A:L,12,FALSE)</f>
        <v>LC</v>
      </c>
    </row>
    <row r="3145" spans="1:45" x14ac:dyDescent="0.3">
      <c r="A3145">
        <v>5</v>
      </c>
      <c r="B3145" s="2" t="s">
        <v>983</v>
      </c>
      <c r="C3145" s="2" t="s">
        <v>990</v>
      </c>
      <c r="D3145" s="2" t="s">
        <v>995</v>
      </c>
      <c r="E3145" s="2" t="s">
        <v>1123</v>
      </c>
      <c r="F3145">
        <v>1</v>
      </c>
      <c r="G3145" s="1">
        <v>41654</v>
      </c>
      <c r="H3145" s="61">
        <v>2014</v>
      </c>
      <c r="I3145" s="5" t="s">
        <v>986</v>
      </c>
      <c r="J3145" s="1">
        <v>41669</v>
      </c>
      <c r="K3145" s="42">
        <v>5.3</v>
      </c>
      <c r="L3145" t="str">
        <f t="shared" si="352"/>
        <v>Somero</v>
      </c>
      <c r="M3145" s="2" t="s">
        <v>1028</v>
      </c>
      <c r="N3145" t="str">
        <f>VLOOKUP(M3145,spp!A:B,2,FALSE)</f>
        <v>Thalassoma lucasanum</v>
      </c>
      <c r="O3145">
        <f t="shared" si="351"/>
        <v>5</v>
      </c>
      <c r="P3145">
        <v>4</v>
      </c>
      <c r="R3145">
        <v>1</v>
      </c>
      <c r="AJ3145">
        <f>VLOOKUP(M3145,spp!A:C,3,FALSE)</f>
        <v>1.261E-2</v>
      </c>
      <c r="AK3145">
        <f>VLOOKUP(M3145,spp!A:D,4,FALSE)</f>
        <v>2</v>
      </c>
      <c r="AL3145">
        <f t="shared" si="353"/>
        <v>2.2855624999999997</v>
      </c>
      <c r="AM3145">
        <f t="shared" si="354"/>
        <v>5.713906249999999E-2</v>
      </c>
      <c r="AN3145">
        <f t="shared" si="355"/>
        <v>0.57139062499999993</v>
      </c>
      <c r="AO3145">
        <f t="shared" si="356"/>
        <v>5.7139062499999996E-4</v>
      </c>
      <c r="AP3145">
        <f t="shared" si="357"/>
        <v>0.1</v>
      </c>
      <c r="AQ3145">
        <f>VLOOKUP(M3145,spp!A:H,8,FALSE)</f>
        <v>3.5</v>
      </c>
      <c r="AR3145" t="str">
        <f>VLOOKUP(M3145,spp!A:K,10,FALSE)</f>
        <v>Depredador</v>
      </c>
      <c r="AS3145" t="str">
        <f>VLOOKUP(M3145,spp!A:L,12,FALSE)</f>
        <v>LC</v>
      </c>
    </row>
    <row r="3146" spans="1:45" x14ac:dyDescent="0.3">
      <c r="A3146">
        <v>5</v>
      </c>
      <c r="B3146" s="2" t="s">
        <v>983</v>
      </c>
      <c r="C3146" s="2" t="s">
        <v>990</v>
      </c>
      <c r="D3146" s="2" t="s">
        <v>995</v>
      </c>
      <c r="E3146" s="2" t="s">
        <v>1123</v>
      </c>
      <c r="F3146">
        <v>1</v>
      </c>
      <c r="G3146" s="1">
        <v>41654</v>
      </c>
      <c r="H3146" s="61">
        <v>2014</v>
      </c>
      <c r="I3146" s="5" t="s">
        <v>986</v>
      </c>
      <c r="J3146" s="1">
        <v>41669</v>
      </c>
      <c r="K3146" s="42">
        <v>5.3</v>
      </c>
      <c r="L3146" t="str">
        <f t="shared" si="352"/>
        <v>Somero</v>
      </c>
      <c r="M3146" s="2" t="s">
        <v>1019</v>
      </c>
      <c r="N3146" t="str">
        <f>VLOOKUP(M3146,spp!A:B,2,FALSE)</f>
        <v>Stegastes acapulcoensis</v>
      </c>
      <c r="O3146">
        <f t="shared" si="351"/>
        <v>6</v>
      </c>
      <c r="R3146">
        <v>6</v>
      </c>
      <c r="AJ3146">
        <f>VLOOKUP(M3146,spp!A:C,3,FALSE)</f>
        <v>3.49E-2</v>
      </c>
      <c r="AK3146">
        <f>VLOOKUP(M3146,spp!A:D,4,FALSE)</f>
        <v>2</v>
      </c>
      <c r="AL3146">
        <f t="shared" si="353"/>
        <v>32.71875</v>
      </c>
      <c r="AM3146">
        <f t="shared" si="354"/>
        <v>0.81796875000000002</v>
      </c>
      <c r="AN3146">
        <f t="shared" si="355"/>
        <v>8.1796875</v>
      </c>
      <c r="AO3146">
        <f t="shared" si="356"/>
        <v>8.1796874999999995E-3</v>
      </c>
      <c r="AP3146">
        <f t="shared" si="357"/>
        <v>0.12</v>
      </c>
      <c r="AQ3146">
        <f>VLOOKUP(M3146,spp!A:H,8,FALSE)</f>
        <v>2</v>
      </c>
      <c r="AR3146" t="str">
        <f>VLOOKUP(M3146,spp!A:K,10,FALSE)</f>
        <v>Herbívoro</v>
      </c>
      <c r="AS3146" t="str">
        <f>VLOOKUP(M3146,spp!A:L,12,FALSE)</f>
        <v>LC</v>
      </c>
    </row>
    <row r="3147" spans="1:45" x14ac:dyDescent="0.3">
      <c r="A3147">
        <v>5</v>
      </c>
      <c r="B3147" s="2" t="s">
        <v>983</v>
      </c>
      <c r="C3147" s="2" t="s">
        <v>990</v>
      </c>
      <c r="D3147" s="2" t="s">
        <v>995</v>
      </c>
      <c r="E3147" s="2" t="s">
        <v>1123</v>
      </c>
      <c r="F3147">
        <v>1</v>
      </c>
      <c r="G3147" s="1">
        <v>41654</v>
      </c>
      <c r="H3147" s="61">
        <v>2014</v>
      </c>
      <c r="I3147" s="5" t="s">
        <v>986</v>
      </c>
      <c r="J3147" s="1">
        <v>41669</v>
      </c>
      <c r="K3147" s="42">
        <v>5.3</v>
      </c>
      <c r="L3147" t="str">
        <f t="shared" si="352"/>
        <v>Somero</v>
      </c>
      <c r="M3147" s="2" t="s">
        <v>1026</v>
      </c>
      <c r="N3147" t="str">
        <f>VLOOKUP(M3147,spp!A:B,2,FALSE)</f>
        <v>Microspathodon dorsalis</v>
      </c>
      <c r="O3147">
        <f t="shared" si="351"/>
        <v>9</v>
      </c>
      <c r="Q3147">
        <v>3</v>
      </c>
      <c r="S3147">
        <v>2</v>
      </c>
      <c r="T3147">
        <v>4</v>
      </c>
      <c r="AJ3147">
        <f>VLOOKUP(M3147,spp!A:C,3,FALSE)</f>
        <v>2</v>
      </c>
      <c r="AK3147">
        <f>VLOOKUP(M3147,spp!A:D,4,FALSE)</f>
        <v>3</v>
      </c>
      <c r="AL3147">
        <f t="shared" si="353"/>
        <v>148968.75</v>
      </c>
      <c r="AM3147">
        <f t="shared" si="354"/>
        <v>3724.21875</v>
      </c>
      <c r="AN3147">
        <f t="shared" si="355"/>
        <v>37242.1875</v>
      </c>
      <c r="AO3147">
        <f t="shared" si="356"/>
        <v>37.2421875</v>
      </c>
      <c r="AP3147">
        <f t="shared" si="357"/>
        <v>0.18</v>
      </c>
      <c r="AQ3147">
        <f>VLOOKUP(M3147,spp!A:H,8,FALSE)</f>
        <v>2.1</v>
      </c>
      <c r="AR3147" t="str">
        <f>VLOOKUP(M3147,spp!A:K,10,FALSE)</f>
        <v>Herbívoro</v>
      </c>
      <c r="AS3147" t="str">
        <f>VLOOKUP(M3147,spp!A:L,12,FALSE)</f>
        <v>LC</v>
      </c>
    </row>
    <row r="3148" spans="1:45" x14ac:dyDescent="0.3">
      <c r="A3148">
        <v>5</v>
      </c>
      <c r="B3148" s="2" t="s">
        <v>983</v>
      </c>
      <c r="C3148" s="2" t="s">
        <v>990</v>
      </c>
      <c r="D3148" s="2" t="s">
        <v>995</v>
      </c>
      <c r="E3148" s="2" t="s">
        <v>1123</v>
      </c>
      <c r="F3148">
        <v>1</v>
      </c>
      <c r="G3148" s="1">
        <v>41654</v>
      </c>
      <c r="H3148" s="61">
        <v>2014</v>
      </c>
      <c r="I3148" s="5" t="s">
        <v>986</v>
      </c>
      <c r="J3148" s="1">
        <v>41669</v>
      </c>
      <c r="K3148" s="42">
        <v>5.3</v>
      </c>
      <c r="L3148" t="str">
        <f t="shared" si="352"/>
        <v>Somero</v>
      </c>
      <c r="M3148" s="2" t="s">
        <v>1393</v>
      </c>
      <c r="N3148" t="str">
        <f>VLOOKUP(M3148,spp!A:B,2,FALSE)</f>
        <v>Kiphosus sp.</v>
      </c>
      <c r="O3148">
        <f t="shared" si="351"/>
        <v>2</v>
      </c>
      <c r="S3148">
        <v>2</v>
      </c>
      <c r="AJ3148">
        <f>VLOOKUP(M3148,spp!A:C,3,FALSE)</f>
        <v>2.18E-2</v>
      </c>
      <c r="AK3148">
        <f>VLOOKUP(M3148,spp!A:D,4,FALSE)</f>
        <v>3</v>
      </c>
      <c r="AL3148">
        <f t="shared" si="353"/>
        <v>233.66874999999999</v>
      </c>
      <c r="AM3148">
        <f t="shared" si="354"/>
        <v>5.8417187500000001</v>
      </c>
      <c r="AN3148">
        <f t="shared" si="355"/>
        <v>58.417187499999997</v>
      </c>
      <c r="AO3148">
        <f t="shared" si="356"/>
        <v>5.8417187499999995E-2</v>
      </c>
      <c r="AP3148">
        <f t="shared" si="357"/>
        <v>0.04</v>
      </c>
      <c r="AQ3148">
        <f>VLOOKUP(M3148,spp!A:H,8,FALSE)</f>
        <v>2.9</v>
      </c>
      <c r="AR3148" t="str">
        <f>VLOOKUP(M3148,spp!A:K,10,FALSE)</f>
        <v>Herbívoro</v>
      </c>
      <c r="AS3148" t="str">
        <f>VLOOKUP(M3148,spp!A:L,12,FALSE)</f>
        <v>LC</v>
      </c>
    </row>
    <row r="3149" spans="1:45" x14ac:dyDescent="0.3">
      <c r="A3149">
        <v>5</v>
      </c>
      <c r="B3149" s="2" t="s">
        <v>983</v>
      </c>
      <c r="C3149" s="2" t="s">
        <v>990</v>
      </c>
      <c r="D3149" s="2" t="s">
        <v>995</v>
      </c>
      <c r="E3149" s="2" t="s">
        <v>1123</v>
      </c>
      <c r="F3149">
        <v>1</v>
      </c>
      <c r="G3149" s="1">
        <v>41654</v>
      </c>
      <c r="H3149" s="61">
        <v>2014</v>
      </c>
      <c r="I3149" s="5" t="s">
        <v>986</v>
      </c>
      <c r="J3149" s="1">
        <v>41669</v>
      </c>
      <c r="K3149" s="42">
        <v>5.3</v>
      </c>
      <c r="L3149" t="str">
        <f t="shared" si="352"/>
        <v>Somero</v>
      </c>
      <c r="M3149" s="2" t="s">
        <v>1042</v>
      </c>
      <c r="N3149" t="str">
        <f>VLOOKUP(M3149,spp!A:B,2,FALSE)</f>
        <v>Bodianus diplotaenia</v>
      </c>
      <c r="O3149">
        <f t="shared" si="351"/>
        <v>1</v>
      </c>
      <c r="S3149">
        <v>1</v>
      </c>
      <c r="AJ3149">
        <f>VLOOKUP(M3149,spp!A:C,3,FALSE)</f>
        <v>2.01E-2</v>
      </c>
      <c r="AK3149">
        <f>VLOOKUP(M3149,spp!A:D,4,FALSE)</f>
        <v>2</v>
      </c>
      <c r="AL3149">
        <f t="shared" si="353"/>
        <v>6.1556249999999997</v>
      </c>
      <c r="AM3149">
        <f t="shared" si="354"/>
        <v>0.153890625</v>
      </c>
      <c r="AN3149">
        <f t="shared" si="355"/>
        <v>1.5389062500000001</v>
      </c>
      <c r="AO3149">
        <f t="shared" si="356"/>
        <v>1.5389062500000001E-3</v>
      </c>
      <c r="AP3149">
        <f t="shared" si="357"/>
        <v>0.02</v>
      </c>
      <c r="AQ3149">
        <f>VLOOKUP(M3149,spp!A:H,8,FALSE)</f>
        <v>3.4</v>
      </c>
      <c r="AR3149" t="str">
        <f>VLOOKUP(M3149,spp!A:K,10,FALSE)</f>
        <v>Depredador</v>
      </c>
      <c r="AS3149" t="str">
        <f>VLOOKUP(M3149,spp!A:L,12,FALSE)</f>
        <v>LC</v>
      </c>
    </row>
    <row r="3150" spans="1:45" x14ac:dyDescent="0.3">
      <c r="A3150">
        <v>5</v>
      </c>
      <c r="B3150" s="2" t="s">
        <v>983</v>
      </c>
      <c r="C3150" s="2" t="s">
        <v>990</v>
      </c>
      <c r="D3150" s="2" t="s">
        <v>995</v>
      </c>
      <c r="E3150" s="2" t="s">
        <v>1123</v>
      </c>
      <c r="F3150">
        <v>1</v>
      </c>
      <c r="G3150" s="1">
        <v>41654</v>
      </c>
      <c r="H3150" s="61">
        <v>2014</v>
      </c>
      <c r="I3150" s="5" t="s">
        <v>986</v>
      </c>
      <c r="J3150" s="1">
        <v>41669</v>
      </c>
      <c r="K3150" s="42">
        <v>5.3</v>
      </c>
      <c r="L3150" t="str">
        <f t="shared" si="352"/>
        <v>Somero</v>
      </c>
      <c r="M3150" s="2" t="s">
        <v>1060</v>
      </c>
      <c r="N3150" t="str">
        <f>VLOOKUP(M3150,spp!A:B,2,FALSE)</f>
        <v>Caranx caballus</v>
      </c>
      <c r="O3150">
        <f t="shared" si="351"/>
        <v>3</v>
      </c>
      <c r="S3150">
        <v>3</v>
      </c>
      <c r="AJ3150">
        <f>VLOOKUP(M3150,spp!A:C,3,FALSE)</f>
        <v>2</v>
      </c>
      <c r="AK3150">
        <f>VLOOKUP(M3150,spp!A:D,4,FALSE)</f>
        <v>3</v>
      </c>
      <c r="AL3150">
        <f t="shared" si="353"/>
        <v>32156.25</v>
      </c>
      <c r="AM3150">
        <f t="shared" si="354"/>
        <v>803.90625</v>
      </c>
      <c r="AN3150">
        <f t="shared" si="355"/>
        <v>8039.0625</v>
      </c>
      <c r="AO3150">
        <f t="shared" si="356"/>
        <v>8.0390625</v>
      </c>
      <c r="AP3150">
        <f t="shared" si="357"/>
        <v>0.06</v>
      </c>
      <c r="AQ3150">
        <f>VLOOKUP(M3150,spp!A:H,8,FALSE)</f>
        <v>4</v>
      </c>
      <c r="AR3150" t="str">
        <f>VLOOKUP(M3150,spp!A:K,10,FALSE)</f>
        <v>Depredador Tope</v>
      </c>
      <c r="AS3150" t="str">
        <f>VLOOKUP(M3150,spp!A:L,12,FALSE)</f>
        <v>LC</v>
      </c>
    </row>
    <row r="3151" spans="1:45" x14ac:dyDescent="0.3">
      <c r="A3151">
        <v>5</v>
      </c>
      <c r="B3151" s="2" t="s">
        <v>983</v>
      </c>
      <c r="C3151" s="2" t="s">
        <v>990</v>
      </c>
      <c r="D3151" s="2" t="s">
        <v>995</v>
      </c>
      <c r="E3151" s="2" t="s">
        <v>1123</v>
      </c>
      <c r="F3151">
        <v>1</v>
      </c>
      <c r="G3151" s="1">
        <v>41654</v>
      </c>
      <c r="H3151" s="61">
        <v>2014</v>
      </c>
      <c r="I3151" s="5" t="s">
        <v>986</v>
      </c>
      <c r="J3151" s="1">
        <v>41669</v>
      </c>
      <c r="K3151" s="42">
        <v>5.3</v>
      </c>
      <c r="L3151" t="str">
        <f t="shared" si="352"/>
        <v>Somero</v>
      </c>
      <c r="M3151" s="2" t="s">
        <v>1022</v>
      </c>
      <c r="N3151" t="str">
        <f>VLOOKUP(M3151,spp!A:B,2,FALSE)</f>
        <v>Epinephelus labriformis</v>
      </c>
      <c r="O3151">
        <f t="shared" si="351"/>
        <v>2</v>
      </c>
      <c r="T3151">
        <v>2</v>
      </c>
      <c r="AJ3151">
        <f>VLOOKUP(M3151,spp!A:C,3,FALSE)</f>
        <v>3</v>
      </c>
      <c r="AK3151">
        <f>VLOOKUP(M3151,spp!A:D,4,FALSE)</f>
        <v>2.9</v>
      </c>
      <c r="AL3151">
        <f t="shared" si="353"/>
        <v>67948.093469783897</v>
      </c>
      <c r="AM3151">
        <f t="shared" si="354"/>
        <v>1698.7023367445975</v>
      </c>
      <c r="AN3151">
        <f t="shared" si="355"/>
        <v>16987.023367445974</v>
      </c>
      <c r="AO3151">
        <f t="shared" si="356"/>
        <v>16.987023367445975</v>
      </c>
      <c r="AP3151">
        <f t="shared" si="357"/>
        <v>0.04</v>
      </c>
      <c r="AQ3151">
        <f>VLOOKUP(M3151,spp!A:H,8,FALSE)</f>
        <v>4</v>
      </c>
      <c r="AR3151" t="str">
        <f>VLOOKUP(M3151,spp!A:K,10,FALSE)</f>
        <v>Depredador Tope</v>
      </c>
      <c r="AS3151" t="str">
        <f>VLOOKUP(M3151,spp!A:L,12,FALSE)</f>
        <v>LC</v>
      </c>
    </row>
    <row r="3152" spans="1:45" x14ac:dyDescent="0.3">
      <c r="A3152">
        <v>5</v>
      </c>
      <c r="B3152" s="2" t="s">
        <v>983</v>
      </c>
      <c r="C3152" s="2" t="s">
        <v>990</v>
      </c>
      <c r="D3152" s="2" t="s">
        <v>995</v>
      </c>
      <c r="E3152" s="2" t="s">
        <v>1123</v>
      </c>
      <c r="F3152">
        <v>1</v>
      </c>
      <c r="G3152" s="1">
        <v>41654</v>
      </c>
      <c r="H3152" s="61">
        <v>2014</v>
      </c>
      <c r="I3152" s="5" t="s">
        <v>986</v>
      </c>
      <c r="J3152" s="1">
        <v>41669</v>
      </c>
      <c r="K3152" s="42">
        <v>5.3</v>
      </c>
      <c r="L3152" t="str">
        <f t="shared" si="352"/>
        <v>Somero</v>
      </c>
      <c r="M3152" s="2" t="s">
        <v>1036</v>
      </c>
      <c r="N3152" t="str">
        <f>VLOOKUP(M3152,spp!A:B,2,FALSE)</f>
        <v>Chaetodon humeralis</v>
      </c>
      <c r="O3152">
        <f t="shared" si="351"/>
        <v>3</v>
      </c>
      <c r="R3152">
        <v>3</v>
      </c>
      <c r="AJ3152">
        <f>VLOOKUP(M3152,spp!A:C,3,FALSE)</f>
        <v>2</v>
      </c>
      <c r="AK3152">
        <f>VLOOKUP(M3152,spp!A:D,4,FALSE)</f>
        <v>2.9895</v>
      </c>
      <c r="AL3152">
        <f t="shared" si="353"/>
        <v>11412.051799804032</v>
      </c>
      <c r="AM3152">
        <f t="shared" si="354"/>
        <v>285.30129499510082</v>
      </c>
      <c r="AN3152">
        <f t="shared" si="355"/>
        <v>2853.0129499510081</v>
      </c>
      <c r="AO3152">
        <f t="shared" si="356"/>
        <v>2.8530129499510082</v>
      </c>
      <c r="AP3152">
        <f t="shared" si="357"/>
        <v>0.06</v>
      </c>
      <c r="AQ3152">
        <f>VLOOKUP(M3152,spp!A:H,8,FALSE)</f>
        <v>2.7</v>
      </c>
      <c r="AR3152" t="str">
        <f>VLOOKUP(M3152,spp!A:K,10,FALSE)</f>
        <v>Herbívoro</v>
      </c>
      <c r="AS3152" t="str">
        <f>VLOOKUP(M3152,spp!A:L,12,FALSE)</f>
        <v>LC</v>
      </c>
    </row>
    <row r="3153" spans="1:45" x14ac:dyDescent="0.3">
      <c r="A3153">
        <v>5</v>
      </c>
      <c r="B3153" s="2" t="s">
        <v>983</v>
      </c>
      <c r="C3153" s="2" t="s">
        <v>990</v>
      </c>
      <c r="D3153" s="2" t="s">
        <v>995</v>
      </c>
      <c r="E3153" s="2" t="s">
        <v>1123</v>
      </c>
      <c r="F3153">
        <v>1</v>
      </c>
      <c r="G3153" s="1">
        <v>41654</v>
      </c>
      <c r="H3153" s="61">
        <v>2014</v>
      </c>
      <c r="I3153" s="5" t="s">
        <v>986</v>
      </c>
      <c r="J3153" s="1">
        <v>41669</v>
      </c>
      <c r="K3153" s="42">
        <v>5.3</v>
      </c>
      <c r="L3153" t="str">
        <f t="shared" si="352"/>
        <v>Somero</v>
      </c>
      <c r="M3153" s="2" t="s">
        <v>1054</v>
      </c>
      <c r="N3153" t="str">
        <f>VLOOKUP(M3153,spp!A:B,2,FALSE)</f>
        <v>Halichoeres nicholsi</v>
      </c>
      <c r="O3153">
        <f t="shared" si="351"/>
        <v>1</v>
      </c>
      <c r="S3153">
        <v>1</v>
      </c>
      <c r="AJ3153">
        <f>VLOOKUP(M3153,spp!A:C,3,FALSE)</f>
        <v>1.26E-2</v>
      </c>
      <c r="AK3153">
        <f>VLOOKUP(M3153,spp!A:D,4,FALSE)</f>
        <v>3</v>
      </c>
      <c r="AL3153">
        <f t="shared" si="353"/>
        <v>67.528125000000003</v>
      </c>
      <c r="AM3153">
        <f t="shared" si="354"/>
        <v>1.688203125</v>
      </c>
      <c r="AN3153">
        <f t="shared" si="355"/>
        <v>16.882031250000001</v>
      </c>
      <c r="AO3153">
        <f t="shared" si="356"/>
        <v>1.6882031250000002E-2</v>
      </c>
      <c r="AP3153">
        <f t="shared" si="357"/>
        <v>0.02</v>
      </c>
      <c r="AQ3153">
        <f>VLOOKUP(M3153,spp!A:H,8,FALSE)</f>
        <v>4</v>
      </c>
      <c r="AR3153" t="str">
        <f>VLOOKUP(M3153,spp!A:K,10,FALSE)</f>
        <v>Depredador Tope</v>
      </c>
      <c r="AS3153" t="str">
        <f>VLOOKUP(M3153,spp!A:L,12,FALSE)</f>
        <v>LC</v>
      </c>
    </row>
    <row r="3154" spans="1:45" x14ac:dyDescent="0.3">
      <c r="A3154">
        <v>5</v>
      </c>
      <c r="B3154" s="2" t="s">
        <v>983</v>
      </c>
      <c r="C3154" s="2" t="s">
        <v>990</v>
      </c>
      <c r="D3154" s="2" t="s">
        <v>995</v>
      </c>
      <c r="E3154" s="2" t="s">
        <v>1123</v>
      </c>
      <c r="F3154">
        <v>1</v>
      </c>
      <c r="G3154" s="1">
        <v>41654</v>
      </c>
      <c r="H3154" s="61">
        <v>2014</v>
      </c>
      <c r="I3154" s="5" t="s">
        <v>986</v>
      </c>
      <c r="J3154" s="1">
        <v>41669</v>
      </c>
      <c r="K3154" s="42">
        <v>5.3</v>
      </c>
      <c r="L3154" t="str">
        <f t="shared" si="352"/>
        <v>Somero</v>
      </c>
      <c r="M3154" s="2" t="s">
        <v>1056</v>
      </c>
      <c r="N3154" t="str">
        <f>VLOOKUP(M3154,spp!A:B,2,FALSE)</f>
        <v>Canthigaster punctatissima</v>
      </c>
      <c r="O3154">
        <f t="shared" si="351"/>
        <v>3</v>
      </c>
      <c r="Q3154">
        <v>3</v>
      </c>
      <c r="AJ3154">
        <f>VLOOKUP(M3154,spp!A:C,3,FALSE)</f>
        <v>1</v>
      </c>
      <c r="AK3154">
        <f>VLOOKUP(M3154,spp!A:D,4,FALSE)</f>
        <v>2</v>
      </c>
      <c r="AL3154">
        <f t="shared" si="353"/>
        <v>168.75</v>
      </c>
      <c r="AM3154">
        <f t="shared" si="354"/>
        <v>4.21875</v>
      </c>
      <c r="AN3154">
        <f t="shared" si="355"/>
        <v>42.1875</v>
      </c>
      <c r="AO3154">
        <f t="shared" si="356"/>
        <v>4.2187500000000003E-2</v>
      </c>
      <c r="AP3154">
        <f t="shared" si="357"/>
        <v>0.06</v>
      </c>
      <c r="AQ3154">
        <f>VLOOKUP(M3154,spp!A:H,8,FALSE)</f>
        <v>3</v>
      </c>
      <c r="AR3154" t="str">
        <f>VLOOKUP(M3154,spp!A:K,10,FALSE)</f>
        <v>Depredador</v>
      </c>
      <c r="AS3154" t="str">
        <f>VLOOKUP(M3154,spp!A:L,12,FALSE)</f>
        <v>LC</v>
      </c>
    </row>
    <row r="3155" spans="1:45" x14ac:dyDescent="0.3">
      <c r="A3155">
        <v>5</v>
      </c>
      <c r="B3155" s="2" t="s">
        <v>983</v>
      </c>
      <c r="C3155" s="2" t="s">
        <v>990</v>
      </c>
      <c r="D3155" s="2" t="s">
        <v>995</v>
      </c>
      <c r="E3155" s="2" t="s">
        <v>1123</v>
      </c>
      <c r="F3155">
        <v>1</v>
      </c>
      <c r="G3155" s="1">
        <v>41654</v>
      </c>
      <c r="H3155" s="61">
        <v>2014</v>
      </c>
      <c r="I3155" s="5" t="s">
        <v>986</v>
      </c>
      <c r="J3155" s="1">
        <v>41669</v>
      </c>
      <c r="K3155" s="42">
        <v>5.3</v>
      </c>
      <c r="L3155" t="str">
        <f t="shared" si="352"/>
        <v>Somero</v>
      </c>
      <c r="M3155" s="2" t="s">
        <v>1029</v>
      </c>
      <c r="N3155" t="str">
        <f>VLOOKUP(M3155,spp!A:B,2,FALSE)</f>
        <v>Cirrhitus rivulatus</v>
      </c>
      <c r="O3155">
        <f t="shared" si="351"/>
        <v>2</v>
      </c>
      <c r="S3155">
        <v>2</v>
      </c>
      <c r="AJ3155">
        <f>VLOOKUP(M3155,spp!A:C,3,FALSE)</f>
        <v>2.76E-2</v>
      </c>
      <c r="AK3155">
        <f>VLOOKUP(M3155,spp!A:D,4,FALSE)</f>
        <v>3</v>
      </c>
      <c r="AL3155">
        <f t="shared" si="353"/>
        <v>295.83749999999998</v>
      </c>
      <c r="AM3155">
        <f t="shared" si="354"/>
        <v>7.3959374999999996</v>
      </c>
      <c r="AN3155">
        <f t="shared" si="355"/>
        <v>73.959374999999994</v>
      </c>
      <c r="AO3155">
        <f t="shared" si="356"/>
        <v>7.3959374999999994E-2</v>
      </c>
      <c r="AP3155">
        <f t="shared" si="357"/>
        <v>0.04</v>
      </c>
      <c r="AQ3155">
        <f>VLOOKUP(M3155,spp!A:H,8,FALSE)</f>
        <v>4</v>
      </c>
      <c r="AR3155" t="str">
        <f>VLOOKUP(M3155,spp!A:K,10,FALSE)</f>
        <v>Depredador Tope</v>
      </c>
      <c r="AS3155" t="str">
        <f>VLOOKUP(M3155,spp!A:L,12,FALSE)</f>
        <v>LC</v>
      </c>
    </row>
    <row r="3156" spans="1:45" x14ac:dyDescent="0.3">
      <c r="A3156">
        <v>5</v>
      </c>
      <c r="B3156" s="2" t="s">
        <v>983</v>
      </c>
      <c r="C3156" s="2" t="s">
        <v>990</v>
      </c>
      <c r="D3156" s="2" t="s">
        <v>995</v>
      </c>
      <c r="E3156" s="2" t="s">
        <v>1123</v>
      </c>
      <c r="F3156">
        <v>1</v>
      </c>
      <c r="G3156" s="1">
        <v>41654</v>
      </c>
      <c r="H3156" s="61">
        <v>2014</v>
      </c>
      <c r="I3156" s="5" t="s">
        <v>986</v>
      </c>
      <c r="J3156" s="1">
        <v>41669</v>
      </c>
      <c r="K3156" s="42">
        <v>5.3</v>
      </c>
      <c r="L3156" t="str">
        <f t="shared" si="352"/>
        <v>Somero</v>
      </c>
      <c r="M3156" s="2" t="s">
        <v>1214</v>
      </c>
      <c r="N3156" t="str">
        <f>VLOOKUP(M3156,spp!A:B,2,FALSE)</f>
        <v>Diodon hystrix</v>
      </c>
      <c r="O3156">
        <f t="shared" si="351"/>
        <v>1</v>
      </c>
      <c r="T3156">
        <v>1</v>
      </c>
      <c r="AJ3156" t="str">
        <f>VLOOKUP(M3156,spp!A:C,3,FALSE)</f>
        <v>0.28499999999999998</v>
      </c>
      <c r="AK3156">
        <f>VLOOKUP(M3156,spp!A:D,4,FALSE)</f>
        <v>2</v>
      </c>
      <c r="AL3156">
        <f t="shared" si="353"/>
        <v>178.12499999999935</v>
      </c>
      <c r="AM3156">
        <f t="shared" si="354"/>
        <v>4.453124999999984</v>
      </c>
      <c r="AN3156">
        <f t="shared" si="355"/>
        <v>44.531249999999844</v>
      </c>
      <c r="AO3156">
        <f t="shared" si="356"/>
        <v>4.4531249999999842E-2</v>
      </c>
      <c r="AP3156">
        <f t="shared" si="357"/>
        <v>0.02</v>
      </c>
      <c r="AQ3156">
        <f>VLOOKUP(M3156,spp!A:H,8,FALSE)</f>
        <v>3.3</v>
      </c>
      <c r="AR3156" t="str">
        <f>VLOOKUP(M3156,spp!A:K,10,FALSE)</f>
        <v>Depredador</v>
      </c>
      <c r="AS3156" t="str">
        <f>VLOOKUP(M3156,spp!A:L,12,FALSE)</f>
        <v>NE</v>
      </c>
    </row>
    <row r="3157" spans="1:45" x14ac:dyDescent="0.3">
      <c r="A3157">
        <v>5</v>
      </c>
      <c r="B3157" s="2" t="s">
        <v>983</v>
      </c>
      <c r="C3157" s="2" t="s">
        <v>990</v>
      </c>
      <c r="D3157" s="2" t="s">
        <v>995</v>
      </c>
      <c r="E3157" s="2" t="s">
        <v>1123</v>
      </c>
      <c r="F3157">
        <v>1</v>
      </c>
      <c r="G3157" s="1">
        <v>41654</v>
      </c>
      <c r="H3157" s="61">
        <v>2014</v>
      </c>
      <c r="I3157" s="5" t="s">
        <v>986</v>
      </c>
      <c r="J3157" s="1">
        <v>41669</v>
      </c>
      <c r="K3157" s="42">
        <v>5.3</v>
      </c>
      <c r="L3157" t="str">
        <f t="shared" si="352"/>
        <v>Somero</v>
      </c>
      <c r="M3157" s="2" t="s">
        <v>1044</v>
      </c>
      <c r="N3157" t="str">
        <f>VLOOKUP(M3157,spp!A:B,2,FALSE)</f>
        <v>Scarus perrico</v>
      </c>
      <c r="O3157">
        <f t="shared" si="351"/>
        <v>1</v>
      </c>
      <c r="T3157">
        <v>1</v>
      </c>
      <c r="AJ3157">
        <f>VLOOKUP(M3157,spp!A:C,3,FALSE)</f>
        <v>1</v>
      </c>
      <c r="AK3157">
        <f>VLOOKUP(M3157,spp!A:D,4,FALSE)</f>
        <v>3</v>
      </c>
      <c r="AL3157">
        <f t="shared" si="353"/>
        <v>15625</v>
      </c>
      <c r="AM3157">
        <f t="shared" si="354"/>
        <v>390.625</v>
      </c>
      <c r="AN3157">
        <f t="shared" si="355"/>
        <v>3906.25</v>
      </c>
      <c r="AO3157">
        <f t="shared" si="356"/>
        <v>3.90625</v>
      </c>
      <c r="AP3157">
        <f t="shared" si="357"/>
        <v>0.02</v>
      </c>
      <c r="AQ3157">
        <f>VLOOKUP(M3157,spp!A:H,8,FALSE)</f>
        <v>2</v>
      </c>
      <c r="AR3157" t="str">
        <f>VLOOKUP(M3157,spp!A:K,10,FALSE)</f>
        <v>Herbívoro</v>
      </c>
      <c r="AS3157" t="str">
        <f>VLOOKUP(M3157,spp!A:L,12,FALSE)</f>
        <v>LC</v>
      </c>
    </row>
    <row r="3158" spans="1:45" x14ac:dyDescent="0.3">
      <c r="A3158">
        <v>5</v>
      </c>
      <c r="B3158" s="2" t="s">
        <v>983</v>
      </c>
      <c r="C3158" s="2" t="s">
        <v>990</v>
      </c>
      <c r="D3158" s="2" t="s">
        <v>995</v>
      </c>
      <c r="E3158" s="2" t="s">
        <v>1123</v>
      </c>
      <c r="F3158">
        <v>1</v>
      </c>
      <c r="G3158" s="1">
        <v>41654</v>
      </c>
      <c r="H3158" s="61">
        <v>2014</v>
      </c>
      <c r="I3158" s="5" t="s">
        <v>986</v>
      </c>
      <c r="J3158" s="1">
        <v>41669</v>
      </c>
      <c r="K3158" s="42">
        <v>5.3</v>
      </c>
      <c r="L3158" t="str">
        <f t="shared" si="352"/>
        <v>Somero</v>
      </c>
      <c r="M3158" s="2" t="s">
        <v>1075</v>
      </c>
      <c r="N3158" t="str">
        <f>VLOOKUP(M3158,spp!A:B,2,FALSE)</f>
        <v>Scarus compressus</v>
      </c>
      <c r="O3158">
        <f t="shared" si="351"/>
        <v>1</v>
      </c>
      <c r="T3158">
        <v>1</v>
      </c>
      <c r="AJ3158">
        <f>VLOOKUP(M3158,spp!A:C,3,FALSE)</f>
        <v>1</v>
      </c>
      <c r="AK3158">
        <f>VLOOKUP(M3158,spp!A:D,4,FALSE)</f>
        <v>3</v>
      </c>
      <c r="AL3158">
        <f t="shared" si="353"/>
        <v>15625</v>
      </c>
      <c r="AM3158">
        <f t="shared" si="354"/>
        <v>390.625</v>
      </c>
      <c r="AN3158">
        <f t="shared" si="355"/>
        <v>3906.25</v>
      </c>
      <c r="AO3158">
        <f t="shared" si="356"/>
        <v>3.90625</v>
      </c>
      <c r="AP3158">
        <f t="shared" si="357"/>
        <v>0.02</v>
      </c>
      <c r="AQ3158">
        <f>VLOOKUP(M3158,spp!A:H,8,FALSE)</f>
        <v>2</v>
      </c>
      <c r="AR3158" t="str">
        <f>VLOOKUP(M3158,spp!A:K,10,FALSE)</f>
        <v>Herbívoro</v>
      </c>
      <c r="AS3158" t="str">
        <f>VLOOKUP(M3158,spp!A:L,12,FALSE)</f>
        <v>LC</v>
      </c>
    </row>
    <row r="3159" spans="1:45" x14ac:dyDescent="0.3">
      <c r="A3159">
        <v>5</v>
      </c>
      <c r="B3159" s="2" t="s">
        <v>983</v>
      </c>
      <c r="C3159" s="2" t="s">
        <v>990</v>
      </c>
      <c r="D3159" s="2" t="s">
        <v>995</v>
      </c>
      <c r="E3159" s="2" t="s">
        <v>1123</v>
      </c>
      <c r="F3159">
        <v>2</v>
      </c>
      <c r="G3159" s="1">
        <v>41654</v>
      </c>
      <c r="H3159" s="61">
        <v>2014</v>
      </c>
      <c r="I3159" s="5" t="s">
        <v>986</v>
      </c>
      <c r="J3159" s="1">
        <v>41669</v>
      </c>
      <c r="K3159" s="42">
        <v>5.4</v>
      </c>
      <c r="L3159" t="str">
        <f t="shared" si="352"/>
        <v>Somero</v>
      </c>
      <c r="M3159" s="2" t="s">
        <v>1046</v>
      </c>
      <c r="N3159" t="str">
        <f>VLOOKUP(M3159,spp!A:B,2,FALSE)</f>
        <v>Arothron meleagris</v>
      </c>
      <c r="O3159">
        <f t="shared" si="351"/>
        <v>2</v>
      </c>
      <c r="T3159">
        <v>2</v>
      </c>
      <c r="AJ3159">
        <f>VLOOKUP(M3159,spp!A:C,3,FALSE)</f>
        <v>3</v>
      </c>
      <c r="AK3159">
        <f>VLOOKUP(M3159,spp!A:D,4,FALSE)</f>
        <v>2</v>
      </c>
      <c r="AL3159">
        <f t="shared" si="353"/>
        <v>3750</v>
      </c>
      <c r="AM3159">
        <f t="shared" si="354"/>
        <v>93.75</v>
      </c>
      <c r="AN3159">
        <f t="shared" si="355"/>
        <v>937.5</v>
      </c>
      <c r="AO3159">
        <f t="shared" si="356"/>
        <v>0.9375</v>
      </c>
      <c r="AP3159">
        <f t="shared" si="357"/>
        <v>0.04</v>
      </c>
      <c r="AQ3159">
        <f>VLOOKUP(M3159,spp!A:H,8,FALSE)</f>
        <v>3.4</v>
      </c>
      <c r="AR3159" t="str">
        <f>VLOOKUP(M3159,spp!A:K,10,FALSE)</f>
        <v>Depredador</v>
      </c>
      <c r="AS3159" t="str">
        <f>VLOOKUP(M3159,spp!A:L,12,FALSE)</f>
        <v>NE</v>
      </c>
    </row>
    <row r="3160" spans="1:45" x14ac:dyDescent="0.3">
      <c r="A3160">
        <v>5</v>
      </c>
      <c r="B3160" s="2" t="s">
        <v>983</v>
      </c>
      <c r="C3160" s="2" t="s">
        <v>990</v>
      </c>
      <c r="D3160" s="2" t="s">
        <v>995</v>
      </c>
      <c r="E3160" s="2" t="s">
        <v>1123</v>
      </c>
      <c r="F3160">
        <v>2</v>
      </c>
      <c r="G3160" s="1">
        <v>41654</v>
      </c>
      <c r="H3160" s="61">
        <v>2014</v>
      </c>
      <c r="I3160" s="5" t="s">
        <v>986</v>
      </c>
      <c r="J3160" s="1">
        <v>41669</v>
      </c>
      <c r="K3160" s="42">
        <v>5.4</v>
      </c>
      <c r="L3160" t="str">
        <f t="shared" si="352"/>
        <v>Somero</v>
      </c>
      <c r="M3160" s="2" t="s">
        <v>1214</v>
      </c>
      <c r="N3160" t="str">
        <f>VLOOKUP(M3160,spp!A:B,2,FALSE)</f>
        <v>Diodon hystrix</v>
      </c>
      <c r="O3160">
        <f t="shared" si="351"/>
        <v>1</v>
      </c>
      <c r="T3160">
        <v>1</v>
      </c>
      <c r="AJ3160" t="str">
        <f>VLOOKUP(M3160,spp!A:C,3,FALSE)</f>
        <v>0.28499999999999998</v>
      </c>
      <c r="AK3160">
        <f>VLOOKUP(M3160,spp!A:D,4,FALSE)</f>
        <v>2</v>
      </c>
      <c r="AL3160">
        <f t="shared" si="353"/>
        <v>178.12499999999935</v>
      </c>
      <c r="AM3160">
        <f t="shared" si="354"/>
        <v>4.453124999999984</v>
      </c>
      <c r="AN3160">
        <f t="shared" si="355"/>
        <v>44.531249999999844</v>
      </c>
      <c r="AO3160">
        <f t="shared" si="356"/>
        <v>4.4531249999999842E-2</v>
      </c>
      <c r="AP3160">
        <f t="shared" si="357"/>
        <v>0.02</v>
      </c>
      <c r="AQ3160">
        <f>VLOOKUP(M3160,spp!A:H,8,FALSE)</f>
        <v>3.3</v>
      </c>
      <c r="AR3160" t="str">
        <f>VLOOKUP(M3160,spp!A:K,10,FALSE)</f>
        <v>Depredador</v>
      </c>
      <c r="AS3160" t="str">
        <f>VLOOKUP(M3160,spp!A:L,12,FALSE)</f>
        <v>NE</v>
      </c>
    </row>
    <row r="3161" spans="1:45" x14ac:dyDescent="0.3">
      <c r="A3161">
        <v>5</v>
      </c>
      <c r="B3161" s="2" t="s">
        <v>983</v>
      </c>
      <c r="C3161" s="2" t="s">
        <v>990</v>
      </c>
      <c r="D3161" s="2" t="s">
        <v>995</v>
      </c>
      <c r="E3161" s="2" t="s">
        <v>1123</v>
      </c>
      <c r="F3161">
        <v>2</v>
      </c>
      <c r="G3161" s="1">
        <v>41654</v>
      </c>
      <c r="H3161" s="61">
        <v>2014</v>
      </c>
      <c r="I3161" s="5" t="s">
        <v>986</v>
      </c>
      <c r="J3161" s="1">
        <v>41669</v>
      </c>
      <c r="K3161" s="42">
        <v>5.4</v>
      </c>
      <c r="L3161" t="str">
        <f t="shared" si="352"/>
        <v>Somero</v>
      </c>
      <c r="M3161" s="2" t="s">
        <v>1050</v>
      </c>
      <c r="N3161" t="str">
        <f>VLOOKUP(M3161,spp!A:B,2,FALSE)</f>
        <v>Stegastes flavilatus</v>
      </c>
      <c r="O3161">
        <f t="shared" si="351"/>
        <v>9</v>
      </c>
      <c r="R3161">
        <v>9</v>
      </c>
      <c r="AJ3161">
        <f>VLOOKUP(M3161,spp!A:C,3,FALSE)</f>
        <v>3.49E-2</v>
      </c>
      <c r="AK3161">
        <f>VLOOKUP(M3161,spp!A:D,4,FALSE)</f>
        <v>2</v>
      </c>
      <c r="AL3161">
        <f t="shared" si="353"/>
        <v>49.078125</v>
      </c>
      <c r="AM3161">
        <f t="shared" si="354"/>
        <v>1.2269531250000001</v>
      </c>
      <c r="AN3161">
        <f t="shared" si="355"/>
        <v>12.26953125</v>
      </c>
      <c r="AO3161">
        <f t="shared" si="356"/>
        <v>1.226953125E-2</v>
      </c>
      <c r="AP3161">
        <f t="shared" si="357"/>
        <v>0.18</v>
      </c>
      <c r="AQ3161">
        <f>VLOOKUP(M3161,spp!A:H,8,FALSE)</f>
        <v>2</v>
      </c>
      <c r="AR3161" t="str">
        <f>VLOOKUP(M3161,spp!A:K,10,FALSE)</f>
        <v>Herbívoro</v>
      </c>
      <c r="AS3161" t="str">
        <f>VLOOKUP(M3161,spp!A:L,12,FALSE)</f>
        <v>LC</v>
      </c>
    </row>
    <row r="3162" spans="1:45" x14ac:dyDescent="0.3">
      <c r="A3162">
        <v>5</v>
      </c>
      <c r="B3162" s="2" t="s">
        <v>983</v>
      </c>
      <c r="C3162" s="2" t="s">
        <v>990</v>
      </c>
      <c r="D3162" s="2" t="s">
        <v>995</v>
      </c>
      <c r="E3162" s="2" t="s">
        <v>1123</v>
      </c>
      <c r="F3162">
        <v>2</v>
      </c>
      <c r="G3162" s="1">
        <v>41654</v>
      </c>
      <c r="H3162" s="61">
        <v>2014</v>
      </c>
      <c r="I3162" s="5" t="s">
        <v>986</v>
      </c>
      <c r="J3162" s="1">
        <v>41669</v>
      </c>
      <c r="K3162" s="42">
        <v>5.4</v>
      </c>
      <c r="L3162" t="str">
        <f t="shared" si="352"/>
        <v>Somero</v>
      </c>
      <c r="M3162" s="2" t="s">
        <v>1026</v>
      </c>
      <c r="N3162" t="str">
        <f>VLOOKUP(M3162,spp!A:B,2,FALSE)</f>
        <v>Microspathodon dorsalis</v>
      </c>
      <c r="O3162">
        <f t="shared" si="351"/>
        <v>3</v>
      </c>
      <c r="S3162">
        <v>3</v>
      </c>
      <c r="AJ3162">
        <f>VLOOKUP(M3162,spp!A:C,3,FALSE)</f>
        <v>2</v>
      </c>
      <c r="AK3162">
        <f>VLOOKUP(M3162,spp!A:D,4,FALSE)</f>
        <v>3</v>
      </c>
      <c r="AL3162">
        <f t="shared" si="353"/>
        <v>32156.25</v>
      </c>
      <c r="AM3162">
        <f t="shared" si="354"/>
        <v>803.90625</v>
      </c>
      <c r="AN3162">
        <f t="shared" si="355"/>
        <v>8039.0625</v>
      </c>
      <c r="AO3162">
        <f t="shared" si="356"/>
        <v>8.0390625</v>
      </c>
      <c r="AP3162">
        <f t="shared" si="357"/>
        <v>0.06</v>
      </c>
      <c r="AQ3162">
        <f>VLOOKUP(M3162,spp!A:H,8,FALSE)</f>
        <v>2.1</v>
      </c>
      <c r="AR3162" t="str">
        <f>VLOOKUP(M3162,spp!A:K,10,FALSE)</f>
        <v>Herbívoro</v>
      </c>
      <c r="AS3162" t="str">
        <f>VLOOKUP(M3162,spp!A:L,12,FALSE)</f>
        <v>LC</v>
      </c>
    </row>
    <row r="3163" spans="1:45" x14ac:dyDescent="0.3">
      <c r="A3163">
        <v>5</v>
      </c>
      <c r="B3163" s="2" t="s">
        <v>983</v>
      </c>
      <c r="C3163" s="2" t="s">
        <v>990</v>
      </c>
      <c r="D3163" s="2" t="s">
        <v>995</v>
      </c>
      <c r="E3163" s="2" t="s">
        <v>1123</v>
      </c>
      <c r="F3163">
        <v>2</v>
      </c>
      <c r="G3163" s="1">
        <v>41654</v>
      </c>
      <c r="H3163" s="61">
        <v>2014</v>
      </c>
      <c r="I3163" s="5" t="s">
        <v>986</v>
      </c>
      <c r="J3163" s="1">
        <v>41669</v>
      </c>
      <c r="K3163" s="42">
        <v>5.4</v>
      </c>
      <c r="L3163" t="str">
        <f t="shared" si="352"/>
        <v>Somero</v>
      </c>
      <c r="M3163" s="2" t="s">
        <v>1033</v>
      </c>
      <c r="N3163" t="str">
        <f>VLOOKUP(M3163,spp!A:B,2,FALSE)</f>
        <v>Cephalopholis panamensis</v>
      </c>
      <c r="O3163">
        <f t="shared" ref="O3163:O3226" si="358">+SUM(P3163:AF3163)</f>
        <v>2</v>
      </c>
      <c r="S3163">
        <v>2</v>
      </c>
      <c r="AJ3163">
        <f>VLOOKUP(M3163,spp!A:C,3,FALSE)</f>
        <v>2</v>
      </c>
      <c r="AK3163">
        <f>VLOOKUP(M3163,spp!A:D,4,FALSE)</f>
        <v>3</v>
      </c>
      <c r="AL3163">
        <f t="shared" si="353"/>
        <v>21437.5</v>
      </c>
      <c r="AM3163">
        <f t="shared" si="354"/>
        <v>535.9375</v>
      </c>
      <c r="AN3163">
        <f t="shared" si="355"/>
        <v>5359.375</v>
      </c>
      <c r="AO3163">
        <f t="shared" si="356"/>
        <v>5.359375</v>
      </c>
      <c r="AP3163">
        <f t="shared" si="357"/>
        <v>0.04</v>
      </c>
      <c r="AQ3163">
        <f>VLOOKUP(M3163,spp!A:H,8,FALSE)</f>
        <v>4</v>
      </c>
      <c r="AR3163" t="str">
        <f>VLOOKUP(M3163,spp!A:K,10,FALSE)</f>
        <v>Depredador Tope</v>
      </c>
      <c r="AS3163" t="str">
        <f>VLOOKUP(M3163,spp!A:L,12,FALSE)</f>
        <v>LC</v>
      </c>
    </row>
    <row r="3164" spans="1:45" x14ac:dyDescent="0.3">
      <c r="A3164">
        <v>5</v>
      </c>
      <c r="B3164" s="2" t="s">
        <v>983</v>
      </c>
      <c r="C3164" s="2" t="s">
        <v>990</v>
      </c>
      <c r="D3164" s="2" t="s">
        <v>995</v>
      </c>
      <c r="E3164" s="2" t="s">
        <v>1123</v>
      </c>
      <c r="F3164">
        <v>2</v>
      </c>
      <c r="G3164" s="1">
        <v>41654</v>
      </c>
      <c r="H3164" s="61">
        <v>2014</v>
      </c>
      <c r="I3164" s="5" t="s">
        <v>986</v>
      </c>
      <c r="J3164" s="1">
        <v>41669</v>
      </c>
      <c r="K3164" s="42">
        <v>5.4</v>
      </c>
      <c r="L3164" t="str">
        <f t="shared" si="352"/>
        <v>Somero</v>
      </c>
      <c r="M3164" s="2" t="s">
        <v>1036</v>
      </c>
      <c r="N3164" t="str">
        <f>VLOOKUP(M3164,spp!A:B,2,FALSE)</f>
        <v>Chaetodon humeralis</v>
      </c>
      <c r="O3164">
        <f t="shared" si="358"/>
        <v>8</v>
      </c>
      <c r="Q3164">
        <v>8</v>
      </c>
      <c r="AJ3164">
        <f>VLOOKUP(M3164,spp!A:C,3,FALSE)</f>
        <v>2</v>
      </c>
      <c r="AK3164">
        <f>VLOOKUP(M3164,spp!A:D,4,FALSE)</f>
        <v>2.9895</v>
      </c>
      <c r="AL3164">
        <f t="shared" si="353"/>
        <v>6608.6937901848651</v>
      </c>
      <c r="AM3164">
        <f t="shared" si="354"/>
        <v>165.21734475462162</v>
      </c>
      <c r="AN3164">
        <f t="shared" si="355"/>
        <v>1652.1734475462163</v>
      </c>
      <c r="AO3164">
        <f t="shared" si="356"/>
        <v>1.6521734475462162</v>
      </c>
      <c r="AP3164">
        <f t="shared" si="357"/>
        <v>0.16</v>
      </c>
      <c r="AQ3164">
        <f>VLOOKUP(M3164,spp!A:H,8,FALSE)</f>
        <v>2.7</v>
      </c>
      <c r="AR3164" t="str">
        <f>VLOOKUP(M3164,spp!A:K,10,FALSE)</f>
        <v>Herbívoro</v>
      </c>
      <c r="AS3164" t="str">
        <f>VLOOKUP(M3164,spp!A:L,12,FALSE)</f>
        <v>LC</v>
      </c>
    </row>
    <row r="3165" spans="1:45" x14ac:dyDescent="0.3">
      <c r="A3165">
        <v>5</v>
      </c>
      <c r="B3165" s="2" t="s">
        <v>983</v>
      </c>
      <c r="C3165" s="2" t="s">
        <v>990</v>
      </c>
      <c r="D3165" s="2" t="s">
        <v>995</v>
      </c>
      <c r="E3165" s="2" t="s">
        <v>1123</v>
      </c>
      <c r="F3165">
        <v>2</v>
      </c>
      <c r="G3165" s="1">
        <v>41654</v>
      </c>
      <c r="H3165" s="61">
        <v>2014</v>
      </c>
      <c r="I3165" s="5" t="s">
        <v>986</v>
      </c>
      <c r="J3165" s="1">
        <v>41669</v>
      </c>
      <c r="K3165" s="42">
        <v>5.4</v>
      </c>
      <c r="L3165" t="str">
        <f t="shared" si="352"/>
        <v>Somero</v>
      </c>
      <c r="M3165" s="2" t="s">
        <v>1041</v>
      </c>
      <c r="N3165" t="str">
        <f>VLOOKUP(M3165,spp!A:B,2,FALSE)</f>
        <v>Chromis atrilobata</v>
      </c>
      <c r="O3165">
        <f t="shared" si="358"/>
        <v>70</v>
      </c>
      <c r="P3165">
        <v>70</v>
      </c>
      <c r="AJ3165">
        <f>VLOOKUP(M3165,spp!A:C,3,FALSE)</f>
        <v>5</v>
      </c>
      <c r="AK3165">
        <f>VLOOKUP(M3165,spp!A:D,4,FALSE)</f>
        <v>3.41655</v>
      </c>
      <c r="AL3165">
        <f t="shared" si="353"/>
        <v>8010.3221238666156</v>
      </c>
      <c r="AM3165">
        <f t="shared" si="354"/>
        <v>200.25805309666538</v>
      </c>
      <c r="AN3165">
        <f t="shared" si="355"/>
        <v>2002.5805309666539</v>
      </c>
      <c r="AO3165">
        <f t="shared" si="356"/>
        <v>2.0025805309666538</v>
      </c>
      <c r="AP3165">
        <f t="shared" si="357"/>
        <v>1.4</v>
      </c>
      <c r="AQ3165">
        <f>VLOOKUP(M3165,spp!A:H,8,FALSE)</f>
        <v>3.4</v>
      </c>
      <c r="AR3165" t="str">
        <f>VLOOKUP(M3165,spp!A:K,10,FALSE)</f>
        <v>Planctívoro</v>
      </c>
      <c r="AS3165" t="str">
        <f>VLOOKUP(M3165,spp!A:L,12,FALSE)</f>
        <v>LC</v>
      </c>
    </row>
    <row r="3166" spans="1:45" x14ac:dyDescent="0.3">
      <c r="A3166">
        <v>5</v>
      </c>
      <c r="B3166" s="2" t="s">
        <v>983</v>
      </c>
      <c r="C3166" s="2" t="s">
        <v>990</v>
      </c>
      <c r="D3166" s="2" t="s">
        <v>995</v>
      </c>
      <c r="E3166" s="2" t="s">
        <v>1123</v>
      </c>
      <c r="F3166">
        <v>2</v>
      </c>
      <c r="G3166" s="1">
        <v>41654</v>
      </c>
      <c r="H3166" s="61">
        <v>2014</v>
      </c>
      <c r="I3166" s="5" t="s">
        <v>986</v>
      </c>
      <c r="J3166" s="1">
        <v>41669</v>
      </c>
      <c r="K3166" s="42">
        <v>5.4</v>
      </c>
      <c r="L3166" t="str">
        <f t="shared" si="352"/>
        <v>Somero</v>
      </c>
      <c r="M3166" s="2" t="s">
        <v>1018</v>
      </c>
      <c r="N3166" t="str">
        <f>VLOOKUP(M3166,spp!A:B,2,FALSE)</f>
        <v>Pseudobalistes naufragium</v>
      </c>
      <c r="O3166">
        <f t="shared" si="358"/>
        <v>1</v>
      </c>
      <c r="T3166">
        <v>1</v>
      </c>
      <c r="AJ3166" t="str">
        <f>VLOOKUP(M3166,spp!A:C,3,FALSE)</f>
        <v>0.12970000000000001</v>
      </c>
      <c r="AK3166">
        <f>VLOOKUP(M3166,spp!A:D,4,FALSE)</f>
        <v>2</v>
      </c>
      <c r="AL3166">
        <f t="shared" si="353"/>
        <v>81.0625</v>
      </c>
      <c r="AM3166">
        <f t="shared" si="354"/>
        <v>2.0265624999999998</v>
      </c>
      <c r="AN3166">
        <f t="shared" si="355"/>
        <v>20.265625</v>
      </c>
      <c r="AO3166">
        <f t="shared" si="356"/>
        <v>2.0265624999999999E-2</v>
      </c>
      <c r="AP3166">
        <f t="shared" si="357"/>
        <v>0.02</v>
      </c>
      <c r="AQ3166">
        <f>VLOOKUP(M3166,spp!A:H,8,FALSE)</f>
        <v>3.8</v>
      </c>
      <c r="AR3166" t="str">
        <f>VLOOKUP(M3166,spp!A:K,10,FALSE)</f>
        <v>Depredador</v>
      </c>
      <c r="AS3166" t="str">
        <f>VLOOKUP(M3166,spp!A:L,12,FALSE)</f>
        <v>LC</v>
      </c>
    </row>
    <row r="3167" spans="1:45" x14ac:dyDescent="0.3">
      <c r="A3167">
        <v>5</v>
      </c>
      <c r="B3167" s="2" t="s">
        <v>983</v>
      </c>
      <c r="C3167" s="2" t="s">
        <v>990</v>
      </c>
      <c r="D3167" s="2" t="s">
        <v>995</v>
      </c>
      <c r="E3167" s="2" t="s">
        <v>1123</v>
      </c>
      <c r="F3167">
        <v>2</v>
      </c>
      <c r="G3167" s="1">
        <v>41654</v>
      </c>
      <c r="H3167" s="61">
        <v>2014</v>
      </c>
      <c r="I3167" s="5" t="s">
        <v>986</v>
      </c>
      <c r="J3167" s="1">
        <v>41669</v>
      </c>
      <c r="K3167" s="42">
        <v>5.4</v>
      </c>
      <c r="L3167" t="str">
        <f t="shared" si="352"/>
        <v>Somero</v>
      </c>
      <c r="M3167" s="2" t="s">
        <v>1198</v>
      </c>
      <c r="N3167" t="str">
        <f>VLOOKUP(M3167,spp!A:B,2,FALSE)</f>
        <v>Dermatolepis dermatolepis</v>
      </c>
      <c r="O3167">
        <f>+SUM(P3167:AF3167)</f>
        <v>1</v>
      </c>
      <c r="T3167">
        <v>1</v>
      </c>
      <c r="AJ3167">
        <f>VLOOKUP(M3167,spp!A:C,3,FALSE)</f>
        <v>1</v>
      </c>
      <c r="AK3167">
        <f>VLOOKUP(M3167,spp!A:D,4,FALSE)</f>
        <v>3</v>
      </c>
      <c r="AL3167">
        <f t="shared" si="353"/>
        <v>15625</v>
      </c>
      <c r="AM3167">
        <f t="shared" si="354"/>
        <v>390.625</v>
      </c>
      <c r="AN3167">
        <f t="shared" si="355"/>
        <v>3906.25</v>
      </c>
      <c r="AO3167">
        <f t="shared" si="356"/>
        <v>3.90625</v>
      </c>
      <c r="AP3167">
        <f t="shared" si="357"/>
        <v>0.02</v>
      </c>
      <c r="AQ3167">
        <f>VLOOKUP(M3167,spp!A:H,8,FALSE)</f>
        <v>4.5</v>
      </c>
      <c r="AR3167" t="str">
        <f>VLOOKUP(M3167,spp!A:K,10,FALSE)</f>
        <v>Depredador Tope</v>
      </c>
      <c r="AS3167" t="str">
        <f>VLOOKUP(M3167,spp!A:L,12,FALSE)</f>
        <v>LC</v>
      </c>
    </row>
    <row r="3168" spans="1:45" x14ac:dyDescent="0.3">
      <c r="A3168">
        <v>5</v>
      </c>
      <c r="B3168" s="2" t="s">
        <v>983</v>
      </c>
      <c r="C3168" s="2" t="s">
        <v>990</v>
      </c>
      <c r="D3168" s="2" t="s">
        <v>995</v>
      </c>
      <c r="E3168" s="2" t="s">
        <v>1123</v>
      </c>
      <c r="F3168">
        <v>2</v>
      </c>
      <c r="G3168" s="1">
        <v>41654</v>
      </c>
      <c r="H3168" s="61">
        <v>2014</v>
      </c>
      <c r="I3168" s="5" t="s">
        <v>986</v>
      </c>
      <c r="J3168" s="1">
        <v>41669</v>
      </c>
      <c r="K3168" s="42">
        <v>5.4</v>
      </c>
      <c r="L3168" t="str">
        <f t="shared" si="352"/>
        <v>Somero</v>
      </c>
      <c r="M3168" s="2" t="s">
        <v>1017</v>
      </c>
      <c r="N3168" t="str">
        <f>VLOOKUP(M3168,spp!A:B,2,FALSE)</f>
        <v>Halichoeres dispilus</v>
      </c>
      <c r="O3168">
        <f t="shared" si="358"/>
        <v>6</v>
      </c>
      <c r="P3168">
        <v>2</v>
      </c>
      <c r="Q3168">
        <v>4</v>
      </c>
      <c r="AJ3168">
        <f>VLOOKUP(M3168,spp!A:C,3,FALSE)</f>
        <v>1.26E-2</v>
      </c>
      <c r="AK3168">
        <f>VLOOKUP(M3168,spp!A:D,4,FALSE)</f>
        <v>3</v>
      </c>
      <c r="AL3168">
        <f t="shared" si="353"/>
        <v>21.65625</v>
      </c>
      <c r="AM3168">
        <f t="shared" si="354"/>
        <v>0.54140624999999998</v>
      </c>
      <c r="AN3168">
        <f t="shared" si="355"/>
        <v>5.4140625</v>
      </c>
      <c r="AO3168">
        <f t="shared" si="356"/>
        <v>5.4140624999999996E-3</v>
      </c>
      <c r="AP3168">
        <f t="shared" si="357"/>
        <v>0.12</v>
      </c>
      <c r="AQ3168">
        <f>VLOOKUP(M3168,spp!A:H,8,FALSE)</f>
        <v>3.9</v>
      </c>
      <c r="AR3168" t="str">
        <f>VLOOKUP(M3168,spp!A:K,10,FALSE)</f>
        <v>Depredador</v>
      </c>
      <c r="AS3168" t="str">
        <f>VLOOKUP(M3168,spp!A:L,12,FALSE)</f>
        <v>LC</v>
      </c>
    </row>
    <row r="3169" spans="1:45" x14ac:dyDescent="0.3">
      <c r="A3169">
        <v>5</v>
      </c>
      <c r="B3169" s="2" t="s">
        <v>983</v>
      </c>
      <c r="C3169" s="2" t="s">
        <v>990</v>
      </c>
      <c r="D3169" s="2" t="s">
        <v>995</v>
      </c>
      <c r="E3169" s="2" t="s">
        <v>1123</v>
      </c>
      <c r="F3169">
        <v>3</v>
      </c>
      <c r="G3169" s="1">
        <v>41654</v>
      </c>
      <c r="H3169" s="61">
        <v>2014</v>
      </c>
      <c r="I3169" s="5" t="s">
        <v>986</v>
      </c>
      <c r="J3169" s="1">
        <v>41669</v>
      </c>
      <c r="K3169" s="42">
        <v>5.6</v>
      </c>
      <c r="L3169" t="str">
        <f t="shared" si="352"/>
        <v>Somero</v>
      </c>
      <c r="M3169" s="2" t="s">
        <v>1025</v>
      </c>
      <c r="N3169" t="str">
        <f>VLOOKUP(M3169,spp!A:B,2,FALSE)</f>
        <v>Abudefduf troschelii</v>
      </c>
      <c r="O3169">
        <f t="shared" si="358"/>
        <v>5</v>
      </c>
      <c r="Q3169">
        <v>5</v>
      </c>
      <c r="AJ3169">
        <f>VLOOKUP(M3169,spp!A:C,3,FALSE)</f>
        <v>1.6E-2</v>
      </c>
      <c r="AK3169">
        <f>VLOOKUP(M3169,spp!A:D,4,FALSE)</f>
        <v>3</v>
      </c>
      <c r="AL3169">
        <f t="shared" si="353"/>
        <v>33.75</v>
      </c>
      <c r="AM3169">
        <f t="shared" si="354"/>
        <v>0.84375</v>
      </c>
      <c r="AN3169">
        <f t="shared" si="355"/>
        <v>8.4375</v>
      </c>
      <c r="AO3169">
        <f t="shared" si="356"/>
        <v>8.4375000000000006E-3</v>
      </c>
      <c r="AP3169">
        <f t="shared" si="357"/>
        <v>0.1</v>
      </c>
      <c r="AQ3169">
        <f>VLOOKUP(M3169,spp!A:H,8,FALSE)</f>
        <v>3</v>
      </c>
      <c r="AR3169" t="str">
        <f>VLOOKUP(M3169,spp!A:K,10,FALSE)</f>
        <v>Planctívoro</v>
      </c>
      <c r="AS3169" t="str">
        <f>VLOOKUP(M3169,spp!A:L,12,FALSE)</f>
        <v>LC</v>
      </c>
    </row>
    <row r="3170" spans="1:45" x14ac:dyDescent="0.3">
      <c r="A3170">
        <v>5</v>
      </c>
      <c r="B3170" s="2" t="s">
        <v>983</v>
      </c>
      <c r="C3170" s="2" t="s">
        <v>990</v>
      </c>
      <c r="D3170" s="2" t="s">
        <v>995</v>
      </c>
      <c r="E3170" s="2" t="s">
        <v>1123</v>
      </c>
      <c r="F3170">
        <v>3</v>
      </c>
      <c r="G3170" s="1">
        <v>41654</v>
      </c>
      <c r="H3170" s="61">
        <v>2014</v>
      </c>
      <c r="I3170" s="5" t="s">
        <v>986</v>
      </c>
      <c r="J3170" s="1">
        <v>41669</v>
      </c>
      <c r="K3170" s="42">
        <v>5.6</v>
      </c>
      <c r="L3170" t="str">
        <f t="shared" si="352"/>
        <v>Somero</v>
      </c>
      <c r="M3170" s="2" t="s">
        <v>1037</v>
      </c>
      <c r="N3170" t="str">
        <f>VLOOKUP(M3170,spp!A:B,2,FALSE)</f>
        <v>Prionurus laticlavius</v>
      </c>
      <c r="O3170">
        <f t="shared" si="358"/>
        <v>4</v>
      </c>
      <c r="T3170">
        <v>4</v>
      </c>
      <c r="AJ3170" t="str">
        <f>VLOOKUP(M3170,spp!A:C,3,FALSE)</f>
        <v>0.19800000000000001</v>
      </c>
      <c r="AK3170">
        <f>VLOOKUP(M3170,spp!A:D,4,FALSE)</f>
        <v>2.504</v>
      </c>
      <c r="AL3170">
        <f t="shared" si="353"/>
        <v>2507.0729049809702</v>
      </c>
      <c r="AM3170">
        <f t="shared" si="354"/>
        <v>62.676822624524256</v>
      </c>
      <c r="AN3170">
        <f t="shared" si="355"/>
        <v>626.76822624524254</v>
      </c>
      <c r="AO3170">
        <f t="shared" si="356"/>
        <v>0.62676822624524253</v>
      </c>
      <c r="AP3170">
        <f t="shared" si="357"/>
        <v>0.08</v>
      </c>
      <c r="AQ3170">
        <f>VLOOKUP(M3170,spp!A:H,8,FALSE)</f>
        <v>2.7</v>
      </c>
      <c r="AR3170" t="str">
        <f>VLOOKUP(M3170,spp!A:K,10,FALSE)</f>
        <v>Herbívoro</v>
      </c>
      <c r="AS3170" t="str">
        <f>VLOOKUP(M3170,spp!A:L,12,FALSE)</f>
        <v>LC</v>
      </c>
    </row>
    <row r="3171" spans="1:45" x14ac:dyDescent="0.3">
      <c r="A3171">
        <v>5</v>
      </c>
      <c r="B3171" s="2" t="s">
        <v>983</v>
      </c>
      <c r="C3171" s="2" t="s">
        <v>990</v>
      </c>
      <c r="D3171" s="2" t="s">
        <v>995</v>
      </c>
      <c r="E3171" s="2" t="s">
        <v>1123</v>
      </c>
      <c r="F3171">
        <v>3</v>
      </c>
      <c r="G3171" s="1">
        <v>41654</v>
      </c>
      <c r="H3171" s="61">
        <v>2014</v>
      </c>
      <c r="I3171" s="5" t="s">
        <v>986</v>
      </c>
      <c r="J3171" s="1">
        <v>41669</v>
      </c>
      <c r="K3171" s="42">
        <v>5.6</v>
      </c>
      <c r="L3171" t="str">
        <f t="shared" si="352"/>
        <v>Somero</v>
      </c>
      <c r="M3171" s="2" t="s">
        <v>1040</v>
      </c>
      <c r="N3171" t="str">
        <f>VLOOKUP(M3171,spp!A:B,2,FALSE)</f>
        <v>Sufflamen verres</v>
      </c>
      <c r="O3171">
        <f t="shared" si="358"/>
        <v>1</v>
      </c>
      <c r="T3171">
        <v>1</v>
      </c>
      <c r="AJ3171">
        <f>VLOOKUP(M3171,spp!A:C,3,FALSE)</f>
        <v>2</v>
      </c>
      <c r="AK3171">
        <f>VLOOKUP(M3171,spp!A:D,4,FALSE)</f>
        <v>3</v>
      </c>
      <c r="AL3171">
        <f t="shared" si="353"/>
        <v>31250</v>
      </c>
      <c r="AM3171">
        <f t="shared" si="354"/>
        <v>781.25</v>
      </c>
      <c r="AN3171">
        <f t="shared" si="355"/>
        <v>7812.5</v>
      </c>
      <c r="AO3171">
        <f t="shared" si="356"/>
        <v>7.8125</v>
      </c>
      <c r="AP3171">
        <f t="shared" si="357"/>
        <v>0.02</v>
      </c>
      <c r="AQ3171">
        <f>VLOOKUP(M3171,spp!A:H,8,FALSE)</f>
        <v>3.3</v>
      </c>
      <c r="AR3171" t="str">
        <f>VLOOKUP(M3171,spp!A:K,10,FALSE)</f>
        <v>Depredador</v>
      </c>
      <c r="AS3171" t="str">
        <f>VLOOKUP(M3171,spp!A:L,12,FALSE)</f>
        <v>LC</v>
      </c>
    </row>
    <row r="3172" spans="1:45" x14ac:dyDescent="0.3">
      <c r="A3172">
        <v>5</v>
      </c>
      <c r="B3172" s="2" t="s">
        <v>983</v>
      </c>
      <c r="C3172" s="2" t="s">
        <v>990</v>
      </c>
      <c r="D3172" s="2" t="s">
        <v>995</v>
      </c>
      <c r="E3172" s="2" t="s">
        <v>1123</v>
      </c>
      <c r="F3172">
        <v>3</v>
      </c>
      <c r="G3172" s="1">
        <v>41654</v>
      </c>
      <c r="H3172" s="61">
        <v>2014</v>
      </c>
      <c r="I3172" s="5" t="s">
        <v>986</v>
      </c>
      <c r="J3172" s="1">
        <v>41669</v>
      </c>
      <c r="K3172" s="42">
        <v>5.6</v>
      </c>
      <c r="L3172" t="str">
        <f t="shared" si="352"/>
        <v>Somero</v>
      </c>
      <c r="M3172" s="2" t="s">
        <v>1018</v>
      </c>
      <c r="N3172" t="str">
        <f>VLOOKUP(M3172,spp!A:B,2,FALSE)</f>
        <v>Pseudobalistes naufragium</v>
      </c>
      <c r="O3172">
        <f t="shared" si="358"/>
        <v>1</v>
      </c>
      <c r="T3172">
        <v>1</v>
      </c>
      <c r="AJ3172" t="str">
        <f>VLOOKUP(M3172,spp!A:C,3,FALSE)</f>
        <v>0.12970000000000001</v>
      </c>
      <c r="AK3172">
        <f>VLOOKUP(M3172,spp!A:D,4,FALSE)</f>
        <v>2</v>
      </c>
      <c r="AL3172">
        <f t="shared" si="353"/>
        <v>81.0625</v>
      </c>
      <c r="AM3172">
        <f t="shared" si="354"/>
        <v>2.0265624999999998</v>
      </c>
      <c r="AN3172">
        <f t="shared" si="355"/>
        <v>20.265625</v>
      </c>
      <c r="AO3172">
        <f t="shared" si="356"/>
        <v>2.0265624999999999E-2</v>
      </c>
      <c r="AP3172">
        <f t="shared" si="357"/>
        <v>0.02</v>
      </c>
      <c r="AQ3172">
        <f>VLOOKUP(M3172,spp!A:H,8,FALSE)</f>
        <v>3.8</v>
      </c>
      <c r="AR3172" t="str">
        <f>VLOOKUP(M3172,spp!A:K,10,FALSE)</f>
        <v>Depredador</v>
      </c>
      <c r="AS3172" t="str">
        <f>VLOOKUP(M3172,spp!A:L,12,FALSE)</f>
        <v>LC</v>
      </c>
    </row>
    <row r="3173" spans="1:45" x14ac:dyDescent="0.3">
      <c r="A3173">
        <v>5</v>
      </c>
      <c r="B3173" s="2" t="s">
        <v>983</v>
      </c>
      <c r="C3173" s="2" t="s">
        <v>990</v>
      </c>
      <c r="D3173" s="2" t="s">
        <v>995</v>
      </c>
      <c r="E3173" s="2" t="s">
        <v>1123</v>
      </c>
      <c r="F3173">
        <v>3</v>
      </c>
      <c r="G3173" s="1">
        <v>41654</v>
      </c>
      <c r="H3173" s="61">
        <v>2014</v>
      </c>
      <c r="I3173" s="5" t="s">
        <v>986</v>
      </c>
      <c r="J3173" s="1">
        <v>41669</v>
      </c>
      <c r="K3173" s="42">
        <v>5.6</v>
      </c>
      <c r="L3173" t="str">
        <f t="shared" si="352"/>
        <v>Somero</v>
      </c>
      <c r="M3173" s="2" t="s">
        <v>1042</v>
      </c>
      <c r="N3173" t="str">
        <f>VLOOKUP(M3173,spp!A:B,2,FALSE)</f>
        <v>Bodianus diplotaenia</v>
      </c>
      <c r="O3173">
        <f t="shared" si="358"/>
        <v>3</v>
      </c>
      <c r="S3173">
        <v>3</v>
      </c>
      <c r="AJ3173">
        <f>VLOOKUP(M3173,spp!A:C,3,FALSE)</f>
        <v>2.01E-2</v>
      </c>
      <c r="AK3173">
        <f>VLOOKUP(M3173,spp!A:D,4,FALSE)</f>
        <v>2</v>
      </c>
      <c r="AL3173">
        <f t="shared" si="353"/>
        <v>18.466874999999998</v>
      </c>
      <c r="AM3173">
        <f t="shared" si="354"/>
        <v>0.46167187499999995</v>
      </c>
      <c r="AN3173">
        <f t="shared" si="355"/>
        <v>4.6167187499999995</v>
      </c>
      <c r="AO3173">
        <f t="shared" si="356"/>
        <v>4.6167187499999993E-3</v>
      </c>
      <c r="AP3173">
        <f t="shared" si="357"/>
        <v>0.06</v>
      </c>
      <c r="AQ3173">
        <f>VLOOKUP(M3173,spp!A:H,8,FALSE)</f>
        <v>3.4</v>
      </c>
      <c r="AR3173" t="str">
        <f>VLOOKUP(M3173,spp!A:K,10,FALSE)</f>
        <v>Depredador</v>
      </c>
      <c r="AS3173" t="str">
        <f>VLOOKUP(M3173,spp!A:L,12,FALSE)</f>
        <v>LC</v>
      </c>
    </row>
    <row r="3174" spans="1:45" x14ac:dyDescent="0.3">
      <c r="A3174">
        <v>5</v>
      </c>
      <c r="B3174" s="2" t="s">
        <v>983</v>
      </c>
      <c r="C3174" s="2" t="s">
        <v>990</v>
      </c>
      <c r="D3174" s="2" t="s">
        <v>995</v>
      </c>
      <c r="E3174" s="2" t="s">
        <v>1123</v>
      </c>
      <c r="F3174">
        <v>3</v>
      </c>
      <c r="G3174" s="1">
        <v>41654</v>
      </c>
      <c r="H3174" s="61">
        <v>2014</v>
      </c>
      <c r="I3174" s="5" t="s">
        <v>986</v>
      </c>
      <c r="J3174" s="1">
        <v>41669</v>
      </c>
      <c r="K3174" s="42">
        <v>5.6</v>
      </c>
      <c r="L3174" t="str">
        <f t="shared" si="352"/>
        <v>Somero</v>
      </c>
      <c r="M3174" s="2" t="s">
        <v>1028</v>
      </c>
      <c r="N3174" t="str">
        <f>VLOOKUP(M3174,spp!A:B,2,FALSE)</f>
        <v>Thalassoma lucasanum</v>
      </c>
      <c r="O3174">
        <f t="shared" si="358"/>
        <v>2</v>
      </c>
      <c r="R3174">
        <v>2</v>
      </c>
      <c r="AJ3174">
        <f>VLOOKUP(M3174,spp!A:C,3,FALSE)</f>
        <v>1.261E-2</v>
      </c>
      <c r="AK3174">
        <f>VLOOKUP(M3174,spp!A:D,4,FALSE)</f>
        <v>2</v>
      </c>
      <c r="AL3174">
        <f t="shared" si="353"/>
        <v>3.9406249999999998</v>
      </c>
      <c r="AM3174">
        <f t="shared" si="354"/>
        <v>9.8515624999999996E-2</v>
      </c>
      <c r="AN3174">
        <f t="shared" si="355"/>
        <v>0.98515624999999996</v>
      </c>
      <c r="AO3174">
        <f t="shared" si="356"/>
        <v>9.8515624999999992E-4</v>
      </c>
      <c r="AP3174">
        <f t="shared" si="357"/>
        <v>0.04</v>
      </c>
      <c r="AQ3174">
        <f>VLOOKUP(M3174,spp!A:H,8,FALSE)</f>
        <v>3.5</v>
      </c>
      <c r="AR3174" t="str">
        <f>VLOOKUP(M3174,spp!A:K,10,FALSE)</f>
        <v>Depredador</v>
      </c>
      <c r="AS3174" t="str">
        <f>VLOOKUP(M3174,spp!A:L,12,FALSE)</f>
        <v>LC</v>
      </c>
    </row>
    <row r="3175" spans="1:45" x14ac:dyDescent="0.3">
      <c r="A3175">
        <v>5</v>
      </c>
      <c r="B3175" s="2" t="s">
        <v>983</v>
      </c>
      <c r="C3175" s="2" t="s">
        <v>990</v>
      </c>
      <c r="D3175" s="2" t="s">
        <v>995</v>
      </c>
      <c r="E3175" s="2" t="s">
        <v>1123</v>
      </c>
      <c r="F3175">
        <v>3</v>
      </c>
      <c r="G3175" s="1">
        <v>41654</v>
      </c>
      <c r="H3175" s="61">
        <v>2014</v>
      </c>
      <c r="I3175" s="5" t="s">
        <v>986</v>
      </c>
      <c r="J3175" s="1">
        <v>41669</v>
      </c>
      <c r="K3175" s="42">
        <v>5.6</v>
      </c>
      <c r="L3175" t="str">
        <f t="shared" si="352"/>
        <v>Somero</v>
      </c>
      <c r="M3175" s="2" t="s">
        <v>1031</v>
      </c>
      <c r="N3175" t="str">
        <f>VLOOKUP(M3175,spp!A:B,2,FALSE)</f>
        <v>Ophioblennius steindachneri</v>
      </c>
      <c r="O3175">
        <f t="shared" si="358"/>
        <v>2</v>
      </c>
      <c r="Q3175">
        <v>2</v>
      </c>
      <c r="AJ3175">
        <f>VLOOKUP(M3175,spp!A:C,3,FALSE)</f>
        <v>3</v>
      </c>
      <c r="AK3175">
        <f>VLOOKUP(M3175,spp!A:D,4,FALSE)</f>
        <v>2.379</v>
      </c>
      <c r="AL3175">
        <f t="shared" si="353"/>
        <v>724.30585519013448</v>
      </c>
      <c r="AM3175">
        <f t="shared" si="354"/>
        <v>18.107646379753362</v>
      </c>
      <c r="AN3175">
        <f t="shared" si="355"/>
        <v>181.07646379753362</v>
      </c>
      <c r="AO3175">
        <f t="shared" si="356"/>
        <v>0.18107646379753362</v>
      </c>
      <c r="AP3175">
        <f t="shared" si="357"/>
        <v>0.04</v>
      </c>
      <c r="AQ3175">
        <f>VLOOKUP(M3175,spp!A:H,8,FALSE)</f>
        <v>2.7</v>
      </c>
      <c r="AR3175" t="str">
        <f>VLOOKUP(M3175,spp!A:K,10,FALSE)</f>
        <v>Herbívoro</v>
      </c>
      <c r="AS3175" t="str">
        <f>VLOOKUP(M3175,spp!A:L,12,FALSE)</f>
        <v>LC</v>
      </c>
    </row>
    <row r="3176" spans="1:45" x14ac:dyDescent="0.3">
      <c r="A3176">
        <v>5</v>
      </c>
      <c r="B3176" s="2" t="s">
        <v>983</v>
      </c>
      <c r="C3176" s="2" t="s">
        <v>990</v>
      </c>
      <c r="D3176" s="2" t="s">
        <v>995</v>
      </c>
      <c r="E3176" s="2" t="s">
        <v>1123</v>
      </c>
      <c r="F3176">
        <v>3</v>
      </c>
      <c r="G3176" s="1">
        <v>41654</v>
      </c>
      <c r="H3176" s="61">
        <v>2014</v>
      </c>
      <c r="I3176" s="5" t="s">
        <v>986</v>
      </c>
      <c r="J3176" s="1">
        <v>41669</v>
      </c>
      <c r="K3176" s="42">
        <v>5.6</v>
      </c>
      <c r="L3176" t="str">
        <f t="shared" si="352"/>
        <v>Somero</v>
      </c>
      <c r="M3176" s="2" t="s">
        <v>1132</v>
      </c>
      <c r="N3176" t="str">
        <f>VLOOKUP(M3176,spp!A:B,2,FALSE)</f>
        <v>Odontoscion xanthops</v>
      </c>
      <c r="O3176">
        <f t="shared" si="358"/>
        <v>12</v>
      </c>
      <c r="R3176">
        <v>12</v>
      </c>
      <c r="AJ3176">
        <f>VLOOKUP(M3176,spp!A:C,3,FALSE)</f>
        <v>9</v>
      </c>
      <c r="AK3176">
        <f>VLOOKUP(M3176,spp!A:D,4,FALSE)</f>
        <v>3.09</v>
      </c>
      <c r="AL3176">
        <f t="shared" si="353"/>
        <v>264774.21900091646</v>
      </c>
      <c r="AM3176">
        <f t="shared" si="354"/>
        <v>6619.3554750229114</v>
      </c>
      <c r="AN3176">
        <f t="shared" si="355"/>
        <v>66193.554750229116</v>
      </c>
      <c r="AO3176">
        <f t="shared" si="356"/>
        <v>66.193554750229112</v>
      </c>
      <c r="AP3176">
        <f t="shared" si="357"/>
        <v>0.24</v>
      </c>
      <c r="AQ3176">
        <f>VLOOKUP(M3176,spp!A:H,8,FALSE)</f>
        <v>3.7</v>
      </c>
      <c r="AR3176" t="str">
        <f>VLOOKUP(M3176,spp!A:K,10,FALSE)</f>
        <v>Planctívoro</v>
      </c>
      <c r="AS3176" t="str">
        <f>VLOOKUP(M3176,spp!A:L,12,FALSE)</f>
        <v>LC</v>
      </c>
    </row>
    <row r="3177" spans="1:45" x14ac:dyDescent="0.3">
      <c r="A3177">
        <v>5</v>
      </c>
      <c r="B3177" s="2" t="s">
        <v>983</v>
      </c>
      <c r="C3177" s="2" t="s">
        <v>990</v>
      </c>
      <c r="D3177" s="2" t="s">
        <v>995</v>
      </c>
      <c r="E3177" s="2" t="s">
        <v>1123</v>
      </c>
      <c r="F3177">
        <v>3</v>
      </c>
      <c r="G3177" s="1">
        <v>41654</v>
      </c>
      <c r="H3177" s="61">
        <v>2014</v>
      </c>
      <c r="I3177" s="5" t="s">
        <v>986</v>
      </c>
      <c r="J3177" s="1">
        <v>41669</v>
      </c>
      <c r="K3177" s="42">
        <v>5.6</v>
      </c>
      <c r="L3177" t="str">
        <f t="shared" si="352"/>
        <v>Somero</v>
      </c>
      <c r="M3177" s="2" t="s">
        <v>1063</v>
      </c>
      <c r="N3177" t="str">
        <f>VLOOKUP(M3177,spp!A:B,2,FALSE)</f>
        <v>Anisotremus taeniatus</v>
      </c>
      <c r="O3177">
        <f t="shared" si="358"/>
        <v>6</v>
      </c>
      <c r="S3177">
        <v>6</v>
      </c>
      <c r="AJ3177">
        <f>VLOOKUP(M3177,spp!A:C,3,FALSE)</f>
        <v>1</v>
      </c>
      <c r="AK3177">
        <f>VLOOKUP(M3177,spp!A:D,4,FALSE)</f>
        <v>2</v>
      </c>
      <c r="AL3177">
        <f t="shared" si="353"/>
        <v>1837.5</v>
      </c>
      <c r="AM3177">
        <f t="shared" si="354"/>
        <v>45.9375</v>
      </c>
      <c r="AN3177">
        <f t="shared" si="355"/>
        <v>459.375</v>
      </c>
      <c r="AO3177">
        <f t="shared" si="356"/>
        <v>0.45937499999999998</v>
      </c>
      <c r="AP3177">
        <f t="shared" si="357"/>
        <v>0.12</v>
      </c>
      <c r="AQ3177">
        <f>VLOOKUP(M3177,spp!A:H,8,FALSE)</f>
        <v>4.2</v>
      </c>
      <c r="AR3177" t="str">
        <f>VLOOKUP(M3177,spp!A:K,10,FALSE)</f>
        <v>Depredador Tope</v>
      </c>
      <c r="AS3177" t="str">
        <f>VLOOKUP(M3177,spp!A:L,12,FALSE)</f>
        <v>LC</v>
      </c>
    </row>
    <row r="3178" spans="1:45" x14ac:dyDescent="0.3">
      <c r="A3178">
        <v>5</v>
      </c>
      <c r="B3178" s="2" t="s">
        <v>983</v>
      </c>
      <c r="C3178" s="2" t="s">
        <v>990</v>
      </c>
      <c r="D3178" s="2" t="s">
        <v>995</v>
      </c>
      <c r="E3178" s="2" t="s">
        <v>1123</v>
      </c>
      <c r="F3178">
        <v>3</v>
      </c>
      <c r="G3178" s="1">
        <v>41654</v>
      </c>
      <c r="H3178" s="61">
        <v>2014</v>
      </c>
      <c r="I3178" s="5" t="s">
        <v>986</v>
      </c>
      <c r="J3178" s="1">
        <v>41669</v>
      </c>
      <c r="K3178" s="42">
        <v>5.6</v>
      </c>
      <c r="L3178" t="str">
        <f t="shared" si="352"/>
        <v>Somero</v>
      </c>
      <c r="M3178" s="2" t="s">
        <v>1047</v>
      </c>
      <c r="N3178" t="str">
        <f>VLOOKUP(M3178,spp!A:B,2,FALSE)</f>
        <v>Scarus rubroviolaceus</v>
      </c>
      <c r="O3178">
        <f t="shared" si="358"/>
        <v>1</v>
      </c>
      <c r="T3178">
        <v>1</v>
      </c>
      <c r="AJ3178">
        <f>VLOOKUP(M3178,spp!A:C,3,FALSE)</f>
        <v>1</v>
      </c>
      <c r="AK3178">
        <f>VLOOKUP(M3178,spp!A:D,4,FALSE)</f>
        <v>3.109</v>
      </c>
      <c r="AL3178">
        <f t="shared" si="353"/>
        <v>22191.951110203983</v>
      </c>
      <c r="AM3178">
        <f t="shared" si="354"/>
        <v>554.79877775509954</v>
      </c>
      <c r="AN3178">
        <f t="shared" si="355"/>
        <v>5547.9877775509958</v>
      </c>
      <c r="AO3178">
        <f t="shared" si="356"/>
        <v>5.547987777550996</v>
      </c>
      <c r="AP3178">
        <f t="shared" si="357"/>
        <v>0.02</v>
      </c>
      <c r="AQ3178">
        <f>VLOOKUP(M3178,spp!A:H,8,FALSE)</f>
        <v>2</v>
      </c>
      <c r="AR3178" t="str">
        <f>VLOOKUP(M3178,spp!A:K,10,FALSE)</f>
        <v>Herbívoro</v>
      </c>
      <c r="AS3178" t="str">
        <f>VLOOKUP(M3178,spp!A:L,12,FALSE)</f>
        <v>LC</v>
      </c>
    </row>
    <row r="3179" spans="1:45" x14ac:dyDescent="0.3">
      <c r="A3179">
        <v>5</v>
      </c>
      <c r="B3179" s="2" t="s">
        <v>983</v>
      </c>
      <c r="C3179" s="2" t="s">
        <v>990</v>
      </c>
      <c r="D3179" s="2" t="s">
        <v>995</v>
      </c>
      <c r="E3179" s="2" t="s">
        <v>1123</v>
      </c>
      <c r="F3179">
        <v>3</v>
      </c>
      <c r="G3179" s="1">
        <v>41654</v>
      </c>
      <c r="H3179" s="61">
        <v>2014</v>
      </c>
      <c r="I3179" s="5" t="s">
        <v>986</v>
      </c>
      <c r="J3179" s="1">
        <v>41669</v>
      </c>
      <c r="K3179" s="42">
        <v>5.6</v>
      </c>
      <c r="L3179" t="str">
        <f t="shared" si="352"/>
        <v>Somero</v>
      </c>
      <c r="M3179" s="2" t="s">
        <v>1048</v>
      </c>
      <c r="N3179" t="str">
        <f>VLOOKUP(M3179,spp!A:B,2,FALSE)</f>
        <v>Scarus ghobban</v>
      </c>
      <c r="O3179">
        <f t="shared" si="358"/>
        <v>1</v>
      </c>
      <c r="T3179">
        <v>1</v>
      </c>
      <c r="AJ3179">
        <f>VLOOKUP(M3179,spp!A:C,3,FALSE)</f>
        <v>2</v>
      </c>
      <c r="AK3179">
        <f>VLOOKUP(M3179,spp!A:D,4,FALSE)</f>
        <v>2.919</v>
      </c>
      <c r="AL3179">
        <f t="shared" si="353"/>
        <v>24077.804339481743</v>
      </c>
      <c r="AM3179">
        <f t="shared" si="354"/>
        <v>601.94510848704363</v>
      </c>
      <c r="AN3179">
        <f t="shared" si="355"/>
        <v>6019.4510848704358</v>
      </c>
      <c r="AO3179">
        <f t="shared" si="356"/>
        <v>6.0194510848704361</v>
      </c>
      <c r="AP3179">
        <f t="shared" si="357"/>
        <v>0.02</v>
      </c>
      <c r="AQ3179">
        <f>VLOOKUP(M3179,spp!A:H,8,FALSE)</f>
        <v>2</v>
      </c>
      <c r="AR3179" t="str">
        <f>VLOOKUP(M3179,spp!A:K,10,FALSE)</f>
        <v>Herbívoro</v>
      </c>
      <c r="AS3179" t="str">
        <f>VLOOKUP(M3179,spp!A:L,12,FALSE)</f>
        <v>LC</v>
      </c>
    </row>
    <row r="3180" spans="1:45" x14ac:dyDescent="0.3">
      <c r="A3180">
        <v>5</v>
      </c>
      <c r="B3180" s="2" t="s">
        <v>983</v>
      </c>
      <c r="C3180" s="2" t="s">
        <v>990</v>
      </c>
      <c r="D3180" s="2" t="s">
        <v>995</v>
      </c>
      <c r="E3180" s="2" t="s">
        <v>1123</v>
      </c>
      <c r="F3180">
        <v>3</v>
      </c>
      <c r="G3180" s="1">
        <v>41654</v>
      </c>
      <c r="H3180" s="61">
        <v>2014</v>
      </c>
      <c r="I3180" s="5" t="s">
        <v>986</v>
      </c>
      <c r="J3180" s="1">
        <v>41669</v>
      </c>
      <c r="K3180" s="42">
        <v>5.6</v>
      </c>
      <c r="L3180" t="str">
        <f t="shared" si="352"/>
        <v>Somero</v>
      </c>
      <c r="M3180" s="2" t="s">
        <v>1038</v>
      </c>
      <c r="N3180" t="str">
        <f>VLOOKUP(M3180,spp!A:B,2,FALSE)</f>
        <v>Holacanthus passer</v>
      </c>
      <c r="O3180">
        <f t="shared" si="358"/>
        <v>4</v>
      </c>
      <c r="S3180">
        <v>4</v>
      </c>
      <c r="AJ3180">
        <f>VLOOKUP(M3180,spp!A:C,3,FALSE)</f>
        <v>2</v>
      </c>
      <c r="AK3180">
        <f>VLOOKUP(M3180,spp!A:D,4,FALSE)</f>
        <v>3</v>
      </c>
      <c r="AL3180">
        <f t="shared" si="353"/>
        <v>42875</v>
      </c>
      <c r="AM3180">
        <f t="shared" si="354"/>
        <v>1071.875</v>
      </c>
      <c r="AN3180">
        <f t="shared" si="355"/>
        <v>10718.75</v>
      </c>
      <c r="AO3180">
        <f t="shared" si="356"/>
        <v>10.71875</v>
      </c>
      <c r="AP3180">
        <f t="shared" si="357"/>
        <v>0.08</v>
      </c>
      <c r="AQ3180">
        <f>VLOOKUP(M3180,spp!A:H,8,FALSE)</f>
        <v>2.6</v>
      </c>
      <c r="AR3180" t="str">
        <f>VLOOKUP(M3180,spp!A:K,10,FALSE)</f>
        <v>Herbívoro</v>
      </c>
      <c r="AS3180" t="str">
        <f>VLOOKUP(M3180,spp!A:L,12,FALSE)</f>
        <v>LC</v>
      </c>
    </row>
    <row r="3181" spans="1:45" x14ac:dyDescent="0.3">
      <c r="A3181">
        <v>5</v>
      </c>
      <c r="B3181" s="2" t="s">
        <v>983</v>
      </c>
      <c r="C3181" s="2" t="s">
        <v>990</v>
      </c>
      <c r="D3181" s="2" t="s">
        <v>995</v>
      </c>
      <c r="E3181" s="2" t="s">
        <v>1123</v>
      </c>
      <c r="F3181">
        <v>3</v>
      </c>
      <c r="G3181" s="1">
        <v>41654</v>
      </c>
      <c r="H3181" s="61">
        <v>2014</v>
      </c>
      <c r="I3181" s="5" t="s">
        <v>986</v>
      </c>
      <c r="J3181" s="1">
        <v>41669</v>
      </c>
      <c r="K3181" s="42">
        <v>5.6</v>
      </c>
      <c r="L3181" t="str">
        <f t="shared" si="352"/>
        <v>Somero</v>
      </c>
      <c r="M3181" s="2" t="s">
        <v>1036</v>
      </c>
      <c r="N3181" t="str">
        <f>VLOOKUP(M3181,spp!A:B,2,FALSE)</f>
        <v>Chaetodon humeralis</v>
      </c>
      <c r="O3181">
        <f t="shared" si="358"/>
        <v>3</v>
      </c>
      <c r="Q3181">
        <v>3</v>
      </c>
      <c r="AJ3181">
        <f>VLOOKUP(M3181,spp!A:C,3,FALSE)</f>
        <v>2</v>
      </c>
      <c r="AK3181">
        <f>VLOOKUP(M3181,spp!A:D,4,FALSE)</f>
        <v>2.9895</v>
      </c>
      <c r="AL3181">
        <f t="shared" si="353"/>
        <v>2478.2601713193244</v>
      </c>
      <c r="AM3181">
        <f t="shared" si="354"/>
        <v>61.956504282983111</v>
      </c>
      <c r="AN3181">
        <f t="shared" si="355"/>
        <v>619.5650428298311</v>
      </c>
      <c r="AO3181">
        <f t="shared" si="356"/>
        <v>0.61956504282983105</v>
      </c>
      <c r="AP3181">
        <f t="shared" si="357"/>
        <v>0.06</v>
      </c>
      <c r="AQ3181">
        <f>VLOOKUP(M3181,spp!A:H,8,FALSE)</f>
        <v>2.7</v>
      </c>
      <c r="AR3181" t="str">
        <f>VLOOKUP(M3181,spp!A:K,10,FALSE)</f>
        <v>Herbívoro</v>
      </c>
      <c r="AS3181" t="str">
        <f>VLOOKUP(M3181,spp!A:L,12,FALSE)</f>
        <v>LC</v>
      </c>
    </row>
    <row r="3182" spans="1:45" x14ac:dyDescent="0.3">
      <c r="A3182">
        <v>5</v>
      </c>
      <c r="B3182" s="2" t="s">
        <v>983</v>
      </c>
      <c r="C3182" s="2" t="s">
        <v>990</v>
      </c>
      <c r="D3182" s="2" t="s">
        <v>995</v>
      </c>
      <c r="E3182" s="2" t="s">
        <v>1123</v>
      </c>
      <c r="F3182">
        <v>3</v>
      </c>
      <c r="G3182" s="1">
        <v>41654</v>
      </c>
      <c r="H3182" s="61">
        <v>2014</v>
      </c>
      <c r="I3182" s="5" t="s">
        <v>986</v>
      </c>
      <c r="J3182" s="1">
        <v>41669</v>
      </c>
      <c r="K3182" s="42">
        <v>5.6</v>
      </c>
      <c r="L3182" t="str">
        <f t="shared" si="352"/>
        <v>Somero</v>
      </c>
      <c r="M3182" s="2" t="s">
        <v>1126</v>
      </c>
      <c r="N3182" t="str">
        <f>VLOOKUP(M3182,spp!A:B,2,FALSE)</f>
        <v>Haemulon steindachneri</v>
      </c>
      <c r="O3182">
        <f t="shared" si="358"/>
        <v>10</v>
      </c>
      <c r="R3182">
        <v>10</v>
      </c>
      <c r="AJ3182">
        <f>VLOOKUP(M3182,spp!A:C,3,FALSE)</f>
        <v>9</v>
      </c>
      <c r="AK3182">
        <f>VLOOKUP(M3182,spp!A:D,4,FALSE)</f>
        <v>3</v>
      </c>
      <c r="AL3182">
        <f t="shared" si="353"/>
        <v>175781.25</v>
      </c>
      <c r="AM3182">
        <f t="shared" si="354"/>
        <v>4394.53125</v>
      </c>
      <c r="AN3182">
        <f t="shared" si="355"/>
        <v>43945.3125</v>
      </c>
      <c r="AO3182">
        <f t="shared" si="356"/>
        <v>43.9453125</v>
      </c>
      <c r="AP3182">
        <f t="shared" si="357"/>
        <v>0.2</v>
      </c>
      <c r="AQ3182">
        <f>VLOOKUP(M3182,spp!A:H,8,FALSE)</f>
        <v>3.5</v>
      </c>
      <c r="AR3182" t="str">
        <f>VLOOKUP(M3182,spp!A:K,10,FALSE)</f>
        <v>Depredador</v>
      </c>
      <c r="AS3182" t="str">
        <f>VLOOKUP(M3182,spp!A:L,12,FALSE)</f>
        <v>LC</v>
      </c>
    </row>
    <row r="3183" spans="1:45" x14ac:dyDescent="0.3">
      <c r="A3183">
        <v>5</v>
      </c>
      <c r="B3183" s="2" t="s">
        <v>983</v>
      </c>
      <c r="C3183" s="2" t="s">
        <v>990</v>
      </c>
      <c r="D3183" s="2" t="s">
        <v>995</v>
      </c>
      <c r="E3183" s="2" t="s">
        <v>1123</v>
      </c>
      <c r="F3183">
        <v>3</v>
      </c>
      <c r="G3183" s="1">
        <v>41654</v>
      </c>
      <c r="H3183" s="61">
        <v>2014</v>
      </c>
      <c r="I3183" s="5" t="s">
        <v>986</v>
      </c>
      <c r="J3183" s="1">
        <v>41669</v>
      </c>
      <c r="K3183" s="42">
        <v>5.6</v>
      </c>
      <c r="L3183" t="str">
        <f t="shared" si="352"/>
        <v>Somero</v>
      </c>
      <c r="M3183" s="2" t="s">
        <v>1019</v>
      </c>
      <c r="N3183" t="str">
        <f>VLOOKUP(M3183,spp!A:B,2,FALSE)</f>
        <v>Stegastes acapulcoensis</v>
      </c>
      <c r="O3183">
        <f t="shared" si="358"/>
        <v>5</v>
      </c>
      <c r="R3183">
        <v>5</v>
      </c>
      <c r="AJ3183">
        <f>VLOOKUP(M3183,spp!A:C,3,FALSE)</f>
        <v>3.49E-2</v>
      </c>
      <c r="AK3183">
        <f>VLOOKUP(M3183,spp!A:D,4,FALSE)</f>
        <v>2</v>
      </c>
      <c r="AL3183">
        <f t="shared" si="353"/>
        <v>27.265625</v>
      </c>
      <c r="AM3183">
        <f t="shared" si="354"/>
        <v>0.681640625</v>
      </c>
      <c r="AN3183">
        <f t="shared" si="355"/>
        <v>6.81640625</v>
      </c>
      <c r="AO3183">
        <f t="shared" si="356"/>
        <v>6.8164062500000004E-3</v>
      </c>
      <c r="AP3183">
        <f t="shared" si="357"/>
        <v>0.1</v>
      </c>
      <c r="AQ3183">
        <f>VLOOKUP(M3183,spp!A:H,8,FALSE)</f>
        <v>2</v>
      </c>
      <c r="AR3183" t="str">
        <f>VLOOKUP(M3183,spp!A:K,10,FALSE)</f>
        <v>Herbívoro</v>
      </c>
      <c r="AS3183" t="str">
        <f>VLOOKUP(M3183,spp!A:L,12,FALSE)</f>
        <v>LC</v>
      </c>
    </row>
    <row r="3184" spans="1:45" x14ac:dyDescent="0.3">
      <c r="A3184">
        <v>5</v>
      </c>
      <c r="B3184" s="2" t="s">
        <v>983</v>
      </c>
      <c r="C3184" s="2" t="s">
        <v>990</v>
      </c>
      <c r="D3184" s="2" t="s">
        <v>995</v>
      </c>
      <c r="E3184" s="2" t="s">
        <v>1123</v>
      </c>
      <c r="F3184">
        <v>3</v>
      </c>
      <c r="G3184" s="1">
        <v>41654</v>
      </c>
      <c r="H3184" s="61">
        <v>2014</v>
      </c>
      <c r="I3184" s="5" t="s">
        <v>986</v>
      </c>
      <c r="J3184" s="1">
        <v>41669</v>
      </c>
      <c r="K3184" s="42">
        <v>5.6</v>
      </c>
      <c r="L3184" t="str">
        <f t="shared" si="352"/>
        <v>Somero</v>
      </c>
      <c r="M3184" s="2" t="s">
        <v>1032</v>
      </c>
      <c r="N3184" t="str">
        <f>VLOOKUP(M3184,spp!A:B,2,FALSE)</f>
        <v>Lutjanus argentiventris</v>
      </c>
      <c r="O3184">
        <f t="shared" si="358"/>
        <v>4</v>
      </c>
      <c r="S3184">
        <v>4</v>
      </c>
      <c r="AJ3184">
        <f>VLOOKUP(M3184,spp!A:C,3,FALSE)</f>
        <v>1</v>
      </c>
      <c r="AK3184">
        <f>VLOOKUP(M3184,spp!A:D,4,FALSE)</f>
        <v>3</v>
      </c>
      <c r="AL3184">
        <f t="shared" si="353"/>
        <v>21437.5</v>
      </c>
      <c r="AM3184">
        <f t="shared" si="354"/>
        <v>535.9375</v>
      </c>
      <c r="AN3184">
        <f t="shared" si="355"/>
        <v>5359.375</v>
      </c>
      <c r="AO3184">
        <f t="shared" si="356"/>
        <v>5.359375</v>
      </c>
      <c r="AP3184">
        <f t="shared" si="357"/>
        <v>0.08</v>
      </c>
      <c r="AQ3184">
        <f>VLOOKUP(M3184,spp!A:H,8,FALSE)</f>
        <v>4</v>
      </c>
      <c r="AR3184" t="str">
        <f>VLOOKUP(M3184,spp!A:K,10,FALSE)</f>
        <v>Depredador Tope</v>
      </c>
      <c r="AS3184" t="str">
        <f>VLOOKUP(M3184,spp!A:L,12,FALSE)</f>
        <v>LC</v>
      </c>
    </row>
    <row r="3185" spans="1:45" x14ac:dyDescent="0.3">
      <c r="A3185">
        <v>5</v>
      </c>
      <c r="B3185" s="2" t="s">
        <v>983</v>
      </c>
      <c r="C3185" s="2" t="s">
        <v>990</v>
      </c>
      <c r="D3185" s="2" t="s">
        <v>995</v>
      </c>
      <c r="E3185" s="2" t="s">
        <v>1123</v>
      </c>
      <c r="F3185">
        <v>3</v>
      </c>
      <c r="G3185" s="1">
        <v>41654</v>
      </c>
      <c r="H3185" s="61">
        <v>2014</v>
      </c>
      <c r="I3185" s="5" t="s">
        <v>986</v>
      </c>
      <c r="J3185" s="1">
        <v>41669</v>
      </c>
      <c r="K3185" s="42">
        <v>5.6</v>
      </c>
      <c r="L3185" t="str">
        <f t="shared" si="352"/>
        <v>Somero</v>
      </c>
      <c r="M3185" s="2" t="s">
        <v>1393</v>
      </c>
      <c r="N3185" t="str">
        <f>VLOOKUP(M3185,spp!A:B,2,FALSE)</f>
        <v>Kiphosus sp.</v>
      </c>
      <c r="O3185">
        <f t="shared" si="358"/>
        <v>1</v>
      </c>
      <c r="T3185">
        <v>1</v>
      </c>
      <c r="AJ3185">
        <f>VLOOKUP(M3185,spp!A:C,3,FALSE)</f>
        <v>2.18E-2</v>
      </c>
      <c r="AK3185">
        <f>VLOOKUP(M3185,spp!A:D,4,FALSE)</f>
        <v>3</v>
      </c>
      <c r="AL3185">
        <f t="shared" si="353"/>
        <v>340.625</v>
      </c>
      <c r="AM3185">
        <f t="shared" si="354"/>
        <v>8.515625</v>
      </c>
      <c r="AN3185">
        <f t="shared" si="355"/>
        <v>85.15625</v>
      </c>
      <c r="AO3185">
        <f t="shared" si="356"/>
        <v>8.5156250000000003E-2</v>
      </c>
      <c r="AP3185">
        <f t="shared" si="357"/>
        <v>0.02</v>
      </c>
      <c r="AQ3185">
        <f>VLOOKUP(M3185,spp!A:H,8,FALSE)</f>
        <v>2.9</v>
      </c>
      <c r="AR3185" t="str">
        <f>VLOOKUP(M3185,spp!A:K,10,FALSE)</f>
        <v>Herbívoro</v>
      </c>
      <c r="AS3185" t="str">
        <f>VLOOKUP(M3185,spp!A:L,12,FALSE)</f>
        <v>LC</v>
      </c>
    </row>
    <row r="3186" spans="1:45" x14ac:dyDescent="0.3">
      <c r="A3186">
        <v>5</v>
      </c>
      <c r="B3186" s="2" t="s">
        <v>983</v>
      </c>
      <c r="C3186" s="2" t="s">
        <v>990</v>
      </c>
      <c r="D3186" s="2" t="s">
        <v>995</v>
      </c>
      <c r="E3186" s="2" t="s">
        <v>1123</v>
      </c>
      <c r="F3186">
        <v>3</v>
      </c>
      <c r="G3186" s="1">
        <v>41654</v>
      </c>
      <c r="H3186" s="61">
        <v>2014</v>
      </c>
      <c r="I3186" s="5" t="s">
        <v>986</v>
      </c>
      <c r="J3186" s="1">
        <v>41669</v>
      </c>
      <c r="K3186" s="42">
        <v>5.6</v>
      </c>
      <c r="L3186" t="str">
        <f t="shared" si="352"/>
        <v>Somero</v>
      </c>
      <c r="M3186" s="2" t="s">
        <v>1021</v>
      </c>
      <c r="N3186" t="str">
        <f>VLOOKUP(M3186,spp!A:B,2,FALSE)</f>
        <v>Johnrandallia nigrirostris</v>
      </c>
      <c r="O3186">
        <f t="shared" si="358"/>
        <v>3</v>
      </c>
      <c r="R3186">
        <v>3</v>
      </c>
      <c r="AJ3186">
        <f>VLOOKUP(M3186,spp!A:C,3,FALSE)</f>
        <v>2</v>
      </c>
      <c r="AK3186">
        <f>VLOOKUP(M3186,spp!A:D,4,FALSE)</f>
        <v>3</v>
      </c>
      <c r="AL3186">
        <f t="shared" si="353"/>
        <v>11718.75</v>
      </c>
      <c r="AM3186">
        <f t="shared" si="354"/>
        <v>292.96875</v>
      </c>
      <c r="AN3186">
        <f t="shared" si="355"/>
        <v>2929.6875</v>
      </c>
      <c r="AO3186">
        <f t="shared" si="356"/>
        <v>2.9296875</v>
      </c>
      <c r="AP3186">
        <f t="shared" si="357"/>
        <v>0.06</v>
      </c>
      <c r="AQ3186">
        <f>VLOOKUP(M3186,spp!A:H,8,FALSE)</f>
        <v>3</v>
      </c>
      <c r="AR3186" t="str">
        <f>VLOOKUP(M3186,spp!A:K,10,FALSE)</f>
        <v>Depredador</v>
      </c>
      <c r="AS3186" t="str">
        <f>VLOOKUP(M3186,spp!A:L,12,FALSE)</f>
        <v>LC</v>
      </c>
    </row>
    <row r="3187" spans="1:45" x14ac:dyDescent="0.3">
      <c r="A3187">
        <v>10</v>
      </c>
      <c r="B3187" s="2" t="s">
        <v>983</v>
      </c>
      <c r="C3187" s="2" t="s">
        <v>990</v>
      </c>
      <c r="D3187" s="2" t="s">
        <v>1003</v>
      </c>
      <c r="E3187" s="2" t="s">
        <v>1123</v>
      </c>
      <c r="F3187">
        <v>1</v>
      </c>
      <c r="G3187" s="1">
        <v>41654</v>
      </c>
      <c r="H3187" s="61">
        <v>2014</v>
      </c>
      <c r="I3187" s="5" t="s">
        <v>986</v>
      </c>
      <c r="J3187" s="1">
        <v>41669</v>
      </c>
      <c r="K3187" s="42">
        <v>3.6</v>
      </c>
      <c r="L3187" t="str">
        <f t="shared" si="352"/>
        <v>Somero</v>
      </c>
      <c r="M3187" s="2" t="s">
        <v>1036</v>
      </c>
      <c r="N3187" t="str">
        <f>VLOOKUP(M3187,spp!A:B,2,FALSE)</f>
        <v>Chaetodon humeralis</v>
      </c>
      <c r="O3187">
        <f t="shared" si="358"/>
        <v>3</v>
      </c>
      <c r="R3187">
        <v>3</v>
      </c>
      <c r="AJ3187">
        <f>VLOOKUP(M3187,spp!A:C,3,FALSE)</f>
        <v>2</v>
      </c>
      <c r="AK3187">
        <f>VLOOKUP(M3187,spp!A:D,4,FALSE)</f>
        <v>2.9895</v>
      </c>
      <c r="AL3187">
        <f t="shared" si="353"/>
        <v>11412.051799804032</v>
      </c>
      <c r="AM3187">
        <f t="shared" si="354"/>
        <v>285.30129499510082</v>
      </c>
      <c r="AN3187">
        <f t="shared" si="355"/>
        <v>2853.0129499510081</v>
      </c>
      <c r="AO3187">
        <f t="shared" si="356"/>
        <v>2.8530129499510082</v>
      </c>
      <c r="AP3187">
        <f t="shared" si="357"/>
        <v>0.06</v>
      </c>
      <c r="AQ3187">
        <f>VLOOKUP(M3187,spp!A:H,8,FALSE)</f>
        <v>2.7</v>
      </c>
      <c r="AR3187" t="str">
        <f>VLOOKUP(M3187,spp!A:K,10,FALSE)</f>
        <v>Herbívoro</v>
      </c>
      <c r="AS3187" t="str">
        <f>VLOOKUP(M3187,spp!A:L,12,FALSE)</f>
        <v>LC</v>
      </c>
    </row>
    <row r="3188" spans="1:45" x14ac:dyDescent="0.3">
      <c r="A3188">
        <v>10</v>
      </c>
      <c r="B3188" s="2" t="s">
        <v>983</v>
      </c>
      <c r="C3188" s="2" t="s">
        <v>990</v>
      </c>
      <c r="D3188" s="2" t="s">
        <v>1003</v>
      </c>
      <c r="E3188" s="2" t="s">
        <v>1123</v>
      </c>
      <c r="F3188">
        <v>1</v>
      </c>
      <c r="G3188" s="1">
        <v>41654</v>
      </c>
      <c r="H3188" s="61">
        <v>2014</v>
      </c>
      <c r="I3188" s="5" t="s">
        <v>986</v>
      </c>
      <c r="J3188" s="1">
        <v>41669</v>
      </c>
      <c r="K3188" s="42">
        <v>3.6</v>
      </c>
      <c r="L3188" t="str">
        <f t="shared" si="352"/>
        <v>Somero</v>
      </c>
      <c r="M3188" s="2" t="s">
        <v>1054</v>
      </c>
      <c r="N3188" t="str">
        <f>VLOOKUP(M3188,spp!A:B,2,FALSE)</f>
        <v>Halichoeres nicholsi</v>
      </c>
      <c r="O3188">
        <f t="shared" si="358"/>
        <v>1</v>
      </c>
      <c r="S3188">
        <v>1</v>
      </c>
      <c r="AJ3188">
        <f>VLOOKUP(M3188,spp!A:C,3,FALSE)</f>
        <v>1.26E-2</v>
      </c>
      <c r="AK3188">
        <f>VLOOKUP(M3188,spp!A:D,4,FALSE)</f>
        <v>3</v>
      </c>
      <c r="AL3188">
        <f t="shared" si="353"/>
        <v>67.528125000000003</v>
      </c>
      <c r="AM3188">
        <f t="shared" si="354"/>
        <v>1.688203125</v>
      </c>
      <c r="AN3188">
        <f t="shared" si="355"/>
        <v>16.882031250000001</v>
      </c>
      <c r="AO3188">
        <f t="shared" si="356"/>
        <v>1.6882031250000002E-2</v>
      </c>
      <c r="AP3188">
        <f t="shared" si="357"/>
        <v>0.02</v>
      </c>
      <c r="AQ3188">
        <f>VLOOKUP(M3188,spp!A:H,8,FALSE)</f>
        <v>4</v>
      </c>
      <c r="AR3188" t="str">
        <f>VLOOKUP(M3188,spp!A:K,10,FALSE)</f>
        <v>Depredador Tope</v>
      </c>
      <c r="AS3188" t="str">
        <f>VLOOKUP(M3188,spp!A:L,12,FALSE)</f>
        <v>LC</v>
      </c>
    </row>
    <row r="3189" spans="1:45" x14ac:dyDescent="0.3">
      <c r="A3189">
        <v>10</v>
      </c>
      <c r="B3189" s="2" t="s">
        <v>983</v>
      </c>
      <c r="C3189" s="2" t="s">
        <v>990</v>
      </c>
      <c r="D3189" s="2" t="s">
        <v>1003</v>
      </c>
      <c r="E3189" s="2" t="s">
        <v>1123</v>
      </c>
      <c r="F3189">
        <v>1</v>
      </c>
      <c r="G3189" s="1">
        <v>41654</v>
      </c>
      <c r="H3189" s="61">
        <v>2014</v>
      </c>
      <c r="I3189" s="5" t="s">
        <v>986</v>
      </c>
      <c r="J3189" s="1">
        <v>41669</v>
      </c>
      <c r="K3189" s="42">
        <v>3.6</v>
      </c>
      <c r="L3189" t="str">
        <f t="shared" si="352"/>
        <v>Somero</v>
      </c>
      <c r="M3189" s="2" t="s">
        <v>1017</v>
      </c>
      <c r="N3189" t="str">
        <f>VLOOKUP(M3189,spp!A:B,2,FALSE)</f>
        <v>Halichoeres dispilus</v>
      </c>
      <c r="O3189">
        <f t="shared" si="358"/>
        <v>5</v>
      </c>
      <c r="Q3189">
        <v>5</v>
      </c>
      <c r="AJ3189">
        <f>VLOOKUP(M3189,spp!A:C,3,FALSE)</f>
        <v>1.26E-2</v>
      </c>
      <c r="AK3189">
        <f>VLOOKUP(M3189,spp!A:D,4,FALSE)</f>
        <v>3</v>
      </c>
      <c r="AL3189">
        <f t="shared" si="353"/>
        <v>26.578125</v>
      </c>
      <c r="AM3189">
        <f t="shared" si="354"/>
        <v>0.66445312499999998</v>
      </c>
      <c r="AN3189">
        <f t="shared" si="355"/>
        <v>6.64453125</v>
      </c>
      <c r="AO3189">
        <f t="shared" si="356"/>
        <v>6.6445312500000003E-3</v>
      </c>
      <c r="AP3189">
        <f t="shared" si="357"/>
        <v>0.1</v>
      </c>
      <c r="AQ3189">
        <f>VLOOKUP(M3189,spp!A:H,8,FALSE)</f>
        <v>3.9</v>
      </c>
      <c r="AR3189" t="str">
        <f>VLOOKUP(M3189,spp!A:K,10,FALSE)</f>
        <v>Depredador</v>
      </c>
      <c r="AS3189" t="str">
        <f>VLOOKUP(M3189,spp!A:L,12,FALSE)</f>
        <v>LC</v>
      </c>
    </row>
    <row r="3190" spans="1:45" x14ac:dyDescent="0.3">
      <c r="A3190">
        <v>10</v>
      </c>
      <c r="B3190" s="2" t="s">
        <v>983</v>
      </c>
      <c r="C3190" s="2" t="s">
        <v>990</v>
      </c>
      <c r="D3190" s="2" t="s">
        <v>1003</v>
      </c>
      <c r="E3190" s="2" t="s">
        <v>1123</v>
      </c>
      <c r="F3190">
        <v>1</v>
      </c>
      <c r="G3190" s="1">
        <v>41654</v>
      </c>
      <c r="H3190" s="61">
        <v>2014</v>
      </c>
      <c r="I3190" s="5" t="s">
        <v>986</v>
      </c>
      <c r="J3190" s="1">
        <v>41669</v>
      </c>
      <c r="K3190" s="42">
        <v>3.6</v>
      </c>
      <c r="L3190" t="str">
        <f t="shared" si="352"/>
        <v>Somero</v>
      </c>
      <c r="M3190" s="2" t="s">
        <v>1022</v>
      </c>
      <c r="N3190" t="str">
        <f>VLOOKUP(M3190,spp!A:B,2,FALSE)</f>
        <v>Epinephelus labriformis</v>
      </c>
      <c r="O3190">
        <f t="shared" si="358"/>
        <v>2</v>
      </c>
      <c r="R3190">
        <v>2</v>
      </c>
      <c r="AJ3190">
        <f>VLOOKUP(M3190,spp!A:C,3,FALSE)</f>
        <v>3</v>
      </c>
      <c r="AK3190">
        <f>VLOOKUP(M3190,spp!A:D,4,FALSE)</f>
        <v>2.9</v>
      </c>
      <c r="AL3190">
        <f t="shared" si="353"/>
        <v>9103.1204263562613</v>
      </c>
      <c r="AM3190">
        <f t="shared" si="354"/>
        <v>227.57801065890652</v>
      </c>
      <c r="AN3190">
        <f t="shared" si="355"/>
        <v>2275.7801065890653</v>
      </c>
      <c r="AO3190">
        <f t="shared" si="356"/>
        <v>2.2757801065890653</v>
      </c>
      <c r="AP3190">
        <f t="shared" si="357"/>
        <v>0.04</v>
      </c>
      <c r="AQ3190">
        <f>VLOOKUP(M3190,spp!A:H,8,FALSE)</f>
        <v>4</v>
      </c>
      <c r="AR3190" t="str">
        <f>VLOOKUP(M3190,spp!A:K,10,FALSE)</f>
        <v>Depredador Tope</v>
      </c>
      <c r="AS3190" t="str">
        <f>VLOOKUP(M3190,spp!A:L,12,FALSE)</f>
        <v>LC</v>
      </c>
    </row>
    <row r="3191" spans="1:45" x14ac:dyDescent="0.3">
      <c r="A3191">
        <v>10</v>
      </c>
      <c r="B3191" s="2" t="s">
        <v>983</v>
      </c>
      <c r="C3191" s="2" t="s">
        <v>990</v>
      </c>
      <c r="D3191" s="2" t="s">
        <v>1003</v>
      </c>
      <c r="E3191" s="2" t="s">
        <v>1123</v>
      </c>
      <c r="F3191">
        <v>1</v>
      </c>
      <c r="G3191" s="1">
        <v>41654</v>
      </c>
      <c r="H3191" s="61">
        <v>2014</v>
      </c>
      <c r="I3191" s="5" t="s">
        <v>986</v>
      </c>
      <c r="J3191" s="1">
        <v>41669</v>
      </c>
      <c r="K3191" s="42">
        <v>3.6</v>
      </c>
      <c r="L3191" t="str">
        <f t="shared" si="352"/>
        <v>Somero</v>
      </c>
      <c r="M3191" s="2" t="s">
        <v>1018</v>
      </c>
      <c r="N3191" t="str">
        <f>VLOOKUP(M3191,spp!A:B,2,FALSE)</f>
        <v>Pseudobalistes naufragium</v>
      </c>
      <c r="O3191">
        <f t="shared" si="358"/>
        <v>1</v>
      </c>
      <c r="T3191">
        <v>1</v>
      </c>
      <c r="AJ3191" t="str">
        <f>VLOOKUP(M3191,spp!A:C,3,FALSE)</f>
        <v>0.12970000000000001</v>
      </c>
      <c r="AK3191">
        <f>VLOOKUP(M3191,spp!A:D,4,FALSE)</f>
        <v>2</v>
      </c>
      <c r="AL3191">
        <f t="shared" si="353"/>
        <v>81.0625</v>
      </c>
      <c r="AM3191">
        <f t="shared" si="354"/>
        <v>2.0265624999999998</v>
      </c>
      <c r="AN3191">
        <f t="shared" si="355"/>
        <v>20.265625</v>
      </c>
      <c r="AO3191">
        <f t="shared" si="356"/>
        <v>2.0265624999999999E-2</v>
      </c>
      <c r="AP3191">
        <f t="shared" si="357"/>
        <v>0.02</v>
      </c>
      <c r="AQ3191">
        <f>VLOOKUP(M3191,spp!A:H,8,FALSE)</f>
        <v>3.8</v>
      </c>
      <c r="AR3191" t="str">
        <f>VLOOKUP(M3191,spp!A:K,10,FALSE)</f>
        <v>Depredador</v>
      </c>
      <c r="AS3191" t="str">
        <f>VLOOKUP(M3191,spp!A:L,12,FALSE)</f>
        <v>LC</v>
      </c>
    </row>
    <row r="3192" spans="1:45" x14ac:dyDescent="0.3">
      <c r="A3192">
        <v>10</v>
      </c>
      <c r="B3192" s="2" t="s">
        <v>983</v>
      </c>
      <c r="C3192" s="2" t="s">
        <v>990</v>
      </c>
      <c r="D3192" s="2" t="s">
        <v>1003</v>
      </c>
      <c r="E3192" s="2" t="s">
        <v>1123</v>
      </c>
      <c r="F3192">
        <v>2</v>
      </c>
      <c r="G3192" s="1">
        <v>41654</v>
      </c>
      <c r="H3192" s="61">
        <v>2014</v>
      </c>
      <c r="I3192" s="5" t="s">
        <v>986</v>
      </c>
      <c r="J3192" s="1">
        <v>41669</v>
      </c>
      <c r="K3192" s="42">
        <v>3.1</v>
      </c>
      <c r="L3192" t="str">
        <f t="shared" si="352"/>
        <v>Somero</v>
      </c>
      <c r="M3192" s="2" t="s">
        <v>1019</v>
      </c>
      <c r="N3192" t="str">
        <f>VLOOKUP(M3192,spp!A:B,2,FALSE)</f>
        <v>Stegastes acapulcoensis</v>
      </c>
      <c r="O3192">
        <f t="shared" si="358"/>
        <v>6</v>
      </c>
      <c r="R3192">
        <v>6</v>
      </c>
      <c r="AJ3192">
        <f>VLOOKUP(M3192,spp!A:C,3,FALSE)</f>
        <v>3.49E-2</v>
      </c>
      <c r="AK3192">
        <f>VLOOKUP(M3192,spp!A:D,4,FALSE)</f>
        <v>2</v>
      </c>
      <c r="AL3192">
        <f t="shared" si="353"/>
        <v>32.71875</v>
      </c>
      <c r="AM3192">
        <f t="shared" si="354"/>
        <v>0.81796875000000002</v>
      </c>
      <c r="AN3192">
        <f t="shared" si="355"/>
        <v>8.1796875</v>
      </c>
      <c r="AO3192">
        <f t="shared" si="356"/>
        <v>8.1796874999999995E-3</v>
      </c>
      <c r="AP3192">
        <f t="shared" si="357"/>
        <v>0.12</v>
      </c>
      <c r="AQ3192">
        <f>VLOOKUP(M3192,spp!A:H,8,FALSE)</f>
        <v>2</v>
      </c>
      <c r="AR3192" t="str">
        <f>VLOOKUP(M3192,spp!A:K,10,FALSE)</f>
        <v>Herbívoro</v>
      </c>
      <c r="AS3192" t="str">
        <f>VLOOKUP(M3192,spp!A:L,12,FALSE)</f>
        <v>LC</v>
      </c>
    </row>
    <row r="3193" spans="1:45" x14ac:dyDescent="0.3">
      <c r="A3193">
        <v>10</v>
      </c>
      <c r="B3193" s="2" t="s">
        <v>983</v>
      </c>
      <c r="C3193" s="2" t="s">
        <v>990</v>
      </c>
      <c r="D3193" s="2" t="s">
        <v>1003</v>
      </c>
      <c r="E3193" s="2" t="s">
        <v>1123</v>
      </c>
      <c r="F3193">
        <v>2</v>
      </c>
      <c r="G3193" s="1">
        <v>41654</v>
      </c>
      <c r="H3193" s="61">
        <v>2014</v>
      </c>
      <c r="I3193" s="5" t="s">
        <v>986</v>
      </c>
      <c r="J3193" s="1">
        <v>41669</v>
      </c>
      <c r="K3193" s="42">
        <v>3.1</v>
      </c>
      <c r="L3193" t="str">
        <f t="shared" si="352"/>
        <v>Somero</v>
      </c>
      <c r="M3193" s="2" t="s">
        <v>1029</v>
      </c>
      <c r="N3193" t="str">
        <f>VLOOKUP(M3193,spp!A:B,2,FALSE)</f>
        <v>Cirrhitus rivulatus</v>
      </c>
      <c r="O3193">
        <f t="shared" si="358"/>
        <v>2</v>
      </c>
      <c r="S3193">
        <v>2</v>
      </c>
      <c r="AJ3193">
        <f>VLOOKUP(M3193,spp!A:C,3,FALSE)</f>
        <v>2.76E-2</v>
      </c>
      <c r="AK3193">
        <f>VLOOKUP(M3193,spp!A:D,4,FALSE)</f>
        <v>3</v>
      </c>
      <c r="AL3193">
        <f t="shared" si="353"/>
        <v>295.83749999999998</v>
      </c>
      <c r="AM3193">
        <f t="shared" si="354"/>
        <v>7.3959374999999996</v>
      </c>
      <c r="AN3193">
        <f t="shared" si="355"/>
        <v>73.959374999999994</v>
      </c>
      <c r="AO3193">
        <f t="shared" si="356"/>
        <v>7.3959374999999994E-2</v>
      </c>
      <c r="AP3193">
        <f t="shared" si="357"/>
        <v>0.04</v>
      </c>
      <c r="AQ3193">
        <f>VLOOKUP(M3193,spp!A:H,8,FALSE)</f>
        <v>4</v>
      </c>
      <c r="AR3193" t="str">
        <f>VLOOKUP(M3193,spp!A:K,10,FALSE)</f>
        <v>Depredador Tope</v>
      </c>
      <c r="AS3193" t="str">
        <f>VLOOKUP(M3193,spp!A:L,12,FALSE)</f>
        <v>LC</v>
      </c>
    </row>
    <row r="3194" spans="1:45" x14ac:dyDescent="0.3">
      <c r="A3194">
        <v>10</v>
      </c>
      <c r="B3194" s="2" t="s">
        <v>983</v>
      </c>
      <c r="C3194" s="2" t="s">
        <v>990</v>
      </c>
      <c r="D3194" s="2" t="s">
        <v>1003</v>
      </c>
      <c r="E3194" s="2" t="s">
        <v>1123</v>
      </c>
      <c r="F3194">
        <v>2</v>
      </c>
      <c r="G3194" s="1">
        <v>41654</v>
      </c>
      <c r="H3194" s="61">
        <v>2014</v>
      </c>
      <c r="I3194" s="5" t="s">
        <v>986</v>
      </c>
      <c r="J3194" s="1">
        <v>41669</v>
      </c>
      <c r="K3194" s="42">
        <v>3.1</v>
      </c>
      <c r="L3194" t="str">
        <f t="shared" si="352"/>
        <v>Somero</v>
      </c>
      <c r="M3194" s="2" t="s">
        <v>1019</v>
      </c>
      <c r="N3194" t="str">
        <f>VLOOKUP(M3194,spp!A:B,2,FALSE)</f>
        <v>Stegastes acapulcoensis</v>
      </c>
      <c r="O3194">
        <f t="shared" si="358"/>
        <v>5</v>
      </c>
      <c r="R3194">
        <v>5</v>
      </c>
      <c r="AJ3194">
        <f>VLOOKUP(M3194,spp!A:C,3,FALSE)</f>
        <v>3.49E-2</v>
      </c>
      <c r="AK3194">
        <f>VLOOKUP(M3194,spp!A:D,4,FALSE)</f>
        <v>2</v>
      </c>
      <c r="AL3194">
        <f t="shared" si="353"/>
        <v>27.265625</v>
      </c>
      <c r="AM3194">
        <f t="shared" si="354"/>
        <v>0.681640625</v>
      </c>
      <c r="AN3194">
        <f t="shared" si="355"/>
        <v>6.81640625</v>
      </c>
      <c r="AO3194">
        <f t="shared" si="356"/>
        <v>6.8164062500000004E-3</v>
      </c>
      <c r="AP3194">
        <f t="shared" si="357"/>
        <v>0.1</v>
      </c>
      <c r="AQ3194">
        <f>VLOOKUP(M3194,spp!A:H,8,FALSE)</f>
        <v>2</v>
      </c>
      <c r="AR3194" t="str">
        <f>VLOOKUP(M3194,spp!A:K,10,FALSE)</f>
        <v>Herbívoro</v>
      </c>
      <c r="AS3194" t="str">
        <f>VLOOKUP(M3194,spp!A:L,12,FALSE)</f>
        <v>LC</v>
      </c>
    </row>
    <row r="3195" spans="1:45" x14ac:dyDescent="0.3">
      <c r="A3195">
        <v>10</v>
      </c>
      <c r="B3195" s="2" t="s">
        <v>983</v>
      </c>
      <c r="C3195" s="2" t="s">
        <v>990</v>
      </c>
      <c r="D3195" s="2" t="s">
        <v>1003</v>
      </c>
      <c r="E3195" s="2" t="s">
        <v>1123</v>
      </c>
      <c r="F3195">
        <v>2</v>
      </c>
      <c r="G3195" s="1">
        <v>41654</v>
      </c>
      <c r="H3195" s="61">
        <v>2014</v>
      </c>
      <c r="I3195" s="5" t="s">
        <v>986</v>
      </c>
      <c r="J3195" s="1">
        <v>41669</v>
      </c>
      <c r="K3195" s="42">
        <v>3.1</v>
      </c>
      <c r="L3195" t="str">
        <f t="shared" si="352"/>
        <v>Somero</v>
      </c>
      <c r="M3195" s="2" t="s">
        <v>1027</v>
      </c>
      <c r="N3195" t="str">
        <f>VLOOKUP(M3195,spp!A:B,2,FALSE)</f>
        <v>Halichoeres notospilus</v>
      </c>
      <c r="O3195">
        <f t="shared" si="358"/>
        <v>3</v>
      </c>
      <c r="R3195">
        <v>3</v>
      </c>
      <c r="AJ3195">
        <f>VLOOKUP(M3195,spp!A:C,3,FALSE)</f>
        <v>1.26E-2</v>
      </c>
      <c r="AK3195">
        <f>VLOOKUP(M3195,spp!A:D,4,FALSE)</f>
        <v>3</v>
      </c>
      <c r="AL3195">
        <f t="shared" si="353"/>
        <v>73.828125</v>
      </c>
      <c r="AM3195">
        <f t="shared" si="354"/>
        <v>1.845703125</v>
      </c>
      <c r="AN3195">
        <f t="shared" si="355"/>
        <v>18.45703125</v>
      </c>
      <c r="AO3195">
        <f t="shared" si="356"/>
        <v>1.8457031249999999E-2</v>
      </c>
      <c r="AP3195">
        <f t="shared" si="357"/>
        <v>0.06</v>
      </c>
      <c r="AQ3195">
        <f>VLOOKUP(M3195,spp!A:H,8,FALSE)</f>
        <v>3.5</v>
      </c>
      <c r="AR3195" t="str">
        <f>VLOOKUP(M3195,spp!A:K,10,FALSE)</f>
        <v>Depredador</v>
      </c>
      <c r="AS3195" t="str">
        <f>VLOOKUP(M3195,spp!A:L,12,FALSE)</f>
        <v>LC</v>
      </c>
    </row>
    <row r="3196" spans="1:45" x14ac:dyDescent="0.3">
      <c r="A3196">
        <v>10</v>
      </c>
      <c r="B3196" s="2" t="s">
        <v>983</v>
      </c>
      <c r="C3196" s="2" t="s">
        <v>990</v>
      </c>
      <c r="D3196" s="2" t="s">
        <v>1003</v>
      </c>
      <c r="E3196" s="2" t="s">
        <v>1123</v>
      </c>
      <c r="F3196">
        <v>2</v>
      </c>
      <c r="G3196" s="1">
        <v>41654</v>
      </c>
      <c r="H3196" s="61">
        <v>2014</v>
      </c>
      <c r="I3196" s="5" t="s">
        <v>986</v>
      </c>
      <c r="J3196" s="1">
        <v>41669</v>
      </c>
      <c r="K3196" s="42">
        <v>3.1</v>
      </c>
      <c r="L3196" t="str">
        <f t="shared" si="352"/>
        <v>Somero</v>
      </c>
      <c r="M3196" s="2" t="s">
        <v>1026</v>
      </c>
      <c r="N3196" t="str">
        <f>VLOOKUP(M3196,spp!A:B,2,FALSE)</f>
        <v>Microspathodon dorsalis</v>
      </c>
      <c r="O3196">
        <f t="shared" si="358"/>
        <v>7</v>
      </c>
      <c r="P3196">
        <v>4</v>
      </c>
      <c r="S3196">
        <v>3</v>
      </c>
      <c r="AJ3196">
        <f>VLOOKUP(M3196,spp!A:C,3,FALSE)</f>
        <v>2</v>
      </c>
      <c r="AK3196">
        <f>VLOOKUP(M3196,spp!A:D,4,FALSE)</f>
        <v>3</v>
      </c>
      <c r="AL3196">
        <f t="shared" si="353"/>
        <v>32281.25</v>
      </c>
      <c r="AM3196">
        <f t="shared" si="354"/>
        <v>807.03125</v>
      </c>
      <c r="AN3196">
        <f t="shared" si="355"/>
        <v>8070.3125</v>
      </c>
      <c r="AO3196">
        <f t="shared" si="356"/>
        <v>8.0703125</v>
      </c>
      <c r="AP3196">
        <f t="shared" si="357"/>
        <v>0.14000000000000001</v>
      </c>
      <c r="AQ3196">
        <f>VLOOKUP(M3196,spp!A:H,8,FALSE)</f>
        <v>2.1</v>
      </c>
      <c r="AR3196" t="str">
        <f>VLOOKUP(M3196,spp!A:K,10,FALSE)</f>
        <v>Herbívoro</v>
      </c>
      <c r="AS3196" t="str">
        <f>VLOOKUP(M3196,spp!A:L,12,FALSE)</f>
        <v>LC</v>
      </c>
    </row>
    <row r="3197" spans="1:45" x14ac:dyDescent="0.3">
      <c r="A3197">
        <v>10</v>
      </c>
      <c r="B3197" s="2" t="s">
        <v>983</v>
      </c>
      <c r="C3197" s="2" t="s">
        <v>990</v>
      </c>
      <c r="D3197" s="2" t="s">
        <v>1003</v>
      </c>
      <c r="E3197" s="2" t="s">
        <v>1123</v>
      </c>
      <c r="F3197">
        <v>2</v>
      </c>
      <c r="G3197" s="1">
        <v>41654</v>
      </c>
      <c r="H3197" s="61">
        <v>2014</v>
      </c>
      <c r="I3197" s="5" t="s">
        <v>986</v>
      </c>
      <c r="J3197" s="1">
        <v>41669</v>
      </c>
      <c r="K3197" s="42">
        <v>3.1</v>
      </c>
      <c r="L3197" t="str">
        <f t="shared" si="352"/>
        <v>Somero</v>
      </c>
      <c r="M3197" s="2" t="s">
        <v>1056</v>
      </c>
      <c r="N3197" t="str">
        <f>VLOOKUP(M3197,spp!A:B,2,FALSE)</f>
        <v>Canthigaster punctatissima</v>
      </c>
      <c r="O3197">
        <f t="shared" si="358"/>
        <v>2</v>
      </c>
      <c r="Q3197">
        <v>2</v>
      </c>
      <c r="AJ3197">
        <f>VLOOKUP(M3197,spp!A:C,3,FALSE)</f>
        <v>1</v>
      </c>
      <c r="AK3197">
        <f>VLOOKUP(M3197,spp!A:D,4,FALSE)</f>
        <v>2</v>
      </c>
      <c r="AL3197">
        <f t="shared" si="353"/>
        <v>112.5</v>
      </c>
      <c r="AM3197">
        <f t="shared" si="354"/>
        <v>2.8125</v>
      </c>
      <c r="AN3197">
        <f t="shared" si="355"/>
        <v>28.125</v>
      </c>
      <c r="AO3197">
        <f t="shared" si="356"/>
        <v>2.8125000000000001E-2</v>
      </c>
      <c r="AP3197">
        <f t="shared" si="357"/>
        <v>0.04</v>
      </c>
      <c r="AQ3197">
        <f>VLOOKUP(M3197,spp!A:H,8,FALSE)</f>
        <v>3</v>
      </c>
      <c r="AR3197" t="str">
        <f>VLOOKUP(M3197,spp!A:K,10,FALSE)</f>
        <v>Depredador</v>
      </c>
      <c r="AS3197" t="str">
        <f>VLOOKUP(M3197,spp!A:L,12,FALSE)</f>
        <v>LC</v>
      </c>
    </row>
    <row r="3198" spans="1:45" x14ac:dyDescent="0.3">
      <c r="A3198">
        <v>10</v>
      </c>
      <c r="B3198" s="2" t="s">
        <v>983</v>
      </c>
      <c r="C3198" s="2" t="s">
        <v>990</v>
      </c>
      <c r="D3198" s="2" t="s">
        <v>1003</v>
      </c>
      <c r="E3198" s="2" t="s">
        <v>1123</v>
      </c>
      <c r="F3198">
        <v>2</v>
      </c>
      <c r="G3198" s="1">
        <v>41654</v>
      </c>
      <c r="H3198" s="61">
        <v>2014</v>
      </c>
      <c r="I3198" s="5" t="s">
        <v>986</v>
      </c>
      <c r="J3198" s="1">
        <v>41669</v>
      </c>
      <c r="K3198" s="42">
        <v>3.1</v>
      </c>
      <c r="L3198" t="str">
        <f t="shared" si="352"/>
        <v>Somero</v>
      </c>
      <c r="M3198" s="2" t="s">
        <v>1022</v>
      </c>
      <c r="N3198" t="str">
        <f>VLOOKUP(M3198,spp!A:B,2,FALSE)</f>
        <v>Epinephelus labriformis</v>
      </c>
      <c r="O3198">
        <f t="shared" si="358"/>
        <v>1</v>
      </c>
      <c r="T3198">
        <v>1</v>
      </c>
      <c r="AJ3198">
        <f>VLOOKUP(M3198,spp!A:C,3,FALSE)</f>
        <v>3</v>
      </c>
      <c r="AK3198">
        <f>VLOOKUP(M3198,spp!A:D,4,FALSE)</f>
        <v>2.9</v>
      </c>
      <c r="AL3198">
        <f t="shared" si="353"/>
        <v>33974.046734891948</v>
      </c>
      <c r="AM3198">
        <f t="shared" si="354"/>
        <v>849.35116837229873</v>
      </c>
      <c r="AN3198">
        <f t="shared" si="355"/>
        <v>8493.5116837229871</v>
      </c>
      <c r="AO3198">
        <f t="shared" si="356"/>
        <v>8.4935116837229874</v>
      </c>
      <c r="AP3198">
        <f t="shared" si="357"/>
        <v>0.02</v>
      </c>
      <c r="AQ3198">
        <f>VLOOKUP(M3198,spp!A:H,8,FALSE)</f>
        <v>4</v>
      </c>
      <c r="AR3198" t="str">
        <f>VLOOKUP(M3198,spp!A:K,10,FALSE)</f>
        <v>Depredador Tope</v>
      </c>
      <c r="AS3198" t="str">
        <f>VLOOKUP(M3198,spp!A:L,12,FALSE)</f>
        <v>LC</v>
      </c>
    </row>
    <row r="3199" spans="1:45" x14ac:dyDescent="0.3">
      <c r="A3199">
        <v>10</v>
      </c>
      <c r="B3199" s="2" t="s">
        <v>983</v>
      </c>
      <c r="C3199" s="2" t="s">
        <v>990</v>
      </c>
      <c r="D3199" s="2" t="s">
        <v>1003</v>
      </c>
      <c r="E3199" s="2" t="s">
        <v>1123</v>
      </c>
      <c r="F3199">
        <v>3</v>
      </c>
      <c r="G3199" s="1">
        <v>41654</v>
      </c>
      <c r="H3199" s="61">
        <v>2014</v>
      </c>
      <c r="I3199" s="5" t="s">
        <v>986</v>
      </c>
      <c r="J3199" s="1">
        <v>41669</v>
      </c>
      <c r="K3199" s="42">
        <v>2.8</v>
      </c>
      <c r="L3199" t="str">
        <f t="shared" si="352"/>
        <v>Somero</v>
      </c>
      <c r="M3199" s="2" t="s">
        <v>1031</v>
      </c>
      <c r="N3199" t="str">
        <f>VLOOKUP(M3199,spp!A:B,2,FALSE)</f>
        <v>Ophioblennius steindachneri</v>
      </c>
      <c r="O3199">
        <f t="shared" si="358"/>
        <v>2</v>
      </c>
      <c r="R3199">
        <v>2</v>
      </c>
      <c r="AJ3199">
        <f>VLOOKUP(M3199,spp!A:C,3,FALSE)</f>
        <v>3</v>
      </c>
      <c r="AK3199">
        <f>VLOOKUP(M3199,spp!A:D,4,FALSE)</f>
        <v>2.379</v>
      </c>
      <c r="AL3199">
        <f t="shared" si="353"/>
        <v>2441.7442367682265</v>
      </c>
      <c r="AM3199">
        <f t="shared" si="354"/>
        <v>61.04360591920566</v>
      </c>
      <c r="AN3199">
        <f t="shared" si="355"/>
        <v>610.43605919205663</v>
      </c>
      <c r="AO3199">
        <f t="shared" si="356"/>
        <v>0.61043605919205668</v>
      </c>
      <c r="AP3199">
        <f t="shared" si="357"/>
        <v>0.04</v>
      </c>
      <c r="AQ3199">
        <f>VLOOKUP(M3199,spp!A:H,8,FALSE)</f>
        <v>2.7</v>
      </c>
      <c r="AR3199" t="str">
        <f>VLOOKUP(M3199,spp!A:K,10,FALSE)</f>
        <v>Herbívoro</v>
      </c>
      <c r="AS3199" t="str">
        <f>VLOOKUP(M3199,spp!A:L,12,FALSE)</f>
        <v>LC</v>
      </c>
    </row>
    <row r="3200" spans="1:45" x14ac:dyDescent="0.3">
      <c r="A3200">
        <v>10</v>
      </c>
      <c r="B3200" s="2" t="s">
        <v>983</v>
      </c>
      <c r="C3200" s="2" t="s">
        <v>990</v>
      </c>
      <c r="D3200" s="2" t="s">
        <v>1003</v>
      </c>
      <c r="E3200" s="2" t="s">
        <v>1123</v>
      </c>
      <c r="F3200">
        <v>3</v>
      </c>
      <c r="G3200" s="1">
        <v>41654</v>
      </c>
      <c r="H3200" s="61">
        <v>2014</v>
      </c>
      <c r="I3200" s="5" t="s">
        <v>986</v>
      </c>
      <c r="J3200" s="1">
        <v>41669</v>
      </c>
      <c r="K3200" s="42">
        <v>2.8</v>
      </c>
      <c r="L3200" t="str">
        <f t="shared" si="352"/>
        <v>Somero</v>
      </c>
      <c r="M3200" s="2" t="s">
        <v>1041</v>
      </c>
      <c r="N3200" t="str">
        <f>VLOOKUP(M3200,spp!A:B,2,FALSE)</f>
        <v>Chromis atrilobata</v>
      </c>
      <c r="O3200">
        <f t="shared" si="358"/>
        <v>80</v>
      </c>
      <c r="Q3200">
        <v>80</v>
      </c>
      <c r="AJ3200">
        <f>VLOOKUP(M3200,spp!A:C,3,FALSE)</f>
        <v>5</v>
      </c>
      <c r="AK3200">
        <f>VLOOKUP(M3200,spp!A:D,4,FALSE)</f>
        <v>3.41655</v>
      </c>
      <c r="AL3200">
        <f t="shared" si="353"/>
        <v>390616.46980753541</v>
      </c>
      <c r="AM3200">
        <f t="shared" si="354"/>
        <v>9765.4117451883849</v>
      </c>
      <c r="AN3200">
        <f t="shared" si="355"/>
        <v>97654.117451883852</v>
      </c>
      <c r="AO3200">
        <f t="shared" si="356"/>
        <v>97.654117451883849</v>
      </c>
      <c r="AP3200">
        <f t="shared" si="357"/>
        <v>1.6</v>
      </c>
      <c r="AQ3200">
        <f>VLOOKUP(M3200,spp!A:H,8,FALSE)</f>
        <v>3.4</v>
      </c>
      <c r="AR3200" t="str">
        <f>VLOOKUP(M3200,spp!A:K,10,FALSE)</f>
        <v>Planctívoro</v>
      </c>
      <c r="AS3200" t="str">
        <f>VLOOKUP(M3200,spp!A:L,12,FALSE)</f>
        <v>LC</v>
      </c>
    </row>
    <row r="3201" spans="1:45" x14ac:dyDescent="0.3">
      <c r="A3201">
        <v>10</v>
      </c>
      <c r="B3201" s="2" t="s">
        <v>983</v>
      </c>
      <c r="C3201" s="2" t="s">
        <v>990</v>
      </c>
      <c r="D3201" s="2" t="s">
        <v>1003</v>
      </c>
      <c r="E3201" s="2" t="s">
        <v>1123</v>
      </c>
      <c r="F3201">
        <v>3</v>
      </c>
      <c r="G3201" s="1">
        <v>41654</v>
      </c>
      <c r="H3201" s="61">
        <v>2014</v>
      </c>
      <c r="I3201" s="5" t="s">
        <v>986</v>
      </c>
      <c r="J3201" s="1">
        <v>41669</v>
      </c>
      <c r="K3201" s="42">
        <v>2.8</v>
      </c>
      <c r="L3201" t="str">
        <f t="shared" si="352"/>
        <v>Somero</v>
      </c>
      <c r="M3201" s="2" t="s">
        <v>1053</v>
      </c>
      <c r="N3201" t="str">
        <f>VLOOKUP(M3201,spp!A:B,2,FALSE)</f>
        <v>Halichoeres chierchiae</v>
      </c>
      <c r="O3201">
        <f t="shared" si="358"/>
        <v>1</v>
      </c>
      <c r="Q3201">
        <v>1</v>
      </c>
      <c r="AJ3201">
        <f>VLOOKUP(M3201,spp!A:C,3,FALSE)</f>
        <v>1.26E-2</v>
      </c>
      <c r="AK3201">
        <f>VLOOKUP(M3201,spp!A:D,4,FALSE)</f>
        <v>3</v>
      </c>
      <c r="AL3201">
        <f t="shared" si="353"/>
        <v>5.3156249999999998</v>
      </c>
      <c r="AM3201">
        <f t="shared" si="354"/>
        <v>0.13289062499999998</v>
      </c>
      <c r="AN3201">
        <f t="shared" si="355"/>
        <v>1.3289062499999997</v>
      </c>
      <c r="AO3201">
        <f t="shared" si="356"/>
        <v>1.3289062499999998E-3</v>
      </c>
      <c r="AP3201">
        <f t="shared" si="357"/>
        <v>0.02</v>
      </c>
      <c r="AQ3201">
        <f>VLOOKUP(M3201,spp!A:H,8,FALSE)</f>
        <v>3.5</v>
      </c>
      <c r="AR3201" t="str">
        <f>VLOOKUP(M3201,spp!A:K,10,FALSE)</f>
        <v>Depredador</v>
      </c>
      <c r="AS3201" t="str">
        <f>VLOOKUP(M3201,spp!A:L,12,FALSE)</f>
        <v>LC</v>
      </c>
    </row>
    <row r="3202" spans="1:45" x14ac:dyDescent="0.3">
      <c r="A3202">
        <v>10</v>
      </c>
      <c r="B3202" s="2" t="s">
        <v>983</v>
      </c>
      <c r="C3202" s="2" t="s">
        <v>990</v>
      </c>
      <c r="D3202" s="2" t="s">
        <v>1003</v>
      </c>
      <c r="E3202" s="2" t="s">
        <v>1123</v>
      </c>
      <c r="F3202">
        <v>3</v>
      </c>
      <c r="G3202" s="1">
        <v>41654</v>
      </c>
      <c r="H3202" s="61">
        <v>2014</v>
      </c>
      <c r="I3202" s="5" t="s">
        <v>986</v>
      </c>
      <c r="J3202" s="1">
        <v>41669</v>
      </c>
      <c r="K3202" s="42">
        <v>2.8</v>
      </c>
      <c r="L3202" t="str">
        <f t="shared" si="352"/>
        <v>Somero</v>
      </c>
      <c r="M3202" s="2" t="s">
        <v>1040</v>
      </c>
      <c r="N3202" t="str">
        <f>VLOOKUP(M3202,spp!A:B,2,FALSE)</f>
        <v>Sufflamen verres</v>
      </c>
      <c r="O3202">
        <f t="shared" si="358"/>
        <v>3</v>
      </c>
      <c r="S3202">
        <v>2</v>
      </c>
      <c r="T3202">
        <v>1</v>
      </c>
      <c r="AJ3202">
        <f>VLOOKUP(M3202,spp!A:C,3,FALSE)</f>
        <v>2</v>
      </c>
      <c r="AK3202">
        <f>VLOOKUP(M3202,spp!A:D,4,FALSE)</f>
        <v>3</v>
      </c>
      <c r="AL3202">
        <f t="shared" si="353"/>
        <v>52687.5</v>
      </c>
      <c r="AM3202">
        <f t="shared" si="354"/>
        <v>1317.1875</v>
      </c>
      <c r="AN3202">
        <f t="shared" si="355"/>
        <v>13171.875</v>
      </c>
      <c r="AO3202">
        <f t="shared" si="356"/>
        <v>13.171875</v>
      </c>
      <c r="AP3202">
        <f t="shared" si="357"/>
        <v>0.06</v>
      </c>
      <c r="AQ3202">
        <f>VLOOKUP(M3202,spp!A:H,8,FALSE)</f>
        <v>3.3</v>
      </c>
      <c r="AR3202" t="str">
        <f>VLOOKUP(M3202,spp!A:K,10,FALSE)</f>
        <v>Depredador</v>
      </c>
      <c r="AS3202" t="str">
        <f>VLOOKUP(M3202,spp!A:L,12,FALSE)</f>
        <v>LC</v>
      </c>
    </row>
    <row r="3203" spans="1:45" x14ac:dyDescent="0.3">
      <c r="A3203">
        <v>59</v>
      </c>
      <c r="B3203" s="2" t="s">
        <v>983</v>
      </c>
      <c r="C3203" s="2" t="s">
        <v>1386</v>
      </c>
      <c r="D3203" s="2" t="s">
        <v>1387</v>
      </c>
      <c r="E3203" s="2" t="s">
        <v>1123</v>
      </c>
      <c r="F3203">
        <v>1</v>
      </c>
      <c r="G3203" s="1">
        <v>41655</v>
      </c>
      <c r="H3203" s="61">
        <v>2014</v>
      </c>
      <c r="I3203" s="5" t="s">
        <v>986</v>
      </c>
      <c r="J3203" s="1">
        <v>41675</v>
      </c>
      <c r="K3203" s="42">
        <v>5.7</v>
      </c>
      <c r="L3203" t="str">
        <f t="shared" si="352"/>
        <v>Somero</v>
      </c>
      <c r="M3203" s="2" t="s">
        <v>1017</v>
      </c>
      <c r="N3203" t="str">
        <f>VLOOKUP(M3203,spp!A:B,2,FALSE)</f>
        <v>Halichoeres dispilus</v>
      </c>
      <c r="O3203">
        <f t="shared" si="358"/>
        <v>7</v>
      </c>
      <c r="Q3203">
        <v>4</v>
      </c>
      <c r="R3203">
        <v>3</v>
      </c>
      <c r="AJ3203">
        <f>VLOOKUP(M3203,spp!A:C,3,FALSE)</f>
        <v>1.26E-2</v>
      </c>
      <c r="AK3203">
        <f>VLOOKUP(M3203,spp!A:D,4,FALSE)</f>
        <v>3</v>
      </c>
      <c r="AL3203">
        <f t="shared" si="353"/>
        <v>95.090625000000003</v>
      </c>
      <c r="AM3203">
        <f t="shared" si="354"/>
        <v>2.3772656250000002</v>
      </c>
      <c r="AN3203">
        <f t="shared" si="355"/>
        <v>23.772656250000001</v>
      </c>
      <c r="AO3203">
        <f t="shared" si="356"/>
        <v>2.377265625E-2</v>
      </c>
      <c r="AP3203">
        <f t="shared" si="357"/>
        <v>0.14000000000000001</v>
      </c>
      <c r="AQ3203">
        <f>VLOOKUP(M3203,spp!A:H,8,FALSE)</f>
        <v>3.9</v>
      </c>
      <c r="AR3203" t="str">
        <f>VLOOKUP(M3203,spp!A:K,10,FALSE)</f>
        <v>Depredador</v>
      </c>
      <c r="AS3203" t="str">
        <f>VLOOKUP(M3203,spp!A:L,12,FALSE)</f>
        <v>LC</v>
      </c>
    </row>
    <row r="3204" spans="1:45" x14ac:dyDescent="0.3">
      <c r="A3204">
        <v>59</v>
      </c>
      <c r="B3204" s="2" t="s">
        <v>983</v>
      </c>
      <c r="C3204" s="2" t="s">
        <v>1386</v>
      </c>
      <c r="D3204" s="2" t="s">
        <v>1387</v>
      </c>
      <c r="E3204" s="2" t="s">
        <v>1123</v>
      </c>
      <c r="F3204">
        <v>1</v>
      </c>
      <c r="G3204" s="1">
        <v>41655</v>
      </c>
      <c r="H3204" s="61">
        <v>2014</v>
      </c>
      <c r="I3204" s="5" t="s">
        <v>986</v>
      </c>
      <c r="J3204" s="1">
        <v>41675</v>
      </c>
      <c r="K3204" s="42">
        <v>5.7</v>
      </c>
      <c r="L3204" t="str">
        <f t="shared" ref="L3204:L3267" si="359">IF(K3204&gt;6,"Profundo","Somero")</f>
        <v>Somero</v>
      </c>
      <c r="M3204" s="2" t="s">
        <v>1026</v>
      </c>
      <c r="N3204" t="str">
        <f>VLOOKUP(M3204,spp!A:B,2,FALSE)</f>
        <v>Microspathodon dorsalis</v>
      </c>
      <c r="O3204">
        <f t="shared" si="358"/>
        <v>5</v>
      </c>
      <c r="P3204">
        <v>2</v>
      </c>
      <c r="Q3204">
        <v>3</v>
      </c>
      <c r="AJ3204">
        <f>VLOOKUP(M3204,spp!A:C,3,FALSE)</f>
        <v>2</v>
      </c>
      <c r="AK3204">
        <f>VLOOKUP(M3204,spp!A:D,4,FALSE)</f>
        <v>3</v>
      </c>
      <c r="AL3204">
        <f t="shared" ref="AL3204:AL3267" si="360">((AJ3204*$P$2^AK3204)*P3204)+((AJ3204*$Q$2^AK3204)*Q3204)+((AJ3204*$R$2^AK3204)*R3204)+((AJ3204*$S$2^AK3204)*S3204)+((AJ3204*$T$2^AK3204)*T3204)+((AJ3204*$U$2^AK3204)*U3204)+((AJ3204*$V$2^AK3204)*V3204)+((AJ3204*$W$2^AK3204)*W3204)+((AJ3204*$X$2^AK3204)*X3204)+((AJ3204*$Y$2^AK3204)*Y3204)+((AJ3204*$Z$2^AK3204)*Z3204)+((AJ3204*$AA$2^AK3204)*AA3204)+((AJ3204*$AB$2^AK3204)*AB3204)+ ((AJ3204*$AC$2^AK3204)*AC3204)+((AJ3204*$AD$2^AK3204)*AD3204)+((AJ3204*$AE$2^AK3204)*AE3204)+((AJ3204*$AF$2^AK3204)*AF3204)+((AJ3204*$AG$2^AK3204)*AG3204)+((AJ3204*$AH$2^AK3204)*AH3204)</f>
        <v>2593.75</v>
      </c>
      <c r="AM3204">
        <f t="shared" ref="AM3204:AM3267" si="361">AL3204/40</f>
        <v>64.84375</v>
      </c>
      <c r="AN3204">
        <f t="shared" ref="AN3204:AN3267" si="362">AM3204*10</f>
        <v>648.4375</v>
      </c>
      <c r="AO3204">
        <f t="shared" ref="AO3204:AO3267" si="363">AN3204/1000</f>
        <v>0.6484375</v>
      </c>
      <c r="AP3204">
        <f t="shared" ref="AP3204:AP3267" si="364">O3204/$C$1</f>
        <v>0.1</v>
      </c>
      <c r="AQ3204">
        <f>VLOOKUP(M3204,spp!A:H,8,FALSE)</f>
        <v>2.1</v>
      </c>
      <c r="AR3204" t="str">
        <f>VLOOKUP(M3204,spp!A:K,10,FALSE)</f>
        <v>Herbívoro</v>
      </c>
      <c r="AS3204" t="str">
        <f>VLOOKUP(M3204,spp!A:L,12,FALSE)</f>
        <v>LC</v>
      </c>
    </row>
    <row r="3205" spans="1:45" x14ac:dyDescent="0.3">
      <c r="A3205">
        <v>59</v>
      </c>
      <c r="B3205" s="2" t="s">
        <v>983</v>
      </c>
      <c r="C3205" s="2" t="s">
        <v>1386</v>
      </c>
      <c r="D3205" s="2" t="s">
        <v>1387</v>
      </c>
      <c r="E3205" s="2" t="s">
        <v>1123</v>
      </c>
      <c r="F3205">
        <v>1</v>
      </c>
      <c r="G3205" s="1">
        <v>41655</v>
      </c>
      <c r="H3205" s="61">
        <v>2014</v>
      </c>
      <c r="I3205" s="5" t="s">
        <v>986</v>
      </c>
      <c r="J3205" s="1">
        <v>41675</v>
      </c>
      <c r="K3205" s="42">
        <v>5.7</v>
      </c>
      <c r="L3205" t="str">
        <f t="shared" si="359"/>
        <v>Somero</v>
      </c>
      <c r="M3205" s="2" t="s">
        <v>1392</v>
      </c>
      <c r="N3205" t="str">
        <f>VLOOKUP(M3205,spp!A:B,2,FALSE)</f>
        <v>Scorpaena sp.</v>
      </c>
      <c r="O3205">
        <f t="shared" si="358"/>
        <v>1</v>
      </c>
      <c r="R3205">
        <v>1</v>
      </c>
      <c r="AJ3205">
        <f>VLOOKUP(M3205,spp!A:C,3,FALSE)</f>
        <v>1.95E-2</v>
      </c>
      <c r="AK3205">
        <f>VLOOKUP(M3205,spp!A:D,4,FALSE)</f>
        <v>3</v>
      </c>
      <c r="AL3205">
        <f t="shared" si="360"/>
        <v>38.0859375</v>
      </c>
      <c r="AM3205">
        <f t="shared" si="361"/>
        <v>0.9521484375</v>
      </c>
      <c r="AN3205">
        <f t="shared" si="362"/>
        <v>9.521484375</v>
      </c>
      <c r="AO3205">
        <f t="shared" si="363"/>
        <v>9.521484375E-3</v>
      </c>
      <c r="AP3205">
        <f t="shared" si="364"/>
        <v>0.02</v>
      </c>
      <c r="AQ3205">
        <f>VLOOKUP(M3205,spp!A:H,8,FALSE)</f>
        <v>3.8</v>
      </c>
      <c r="AR3205" t="str">
        <f>VLOOKUP(M3205,spp!A:K,10,FALSE)</f>
        <v>Depredador</v>
      </c>
      <c r="AS3205" t="str">
        <f>VLOOKUP(M3205,spp!A:L,12,FALSE)</f>
        <v>LC</v>
      </c>
    </row>
    <row r="3206" spans="1:45" x14ac:dyDescent="0.3">
      <c r="A3206">
        <v>59</v>
      </c>
      <c r="B3206" s="2" t="s">
        <v>983</v>
      </c>
      <c r="C3206" s="2" t="s">
        <v>1386</v>
      </c>
      <c r="D3206" s="2" t="s">
        <v>1387</v>
      </c>
      <c r="E3206" s="2" t="s">
        <v>1123</v>
      </c>
      <c r="F3206">
        <v>2</v>
      </c>
      <c r="G3206" s="1">
        <v>41655</v>
      </c>
      <c r="H3206" s="61">
        <v>2014</v>
      </c>
      <c r="I3206" s="5" t="s">
        <v>986</v>
      </c>
      <c r="J3206" s="1">
        <v>41675</v>
      </c>
      <c r="K3206" s="42">
        <v>5.4</v>
      </c>
      <c r="L3206" t="str">
        <f t="shared" si="359"/>
        <v>Somero</v>
      </c>
      <c r="M3206" s="2" t="s">
        <v>1017</v>
      </c>
      <c r="N3206" t="str">
        <f>VLOOKUP(M3206,spp!A:B,2,FALSE)</f>
        <v>Halichoeres dispilus</v>
      </c>
      <c r="O3206">
        <f t="shared" si="358"/>
        <v>15</v>
      </c>
      <c r="Q3206">
        <v>5</v>
      </c>
      <c r="R3206">
        <v>8</v>
      </c>
      <c r="S3206">
        <v>2</v>
      </c>
      <c r="AJ3206">
        <f>VLOOKUP(M3206,spp!A:C,3,FALSE)</f>
        <v>1.26E-2</v>
      </c>
      <c r="AK3206">
        <f>VLOOKUP(M3206,spp!A:D,4,FALSE)</f>
        <v>3</v>
      </c>
      <c r="AL3206">
        <f t="shared" si="360"/>
        <v>358.50937499999998</v>
      </c>
      <c r="AM3206">
        <f t="shared" si="361"/>
        <v>8.9627343750000001</v>
      </c>
      <c r="AN3206">
        <f t="shared" si="362"/>
        <v>89.627343749999994</v>
      </c>
      <c r="AO3206">
        <f t="shared" si="363"/>
        <v>8.9627343749999991E-2</v>
      </c>
      <c r="AP3206">
        <f t="shared" si="364"/>
        <v>0.3</v>
      </c>
      <c r="AQ3206">
        <f>VLOOKUP(M3206,spp!A:H,8,FALSE)</f>
        <v>3.9</v>
      </c>
      <c r="AR3206" t="str">
        <f>VLOOKUP(M3206,spp!A:K,10,FALSE)</f>
        <v>Depredador</v>
      </c>
      <c r="AS3206" t="str">
        <f>VLOOKUP(M3206,spp!A:L,12,FALSE)</f>
        <v>LC</v>
      </c>
    </row>
    <row r="3207" spans="1:45" x14ac:dyDescent="0.3">
      <c r="A3207">
        <v>59</v>
      </c>
      <c r="B3207" s="2" t="s">
        <v>983</v>
      </c>
      <c r="C3207" s="2" t="s">
        <v>1386</v>
      </c>
      <c r="D3207" s="2" t="s">
        <v>1387</v>
      </c>
      <c r="E3207" s="2" t="s">
        <v>1123</v>
      </c>
      <c r="F3207">
        <v>2</v>
      </c>
      <c r="G3207" s="1">
        <v>41655</v>
      </c>
      <c r="H3207" s="61">
        <v>2014</v>
      </c>
      <c r="I3207" s="5" t="s">
        <v>986</v>
      </c>
      <c r="J3207" s="1">
        <v>41675</v>
      </c>
      <c r="K3207" s="42">
        <v>5.4</v>
      </c>
      <c r="L3207" t="str">
        <f t="shared" si="359"/>
        <v>Somero</v>
      </c>
      <c r="M3207" s="2" t="s">
        <v>1019</v>
      </c>
      <c r="N3207" t="str">
        <f>VLOOKUP(M3207,spp!A:B,2,FALSE)</f>
        <v>Stegastes acapulcoensis</v>
      </c>
      <c r="O3207">
        <f t="shared" si="358"/>
        <v>3</v>
      </c>
      <c r="Q3207">
        <v>3</v>
      </c>
      <c r="AJ3207">
        <f>VLOOKUP(M3207,spp!A:C,3,FALSE)</f>
        <v>3.49E-2</v>
      </c>
      <c r="AK3207">
        <f>VLOOKUP(M3207,spp!A:D,4,FALSE)</f>
        <v>2</v>
      </c>
      <c r="AL3207">
        <f t="shared" si="360"/>
        <v>5.8893750000000002</v>
      </c>
      <c r="AM3207">
        <f t="shared" si="361"/>
        <v>0.147234375</v>
      </c>
      <c r="AN3207">
        <f t="shared" si="362"/>
        <v>1.4723437500000001</v>
      </c>
      <c r="AO3207">
        <f t="shared" si="363"/>
        <v>1.4723437500000001E-3</v>
      </c>
      <c r="AP3207">
        <f t="shared" si="364"/>
        <v>0.06</v>
      </c>
      <c r="AQ3207">
        <f>VLOOKUP(M3207,spp!A:H,8,FALSE)</f>
        <v>2</v>
      </c>
      <c r="AR3207" t="str">
        <f>VLOOKUP(M3207,spp!A:K,10,FALSE)</f>
        <v>Herbívoro</v>
      </c>
      <c r="AS3207" t="str">
        <f>VLOOKUP(M3207,spp!A:L,12,FALSE)</f>
        <v>LC</v>
      </c>
    </row>
    <row r="3208" spans="1:45" x14ac:dyDescent="0.3">
      <c r="A3208">
        <v>59</v>
      </c>
      <c r="B3208" s="2" t="s">
        <v>983</v>
      </c>
      <c r="C3208" s="2" t="s">
        <v>1386</v>
      </c>
      <c r="D3208" s="2" t="s">
        <v>1387</v>
      </c>
      <c r="E3208" s="2" t="s">
        <v>1123</v>
      </c>
      <c r="F3208">
        <v>2</v>
      </c>
      <c r="G3208" s="1">
        <v>41655</v>
      </c>
      <c r="H3208" s="61">
        <v>2014</v>
      </c>
      <c r="I3208" s="5" t="s">
        <v>986</v>
      </c>
      <c r="J3208" s="1">
        <v>41675</v>
      </c>
      <c r="K3208" s="42">
        <v>5.4</v>
      </c>
      <c r="L3208" t="str">
        <f t="shared" si="359"/>
        <v>Somero</v>
      </c>
      <c r="M3208" s="2" t="s">
        <v>1050</v>
      </c>
      <c r="N3208" t="str">
        <f>VLOOKUP(M3208,spp!A:B,2,FALSE)</f>
        <v>Stegastes flavilatus</v>
      </c>
      <c r="O3208">
        <f t="shared" si="358"/>
        <v>2</v>
      </c>
      <c r="R3208">
        <v>2</v>
      </c>
      <c r="AJ3208">
        <f>VLOOKUP(M3208,spp!A:C,3,FALSE)</f>
        <v>3.49E-2</v>
      </c>
      <c r="AK3208">
        <f>VLOOKUP(M3208,spp!A:D,4,FALSE)</f>
        <v>2</v>
      </c>
      <c r="AL3208">
        <f t="shared" si="360"/>
        <v>10.90625</v>
      </c>
      <c r="AM3208">
        <f t="shared" si="361"/>
        <v>0.27265624999999999</v>
      </c>
      <c r="AN3208">
        <f t="shared" si="362"/>
        <v>2.7265625</v>
      </c>
      <c r="AO3208">
        <f t="shared" si="363"/>
        <v>2.7265624999999998E-3</v>
      </c>
      <c r="AP3208">
        <f t="shared" si="364"/>
        <v>0.04</v>
      </c>
      <c r="AQ3208">
        <f>VLOOKUP(M3208,spp!A:H,8,FALSE)</f>
        <v>2</v>
      </c>
      <c r="AR3208" t="str">
        <f>VLOOKUP(M3208,spp!A:K,10,FALSE)</f>
        <v>Herbívoro</v>
      </c>
      <c r="AS3208" t="str">
        <f>VLOOKUP(M3208,spp!A:L,12,FALSE)</f>
        <v>LC</v>
      </c>
    </row>
    <row r="3209" spans="1:45" x14ac:dyDescent="0.3">
      <c r="A3209">
        <v>59</v>
      </c>
      <c r="B3209" s="2" t="s">
        <v>983</v>
      </c>
      <c r="C3209" s="2" t="s">
        <v>1386</v>
      </c>
      <c r="D3209" s="2" t="s">
        <v>1387</v>
      </c>
      <c r="E3209" s="2" t="s">
        <v>1123</v>
      </c>
      <c r="F3209">
        <v>2</v>
      </c>
      <c r="G3209" s="1">
        <v>41655</v>
      </c>
      <c r="H3209" s="61">
        <v>2014</v>
      </c>
      <c r="I3209" s="5" t="s">
        <v>986</v>
      </c>
      <c r="J3209" s="1">
        <v>41675</v>
      </c>
      <c r="K3209" s="42">
        <v>5.4</v>
      </c>
      <c r="L3209" t="str">
        <f t="shared" si="359"/>
        <v>Somero</v>
      </c>
      <c r="M3209" s="2" t="s">
        <v>1041</v>
      </c>
      <c r="N3209" t="str">
        <f>VLOOKUP(M3209,spp!A:B,2,FALSE)</f>
        <v>Chromis atrilobata</v>
      </c>
      <c r="O3209">
        <f t="shared" si="358"/>
        <v>15</v>
      </c>
      <c r="Q3209">
        <v>15</v>
      </c>
      <c r="AJ3209">
        <f>VLOOKUP(M3209,spp!A:C,3,FALSE)</f>
        <v>5</v>
      </c>
      <c r="AK3209">
        <f>VLOOKUP(M3209,spp!A:D,4,FALSE)</f>
        <v>3.41655</v>
      </c>
      <c r="AL3209">
        <f t="shared" si="360"/>
        <v>73240.588088912889</v>
      </c>
      <c r="AM3209">
        <f t="shared" si="361"/>
        <v>1831.0147022228223</v>
      </c>
      <c r="AN3209">
        <f t="shared" si="362"/>
        <v>18310.147022228222</v>
      </c>
      <c r="AO3209">
        <f t="shared" si="363"/>
        <v>18.310147022228222</v>
      </c>
      <c r="AP3209">
        <f t="shared" si="364"/>
        <v>0.3</v>
      </c>
      <c r="AQ3209">
        <f>VLOOKUP(M3209,spp!A:H,8,FALSE)</f>
        <v>3.4</v>
      </c>
      <c r="AR3209" t="str">
        <f>VLOOKUP(M3209,spp!A:K,10,FALSE)</f>
        <v>Planctívoro</v>
      </c>
      <c r="AS3209" t="str">
        <f>VLOOKUP(M3209,spp!A:L,12,FALSE)</f>
        <v>LC</v>
      </c>
    </row>
    <row r="3210" spans="1:45" x14ac:dyDescent="0.3">
      <c r="A3210">
        <v>59</v>
      </c>
      <c r="B3210" s="2" t="s">
        <v>983</v>
      </c>
      <c r="C3210" s="2" t="s">
        <v>1386</v>
      </c>
      <c r="D3210" s="2" t="s">
        <v>1387</v>
      </c>
      <c r="E3210" s="2" t="s">
        <v>1123</v>
      </c>
      <c r="F3210">
        <v>2</v>
      </c>
      <c r="G3210" s="1">
        <v>41655</v>
      </c>
      <c r="H3210" s="61">
        <v>2014</v>
      </c>
      <c r="I3210" s="5" t="s">
        <v>986</v>
      </c>
      <c r="J3210" s="1">
        <v>41675</v>
      </c>
      <c r="K3210" s="42">
        <v>5.4</v>
      </c>
      <c r="L3210" t="str">
        <f t="shared" si="359"/>
        <v>Somero</v>
      </c>
      <c r="M3210" s="2" t="s">
        <v>1393</v>
      </c>
      <c r="N3210" t="str">
        <f>VLOOKUP(M3210,spp!A:B,2,FALSE)</f>
        <v>Kiphosus sp.</v>
      </c>
      <c r="O3210">
        <f t="shared" si="358"/>
        <v>1</v>
      </c>
      <c r="S3210">
        <v>1</v>
      </c>
      <c r="AJ3210">
        <f>VLOOKUP(M3210,spp!A:C,3,FALSE)</f>
        <v>2.18E-2</v>
      </c>
      <c r="AK3210">
        <f>VLOOKUP(M3210,spp!A:D,4,FALSE)</f>
        <v>3</v>
      </c>
      <c r="AL3210">
        <f t="shared" si="360"/>
        <v>116.83437499999999</v>
      </c>
      <c r="AM3210">
        <f t="shared" si="361"/>
        <v>2.920859375</v>
      </c>
      <c r="AN3210">
        <f t="shared" si="362"/>
        <v>29.208593749999999</v>
      </c>
      <c r="AO3210">
        <f t="shared" si="363"/>
        <v>2.9208593749999998E-2</v>
      </c>
      <c r="AP3210">
        <f t="shared" si="364"/>
        <v>0.02</v>
      </c>
      <c r="AQ3210">
        <f>VLOOKUP(M3210,spp!A:H,8,FALSE)</f>
        <v>2.9</v>
      </c>
      <c r="AR3210" t="str">
        <f>VLOOKUP(M3210,spp!A:K,10,FALSE)</f>
        <v>Herbívoro</v>
      </c>
      <c r="AS3210" t="str">
        <f>VLOOKUP(M3210,spp!A:L,12,FALSE)</f>
        <v>LC</v>
      </c>
    </row>
    <row r="3211" spans="1:45" x14ac:dyDescent="0.3">
      <c r="A3211">
        <v>59</v>
      </c>
      <c r="B3211" s="2" t="s">
        <v>983</v>
      </c>
      <c r="C3211" s="2" t="s">
        <v>1386</v>
      </c>
      <c r="D3211" s="2" t="s">
        <v>1387</v>
      </c>
      <c r="E3211" s="2" t="s">
        <v>1123</v>
      </c>
      <c r="F3211">
        <v>2</v>
      </c>
      <c r="G3211" s="1">
        <v>41655</v>
      </c>
      <c r="H3211" s="61">
        <v>2014</v>
      </c>
      <c r="I3211" s="5" t="s">
        <v>986</v>
      </c>
      <c r="J3211" s="1">
        <v>41675</v>
      </c>
      <c r="K3211" s="42">
        <v>5.4</v>
      </c>
      <c r="L3211" t="str">
        <f t="shared" si="359"/>
        <v>Somero</v>
      </c>
      <c r="M3211" s="2" t="s">
        <v>1055</v>
      </c>
      <c r="N3211" t="str">
        <f>VLOOKUP(M3211,spp!A:B,2,FALSE)</f>
        <v>Pomacanthus zonipectus</v>
      </c>
      <c r="O3211">
        <f t="shared" si="358"/>
        <v>2</v>
      </c>
      <c r="S3211">
        <v>2</v>
      </c>
      <c r="AJ3211">
        <f>VLOOKUP(M3211,spp!A:C,3,FALSE)</f>
        <v>1</v>
      </c>
      <c r="AK3211">
        <f>VLOOKUP(M3211,spp!A:D,4,FALSE)</f>
        <v>2</v>
      </c>
      <c r="AL3211">
        <f t="shared" si="360"/>
        <v>612.5</v>
      </c>
      <c r="AM3211">
        <f t="shared" si="361"/>
        <v>15.3125</v>
      </c>
      <c r="AN3211">
        <f t="shared" si="362"/>
        <v>153.125</v>
      </c>
      <c r="AO3211">
        <f t="shared" si="363"/>
        <v>0.15312500000000001</v>
      </c>
      <c r="AP3211">
        <f t="shared" si="364"/>
        <v>0.04</v>
      </c>
      <c r="AQ3211">
        <f>VLOOKUP(M3211,spp!A:H,8,FALSE)</f>
        <v>3.1</v>
      </c>
      <c r="AR3211" t="str">
        <f>VLOOKUP(M3211,spp!A:K,10,FALSE)</f>
        <v>Depredador</v>
      </c>
      <c r="AS3211" t="str">
        <f>VLOOKUP(M3211,spp!A:L,12,FALSE)</f>
        <v>LC</v>
      </c>
    </row>
    <row r="3212" spans="1:45" x14ac:dyDescent="0.3">
      <c r="A3212">
        <v>59</v>
      </c>
      <c r="B3212" s="2" t="s">
        <v>983</v>
      </c>
      <c r="C3212" s="2" t="s">
        <v>1386</v>
      </c>
      <c r="D3212" s="2" t="s">
        <v>1387</v>
      </c>
      <c r="E3212" s="2" t="s">
        <v>1123</v>
      </c>
      <c r="F3212">
        <v>2</v>
      </c>
      <c r="G3212" s="1">
        <v>41655</v>
      </c>
      <c r="H3212" s="61">
        <v>2014</v>
      </c>
      <c r="I3212" s="5" t="s">
        <v>986</v>
      </c>
      <c r="J3212" s="1">
        <v>41675</v>
      </c>
      <c r="K3212" s="42">
        <v>5.4</v>
      </c>
      <c r="L3212" t="str">
        <f t="shared" si="359"/>
        <v>Somero</v>
      </c>
      <c r="M3212" s="2" t="s">
        <v>1053</v>
      </c>
      <c r="N3212" t="str">
        <f>VLOOKUP(M3212,spp!A:B,2,FALSE)</f>
        <v>Halichoeres chierchiae</v>
      </c>
      <c r="O3212">
        <f t="shared" si="358"/>
        <v>1</v>
      </c>
      <c r="R3212">
        <v>1</v>
      </c>
      <c r="AJ3212">
        <f>VLOOKUP(M3212,spp!A:C,3,FALSE)</f>
        <v>1.26E-2</v>
      </c>
      <c r="AK3212">
        <f>VLOOKUP(M3212,spp!A:D,4,FALSE)</f>
        <v>3</v>
      </c>
      <c r="AL3212">
        <f t="shared" si="360"/>
        <v>24.609375</v>
      </c>
      <c r="AM3212">
        <f t="shared" si="361"/>
        <v>0.615234375</v>
      </c>
      <c r="AN3212">
        <f t="shared" si="362"/>
        <v>6.15234375</v>
      </c>
      <c r="AO3212">
        <f t="shared" si="363"/>
        <v>6.1523437499999998E-3</v>
      </c>
      <c r="AP3212">
        <f t="shared" si="364"/>
        <v>0.02</v>
      </c>
      <c r="AQ3212">
        <f>VLOOKUP(M3212,spp!A:H,8,FALSE)</f>
        <v>3.5</v>
      </c>
      <c r="AR3212" t="str">
        <f>VLOOKUP(M3212,spp!A:K,10,FALSE)</f>
        <v>Depredador</v>
      </c>
      <c r="AS3212" t="str">
        <f>VLOOKUP(M3212,spp!A:L,12,FALSE)</f>
        <v>LC</v>
      </c>
    </row>
    <row r="3213" spans="1:45" x14ac:dyDescent="0.3">
      <c r="A3213">
        <v>59</v>
      </c>
      <c r="B3213" s="2" t="s">
        <v>983</v>
      </c>
      <c r="C3213" s="2" t="s">
        <v>1386</v>
      </c>
      <c r="D3213" s="2" t="s">
        <v>1387</v>
      </c>
      <c r="E3213" s="2" t="s">
        <v>1123</v>
      </c>
      <c r="F3213">
        <v>3</v>
      </c>
      <c r="G3213" s="1">
        <v>41655</v>
      </c>
      <c r="H3213" s="61">
        <v>2014</v>
      </c>
      <c r="I3213" s="5" t="s">
        <v>986</v>
      </c>
      <c r="J3213" s="1">
        <v>41675</v>
      </c>
      <c r="K3213" s="42">
        <v>5.2</v>
      </c>
      <c r="L3213" t="str">
        <f t="shared" si="359"/>
        <v>Somero</v>
      </c>
      <c r="M3213" s="2" t="s">
        <v>1017</v>
      </c>
      <c r="N3213" t="str">
        <f>VLOOKUP(M3213,spp!A:B,2,FALSE)</f>
        <v>Halichoeres dispilus</v>
      </c>
      <c r="O3213">
        <f t="shared" si="358"/>
        <v>8</v>
      </c>
      <c r="Q3213">
        <v>2</v>
      </c>
      <c r="R3213">
        <v>6</v>
      </c>
      <c r="AJ3213">
        <f>VLOOKUP(M3213,spp!A:C,3,FALSE)</f>
        <v>1.26E-2</v>
      </c>
      <c r="AK3213">
        <f>VLOOKUP(M3213,spp!A:D,4,FALSE)</f>
        <v>3</v>
      </c>
      <c r="AL3213">
        <f t="shared" si="360"/>
        <v>158.28749999999999</v>
      </c>
      <c r="AM3213">
        <f t="shared" si="361"/>
        <v>3.9571874999999999</v>
      </c>
      <c r="AN3213">
        <f t="shared" si="362"/>
        <v>39.571874999999999</v>
      </c>
      <c r="AO3213">
        <f t="shared" si="363"/>
        <v>3.9571874999999999E-2</v>
      </c>
      <c r="AP3213">
        <f t="shared" si="364"/>
        <v>0.16</v>
      </c>
      <c r="AQ3213">
        <f>VLOOKUP(M3213,spp!A:H,8,FALSE)</f>
        <v>3.9</v>
      </c>
      <c r="AR3213" t="str">
        <f>VLOOKUP(M3213,spp!A:K,10,FALSE)</f>
        <v>Depredador</v>
      </c>
      <c r="AS3213" t="str">
        <f>VLOOKUP(M3213,spp!A:L,12,FALSE)</f>
        <v>LC</v>
      </c>
    </row>
    <row r="3214" spans="1:45" x14ac:dyDescent="0.3">
      <c r="A3214">
        <v>59</v>
      </c>
      <c r="B3214" s="2" t="s">
        <v>983</v>
      </c>
      <c r="C3214" s="2" t="s">
        <v>1386</v>
      </c>
      <c r="D3214" s="2" t="s">
        <v>1387</v>
      </c>
      <c r="E3214" s="2" t="s">
        <v>1123</v>
      </c>
      <c r="F3214">
        <v>3</v>
      </c>
      <c r="G3214" s="1">
        <v>41655</v>
      </c>
      <c r="H3214" s="61">
        <v>2014</v>
      </c>
      <c r="I3214" s="5" t="s">
        <v>986</v>
      </c>
      <c r="J3214" s="1">
        <v>41675</v>
      </c>
      <c r="K3214" s="42">
        <v>5.2</v>
      </c>
      <c r="L3214" t="str">
        <f t="shared" si="359"/>
        <v>Somero</v>
      </c>
      <c r="M3214" s="2" t="s">
        <v>1050</v>
      </c>
      <c r="N3214" t="str">
        <f>VLOOKUP(M3214,spp!A:B,2,FALSE)</f>
        <v>Stegastes flavilatus</v>
      </c>
      <c r="O3214">
        <f t="shared" si="358"/>
        <v>5</v>
      </c>
      <c r="R3214">
        <v>5</v>
      </c>
      <c r="AJ3214">
        <f>VLOOKUP(M3214,spp!A:C,3,FALSE)</f>
        <v>3.49E-2</v>
      </c>
      <c r="AK3214">
        <f>VLOOKUP(M3214,spp!A:D,4,FALSE)</f>
        <v>2</v>
      </c>
      <c r="AL3214">
        <f t="shared" si="360"/>
        <v>27.265625</v>
      </c>
      <c r="AM3214">
        <f t="shared" si="361"/>
        <v>0.681640625</v>
      </c>
      <c r="AN3214">
        <f t="shared" si="362"/>
        <v>6.81640625</v>
      </c>
      <c r="AO3214">
        <f t="shared" si="363"/>
        <v>6.8164062500000004E-3</v>
      </c>
      <c r="AP3214">
        <f t="shared" si="364"/>
        <v>0.1</v>
      </c>
      <c r="AQ3214">
        <f>VLOOKUP(M3214,spp!A:H,8,FALSE)</f>
        <v>2</v>
      </c>
      <c r="AR3214" t="str">
        <f>VLOOKUP(M3214,spp!A:K,10,FALSE)</f>
        <v>Herbívoro</v>
      </c>
      <c r="AS3214" t="str">
        <f>VLOOKUP(M3214,spp!A:L,12,FALSE)</f>
        <v>LC</v>
      </c>
    </row>
    <row r="3215" spans="1:45" x14ac:dyDescent="0.3">
      <c r="A3215">
        <v>59</v>
      </c>
      <c r="B3215" s="2" t="s">
        <v>983</v>
      </c>
      <c r="C3215" s="2" t="s">
        <v>1386</v>
      </c>
      <c r="D3215" s="2" t="s">
        <v>1387</v>
      </c>
      <c r="E3215" s="2" t="s">
        <v>1123</v>
      </c>
      <c r="F3215">
        <v>3</v>
      </c>
      <c r="G3215" s="1">
        <v>41655</v>
      </c>
      <c r="H3215" s="61">
        <v>2014</v>
      </c>
      <c r="I3215" s="5" t="s">
        <v>986</v>
      </c>
      <c r="J3215" s="1">
        <v>41675</v>
      </c>
      <c r="K3215" s="42">
        <v>5.2</v>
      </c>
      <c r="L3215" t="str">
        <f t="shared" si="359"/>
        <v>Somero</v>
      </c>
      <c r="M3215" s="2" t="s">
        <v>1018</v>
      </c>
      <c r="N3215" t="str">
        <f>VLOOKUP(M3215,spp!A:B,2,FALSE)</f>
        <v>Pseudobalistes naufragium</v>
      </c>
      <c r="O3215">
        <f t="shared" si="358"/>
        <v>1</v>
      </c>
      <c r="U3215">
        <v>1</v>
      </c>
      <c r="AJ3215" t="str">
        <f>VLOOKUP(M3215,spp!A:C,3,FALSE)</f>
        <v>0.12970000000000001</v>
      </c>
      <c r="AK3215">
        <f>VLOOKUP(M3215,spp!A:D,4,FALSE)</f>
        <v>2</v>
      </c>
      <c r="AL3215">
        <f t="shared" si="360"/>
        <v>158.88250000000002</v>
      </c>
      <c r="AM3215">
        <f t="shared" si="361"/>
        <v>3.9720625000000007</v>
      </c>
      <c r="AN3215">
        <f t="shared" si="362"/>
        <v>39.720625000000005</v>
      </c>
      <c r="AO3215">
        <f t="shared" si="363"/>
        <v>3.9720625000000002E-2</v>
      </c>
      <c r="AP3215">
        <f t="shared" si="364"/>
        <v>0.02</v>
      </c>
      <c r="AQ3215">
        <f>VLOOKUP(M3215,spp!A:H,8,FALSE)</f>
        <v>3.8</v>
      </c>
      <c r="AR3215" t="str">
        <f>VLOOKUP(M3215,spp!A:K,10,FALSE)</f>
        <v>Depredador</v>
      </c>
      <c r="AS3215" t="str">
        <f>VLOOKUP(M3215,spp!A:L,12,FALSE)</f>
        <v>LC</v>
      </c>
    </row>
    <row r="3216" spans="1:45" x14ac:dyDescent="0.3">
      <c r="A3216">
        <v>59</v>
      </c>
      <c r="B3216" s="2" t="s">
        <v>983</v>
      </c>
      <c r="C3216" s="2" t="s">
        <v>1386</v>
      </c>
      <c r="D3216" s="2" t="s">
        <v>1387</v>
      </c>
      <c r="E3216" s="2" t="s">
        <v>1123</v>
      </c>
      <c r="F3216">
        <v>3</v>
      </c>
      <c r="G3216" s="1">
        <v>41655</v>
      </c>
      <c r="H3216" s="61">
        <v>2014</v>
      </c>
      <c r="I3216" s="5" t="s">
        <v>986</v>
      </c>
      <c r="J3216" s="1">
        <v>41675</v>
      </c>
      <c r="K3216" s="42">
        <v>5.2</v>
      </c>
      <c r="L3216" t="str">
        <f t="shared" si="359"/>
        <v>Somero</v>
      </c>
      <c r="M3216" s="2" t="s">
        <v>1040</v>
      </c>
      <c r="N3216" t="str">
        <f>VLOOKUP(M3216,spp!A:B,2,FALSE)</f>
        <v>Sufflamen verres</v>
      </c>
      <c r="O3216">
        <f t="shared" si="358"/>
        <v>2</v>
      </c>
      <c r="S3216">
        <v>2</v>
      </c>
      <c r="AJ3216">
        <f>VLOOKUP(M3216,spp!A:C,3,FALSE)</f>
        <v>2</v>
      </c>
      <c r="AK3216">
        <f>VLOOKUP(M3216,spp!A:D,4,FALSE)</f>
        <v>3</v>
      </c>
      <c r="AL3216">
        <f t="shared" si="360"/>
        <v>21437.5</v>
      </c>
      <c r="AM3216">
        <f t="shared" si="361"/>
        <v>535.9375</v>
      </c>
      <c r="AN3216">
        <f t="shared" si="362"/>
        <v>5359.375</v>
      </c>
      <c r="AO3216">
        <f t="shared" si="363"/>
        <v>5.359375</v>
      </c>
      <c r="AP3216">
        <f t="shared" si="364"/>
        <v>0.04</v>
      </c>
      <c r="AQ3216">
        <f>VLOOKUP(M3216,spp!A:H,8,FALSE)</f>
        <v>3.3</v>
      </c>
      <c r="AR3216" t="str">
        <f>VLOOKUP(M3216,spp!A:K,10,FALSE)</f>
        <v>Depredador</v>
      </c>
      <c r="AS3216" t="str">
        <f>VLOOKUP(M3216,spp!A:L,12,FALSE)</f>
        <v>LC</v>
      </c>
    </row>
    <row r="3217" spans="1:45" x14ac:dyDescent="0.3">
      <c r="A3217">
        <v>59</v>
      </c>
      <c r="B3217" s="2" t="s">
        <v>983</v>
      </c>
      <c r="C3217" s="2" t="s">
        <v>1386</v>
      </c>
      <c r="D3217" s="2" t="s">
        <v>1387</v>
      </c>
      <c r="E3217" s="2" t="s">
        <v>1123</v>
      </c>
      <c r="F3217">
        <v>3</v>
      </c>
      <c r="G3217" s="1">
        <v>41655</v>
      </c>
      <c r="H3217" s="61">
        <v>2014</v>
      </c>
      <c r="I3217" s="5" t="s">
        <v>986</v>
      </c>
      <c r="J3217" s="1">
        <v>41675</v>
      </c>
      <c r="K3217" s="42">
        <v>5.2</v>
      </c>
      <c r="L3217" t="str">
        <f t="shared" si="359"/>
        <v>Somero</v>
      </c>
      <c r="M3217" s="2" t="s">
        <v>1038</v>
      </c>
      <c r="N3217" t="str">
        <f>VLOOKUP(M3217,spp!A:B,2,FALSE)</f>
        <v>Holacanthus passer</v>
      </c>
      <c r="O3217">
        <f t="shared" si="358"/>
        <v>1</v>
      </c>
      <c r="S3217">
        <v>1</v>
      </c>
      <c r="AJ3217">
        <f>VLOOKUP(M3217,spp!A:C,3,FALSE)</f>
        <v>2</v>
      </c>
      <c r="AK3217">
        <f>VLOOKUP(M3217,spp!A:D,4,FALSE)</f>
        <v>3</v>
      </c>
      <c r="AL3217">
        <f t="shared" si="360"/>
        <v>10718.75</v>
      </c>
      <c r="AM3217">
        <f t="shared" si="361"/>
        <v>267.96875</v>
      </c>
      <c r="AN3217">
        <f t="shared" si="362"/>
        <v>2679.6875</v>
      </c>
      <c r="AO3217">
        <f t="shared" si="363"/>
        <v>2.6796875</v>
      </c>
      <c r="AP3217">
        <f t="shared" si="364"/>
        <v>0.02</v>
      </c>
      <c r="AQ3217">
        <f>VLOOKUP(M3217,spp!A:H,8,FALSE)</f>
        <v>2.6</v>
      </c>
      <c r="AR3217" t="str">
        <f>VLOOKUP(M3217,spp!A:K,10,FALSE)</f>
        <v>Herbívoro</v>
      </c>
      <c r="AS3217" t="str">
        <f>VLOOKUP(M3217,spp!A:L,12,FALSE)</f>
        <v>LC</v>
      </c>
    </row>
    <row r="3218" spans="1:45" x14ac:dyDescent="0.3">
      <c r="A3218">
        <v>59</v>
      </c>
      <c r="B3218" s="2" t="s">
        <v>983</v>
      </c>
      <c r="C3218" s="2" t="s">
        <v>1386</v>
      </c>
      <c r="D3218" s="2" t="s">
        <v>1387</v>
      </c>
      <c r="E3218" s="2" t="s">
        <v>1123</v>
      </c>
      <c r="F3218">
        <v>3</v>
      </c>
      <c r="G3218" s="1">
        <v>41655</v>
      </c>
      <c r="H3218" s="61">
        <v>2014</v>
      </c>
      <c r="I3218" s="5" t="s">
        <v>986</v>
      </c>
      <c r="J3218" s="1">
        <v>41675</v>
      </c>
      <c r="K3218" s="42">
        <v>5.2</v>
      </c>
      <c r="L3218" t="str">
        <f t="shared" si="359"/>
        <v>Somero</v>
      </c>
      <c r="M3218" s="2" t="s">
        <v>1079</v>
      </c>
      <c r="N3218" t="str">
        <f>VLOOKUP(M3218,spp!A:B,2,FALSE)</f>
        <v>Cirrhitichthys oxycephalus</v>
      </c>
      <c r="O3218">
        <f t="shared" si="358"/>
        <v>1</v>
      </c>
      <c r="R3218">
        <v>1</v>
      </c>
      <c r="AJ3218">
        <f>VLOOKUP(M3218,spp!A:C,3,FALSE)</f>
        <v>3.32E-2</v>
      </c>
      <c r="AK3218">
        <f>VLOOKUP(M3218,spp!A:D,4,FALSE)</f>
        <v>3</v>
      </c>
      <c r="AL3218">
        <f t="shared" si="360"/>
        <v>64.84375</v>
      </c>
      <c r="AM3218">
        <f t="shared" si="361"/>
        <v>1.62109375</v>
      </c>
      <c r="AN3218">
        <f t="shared" si="362"/>
        <v>16.2109375</v>
      </c>
      <c r="AO3218">
        <f t="shared" si="363"/>
        <v>1.6210937500000001E-2</v>
      </c>
      <c r="AP3218">
        <f t="shared" si="364"/>
        <v>0.02</v>
      </c>
      <c r="AQ3218">
        <f>VLOOKUP(M3218,spp!A:H,8,FALSE)</f>
        <v>3.9</v>
      </c>
      <c r="AR3218" t="str">
        <f>VLOOKUP(M3218,spp!A:K,10,FALSE)</f>
        <v>Depredador</v>
      </c>
      <c r="AS3218" t="str">
        <f>VLOOKUP(M3218,spp!A:L,12,FALSE)</f>
        <v>NE</v>
      </c>
    </row>
    <row r="3219" spans="1:45" x14ac:dyDescent="0.3">
      <c r="A3219">
        <v>59</v>
      </c>
      <c r="B3219" s="2" t="s">
        <v>983</v>
      </c>
      <c r="C3219" s="2" t="s">
        <v>1386</v>
      </c>
      <c r="D3219" s="2" t="s">
        <v>1387</v>
      </c>
      <c r="E3219" s="2" t="s">
        <v>1123</v>
      </c>
      <c r="F3219">
        <v>3</v>
      </c>
      <c r="G3219" s="1">
        <v>41655</v>
      </c>
      <c r="H3219" s="61">
        <v>2014</v>
      </c>
      <c r="I3219" s="5" t="s">
        <v>986</v>
      </c>
      <c r="J3219" s="1">
        <v>41675</v>
      </c>
      <c r="K3219" s="42">
        <v>5.2</v>
      </c>
      <c r="L3219" t="str">
        <f t="shared" si="359"/>
        <v>Somero</v>
      </c>
      <c r="M3219" s="2" t="s">
        <v>1027</v>
      </c>
      <c r="N3219" t="str">
        <f>VLOOKUP(M3219,spp!A:B,2,FALSE)</f>
        <v>Halichoeres notospilus</v>
      </c>
      <c r="O3219">
        <f t="shared" si="358"/>
        <v>3</v>
      </c>
      <c r="R3219">
        <v>3</v>
      </c>
      <c r="AJ3219">
        <f>VLOOKUP(M3219,spp!A:C,3,FALSE)</f>
        <v>1.26E-2</v>
      </c>
      <c r="AK3219">
        <f>VLOOKUP(M3219,spp!A:D,4,FALSE)</f>
        <v>3</v>
      </c>
      <c r="AL3219">
        <f t="shared" si="360"/>
        <v>73.828125</v>
      </c>
      <c r="AM3219">
        <f t="shared" si="361"/>
        <v>1.845703125</v>
      </c>
      <c r="AN3219">
        <f t="shared" si="362"/>
        <v>18.45703125</v>
      </c>
      <c r="AO3219">
        <f t="shared" si="363"/>
        <v>1.8457031249999999E-2</v>
      </c>
      <c r="AP3219">
        <f t="shared" si="364"/>
        <v>0.06</v>
      </c>
      <c r="AQ3219">
        <f>VLOOKUP(M3219,spp!A:H,8,FALSE)</f>
        <v>3.5</v>
      </c>
      <c r="AR3219" t="str">
        <f>VLOOKUP(M3219,spp!A:K,10,FALSE)</f>
        <v>Depredador</v>
      </c>
      <c r="AS3219" t="str">
        <f>VLOOKUP(M3219,spp!A:L,12,FALSE)</f>
        <v>LC</v>
      </c>
    </row>
    <row r="3220" spans="1:45" x14ac:dyDescent="0.3">
      <c r="A3220">
        <v>59</v>
      </c>
      <c r="B3220" s="2" t="s">
        <v>983</v>
      </c>
      <c r="C3220" s="2" t="s">
        <v>1386</v>
      </c>
      <c r="D3220" s="2" t="s">
        <v>1387</v>
      </c>
      <c r="E3220" s="2" t="s">
        <v>1123</v>
      </c>
      <c r="F3220">
        <v>3</v>
      </c>
      <c r="G3220" s="1">
        <v>41655</v>
      </c>
      <c r="H3220" s="61">
        <v>2014</v>
      </c>
      <c r="I3220" s="5" t="s">
        <v>986</v>
      </c>
      <c r="J3220" s="1">
        <v>41675</v>
      </c>
      <c r="K3220" s="42">
        <v>5.2</v>
      </c>
      <c r="L3220" t="str">
        <f t="shared" si="359"/>
        <v>Somero</v>
      </c>
      <c r="M3220" s="2" t="s">
        <v>1053</v>
      </c>
      <c r="N3220" t="str">
        <f>VLOOKUP(M3220,spp!A:B,2,FALSE)</f>
        <v>Halichoeres chierchiae</v>
      </c>
      <c r="O3220">
        <f t="shared" si="358"/>
        <v>2</v>
      </c>
      <c r="R3220">
        <v>2</v>
      </c>
      <c r="AJ3220">
        <f>VLOOKUP(M3220,spp!A:C,3,FALSE)</f>
        <v>1.26E-2</v>
      </c>
      <c r="AK3220">
        <f>VLOOKUP(M3220,spp!A:D,4,FALSE)</f>
        <v>3</v>
      </c>
      <c r="AL3220">
        <f t="shared" si="360"/>
        <v>49.21875</v>
      </c>
      <c r="AM3220">
        <f t="shared" si="361"/>
        <v>1.23046875</v>
      </c>
      <c r="AN3220">
        <f t="shared" si="362"/>
        <v>12.3046875</v>
      </c>
      <c r="AO3220">
        <f t="shared" si="363"/>
        <v>1.23046875E-2</v>
      </c>
      <c r="AP3220">
        <f t="shared" si="364"/>
        <v>0.04</v>
      </c>
      <c r="AQ3220">
        <f>VLOOKUP(M3220,spp!A:H,8,FALSE)</f>
        <v>3.5</v>
      </c>
      <c r="AR3220" t="str">
        <f>VLOOKUP(M3220,spp!A:K,10,FALSE)</f>
        <v>Depredador</v>
      </c>
      <c r="AS3220" t="str">
        <f>VLOOKUP(M3220,spp!A:L,12,FALSE)</f>
        <v>LC</v>
      </c>
    </row>
    <row r="3221" spans="1:45" x14ac:dyDescent="0.3">
      <c r="A3221">
        <v>60</v>
      </c>
      <c r="B3221" s="2" t="s">
        <v>983</v>
      </c>
      <c r="C3221" s="2" t="s">
        <v>1386</v>
      </c>
      <c r="D3221" s="2" t="s">
        <v>998</v>
      </c>
      <c r="E3221" s="2" t="s">
        <v>1394</v>
      </c>
      <c r="F3221">
        <v>1</v>
      </c>
      <c r="G3221" s="1">
        <v>41655</v>
      </c>
      <c r="H3221" s="61">
        <v>2014</v>
      </c>
      <c r="I3221" s="5" t="s">
        <v>986</v>
      </c>
      <c r="J3221" s="1">
        <v>41675</v>
      </c>
      <c r="K3221" s="42">
        <v>5</v>
      </c>
      <c r="L3221" t="str">
        <f t="shared" si="359"/>
        <v>Somero</v>
      </c>
      <c r="M3221" s="2" t="s">
        <v>1017</v>
      </c>
      <c r="N3221" t="str">
        <f>VLOOKUP(M3221,spp!A:B,2,FALSE)</f>
        <v>Halichoeres dispilus</v>
      </c>
      <c r="O3221">
        <f t="shared" si="358"/>
        <v>6</v>
      </c>
      <c r="P3221">
        <v>2</v>
      </c>
      <c r="Q3221">
        <v>3</v>
      </c>
      <c r="R3221">
        <v>1</v>
      </c>
      <c r="AJ3221">
        <f>VLOOKUP(M3221,spp!A:C,3,FALSE)</f>
        <v>1.26E-2</v>
      </c>
      <c r="AK3221">
        <f>VLOOKUP(M3221,spp!A:D,4,FALSE)</f>
        <v>3</v>
      </c>
      <c r="AL3221">
        <f t="shared" si="360"/>
        <v>40.950000000000003</v>
      </c>
      <c r="AM3221">
        <f t="shared" si="361"/>
        <v>1.0237500000000002</v>
      </c>
      <c r="AN3221">
        <f t="shared" si="362"/>
        <v>10.237500000000001</v>
      </c>
      <c r="AO3221">
        <f t="shared" si="363"/>
        <v>1.02375E-2</v>
      </c>
      <c r="AP3221">
        <f t="shared" si="364"/>
        <v>0.12</v>
      </c>
      <c r="AQ3221">
        <f>VLOOKUP(M3221,spp!A:H,8,FALSE)</f>
        <v>3.9</v>
      </c>
      <c r="AR3221" t="str">
        <f>VLOOKUP(M3221,spp!A:K,10,FALSE)</f>
        <v>Depredador</v>
      </c>
      <c r="AS3221" t="str">
        <f>VLOOKUP(M3221,spp!A:L,12,FALSE)</f>
        <v>LC</v>
      </c>
    </row>
    <row r="3222" spans="1:45" x14ac:dyDescent="0.3">
      <c r="A3222">
        <v>60</v>
      </c>
      <c r="B3222" s="2" t="s">
        <v>983</v>
      </c>
      <c r="C3222" s="2" t="s">
        <v>1386</v>
      </c>
      <c r="D3222" s="2" t="s">
        <v>998</v>
      </c>
      <c r="E3222" s="2" t="s">
        <v>1394</v>
      </c>
      <c r="F3222">
        <v>1</v>
      </c>
      <c r="G3222" s="1">
        <v>41655</v>
      </c>
      <c r="H3222" s="61">
        <v>2014</v>
      </c>
      <c r="I3222" s="5" t="s">
        <v>986</v>
      </c>
      <c r="J3222" s="1">
        <v>41675</v>
      </c>
      <c r="K3222" s="42">
        <v>5</v>
      </c>
      <c r="L3222" t="str">
        <f t="shared" si="359"/>
        <v>Somero</v>
      </c>
      <c r="M3222" s="2" t="s">
        <v>1019</v>
      </c>
      <c r="N3222" t="str">
        <f>VLOOKUP(M3222,spp!A:B,2,FALSE)</f>
        <v>Stegastes acapulcoensis</v>
      </c>
      <c r="O3222">
        <f t="shared" si="358"/>
        <v>4</v>
      </c>
      <c r="R3222">
        <v>2</v>
      </c>
      <c r="S3222">
        <v>2</v>
      </c>
      <c r="AJ3222">
        <f>VLOOKUP(M3222,spp!A:C,3,FALSE)</f>
        <v>3.49E-2</v>
      </c>
      <c r="AK3222">
        <f>VLOOKUP(M3222,spp!A:D,4,FALSE)</f>
        <v>2</v>
      </c>
      <c r="AL3222">
        <f t="shared" si="360"/>
        <v>32.282499999999999</v>
      </c>
      <c r="AM3222">
        <f t="shared" si="361"/>
        <v>0.80706250000000002</v>
      </c>
      <c r="AN3222">
        <f t="shared" si="362"/>
        <v>8.0706249999999997</v>
      </c>
      <c r="AO3222">
        <f t="shared" si="363"/>
        <v>8.0706249999999997E-3</v>
      </c>
      <c r="AP3222">
        <f t="shared" si="364"/>
        <v>0.08</v>
      </c>
      <c r="AQ3222">
        <f>VLOOKUP(M3222,spp!A:H,8,FALSE)</f>
        <v>2</v>
      </c>
      <c r="AR3222" t="str">
        <f>VLOOKUP(M3222,spp!A:K,10,FALSE)</f>
        <v>Herbívoro</v>
      </c>
      <c r="AS3222" t="str">
        <f>VLOOKUP(M3222,spp!A:L,12,FALSE)</f>
        <v>LC</v>
      </c>
    </row>
    <row r="3223" spans="1:45" x14ac:dyDescent="0.3">
      <c r="A3223">
        <v>60</v>
      </c>
      <c r="B3223" s="2" t="s">
        <v>983</v>
      </c>
      <c r="C3223" s="2" t="s">
        <v>1386</v>
      </c>
      <c r="D3223" s="2" t="s">
        <v>998</v>
      </c>
      <c r="E3223" s="2" t="s">
        <v>1394</v>
      </c>
      <c r="F3223">
        <v>1</v>
      </c>
      <c r="G3223" s="1">
        <v>41655</v>
      </c>
      <c r="H3223" s="61">
        <v>2014</v>
      </c>
      <c r="I3223" s="5" t="s">
        <v>986</v>
      </c>
      <c r="J3223" s="1">
        <v>41675</v>
      </c>
      <c r="K3223" s="42">
        <v>5</v>
      </c>
      <c r="L3223" t="str">
        <f t="shared" si="359"/>
        <v>Somero</v>
      </c>
      <c r="M3223" s="2" t="s">
        <v>1054</v>
      </c>
      <c r="N3223" t="str">
        <f>VLOOKUP(M3223,spp!A:B,2,FALSE)</f>
        <v>Halichoeres nicholsi</v>
      </c>
      <c r="O3223">
        <f t="shared" si="358"/>
        <v>3</v>
      </c>
      <c r="P3223">
        <v>3</v>
      </c>
      <c r="AJ3223">
        <f>VLOOKUP(M3223,spp!A:C,3,FALSE)</f>
        <v>1.26E-2</v>
      </c>
      <c r="AK3223">
        <f>VLOOKUP(M3223,spp!A:D,4,FALSE)</f>
        <v>3</v>
      </c>
      <c r="AL3223">
        <f t="shared" si="360"/>
        <v>0.59062499999999996</v>
      </c>
      <c r="AM3223">
        <f t="shared" si="361"/>
        <v>1.4765624999999999E-2</v>
      </c>
      <c r="AN3223">
        <f t="shared" si="362"/>
        <v>0.14765624999999999</v>
      </c>
      <c r="AO3223">
        <f t="shared" si="363"/>
        <v>1.4765625E-4</v>
      </c>
      <c r="AP3223">
        <f t="shared" si="364"/>
        <v>0.06</v>
      </c>
      <c r="AQ3223">
        <f>VLOOKUP(M3223,spp!A:H,8,FALSE)</f>
        <v>4</v>
      </c>
      <c r="AR3223" t="str">
        <f>VLOOKUP(M3223,spp!A:K,10,FALSE)</f>
        <v>Depredador Tope</v>
      </c>
      <c r="AS3223" t="str">
        <f>VLOOKUP(M3223,spp!A:L,12,FALSE)</f>
        <v>LC</v>
      </c>
    </row>
    <row r="3224" spans="1:45" x14ac:dyDescent="0.3">
      <c r="A3224">
        <v>60</v>
      </c>
      <c r="B3224" s="2" t="s">
        <v>983</v>
      </c>
      <c r="C3224" s="2" t="s">
        <v>1386</v>
      </c>
      <c r="D3224" s="2" t="s">
        <v>998</v>
      </c>
      <c r="E3224" s="2" t="s">
        <v>1394</v>
      </c>
      <c r="F3224">
        <v>2</v>
      </c>
      <c r="G3224" s="1">
        <v>41655</v>
      </c>
      <c r="H3224" s="61">
        <v>2014</v>
      </c>
      <c r="I3224" s="5" t="s">
        <v>986</v>
      </c>
      <c r="J3224" s="1">
        <v>41675</v>
      </c>
      <c r="K3224" s="42">
        <v>4</v>
      </c>
      <c r="L3224" t="str">
        <f t="shared" si="359"/>
        <v>Somero</v>
      </c>
      <c r="M3224" s="2" t="s">
        <v>1019</v>
      </c>
      <c r="N3224" t="str">
        <f>VLOOKUP(M3224,spp!A:B,2,FALSE)</f>
        <v>Stegastes acapulcoensis</v>
      </c>
      <c r="O3224">
        <f t="shared" si="358"/>
        <v>7</v>
      </c>
      <c r="R3224">
        <v>4</v>
      </c>
      <c r="S3224">
        <v>3</v>
      </c>
      <c r="AJ3224">
        <f>VLOOKUP(M3224,spp!A:C,3,FALSE)</f>
        <v>3.49E-2</v>
      </c>
      <c r="AK3224">
        <f>VLOOKUP(M3224,spp!A:D,4,FALSE)</f>
        <v>2</v>
      </c>
      <c r="AL3224">
        <f t="shared" si="360"/>
        <v>53.876874999999998</v>
      </c>
      <c r="AM3224">
        <f t="shared" si="361"/>
        <v>1.346921875</v>
      </c>
      <c r="AN3224">
        <f t="shared" si="362"/>
        <v>13.46921875</v>
      </c>
      <c r="AO3224">
        <f t="shared" si="363"/>
        <v>1.3469218749999999E-2</v>
      </c>
      <c r="AP3224">
        <f t="shared" si="364"/>
        <v>0.14000000000000001</v>
      </c>
      <c r="AQ3224">
        <f>VLOOKUP(M3224,spp!A:H,8,FALSE)</f>
        <v>2</v>
      </c>
      <c r="AR3224" t="str">
        <f>VLOOKUP(M3224,spp!A:K,10,FALSE)</f>
        <v>Herbívoro</v>
      </c>
      <c r="AS3224" t="str">
        <f>VLOOKUP(M3224,spp!A:L,12,FALSE)</f>
        <v>LC</v>
      </c>
    </row>
    <row r="3225" spans="1:45" x14ac:dyDescent="0.3">
      <c r="A3225">
        <v>60</v>
      </c>
      <c r="B3225" s="2" t="s">
        <v>983</v>
      </c>
      <c r="C3225" s="2" t="s">
        <v>1386</v>
      </c>
      <c r="D3225" s="2" t="s">
        <v>998</v>
      </c>
      <c r="E3225" s="2" t="s">
        <v>1394</v>
      </c>
      <c r="F3225">
        <v>2</v>
      </c>
      <c r="G3225" s="1">
        <v>41655</v>
      </c>
      <c r="H3225" s="61">
        <v>2014</v>
      </c>
      <c r="I3225" s="5" t="s">
        <v>986</v>
      </c>
      <c r="J3225" s="1">
        <v>41675</v>
      </c>
      <c r="K3225" s="42">
        <v>4</v>
      </c>
      <c r="L3225" t="str">
        <f t="shared" si="359"/>
        <v>Somero</v>
      </c>
      <c r="M3225" s="2" t="s">
        <v>1026</v>
      </c>
      <c r="N3225" t="str">
        <f>VLOOKUP(M3225,spp!A:B,2,FALSE)</f>
        <v>Microspathodon dorsalis</v>
      </c>
      <c r="O3225">
        <f t="shared" si="358"/>
        <v>2</v>
      </c>
      <c r="T3225">
        <v>2</v>
      </c>
      <c r="AJ3225">
        <f>VLOOKUP(M3225,spp!A:C,3,FALSE)</f>
        <v>2</v>
      </c>
      <c r="AK3225">
        <f>VLOOKUP(M3225,spp!A:D,4,FALSE)</f>
        <v>3</v>
      </c>
      <c r="AL3225">
        <f t="shared" si="360"/>
        <v>62500</v>
      </c>
      <c r="AM3225">
        <f t="shared" si="361"/>
        <v>1562.5</v>
      </c>
      <c r="AN3225">
        <f t="shared" si="362"/>
        <v>15625</v>
      </c>
      <c r="AO3225">
        <f t="shared" si="363"/>
        <v>15.625</v>
      </c>
      <c r="AP3225">
        <f t="shared" si="364"/>
        <v>0.04</v>
      </c>
      <c r="AQ3225">
        <f>VLOOKUP(M3225,spp!A:H,8,FALSE)</f>
        <v>2.1</v>
      </c>
      <c r="AR3225" t="str">
        <f>VLOOKUP(M3225,spp!A:K,10,FALSE)</f>
        <v>Herbívoro</v>
      </c>
      <c r="AS3225" t="str">
        <f>VLOOKUP(M3225,spp!A:L,12,FALSE)</f>
        <v>LC</v>
      </c>
    </row>
    <row r="3226" spans="1:45" x14ac:dyDescent="0.3">
      <c r="A3226">
        <v>60</v>
      </c>
      <c r="B3226" s="2" t="s">
        <v>983</v>
      </c>
      <c r="C3226" s="2" t="s">
        <v>1386</v>
      </c>
      <c r="D3226" s="2" t="s">
        <v>998</v>
      </c>
      <c r="E3226" s="2" t="s">
        <v>1394</v>
      </c>
      <c r="F3226">
        <v>2</v>
      </c>
      <c r="G3226" s="1">
        <v>41655</v>
      </c>
      <c r="H3226" s="61">
        <v>2014</v>
      </c>
      <c r="I3226" s="5" t="s">
        <v>986</v>
      </c>
      <c r="J3226" s="1">
        <v>41675</v>
      </c>
      <c r="K3226" s="42">
        <v>4</v>
      </c>
      <c r="L3226" t="str">
        <f t="shared" si="359"/>
        <v>Somero</v>
      </c>
      <c r="M3226" s="2" t="s">
        <v>1021</v>
      </c>
      <c r="N3226" t="str">
        <f>VLOOKUP(M3226,spp!A:B,2,FALSE)</f>
        <v>Johnrandallia nigrirostris</v>
      </c>
      <c r="O3226">
        <f t="shared" si="358"/>
        <v>1</v>
      </c>
      <c r="Q3226">
        <v>1</v>
      </c>
      <c r="AJ3226">
        <f>VLOOKUP(M3226,spp!A:C,3,FALSE)</f>
        <v>2</v>
      </c>
      <c r="AK3226">
        <f>VLOOKUP(M3226,spp!A:D,4,FALSE)</f>
        <v>3</v>
      </c>
      <c r="AL3226">
        <f t="shared" si="360"/>
        <v>843.75</v>
      </c>
      <c r="AM3226">
        <f t="shared" si="361"/>
        <v>21.09375</v>
      </c>
      <c r="AN3226">
        <f t="shared" si="362"/>
        <v>210.9375</v>
      </c>
      <c r="AO3226">
        <f t="shared" si="363"/>
        <v>0.2109375</v>
      </c>
      <c r="AP3226">
        <f t="shared" si="364"/>
        <v>0.02</v>
      </c>
      <c r="AQ3226">
        <f>VLOOKUP(M3226,spp!A:H,8,FALSE)</f>
        <v>3</v>
      </c>
      <c r="AR3226" t="str">
        <f>VLOOKUP(M3226,spp!A:K,10,FALSE)</f>
        <v>Depredador</v>
      </c>
      <c r="AS3226" t="str">
        <f>VLOOKUP(M3226,spp!A:L,12,FALSE)</f>
        <v>LC</v>
      </c>
    </row>
    <row r="3227" spans="1:45" x14ac:dyDescent="0.3">
      <c r="A3227">
        <v>60</v>
      </c>
      <c r="B3227" s="2" t="s">
        <v>983</v>
      </c>
      <c r="C3227" s="2" t="s">
        <v>1386</v>
      </c>
      <c r="D3227" s="2" t="s">
        <v>998</v>
      </c>
      <c r="E3227" s="2" t="s">
        <v>1394</v>
      </c>
      <c r="F3227">
        <v>2</v>
      </c>
      <c r="G3227" s="1">
        <v>41655</v>
      </c>
      <c r="H3227" s="61">
        <v>2014</v>
      </c>
      <c r="I3227" s="5" t="s">
        <v>986</v>
      </c>
      <c r="J3227" s="1">
        <v>41675</v>
      </c>
      <c r="K3227" s="42">
        <v>4</v>
      </c>
      <c r="L3227" t="str">
        <f t="shared" si="359"/>
        <v>Somero</v>
      </c>
      <c r="M3227" s="2" t="s">
        <v>1054</v>
      </c>
      <c r="N3227" t="str">
        <f>VLOOKUP(M3227,spp!A:B,2,FALSE)</f>
        <v>Halichoeres nicholsi</v>
      </c>
      <c r="O3227">
        <f t="shared" ref="O3227:O3290" si="365">+SUM(P3227:AF3227)</f>
        <v>1</v>
      </c>
      <c r="P3227">
        <v>1</v>
      </c>
      <c r="AJ3227">
        <f>VLOOKUP(M3227,spp!A:C,3,FALSE)</f>
        <v>1.26E-2</v>
      </c>
      <c r="AK3227">
        <f>VLOOKUP(M3227,spp!A:D,4,FALSE)</f>
        <v>3</v>
      </c>
      <c r="AL3227">
        <f t="shared" si="360"/>
        <v>0.19687499999999999</v>
      </c>
      <c r="AM3227">
        <f t="shared" si="361"/>
        <v>4.921875E-3</v>
      </c>
      <c r="AN3227">
        <f t="shared" si="362"/>
        <v>4.9218749999999999E-2</v>
      </c>
      <c r="AO3227">
        <f t="shared" si="363"/>
        <v>4.921875E-5</v>
      </c>
      <c r="AP3227">
        <f t="shared" si="364"/>
        <v>0.02</v>
      </c>
      <c r="AQ3227">
        <f>VLOOKUP(M3227,spp!A:H,8,FALSE)</f>
        <v>4</v>
      </c>
      <c r="AR3227" t="str">
        <f>VLOOKUP(M3227,spp!A:K,10,FALSE)</f>
        <v>Depredador Tope</v>
      </c>
      <c r="AS3227" t="str">
        <f>VLOOKUP(M3227,spp!A:L,12,FALSE)</f>
        <v>LC</v>
      </c>
    </row>
    <row r="3228" spans="1:45" x14ac:dyDescent="0.3">
      <c r="A3228">
        <v>60</v>
      </c>
      <c r="B3228" s="2" t="s">
        <v>983</v>
      </c>
      <c r="C3228" s="2" t="s">
        <v>1386</v>
      </c>
      <c r="D3228" s="2" t="s">
        <v>998</v>
      </c>
      <c r="E3228" s="2" t="s">
        <v>1394</v>
      </c>
      <c r="F3228">
        <v>2</v>
      </c>
      <c r="G3228" s="1">
        <v>41655</v>
      </c>
      <c r="H3228" s="61">
        <v>2014</v>
      </c>
      <c r="I3228" s="5" t="s">
        <v>986</v>
      </c>
      <c r="J3228" s="1">
        <v>41675</v>
      </c>
      <c r="K3228" s="42">
        <v>4</v>
      </c>
      <c r="L3228" t="str">
        <f t="shared" si="359"/>
        <v>Somero</v>
      </c>
      <c r="M3228" s="2" t="s">
        <v>1056</v>
      </c>
      <c r="N3228" t="str">
        <f>VLOOKUP(M3228,spp!A:B,2,FALSE)</f>
        <v>Canthigaster punctatissima</v>
      </c>
      <c r="O3228">
        <f t="shared" si="365"/>
        <v>1</v>
      </c>
      <c r="P3228">
        <v>1</v>
      </c>
      <c r="AJ3228">
        <f>VLOOKUP(M3228,spp!A:C,3,FALSE)</f>
        <v>1</v>
      </c>
      <c r="AK3228">
        <f>VLOOKUP(M3228,spp!A:D,4,FALSE)</f>
        <v>2</v>
      </c>
      <c r="AL3228">
        <f t="shared" si="360"/>
        <v>6.25</v>
      </c>
      <c r="AM3228">
        <f t="shared" si="361"/>
        <v>0.15625</v>
      </c>
      <c r="AN3228">
        <f t="shared" si="362"/>
        <v>1.5625</v>
      </c>
      <c r="AO3228">
        <f t="shared" si="363"/>
        <v>1.5625000000000001E-3</v>
      </c>
      <c r="AP3228">
        <f t="shared" si="364"/>
        <v>0.02</v>
      </c>
      <c r="AQ3228">
        <f>VLOOKUP(M3228,spp!A:H,8,FALSE)</f>
        <v>3</v>
      </c>
      <c r="AR3228" t="str">
        <f>VLOOKUP(M3228,spp!A:K,10,FALSE)</f>
        <v>Depredador</v>
      </c>
      <c r="AS3228" t="str">
        <f>VLOOKUP(M3228,spp!A:L,12,FALSE)</f>
        <v>LC</v>
      </c>
    </row>
    <row r="3229" spans="1:45" x14ac:dyDescent="0.3">
      <c r="A3229">
        <v>60</v>
      </c>
      <c r="B3229" s="2" t="s">
        <v>983</v>
      </c>
      <c r="C3229" s="2" t="s">
        <v>1386</v>
      </c>
      <c r="D3229" s="2" t="s">
        <v>998</v>
      </c>
      <c r="E3229" s="2" t="s">
        <v>1394</v>
      </c>
      <c r="F3229">
        <v>3</v>
      </c>
      <c r="G3229" s="1">
        <v>41655</v>
      </c>
      <c r="H3229" s="61">
        <v>2014</v>
      </c>
      <c r="I3229" s="5" t="s">
        <v>986</v>
      </c>
      <c r="J3229" s="1">
        <v>41675</v>
      </c>
      <c r="K3229" s="42">
        <v>2</v>
      </c>
      <c r="L3229" t="str">
        <f t="shared" si="359"/>
        <v>Somero</v>
      </c>
      <c r="M3229" s="2" t="s">
        <v>1025</v>
      </c>
      <c r="N3229" t="str">
        <f>VLOOKUP(M3229,spp!A:B,2,FALSE)</f>
        <v>Abudefduf troschelii</v>
      </c>
      <c r="O3229">
        <f t="shared" si="365"/>
        <v>13</v>
      </c>
      <c r="P3229">
        <v>8</v>
      </c>
      <c r="Q3229">
        <v>5</v>
      </c>
      <c r="AJ3229">
        <f>VLOOKUP(M3229,spp!A:C,3,FALSE)</f>
        <v>1.6E-2</v>
      </c>
      <c r="AK3229">
        <f>VLOOKUP(M3229,spp!A:D,4,FALSE)</f>
        <v>3</v>
      </c>
      <c r="AL3229">
        <f t="shared" si="360"/>
        <v>35.75</v>
      </c>
      <c r="AM3229">
        <f t="shared" si="361"/>
        <v>0.89375000000000004</v>
      </c>
      <c r="AN3229">
        <f t="shared" si="362"/>
        <v>8.9375</v>
      </c>
      <c r="AO3229">
        <f t="shared" si="363"/>
        <v>8.9374999999999993E-3</v>
      </c>
      <c r="AP3229">
        <f t="shared" si="364"/>
        <v>0.26</v>
      </c>
      <c r="AQ3229">
        <f>VLOOKUP(M3229,spp!A:H,8,FALSE)</f>
        <v>3</v>
      </c>
      <c r="AR3229" t="str">
        <f>VLOOKUP(M3229,spp!A:K,10,FALSE)</f>
        <v>Planctívoro</v>
      </c>
      <c r="AS3229" t="str">
        <f>VLOOKUP(M3229,spp!A:L,12,FALSE)</f>
        <v>LC</v>
      </c>
    </row>
    <row r="3230" spans="1:45" x14ac:dyDescent="0.3">
      <c r="A3230">
        <v>60</v>
      </c>
      <c r="B3230" s="2" t="s">
        <v>983</v>
      </c>
      <c r="C3230" s="2" t="s">
        <v>1386</v>
      </c>
      <c r="D3230" s="2" t="s">
        <v>998</v>
      </c>
      <c r="E3230" s="2" t="s">
        <v>1394</v>
      </c>
      <c r="F3230">
        <v>3</v>
      </c>
      <c r="G3230" s="1">
        <v>41655</v>
      </c>
      <c r="H3230" s="61">
        <v>2014</v>
      </c>
      <c r="I3230" s="5" t="s">
        <v>986</v>
      </c>
      <c r="J3230" s="1">
        <v>41675</v>
      </c>
      <c r="K3230" s="42">
        <v>2</v>
      </c>
      <c r="L3230" t="str">
        <f t="shared" si="359"/>
        <v>Somero</v>
      </c>
      <c r="M3230" s="2" t="s">
        <v>1026</v>
      </c>
      <c r="N3230" t="str">
        <f>VLOOKUP(M3230,spp!A:B,2,FALSE)</f>
        <v>Microspathodon dorsalis</v>
      </c>
      <c r="O3230">
        <f t="shared" si="365"/>
        <v>10</v>
      </c>
      <c r="P3230">
        <v>3</v>
      </c>
      <c r="R3230">
        <v>4</v>
      </c>
      <c r="S3230">
        <v>3</v>
      </c>
      <c r="AJ3230">
        <f>VLOOKUP(M3230,spp!A:C,3,FALSE)</f>
        <v>2</v>
      </c>
      <c r="AK3230">
        <f>VLOOKUP(M3230,spp!A:D,4,FALSE)</f>
        <v>3</v>
      </c>
      <c r="AL3230">
        <f t="shared" si="360"/>
        <v>47875</v>
      </c>
      <c r="AM3230">
        <f t="shared" si="361"/>
        <v>1196.875</v>
      </c>
      <c r="AN3230">
        <f t="shared" si="362"/>
        <v>11968.75</v>
      </c>
      <c r="AO3230">
        <f t="shared" si="363"/>
        <v>11.96875</v>
      </c>
      <c r="AP3230">
        <f t="shared" si="364"/>
        <v>0.2</v>
      </c>
      <c r="AQ3230">
        <f>VLOOKUP(M3230,spp!A:H,8,FALSE)</f>
        <v>2.1</v>
      </c>
      <c r="AR3230" t="str">
        <f>VLOOKUP(M3230,spp!A:K,10,FALSE)</f>
        <v>Herbívoro</v>
      </c>
      <c r="AS3230" t="str">
        <f>VLOOKUP(M3230,spp!A:L,12,FALSE)</f>
        <v>LC</v>
      </c>
    </row>
    <row r="3231" spans="1:45" x14ac:dyDescent="0.3">
      <c r="A3231">
        <v>60</v>
      </c>
      <c r="B3231" s="2" t="s">
        <v>983</v>
      </c>
      <c r="C3231" s="2" t="s">
        <v>1386</v>
      </c>
      <c r="D3231" s="2" t="s">
        <v>998</v>
      </c>
      <c r="E3231" s="2" t="s">
        <v>1394</v>
      </c>
      <c r="F3231">
        <v>3</v>
      </c>
      <c r="G3231" s="1">
        <v>41655</v>
      </c>
      <c r="H3231" s="61">
        <v>2014</v>
      </c>
      <c r="I3231" s="5" t="s">
        <v>986</v>
      </c>
      <c r="J3231" s="1">
        <v>41675</v>
      </c>
      <c r="K3231" s="42">
        <v>2</v>
      </c>
      <c r="L3231" t="str">
        <f t="shared" si="359"/>
        <v>Somero</v>
      </c>
      <c r="M3231" s="2" t="s">
        <v>1019</v>
      </c>
      <c r="N3231" t="str">
        <f>VLOOKUP(M3231,spp!A:B,2,FALSE)</f>
        <v>Stegastes acapulcoensis</v>
      </c>
      <c r="O3231">
        <f t="shared" si="365"/>
        <v>10</v>
      </c>
      <c r="Q3231">
        <v>4</v>
      </c>
      <c r="R3231">
        <v>6</v>
      </c>
      <c r="AJ3231">
        <f>VLOOKUP(M3231,spp!A:C,3,FALSE)</f>
        <v>3.49E-2</v>
      </c>
      <c r="AK3231">
        <f>VLOOKUP(M3231,spp!A:D,4,FALSE)</f>
        <v>2</v>
      </c>
      <c r="AL3231">
        <f t="shared" si="360"/>
        <v>40.571249999999999</v>
      </c>
      <c r="AM3231">
        <f t="shared" si="361"/>
        <v>1.01428125</v>
      </c>
      <c r="AN3231">
        <f t="shared" si="362"/>
        <v>10.1428125</v>
      </c>
      <c r="AO3231">
        <f t="shared" si="363"/>
        <v>1.0142812499999999E-2</v>
      </c>
      <c r="AP3231">
        <f t="shared" si="364"/>
        <v>0.2</v>
      </c>
      <c r="AQ3231">
        <f>VLOOKUP(M3231,spp!A:H,8,FALSE)</f>
        <v>2</v>
      </c>
      <c r="AR3231" t="str">
        <f>VLOOKUP(M3231,spp!A:K,10,FALSE)</f>
        <v>Herbívoro</v>
      </c>
      <c r="AS3231" t="str">
        <f>VLOOKUP(M3231,spp!A:L,12,FALSE)</f>
        <v>LC</v>
      </c>
    </row>
    <row r="3232" spans="1:45" x14ac:dyDescent="0.3">
      <c r="A3232">
        <v>60</v>
      </c>
      <c r="B3232" s="2" t="s">
        <v>983</v>
      </c>
      <c r="C3232" s="2" t="s">
        <v>1386</v>
      </c>
      <c r="D3232" s="2" t="s">
        <v>998</v>
      </c>
      <c r="E3232" s="2" t="s">
        <v>1394</v>
      </c>
      <c r="F3232">
        <v>3</v>
      </c>
      <c r="G3232" s="1">
        <v>41655</v>
      </c>
      <c r="H3232" s="61">
        <v>2014</v>
      </c>
      <c r="I3232" s="5" t="s">
        <v>986</v>
      </c>
      <c r="J3232" s="1">
        <v>41675</v>
      </c>
      <c r="K3232" s="42">
        <v>2</v>
      </c>
      <c r="L3232" t="str">
        <f t="shared" si="359"/>
        <v>Somero</v>
      </c>
      <c r="M3232" s="2" t="s">
        <v>1048</v>
      </c>
      <c r="N3232" t="str">
        <f>VLOOKUP(M3232,spp!A:B,2,FALSE)</f>
        <v>Scarus ghobban</v>
      </c>
      <c r="O3232">
        <f t="shared" si="365"/>
        <v>3</v>
      </c>
      <c r="T3232">
        <v>3</v>
      </c>
      <c r="AJ3232">
        <f>VLOOKUP(M3232,spp!A:C,3,FALSE)</f>
        <v>2</v>
      </c>
      <c r="AK3232">
        <f>VLOOKUP(M3232,spp!A:D,4,FALSE)</f>
        <v>2.919</v>
      </c>
      <c r="AL3232">
        <f t="shared" si="360"/>
        <v>72233.413018445222</v>
      </c>
      <c r="AM3232">
        <f t="shared" si="361"/>
        <v>1805.8353254611307</v>
      </c>
      <c r="AN3232">
        <f t="shared" si="362"/>
        <v>18058.353254611306</v>
      </c>
      <c r="AO3232">
        <f t="shared" si="363"/>
        <v>18.058353254611305</v>
      </c>
      <c r="AP3232">
        <f t="shared" si="364"/>
        <v>0.06</v>
      </c>
      <c r="AQ3232">
        <f>VLOOKUP(M3232,spp!A:H,8,FALSE)</f>
        <v>2</v>
      </c>
      <c r="AR3232" t="str">
        <f>VLOOKUP(M3232,spp!A:K,10,FALSE)</f>
        <v>Herbívoro</v>
      </c>
      <c r="AS3232" t="str">
        <f>VLOOKUP(M3232,spp!A:L,12,FALSE)</f>
        <v>LC</v>
      </c>
    </row>
    <row r="3233" spans="1:45" x14ac:dyDescent="0.3">
      <c r="A3233">
        <v>60</v>
      </c>
      <c r="B3233" s="2" t="s">
        <v>983</v>
      </c>
      <c r="C3233" s="2" t="s">
        <v>1386</v>
      </c>
      <c r="D3233" s="2" t="s">
        <v>998</v>
      </c>
      <c r="E3233" s="2" t="s">
        <v>1394</v>
      </c>
      <c r="F3233">
        <v>3</v>
      </c>
      <c r="G3233" s="1">
        <v>41655</v>
      </c>
      <c r="H3233" s="61">
        <v>2014</v>
      </c>
      <c r="I3233" s="5" t="s">
        <v>986</v>
      </c>
      <c r="J3233" s="1">
        <v>41675</v>
      </c>
      <c r="K3233" s="42">
        <v>2</v>
      </c>
      <c r="L3233" t="str">
        <f t="shared" si="359"/>
        <v>Somero</v>
      </c>
      <c r="M3233" s="2" t="s">
        <v>1028</v>
      </c>
      <c r="N3233" t="str">
        <f>VLOOKUP(M3233,spp!A:B,2,FALSE)</f>
        <v>Thalassoma lucasanum</v>
      </c>
      <c r="O3233">
        <f t="shared" si="365"/>
        <v>7</v>
      </c>
      <c r="P3233">
        <v>6</v>
      </c>
      <c r="Q3233">
        <v>1</v>
      </c>
      <c r="AJ3233">
        <f>VLOOKUP(M3233,spp!A:C,3,FALSE)</f>
        <v>1.261E-2</v>
      </c>
      <c r="AK3233">
        <f>VLOOKUP(M3233,spp!A:D,4,FALSE)</f>
        <v>2</v>
      </c>
      <c r="AL3233">
        <f t="shared" si="360"/>
        <v>1.1821874999999999</v>
      </c>
      <c r="AM3233">
        <f t="shared" si="361"/>
        <v>2.9554687499999999E-2</v>
      </c>
      <c r="AN3233">
        <f t="shared" si="362"/>
        <v>0.29554687499999999</v>
      </c>
      <c r="AO3233">
        <f t="shared" si="363"/>
        <v>2.9554687499999997E-4</v>
      </c>
      <c r="AP3233">
        <f t="shared" si="364"/>
        <v>0.14000000000000001</v>
      </c>
      <c r="AQ3233">
        <f>VLOOKUP(M3233,spp!A:H,8,FALSE)</f>
        <v>3.5</v>
      </c>
      <c r="AR3233" t="str">
        <f>VLOOKUP(M3233,spp!A:K,10,FALSE)</f>
        <v>Depredador</v>
      </c>
      <c r="AS3233" t="str">
        <f>VLOOKUP(M3233,spp!A:L,12,FALSE)</f>
        <v>LC</v>
      </c>
    </row>
    <row r="3234" spans="1:45" x14ac:dyDescent="0.3">
      <c r="A3234">
        <v>60</v>
      </c>
      <c r="B3234" s="2" t="s">
        <v>983</v>
      </c>
      <c r="C3234" s="2" t="s">
        <v>1386</v>
      </c>
      <c r="D3234" s="2" t="s">
        <v>998</v>
      </c>
      <c r="E3234" s="2" t="s">
        <v>1394</v>
      </c>
      <c r="F3234">
        <v>3</v>
      </c>
      <c r="G3234" s="1">
        <v>41655</v>
      </c>
      <c r="H3234" s="61">
        <v>2014</v>
      </c>
      <c r="I3234" s="5" t="s">
        <v>986</v>
      </c>
      <c r="J3234" s="1">
        <v>41675</v>
      </c>
      <c r="K3234" s="42">
        <v>2</v>
      </c>
      <c r="L3234" t="str">
        <f t="shared" si="359"/>
        <v>Somero</v>
      </c>
      <c r="M3234" s="2" t="s">
        <v>1032</v>
      </c>
      <c r="N3234" t="str">
        <f>VLOOKUP(M3234,spp!A:B,2,FALSE)</f>
        <v>Lutjanus argentiventris</v>
      </c>
      <c r="O3234">
        <f t="shared" si="365"/>
        <v>4</v>
      </c>
      <c r="S3234">
        <v>2</v>
      </c>
      <c r="T3234">
        <v>2</v>
      </c>
      <c r="AJ3234">
        <f>VLOOKUP(M3234,spp!A:C,3,FALSE)</f>
        <v>1</v>
      </c>
      <c r="AK3234">
        <f>VLOOKUP(M3234,spp!A:D,4,FALSE)</f>
        <v>3</v>
      </c>
      <c r="AL3234">
        <f t="shared" si="360"/>
        <v>41968.75</v>
      </c>
      <c r="AM3234">
        <f t="shared" si="361"/>
        <v>1049.21875</v>
      </c>
      <c r="AN3234">
        <f t="shared" si="362"/>
        <v>10492.1875</v>
      </c>
      <c r="AO3234">
        <f t="shared" si="363"/>
        <v>10.4921875</v>
      </c>
      <c r="AP3234">
        <f t="shared" si="364"/>
        <v>0.08</v>
      </c>
      <c r="AQ3234">
        <f>VLOOKUP(M3234,spp!A:H,8,FALSE)</f>
        <v>4</v>
      </c>
      <c r="AR3234" t="str">
        <f>VLOOKUP(M3234,spp!A:K,10,FALSE)</f>
        <v>Depredador Tope</v>
      </c>
      <c r="AS3234" t="str">
        <f>VLOOKUP(M3234,spp!A:L,12,FALSE)</f>
        <v>LC</v>
      </c>
    </row>
    <row r="3235" spans="1:45" x14ac:dyDescent="0.3">
      <c r="A3235">
        <v>60</v>
      </c>
      <c r="B3235" s="2" t="s">
        <v>983</v>
      </c>
      <c r="C3235" s="2" t="s">
        <v>1386</v>
      </c>
      <c r="D3235" s="2" t="s">
        <v>998</v>
      </c>
      <c r="E3235" s="2" t="s">
        <v>1394</v>
      </c>
      <c r="F3235">
        <v>3</v>
      </c>
      <c r="G3235" s="1">
        <v>41655</v>
      </c>
      <c r="H3235" s="61">
        <v>2014</v>
      </c>
      <c r="I3235" s="5" t="s">
        <v>986</v>
      </c>
      <c r="J3235" s="1">
        <v>41675</v>
      </c>
      <c r="K3235" s="42">
        <v>2</v>
      </c>
      <c r="L3235" t="str">
        <f t="shared" si="359"/>
        <v>Somero</v>
      </c>
      <c r="M3235" s="2" t="s">
        <v>1042</v>
      </c>
      <c r="N3235" t="str">
        <f>VLOOKUP(M3235,spp!A:B,2,FALSE)</f>
        <v>Bodianus diplotaenia</v>
      </c>
      <c r="O3235">
        <f t="shared" si="365"/>
        <v>2</v>
      </c>
      <c r="R3235">
        <v>2</v>
      </c>
      <c r="AJ3235">
        <f>VLOOKUP(M3235,spp!A:C,3,FALSE)</f>
        <v>2.01E-2</v>
      </c>
      <c r="AK3235">
        <f>VLOOKUP(M3235,spp!A:D,4,FALSE)</f>
        <v>2</v>
      </c>
      <c r="AL3235">
        <f t="shared" si="360"/>
        <v>6.28125</v>
      </c>
      <c r="AM3235">
        <f t="shared" si="361"/>
        <v>0.15703125000000001</v>
      </c>
      <c r="AN3235">
        <f t="shared" si="362"/>
        <v>1.5703125</v>
      </c>
      <c r="AO3235">
        <f t="shared" si="363"/>
        <v>1.5703125000000001E-3</v>
      </c>
      <c r="AP3235">
        <f t="shared" si="364"/>
        <v>0.04</v>
      </c>
      <c r="AQ3235">
        <f>VLOOKUP(M3235,spp!A:H,8,FALSE)</f>
        <v>3.4</v>
      </c>
      <c r="AR3235" t="str">
        <f>VLOOKUP(M3235,spp!A:K,10,FALSE)</f>
        <v>Depredador</v>
      </c>
      <c r="AS3235" t="str">
        <f>VLOOKUP(M3235,spp!A:L,12,FALSE)</f>
        <v>LC</v>
      </c>
    </row>
    <row r="3236" spans="1:45" x14ac:dyDescent="0.3">
      <c r="A3236">
        <v>60</v>
      </c>
      <c r="B3236" s="2" t="s">
        <v>983</v>
      </c>
      <c r="C3236" s="2" t="s">
        <v>1386</v>
      </c>
      <c r="D3236" s="2" t="s">
        <v>998</v>
      </c>
      <c r="E3236" s="2" t="s">
        <v>1394</v>
      </c>
      <c r="F3236">
        <v>3</v>
      </c>
      <c r="G3236" s="1">
        <v>41655</v>
      </c>
      <c r="H3236" s="61">
        <v>2014</v>
      </c>
      <c r="I3236" s="5" t="s">
        <v>986</v>
      </c>
      <c r="J3236" s="1">
        <v>41675</v>
      </c>
      <c r="K3236" s="42">
        <v>2</v>
      </c>
      <c r="L3236" t="str">
        <f t="shared" si="359"/>
        <v>Somero</v>
      </c>
      <c r="M3236" s="2" t="s">
        <v>1393</v>
      </c>
      <c r="N3236" t="str">
        <f>VLOOKUP(M3236,spp!A:B,2,FALSE)</f>
        <v>Kiphosus sp.</v>
      </c>
      <c r="O3236">
        <f t="shared" si="365"/>
        <v>1</v>
      </c>
      <c r="R3236">
        <v>1</v>
      </c>
      <c r="AJ3236">
        <f>VLOOKUP(M3236,spp!A:C,3,FALSE)</f>
        <v>2.18E-2</v>
      </c>
      <c r="AK3236">
        <f>VLOOKUP(M3236,spp!A:D,4,FALSE)</f>
        <v>3</v>
      </c>
      <c r="AL3236">
        <f t="shared" si="360"/>
        <v>42.578125</v>
      </c>
      <c r="AM3236">
        <f t="shared" si="361"/>
        <v>1.064453125</v>
      </c>
      <c r="AN3236">
        <f t="shared" si="362"/>
        <v>10.64453125</v>
      </c>
      <c r="AO3236">
        <f t="shared" si="363"/>
        <v>1.064453125E-2</v>
      </c>
      <c r="AP3236">
        <f t="shared" si="364"/>
        <v>0.02</v>
      </c>
      <c r="AQ3236">
        <f>VLOOKUP(M3236,spp!A:H,8,FALSE)</f>
        <v>2.9</v>
      </c>
      <c r="AR3236" t="str">
        <f>VLOOKUP(M3236,spp!A:K,10,FALSE)</f>
        <v>Herbívoro</v>
      </c>
      <c r="AS3236" t="str">
        <f>VLOOKUP(M3236,spp!A:L,12,FALSE)</f>
        <v>LC</v>
      </c>
    </row>
    <row r="3237" spans="1:45" x14ac:dyDescent="0.3">
      <c r="A3237">
        <v>60</v>
      </c>
      <c r="B3237" s="2" t="s">
        <v>983</v>
      </c>
      <c r="C3237" s="2" t="s">
        <v>1386</v>
      </c>
      <c r="D3237" s="2" t="s">
        <v>998</v>
      </c>
      <c r="E3237" s="2" t="s">
        <v>1394</v>
      </c>
      <c r="F3237">
        <v>3</v>
      </c>
      <c r="G3237" s="1">
        <v>41655</v>
      </c>
      <c r="H3237" s="61">
        <v>2014</v>
      </c>
      <c r="I3237" s="5" t="s">
        <v>986</v>
      </c>
      <c r="J3237" s="1">
        <v>41675</v>
      </c>
      <c r="K3237" s="42">
        <v>2</v>
      </c>
      <c r="L3237" t="str">
        <f t="shared" si="359"/>
        <v>Somero</v>
      </c>
      <c r="M3237" s="2" t="s">
        <v>1046</v>
      </c>
      <c r="N3237" t="str">
        <f>VLOOKUP(M3237,spp!A:B,2,FALSE)</f>
        <v>Arothron meleagris</v>
      </c>
      <c r="O3237">
        <f t="shared" si="365"/>
        <v>1</v>
      </c>
      <c r="R3237">
        <v>1</v>
      </c>
      <c r="AJ3237">
        <f>VLOOKUP(M3237,spp!A:C,3,FALSE)</f>
        <v>3</v>
      </c>
      <c r="AK3237">
        <f>VLOOKUP(M3237,spp!A:D,4,FALSE)</f>
        <v>2</v>
      </c>
      <c r="AL3237">
        <f t="shared" si="360"/>
        <v>468.75</v>
      </c>
      <c r="AM3237">
        <f t="shared" si="361"/>
        <v>11.71875</v>
      </c>
      <c r="AN3237">
        <f t="shared" si="362"/>
        <v>117.1875</v>
      </c>
      <c r="AO3237">
        <f t="shared" si="363"/>
        <v>0.1171875</v>
      </c>
      <c r="AP3237">
        <f t="shared" si="364"/>
        <v>0.02</v>
      </c>
      <c r="AQ3237">
        <f>VLOOKUP(M3237,spp!A:H,8,FALSE)</f>
        <v>3.4</v>
      </c>
      <c r="AR3237" t="str">
        <f>VLOOKUP(M3237,spp!A:K,10,FALSE)</f>
        <v>Depredador</v>
      </c>
      <c r="AS3237" t="str">
        <f>VLOOKUP(M3237,spp!A:L,12,FALSE)</f>
        <v>NE</v>
      </c>
    </row>
    <row r="3238" spans="1:45" x14ac:dyDescent="0.3">
      <c r="A3238">
        <v>8</v>
      </c>
      <c r="B3238" s="2" t="s">
        <v>983</v>
      </c>
      <c r="C3238" s="2" t="s">
        <v>1386</v>
      </c>
      <c r="D3238" s="2" t="s">
        <v>1000</v>
      </c>
      <c r="E3238" s="2" t="s">
        <v>1394</v>
      </c>
      <c r="F3238">
        <v>1</v>
      </c>
      <c r="G3238" s="1">
        <v>41655</v>
      </c>
      <c r="H3238" s="61">
        <v>2014</v>
      </c>
      <c r="I3238" s="5" t="s">
        <v>986</v>
      </c>
      <c r="J3238" s="1">
        <v>41675</v>
      </c>
      <c r="K3238" s="65">
        <v>3</v>
      </c>
      <c r="L3238" t="str">
        <f t="shared" si="359"/>
        <v>Somero</v>
      </c>
      <c r="M3238" s="2" t="s">
        <v>1022</v>
      </c>
      <c r="N3238" t="str">
        <f>VLOOKUP(M3238,spp!A:B,2,FALSE)</f>
        <v>Epinephelus labriformis</v>
      </c>
      <c r="O3238">
        <f t="shared" si="365"/>
        <v>1</v>
      </c>
      <c r="R3238">
        <v>1</v>
      </c>
      <c r="AJ3238">
        <f>VLOOKUP(M3238,spp!A:C,3,FALSE)</f>
        <v>3</v>
      </c>
      <c r="AK3238">
        <f>VLOOKUP(M3238,spp!A:D,4,FALSE)</f>
        <v>2.9</v>
      </c>
      <c r="AL3238">
        <f t="shared" si="360"/>
        <v>4551.5602131781307</v>
      </c>
      <c r="AM3238">
        <f t="shared" si="361"/>
        <v>113.78900532945326</v>
      </c>
      <c r="AN3238">
        <f t="shared" si="362"/>
        <v>1137.8900532945327</v>
      </c>
      <c r="AO3238">
        <f t="shared" si="363"/>
        <v>1.1378900532945326</v>
      </c>
      <c r="AP3238">
        <f t="shared" si="364"/>
        <v>0.02</v>
      </c>
      <c r="AQ3238">
        <f>VLOOKUP(M3238,spp!A:H,8,FALSE)</f>
        <v>4</v>
      </c>
      <c r="AR3238" t="str">
        <f>VLOOKUP(M3238,spp!A:K,10,FALSE)</f>
        <v>Depredador Tope</v>
      </c>
      <c r="AS3238" t="str">
        <f>VLOOKUP(M3238,spp!A:L,12,FALSE)</f>
        <v>LC</v>
      </c>
    </row>
    <row r="3239" spans="1:45" x14ac:dyDescent="0.3">
      <c r="A3239">
        <v>8</v>
      </c>
      <c r="B3239" s="2" t="s">
        <v>983</v>
      </c>
      <c r="C3239" s="2" t="s">
        <v>1386</v>
      </c>
      <c r="D3239" s="2" t="s">
        <v>1000</v>
      </c>
      <c r="E3239" s="2" t="s">
        <v>1394</v>
      </c>
      <c r="F3239">
        <v>1</v>
      </c>
      <c r="G3239" s="1">
        <v>41655</v>
      </c>
      <c r="H3239" s="61">
        <v>2014</v>
      </c>
      <c r="I3239" s="5" t="s">
        <v>986</v>
      </c>
      <c r="J3239" s="1">
        <v>41675</v>
      </c>
      <c r="K3239" s="65">
        <v>3</v>
      </c>
      <c r="L3239" t="str">
        <f t="shared" si="359"/>
        <v>Somero</v>
      </c>
      <c r="M3239" s="2" t="s">
        <v>1019</v>
      </c>
      <c r="N3239" t="str">
        <f>VLOOKUP(M3239,spp!A:B,2,FALSE)</f>
        <v>Stegastes acapulcoensis</v>
      </c>
      <c r="O3239">
        <f t="shared" si="365"/>
        <v>16</v>
      </c>
      <c r="Q3239">
        <v>10</v>
      </c>
      <c r="R3239">
        <v>6</v>
      </c>
      <c r="AJ3239">
        <f>VLOOKUP(M3239,spp!A:C,3,FALSE)</f>
        <v>3.49E-2</v>
      </c>
      <c r="AK3239">
        <f>VLOOKUP(M3239,spp!A:D,4,FALSE)</f>
        <v>2</v>
      </c>
      <c r="AL3239">
        <f t="shared" si="360"/>
        <v>52.35</v>
      </c>
      <c r="AM3239">
        <f t="shared" si="361"/>
        <v>1.3087500000000001</v>
      </c>
      <c r="AN3239">
        <f t="shared" si="362"/>
        <v>13.0875</v>
      </c>
      <c r="AO3239">
        <f t="shared" si="363"/>
        <v>1.30875E-2</v>
      </c>
      <c r="AP3239">
        <f t="shared" si="364"/>
        <v>0.32</v>
      </c>
      <c r="AQ3239">
        <f>VLOOKUP(M3239,spp!A:H,8,FALSE)</f>
        <v>2</v>
      </c>
      <c r="AR3239" t="str">
        <f>VLOOKUP(M3239,spp!A:K,10,FALSE)</f>
        <v>Herbívoro</v>
      </c>
      <c r="AS3239" t="str">
        <f>VLOOKUP(M3239,spp!A:L,12,FALSE)</f>
        <v>LC</v>
      </c>
    </row>
    <row r="3240" spans="1:45" x14ac:dyDescent="0.3">
      <c r="A3240">
        <v>8</v>
      </c>
      <c r="B3240" s="2" t="s">
        <v>983</v>
      </c>
      <c r="C3240" s="2" t="s">
        <v>1386</v>
      </c>
      <c r="D3240" s="2" t="s">
        <v>1000</v>
      </c>
      <c r="E3240" s="2" t="s">
        <v>1394</v>
      </c>
      <c r="F3240">
        <v>2</v>
      </c>
      <c r="G3240" s="1">
        <v>41655</v>
      </c>
      <c r="H3240" s="61">
        <v>2014</v>
      </c>
      <c r="I3240" s="5" t="s">
        <v>986</v>
      </c>
      <c r="J3240" s="1">
        <v>41675</v>
      </c>
      <c r="K3240" s="65">
        <v>3</v>
      </c>
      <c r="L3240" t="str">
        <f t="shared" si="359"/>
        <v>Somero</v>
      </c>
      <c r="M3240" s="2" t="s">
        <v>1054</v>
      </c>
      <c r="N3240" t="str">
        <f>VLOOKUP(M3240,spp!A:B,2,FALSE)</f>
        <v>Halichoeres nicholsi</v>
      </c>
      <c r="O3240">
        <f t="shared" si="365"/>
        <v>5</v>
      </c>
      <c r="P3240">
        <v>5</v>
      </c>
      <c r="AJ3240">
        <f>VLOOKUP(M3240,spp!A:C,3,FALSE)</f>
        <v>1.26E-2</v>
      </c>
      <c r="AK3240">
        <f>VLOOKUP(M3240,spp!A:D,4,FALSE)</f>
        <v>3</v>
      </c>
      <c r="AL3240">
        <f t="shared" si="360"/>
        <v>0.984375</v>
      </c>
      <c r="AM3240">
        <f t="shared" si="361"/>
        <v>2.4609374999999999E-2</v>
      </c>
      <c r="AN3240">
        <f t="shared" si="362"/>
        <v>0.24609375</v>
      </c>
      <c r="AO3240">
        <f t="shared" si="363"/>
        <v>2.4609375E-4</v>
      </c>
      <c r="AP3240">
        <f t="shared" si="364"/>
        <v>0.1</v>
      </c>
      <c r="AQ3240">
        <f>VLOOKUP(M3240,spp!A:H,8,FALSE)</f>
        <v>4</v>
      </c>
      <c r="AR3240" t="str">
        <f>VLOOKUP(M3240,spp!A:K,10,FALSE)</f>
        <v>Depredador Tope</v>
      </c>
      <c r="AS3240" t="str">
        <f>VLOOKUP(M3240,spp!A:L,12,FALSE)</f>
        <v>LC</v>
      </c>
    </row>
    <row r="3241" spans="1:45" x14ac:dyDescent="0.3">
      <c r="A3241">
        <v>8</v>
      </c>
      <c r="B3241" s="2" t="s">
        <v>983</v>
      </c>
      <c r="C3241" s="2" t="s">
        <v>1386</v>
      </c>
      <c r="D3241" s="2" t="s">
        <v>1000</v>
      </c>
      <c r="E3241" s="2" t="s">
        <v>1394</v>
      </c>
      <c r="F3241">
        <v>2</v>
      </c>
      <c r="G3241" s="1">
        <v>41655</v>
      </c>
      <c r="H3241" s="61">
        <v>2014</v>
      </c>
      <c r="I3241" s="5" t="s">
        <v>986</v>
      </c>
      <c r="J3241" s="1">
        <v>41675</v>
      </c>
      <c r="K3241" s="65">
        <v>3</v>
      </c>
      <c r="L3241" t="str">
        <f t="shared" si="359"/>
        <v>Somero</v>
      </c>
      <c r="M3241" s="2" t="s">
        <v>1031</v>
      </c>
      <c r="N3241" t="str">
        <f>VLOOKUP(M3241,spp!A:B,2,FALSE)</f>
        <v>Ophioblennius steindachneri</v>
      </c>
      <c r="O3241">
        <f t="shared" si="365"/>
        <v>2</v>
      </c>
      <c r="Q3241">
        <v>1</v>
      </c>
      <c r="R3241">
        <v>1</v>
      </c>
      <c r="AJ3241">
        <f>VLOOKUP(M3241,spp!A:C,3,FALSE)</f>
        <v>3</v>
      </c>
      <c r="AK3241">
        <f>VLOOKUP(M3241,spp!A:D,4,FALSE)</f>
        <v>2.379</v>
      </c>
      <c r="AL3241">
        <f t="shared" si="360"/>
        <v>1583.0250459791805</v>
      </c>
      <c r="AM3241">
        <f t="shared" si="361"/>
        <v>39.575626149479511</v>
      </c>
      <c r="AN3241">
        <f t="shared" si="362"/>
        <v>395.75626149479513</v>
      </c>
      <c r="AO3241">
        <f t="shared" si="363"/>
        <v>0.39575626149479515</v>
      </c>
      <c r="AP3241">
        <f t="shared" si="364"/>
        <v>0.04</v>
      </c>
      <c r="AQ3241">
        <f>VLOOKUP(M3241,spp!A:H,8,FALSE)</f>
        <v>2.7</v>
      </c>
      <c r="AR3241" t="str">
        <f>VLOOKUP(M3241,spp!A:K,10,FALSE)</f>
        <v>Herbívoro</v>
      </c>
      <c r="AS3241" t="str">
        <f>VLOOKUP(M3241,spp!A:L,12,FALSE)</f>
        <v>LC</v>
      </c>
    </row>
    <row r="3242" spans="1:45" x14ac:dyDescent="0.3">
      <c r="A3242">
        <v>8</v>
      </c>
      <c r="B3242" s="2" t="s">
        <v>983</v>
      </c>
      <c r="C3242" s="2" t="s">
        <v>1386</v>
      </c>
      <c r="D3242" s="2" t="s">
        <v>1000</v>
      </c>
      <c r="E3242" s="2" t="s">
        <v>1394</v>
      </c>
      <c r="F3242">
        <v>2</v>
      </c>
      <c r="G3242" s="1">
        <v>41655</v>
      </c>
      <c r="H3242" s="61">
        <v>2014</v>
      </c>
      <c r="I3242" s="5" t="s">
        <v>986</v>
      </c>
      <c r="J3242" s="1">
        <v>41675</v>
      </c>
      <c r="K3242" s="65">
        <v>3</v>
      </c>
      <c r="L3242" t="str">
        <f t="shared" si="359"/>
        <v>Somero</v>
      </c>
      <c r="M3242" s="2" t="s">
        <v>1042</v>
      </c>
      <c r="N3242" t="str">
        <f>VLOOKUP(M3242,spp!A:B,2,FALSE)</f>
        <v>Bodianus diplotaenia</v>
      </c>
      <c r="O3242">
        <f t="shared" si="365"/>
        <v>3</v>
      </c>
      <c r="R3242">
        <v>3</v>
      </c>
      <c r="AJ3242">
        <f>VLOOKUP(M3242,spp!A:C,3,FALSE)</f>
        <v>2.01E-2</v>
      </c>
      <c r="AK3242">
        <f>VLOOKUP(M3242,spp!A:D,4,FALSE)</f>
        <v>2</v>
      </c>
      <c r="AL3242">
        <f t="shared" si="360"/>
        <v>9.421875</v>
      </c>
      <c r="AM3242">
        <f t="shared" si="361"/>
        <v>0.23554687499999999</v>
      </c>
      <c r="AN3242">
        <f t="shared" si="362"/>
        <v>2.35546875</v>
      </c>
      <c r="AO3242">
        <f t="shared" si="363"/>
        <v>2.3554687499999999E-3</v>
      </c>
      <c r="AP3242">
        <f t="shared" si="364"/>
        <v>0.06</v>
      </c>
      <c r="AQ3242">
        <f>VLOOKUP(M3242,spp!A:H,8,FALSE)</f>
        <v>3.4</v>
      </c>
      <c r="AR3242" t="str">
        <f>VLOOKUP(M3242,spp!A:K,10,FALSE)</f>
        <v>Depredador</v>
      </c>
      <c r="AS3242" t="str">
        <f>VLOOKUP(M3242,spp!A:L,12,FALSE)</f>
        <v>LC</v>
      </c>
    </row>
    <row r="3243" spans="1:45" x14ac:dyDescent="0.3">
      <c r="A3243">
        <v>8</v>
      </c>
      <c r="B3243" s="2" t="s">
        <v>983</v>
      </c>
      <c r="C3243" s="2" t="s">
        <v>1386</v>
      </c>
      <c r="D3243" s="2" t="s">
        <v>1000</v>
      </c>
      <c r="E3243" s="2" t="s">
        <v>1394</v>
      </c>
      <c r="F3243">
        <v>2</v>
      </c>
      <c r="G3243" s="1">
        <v>41655</v>
      </c>
      <c r="H3243" s="61">
        <v>2014</v>
      </c>
      <c r="I3243" s="5" t="s">
        <v>986</v>
      </c>
      <c r="J3243" s="1">
        <v>41675</v>
      </c>
      <c r="K3243" s="65">
        <v>3</v>
      </c>
      <c r="L3243" t="str">
        <f t="shared" si="359"/>
        <v>Somero</v>
      </c>
      <c r="M3243" s="2" t="s">
        <v>1385</v>
      </c>
      <c r="N3243" t="str">
        <f>VLOOKUP(M3243,spp!A:B,2,FALSE)</f>
        <v>Hoplopagrus guentherii</v>
      </c>
      <c r="O3243">
        <f t="shared" si="365"/>
        <v>2</v>
      </c>
      <c r="P3243">
        <v>1</v>
      </c>
      <c r="T3243">
        <v>1</v>
      </c>
      <c r="AJ3243">
        <f>VLOOKUP(M3243,spp!A:C,3,FALSE)</f>
        <v>2</v>
      </c>
      <c r="AK3243">
        <f>VLOOKUP(M3243,spp!A:D,4,FALSE)</f>
        <v>3</v>
      </c>
      <c r="AL3243">
        <f t="shared" si="360"/>
        <v>31281.25</v>
      </c>
      <c r="AM3243">
        <f t="shared" si="361"/>
        <v>782.03125</v>
      </c>
      <c r="AN3243">
        <f t="shared" si="362"/>
        <v>7820.3125</v>
      </c>
      <c r="AO3243">
        <f t="shared" si="363"/>
        <v>7.8203125</v>
      </c>
      <c r="AP3243">
        <f t="shared" si="364"/>
        <v>0.04</v>
      </c>
      <c r="AQ3243">
        <f>VLOOKUP(M3243,spp!A:H,8,FALSE)</f>
        <v>3.8</v>
      </c>
      <c r="AR3243" t="str">
        <f>VLOOKUP(M3243,spp!A:K,10,FALSE)</f>
        <v>Depredador</v>
      </c>
      <c r="AS3243" t="str">
        <f>VLOOKUP(M3243,spp!A:L,12,FALSE)</f>
        <v>LC</v>
      </c>
    </row>
    <row r="3244" spans="1:45" x14ac:dyDescent="0.3">
      <c r="A3244">
        <v>8</v>
      </c>
      <c r="B3244" s="2" t="s">
        <v>983</v>
      </c>
      <c r="C3244" s="2" t="s">
        <v>1386</v>
      </c>
      <c r="D3244" s="2" t="s">
        <v>1000</v>
      </c>
      <c r="E3244" s="2" t="s">
        <v>1394</v>
      </c>
      <c r="F3244">
        <v>2</v>
      </c>
      <c r="G3244" s="1">
        <v>41655</v>
      </c>
      <c r="H3244" s="61">
        <v>2014</v>
      </c>
      <c r="I3244" s="5" t="s">
        <v>986</v>
      </c>
      <c r="J3244" s="1">
        <v>41675</v>
      </c>
      <c r="K3244" s="65">
        <v>3</v>
      </c>
      <c r="L3244" t="str">
        <f t="shared" si="359"/>
        <v>Somero</v>
      </c>
      <c r="M3244" s="2" t="s">
        <v>1026</v>
      </c>
      <c r="N3244" t="str">
        <f>VLOOKUP(M3244,spp!A:B,2,FALSE)</f>
        <v>Microspathodon dorsalis</v>
      </c>
      <c r="O3244">
        <f t="shared" si="365"/>
        <v>2</v>
      </c>
      <c r="P3244">
        <v>2</v>
      </c>
      <c r="AJ3244">
        <f>VLOOKUP(M3244,spp!A:C,3,FALSE)</f>
        <v>2</v>
      </c>
      <c r="AK3244">
        <f>VLOOKUP(M3244,spp!A:D,4,FALSE)</f>
        <v>3</v>
      </c>
      <c r="AL3244">
        <f t="shared" si="360"/>
        <v>62.5</v>
      </c>
      <c r="AM3244">
        <f t="shared" si="361"/>
        <v>1.5625</v>
      </c>
      <c r="AN3244">
        <f t="shared" si="362"/>
        <v>15.625</v>
      </c>
      <c r="AO3244">
        <f t="shared" si="363"/>
        <v>1.5625E-2</v>
      </c>
      <c r="AP3244">
        <f t="shared" si="364"/>
        <v>0.04</v>
      </c>
      <c r="AQ3244">
        <f>VLOOKUP(M3244,spp!A:H,8,FALSE)</f>
        <v>2.1</v>
      </c>
      <c r="AR3244" t="str">
        <f>VLOOKUP(M3244,spp!A:K,10,FALSE)</f>
        <v>Herbívoro</v>
      </c>
      <c r="AS3244" t="str">
        <f>VLOOKUP(M3244,spp!A:L,12,FALSE)</f>
        <v>LC</v>
      </c>
    </row>
    <row r="3245" spans="1:45" x14ac:dyDescent="0.3">
      <c r="A3245">
        <v>8</v>
      </c>
      <c r="B3245" s="2" t="s">
        <v>983</v>
      </c>
      <c r="C3245" s="2" t="s">
        <v>1386</v>
      </c>
      <c r="D3245" s="2" t="s">
        <v>1000</v>
      </c>
      <c r="E3245" s="2" t="s">
        <v>1394</v>
      </c>
      <c r="F3245">
        <v>3</v>
      </c>
      <c r="G3245" s="1">
        <v>41655</v>
      </c>
      <c r="H3245" s="61">
        <v>2014</v>
      </c>
      <c r="I3245" s="5" t="s">
        <v>986</v>
      </c>
      <c r="J3245" s="1">
        <v>41675</v>
      </c>
      <c r="K3245" s="65">
        <v>3</v>
      </c>
      <c r="L3245" t="str">
        <f t="shared" si="359"/>
        <v>Somero</v>
      </c>
      <c r="M3245" s="2" t="s">
        <v>1019</v>
      </c>
      <c r="N3245" t="str">
        <f>VLOOKUP(M3245,spp!A:B,2,FALSE)</f>
        <v>Stegastes acapulcoensis</v>
      </c>
      <c r="O3245">
        <f t="shared" si="365"/>
        <v>13</v>
      </c>
      <c r="P3245">
        <v>1</v>
      </c>
      <c r="Q3245">
        <v>11</v>
      </c>
      <c r="R3245">
        <v>1</v>
      </c>
      <c r="AJ3245">
        <f>VLOOKUP(M3245,spp!A:C,3,FALSE)</f>
        <v>3.49E-2</v>
      </c>
      <c r="AK3245">
        <f>VLOOKUP(M3245,spp!A:D,4,FALSE)</f>
        <v>2</v>
      </c>
      <c r="AL3245">
        <f t="shared" si="360"/>
        <v>27.265625</v>
      </c>
      <c r="AM3245">
        <f t="shared" si="361"/>
        <v>0.681640625</v>
      </c>
      <c r="AN3245">
        <f t="shared" si="362"/>
        <v>6.81640625</v>
      </c>
      <c r="AO3245">
        <f t="shared" si="363"/>
        <v>6.8164062500000004E-3</v>
      </c>
      <c r="AP3245">
        <f t="shared" si="364"/>
        <v>0.26</v>
      </c>
      <c r="AQ3245">
        <f>VLOOKUP(M3245,spp!A:H,8,FALSE)</f>
        <v>2</v>
      </c>
      <c r="AR3245" t="str">
        <f>VLOOKUP(M3245,spp!A:K,10,FALSE)</f>
        <v>Herbívoro</v>
      </c>
      <c r="AS3245" t="str">
        <f>VLOOKUP(M3245,spp!A:L,12,FALSE)</f>
        <v>LC</v>
      </c>
    </row>
    <row r="3246" spans="1:45" x14ac:dyDescent="0.3">
      <c r="A3246">
        <v>8</v>
      </c>
      <c r="B3246" s="2" t="s">
        <v>983</v>
      </c>
      <c r="C3246" s="2" t="s">
        <v>1386</v>
      </c>
      <c r="D3246" s="2" t="s">
        <v>1000</v>
      </c>
      <c r="E3246" s="2" t="s">
        <v>1394</v>
      </c>
      <c r="F3246">
        <v>3</v>
      </c>
      <c r="G3246" s="1">
        <v>41655</v>
      </c>
      <c r="H3246" s="61">
        <v>2014</v>
      </c>
      <c r="I3246" s="5" t="s">
        <v>986</v>
      </c>
      <c r="J3246" s="1">
        <v>41675</v>
      </c>
      <c r="K3246" s="65">
        <v>3</v>
      </c>
      <c r="L3246" t="str">
        <f t="shared" si="359"/>
        <v>Somero</v>
      </c>
      <c r="M3246" s="2" t="s">
        <v>1017</v>
      </c>
      <c r="N3246" t="str">
        <f>VLOOKUP(M3246,spp!A:B,2,FALSE)</f>
        <v>Halichoeres dispilus</v>
      </c>
      <c r="O3246">
        <f t="shared" si="365"/>
        <v>5</v>
      </c>
      <c r="P3246">
        <v>2</v>
      </c>
      <c r="Q3246">
        <v>3</v>
      </c>
      <c r="AJ3246">
        <f>VLOOKUP(M3246,spp!A:C,3,FALSE)</f>
        <v>1.26E-2</v>
      </c>
      <c r="AK3246">
        <f>VLOOKUP(M3246,spp!A:D,4,FALSE)</f>
        <v>3</v>
      </c>
      <c r="AL3246">
        <f t="shared" si="360"/>
        <v>16.340624999999999</v>
      </c>
      <c r="AM3246">
        <f t="shared" si="361"/>
        <v>0.40851562499999999</v>
      </c>
      <c r="AN3246">
        <f t="shared" si="362"/>
        <v>4.0851562499999998</v>
      </c>
      <c r="AO3246">
        <f t="shared" si="363"/>
        <v>4.0851562500000002E-3</v>
      </c>
      <c r="AP3246">
        <f t="shared" si="364"/>
        <v>0.1</v>
      </c>
      <c r="AQ3246">
        <f>VLOOKUP(M3246,spp!A:H,8,FALSE)</f>
        <v>3.9</v>
      </c>
      <c r="AR3246" t="str">
        <f>VLOOKUP(M3246,spp!A:K,10,FALSE)</f>
        <v>Depredador</v>
      </c>
      <c r="AS3246" t="str">
        <f>VLOOKUP(M3246,spp!A:L,12,FALSE)</f>
        <v>LC</v>
      </c>
    </row>
    <row r="3247" spans="1:45" x14ac:dyDescent="0.3">
      <c r="A3247">
        <v>8</v>
      </c>
      <c r="B3247" s="2" t="s">
        <v>983</v>
      </c>
      <c r="C3247" s="2" t="s">
        <v>1386</v>
      </c>
      <c r="D3247" s="2" t="s">
        <v>1000</v>
      </c>
      <c r="E3247" s="2" t="s">
        <v>1394</v>
      </c>
      <c r="F3247">
        <v>3</v>
      </c>
      <c r="G3247" s="1">
        <v>41655</v>
      </c>
      <c r="H3247" s="61">
        <v>2014</v>
      </c>
      <c r="I3247" s="5" t="s">
        <v>986</v>
      </c>
      <c r="J3247" s="1">
        <v>41675</v>
      </c>
      <c r="K3247" s="65">
        <v>3</v>
      </c>
      <c r="L3247" t="str">
        <f t="shared" si="359"/>
        <v>Somero</v>
      </c>
      <c r="M3247" s="2" t="s">
        <v>1054</v>
      </c>
      <c r="N3247" t="str">
        <f>VLOOKUP(M3247,spp!A:B,2,FALSE)</f>
        <v>Halichoeres nicholsi</v>
      </c>
      <c r="O3247">
        <f t="shared" si="365"/>
        <v>4</v>
      </c>
      <c r="P3247">
        <v>4</v>
      </c>
      <c r="AJ3247">
        <f>VLOOKUP(M3247,spp!A:C,3,FALSE)</f>
        <v>1.26E-2</v>
      </c>
      <c r="AK3247">
        <f>VLOOKUP(M3247,spp!A:D,4,FALSE)</f>
        <v>3</v>
      </c>
      <c r="AL3247">
        <f t="shared" si="360"/>
        <v>0.78749999999999998</v>
      </c>
      <c r="AM3247">
        <f t="shared" si="361"/>
        <v>1.96875E-2</v>
      </c>
      <c r="AN3247">
        <f t="shared" si="362"/>
        <v>0.19687499999999999</v>
      </c>
      <c r="AO3247">
        <f t="shared" si="363"/>
        <v>1.96875E-4</v>
      </c>
      <c r="AP3247">
        <f t="shared" si="364"/>
        <v>0.08</v>
      </c>
      <c r="AQ3247">
        <f>VLOOKUP(M3247,spp!A:H,8,FALSE)</f>
        <v>4</v>
      </c>
      <c r="AR3247" t="str">
        <f>VLOOKUP(M3247,spp!A:K,10,FALSE)</f>
        <v>Depredador Tope</v>
      </c>
      <c r="AS3247" t="str">
        <f>VLOOKUP(M3247,spp!A:L,12,FALSE)</f>
        <v>LC</v>
      </c>
    </row>
    <row r="3248" spans="1:45" x14ac:dyDescent="0.3">
      <c r="A3248">
        <v>8</v>
      </c>
      <c r="B3248" s="2" t="s">
        <v>983</v>
      </c>
      <c r="C3248" s="2" t="s">
        <v>1386</v>
      </c>
      <c r="D3248" s="2" t="s">
        <v>1000</v>
      </c>
      <c r="E3248" s="2" t="s">
        <v>1394</v>
      </c>
      <c r="F3248">
        <v>3</v>
      </c>
      <c r="G3248" s="1">
        <v>41655</v>
      </c>
      <c r="H3248" s="61">
        <v>2014</v>
      </c>
      <c r="I3248" s="5" t="s">
        <v>986</v>
      </c>
      <c r="J3248" s="1">
        <v>41675</v>
      </c>
      <c r="K3248" s="65">
        <v>3</v>
      </c>
      <c r="L3248" t="str">
        <f t="shared" si="359"/>
        <v>Somero</v>
      </c>
      <c r="M3248" s="2" t="s">
        <v>1042</v>
      </c>
      <c r="N3248" t="str">
        <f>VLOOKUP(M3248,spp!A:B,2,FALSE)</f>
        <v>Bodianus diplotaenia</v>
      </c>
      <c r="O3248">
        <f t="shared" si="365"/>
        <v>3</v>
      </c>
      <c r="R3248">
        <v>3</v>
      </c>
      <c r="AJ3248">
        <f>VLOOKUP(M3248,spp!A:C,3,FALSE)</f>
        <v>2.01E-2</v>
      </c>
      <c r="AK3248">
        <f>VLOOKUP(M3248,spp!A:D,4,FALSE)</f>
        <v>2</v>
      </c>
      <c r="AL3248">
        <f t="shared" si="360"/>
        <v>9.421875</v>
      </c>
      <c r="AM3248">
        <f t="shared" si="361"/>
        <v>0.23554687499999999</v>
      </c>
      <c r="AN3248">
        <f t="shared" si="362"/>
        <v>2.35546875</v>
      </c>
      <c r="AO3248">
        <f t="shared" si="363"/>
        <v>2.3554687499999999E-3</v>
      </c>
      <c r="AP3248">
        <f t="shared" si="364"/>
        <v>0.06</v>
      </c>
      <c r="AQ3248">
        <f>VLOOKUP(M3248,spp!A:H,8,FALSE)</f>
        <v>3.4</v>
      </c>
      <c r="AR3248" t="str">
        <f>VLOOKUP(M3248,spp!A:K,10,FALSE)</f>
        <v>Depredador</v>
      </c>
      <c r="AS3248" t="str">
        <f>VLOOKUP(M3248,spp!A:L,12,FALSE)</f>
        <v>LC</v>
      </c>
    </row>
    <row r="3249" spans="1:45" x14ac:dyDescent="0.3">
      <c r="A3249">
        <v>8</v>
      </c>
      <c r="B3249" s="2" t="s">
        <v>983</v>
      </c>
      <c r="C3249" s="2" t="s">
        <v>1386</v>
      </c>
      <c r="D3249" s="2" t="s">
        <v>1000</v>
      </c>
      <c r="E3249" s="2" t="s">
        <v>1394</v>
      </c>
      <c r="F3249">
        <v>3</v>
      </c>
      <c r="G3249" s="1">
        <v>41655</v>
      </c>
      <c r="H3249" s="61">
        <v>2014</v>
      </c>
      <c r="I3249" s="5" t="s">
        <v>986</v>
      </c>
      <c r="J3249" s="1">
        <v>41675</v>
      </c>
      <c r="K3249" s="65">
        <v>3</v>
      </c>
      <c r="L3249" t="str">
        <f t="shared" si="359"/>
        <v>Somero</v>
      </c>
      <c r="M3249" s="2" t="s">
        <v>1040</v>
      </c>
      <c r="N3249" t="str">
        <f>VLOOKUP(M3249,spp!A:B,2,FALSE)</f>
        <v>Sufflamen verres</v>
      </c>
      <c r="O3249">
        <f t="shared" si="365"/>
        <v>2</v>
      </c>
      <c r="R3249">
        <v>2</v>
      </c>
      <c r="AJ3249">
        <f>VLOOKUP(M3249,spp!A:C,3,FALSE)</f>
        <v>2</v>
      </c>
      <c r="AK3249">
        <f>VLOOKUP(M3249,spp!A:D,4,FALSE)</f>
        <v>3</v>
      </c>
      <c r="AL3249">
        <f t="shared" si="360"/>
        <v>7812.5</v>
      </c>
      <c r="AM3249">
        <f t="shared" si="361"/>
        <v>195.3125</v>
      </c>
      <c r="AN3249">
        <f t="shared" si="362"/>
        <v>1953.125</v>
      </c>
      <c r="AO3249">
        <f t="shared" si="363"/>
        <v>1.953125</v>
      </c>
      <c r="AP3249">
        <f t="shared" si="364"/>
        <v>0.04</v>
      </c>
      <c r="AQ3249">
        <f>VLOOKUP(M3249,spp!A:H,8,FALSE)</f>
        <v>3.3</v>
      </c>
      <c r="AR3249" t="str">
        <f>VLOOKUP(M3249,spp!A:K,10,FALSE)</f>
        <v>Depredador</v>
      </c>
      <c r="AS3249" t="str">
        <f>VLOOKUP(M3249,spp!A:L,12,FALSE)</f>
        <v>LC</v>
      </c>
    </row>
    <row r="3250" spans="1:45" x14ac:dyDescent="0.3">
      <c r="A3250">
        <v>8</v>
      </c>
      <c r="B3250" s="2" t="s">
        <v>983</v>
      </c>
      <c r="C3250" s="2" t="s">
        <v>1386</v>
      </c>
      <c r="D3250" s="2" t="s">
        <v>1000</v>
      </c>
      <c r="E3250" s="2" t="s">
        <v>1394</v>
      </c>
      <c r="F3250">
        <v>3</v>
      </c>
      <c r="G3250" s="1">
        <v>41655</v>
      </c>
      <c r="H3250" s="61">
        <v>2014</v>
      </c>
      <c r="I3250" s="5" t="s">
        <v>986</v>
      </c>
      <c r="J3250" s="1">
        <v>41675</v>
      </c>
      <c r="K3250" s="65">
        <v>3</v>
      </c>
      <c r="L3250" t="str">
        <f t="shared" si="359"/>
        <v>Somero</v>
      </c>
      <c r="M3250" s="2" t="s">
        <v>1026</v>
      </c>
      <c r="N3250" t="str">
        <f>VLOOKUP(M3250,spp!A:B,2,FALSE)</f>
        <v>Microspathodon dorsalis</v>
      </c>
      <c r="O3250">
        <f t="shared" si="365"/>
        <v>1</v>
      </c>
      <c r="P3250">
        <v>1</v>
      </c>
      <c r="AJ3250">
        <f>VLOOKUP(M3250,spp!A:C,3,FALSE)</f>
        <v>2</v>
      </c>
      <c r="AK3250">
        <f>VLOOKUP(M3250,spp!A:D,4,FALSE)</f>
        <v>3</v>
      </c>
      <c r="AL3250">
        <f t="shared" si="360"/>
        <v>31.25</v>
      </c>
      <c r="AM3250">
        <f t="shared" si="361"/>
        <v>0.78125</v>
      </c>
      <c r="AN3250">
        <f t="shared" si="362"/>
        <v>7.8125</v>
      </c>
      <c r="AO3250">
        <f t="shared" si="363"/>
        <v>7.8125E-3</v>
      </c>
      <c r="AP3250">
        <f t="shared" si="364"/>
        <v>0.02</v>
      </c>
      <c r="AQ3250">
        <f>VLOOKUP(M3250,spp!A:H,8,FALSE)</f>
        <v>2.1</v>
      </c>
      <c r="AR3250" t="str">
        <f>VLOOKUP(M3250,spp!A:K,10,FALSE)</f>
        <v>Herbívoro</v>
      </c>
      <c r="AS3250" t="str">
        <f>VLOOKUP(M3250,spp!A:L,12,FALSE)</f>
        <v>LC</v>
      </c>
    </row>
    <row r="3251" spans="1:45" x14ac:dyDescent="0.3">
      <c r="A3251">
        <v>8</v>
      </c>
      <c r="B3251" s="2" t="s">
        <v>983</v>
      </c>
      <c r="C3251" s="2" t="s">
        <v>1386</v>
      </c>
      <c r="D3251" s="2" t="s">
        <v>1000</v>
      </c>
      <c r="E3251" s="2" t="s">
        <v>1394</v>
      </c>
      <c r="F3251">
        <v>3</v>
      </c>
      <c r="G3251" s="1">
        <v>41655</v>
      </c>
      <c r="H3251" s="61">
        <v>2014</v>
      </c>
      <c r="I3251" s="5" t="s">
        <v>986</v>
      </c>
      <c r="J3251" s="1">
        <v>41675</v>
      </c>
      <c r="K3251" s="65">
        <v>3</v>
      </c>
      <c r="L3251" t="str">
        <f t="shared" si="359"/>
        <v>Somero</v>
      </c>
      <c r="M3251" s="2" t="s">
        <v>1022</v>
      </c>
      <c r="N3251" t="str">
        <f>VLOOKUP(M3251,spp!A:B,2,FALSE)</f>
        <v>Epinephelus labriformis</v>
      </c>
      <c r="O3251">
        <f t="shared" si="365"/>
        <v>1</v>
      </c>
      <c r="Q3251">
        <v>1</v>
      </c>
      <c r="AJ3251">
        <f>VLOOKUP(M3251,spp!A:C,3,FALSE)</f>
        <v>3</v>
      </c>
      <c r="AK3251">
        <f>VLOOKUP(M3251,spp!A:D,4,FALSE)</f>
        <v>2.9</v>
      </c>
      <c r="AL3251">
        <f t="shared" si="360"/>
        <v>1034.662999406507</v>
      </c>
      <c r="AM3251">
        <f t="shared" si="361"/>
        <v>25.866574985162675</v>
      </c>
      <c r="AN3251">
        <f t="shared" si="362"/>
        <v>258.66574985162674</v>
      </c>
      <c r="AO3251">
        <f t="shared" si="363"/>
        <v>0.25866574985162677</v>
      </c>
      <c r="AP3251">
        <f t="shared" si="364"/>
        <v>0.02</v>
      </c>
      <c r="AQ3251">
        <f>VLOOKUP(M3251,spp!A:H,8,FALSE)</f>
        <v>4</v>
      </c>
      <c r="AR3251" t="str">
        <f>VLOOKUP(M3251,spp!A:K,10,FALSE)</f>
        <v>Depredador Tope</v>
      </c>
      <c r="AS3251" t="str">
        <f>VLOOKUP(M3251,spp!A:L,12,FALSE)</f>
        <v>LC</v>
      </c>
    </row>
    <row r="3252" spans="1:45" x14ac:dyDescent="0.3">
      <c r="A3252">
        <v>8</v>
      </c>
      <c r="B3252" s="2" t="s">
        <v>983</v>
      </c>
      <c r="C3252" s="2" t="s">
        <v>1386</v>
      </c>
      <c r="D3252" s="2" t="s">
        <v>1000</v>
      </c>
      <c r="E3252" s="2" t="s">
        <v>1394</v>
      </c>
      <c r="F3252">
        <v>3</v>
      </c>
      <c r="G3252" s="1">
        <v>41655</v>
      </c>
      <c r="H3252" s="61">
        <v>2014</v>
      </c>
      <c r="I3252" s="5" t="s">
        <v>986</v>
      </c>
      <c r="J3252" s="1">
        <v>41675</v>
      </c>
      <c r="K3252" s="65">
        <v>3</v>
      </c>
      <c r="L3252" t="str">
        <f t="shared" si="359"/>
        <v>Somero</v>
      </c>
      <c r="M3252" s="2" t="s">
        <v>1019</v>
      </c>
      <c r="N3252" t="str">
        <f>VLOOKUP(M3252,spp!A:B,2,FALSE)</f>
        <v>Stegastes acapulcoensis</v>
      </c>
      <c r="O3252">
        <f t="shared" si="365"/>
        <v>21</v>
      </c>
      <c r="P3252">
        <v>2</v>
      </c>
      <c r="Q3252">
        <v>11</v>
      </c>
      <c r="R3252">
        <v>8</v>
      </c>
      <c r="AJ3252">
        <f>VLOOKUP(M3252,spp!A:C,3,FALSE)</f>
        <v>3.49E-2</v>
      </c>
      <c r="AK3252">
        <f>VLOOKUP(M3252,spp!A:D,4,FALSE)</f>
        <v>2</v>
      </c>
      <c r="AL3252">
        <f t="shared" si="360"/>
        <v>65.655625000000001</v>
      </c>
      <c r="AM3252">
        <f t="shared" si="361"/>
        <v>1.6413906250000001</v>
      </c>
      <c r="AN3252">
        <f t="shared" si="362"/>
        <v>16.41390625</v>
      </c>
      <c r="AO3252">
        <f t="shared" si="363"/>
        <v>1.6413906249999999E-2</v>
      </c>
      <c r="AP3252">
        <f t="shared" si="364"/>
        <v>0.42</v>
      </c>
      <c r="AQ3252">
        <f>VLOOKUP(M3252,spp!A:H,8,FALSE)</f>
        <v>2</v>
      </c>
      <c r="AR3252" t="str">
        <f>VLOOKUP(M3252,spp!A:K,10,FALSE)</f>
        <v>Herbívoro</v>
      </c>
      <c r="AS3252" t="str">
        <f>VLOOKUP(M3252,spp!A:L,12,FALSE)</f>
        <v>LC</v>
      </c>
    </row>
    <row r="3253" spans="1:45" x14ac:dyDescent="0.3">
      <c r="A3253">
        <v>8</v>
      </c>
      <c r="B3253" s="2" t="s">
        <v>983</v>
      </c>
      <c r="C3253" s="2" t="s">
        <v>1386</v>
      </c>
      <c r="D3253" s="2" t="s">
        <v>1000</v>
      </c>
      <c r="E3253" s="2" t="s">
        <v>1394</v>
      </c>
      <c r="F3253">
        <v>3</v>
      </c>
      <c r="G3253" s="1">
        <v>41655</v>
      </c>
      <c r="H3253" s="61">
        <v>2014</v>
      </c>
      <c r="I3253" s="5" t="s">
        <v>986</v>
      </c>
      <c r="J3253" s="1">
        <v>41675</v>
      </c>
      <c r="K3253" s="65">
        <v>3</v>
      </c>
      <c r="L3253" t="str">
        <f t="shared" si="359"/>
        <v>Somero</v>
      </c>
      <c r="M3253" s="2" t="s">
        <v>1021</v>
      </c>
      <c r="N3253" t="str">
        <f>VLOOKUP(M3253,spp!A:B,2,FALSE)</f>
        <v>Johnrandallia nigrirostris</v>
      </c>
      <c r="O3253">
        <f t="shared" si="365"/>
        <v>1</v>
      </c>
      <c r="Q3253">
        <v>1</v>
      </c>
      <c r="AJ3253">
        <f>VLOOKUP(M3253,spp!A:C,3,FALSE)</f>
        <v>2</v>
      </c>
      <c r="AK3253">
        <f>VLOOKUP(M3253,spp!A:D,4,FALSE)</f>
        <v>3</v>
      </c>
      <c r="AL3253">
        <f t="shared" si="360"/>
        <v>843.75</v>
      </c>
      <c r="AM3253">
        <f t="shared" si="361"/>
        <v>21.09375</v>
      </c>
      <c r="AN3253">
        <f t="shared" si="362"/>
        <v>210.9375</v>
      </c>
      <c r="AO3253">
        <f t="shared" si="363"/>
        <v>0.2109375</v>
      </c>
      <c r="AP3253">
        <f t="shared" si="364"/>
        <v>0.02</v>
      </c>
      <c r="AQ3253">
        <f>VLOOKUP(M3253,spp!A:H,8,FALSE)</f>
        <v>3</v>
      </c>
      <c r="AR3253" t="str">
        <f>VLOOKUP(M3253,spp!A:K,10,FALSE)</f>
        <v>Depredador</v>
      </c>
      <c r="AS3253" t="str">
        <f>VLOOKUP(M3253,spp!A:L,12,FALSE)</f>
        <v>LC</v>
      </c>
    </row>
    <row r="3254" spans="1:45" x14ac:dyDescent="0.3">
      <c r="A3254">
        <v>8</v>
      </c>
      <c r="B3254" s="2" t="s">
        <v>983</v>
      </c>
      <c r="C3254" s="2" t="s">
        <v>1386</v>
      </c>
      <c r="D3254" s="2" t="s">
        <v>1000</v>
      </c>
      <c r="E3254" s="2" t="s">
        <v>1394</v>
      </c>
      <c r="F3254">
        <v>3</v>
      </c>
      <c r="G3254" s="1">
        <v>41655</v>
      </c>
      <c r="H3254" s="61">
        <v>2014</v>
      </c>
      <c r="I3254" s="5" t="s">
        <v>986</v>
      </c>
      <c r="J3254" s="1">
        <v>41675</v>
      </c>
      <c r="K3254" s="65">
        <v>3</v>
      </c>
      <c r="L3254" t="str">
        <f t="shared" si="359"/>
        <v>Somero</v>
      </c>
      <c r="M3254" s="2" t="s">
        <v>1017</v>
      </c>
      <c r="N3254" t="str">
        <f>VLOOKUP(M3254,spp!A:B,2,FALSE)</f>
        <v>Halichoeres dispilus</v>
      </c>
      <c r="O3254">
        <f t="shared" si="365"/>
        <v>10</v>
      </c>
      <c r="P3254">
        <v>10</v>
      </c>
      <c r="AJ3254">
        <f>VLOOKUP(M3254,spp!A:C,3,FALSE)</f>
        <v>1.26E-2</v>
      </c>
      <c r="AK3254">
        <f>VLOOKUP(M3254,spp!A:D,4,FALSE)</f>
        <v>3</v>
      </c>
      <c r="AL3254">
        <f t="shared" si="360"/>
        <v>1.96875</v>
      </c>
      <c r="AM3254">
        <f t="shared" si="361"/>
        <v>4.9218749999999999E-2</v>
      </c>
      <c r="AN3254">
        <f t="shared" si="362"/>
        <v>0.4921875</v>
      </c>
      <c r="AO3254">
        <f t="shared" si="363"/>
        <v>4.921875E-4</v>
      </c>
      <c r="AP3254">
        <f t="shared" si="364"/>
        <v>0.2</v>
      </c>
      <c r="AQ3254">
        <f>VLOOKUP(M3254,spp!A:H,8,FALSE)</f>
        <v>3.9</v>
      </c>
      <c r="AR3254" t="str">
        <f>VLOOKUP(M3254,spp!A:K,10,FALSE)</f>
        <v>Depredador</v>
      </c>
      <c r="AS3254" t="str">
        <f>VLOOKUP(M3254,spp!A:L,12,FALSE)</f>
        <v>LC</v>
      </c>
    </row>
    <row r="3255" spans="1:45" x14ac:dyDescent="0.3">
      <c r="A3255">
        <v>8</v>
      </c>
      <c r="B3255" s="2" t="s">
        <v>983</v>
      </c>
      <c r="C3255" s="2" t="s">
        <v>1386</v>
      </c>
      <c r="D3255" s="2" t="s">
        <v>1000</v>
      </c>
      <c r="E3255" s="2" t="s">
        <v>1394</v>
      </c>
      <c r="F3255">
        <v>3</v>
      </c>
      <c r="G3255" s="1">
        <v>41655</v>
      </c>
      <c r="H3255" s="61">
        <v>2014</v>
      </c>
      <c r="I3255" s="5" t="s">
        <v>986</v>
      </c>
      <c r="J3255" s="1">
        <v>41675</v>
      </c>
      <c r="K3255" s="65">
        <v>3</v>
      </c>
      <c r="L3255" t="str">
        <f t="shared" si="359"/>
        <v>Somero</v>
      </c>
      <c r="M3255" s="2" t="s">
        <v>1054</v>
      </c>
      <c r="N3255" t="str">
        <f>VLOOKUP(M3255,spp!A:B,2,FALSE)</f>
        <v>Halichoeres nicholsi</v>
      </c>
      <c r="O3255">
        <f t="shared" si="365"/>
        <v>7</v>
      </c>
      <c r="P3255">
        <v>7</v>
      </c>
      <c r="AJ3255">
        <f>VLOOKUP(M3255,spp!A:C,3,FALSE)</f>
        <v>1.26E-2</v>
      </c>
      <c r="AK3255">
        <f>VLOOKUP(M3255,spp!A:D,4,FALSE)</f>
        <v>3</v>
      </c>
      <c r="AL3255">
        <f t="shared" si="360"/>
        <v>1.378125</v>
      </c>
      <c r="AM3255">
        <f t="shared" si="361"/>
        <v>3.4453125000000001E-2</v>
      </c>
      <c r="AN3255">
        <f t="shared" si="362"/>
        <v>0.34453125000000001</v>
      </c>
      <c r="AO3255">
        <f t="shared" si="363"/>
        <v>3.4453125E-4</v>
      </c>
      <c r="AP3255">
        <f t="shared" si="364"/>
        <v>0.14000000000000001</v>
      </c>
      <c r="AQ3255">
        <f>VLOOKUP(M3255,spp!A:H,8,FALSE)</f>
        <v>4</v>
      </c>
      <c r="AR3255" t="str">
        <f>VLOOKUP(M3255,spp!A:K,10,FALSE)</f>
        <v>Depredador Tope</v>
      </c>
      <c r="AS3255" t="str">
        <f>VLOOKUP(M3255,spp!A:L,12,FALSE)</f>
        <v>LC</v>
      </c>
    </row>
    <row r="3256" spans="1:45" x14ac:dyDescent="0.3">
      <c r="A3256">
        <v>8</v>
      </c>
      <c r="B3256" s="2" t="s">
        <v>983</v>
      </c>
      <c r="C3256" s="2" t="s">
        <v>1386</v>
      </c>
      <c r="D3256" s="2" t="s">
        <v>1000</v>
      </c>
      <c r="E3256" s="2" t="s">
        <v>1394</v>
      </c>
      <c r="F3256">
        <v>3</v>
      </c>
      <c r="G3256" s="1">
        <v>41655</v>
      </c>
      <c r="H3256" s="61">
        <v>2014</v>
      </c>
      <c r="I3256" s="5" t="s">
        <v>986</v>
      </c>
      <c r="J3256" s="1">
        <v>41675</v>
      </c>
      <c r="K3256" s="65">
        <v>3</v>
      </c>
      <c r="L3256" t="str">
        <f t="shared" si="359"/>
        <v>Somero</v>
      </c>
      <c r="M3256" s="2" t="s">
        <v>1042</v>
      </c>
      <c r="N3256" t="str">
        <f>VLOOKUP(M3256,spp!A:B,2,FALSE)</f>
        <v>Bodianus diplotaenia</v>
      </c>
      <c r="O3256">
        <f t="shared" si="365"/>
        <v>1</v>
      </c>
      <c r="R3256">
        <v>1</v>
      </c>
      <c r="AJ3256">
        <f>VLOOKUP(M3256,spp!A:C,3,FALSE)</f>
        <v>2.01E-2</v>
      </c>
      <c r="AK3256">
        <f>VLOOKUP(M3256,spp!A:D,4,FALSE)</f>
        <v>2</v>
      </c>
      <c r="AL3256">
        <f t="shared" si="360"/>
        <v>3.140625</v>
      </c>
      <c r="AM3256">
        <f t="shared" si="361"/>
        <v>7.8515625000000006E-2</v>
      </c>
      <c r="AN3256">
        <f t="shared" si="362"/>
        <v>0.78515625</v>
      </c>
      <c r="AO3256">
        <f t="shared" si="363"/>
        <v>7.8515625000000005E-4</v>
      </c>
      <c r="AP3256">
        <f t="shared" si="364"/>
        <v>0.02</v>
      </c>
      <c r="AQ3256">
        <f>VLOOKUP(M3256,spp!A:H,8,FALSE)</f>
        <v>3.4</v>
      </c>
      <c r="AR3256" t="str">
        <f>VLOOKUP(M3256,spp!A:K,10,FALSE)</f>
        <v>Depredador</v>
      </c>
      <c r="AS3256" t="str">
        <f>VLOOKUP(M3256,spp!A:L,12,FALSE)</f>
        <v>LC</v>
      </c>
    </row>
    <row r="3257" spans="1:45" x14ac:dyDescent="0.3">
      <c r="A3257">
        <v>8</v>
      </c>
      <c r="B3257" s="2" t="s">
        <v>983</v>
      </c>
      <c r="C3257" s="2" t="s">
        <v>1386</v>
      </c>
      <c r="D3257" s="2" t="s">
        <v>1000</v>
      </c>
      <c r="E3257" s="2" t="s">
        <v>1394</v>
      </c>
      <c r="F3257">
        <v>3</v>
      </c>
      <c r="G3257" s="1">
        <v>41655</v>
      </c>
      <c r="H3257" s="61">
        <v>2014</v>
      </c>
      <c r="I3257" s="5" t="s">
        <v>986</v>
      </c>
      <c r="J3257" s="1">
        <v>41675</v>
      </c>
      <c r="K3257" s="65">
        <v>3</v>
      </c>
      <c r="L3257" t="str">
        <f t="shared" si="359"/>
        <v>Somero</v>
      </c>
      <c r="M3257" s="2" t="s">
        <v>1028</v>
      </c>
      <c r="N3257" t="str">
        <f>VLOOKUP(M3257,spp!A:B,2,FALSE)</f>
        <v>Thalassoma lucasanum</v>
      </c>
      <c r="O3257">
        <f t="shared" si="365"/>
        <v>20</v>
      </c>
      <c r="P3257">
        <v>20</v>
      </c>
      <c r="AJ3257">
        <f>VLOOKUP(M3257,spp!A:C,3,FALSE)</f>
        <v>1.261E-2</v>
      </c>
      <c r="AK3257">
        <f>VLOOKUP(M3257,spp!A:D,4,FALSE)</f>
        <v>2</v>
      </c>
      <c r="AL3257">
        <f t="shared" si="360"/>
        <v>1.5762499999999999</v>
      </c>
      <c r="AM3257">
        <f t="shared" si="361"/>
        <v>3.9406249999999997E-2</v>
      </c>
      <c r="AN3257">
        <f t="shared" si="362"/>
        <v>0.39406249999999998</v>
      </c>
      <c r="AO3257">
        <f t="shared" si="363"/>
        <v>3.9406249999999999E-4</v>
      </c>
      <c r="AP3257">
        <f t="shared" si="364"/>
        <v>0.4</v>
      </c>
      <c r="AQ3257">
        <f>VLOOKUP(M3257,spp!A:H,8,FALSE)</f>
        <v>3.5</v>
      </c>
      <c r="AR3257" t="str">
        <f>VLOOKUP(M3257,spp!A:K,10,FALSE)</f>
        <v>Depredador</v>
      </c>
      <c r="AS3257" t="str">
        <f>VLOOKUP(M3257,spp!A:L,12,FALSE)</f>
        <v>LC</v>
      </c>
    </row>
    <row r="3258" spans="1:45" x14ac:dyDescent="0.3">
      <c r="A3258">
        <v>8</v>
      </c>
      <c r="B3258" s="2" t="s">
        <v>983</v>
      </c>
      <c r="C3258" s="2" t="s">
        <v>1386</v>
      </c>
      <c r="D3258" s="2" t="s">
        <v>1000</v>
      </c>
      <c r="E3258" s="2" t="s">
        <v>1394</v>
      </c>
      <c r="F3258">
        <v>3</v>
      </c>
      <c r="G3258" s="1">
        <v>41655</v>
      </c>
      <c r="H3258" s="61">
        <v>2014</v>
      </c>
      <c r="I3258" s="5" t="s">
        <v>986</v>
      </c>
      <c r="J3258" s="1">
        <v>41675</v>
      </c>
      <c r="K3258" s="65">
        <v>3</v>
      </c>
      <c r="L3258" t="str">
        <f t="shared" si="359"/>
        <v>Somero</v>
      </c>
      <c r="M3258" s="2" t="s">
        <v>1020</v>
      </c>
      <c r="N3258" t="str">
        <f>VLOOKUP(M3258,spp!A:B,2,FALSE)</f>
        <v>Plagiotremus azaleus</v>
      </c>
      <c r="O3258">
        <f t="shared" si="365"/>
        <v>1</v>
      </c>
      <c r="P3258">
        <v>1</v>
      </c>
      <c r="AJ3258">
        <f>VLOOKUP(M3258,spp!A:C,3,FALSE)</f>
        <v>4</v>
      </c>
      <c r="AK3258">
        <f>VLOOKUP(M3258,spp!A:D,4,FALSE)</f>
        <v>3</v>
      </c>
      <c r="AL3258">
        <f t="shared" si="360"/>
        <v>62.5</v>
      </c>
      <c r="AM3258">
        <f t="shared" si="361"/>
        <v>1.5625</v>
      </c>
      <c r="AN3258">
        <f t="shared" si="362"/>
        <v>15.625</v>
      </c>
      <c r="AO3258">
        <f t="shared" si="363"/>
        <v>1.5625E-2</v>
      </c>
      <c r="AP3258">
        <f t="shared" si="364"/>
        <v>0.02</v>
      </c>
      <c r="AQ3258">
        <f>VLOOKUP(M3258,spp!A:H,8,FALSE)</f>
        <v>4</v>
      </c>
      <c r="AR3258" t="str">
        <f>VLOOKUP(M3258,spp!A:K,10,FALSE)</f>
        <v>Depredador Tope</v>
      </c>
      <c r="AS3258" t="str">
        <f>VLOOKUP(M3258,spp!A:L,12,FALSE)</f>
        <v>LC</v>
      </c>
    </row>
    <row r="3259" spans="1:45" x14ac:dyDescent="0.3">
      <c r="A3259">
        <v>8</v>
      </c>
      <c r="B3259" s="2" t="s">
        <v>983</v>
      </c>
      <c r="C3259" s="2" t="s">
        <v>1386</v>
      </c>
      <c r="D3259" s="2" t="s">
        <v>1000</v>
      </c>
      <c r="E3259" s="2" t="s">
        <v>1394</v>
      </c>
      <c r="F3259">
        <v>3</v>
      </c>
      <c r="G3259" s="1">
        <v>41655</v>
      </c>
      <c r="H3259" s="61">
        <v>2014</v>
      </c>
      <c r="I3259" s="5" t="s">
        <v>986</v>
      </c>
      <c r="J3259" s="1">
        <v>41675</v>
      </c>
      <c r="K3259" s="65">
        <v>3</v>
      </c>
      <c r="L3259" t="str">
        <f t="shared" si="359"/>
        <v>Somero</v>
      </c>
      <c r="M3259" s="2" t="s">
        <v>1031</v>
      </c>
      <c r="N3259" t="str">
        <f>VLOOKUP(M3259,spp!A:B,2,FALSE)</f>
        <v>Ophioblennius steindachneri</v>
      </c>
      <c r="O3259">
        <f t="shared" si="365"/>
        <v>5</v>
      </c>
      <c r="Q3259">
        <v>3</v>
      </c>
      <c r="R3259">
        <v>2</v>
      </c>
      <c r="AJ3259">
        <f>VLOOKUP(M3259,spp!A:C,3,FALSE)</f>
        <v>3</v>
      </c>
      <c r="AK3259">
        <f>VLOOKUP(M3259,spp!A:D,4,FALSE)</f>
        <v>2.379</v>
      </c>
      <c r="AL3259">
        <f t="shared" si="360"/>
        <v>3528.203019553428</v>
      </c>
      <c r="AM3259">
        <f t="shared" si="361"/>
        <v>88.205075488835703</v>
      </c>
      <c r="AN3259">
        <f t="shared" si="362"/>
        <v>882.05075488835701</v>
      </c>
      <c r="AO3259">
        <f t="shared" si="363"/>
        <v>0.88205075488835705</v>
      </c>
      <c r="AP3259">
        <f t="shared" si="364"/>
        <v>0.1</v>
      </c>
      <c r="AQ3259">
        <f>VLOOKUP(M3259,spp!A:H,8,FALSE)</f>
        <v>2.7</v>
      </c>
      <c r="AR3259" t="str">
        <f>VLOOKUP(M3259,spp!A:K,10,FALSE)</f>
        <v>Herbívoro</v>
      </c>
      <c r="AS3259" t="str">
        <f>VLOOKUP(M3259,spp!A:L,12,FALSE)</f>
        <v>LC</v>
      </c>
    </row>
    <row r="3260" spans="1:45" x14ac:dyDescent="0.3">
      <c r="A3260">
        <v>8</v>
      </c>
      <c r="B3260" s="2" t="s">
        <v>983</v>
      </c>
      <c r="C3260" s="2" t="s">
        <v>1386</v>
      </c>
      <c r="D3260" s="2" t="s">
        <v>1000</v>
      </c>
      <c r="E3260" s="2" t="s">
        <v>1394</v>
      </c>
      <c r="F3260">
        <v>3</v>
      </c>
      <c r="G3260" s="1">
        <v>41655</v>
      </c>
      <c r="H3260" s="61">
        <v>2014</v>
      </c>
      <c r="I3260" s="5" t="s">
        <v>986</v>
      </c>
      <c r="J3260" s="1">
        <v>41675</v>
      </c>
      <c r="K3260" s="65">
        <v>3</v>
      </c>
      <c r="L3260" t="str">
        <f t="shared" si="359"/>
        <v>Somero</v>
      </c>
      <c r="M3260" s="2" t="s">
        <v>1025</v>
      </c>
      <c r="N3260" t="str">
        <f>VLOOKUP(M3260,spp!A:B,2,FALSE)</f>
        <v>Abudefduf troschelii</v>
      </c>
      <c r="O3260">
        <f t="shared" si="365"/>
        <v>10</v>
      </c>
      <c r="Q3260">
        <v>10</v>
      </c>
      <c r="AJ3260">
        <f>VLOOKUP(M3260,spp!A:C,3,FALSE)</f>
        <v>1.6E-2</v>
      </c>
      <c r="AK3260">
        <f>VLOOKUP(M3260,spp!A:D,4,FALSE)</f>
        <v>3</v>
      </c>
      <c r="AL3260">
        <f t="shared" si="360"/>
        <v>67.5</v>
      </c>
      <c r="AM3260">
        <f t="shared" si="361"/>
        <v>1.6875</v>
      </c>
      <c r="AN3260">
        <f t="shared" si="362"/>
        <v>16.875</v>
      </c>
      <c r="AO3260">
        <f t="shared" si="363"/>
        <v>1.6875000000000001E-2</v>
      </c>
      <c r="AP3260">
        <f t="shared" si="364"/>
        <v>0.2</v>
      </c>
      <c r="AQ3260">
        <f>VLOOKUP(M3260,spp!A:H,8,FALSE)</f>
        <v>3</v>
      </c>
      <c r="AR3260" t="str">
        <f>VLOOKUP(M3260,spp!A:K,10,FALSE)</f>
        <v>Planctívoro</v>
      </c>
      <c r="AS3260" t="str">
        <f>VLOOKUP(M3260,spp!A:L,12,FALSE)</f>
        <v>LC</v>
      </c>
    </row>
    <row r="3261" spans="1:45" x14ac:dyDescent="0.3">
      <c r="A3261">
        <v>8</v>
      </c>
      <c r="B3261" s="2" t="s">
        <v>983</v>
      </c>
      <c r="C3261" s="2" t="s">
        <v>1386</v>
      </c>
      <c r="D3261" s="2" t="s">
        <v>1000</v>
      </c>
      <c r="E3261" s="2" t="s">
        <v>1394</v>
      </c>
      <c r="F3261">
        <v>3</v>
      </c>
      <c r="G3261" s="1">
        <v>41655</v>
      </c>
      <c r="H3261" s="61">
        <v>2014</v>
      </c>
      <c r="I3261" s="5" t="s">
        <v>986</v>
      </c>
      <c r="J3261" s="1">
        <v>41675</v>
      </c>
      <c r="K3261" s="65">
        <v>3</v>
      </c>
      <c r="L3261" t="str">
        <f t="shared" si="359"/>
        <v>Somero</v>
      </c>
      <c r="M3261" s="2" t="s">
        <v>1026</v>
      </c>
      <c r="N3261" t="str">
        <f>VLOOKUP(M3261,spp!A:B,2,FALSE)</f>
        <v>Microspathodon dorsalis</v>
      </c>
      <c r="O3261">
        <f t="shared" si="365"/>
        <v>4</v>
      </c>
      <c r="P3261">
        <v>4</v>
      </c>
      <c r="AJ3261">
        <f>VLOOKUP(M3261,spp!A:C,3,FALSE)</f>
        <v>2</v>
      </c>
      <c r="AK3261">
        <f>VLOOKUP(M3261,spp!A:D,4,FALSE)</f>
        <v>3</v>
      </c>
      <c r="AL3261">
        <f t="shared" si="360"/>
        <v>125</v>
      </c>
      <c r="AM3261">
        <f t="shared" si="361"/>
        <v>3.125</v>
      </c>
      <c r="AN3261">
        <f t="shared" si="362"/>
        <v>31.25</v>
      </c>
      <c r="AO3261">
        <f t="shared" si="363"/>
        <v>3.125E-2</v>
      </c>
      <c r="AP3261">
        <f t="shared" si="364"/>
        <v>0.08</v>
      </c>
      <c r="AQ3261">
        <f>VLOOKUP(M3261,spp!A:H,8,FALSE)</f>
        <v>2.1</v>
      </c>
      <c r="AR3261" t="str">
        <f>VLOOKUP(M3261,spp!A:K,10,FALSE)</f>
        <v>Herbívoro</v>
      </c>
      <c r="AS3261" t="str">
        <f>VLOOKUP(M3261,spp!A:L,12,FALSE)</f>
        <v>LC</v>
      </c>
    </row>
    <row r="3262" spans="1:45" x14ac:dyDescent="0.3">
      <c r="A3262">
        <v>16</v>
      </c>
      <c r="B3262" s="2" t="s">
        <v>983</v>
      </c>
      <c r="C3262" s="2" t="s">
        <v>1001</v>
      </c>
      <c r="D3262" s="2" t="s">
        <v>1008</v>
      </c>
      <c r="E3262" s="2" t="s">
        <v>1394</v>
      </c>
      <c r="F3262">
        <v>1</v>
      </c>
      <c r="G3262" s="1">
        <v>41656</v>
      </c>
      <c r="H3262" s="61">
        <v>2014</v>
      </c>
      <c r="I3262" s="5" t="s">
        <v>986</v>
      </c>
      <c r="J3262" s="1">
        <v>41675</v>
      </c>
      <c r="K3262" s="66">
        <v>7</v>
      </c>
      <c r="L3262" t="str">
        <f t="shared" si="359"/>
        <v>Profundo</v>
      </c>
      <c r="M3262" s="2" t="s">
        <v>1042</v>
      </c>
      <c r="N3262" t="str">
        <f>VLOOKUP(M3262,spp!A:B,2,FALSE)</f>
        <v>Bodianus diplotaenia</v>
      </c>
      <c r="O3262">
        <f t="shared" si="365"/>
        <v>3</v>
      </c>
      <c r="Q3262">
        <v>2</v>
      </c>
      <c r="S3262">
        <v>1</v>
      </c>
      <c r="AJ3262">
        <f>VLOOKUP(M3262,spp!A:C,3,FALSE)</f>
        <v>2.01E-2</v>
      </c>
      <c r="AK3262">
        <f>VLOOKUP(M3262,spp!A:D,4,FALSE)</f>
        <v>2</v>
      </c>
      <c r="AL3262">
        <f t="shared" si="360"/>
        <v>8.4168749999999992</v>
      </c>
      <c r="AM3262">
        <f t="shared" si="361"/>
        <v>0.21042187499999998</v>
      </c>
      <c r="AN3262">
        <f t="shared" si="362"/>
        <v>2.1042187499999998</v>
      </c>
      <c r="AO3262">
        <f t="shared" si="363"/>
        <v>2.1042187499999998E-3</v>
      </c>
      <c r="AP3262">
        <f t="shared" si="364"/>
        <v>0.06</v>
      </c>
      <c r="AQ3262">
        <f>VLOOKUP(M3262,spp!A:H,8,FALSE)</f>
        <v>3.4</v>
      </c>
      <c r="AR3262" t="str">
        <f>VLOOKUP(M3262,spp!A:K,10,FALSE)</f>
        <v>Depredador</v>
      </c>
      <c r="AS3262" t="str">
        <f>VLOOKUP(M3262,spp!A:L,12,FALSE)</f>
        <v>LC</v>
      </c>
    </row>
    <row r="3263" spans="1:45" x14ac:dyDescent="0.3">
      <c r="A3263">
        <v>16</v>
      </c>
      <c r="B3263" s="2" t="s">
        <v>983</v>
      </c>
      <c r="C3263" s="2" t="s">
        <v>1001</v>
      </c>
      <c r="D3263" s="2" t="s">
        <v>1008</v>
      </c>
      <c r="E3263" s="2" t="s">
        <v>1394</v>
      </c>
      <c r="F3263">
        <v>1</v>
      </c>
      <c r="G3263" s="1">
        <v>41656</v>
      </c>
      <c r="H3263" s="61">
        <v>2014</v>
      </c>
      <c r="I3263" s="5" t="s">
        <v>986</v>
      </c>
      <c r="J3263" s="1">
        <v>41675</v>
      </c>
      <c r="K3263" s="66">
        <v>7</v>
      </c>
      <c r="L3263" t="str">
        <f t="shared" si="359"/>
        <v>Profundo</v>
      </c>
      <c r="M3263" s="2" t="s">
        <v>1052</v>
      </c>
      <c r="N3263" t="str">
        <f>VLOOKUP(M3263,spp!A:B,2,FALSE)</f>
        <v>Haemulon sexfasciatum</v>
      </c>
      <c r="O3263">
        <f t="shared" si="365"/>
        <v>13</v>
      </c>
      <c r="R3263">
        <v>13</v>
      </c>
      <c r="AJ3263">
        <f>VLOOKUP(M3263,spp!A:C,3,FALSE)</f>
        <v>8</v>
      </c>
      <c r="AK3263">
        <f>VLOOKUP(M3263,spp!A:D,4,FALSE)</f>
        <v>2.71</v>
      </c>
      <c r="AL3263">
        <f t="shared" si="360"/>
        <v>97647.128049482781</v>
      </c>
      <c r="AM3263">
        <f t="shared" si="361"/>
        <v>2441.1782012370695</v>
      </c>
      <c r="AN3263">
        <f t="shared" si="362"/>
        <v>24411.782012370695</v>
      </c>
      <c r="AO3263">
        <f t="shared" si="363"/>
        <v>24.411782012370693</v>
      </c>
      <c r="AP3263">
        <f t="shared" si="364"/>
        <v>0.26</v>
      </c>
      <c r="AQ3263">
        <f>VLOOKUP(M3263,spp!A:H,8,FALSE)</f>
        <v>4.2</v>
      </c>
      <c r="AR3263" t="str">
        <f>VLOOKUP(M3263,spp!A:K,10,FALSE)</f>
        <v>Depredador Tope</v>
      </c>
      <c r="AS3263" t="str">
        <f>VLOOKUP(M3263,spp!A:L,12,FALSE)</f>
        <v>LC</v>
      </c>
    </row>
    <row r="3264" spans="1:45" x14ac:dyDescent="0.3">
      <c r="A3264">
        <v>16</v>
      </c>
      <c r="B3264" s="2" t="s">
        <v>983</v>
      </c>
      <c r="C3264" s="2" t="s">
        <v>1001</v>
      </c>
      <c r="D3264" s="2" t="s">
        <v>1008</v>
      </c>
      <c r="E3264" s="2" t="s">
        <v>1394</v>
      </c>
      <c r="F3264">
        <v>1</v>
      </c>
      <c r="G3264" s="1">
        <v>41656</v>
      </c>
      <c r="H3264" s="61">
        <v>2014</v>
      </c>
      <c r="I3264" s="5" t="s">
        <v>986</v>
      </c>
      <c r="J3264" s="1">
        <v>41675</v>
      </c>
      <c r="K3264" s="66">
        <v>7</v>
      </c>
      <c r="L3264" t="str">
        <f t="shared" si="359"/>
        <v>Profundo</v>
      </c>
      <c r="M3264" s="2" t="s">
        <v>1025</v>
      </c>
      <c r="N3264" t="str">
        <f>VLOOKUP(M3264,spp!A:B,2,FALSE)</f>
        <v>Abudefduf troschelii</v>
      </c>
      <c r="O3264">
        <f t="shared" si="365"/>
        <v>2</v>
      </c>
      <c r="Q3264">
        <v>2</v>
      </c>
      <c r="AJ3264">
        <f>VLOOKUP(M3264,spp!A:C,3,FALSE)</f>
        <v>1.6E-2</v>
      </c>
      <c r="AK3264">
        <f>VLOOKUP(M3264,spp!A:D,4,FALSE)</f>
        <v>3</v>
      </c>
      <c r="AL3264">
        <f t="shared" si="360"/>
        <v>13.5</v>
      </c>
      <c r="AM3264">
        <f t="shared" si="361"/>
        <v>0.33750000000000002</v>
      </c>
      <c r="AN3264">
        <f t="shared" si="362"/>
        <v>3.375</v>
      </c>
      <c r="AO3264">
        <f t="shared" si="363"/>
        <v>3.375E-3</v>
      </c>
      <c r="AP3264">
        <f t="shared" si="364"/>
        <v>0.04</v>
      </c>
      <c r="AQ3264">
        <f>VLOOKUP(M3264,spp!A:H,8,FALSE)</f>
        <v>3</v>
      </c>
      <c r="AR3264" t="str">
        <f>VLOOKUP(M3264,spp!A:K,10,FALSE)</f>
        <v>Planctívoro</v>
      </c>
      <c r="AS3264" t="str">
        <f>VLOOKUP(M3264,spp!A:L,12,FALSE)</f>
        <v>LC</v>
      </c>
    </row>
    <row r="3265" spans="1:45" x14ac:dyDescent="0.3">
      <c r="A3265">
        <v>16</v>
      </c>
      <c r="B3265" s="2" t="s">
        <v>983</v>
      </c>
      <c r="C3265" s="2" t="s">
        <v>1001</v>
      </c>
      <c r="D3265" s="2" t="s">
        <v>1008</v>
      </c>
      <c r="E3265" s="2" t="s">
        <v>1394</v>
      </c>
      <c r="F3265">
        <v>1</v>
      </c>
      <c r="G3265" s="1">
        <v>41656</v>
      </c>
      <c r="H3265" s="61">
        <v>2014</v>
      </c>
      <c r="I3265" s="5" t="s">
        <v>986</v>
      </c>
      <c r="J3265" s="1">
        <v>41675</v>
      </c>
      <c r="K3265" s="66">
        <v>7</v>
      </c>
      <c r="L3265" t="str">
        <f t="shared" si="359"/>
        <v>Profundo</v>
      </c>
      <c r="M3265" s="2" t="s">
        <v>1045</v>
      </c>
      <c r="N3265" t="str">
        <f>VLOOKUP(M3265,spp!A:B,2,FALSE)</f>
        <v>Lutjanus inermis</v>
      </c>
      <c r="O3265">
        <f t="shared" si="365"/>
        <v>6</v>
      </c>
      <c r="R3265">
        <v>6</v>
      </c>
      <c r="AJ3265">
        <f>VLOOKUP(M3265,spp!A:C,3,FALSE)</f>
        <v>1.67E-2</v>
      </c>
      <c r="AK3265">
        <f>VLOOKUP(M3265,spp!A:D,4,FALSE)</f>
        <v>2</v>
      </c>
      <c r="AL3265">
        <f t="shared" si="360"/>
        <v>15.65625</v>
      </c>
      <c r="AM3265">
        <f t="shared" si="361"/>
        <v>0.39140625000000001</v>
      </c>
      <c r="AN3265">
        <f t="shared" si="362"/>
        <v>3.9140625</v>
      </c>
      <c r="AO3265">
        <f t="shared" si="363"/>
        <v>3.9140625E-3</v>
      </c>
      <c r="AP3265">
        <f t="shared" si="364"/>
        <v>0.12</v>
      </c>
      <c r="AQ3265">
        <f>VLOOKUP(M3265,spp!A:H,8,FALSE)</f>
        <v>3.8</v>
      </c>
      <c r="AR3265" t="str">
        <f>VLOOKUP(M3265,spp!A:K,10,FALSE)</f>
        <v>Depredador</v>
      </c>
      <c r="AS3265" t="str">
        <f>VLOOKUP(M3265,spp!A:L,12,FALSE)</f>
        <v>LC</v>
      </c>
    </row>
    <row r="3266" spans="1:45" x14ac:dyDescent="0.3">
      <c r="A3266">
        <v>16</v>
      </c>
      <c r="B3266" s="2" t="s">
        <v>983</v>
      </c>
      <c r="C3266" s="2" t="s">
        <v>1001</v>
      </c>
      <c r="D3266" s="2" t="s">
        <v>1008</v>
      </c>
      <c r="E3266" s="2" t="s">
        <v>1394</v>
      </c>
      <c r="F3266">
        <v>1</v>
      </c>
      <c r="G3266" s="1">
        <v>41656</v>
      </c>
      <c r="H3266" s="61">
        <v>2014</v>
      </c>
      <c r="I3266" s="5" t="s">
        <v>986</v>
      </c>
      <c r="J3266" s="1">
        <v>41675</v>
      </c>
      <c r="K3266" s="66">
        <v>7</v>
      </c>
      <c r="L3266" t="str">
        <f t="shared" si="359"/>
        <v>Profundo</v>
      </c>
      <c r="M3266" s="2" t="s">
        <v>1025</v>
      </c>
      <c r="N3266" t="str">
        <f>VLOOKUP(M3266,spp!A:B,2,FALSE)</f>
        <v>Abudefduf troschelii</v>
      </c>
      <c r="O3266">
        <f t="shared" si="365"/>
        <v>2</v>
      </c>
      <c r="S3266">
        <v>2</v>
      </c>
      <c r="AJ3266">
        <f>VLOOKUP(M3266,spp!A:C,3,FALSE)</f>
        <v>1.6E-2</v>
      </c>
      <c r="AK3266">
        <f>VLOOKUP(M3266,spp!A:D,4,FALSE)</f>
        <v>3</v>
      </c>
      <c r="AL3266">
        <f t="shared" si="360"/>
        <v>171.5</v>
      </c>
      <c r="AM3266">
        <f t="shared" si="361"/>
        <v>4.2874999999999996</v>
      </c>
      <c r="AN3266">
        <f t="shared" si="362"/>
        <v>42.875</v>
      </c>
      <c r="AO3266">
        <f t="shared" si="363"/>
        <v>4.2875000000000003E-2</v>
      </c>
      <c r="AP3266">
        <f t="shared" si="364"/>
        <v>0.04</v>
      </c>
      <c r="AQ3266">
        <f>VLOOKUP(M3266,spp!A:H,8,FALSE)</f>
        <v>3</v>
      </c>
      <c r="AR3266" t="str">
        <f>VLOOKUP(M3266,spp!A:K,10,FALSE)</f>
        <v>Planctívoro</v>
      </c>
      <c r="AS3266" t="str">
        <f>VLOOKUP(M3266,spp!A:L,12,FALSE)</f>
        <v>LC</v>
      </c>
    </row>
    <row r="3267" spans="1:45" x14ac:dyDescent="0.3">
      <c r="A3267">
        <v>16</v>
      </c>
      <c r="B3267" s="2" t="s">
        <v>983</v>
      </c>
      <c r="C3267" s="2" t="s">
        <v>1001</v>
      </c>
      <c r="D3267" s="2" t="s">
        <v>1008</v>
      </c>
      <c r="E3267" s="2" t="s">
        <v>1394</v>
      </c>
      <c r="F3267">
        <v>1</v>
      </c>
      <c r="G3267" s="1">
        <v>41656</v>
      </c>
      <c r="H3267" s="61">
        <v>2014</v>
      </c>
      <c r="I3267" s="5" t="s">
        <v>986</v>
      </c>
      <c r="J3267" s="1">
        <v>41675</v>
      </c>
      <c r="K3267" s="66">
        <v>7</v>
      </c>
      <c r="L3267" t="str">
        <f t="shared" si="359"/>
        <v>Profundo</v>
      </c>
      <c r="M3267" s="2" t="s">
        <v>1043</v>
      </c>
      <c r="N3267" t="str">
        <f>VLOOKUP(M3267,spp!A:B,2,FALSE)</f>
        <v>Haemulon maculicauda</v>
      </c>
      <c r="O3267">
        <f t="shared" si="365"/>
        <v>22</v>
      </c>
      <c r="R3267">
        <v>20</v>
      </c>
      <c r="S3267">
        <v>2</v>
      </c>
      <c r="AJ3267">
        <f>VLOOKUP(M3267,spp!A:C,3,FALSE)</f>
        <v>8</v>
      </c>
      <c r="AK3267">
        <f>VLOOKUP(M3267,spp!A:D,4,FALSE)</f>
        <v>3.16</v>
      </c>
      <c r="AL3267">
        <f t="shared" si="360"/>
        <v>603674.76417518919</v>
      </c>
      <c r="AM3267">
        <f t="shared" si="361"/>
        <v>15091.86910437973</v>
      </c>
      <c r="AN3267">
        <f t="shared" si="362"/>
        <v>150918.6910437973</v>
      </c>
      <c r="AO3267">
        <f t="shared" si="363"/>
        <v>150.91869104379731</v>
      </c>
      <c r="AP3267">
        <f t="shared" si="364"/>
        <v>0.44</v>
      </c>
      <c r="AQ3267">
        <f>VLOOKUP(M3267,spp!A:H,8,FALSE)</f>
        <v>4.2</v>
      </c>
      <c r="AR3267" t="str">
        <f>VLOOKUP(M3267,spp!A:K,10,FALSE)</f>
        <v>Depredador Tope</v>
      </c>
      <c r="AS3267" t="str">
        <f>VLOOKUP(M3267,spp!A:L,12,FALSE)</f>
        <v>LC</v>
      </c>
    </row>
    <row r="3268" spans="1:45" x14ac:dyDescent="0.3">
      <c r="A3268">
        <v>16</v>
      </c>
      <c r="B3268" s="2" t="s">
        <v>983</v>
      </c>
      <c r="C3268" s="2" t="s">
        <v>1001</v>
      </c>
      <c r="D3268" s="2" t="s">
        <v>1008</v>
      </c>
      <c r="E3268" s="2" t="s">
        <v>1394</v>
      </c>
      <c r="F3268">
        <v>1</v>
      </c>
      <c r="G3268" s="1">
        <v>41656</v>
      </c>
      <c r="H3268" s="61">
        <v>2014</v>
      </c>
      <c r="I3268" s="5" t="s">
        <v>986</v>
      </c>
      <c r="J3268" s="1">
        <v>41675</v>
      </c>
      <c r="K3268" s="66">
        <v>7</v>
      </c>
      <c r="L3268" t="str">
        <f t="shared" ref="L3268:L3331" si="366">IF(K3268&gt;6,"Profundo","Somero")</f>
        <v>Profundo</v>
      </c>
      <c r="M3268" s="2" t="s">
        <v>1026</v>
      </c>
      <c r="N3268" t="str">
        <f>VLOOKUP(M3268,spp!A:B,2,FALSE)</f>
        <v>Microspathodon dorsalis</v>
      </c>
      <c r="O3268">
        <f t="shared" si="365"/>
        <v>1</v>
      </c>
      <c r="S3268">
        <v>1</v>
      </c>
      <c r="AJ3268">
        <f>VLOOKUP(M3268,spp!A:C,3,FALSE)</f>
        <v>2</v>
      </c>
      <c r="AK3268">
        <f>VLOOKUP(M3268,spp!A:D,4,FALSE)</f>
        <v>3</v>
      </c>
      <c r="AL3268">
        <f t="shared" ref="AL3268:AL3331" si="367">((AJ3268*$P$2^AK3268)*P3268)+((AJ3268*$Q$2^AK3268)*Q3268)+((AJ3268*$R$2^AK3268)*R3268)+((AJ3268*$S$2^AK3268)*S3268)+((AJ3268*$T$2^AK3268)*T3268)+((AJ3268*$U$2^AK3268)*U3268)+((AJ3268*$V$2^AK3268)*V3268)+((AJ3268*$W$2^AK3268)*W3268)+((AJ3268*$X$2^AK3268)*X3268)+((AJ3268*$Y$2^AK3268)*Y3268)+((AJ3268*$Z$2^AK3268)*Z3268)+((AJ3268*$AA$2^AK3268)*AA3268)+((AJ3268*$AB$2^AK3268)*AB3268)+ ((AJ3268*$AC$2^AK3268)*AC3268)+((AJ3268*$AD$2^AK3268)*AD3268)+((AJ3268*$AE$2^AK3268)*AE3268)+((AJ3268*$AF$2^AK3268)*AF3268)+((AJ3268*$AG$2^AK3268)*AG3268)+((AJ3268*$AH$2^AK3268)*AH3268)</f>
        <v>10718.75</v>
      </c>
      <c r="AM3268">
        <f t="shared" ref="AM3268:AM3331" si="368">AL3268/40</f>
        <v>267.96875</v>
      </c>
      <c r="AN3268">
        <f t="shared" ref="AN3268:AN3331" si="369">AM3268*10</f>
        <v>2679.6875</v>
      </c>
      <c r="AO3268">
        <f t="shared" ref="AO3268:AO3331" si="370">AN3268/1000</f>
        <v>2.6796875</v>
      </c>
      <c r="AP3268">
        <f t="shared" ref="AP3268:AP3331" si="371">O3268/$C$1</f>
        <v>0.02</v>
      </c>
      <c r="AQ3268">
        <f>VLOOKUP(M3268,spp!A:H,8,FALSE)</f>
        <v>2.1</v>
      </c>
      <c r="AR3268" t="str">
        <f>VLOOKUP(M3268,spp!A:K,10,FALSE)</f>
        <v>Herbívoro</v>
      </c>
      <c r="AS3268" t="str">
        <f>VLOOKUP(M3268,spp!A:L,12,FALSE)</f>
        <v>LC</v>
      </c>
    </row>
    <row r="3269" spans="1:45" x14ac:dyDescent="0.3">
      <c r="A3269">
        <v>16</v>
      </c>
      <c r="B3269" s="2" t="s">
        <v>983</v>
      </c>
      <c r="C3269" s="2" t="s">
        <v>1001</v>
      </c>
      <c r="D3269" s="2" t="s">
        <v>1008</v>
      </c>
      <c r="E3269" s="2" t="s">
        <v>1394</v>
      </c>
      <c r="F3269">
        <v>1</v>
      </c>
      <c r="G3269" s="1">
        <v>41656</v>
      </c>
      <c r="H3269" s="61">
        <v>2014</v>
      </c>
      <c r="I3269" s="5" t="s">
        <v>986</v>
      </c>
      <c r="J3269" s="1">
        <v>41675</v>
      </c>
      <c r="K3269" s="66">
        <v>7</v>
      </c>
      <c r="L3269" t="str">
        <f t="shared" si="366"/>
        <v>Profundo</v>
      </c>
      <c r="M3269" s="2" t="s">
        <v>1048</v>
      </c>
      <c r="N3269" t="str">
        <f>VLOOKUP(M3269,spp!A:B,2,FALSE)</f>
        <v>Scarus ghobban</v>
      </c>
      <c r="O3269">
        <f t="shared" si="365"/>
        <v>1</v>
      </c>
      <c r="T3269">
        <v>1</v>
      </c>
      <c r="AJ3269">
        <f>VLOOKUP(M3269,spp!A:C,3,FALSE)</f>
        <v>2</v>
      </c>
      <c r="AK3269">
        <f>VLOOKUP(M3269,spp!A:D,4,FALSE)</f>
        <v>2.919</v>
      </c>
      <c r="AL3269">
        <f t="shared" si="367"/>
        <v>24077.804339481743</v>
      </c>
      <c r="AM3269">
        <f t="shared" si="368"/>
        <v>601.94510848704363</v>
      </c>
      <c r="AN3269">
        <f t="shared" si="369"/>
        <v>6019.4510848704358</v>
      </c>
      <c r="AO3269">
        <f t="shared" si="370"/>
        <v>6.0194510848704361</v>
      </c>
      <c r="AP3269">
        <f t="shared" si="371"/>
        <v>0.02</v>
      </c>
      <c r="AQ3269">
        <f>VLOOKUP(M3269,spp!A:H,8,FALSE)</f>
        <v>2</v>
      </c>
      <c r="AR3269" t="str">
        <f>VLOOKUP(M3269,spp!A:K,10,FALSE)</f>
        <v>Herbívoro</v>
      </c>
      <c r="AS3269" t="str">
        <f>VLOOKUP(M3269,spp!A:L,12,FALSE)</f>
        <v>LC</v>
      </c>
    </row>
    <row r="3270" spans="1:45" x14ac:dyDescent="0.3">
      <c r="A3270">
        <v>16</v>
      </c>
      <c r="B3270" s="2" t="s">
        <v>983</v>
      </c>
      <c r="C3270" s="2" t="s">
        <v>1001</v>
      </c>
      <c r="D3270" s="2" t="s">
        <v>1008</v>
      </c>
      <c r="E3270" s="2" t="s">
        <v>1394</v>
      </c>
      <c r="F3270">
        <v>1</v>
      </c>
      <c r="G3270" s="1">
        <v>41656</v>
      </c>
      <c r="H3270" s="61">
        <v>2014</v>
      </c>
      <c r="I3270" s="5" t="s">
        <v>986</v>
      </c>
      <c r="J3270" s="1">
        <v>41675</v>
      </c>
      <c r="K3270" s="66">
        <v>7</v>
      </c>
      <c r="L3270" t="str">
        <f t="shared" si="366"/>
        <v>Profundo</v>
      </c>
      <c r="M3270" s="2" t="s">
        <v>1047</v>
      </c>
      <c r="N3270" t="str">
        <f>VLOOKUP(M3270,spp!A:B,2,FALSE)</f>
        <v>Scarus rubroviolaceus</v>
      </c>
      <c r="O3270">
        <f t="shared" si="365"/>
        <v>1</v>
      </c>
      <c r="S3270">
        <v>1</v>
      </c>
      <c r="AJ3270">
        <f>VLOOKUP(M3270,spp!A:C,3,FALSE)</f>
        <v>1</v>
      </c>
      <c r="AK3270">
        <f>VLOOKUP(M3270,spp!A:D,4,FALSE)</f>
        <v>3.109</v>
      </c>
      <c r="AL3270">
        <f t="shared" si="367"/>
        <v>7321.5881134238871</v>
      </c>
      <c r="AM3270">
        <f t="shared" si="368"/>
        <v>183.03970283559718</v>
      </c>
      <c r="AN3270">
        <f t="shared" si="369"/>
        <v>1830.3970283559718</v>
      </c>
      <c r="AO3270">
        <f t="shared" si="370"/>
        <v>1.8303970283559718</v>
      </c>
      <c r="AP3270">
        <f t="shared" si="371"/>
        <v>0.02</v>
      </c>
      <c r="AQ3270">
        <f>VLOOKUP(M3270,spp!A:H,8,FALSE)</f>
        <v>2</v>
      </c>
      <c r="AR3270" t="str">
        <f>VLOOKUP(M3270,spp!A:K,10,FALSE)</f>
        <v>Herbívoro</v>
      </c>
      <c r="AS3270" t="str">
        <f>VLOOKUP(M3270,spp!A:L,12,FALSE)</f>
        <v>LC</v>
      </c>
    </row>
    <row r="3271" spans="1:45" x14ac:dyDescent="0.3">
      <c r="A3271">
        <v>16</v>
      </c>
      <c r="B3271" s="2" t="s">
        <v>983</v>
      </c>
      <c r="C3271" s="2" t="s">
        <v>1001</v>
      </c>
      <c r="D3271" s="2" t="s">
        <v>1008</v>
      </c>
      <c r="E3271" s="2" t="s">
        <v>1394</v>
      </c>
      <c r="F3271">
        <v>1</v>
      </c>
      <c r="G3271" s="1">
        <v>41656</v>
      </c>
      <c r="H3271" s="61">
        <v>2014</v>
      </c>
      <c r="I3271" s="5" t="s">
        <v>986</v>
      </c>
      <c r="J3271" s="1">
        <v>41675</v>
      </c>
      <c r="K3271" s="66">
        <v>7</v>
      </c>
      <c r="L3271" t="str">
        <f t="shared" si="366"/>
        <v>Profundo</v>
      </c>
      <c r="M3271" s="2" t="s">
        <v>1393</v>
      </c>
      <c r="N3271" t="str">
        <f>VLOOKUP(M3271,spp!A:B,2,FALSE)</f>
        <v>Kiphosus sp.</v>
      </c>
      <c r="O3271">
        <f t="shared" si="365"/>
        <v>1</v>
      </c>
      <c r="S3271">
        <v>1</v>
      </c>
      <c r="AJ3271">
        <f>VLOOKUP(M3271,spp!A:C,3,FALSE)</f>
        <v>2.18E-2</v>
      </c>
      <c r="AK3271">
        <f>VLOOKUP(M3271,spp!A:D,4,FALSE)</f>
        <v>3</v>
      </c>
      <c r="AL3271">
        <f t="shared" si="367"/>
        <v>116.83437499999999</v>
      </c>
      <c r="AM3271">
        <f t="shared" si="368"/>
        <v>2.920859375</v>
      </c>
      <c r="AN3271">
        <f t="shared" si="369"/>
        <v>29.208593749999999</v>
      </c>
      <c r="AO3271">
        <f t="shared" si="370"/>
        <v>2.9208593749999998E-2</v>
      </c>
      <c r="AP3271">
        <f t="shared" si="371"/>
        <v>0.02</v>
      </c>
      <c r="AQ3271">
        <f>VLOOKUP(M3271,spp!A:H,8,FALSE)</f>
        <v>2.9</v>
      </c>
      <c r="AR3271" t="str">
        <f>VLOOKUP(M3271,spp!A:K,10,FALSE)</f>
        <v>Herbívoro</v>
      </c>
      <c r="AS3271" t="str">
        <f>VLOOKUP(M3271,spp!A:L,12,FALSE)</f>
        <v>LC</v>
      </c>
    </row>
    <row r="3272" spans="1:45" x14ac:dyDescent="0.3">
      <c r="A3272">
        <v>16</v>
      </c>
      <c r="B3272" s="2" t="s">
        <v>983</v>
      </c>
      <c r="C3272" s="2" t="s">
        <v>1001</v>
      </c>
      <c r="D3272" s="2" t="s">
        <v>1008</v>
      </c>
      <c r="E3272" s="2" t="s">
        <v>1394</v>
      </c>
      <c r="F3272">
        <v>1</v>
      </c>
      <c r="G3272" s="1">
        <v>41656</v>
      </c>
      <c r="H3272" s="61">
        <v>2014</v>
      </c>
      <c r="I3272" s="5" t="s">
        <v>986</v>
      </c>
      <c r="J3272" s="1">
        <v>41675</v>
      </c>
      <c r="K3272" s="66">
        <v>7</v>
      </c>
      <c r="L3272" t="str">
        <f t="shared" si="366"/>
        <v>Profundo</v>
      </c>
      <c r="M3272" s="2" t="s">
        <v>1028</v>
      </c>
      <c r="N3272" t="str">
        <f>VLOOKUP(M3272,spp!A:B,2,FALSE)</f>
        <v>Thalassoma lucasanum</v>
      </c>
      <c r="O3272">
        <f t="shared" si="365"/>
        <v>12</v>
      </c>
      <c r="P3272">
        <v>10</v>
      </c>
      <c r="Q3272">
        <v>2</v>
      </c>
      <c r="AJ3272">
        <f>VLOOKUP(M3272,spp!A:C,3,FALSE)</f>
        <v>1.261E-2</v>
      </c>
      <c r="AK3272">
        <f>VLOOKUP(M3272,spp!A:D,4,FALSE)</f>
        <v>2</v>
      </c>
      <c r="AL3272">
        <f t="shared" si="367"/>
        <v>2.20675</v>
      </c>
      <c r="AM3272">
        <f t="shared" si="368"/>
        <v>5.5168750000000003E-2</v>
      </c>
      <c r="AN3272">
        <f t="shared" si="369"/>
        <v>0.5516875</v>
      </c>
      <c r="AO3272">
        <f t="shared" si="370"/>
        <v>5.5168749999999999E-4</v>
      </c>
      <c r="AP3272">
        <f t="shared" si="371"/>
        <v>0.24</v>
      </c>
      <c r="AQ3272">
        <f>VLOOKUP(M3272,spp!A:H,8,FALSE)</f>
        <v>3.5</v>
      </c>
      <c r="AR3272" t="str">
        <f>VLOOKUP(M3272,spp!A:K,10,FALSE)</f>
        <v>Depredador</v>
      </c>
      <c r="AS3272" t="str">
        <f>VLOOKUP(M3272,spp!A:L,12,FALSE)</f>
        <v>LC</v>
      </c>
    </row>
    <row r="3273" spans="1:45" x14ac:dyDescent="0.3">
      <c r="A3273">
        <v>16</v>
      </c>
      <c r="B3273" s="2" t="s">
        <v>983</v>
      </c>
      <c r="C3273" s="2" t="s">
        <v>1001</v>
      </c>
      <c r="D3273" s="2" t="s">
        <v>1008</v>
      </c>
      <c r="E3273" s="2" t="s">
        <v>1394</v>
      </c>
      <c r="F3273">
        <v>1</v>
      </c>
      <c r="G3273" s="1">
        <v>41656</v>
      </c>
      <c r="H3273" s="61">
        <v>2014</v>
      </c>
      <c r="I3273" s="5" t="s">
        <v>986</v>
      </c>
      <c r="J3273" s="1">
        <v>41675</v>
      </c>
      <c r="K3273" s="66">
        <v>7</v>
      </c>
      <c r="L3273" t="str">
        <f t="shared" si="366"/>
        <v>Profundo</v>
      </c>
      <c r="M3273" s="2" t="s">
        <v>1040</v>
      </c>
      <c r="N3273" t="str">
        <f>VLOOKUP(M3273,spp!A:B,2,FALSE)</f>
        <v>Sufflamen verres</v>
      </c>
      <c r="O3273">
        <f t="shared" si="365"/>
        <v>3</v>
      </c>
      <c r="R3273">
        <v>1</v>
      </c>
      <c r="S3273">
        <v>2</v>
      </c>
      <c r="AJ3273">
        <f>VLOOKUP(M3273,spp!A:C,3,FALSE)</f>
        <v>2</v>
      </c>
      <c r="AK3273">
        <f>VLOOKUP(M3273,spp!A:D,4,FALSE)</f>
        <v>3</v>
      </c>
      <c r="AL3273">
        <f t="shared" si="367"/>
        <v>25343.75</v>
      </c>
      <c r="AM3273">
        <f t="shared" si="368"/>
        <v>633.59375</v>
      </c>
      <c r="AN3273">
        <f t="shared" si="369"/>
        <v>6335.9375</v>
      </c>
      <c r="AO3273">
        <f t="shared" si="370"/>
        <v>6.3359375</v>
      </c>
      <c r="AP3273">
        <f t="shared" si="371"/>
        <v>0.06</v>
      </c>
      <c r="AQ3273">
        <f>VLOOKUP(M3273,spp!A:H,8,FALSE)</f>
        <v>3.3</v>
      </c>
      <c r="AR3273" t="str">
        <f>VLOOKUP(M3273,spp!A:K,10,FALSE)</f>
        <v>Depredador</v>
      </c>
      <c r="AS3273" t="str">
        <f>VLOOKUP(M3273,spp!A:L,12,FALSE)</f>
        <v>LC</v>
      </c>
    </row>
    <row r="3274" spans="1:45" x14ac:dyDescent="0.3">
      <c r="A3274">
        <v>16</v>
      </c>
      <c r="B3274" s="2" t="s">
        <v>983</v>
      </c>
      <c r="C3274" s="2" t="s">
        <v>1001</v>
      </c>
      <c r="D3274" s="2" t="s">
        <v>1008</v>
      </c>
      <c r="E3274" s="2" t="s">
        <v>1394</v>
      </c>
      <c r="F3274">
        <v>1</v>
      </c>
      <c r="G3274" s="1">
        <v>41656</v>
      </c>
      <c r="H3274" s="61">
        <v>2014</v>
      </c>
      <c r="I3274" s="5" t="s">
        <v>986</v>
      </c>
      <c r="J3274" s="1">
        <v>41675</v>
      </c>
      <c r="K3274" s="66">
        <v>7</v>
      </c>
      <c r="L3274" t="str">
        <f t="shared" si="366"/>
        <v>Profundo</v>
      </c>
      <c r="M3274" s="2" t="s">
        <v>1035</v>
      </c>
      <c r="N3274" t="str">
        <f>VLOOKUP(M3274,spp!A:B,2,FALSE)</f>
        <v>Balistes polylepis</v>
      </c>
      <c r="O3274">
        <f t="shared" si="365"/>
        <v>1</v>
      </c>
      <c r="R3274">
        <v>1</v>
      </c>
      <c r="AJ3274">
        <f>VLOOKUP(M3274,spp!A:C,3,FALSE)</f>
        <v>2</v>
      </c>
      <c r="AK3274">
        <f>VLOOKUP(M3274,spp!A:D,4,FALSE)</f>
        <v>2</v>
      </c>
      <c r="AL3274">
        <f t="shared" si="367"/>
        <v>312.5</v>
      </c>
      <c r="AM3274">
        <f t="shared" si="368"/>
        <v>7.8125</v>
      </c>
      <c r="AN3274">
        <f t="shared" si="369"/>
        <v>78.125</v>
      </c>
      <c r="AO3274">
        <f t="shared" si="370"/>
        <v>7.8125E-2</v>
      </c>
      <c r="AP3274">
        <f t="shared" si="371"/>
        <v>0.02</v>
      </c>
      <c r="AQ3274">
        <f>VLOOKUP(M3274,spp!A:H,8,FALSE)</f>
        <v>3.3</v>
      </c>
      <c r="AR3274" t="str">
        <f>VLOOKUP(M3274,spp!A:K,10,FALSE)</f>
        <v>Depredador</v>
      </c>
      <c r="AS3274" t="str">
        <f>VLOOKUP(M3274,spp!A:L,12,FALSE)</f>
        <v>LC</v>
      </c>
    </row>
    <row r="3275" spans="1:45" x14ac:dyDescent="0.3">
      <c r="A3275">
        <v>16</v>
      </c>
      <c r="B3275" s="2" t="s">
        <v>983</v>
      </c>
      <c r="C3275" s="2" t="s">
        <v>1001</v>
      </c>
      <c r="D3275" s="2" t="s">
        <v>1008</v>
      </c>
      <c r="E3275" s="2" t="s">
        <v>1394</v>
      </c>
      <c r="F3275">
        <v>1</v>
      </c>
      <c r="G3275" s="1">
        <v>41656</v>
      </c>
      <c r="H3275" s="61">
        <v>2014</v>
      </c>
      <c r="I3275" s="5" t="s">
        <v>986</v>
      </c>
      <c r="J3275" s="1">
        <v>41675</v>
      </c>
      <c r="K3275" s="66">
        <v>7</v>
      </c>
      <c r="L3275" t="str">
        <f t="shared" si="366"/>
        <v>Profundo</v>
      </c>
      <c r="M3275" s="2" t="s">
        <v>1033</v>
      </c>
      <c r="N3275" t="str">
        <f>VLOOKUP(M3275,spp!A:B,2,FALSE)</f>
        <v>Cephalopholis panamensis</v>
      </c>
      <c r="O3275">
        <f t="shared" si="365"/>
        <v>4</v>
      </c>
      <c r="Q3275">
        <v>3</v>
      </c>
      <c r="R3275">
        <v>1</v>
      </c>
      <c r="AJ3275">
        <f>VLOOKUP(M3275,spp!A:C,3,FALSE)</f>
        <v>2</v>
      </c>
      <c r="AK3275">
        <f>VLOOKUP(M3275,spp!A:D,4,FALSE)</f>
        <v>3</v>
      </c>
      <c r="AL3275">
        <f t="shared" si="367"/>
        <v>6437.5</v>
      </c>
      <c r="AM3275">
        <f t="shared" si="368"/>
        <v>160.9375</v>
      </c>
      <c r="AN3275">
        <f t="shared" si="369"/>
        <v>1609.375</v>
      </c>
      <c r="AO3275">
        <f t="shared" si="370"/>
        <v>1.609375</v>
      </c>
      <c r="AP3275">
        <f t="shared" si="371"/>
        <v>0.08</v>
      </c>
      <c r="AQ3275">
        <f>VLOOKUP(M3275,spp!A:H,8,FALSE)</f>
        <v>4</v>
      </c>
      <c r="AR3275" t="str">
        <f>VLOOKUP(M3275,spp!A:K,10,FALSE)</f>
        <v>Depredador Tope</v>
      </c>
      <c r="AS3275" t="str">
        <f>VLOOKUP(M3275,spp!A:L,12,FALSE)</f>
        <v>LC</v>
      </c>
    </row>
    <row r="3276" spans="1:45" x14ac:dyDescent="0.3">
      <c r="A3276">
        <v>16</v>
      </c>
      <c r="B3276" s="2" t="s">
        <v>983</v>
      </c>
      <c r="C3276" s="2" t="s">
        <v>1001</v>
      </c>
      <c r="D3276" s="2" t="s">
        <v>1008</v>
      </c>
      <c r="E3276" s="2" t="s">
        <v>1394</v>
      </c>
      <c r="F3276">
        <v>1</v>
      </c>
      <c r="G3276" s="1">
        <v>41656</v>
      </c>
      <c r="H3276" s="61">
        <v>2014</v>
      </c>
      <c r="I3276" s="5" t="s">
        <v>986</v>
      </c>
      <c r="J3276" s="1">
        <v>41675</v>
      </c>
      <c r="K3276" s="66">
        <v>7</v>
      </c>
      <c r="L3276" t="str">
        <f t="shared" si="366"/>
        <v>Profundo</v>
      </c>
      <c r="M3276" s="2" t="s">
        <v>1395</v>
      </c>
      <c r="N3276" t="str">
        <f>VLOOKUP(M3276,spp!A:B,2,FALSE)</f>
        <v>Halichoeres melanotis</v>
      </c>
      <c r="O3276">
        <f t="shared" si="365"/>
        <v>1</v>
      </c>
      <c r="P3276">
        <v>1</v>
      </c>
      <c r="AJ3276">
        <f>VLOOKUP(M3276,spp!A:C,3,FALSE)</f>
        <v>1.26E-2</v>
      </c>
      <c r="AK3276">
        <f>VLOOKUP(M3276,spp!A:D,4,FALSE)</f>
        <v>3</v>
      </c>
      <c r="AL3276">
        <f t="shared" si="367"/>
        <v>0.19687499999999999</v>
      </c>
      <c r="AM3276">
        <f t="shared" si="368"/>
        <v>4.921875E-3</v>
      </c>
      <c r="AN3276">
        <f t="shared" si="369"/>
        <v>4.9218749999999999E-2</v>
      </c>
      <c r="AO3276">
        <f t="shared" si="370"/>
        <v>4.921875E-5</v>
      </c>
      <c r="AP3276">
        <f t="shared" si="371"/>
        <v>0.02</v>
      </c>
      <c r="AQ3276">
        <f>VLOOKUP(M3276,spp!A:H,8,FALSE)</f>
        <v>3.5</v>
      </c>
      <c r="AR3276" t="str">
        <f>VLOOKUP(M3276,spp!A:K,10,FALSE)</f>
        <v>Depredador</v>
      </c>
      <c r="AS3276" t="str">
        <f>VLOOKUP(M3276,spp!A:L,12,FALSE)</f>
        <v>LC</v>
      </c>
    </row>
    <row r="3277" spans="1:45" x14ac:dyDescent="0.3">
      <c r="A3277">
        <v>16</v>
      </c>
      <c r="B3277" s="2" t="s">
        <v>983</v>
      </c>
      <c r="C3277" s="2" t="s">
        <v>1001</v>
      </c>
      <c r="D3277" s="2" t="s">
        <v>1008</v>
      </c>
      <c r="E3277" s="2" t="s">
        <v>1394</v>
      </c>
      <c r="F3277">
        <v>1</v>
      </c>
      <c r="G3277" s="1">
        <v>41656</v>
      </c>
      <c r="H3277" s="61">
        <v>2014</v>
      </c>
      <c r="I3277" s="5" t="s">
        <v>986</v>
      </c>
      <c r="J3277" s="1">
        <v>41675</v>
      </c>
      <c r="K3277" s="66">
        <v>7</v>
      </c>
      <c r="L3277" t="str">
        <f t="shared" si="366"/>
        <v>Profundo</v>
      </c>
      <c r="M3277" s="2" t="s">
        <v>1392</v>
      </c>
      <c r="N3277" t="str">
        <f>VLOOKUP(M3277,spp!A:B,2,FALSE)</f>
        <v>Scorpaena sp.</v>
      </c>
      <c r="O3277">
        <f t="shared" si="365"/>
        <v>1</v>
      </c>
      <c r="Q3277">
        <v>1</v>
      </c>
      <c r="AJ3277">
        <f>VLOOKUP(M3277,spp!A:C,3,FALSE)</f>
        <v>1.95E-2</v>
      </c>
      <c r="AK3277">
        <f>VLOOKUP(M3277,spp!A:D,4,FALSE)</f>
        <v>3</v>
      </c>
      <c r="AL3277">
        <f t="shared" si="367"/>
        <v>8.2265625</v>
      </c>
      <c r="AM3277">
        <f t="shared" si="368"/>
        <v>0.20566406249999999</v>
      </c>
      <c r="AN3277">
        <f t="shared" si="369"/>
        <v>2.056640625</v>
      </c>
      <c r="AO3277">
        <f t="shared" si="370"/>
        <v>2.0566406249999999E-3</v>
      </c>
      <c r="AP3277">
        <f t="shared" si="371"/>
        <v>0.02</v>
      </c>
      <c r="AQ3277">
        <f>VLOOKUP(M3277,spp!A:H,8,FALSE)</f>
        <v>3.8</v>
      </c>
      <c r="AR3277" t="str">
        <f>VLOOKUP(M3277,spp!A:K,10,FALSE)</f>
        <v>Depredador</v>
      </c>
      <c r="AS3277" t="str">
        <f>VLOOKUP(M3277,spp!A:L,12,FALSE)</f>
        <v>LC</v>
      </c>
    </row>
    <row r="3278" spans="1:45" x14ac:dyDescent="0.3">
      <c r="A3278">
        <v>16</v>
      </c>
      <c r="B3278" s="2" t="s">
        <v>983</v>
      </c>
      <c r="C3278" s="2" t="s">
        <v>1001</v>
      </c>
      <c r="D3278" s="2" t="s">
        <v>1008</v>
      </c>
      <c r="E3278" s="2" t="s">
        <v>1394</v>
      </c>
      <c r="F3278">
        <v>1</v>
      </c>
      <c r="G3278" s="1">
        <v>41656</v>
      </c>
      <c r="H3278" s="61">
        <v>2014</v>
      </c>
      <c r="I3278" s="5" t="s">
        <v>986</v>
      </c>
      <c r="J3278" s="1">
        <v>41675</v>
      </c>
      <c r="K3278" s="66">
        <v>7</v>
      </c>
      <c r="L3278" t="str">
        <f t="shared" si="366"/>
        <v>Profundo</v>
      </c>
      <c r="M3278" s="2" t="s">
        <v>1032</v>
      </c>
      <c r="N3278" t="str">
        <f>VLOOKUP(M3278,spp!A:B,2,FALSE)</f>
        <v>Lutjanus argentiventris</v>
      </c>
      <c r="O3278">
        <f t="shared" si="365"/>
        <v>4</v>
      </c>
      <c r="Q3278">
        <v>1</v>
      </c>
      <c r="R3278">
        <v>3</v>
      </c>
      <c r="AJ3278">
        <f>VLOOKUP(M3278,spp!A:C,3,FALSE)</f>
        <v>1</v>
      </c>
      <c r="AK3278">
        <f>VLOOKUP(M3278,spp!A:D,4,FALSE)</f>
        <v>3</v>
      </c>
      <c r="AL3278">
        <f t="shared" si="367"/>
        <v>6281.25</v>
      </c>
      <c r="AM3278">
        <f t="shared" si="368"/>
        <v>157.03125</v>
      </c>
      <c r="AN3278">
        <f t="shared" si="369"/>
        <v>1570.3125</v>
      </c>
      <c r="AO3278">
        <f t="shared" si="370"/>
        <v>1.5703125</v>
      </c>
      <c r="AP3278">
        <f t="shared" si="371"/>
        <v>0.08</v>
      </c>
      <c r="AQ3278">
        <f>VLOOKUP(M3278,spp!A:H,8,FALSE)</f>
        <v>4</v>
      </c>
      <c r="AR3278" t="str">
        <f>VLOOKUP(M3278,spp!A:K,10,FALSE)</f>
        <v>Depredador Tope</v>
      </c>
      <c r="AS3278" t="str">
        <f>VLOOKUP(M3278,spp!A:L,12,FALSE)</f>
        <v>LC</v>
      </c>
    </row>
    <row r="3279" spans="1:45" x14ac:dyDescent="0.3">
      <c r="A3279">
        <v>16</v>
      </c>
      <c r="B3279" s="2" t="s">
        <v>983</v>
      </c>
      <c r="C3279" s="2" t="s">
        <v>1001</v>
      </c>
      <c r="D3279" s="2" t="s">
        <v>1008</v>
      </c>
      <c r="E3279" s="2" t="s">
        <v>1394</v>
      </c>
      <c r="F3279">
        <v>1</v>
      </c>
      <c r="G3279" s="1">
        <v>41656</v>
      </c>
      <c r="H3279" s="61">
        <v>2014</v>
      </c>
      <c r="I3279" s="5" t="s">
        <v>986</v>
      </c>
      <c r="J3279" s="1">
        <v>41675</v>
      </c>
      <c r="K3279" s="66">
        <v>7</v>
      </c>
      <c r="L3279" t="str">
        <f t="shared" si="366"/>
        <v>Profundo</v>
      </c>
      <c r="M3279" s="2" t="s">
        <v>1017</v>
      </c>
      <c r="N3279" t="str">
        <f>VLOOKUP(M3279,spp!A:B,2,FALSE)</f>
        <v>Halichoeres dispilus</v>
      </c>
      <c r="O3279">
        <f t="shared" si="365"/>
        <v>1</v>
      </c>
      <c r="P3279">
        <v>1</v>
      </c>
      <c r="AJ3279">
        <f>VLOOKUP(M3279,spp!A:C,3,FALSE)</f>
        <v>1.26E-2</v>
      </c>
      <c r="AK3279">
        <f>VLOOKUP(M3279,spp!A:D,4,FALSE)</f>
        <v>3</v>
      </c>
      <c r="AL3279">
        <f t="shared" si="367"/>
        <v>0.19687499999999999</v>
      </c>
      <c r="AM3279">
        <f t="shared" si="368"/>
        <v>4.921875E-3</v>
      </c>
      <c r="AN3279">
        <f t="shared" si="369"/>
        <v>4.9218749999999999E-2</v>
      </c>
      <c r="AO3279">
        <f t="shared" si="370"/>
        <v>4.921875E-5</v>
      </c>
      <c r="AP3279">
        <f t="shared" si="371"/>
        <v>0.02</v>
      </c>
      <c r="AQ3279">
        <f>VLOOKUP(M3279,spp!A:H,8,FALSE)</f>
        <v>3.9</v>
      </c>
      <c r="AR3279" t="str">
        <f>VLOOKUP(M3279,spp!A:K,10,FALSE)</f>
        <v>Depredador</v>
      </c>
      <c r="AS3279" t="str">
        <f>VLOOKUP(M3279,spp!A:L,12,FALSE)</f>
        <v>LC</v>
      </c>
    </row>
    <row r="3280" spans="1:45" x14ac:dyDescent="0.3">
      <c r="A3280">
        <v>16</v>
      </c>
      <c r="B3280" s="2" t="s">
        <v>983</v>
      </c>
      <c r="C3280" s="2" t="s">
        <v>1001</v>
      </c>
      <c r="D3280" s="2" t="s">
        <v>1008</v>
      </c>
      <c r="E3280" s="2" t="s">
        <v>1394</v>
      </c>
      <c r="F3280">
        <v>1</v>
      </c>
      <c r="G3280" s="1">
        <v>41656</v>
      </c>
      <c r="H3280" s="61">
        <v>2014</v>
      </c>
      <c r="I3280" s="5" t="s">
        <v>986</v>
      </c>
      <c r="J3280" s="1">
        <v>41675</v>
      </c>
      <c r="K3280" s="66">
        <v>7</v>
      </c>
      <c r="L3280" t="str">
        <f t="shared" si="366"/>
        <v>Profundo</v>
      </c>
      <c r="M3280" s="2" t="s">
        <v>1021</v>
      </c>
      <c r="N3280" t="str">
        <f>VLOOKUP(M3280,spp!A:B,2,FALSE)</f>
        <v>Johnrandallia nigrirostris</v>
      </c>
      <c r="O3280">
        <f t="shared" si="365"/>
        <v>2</v>
      </c>
      <c r="Q3280">
        <v>2</v>
      </c>
      <c r="AJ3280">
        <f>VLOOKUP(M3280,spp!A:C,3,FALSE)</f>
        <v>2</v>
      </c>
      <c r="AK3280">
        <f>VLOOKUP(M3280,spp!A:D,4,FALSE)</f>
        <v>3</v>
      </c>
      <c r="AL3280">
        <f t="shared" si="367"/>
        <v>1687.5</v>
      </c>
      <c r="AM3280">
        <f t="shared" si="368"/>
        <v>42.1875</v>
      </c>
      <c r="AN3280">
        <f t="shared" si="369"/>
        <v>421.875</v>
      </c>
      <c r="AO3280">
        <f t="shared" si="370"/>
        <v>0.421875</v>
      </c>
      <c r="AP3280">
        <f t="shared" si="371"/>
        <v>0.04</v>
      </c>
      <c r="AQ3280">
        <f>VLOOKUP(M3280,spp!A:H,8,FALSE)</f>
        <v>3</v>
      </c>
      <c r="AR3280" t="str">
        <f>VLOOKUP(M3280,spp!A:K,10,FALSE)</f>
        <v>Depredador</v>
      </c>
      <c r="AS3280" t="str">
        <f>VLOOKUP(M3280,spp!A:L,12,FALSE)</f>
        <v>LC</v>
      </c>
    </row>
    <row r="3281" spans="1:45" x14ac:dyDescent="0.3">
      <c r="A3281">
        <v>16</v>
      </c>
      <c r="B3281" s="2" t="s">
        <v>983</v>
      </c>
      <c r="C3281" s="2" t="s">
        <v>1001</v>
      </c>
      <c r="D3281" s="2" t="s">
        <v>1008</v>
      </c>
      <c r="E3281" s="2" t="s">
        <v>1394</v>
      </c>
      <c r="F3281">
        <v>1</v>
      </c>
      <c r="G3281" s="1">
        <v>41656</v>
      </c>
      <c r="H3281" s="61">
        <v>2014</v>
      </c>
      <c r="I3281" s="5" t="s">
        <v>986</v>
      </c>
      <c r="J3281" s="1">
        <v>41675</v>
      </c>
      <c r="K3281" s="66">
        <v>7</v>
      </c>
      <c r="L3281" t="str">
        <f t="shared" si="366"/>
        <v>Profundo</v>
      </c>
      <c r="M3281" s="2" t="s">
        <v>1054</v>
      </c>
      <c r="N3281" t="str">
        <f>VLOOKUP(M3281,spp!A:B,2,FALSE)</f>
        <v>Halichoeres nicholsi</v>
      </c>
      <c r="O3281">
        <f t="shared" si="365"/>
        <v>1</v>
      </c>
      <c r="S3281">
        <v>1</v>
      </c>
      <c r="AJ3281">
        <f>VLOOKUP(M3281,spp!A:C,3,FALSE)</f>
        <v>1.26E-2</v>
      </c>
      <c r="AK3281">
        <f>VLOOKUP(M3281,spp!A:D,4,FALSE)</f>
        <v>3</v>
      </c>
      <c r="AL3281">
        <f t="shared" si="367"/>
        <v>67.528125000000003</v>
      </c>
      <c r="AM3281">
        <f t="shared" si="368"/>
        <v>1.688203125</v>
      </c>
      <c r="AN3281">
        <f t="shared" si="369"/>
        <v>16.882031250000001</v>
      </c>
      <c r="AO3281">
        <f t="shared" si="370"/>
        <v>1.6882031250000002E-2</v>
      </c>
      <c r="AP3281">
        <f t="shared" si="371"/>
        <v>0.02</v>
      </c>
      <c r="AQ3281">
        <f>VLOOKUP(M3281,spp!A:H,8,FALSE)</f>
        <v>4</v>
      </c>
      <c r="AR3281" t="str">
        <f>VLOOKUP(M3281,spp!A:K,10,FALSE)</f>
        <v>Depredador Tope</v>
      </c>
      <c r="AS3281" t="str">
        <f>VLOOKUP(M3281,spp!A:L,12,FALSE)</f>
        <v>LC</v>
      </c>
    </row>
    <row r="3282" spans="1:45" x14ac:dyDescent="0.3">
      <c r="A3282">
        <v>16</v>
      </c>
      <c r="B3282" s="2" t="s">
        <v>983</v>
      </c>
      <c r="C3282" s="2" t="s">
        <v>1001</v>
      </c>
      <c r="D3282" s="2" t="s">
        <v>1008</v>
      </c>
      <c r="E3282" s="2" t="s">
        <v>1394</v>
      </c>
      <c r="F3282">
        <v>2</v>
      </c>
      <c r="G3282" s="1">
        <v>41656</v>
      </c>
      <c r="H3282" s="61">
        <v>2014</v>
      </c>
      <c r="I3282" s="5" t="s">
        <v>986</v>
      </c>
      <c r="J3282" s="1">
        <v>41675</v>
      </c>
      <c r="K3282" s="66">
        <v>4</v>
      </c>
      <c r="L3282" t="str">
        <f t="shared" si="366"/>
        <v>Somero</v>
      </c>
      <c r="M3282" s="2" t="s">
        <v>1046</v>
      </c>
      <c r="N3282" t="str">
        <f>VLOOKUP(M3282,spp!A:B,2,FALSE)</f>
        <v>Arothron meleagris</v>
      </c>
      <c r="O3282">
        <f t="shared" si="365"/>
        <v>5</v>
      </c>
      <c r="R3282">
        <v>3</v>
      </c>
      <c r="S3282">
        <v>2</v>
      </c>
      <c r="AJ3282">
        <f>VLOOKUP(M3282,spp!A:C,3,FALSE)</f>
        <v>3</v>
      </c>
      <c r="AK3282">
        <f>VLOOKUP(M3282,spp!A:D,4,FALSE)</f>
        <v>2</v>
      </c>
      <c r="AL3282">
        <f t="shared" si="367"/>
        <v>3243.75</v>
      </c>
      <c r="AM3282">
        <f t="shared" si="368"/>
        <v>81.09375</v>
      </c>
      <c r="AN3282">
        <f t="shared" si="369"/>
        <v>810.9375</v>
      </c>
      <c r="AO3282">
        <f t="shared" si="370"/>
        <v>0.81093749999999998</v>
      </c>
      <c r="AP3282">
        <f t="shared" si="371"/>
        <v>0.1</v>
      </c>
      <c r="AQ3282">
        <f>VLOOKUP(M3282,spp!A:H,8,FALSE)</f>
        <v>3.4</v>
      </c>
      <c r="AR3282" t="str">
        <f>VLOOKUP(M3282,spp!A:K,10,FALSE)</f>
        <v>Depredador</v>
      </c>
      <c r="AS3282" t="str">
        <f>VLOOKUP(M3282,spp!A:L,12,FALSE)</f>
        <v>NE</v>
      </c>
    </row>
    <row r="3283" spans="1:45" x14ac:dyDescent="0.3">
      <c r="A3283">
        <v>16</v>
      </c>
      <c r="B3283" s="2" t="s">
        <v>983</v>
      </c>
      <c r="C3283" s="2" t="s">
        <v>1001</v>
      </c>
      <c r="D3283" s="2" t="s">
        <v>1008</v>
      </c>
      <c r="E3283" s="2" t="s">
        <v>1394</v>
      </c>
      <c r="F3283">
        <v>2</v>
      </c>
      <c r="G3283" s="1">
        <v>41656</v>
      </c>
      <c r="H3283" s="61">
        <v>2014</v>
      </c>
      <c r="I3283" s="5" t="s">
        <v>986</v>
      </c>
      <c r="J3283" s="1">
        <v>41675</v>
      </c>
      <c r="K3283" s="66">
        <v>4</v>
      </c>
      <c r="L3283" t="str">
        <f t="shared" si="366"/>
        <v>Somero</v>
      </c>
      <c r="M3283" s="2" t="s">
        <v>1041</v>
      </c>
      <c r="N3283" t="str">
        <f>VLOOKUP(M3283,spp!A:B,2,FALSE)</f>
        <v>Chromis atrilobata</v>
      </c>
      <c r="O3283">
        <f t="shared" si="365"/>
        <v>900</v>
      </c>
      <c r="Q3283">
        <v>900</v>
      </c>
      <c r="AJ3283">
        <f>VLOOKUP(M3283,spp!A:C,3,FALSE)</f>
        <v>5</v>
      </c>
      <c r="AK3283">
        <f>VLOOKUP(M3283,spp!A:D,4,FALSE)</f>
        <v>3.41655</v>
      </c>
      <c r="AL3283">
        <f t="shared" si="367"/>
        <v>4394435.2853347734</v>
      </c>
      <c r="AM3283">
        <f t="shared" si="368"/>
        <v>109860.88213336933</v>
      </c>
      <c r="AN3283">
        <f t="shared" si="369"/>
        <v>1098608.8213336933</v>
      </c>
      <c r="AO3283">
        <f t="shared" si="370"/>
        <v>1098.6088213336934</v>
      </c>
      <c r="AP3283">
        <f t="shared" si="371"/>
        <v>18</v>
      </c>
      <c r="AQ3283">
        <f>VLOOKUP(M3283,spp!A:H,8,FALSE)</f>
        <v>3.4</v>
      </c>
      <c r="AR3283" t="str">
        <f>VLOOKUP(M3283,spp!A:K,10,FALSE)</f>
        <v>Planctívoro</v>
      </c>
      <c r="AS3283" t="str">
        <f>VLOOKUP(M3283,spp!A:L,12,FALSE)</f>
        <v>LC</v>
      </c>
    </row>
    <row r="3284" spans="1:45" x14ac:dyDescent="0.3">
      <c r="A3284">
        <v>16</v>
      </c>
      <c r="B3284" s="2" t="s">
        <v>983</v>
      </c>
      <c r="C3284" s="2" t="s">
        <v>1001</v>
      </c>
      <c r="D3284" s="2" t="s">
        <v>1008</v>
      </c>
      <c r="E3284" s="2" t="s">
        <v>1394</v>
      </c>
      <c r="F3284">
        <v>2</v>
      </c>
      <c r="G3284" s="1">
        <v>41656</v>
      </c>
      <c r="H3284" s="61">
        <v>2014</v>
      </c>
      <c r="I3284" s="5" t="s">
        <v>986</v>
      </c>
      <c r="J3284" s="1">
        <v>41675</v>
      </c>
      <c r="K3284" s="66">
        <v>4</v>
      </c>
      <c r="L3284" t="str">
        <f t="shared" si="366"/>
        <v>Somero</v>
      </c>
      <c r="M3284" s="2" t="s">
        <v>1033</v>
      </c>
      <c r="N3284" t="str">
        <f>VLOOKUP(M3284,spp!A:B,2,FALSE)</f>
        <v>Cephalopholis panamensis</v>
      </c>
      <c r="O3284">
        <f t="shared" si="365"/>
        <v>3</v>
      </c>
      <c r="Q3284">
        <v>1</v>
      </c>
      <c r="R3284">
        <v>2</v>
      </c>
      <c r="AJ3284">
        <f>VLOOKUP(M3284,spp!A:C,3,FALSE)</f>
        <v>2</v>
      </c>
      <c r="AK3284">
        <f>VLOOKUP(M3284,spp!A:D,4,FALSE)</f>
        <v>3</v>
      </c>
      <c r="AL3284">
        <f t="shared" si="367"/>
        <v>8656.25</v>
      </c>
      <c r="AM3284">
        <f t="shared" si="368"/>
        <v>216.40625</v>
      </c>
      <c r="AN3284">
        <f t="shared" si="369"/>
        <v>2164.0625</v>
      </c>
      <c r="AO3284">
        <f t="shared" si="370"/>
        <v>2.1640625</v>
      </c>
      <c r="AP3284">
        <f t="shared" si="371"/>
        <v>0.06</v>
      </c>
      <c r="AQ3284">
        <f>VLOOKUP(M3284,spp!A:H,8,FALSE)</f>
        <v>4</v>
      </c>
      <c r="AR3284" t="str">
        <f>VLOOKUP(M3284,spp!A:K,10,FALSE)</f>
        <v>Depredador Tope</v>
      </c>
      <c r="AS3284" t="str">
        <f>VLOOKUP(M3284,spp!A:L,12,FALSE)</f>
        <v>LC</v>
      </c>
    </row>
    <row r="3285" spans="1:45" x14ac:dyDescent="0.3">
      <c r="A3285">
        <v>16</v>
      </c>
      <c r="B3285" s="2" t="s">
        <v>983</v>
      </c>
      <c r="C3285" s="2" t="s">
        <v>1001</v>
      </c>
      <c r="D3285" s="2" t="s">
        <v>1008</v>
      </c>
      <c r="E3285" s="2" t="s">
        <v>1394</v>
      </c>
      <c r="F3285">
        <v>2</v>
      </c>
      <c r="G3285" s="1">
        <v>41656</v>
      </c>
      <c r="H3285" s="61">
        <v>2014</v>
      </c>
      <c r="I3285" s="5" t="s">
        <v>986</v>
      </c>
      <c r="J3285" s="1">
        <v>41675</v>
      </c>
      <c r="K3285" s="66">
        <v>4</v>
      </c>
      <c r="L3285" t="str">
        <f t="shared" si="366"/>
        <v>Somero</v>
      </c>
      <c r="M3285" s="2" t="s">
        <v>1056</v>
      </c>
      <c r="N3285" t="str">
        <f>VLOOKUP(M3285,spp!A:B,2,FALSE)</f>
        <v>Canthigaster punctatissima</v>
      </c>
      <c r="O3285">
        <f t="shared" si="365"/>
        <v>9</v>
      </c>
      <c r="Q3285">
        <v>9</v>
      </c>
      <c r="AJ3285">
        <f>VLOOKUP(M3285,spp!A:C,3,FALSE)</f>
        <v>1</v>
      </c>
      <c r="AK3285">
        <f>VLOOKUP(M3285,spp!A:D,4,FALSE)</f>
        <v>2</v>
      </c>
      <c r="AL3285">
        <f t="shared" si="367"/>
        <v>506.25</v>
      </c>
      <c r="AM3285">
        <f t="shared" si="368"/>
        <v>12.65625</v>
      </c>
      <c r="AN3285">
        <f t="shared" si="369"/>
        <v>126.5625</v>
      </c>
      <c r="AO3285">
        <f t="shared" si="370"/>
        <v>0.12656249999999999</v>
      </c>
      <c r="AP3285">
        <f t="shared" si="371"/>
        <v>0.18</v>
      </c>
      <c r="AQ3285">
        <f>VLOOKUP(M3285,spp!A:H,8,FALSE)</f>
        <v>3</v>
      </c>
      <c r="AR3285" t="str">
        <f>VLOOKUP(M3285,spp!A:K,10,FALSE)</f>
        <v>Depredador</v>
      </c>
      <c r="AS3285" t="str">
        <f>VLOOKUP(M3285,spp!A:L,12,FALSE)</f>
        <v>LC</v>
      </c>
    </row>
    <row r="3286" spans="1:45" x14ac:dyDescent="0.3">
      <c r="A3286">
        <v>16</v>
      </c>
      <c r="B3286" s="2" t="s">
        <v>983</v>
      </c>
      <c r="C3286" s="2" t="s">
        <v>1001</v>
      </c>
      <c r="D3286" s="2" t="s">
        <v>1008</v>
      </c>
      <c r="E3286" s="2" t="s">
        <v>1394</v>
      </c>
      <c r="F3286">
        <v>2</v>
      </c>
      <c r="G3286" s="1">
        <v>41656</v>
      </c>
      <c r="H3286" s="61">
        <v>2014</v>
      </c>
      <c r="I3286" s="5" t="s">
        <v>986</v>
      </c>
      <c r="J3286" s="1">
        <v>41675</v>
      </c>
      <c r="K3286" s="66">
        <v>4</v>
      </c>
      <c r="L3286" t="str">
        <f t="shared" si="366"/>
        <v>Somero</v>
      </c>
      <c r="M3286" s="2" t="s">
        <v>1025</v>
      </c>
      <c r="N3286" t="str">
        <f>VLOOKUP(M3286,spp!A:B,2,FALSE)</f>
        <v>Abudefduf troschelii</v>
      </c>
      <c r="O3286">
        <f t="shared" si="365"/>
        <v>10</v>
      </c>
      <c r="Q3286">
        <v>10</v>
      </c>
      <c r="AJ3286">
        <f>VLOOKUP(M3286,spp!A:C,3,FALSE)</f>
        <v>1.6E-2</v>
      </c>
      <c r="AK3286">
        <f>VLOOKUP(M3286,spp!A:D,4,FALSE)</f>
        <v>3</v>
      </c>
      <c r="AL3286">
        <f t="shared" si="367"/>
        <v>67.5</v>
      </c>
      <c r="AM3286">
        <f t="shared" si="368"/>
        <v>1.6875</v>
      </c>
      <c r="AN3286">
        <f t="shared" si="369"/>
        <v>16.875</v>
      </c>
      <c r="AO3286">
        <f t="shared" si="370"/>
        <v>1.6875000000000001E-2</v>
      </c>
      <c r="AP3286">
        <f t="shared" si="371"/>
        <v>0.2</v>
      </c>
      <c r="AQ3286">
        <f>VLOOKUP(M3286,spp!A:H,8,FALSE)</f>
        <v>3</v>
      </c>
      <c r="AR3286" t="str">
        <f>VLOOKUP(M3286,spp!A:K,10,FALSE)</f>
        <v>Planctívoro</v>
      </c>
      <c r="AS3286" t="str">
        <f>VLOOKUP(M3286,spp!A:L,12,FALSE)</f>
        <v>LC</v>
      </c>
    </row>
    <row r="3287" spans="1:45" x14ac:dyDescent="0.3">
      <c r="A3287">
        <v>16</v>
      </c>
      <c r="B3287" s="2" t="s">
        <v>983</v>
      </c>
      <c r="C3287" s="2" t="s">
        <v>1001</v>
      </c>
      <c r="D3287" s="2" t="s">
        <v>1008</v>
      </c>
      <c r="E3287" s="2" t="s">
        <v>1394</v>
      </c>
      <c r="F3287">
        <v>2</v>
      </c>
      <c r="G3287" s="1">
        <v>41656</v>
      </c>
      <c r="H3287" s="61">
        <v>2014</v>
      </c>
      <c r="I3287" s="5" t="s">
        <v>986</v>
      </c>
      <c r="J3287" s="1">
        <v>41675</v>
      </c>
      <c r="K3287" s="66">
        <v>4</v>
      </c>
      <c r="L3287" t="str">
        <f t="shared" si="366"/>
        <v>Somero</v>
      </c>
      <c r="M3287" s="2" t="s">
        <v>1028</v>
      </c>
      <c r="N3287" t="str">
        <f>VLOOKUP(M3287,spp!A:B,2,FALSE)</f>
        <v>Thalassoma lucasanum</v>
      </c>
      <c r="O3287">
        <f t="shared" si="365"/>
        <v>24</v>
      </c>
      <c r="P3287">
        <v>7</v>
      </c>
      <c r="Q3287">
        <v>16</v>
      </c>
      <c r="R3287">
        <v>1</v>
      </c>
      <c r="AJ3287">
        <f>VLOOKUP(M3287,spp!A:C,3,FALSE)</f>
        <v>1.261E-2</v>
      </c>
      <c r="AK3287">
        <f>VLOOKUP(M3287,spp!A:D,4,FALSE)</f>
        <v>2</v>
      </c>
      <c r="AL3287">
        <f t="shared" si="367"/>
        <v>13.871</v>
      </c>
      <c r="AM3287">
        <f t="shared" si="368"/>
        <v>0.346775</v>
      </c>
      <c r="AN3287">
        <f t="shared" si="369"/>
        <v>3.4677500000000001</v>
      </c>
      <c r="AO3287">
        <f t="shared" si="370"/>
        <v>3.4677499999999999E-3</v>
      </c>
      <c r="AP3287">
        <f t="shared" si="371"/>
        <v>0.48</v>
      </c>
      <c r="AQ3287">
        <f>VLOOKUP(M3287,spp!A:H,8,FALSE)</f>
        <v>3.5</v>
      </c>
      <c r="AR3287" t="str">
        <f>VLOOKUP(M3287,spp!A:K,10,FALSE)</f>
        <v>Depredador</v>
      </c>
      <c r="AS3287" t="str">
        <f>VLOOKUP(M3287,spp!A:L,12,FALSE)</f>
        <v>LC</v>
      </c>
    </row>
    <row r="3288" spans="1:45" x14ac:dyDescent="0.3">
      <c r="A3288">
        <v>16</v>
      </c>
      <c r="B3288" s="2" t="s">
        <v>983</v>
      </c>
      <c r="C3288" s="2" t="s">
        <v>1001</v>
      </c>
      <c r="D3288" s="2" t="s">
        <v>1008</v>
      </c>
      <c r="E3288" s="2" t="s">
        <v>1394</v>
      </c>
      <c r="F3288">
        <v>2</v>
      </c>
      <c r="G3288" s="1">
        <v>41656</v>
      </c>
      <c r="H3288" s="61">
        <v>2014</v>
      </c>
      <c r="I3288" s="5" t="s">
        <v>986</v>
      </c>
      <c r="J3288" s="1">
        <v>41675</v>
      </c>
      <c r="K3288" s="66">
        <v>4</v>
      </c>
      <c r="L3288" t="str">
        <f t="shared" si="366"/>
        <v>Somero</v>
      </c>
      <c r="M3288" s="2" t="s">
        <v>1022</v>
      </c>
      <c r="N3288" t="str">
        <f>VLOOKUP(M3288,spp!A:B,2,FALSE)</f>
        <v>Epinephelus labriformis</v>
      </c>
      <c r="O3288">
        <f t="shared" si="365"/>
        <v>1</v>
      </c>
      <c r="Q3288">
        <v>1</v>
      </c>
      <c r="AJ3288">
        <f>VLOOKUP(M3288,spp!A:C,3,FALSE)</f>
        <v>3</v>
      </c>
      <c r="AK3288">
        <f>VLOOKUP(M3288,spp!A:D,4,FALSE)</f>
        <v>2.9</v>
      </c>
      <c r="AL3288">
        <f t="shared" si="367"/>
        <v>1034.662999406507</v>
      </c>
      <c r="AM3288">
        <f t="shared" si="368"/>
        <v>25.866574985162675</v>
      </c>
      <c r="AN3288">
        <f t="shared" si="369"/>
        <v>258.66574985162674</v>
      </c>
      <c r="AO3288">
        <f t="shared" si="370"/>
        <v>0.25866574985162677</v>
      </c>
      <c r="AP3288">
        <f t="shared" si="371"/>
        <v>0.02</v>
      </c>
      <c r="AQ3288">
        <f>VLOOKUP(M3288,spp!A:H,8,FALSE)</f>
        <v>4</v>
      </c>
      <c r="AR3288" t="str">
        <f>VLOOKUP(M3288,spp!A:K,10,FALSE)</f>
        <v>Depredador Tope</v>
      </c>
      <c r="AS3288" t="str">
        <f>VLOOKUP(M3288,spp!A:L,12,FALSE)</f>
        <v>LC</v>
      </c>
    </row>
    <row r="3289" spans="1:45" x14ac:dyDescent="0.3">
      <c r="A3289">
        <v>16</v>
      </c>
      <c r="B3289" s="2" t="s">
        <v>983</v>
      </c>
      <c r="C3289" s="2" t="s">
        <v>1001</v>
      </c>
      <c r="D3289" s="2" t="s">
        <v>1008</v>
      </c>
      <c r="E3289" s="2" t="s">
        <v>1394</v>
      </c>
      <c r="F3289">
        <v>2</v>
      </c>
      <c r="G3289" s="1">
        <v>41656</v>
      </c>
      <c r="H3289" s="61">
        <v>2014</v>
      </c>
      <c r="I3289" s="5" t="s">
        <v>986</v>
      </c>
      <c r="J3289" s="1">
        <v>41675</v>
      </c>
      <c r="K3289" s="66">
        <v>4</v>
      </c>
      <c r="L3289" t="str">
        <f t="shared" si="366"/>
        <v>Somero</v>
      </c>
      <c r="M3289" s="2" t="s">
        <v>1034</v>
      </c>
      <c r="N3289" t="str">
        <f>VLOOKUP(M3289,spp!A:B,2,FALSE)</f>
        <v>Acanthurus nigricans</v>
      </c>
      <c r="O3289">
        <f t="shared" si="365"/>
        <v>3</v>
      </c>
      <c r="T3289">
        <v>3</v>
      </c>
      <c r="AJ3289">
        <f>VLOOKUP(M3289,spp!A:C,3,FALSE)</f>
        <v>6</v>
      </c>
      <c r="AK3289">
        <f>VLOOKUP(M3289,spp!A:D,4,FALSE)</f>
        <v>2.669</v>
      </c>
      <c r="AL3289">
        <f t="shared" si="367"/>
        <v>96911.293053636939</v>
      </c>
      <c r="AM3289">
        <f t="shared" si="368"/>
        <v>2422.7823263409236</v>
      </c>
      <c r="AN3289">
        <f t="shared" si="369"/>
        <v>24227.823263409235</v>
      </c>
      <c r="AO3289">
        <f t="shared" si="370"/>
        <v>24.227823263409235</v>
      </c>
      <c r="AP3289">
        <f t="shared" si="371"/>
        <v>0.06</v>
      </c>
      <c r="AQ3289">
        <f>VLOOKUP(M3289,spp!A:H,8,FALSE)</f>
        <v>2</v>
      </c>
      <c r="AR3289" t="str">
        <f>VLOOKUP(M3289,spp!A:K,10,FALSE)</f>
        <v>Herbívoro</v>
      </c>
      <c r="AS3289" t="str">
        <f>VLOOKUP(M3289,spp!A:L,12,FALSE)</f>
        <v>LC</v>
      </c>
    </row>
    <row r="3290" spans="1:45" x14ac:dyDescent="0.3">
      <c r="A3290">
        <v>16</v>
      </c>
      <c r="B3290" s="2" t="s">
        <v>983</v>
      </c>
      <c r="C3290" s="2" t="s">
        <v>1001</v>
      </c>
      <c r="D3290" s="2" t="s">
        <v>1008</v>
      </c>
      <c r="E3290" s="2" t="s">
        <v>1394</v>
      </c>
      <c r="F3290">
        <v>2</v>
      </c>
      <c r="G3290" s="1">
        <v>41656</v>
      </c>
      <c r="H3290" s="61">
        <v>2014</v>
      </c>
      <c r="I3290" s="5" t="s">
        <v>986</v>
      </c>
      <c r="J3290" s="1">
        <v>41675</v>
      </c>
      <c r="K3290" s="66">
        <v>4</v>
      </c>
      <c r="L3290" t="str">
        <f t="shared" si="366"/>
        <v>Somero</v>
      </c>
      <c r="M3290" s="2" t="s">
        <v>1053</v>
      </c>
      <c r="N3290" t="str">
        <f>VLOOKUP(M3290,spp!A:B,2,FALSE)</f>
        <v>Halichoeres chierchiae</v>
      </c>
      <c r="O3290">
        <f t="shared" si="365"/>
        <v>1</v>
      </c>
      <c r="R3290">
        <v>1</v>
      </c>
      <c r="AJ3290">
        <f>VLOOKUP(M3290,spp!A:C,3,FALSE)</f>
        <v>1.26E-2</v>
      </c>
      <c r="AK3290">
        <f>VLOOKUP(M3290,spp!A:D,4,FALSE)</f>
        <v>3</v>
      </c>
      <c r="AL3290">
        <f t="shared" si="367"/>
        <v>24.609375</v>
      </c>
      <c r="AM3290">
        <f t="shared" si="368"/>
        <v>0.615234375</v>
      </c>
      <c r="AN3290">
        <f t="shared" si="369"/>
        <v>6.15234375</v>
      </c>
      <c r="AO3290">
        <f t="shared" si="370"/>
        <v>6.1523437499999998E-3</v>
      </c>
      <c r="AP3290">
        <f t="shared" si="371"/>
        <v>0.02</v>
      </c>
      <c r="AQ3290">
        <f>VLOOKUP(M3290,spp!A:H,8,FALSE)</f>
        <v>3.5</v>
      </c>
      <c r="AR3290" t="str">
        <f>VLOOKUP(M3290,spp!A:K,10,FALSE)</f>
        <v>Depredador</v>
      </c>
      <c r="AS3290" t="str">
        <f>VLOOKUP(M3290,spp!A:L,12,FALSE)</f>
        <v>LC</v>
      </c>
    </row>
    <row r="3291" spans="1:45" x14ac:dyDescent="0.3">
      <c r="A3291">
        <v>16</v>
      </c>
      <c r="B3291" s="2" t="s">
        <v>983</v>
      </c>
      <c r="C3291" s="2" t="s">
        <v>1001</v>
      </c>
      <c r="D3291" s="2" t="s">
        <v>1008</v>
      </c>
      <c r="E3291" s="2" t="s">
        <v>1394</v>
      </c>
      <c r="F3291">
        <v>2</v>
      </c>
      <c r="G3291" s="1">
        <v>41656</v>
      </c>
      <c r="H3291" s="61">
        <v>2014</v>
      </c>
      <c r="I3291" s="5" t="s">
        <v>986</v>
      </c>
      <c r="J3291" s="1">
        <v>41675</v>
      </c>
      <c r="K3291" s="66">
        <v>4</v>
      </c>
      <c r="L3291" t="str">
        <f t="shared" si="366"/>
        <v>Somero</v>
      </c>
      <c r="M3291" s="2" t="s">
        <v>1026</v>
      </c>
      <c r="N3291" t="str">
        <f>VLOOKUP(M3291,spp!A:B,2,FALSE)</f>
        <v>Microspathodon dorsalis</v>
      </c>
      <c r="O3291">
        <f t="shared" ref="O3291:O3354" si="372">+SUM(P3291:AF3291)</f>
        <v>1</v>
      </c>
      <c r="S3291">
        <v>1</v>
      </c>
      <c r="AJ3291">
        <f>VLOOKUP(M3291,spp!A:C,3,FALSE)</f>
        <v>2</v>
      </c>
      <c r="AK3291">
        <f>VLOOKUP(M3291,spp!A:D,4,FALSE)</f>
        <v>3</v>
      </c>
      <c r="AL3291">
        <f t="shared" si="367"/>
        <v>10718.75</v>
      </c>
      <c r="AM3291">
        <f t="shared" si="368"/>
        <v>267.96875</v>
      </c>
      <c r="AN3291">
        <f t="shared" si="369"/>
        <v>2679.6875</v>
      </c>
      <c r="AO3291">
        <f t="shared" si="370"/>
        <v>2.6796875</v>
      </c>
      <c r="AP3291">
        <f t="shared" si="371"/>
        <v>0.02</v>
      </c>
      <c r="AQ3291">
        <f>VLOOKUP(M3291,spp!A:H,8,FALSE)</f>
        <v>2.1</v>
      </c>
      <c r="AR3291" t="str">
        <f>VLOOKUP(M3291,spp!A:K,10,FALSE)</f>
        <v>Herbívoro</v>
      </c>
      <c r="AS3291" t="str">
        <f>VLOOKUP(M3291,spp!A:L,12,FALSE)</f>
        <v>LC</v>
      </c>
    </row>
    <row r="3292" spans="1:45" x14ac:dyDescent="0.3">
      <c r="A3292">
        <v>16</v>
      </c>
      <c r="B3292" s="2" t="s">
        <v>983</v>
      </c>
      <c r="C3292" s="2" t="s">
        <v>1001</v>
      </c>
      <c r="D3292" s="2" t="s">
        <v>1008</v>
      </c>
      <c r="E3292" s="2" t="s">
        <v>1394</v>
      </c>
      <c r="F3292">
        <v>2</v>
      </c>
      <c r="G3292" s="1">
        <v>41656</v>
      </c>
      <c r="H3292" s="61">
        <v>2014</v>
      </c>
      <c r="I3292" s="5" t="s">
        <v>986</v>
      </c>
      <c r="J3292" s="1">
        <v>41675</v>
      </c>
      <c r="K3292" s="66">
        <v>4</v>
      </c>
      <c r="L3292" t="str">
        <f t="shared" si="366"/>
        <v>Somero</v>
      </c>
      <c r="M3292" s="2" t="s">
        <v>1019</v>
      </c>
      <c r="N3292" t="str">
        <f>VLOOKUP(M3292,spp!A:B,2,FALSE)</f>
        <v>Stegastes acapulcoensis</v>
      </c>
      <c r="O3292">
        <f t="shared" si="372"/>
        <v>6</v>
      </c>
      <c r="Q3292">
        <v>1</v>
      </c>
      <c r="R3292">
        <v>5</v>
      </c>
      <c r="AJ3292">
        <f>VLOOKUP(M3292,spp!A:C,3,FALSE)</f>
        <v>3.49E-2</v>
      </c>
      <c r="AK3292">
        <f>VLOOKUP(M3292,spp!A:D,4,FALSE)</f>
        <v>2</v>
      </c>
      <c r="AL3292">
        <f t="shared" si="367"/>
        <v>29.228750000000002</v>
      </c>
      <c r="AM3292">
        <f t="shared" si="368"/>
        <v>0.73071875000000008</v>
      </c>
      <c r="AN3292">
        <f t="shared" si="369"/>
        <v>7.3071875000000013</v>
      </c>
      <c r="AO3292">
        <f t="shared" si="370"/>
        <v>7.3071875000000012E-3</v>
      </c>
      <c r="AP3292">
        <f t="shared" si="371"/>
        <v>0.12</v>
      </c>
      <c r="AQ3292">
        <f>VLOOKUP(M3292,spp!A:H,8,FALSE)</f>
        <v>2</v>
      </c>
      <c r="AR3292" t="str">
        <f>VLOOKUP(M3292,spp!A:K,10,FALSE)</f>
        <v>Herbívoro</v>
      </c>
      <c r="AS3292" t="str">
        <f>VLOOKUP(M3292,spp!A:L,12,FALSE)</f>
        <v>LC</v>
      </c>
    </row>
    <row r="3293" spans="1:45" x14ac:dyDescent="0.3">
      <c r="A3293">
        <v>16</v>
      </c>
      <c r="B3293" s="2" t="s">
        <v>983</v>
      </c>
      <c r="C3293" s="2" t="s">
        <v>1001</v>
      </c>
      <c r="D3293" s="2" t="s">
        <v>1008</v>
      </c>
      <c r="E3293" s="2" t="s">
        <v>1394</v>
      </c>
      <c r="F3293">
        <v>2</v>
      </c>
      <c r="G3293" s="1">
        <v>41656</v>
      </c>
      <c r="H3293" s="61">
        <v>2014</v>
      </c>
      <c r="I3293" s="5" t="s">
        <v>986</v>
      </c>
      <c r="J3293" s="1">
        <v>41675</v>
      </c>
      <c r="K3293" s="66">
        <v>4</v>
      </c>
      <c r="L3293" t="str">
        <f t="shared" si="366"/>
        <v>Somero</v>
      </c>
      <c r="M3293" s="2" t="s">
        <v>1066</v>
      </c>
      <c r="N3293" t="str">
        <f>VLOOKUP(M3293,spp!A:B,2,FALSE)</f>
        <v>Caranx melampygus</v>
      </c>
      <c r="O3293">
        <f t="shared" si="372"/>
        <v>1</v>
      </c>
      <c r="T3293">
        <v>1</v>
      </c>
      <c r="AJ3293">
        <f>VLOOKUP(M3293,spp!A:C,3,FALSE)</f>
        <v>2</v>
      </c>
      <c r="AK3293">
        <f>VLOOKUP(M3293,spp!A:D,4,FALSE)</f>
        <v>2</v>
      </c>
      <c r="AL3293">
        <f t="shared" si="367"/>
        <v>1250</v>
      </c>
      <c r="AM3293">
        <f t="shared" si="368"/>
        <v>31.25</v>
      </c>
      <c r="AN3293">
        <f t="shared" si="369"/>
        <v>312.5</v>
      </c>
      <c r="AO3293">
        <f t="shared" si="370"/>
        <v>0.3125</v>
      </c>
      <c r="AP3293">
        <f t="shared" si="371"/>
        <v>0.02</v>
      </c>
      <c r="AQ3293">
        <f>VLOOKUP(M3293,spp!A:H,8,FALSE)</f>
        <v>4.5</v>
      </c>
      <c r="AR3293" t="str">
        <f>VLOOKUP(M3293,spp!A:K,10,FALSE)</f>
        <v>Depredador Tope</v>
      </c>
      <c r="AS3293" t="str">
        <f>VLOOKUP(M3293,spp!A:L,12,FALSE)</f>
        <v>NE</v>
      </c>
    </row>
    <row r="3294" spans="1:45" x14ac:dyDescent="0.3">
      <c r="A3294">
        <v>16</v>
      </c>
      <c r="B3294" s="2" t="s">
        <v>983</v>
      </c>
      <c r="C3294" s="2" t="s">
        <v>1001</v>
      </c>
      <c r="D3294" s="2" t="s">
        <v>1008</v>
      </c>
      <c r="E3294" s="2" t="s">
        <v>1394</v>
      </c>
      <c r="F3294">
        <v>2</v>
      </c>
      <c r="G3294" s="1">
        <v>41656</v>
      </c>
      <c r="H3294" s="61">
        <v>2014</v>
      </c>
      <c r="I3294" s="5" t="s">
        <v>986</v>
      </c>
      <c r="J3294" s="1">
        <v>41675</v>
      </c>
      <c r="K3294" s="66">
        <v>4</v>
      </c>
      <c r="L3294" t="str">
        <f t="shared" si="366"/>
        <v>Somero</v>
      </c>
      <c r="M3294" s="2" t="s">
        <v>1048</v>
      </c>
      <c r="N3294" t="str">
        <f>VLOOKUP(M3294,spp!A:B,2,FALSE)</f>
        <v>Scarus ghobban</v>
      </c>
      <c r="O3294">
        <f t="shared" si="372"/>
        <v>3</v>
      </c>
      <c r="R3294">
        <v>1</v>
      </c>
      <c r="S3294">
        <v>2</v>
      </c>
      <c r="AJ3294">
        <f>VLOOKUP(M3294,spp!A:C,3,FALSE)</f>
        <v>2</v>
      </c>
      <c r="AK3294">
        <f>VLOOKUP(M3294,spp!A:D,4,FALSE)</f>
        <v>2.919</v>
      </c>
      <c r="AL3294">
        <f t="shared" si="367"/>
        <v>20185.072023506727</v>
      </c>
      <c r="AM3294">
        <f t="shared" si="368"/>
        <v>504.62680058766819</v>
      </c>
      <c r="AN3294">
        <f t="shared" si="369"/>
        <v>5046.2680058766819</v>
      </c>
      <c r="AO3294">
        <f t="shared" si="370"/>
        <v>5.0462680058766818</v>
      </c>
      <c r="AP3294">
        <f t="shared" si="371"/>
        <v>0.06</v>
      </c>
      <c r="AQ3294">
        <f>VLOOKUP(M3294,spp!A:H,8,FALSE)</f>
        <v>2</v>
      </c>
      <c r="AR3294" t="str">
        <f>VLOOKUP(M3294,spp!A:K,10,FALSE)</f>
        <v>Herbívoro</v>
      </c>
      <c r="AS3294" t="str">
        <f>VLOOKUP(M3294,spp!A:L,12,FALSE)</f>
        <v>LC</v>
      </c>
    </row>
    <row r="3295" spans="1:45" x14ac:dyDescent="0.3">
      <c r="A3295">
        <v>16</v>
      </c>
      <c r="B3295" s="2" t="s">
        <v>983</v>
      </c>
      <c r="C3295" s="2" t="s">
        <v>1001</v>
      </c>
      <c r="D3295" s="2" t="s">
        <v>1008</v>
      </c>
      <c r="E3295" s="2" t="s">
        <v>1394</v>
      </c>
      <c r="F3295">
        <v>2</v>
      </c>
      <c r="G3295" s="1">
        <v>41656</v>
      </c>
      <c r="H3295" s="61">
        <v>2014</v>
      </c>
      <c r="I3295" s="5" t="s">
        <v>986</v>
      </c>
      <c r="J3295" s="1">
        <v>41675</v>
      </c>
      <c r="K3295" s="66">
        <v>4</v>
      </c>
      <c r="L3295" t="str">
        <f t="shared" si="366"/>
        <v>Somero</v>
      </c>
      <c r="M3295" s="2" t="s">
        <v>1021</v>
      </c>
      <c r="N3295" t="str">
        <f>VLOOKUP(M3295,spp!A:B,2,FALSE)</f>
        <v>Johnrandallia nigrirostris</v>
      </c>
      <c r="O3295">
        <f t="shared" si="372"/>
        <v>3</v>
      </c>
      <c r="Q3295">
        <v>3</v>
      </c>
      <c r="AJ3295">
        <f>VLOOKUP(M3295,spp!A:C,3,FALSE)</f>
        <v>2</v>
      </c>
      <c r="AK3295">
        <f>VLOOKUP(M3295,spp!A:D,4,FALSE)</f>
        <v>3</v>
      </c>
      <c r="AL3295">
        <f t="shared" si="367"/>
        <v>2531.25</v>
      </c>
      <c r="AM3295">
        <f t="shared" si="368"/>
        <v>63.28125</v>
      </c>
      <c r="AN3295">
        <f t="shared" si="369"/>
        <v>632.8125</v>
      </c>
      <c r="AO3295">
        <f t="shared" si="370"/>
        <v>0.6328125</v>
      </c>
      <c r="AP3295">
        <f t="shared" si="371"/>
        <v>0.06</v>
      </c>
      <c r="AQ3295">
        <f>VLOOKUP(M3295,spp!A:H,8,FALSE)</f>
        <v>3</v>
      </c>
      <c r="AR3295" t="str">
        <f>VLOOKUP(M3295,spp!A:K,10,FALSE)</f>
        <v>Depredador</v>
      </c>
      <c r="AS3295" t="str">
        <f>VLOOKUP(M3295,spp!A:L,12,FALSE)</f>
        <v>LC</v>
      </c>
    </row>
    <row r="3296" spans="1:45" x14ac:dyDescent="0.3">
      <c r="A3296">
        <v>16</v>
      </c>
      <c r="B3296" s="2" t="s">
        <v>983</v>
      </c>
      <c r="C3296" s="2" t="s">
        <v>1001</v>
      </c>
      <c r="D3296" s="2" t="s">
        <v>1008</v>
      </c>
      <c r="E3296" s="2" t="s">
        <v>1394</v>
      </c>
      <c r="F3296">
        <v>2</v>
      </c>
      <c r="G3296" s="1">
        <v>41656</v>
      </c>
      <c r="H3296" s="61">
        <v>2014</v>
      </c>
      <c r="I3296" s="5" t="s">
        <v>986</v>
      </c>
      <c r="J3296" s="1">
        <v>41675</v>
      </c>
      <c r="K3296" s="66">
        <v>4</v>
      </c>
      <c r="L3296" t="str">
        <f t="shared" si="366"/>
        <v>Somero</v>
      </c>
      <c r="M3296" s="2" t="s">
        <v>1393</v>
      </c>
      <c r="N3296" t="str">
        <f>VLOOKUP(M3296,spp!A:B,2,FALSE)</f>
        <v>Kiphosus sp.</v>
      </c>
      <c r="O3296">
        <f t="shared" si="372"/>
        <v>15</v>
      </c>
      <c r="Q3296">
        <v>3</v>
      </c>
      <c r="R3296">
        <v>4</v>
      </c>
      <c r="S3296">
        <v>8</v>
      </c>
      <c r="AJ3296">
        <f>VLOOKUP(M3296,spp!A:C,3,FALSE)</f>
        <v>2.18E-2</v>
      </c>
      <c r="AK3296">
        <f>VLOOKUP(M3296,spp!A:D,4,FALSE)</f>
        <v>3</v>
      </c>
      <c r="AL3296">
        <f t="shared" si="367"/>
        <v>1132.578125</v>
      </c>
      <c r="AM3296">
        <f t="shared" si="368"/>
        <v>28.314453125</v>
      </c>
      <c r="AN3296">
        <f t="shared" si="369"/>
        <v>283.14453125</v>
      </c>
      <c r="AO3296">
        <f t="shared" si="370"/>
        <v>0.28314453125</v>
      </c>
      <c r="AP3296">
        <f t="shared" si="371"/>
        <v>0.3</v>
      </c>
      <c r="AQ3296">
        <f>VLOOKUP(M3296,spp!A:H,8,FALSE)</f>
        <v>2.9</v>
      </c>
      <c r="AR3296" t="str">
        <f>VLOOKUP(M3296,spp!A:K,10,FALSE)</f>
        <v>Herbívoro</v>
      </c>
      <c r="AS3296" t="str">
        <f>VLOOKUP(M3296,spp!A:L,12,FALSE)</f>
        <v>LC</v>
      </c>
    </row>
    <row r="3297" spans="1:45" x14ac:dyDescent="0.3">
      <c r="A3297">
        <v>16</v>
      </c>
      <c r="B3297" s="2" t="s">
        <v>983</v>
      </c>
      <c r="C3297" s="2" t="s">
        <v>1001</v>
      </c>
      <c r="D3297" s="2" t="s">
        <v>1008</v>
      </c>
      <c r="E3297" s="2" t="s">
        <v>1394</v>
      </c>
      <c r="F3297">
        <v>2</v>
      </c>
      <c r="G3297" s="1">
        <v>41656</v>
      </c>
      <c r="H3297" s="61">
        <v>2014</v>
      </c>
      <c r="I3297" s="5" t="s">
        <v>986</v>
      </c>
      <c r="J3297" s="1">
        <v>41675</v>
      </c>
      <c r="K3297" s="66">
        <v>4</v>
      </c>
      <c r="L3297" t="str">
        <f t="shared" si="366"/>
        <v>Somero</v>
      </c>
      <c r="M3297" s="2" t="s">
        <v>1067</v>
      </c>
      <c r="N3297" t="str">
        <f>VLOOKUP(M3297,spp!A:B,2,FALSE)</f>
        <v>Acanthurus xanthopterus</v>
      </c>
      <c r="O3297">
        <f t="shared" si="372"/>
        <v>1</v>
      </c>
      <c r="S3297">
        <v>1</v>
      </c>
      <c r="AJ3297">
        <f>VLOOKUP(M3297,spp!A:C,3,FALSE)</f>
        <v>2.673E-2</v>
      </c>
      <c r="AK3297">
        <f>VLOOKUP(M3297,spp!A:D,4,FALSE)</f>
        <v>2</v>
      </c>
      <c r="AL3297">
        <f t="shared" si="367"/>
        <v>8.1860625000000002</v>
      </c>
      <c r="AM3297">
        <f t="shared" si="368"/>
        <v>0.20465156249999999</v>
      </c>
      <c r="AN3297">
        <f t="shared" si="369"/>
        <v>2.0465156250000001</v>
      </c>
      <c r="AO3297">
        <f t="shared" si="370"/>
        <v>2.0465156250000002E-3</v>
      </c>
      <c r="AP3297">
        <f t="shared" si="371"/>
        <v>0.02</v>
      </c>
      <c r="AQ3297">
        <f>VLOOKUP(M3297,spp!A:H,8,FALSE)</f>
        <v>2.9</v>
      </c>
      <c r="AR3297" t="str">
        <f>VLOOKUP(M3297,spp!A:K,10,FALSE)</f>
        <v>Herbívoro</v>
      </c>
      <c r="AS3297" t="str">
        <f>VLOOKUP(M3297,spp!A:L,12,FALSE)</f>
        <v>LC</v>
      </c>
    </row>
    <row r="3298" spans="1:45" x14ac:dyDescent="0.3">
      <c r="A3298">
        <v>16</v>
      </c>
      <c r="B3298" s="2" t="s">
        <v>983</v>
      </c>
      <c r="C3298" s="2" t="s">
        <v>1001</v>
      </c>
      <c r="D3298" s="2" t="s">
        <v>1008</v>
      </c>
      <c r="E3298" s="2" t="s">
        <v>1394</v>
      </c>
      <c r="F3298">
        <v>2</v>
      </c>
      <c r="G3298" s="1">
        <v>41656</v>
      </c>
      <c r="H3298" s="61">
        <v>2014</v>
      </c>
      <c r="I3298" s="5" t="s">
        <v>986</v>
      </c>
      <c r="J3298" s="1">
        <v>41675</v>
      </c>
      <c r="K3298" s="66">
        <v>4</v>
      </c>
      <c r="L3298" t="str">
        <f t="shared" si="366"/>
        <v>Somero</v>
      </c>
      <c r="M3298" s="2" t="s">
        <v>1047</v>
      </c>
      <c r="N3298" t="str">
        <f>VLOOKUP(M3298,spp!A:B,2,FALSE)</f>
        <v>Scarus rubroviolaceus</v>
      </c>
      <c r="O3298">
        <f t="shared" si="372"/>
        <v>2</v>
      </c>
      <c r="S3298">
        <v>2</v>
      </c>
      <c r="AJ3298">
        <f>VLOOKUP(M3298,spp!A:C,3,FALSE)</f>
        <v>1</v>
      </c>
      <c r="AK3298">
        <f>VLOOKUP(M3298,spp!A:D,4,FALSE)</f>
        <v>3.109</v>
      </c>
      <c r="AL3298">
        <f t="shared" si="367"/>
        <v>14643.176226847774</v>
      </c>
      <c r="AM3298">
        <f t="shared" si="368"/>
        <v>366.07940567119437</v>
      </c>
      <c r="AN3298">
        <f t="shared" si="369"/>
        <v>3660.7940567119435</v>
      </c>
      <c r="AO3298">
        <f t="shared" si="370"/>
        <v>3.6607940567119437</v>
      </c>
      <c r="AP3298">
        <f t="shared" si="371"/>
        <v>0.04</v>
      </c>
      <c r="AQ3298">
        <f>VLOOKUP(M3298,spp!A:H,8,FALSE)</f>
        <v>2</v>
      </c>
      <c r="AR3298" t="str">
        <f>VLOOKUP(M3298,spp!A:K,10,FALSE)</f>
        <v>Herbívoro</v>
      </c>
      <c r="AS3298" t="str">
        <f>VLOOKUP(M3298,spp!A:L,12,FALSE)</f>
        <v>LC</v>
      </c>
    </row>
    <row r="3299" spans="1:45" x14ac:dyDescent="0.3">
      <c r="A3299">
        <v>16</v>
      </c>
      <c r="B3299" s="2" t="s">
        <v>983</v>
      </c>
      <c r="C3299" s="2" t="s">
        <v>1001</v>
      </c>
      <c r="D3299" s="2" t="s">
        <v>1008</v>
      </c>
      <c r="E3299" s="2" t="s">
        <v>1394</v>
      </c>
      <c r="F3299">
        <v>2</v>
      </c>
      <c r="G3299" s="1">
        <v>41656</v>
      </c>
      <c r="H3299" s="61">
        <v>2014</v>
      </c>
      <c r="I3299" s="5" t="s">
        <v>986</v>
      </c>
      <c r="J3299" s="1">
        <v>41675</v>
      </c>
      <c r="K3299" s="66">
        <v>4</v>
      </c>
      <c r="L3299" t="str">
        <f t="shared" si="366"/>
        <v>Somero</v>
      </c>
      <c r="M3299" s="2" t="s">
        <v>1076</v>
      </c>
      <c r="N3299" t="str">
        <f>VLOOKUP(M3299,spp!A:B,2,FALSE)</f>
        <v>Acanthurus triostegus</v>
      </c>
      <c r="O3299">
        <f t="shared" si="372"/>
        <v>1</v>
      </c>
      <c r="S3299">
        <v>1</v>
      </c>
      <c r="AJ3299">
        <f>VLOOKUP(M3299,spp!A:C,3,FALSE)</f>
        <v>8</v>
      </c>
      <c r="AK3299">
        <f>VLOOKUP(M3299,spp!A:D,4,FALSE)</f>
        <v>2.57</v>
      </c>
      <c r="AL3299">
        <f t="shared" si="367"/>
        <v>12522.694105724164</v>
      </c>
      <c r="AM3299">
        <f t="shared" si="368"/>
        <v>313.06735264310407</v>
      </c>
      <c r="AN3299">
        <f t="shared" si="369"/>
        <v>3130.673526431041</v>
      </c>
      <c r="AO3299">
        <f t="shared" si="370"/>
        <v>3.1306735264310408</v>
      </c>
      <c r="AP3299">
        <f t="shared" si="371"/>
        <v>0.02</v>
      </c>
      <c r="AQ3299">
        <f>VLOOKUP(M3299,spp!A:H,8,FALSE)</f>
        <v>2.8</v>
      </c>
      <c r="AR3299" t="str">
        <f>VLOOKUP(M3299,spp!A:K,10,FALSE)</f>
        <v>Herbívoro</v>
      </c>
      <c r="AS3299" t="str">
        <f>VLOOKUP(M3299,spp!A:L,12,FALSE)</f>
        <v>LC</v>
      </c>
    </row>
    <row r="3300" spans="1:45" x14ac:dyDescent="0.3">
      <c r="A3300">
        <v>16</v>
      </c>
      <c r="B3300" s="2" t="s">
        <v>983</v>
      </c>
      <c r="C3300" s="2" t="s">
        <v>1001</v>
      </c>
      <c r="D3300" s="2" t="s">
        <v>1008</v>
      </c>
      <c r="E3300" s="2" t="s">
        <v>1394</v>
      </c>
      <c r="F3300">
        <v>3</v>
      </c>
      <c r="G3300" s="1">
        <v>41656</v>
      </c>
      <c r="H3300" s="61">
        <v>2014</v>
      </c>
      <c r="I3300" s="5" t="s">
        <v>986</v>
      </c>
      <c r="J3300" s="1">
        <v>41675</v>
      </c>
      <c r="K3300" s="66">
        <v>7</v>
      </c>
      <c r="L3300" t="str">
        <f t="shared" si="366"/>
        <v>Profundo</v>
      </c>
      <c r="M3300" s="2" t="s">
        <v>1021</v>
      </c>
      <c r="N3300" t="str">
        <f>VLOOKUP(M3300,spp!A:B,2,FALSE)</f>
        <v>Johnrandallia nigrirostris</v>
      </c>
      <c r="O3300">
        <f t="shared" si="372"/>
        <v>7</v>
      </c>
      <c r="Q3300">
        <v>7</v>
      </c>
      <c r="AJ3300">
        <f>VLOOKUP(M3300,spp!A:C,3,FALSE)</f>
        <v>2</v>
      </c>
      <c r="AK3300">
        <f>VLOOKUP(M3300,spp!A:D,4,FALSE)</f>
        <v>3</v>
      </c>
      <c r="AL3300">
        <f t="shared" si="367"/>
        <v>5906.25</v>
      </c>
      <c r="AM3300">
        <f t="shared" si="368"/>
        <v>147.65625</v>
      </c>
      <c r="AN3300">
        <f t="shared" si="369"/>
        <v>1476.5625</v>
      </c>
      <c r="AO3300">
        <f t="shared" si="370"/>
        <v>1.4765625</v>
      </c>
      <c r="AP3300">
        <f t="shared" si="371"/>
        <v>0.14000000000000001</v>
      </c>
      <c r="AQ3300">
        <f>VLOOKUP(M3300,spp!A:H,8,FALSE)</f>
        <v>3</v>
      </c>
      <c r="AR3300" t="str">
        <f>VLOOKUP(M3300,spp!A:K,10,FALSE)</f>
        <v>Depredador</v>
      </c>
      <c r="AS3300" t="str">
        <f>VLOOKUP(M3300,spp!A:L,12,FALSE)</f>
        <v>LC</v>
      </c>
    </row>
    <row r="3301" spans="1:45" x14ac:dyDescent="0.3">
      <c r="A3301">
        <v>16</v>
      </c>
      <c r="B3301" s="2" t="s">
        <v>983</v>
      </c>
      <c r="C3301" s="2" t="s">
        <v>1001</v>
      </c>
      <c r="D3301" s="2" t="s">
        <v>1008</v>
      </c>
      <c r="E3301" s="2" t="s">
        <v>1394</v>
      </c>
      <c r="F3301">
        <v>3</v>
      </c>
      <c r="G3301" s="1">
        <v>41656</v>
      </c>
      <c r="H3301" s="61">
        <v>2014</v>
      </c>
      <c r="I3301" s="5" t="s">
        <v>986</v>
      </c>
      <c r="J3301" s="1">
        <v>41675</v>
      </c>
      <c r="K3301" s="66">
        <v>7</v>
      </c>
      <c r="L3301" t="str">
        <f t="shared" si="366"/>
        <v>Profundo</v>
      </c>
      <c r="M3301" s="2" t="s">
        <v>1043</v>
      </c>
      <c r="N3301" t="str">
        <f>VLOOKUP(M3301,spp!A:B,2,FALSE)</f>
        <v>Haemulon maculicauda</v>
      </c>
      <c r="O3301">
        <f t="shared" si="372"/>
        <v>10</v>
      </c>
      <c r="R3301">
        <v>10</v>
      </c>
      <c r="AJ3301">
        <f>VLOOKUP(M3301,spp!A:C,3,FALSE)</f>
        <v>8</v>
      </c>
      <c r="AK3301">
        <f>VLOOKUP(M3301,spp!A:D,4,FALSE)</f>
        <v>3.16</v>
      </c>
      <c r="AL3301">
        <f t="shared" si="367"/>
        <v>234059.15246072772</v>
      </c>
      <c r="AM3301">
        <f t="shared" si="368"/>
        <v>5851.4788115181927</v>
      </c>
      <c r="AN3301">
        <f t="shared" si="369"/>
        <v>58514.788115181931</v>
      </c>
      <c r="AO3301">
        <f t="shared" si="370"/>
        <v>58.514788115181929</v>
      </c>
      <c r="AP3301">
        <f t="shared" si="371"/>
        <v>0.2</v>
      </c>
      <c r="AQ3301">
        <f>VLOOKUP(M3301,spp!A:H,8,FALSE)</f>
        <v>4.2</v>
      </c>
      <c r="AR3301" t="str">
        <f>VLOOKUP(M3301,spp!A:K,10,FALSE)</f>
        <v>Depredador Tope</v>
      </c>
      <c r="AS3301" t="str">
        <f>VLOOKUP(M3301,spp!A:L,12,FALSE)</f>
        <v>LC</v>
      </c>
    </row>
    <row r="3302" spans="1:45" x14ac:dyDescent="0.3">
      <c r="A3302">
        <v>16</v>
      </c>
      <c r="B3302" s="2" t="s">
        <v>983</v>
      </c>
      <c r="C3302" s="2" t="s">
        <v>1001</v>
      </c>
      <c r="D3302" s="2" t="s">
        <v>1008</v>
      </c>
      <c r="E3302" s="2" t="s">
        <v>1394</v>
      </c>
      <c r="F3302">
        <v>3</v>
      </c>
      <c r="G3302" s="1">
        <v>41656</v>
      </c>
      <c r="H3302" s="61">
        <v>2014</v>
      </c>
      <c r="I3302" s="5" t="s">
        <v>986</v>
      </c>
      <c r="J3302" s="1">
        <v>41675</v>
      </c>
      <c r="K3302" s="66">
        <v>7</v>
      </c>
      <c r="L3302" t="str">
        <f t="shared" si="366"/>
        <v>Profundo</v>
      </c>
      <c r="M3302" s="2" t="s">
        <v>1054</v>
      </c>
      <c r="N3302" t="str">
        <f>VLOOKUP(M3302,spp!A:B,2,FALSE)</f>
        <v>Halichoeres nicholsi</v>
      </c>
      <c r="O3302">
        <f t="shared" si="372"/>
        <v>7</v>
      </c>
      <c r="R3302">
        <v>6</v>
      </c>
      <c r="S3302">
        <v>1</v>
      </c>
      <c r="AJ3302">
        <f>VLOOKUP(M3302,spp!A:C,3,FALSE)</f>
        <v>1.26E-2</v>
      </c>
      <c r="AK3302">
        <f>VLOOKUP(M3302,spp!A:D,4,FALSE)</f>
        <v>3</v>
      </c>
      <c r="AL3302">
        <f t="shared" si="367"/>
        <v>215.18437499999999</v>
      </c>
      <c r="AM3302">
        <f t="shared" si="368"/>
        <v>5.3796093749999994</v>
      </c>
      <c r="AN3302">
        <f t="shared" si="369"/>
        <v>53.796093749999997</v>
      </c>
      <c r="AO3302">
        <f t="shared" si="370"/>
        <v>5.3796093749999996E-2</v>
      </c>
      <c r="AP3302">
        <f t="shared" si="371"/>
        <v>0.14000000000000001</v>
      </c>
      <c r="AQ3302">
        <f>VLOOKUP(M3302,spp!A:H,8,FALSE)</f>
        <v>4</v>
      </c>
      <c r="AR3302" t="str">
        <f>VLOOKUP(M3302,spp!A:K,10,FALSE)</f>
        <v>Depredador Tope</v>
      </c>
      <c r="AS3302" t="str">
        <f>VLOOKUP(M3302,spp!A:L,12,FALSE)</f>
        <v>LC</v>
      </c>
    </row>
    <row r="3303" spans="1:45" x14ac:dyDescent="0.3">
      <c r="A3303">
        <v>16</v>
      </c>
      <c r="B3303" s="2" t="s">
        <v>983</v>
      </c>
      <c r="C3303" s="2" t="s">
        <v>1001</v>
      </c>
      <c r="D3303" s="2" t="s">
        <v>1008</v>
      </c>
      <c r="E3303" s="2" t="s">
        <v>1394</v>
      </c>
      <c r="F3303">
        <v>3</v>
      </c>
      <c r="G3303" s="1">
        <v>41656</v>
      </c>
      <c r="H3303" s="61">
        <v>2014</v>
      </c>
      <c r="I3303" s="5" t="s">
        <v>986</v>
      </c>
      <c r="J3303" s="1">
        <v>41675</v>
      </c>
      <c r="K3303" s="66">
        <v>7</v>
      </c>
      <c r="L3303" t="str">
        <f t="shared" si="366"/>
        <v>Profundo</v>
      </c>
      <c r="M3303" s="2" t="s">
        <v>1025</v>
      </c>
      <c r="N3303" t="str">
        <f>VLOOKUP(M3303,spp!A:B,2,FALSE)</f>
        <v>Abudefduf troschelii</v>
      </c>
      <c r="O3303">
        <f t="shared" si="372"/>
        <v>1</v>
      </c>
      <c r="R3303">
        <v>1</v>
      </c>
      <c r="AJ3303">
        <f>VLOOKUP(M3303,spp!A:C,3,FALSE)</f>
        <v>1.6E-2</v>
      </c>
      <c r="AK3303">
        <f>VLOOKUP(M3303,spp!A:D,4,FALSE)</f>
        <v>3</v>
      </c>
      <c r="AL3303">
        <f t="shared" si="367"/>
        <v>31.25</v>
      </c>
      <c r="AM3303">
        <f t="shared" si="368"/>
        <v>0.78125</v>
      </c>
      <c r="AN3303">
        <f t="shared" si="369"/>
        <v>7.8125</v>
      </c>
      <c r="AO3303">
        <f t="shared" si="370"/>
        <v>7.8125E-3</v>
      </c>
      <c r="AP3303">
        <f t="shared" si="371"/>
        <v>0.02</v>
      </c>
      <c r="AQ3303">
        <f>VLOOKUP(M3303,spp!A:H,8,FALSE)</f>
        <v>3</v>
      </c>
      <c r="AR3303" t="str">
        <f>VLOOKUP(M3303,spp!A:K,10,FALSE)</f>
        <v>Planctívoro</v>
      </c>
      <c r="AS3303" t="str">
        <f>VLOOKUP(M3303,spp!A:L,12,FALSE)</f>
        <v>LC</v>
      </c>
    </row>
    <row r="3304" spans="1:45" x14ac:dyDescent="0.3">
      <c r="A3304">
        <v>16</v>
      </c>
      <c r="B3304" s="2" t="s">
        <v>983</v>
      </c>
      <c r="C3304" s="2" t="s">
        <v>1001</v>
      </c>
      <c r="D3304" s="2" t="s">
        <v>1008</v>
      </c>
      <c r="E3304" s="2" t="s">
        <v>1394</v>
      </c>
      <c r="F3304">
        <v>3</v>
      </c>
      <c r="G3304" s="1">
        <v>41656</v>
      </c>
      <c r="H3304" s="61">
        <v>2014</v>
      </c>
      <c r="I3304" s="5" t="s">
        <v>986</v>
      </c>
      <c r="J3304" s="1">
        <v>41675</v>
      </c>
      <c r="K3304" s="66">
        <v>7</v>
      </c>
      <c r="L3304" t="str">
        <f t="shared" si="366"/>
        <v>Profundo</v>
      </c>
      <c r="M3304" s="2" t="s">
        <v>1033</v>
      </c>
      <c r="N3304" t="str">
        <f>VLOOKUP(M3304,spp!A:B,2,FALSE)</f>
        <v>Cephalopholis panamensis</v>
      </c>
      <c r="O3304">
        <f t="shared" si="372"/>
        <v>2</v>
      </c>
      <c r="Q3304">
        <v>1</v>
      </c>
      <c r="R3304">
        <v>1</v>
      </c>
      <c r="AJ3304">
        <f>VLOOKUP(M3304,spp!A:C,3,FALSE)</f>
        <v>2</v>
      </c>
      <c r="AK3304">
        <f>VLOOKUP(M3304,spp!A:D,4,FALSE)</f>
        <v>3</v>
      </c>
      <c r="AL3304">
        <f t="shared" si="367"/>
        <v>4750</v>
      </c>
      <c r="AM3304">
        <f t="shared" si="368"/>
        <v>118.75</v>
      </c>
      <c r="AN3304">
        <f t="shared" si="369"/>
        <v>1187.5</v>
      </c>
      <c r="AO3304">
        <f t="shared" si="370"/>
        <v>1.1875</v>
      </c>
      <c r="AP3304">
        <f t="shared" si="371"/>
        <v>0.04</v>
      </c>
      <c r="AQ3304">
        <f>VLOOKUP(M3304,spp!A:H,8,FALSE)</f>
        <v>4</v>
      </c>
      <c r="AR3304" t="str">
        <f>VLOOKUP(M3304,spp!A:K,10,FALSE)</f>
        <v>Depredador Tope</v>
      </c>
      <c r="AS3304" t="str">
        <f>VLOOKUP(M3304,spp!A:L,12,FALSE)</f>
        <v>LC</v>
      </c>
    </row>
    <row r="3305" spans="1:45" x14ac:dyDescent="0.3">
      <c r="A3305">
        <v>16</v>
      </c>
      <c r="B3305" s="2" t="s">
        <v>983</v>
      </c>
      <c r="C3305" s="2" t="s">
        <v>1001</v>
      </c>
      <c r="D3305" s="2" t="s">
        <v>1008</v>
      </c>
      <c r="E3305" s="2" t="s">
        <v>1394</v>
      </c>
      <c r="F3305">
        <v>3</v>
      </c>
      <c r="G3305" s="1">
        <v>41656</v>
      </c>
      <c r="H3305" s="61">
        <v>2014</v>
      </c>
      <c r="I3305" s="5" t="s">
        <v>986</v>
      </c>
      <c r="J3305" s="1">
        <v>41675</v>
      </c>
      <c r="K3305" s="66">
        <v>7</v>
      </c>
      <c r="L3305" t="str">
        <f t="shared" si="366"/>
        <v>Profundo</v>
      </c>
      <c r="M3305" s="2" t="s">
        <v>1040</v>
      </c>
      <c r="N3305" t="str">
        <f>VLOOKUP(M3305,spp!A:B,2,FALSE)</f>
        <v>Sufflamen verres</v>
      </c>
      <c r="O3305">
        <f t="shared" si="372"/>
        <v>3</v>
      </c>
      <c r="R3305">
        <v>3</v>
      </c>
      <c r="AJ3305">
        <f>VLOOKUP(M3305,spp!A:C,3,FALSE)</f>
        <v>2</v>
      </c>
      <c r="AK3305">
        <f>VLOOKUP(M3305,spp!A:D,4,FALSE)</f>
        <v>3</v>
      </c>
      <c r="AL3305">
        <f t="shared" si="367"/>
        <v>11718.75</v>
      </c>
      <c r="AM3305">
        <f t="shared" si="368"/>
        <v>292.96875</v>
      </c>
      <c r="AN3305">
        <f t="shared" si="369"/>
        <v>2929.6875</v>
      </c>
      <c r="AO3305">
        <f t="shared" si="370"/>
        <v>2.9296875</v>
      </c>
      <c r="AP3305">
        <f t="shared" si="371"/>
        <v>0.06</v>
      </c>
      <c r="AQ3305">
        <f>VLOOKUP(M3305,spp!A:H,8,FALSE)</f>
        <v>3.3</v>
      </c>
      <c r="AR3305" t="str">
        <f>VLOOKUP(M3305,spp!A:K,10,FALSE)</f>
        <v>Depredador</v>
      </c>
      <c r="AS3305" t="str">
        <f>VLOOKUP(M3305,spp!A:L,12,FALSE)</f>
        <v>LC</v>
      </c>
    </row>
    <row r="3306" spans="1:45" x14ac:dyDescent="0.3">
      <c r="A3306">
        <v>16</v>
      </c>
      <c r="B3306" s="2" t="s">
        <v>983</v>
      </c>
      <c r="C3306" s="2" t="s">
        <v>1001</v>
      </c>
      <c r="D3306" s="2" t="s">
        <v>1008</v>
      </c>
      <c r="E3306" s="2" t="s">
        <v>1394</v>
      </c>
      <c r="F3306">
        <v>3</v>
      </c>
      <c r="G3306" s="1">
        <v>41656</v>
      </c>
      <c r="H3306" s="61">
        <v>2014</v>
      </c>
      <c r="I3306" s="5" t="s">
        <v>986</v>
      </c>
      <c r="J3306" s="1">
        <v>41675</v>
      </c>
      <c r="K3306" s="66">
        <v>7</v>
      </c>
      <c r="L3306" t="str">
        <f t="shared" si="366"/>
        <v>Profundo</v>
      </c>
      <c r="M3306" s="2" t="s">
        <v>1041</v>
      </c>
      <c r="N3306" t="str">
        <f>VLOOKUP(M3306,spp!A:B,2,FALSE)</f>
        <v>Chromis atrilobata</v>
      </c>
      <c r="O3306">
        <f t="shared" si="372"/>
        <v>250</v>
      </c>
      <c r="Q3306">
        <v>250</v>
      </c>
      <c r="AJ3306">
        <f>VLOOKUP(M3306,spp!A:C,3,FALSE)</f>
        <v>5</v>
      </c>
      <c r="AK3306">
        <f>VLOOKUP(M3306,spp!A:D,4,FALSE)</f>
        <v>3.41655</v>
      </c>
      <c r="AL3306">
        <f t="shared" si="367"/>
        <v>1220676.4681485482</v>
      </c>
      <c r="AM3306">
        <f t="shared" si="368"/>
        <v>30516.911703713704</v>
      </c>
      <c r="AN3306">
        <f t="shared" si="369"/>
        <v>305169.11703713704</v>
      </c>
      <c r="AO3306">
        <f t="shared" si="370"/>
        <v>305.16911703713703</v>
      </c>
      <c r="AP3306">
        <f t="shared" si="371"/>
        <v>5</v>
      </c>
      <c r="AQ3306">
        <f>VLOOKUP(M3306,spp!A:H,8,FALSE)</f>
        <v>3.4</v>
      </c>
      <c r="AR3306" t="str">
        <f>VLOOKUP(M3306,spp!A:K,10,FALSE)</f>
        <v>Planctívoro</v>
      </c>
      <c r="AS3306" t="str">
        <f>VLOOKUP(M3306,spp!A:L,12,FALSE)</f>
        <v>LC</v>
      </c>
    </row>
    <row r="3307" spans="1:45" x14ac:dyDescent="0.3">
      <c r="A3307">
        <v>16</v>
      </c>
      <c r="B3307" s="2" t="s">
        <v>983</v>
      </c>
      <c r="C3307" s="2" t="s">
        <v>1001</v>
      </c>
      <c r="D3307" s="2" t="s">
        <v>1008</v>
      </c>
      <c r="E3307" s="2" t="s">
        <v>1394</v>
      </c>
      <c r="F3307">
        <v>3</v>
      </c>
      <c r="G3307" s="1">
        <v>41656</v>
      </c>
      <c r="H3307" s="61">
        <v>2014</v>
      </c>
      <c r="I3307" s="5" t="s">
        <v>986</v>
      </c>
      <c r="J3307" s="1">
        <v>41675</v>
      </c>
      <c r="K3307" s="66">
        <v>7</v>
      </c>
      <c r="L3307" t="str">
        <f t="shared" si="366"/>
        <v>Profundo</v>
      </c>
      <c r="M3307" s="2" t="s">
        <v>1048</v>
      </c>
      <c r="N3307" t="str">
        <f>VLOOKUP(M3307,spp!A:B,2,FALSE)</f>
        <v>Scarus ghobban</v>
      </c>
      <c r="O3307">
        <f t="shared" si="372"/>
        <v>2</v>
      </c>
      <c r="R3307">
        <v>1</v>
      </c>
      <c r="S3307">
        <v>1</v>
      </c>
      <c r="AJ3307">
        <f>VLOOKUP(M3307,spp!A:C,3,FALSE)</f>
        <v>2</v>
      </c>
      <c r="AK3307">
        <f>VLOOKUP(M3307,spp!A:D,4,FALSE)</f>
        <v>2.919</v>
      </c>
      <c r="AL3307">
        <f t="shared" si="367"/>
        <v>11684.306058122287</v>
      </c>
      <c r="AM3307">
        <f t="shared" si="368"/>
        <v>292.1076514530572</v>
      </c>
      <c r="AN3307">
        <f t="shared" si="369"/>
        <v>2921.0765145305722</v>
      </c>
      <c r="AO3307">
        <f t="shared" si="370"/>
        <v>2.9210765145305722</v>
      </c>
      <c r="AP3307">
        <f t="shared" si="371"/>
        <v>0.04</v>
      </c>
      <c r="AQ3307">
        <f>VLOOKUP(M3307,spp!A:H,8,FALSE)</f>
        <v>2</v>
      </c>
      <c r="AR3307" t="str">
        <f>VLOOKUP(M3307,spp!A:K,10,FALSE)</f>
        <v>Herbívoro</v>
      </c>
      <c r="AS3307" t="str">
        <f>VLOOKUP(M3307,spp!A:L,12,FALSE)</f>
        <v>LC</v>
      </c>
    </row>
    <row r="3308" spans="1:45" x14ac:dyDescent="0.3">
      <c r="A3308">
        <v>16</v>
      </c>
      <c r="B3308" s="2" t="s">
        <v>983</v>
      </c>
      <c r="C3308" s="2" t="s">
        <v>1001</v>
      </c>
      <c r="D3308" s="2" t="s">
        <v>1008</v>
      </c>
      <c r="E3308" s="2" t="s">
        <v>1394</v>
      </c>
      <c r="F3308">
        <v>3</v>
      </c>
      <c r="G3308" s="1">
        <v>41656</v>
      </c>
      <c r="H3308" s="61">
        <v>2014</v>
      </c>
      <c r="I3308" s="5" t="s">
        <v>986</v>
      </c>
      <c r="J3308" s="1">
        <v>41675</v>
      </c>
      <c r="K3308" s="66">
        <v>7</v>
      </c>
      <c r="L3308" t="str">
        <f t="shared" si="366"/>
        <v>Profundo</v>
      </c>
      <c r="M3308" s="2" t="s">
        <v>1026</v>
      </c>
      <c r="N3308" t="str">
        <f>VLOOKUP(M3308,spp!A:B,2,FALSE)</f>
        <v>Microspathodon dorsalis</v>
      </c>
      <c r="O3308">
        <f t="shared" si="372"/>
        <v>1</v>
      </c>
      <c r="S3308">
        <v>1</v>
      </c>
      <c r="AJ3308">
        <f>VLOOKUP(M3308,spp!A:C,3,FALSE)</f>
        <v>2</v>
      </c>
      <c r="AK3308">
        <f>VLOOKUP(M3308,spp!A:D,4,FALSE)</f>
        <v>3</v>
      </c>
      <c r="AL3308">
        <f t="shared" si="367"/>
        <v>10718.75</v>
      </c>
      <c r="AM3308">
        <f t="shared" si="368"/>
        <v>267.96875</v>
      </c>
      <c r="AN3308">
        <f t="shared" si="369"/>
        <v>2679.6875</v>
      </c>
      <c r="AO3308">
        <f t="shared" si="370"/>
        <v>2.6796875</v>
      </c>
      <c r="AP3308">
        <f t="shared" si="371"/>
        <v>0.02</v>
      </c>
      <c r="AQ3308">
        <f>VLOOKUP(M3308,spp!A:H,8,FALSE)</f>
        <v>2.1</v>
      </c>
      <c r="AR3308" t="str">
        <f>VLOOKUP(M3308,spp!A:K,10,FALSE)</f>
        <v>Herbívoro</v>
      </c>
      <c r="AS3308" t="str">
        <f>VLOOKUP(M3308,spp!A:L,12,FALSE)</f>
        <v>LC</v>
      </c>
    </row>
    <row r="3309" spans="1:45" x14ac:dyDescent="0.3">
      <c r="A3309">
        <v>16</v>
      </c>
      <c r="B3309" s="2" t="s">
        <v>983</v>
      </c>
      <c r="C3309" s="2" t="s">
        <v>1001</v>
      </c>
      <c r="D3309" s="2" t="s">
        <v>1008</v>
      </c>
      <c r="E3309" s="2" t="s">
        <v>1394</v>
      </c>
      <c r="F3309">
        <v>3</v>
      </c>
      <c r="G3309" s="1">
        <v>41656</v>
      </c>
      <c r="H3309" s="61">
        <v>2014</v>
      </c>
      <c r="I3309" s="5" t="s">
        <v>986</v>
      </c>
      <c r="J3309" s="1">
        <v>41675</v>
      </c>
      <c r="K3309" s="66">
        <v>7</v>
      </c>
      <c r="L3309" t="str">
        <f t="shared" si="366"/>
        <v>Profundo</v>
      </c>
      <c r="M3309" s="2" t="s">
        <v>1022</v>
      </c>
      <c r="N3309" t="str">
        <f>VLOOKUP(M3309,spp!A:B,2,FALSE)</f>
        <v>Epinephelus labriformis</v>
      </c>
      <c r="O3309">
        <f t="shared" si="372"/>
        <v>2</v>
      </c>
      <c r="R3309">
        <v>1</v>
      </c>
      <c r="S3309">
        <v>1</v>
      </c>
      <c r="AJ3309">
        <f>VLOOKUP(M3309,spp!A:C,3,FALSE)</f>
        <v>3</v>
      </c>
      <c r="AK3309">
        <f>VLOOKUP(M3309,spp!A:D,4,FALSE)</f>
        <v>2.9</v>
      </c>
      <c r="AL3309">
        <f t="shared" si="367"/>
        <v>16627.796331921345</v>
      </c>
      <c r="AM3309">
        <f t="shared" si="368"/>
        <v>415.69490829803362</v>
      </c>
      <c r="AN3309">
        <f t="shared" si="369"/>
        <v>4156.9490829803362</v>
      </c>
      <c r="AO3309">
        <f t="shared" si="370"/>
        <v>4.1569490829803364</v>
      </c>
      <c r="AP3309">
        <f t="shared" si="371"/>
        <v>0.04</v>
      </c>
      <c r="AQ3309">
        <f>VLOOKUP(M3309,spp!A:H,8,FALSE)</f>
        <v>4</v>
      </c>
      <c r="AR3309" t="str">
        <f>VLOOKUP(M3309,spp!A:K,10,FALSE)</f>
        <v>Depredador Tope</v>
      </c>
      <c r="AS3309" t="str">
        <f>VLOOKUP(M3309,spp!A:L,12,FALSE)</f>
        <v>LC</v>
      </c>
    </row>
    <row r="3310" spans="1:45" x14ac:dyDescent="0.3">
      <c r="A3310">
        <v>16</v>
      </c>
      <c r="B3310" s="2" t="s">
        <v>983</v>
      </c>
      <c r="C3310" s="2" t="s">
        <v>1001</v>
      </c>
      <c r="D3310" s="2" t="s">
        <v>1008</v>
      </c>
      <c r="E3310" s="2" t="s">
        <v>1394</v>
      </c>
      <c r="F3310">
        <v>3</v>
      </c>
      <c r="G3310" s="1">
        <v>41656</v>
      </c>
      <c r="H3310" s="61">
        <v>2014</v>
      </c>
      <c r="I3310" s="5" t="s">
        <v>986</v>
      </c>
      <c r="J3310" s="1">
        <v>41675</v>
      </c>
      <c r="K3310" s="66">
        <v>7</v>
      </c>
      <c r="L3310" t="str">
        <f t="shared" si="366"/>
        <v>Profundo</v>
      </c>
      <c r="M3310" s="2" t="s">
        <v>1395</v>
      </c>
      <c r="N3310" t="str">
        <f>VLOOKUP(M3310,spp!A:B,2,FALSE)</f>
        <v>Halichoeres melanotis</v>
      </c>
      <c r="O3310">
        <f t="shared" si="372"/>
        <v>1</v>
      </c>
      <c r="T3310">
        <v>1</v>
      </c>
      <c r="AJ3310">
        <f>VLOOKUP(M3310,spp!A:C,3,FALSE)</f>
        <v>1.26E-2</v>
      </c>
      <c r="AK3310">
        <f>VLOOKUP(M3310,spp!A:D,4,FALSE)</f>
        <v>3</v>
      </c>
      <c r="AL3310">
        <f t="shared" si="367"/>
        <v>196.875</v>
      </c>
      <c r="AM3310">
        <f t="shared" si="368"/>
        <v>4.921875</v>
      </c>
      <c r="AN3310">
        <f t="shared" si="369"/>
        <v>49.21875</v>
      </c>
      <c r="AO3310">
        <f t="shared" si="370"/>
        <v>4.9218749999999999E-2</v>
      </c>
      <c r="AP3310">
        <f t="shared" si="371"/>
        <v>0.02</v>
      </c>
      <c r="AQ3310">
        <f>VLOOKUP(M3310,spp!A:H,8,FALSE)</f>
        <v>3.5</v>
      </c>
      <c r="AR3310" t="str">
        <f>VLOOKUP(M3310,spp!A:K,10,FALSE)</f>
        <v>Depredador</v>
      </c>
      <c r="AS3310" t="str">
        <f>VLOOKUP(M3310,spp!A:L,12,FALSE)</f>
        <v>LC</v>
      </c>
    </row>
    <row r="3311" spans="1:45" x14ac:dyDescent="0.3">
      <c r="A3311">
        <v>16</v>
      </c>
      <c r="B3311" s="2" t="s">
        <v>983</v>
      </c>
      <c r="C3311" s="2" t="s">
        <v>1001</v>
      </c>
      <c r="D3311" s="2" t="s">
        <v>1008</v>
      </c>
      <c r="E3311" s="2" t="s">
        <v>1394</v>
      </c>
      <c r="F3311">
        <v>3</v>
      </c>
      <c r="G3311" s="1">
        <v>41656</v>
      </c>
      <c r="H3311" s="61">
        <v>2014</v>
      </c>
      <c r="I3311" s="5" t="s">
        <v>986</v>
      </c>
      <c r="J3311" s="1">
        <v>41675</v>
      </c>
      <c r="K3311" s="66">
        <v>7</v>
      </c>
      <c r="L3311" t="str">
        <f t="shared" si="366"/>
        <v>Profundo</v>
      </c>
      <c r="M3311" s="2" t="s">
        <v>1017</v>
      </c>
      <c r="N3311" t="str">
        <f>VLOOKUP(M3311,spp!A:B,2,FALSE)</f>
        <v>Halichoeres dispilus</v>
      </c>
      <c r="O3311">
        <f t="shared" si="372"/>
        <v>7</v>
      </c>
      <c r="Q3311">
        <v>5</v>
      </c>
      <c r="R3311">
        <v>2</v>
      </c>
      <c r="AJ3311">
        <f>VLOOKUP(M3311,spp!A:C,3,FALSE)</f>
        <v>1.26E-2</v>
      </c>
      <c r="AK3311">
        <f>VLOOKUP(M3311,spp!A:D,4,FALSE)</f>
        <v>3</v>
      </c>
      <c r="AL3311">
        <f t="shared" si="367"/>
        <v>75.796875</v>
      </c>
      <c r="AM3311">
        <f t="shared" si="368"/>
        <v>1.8949218750000001</v>
      </c>
      <c r="AN3311">
        <f t="shared" si="369"/>
        <v>18.94921875</v>
      </c>
      <c r="AO3311">
        <f t="shared" si="370"/>
        <v>1.894921875E-2</v>
      </c>
      <c r="AP3311">
        <f t="shared" si="371"/>
        <v>0.14000000000000001</v>
      </c>
      <c r="AQ3311">
        <f>VLOOKUP(M3311,spp!A:H,8,FALSE)</f>
        <v>3.9</v>
      </c>
      <c r="AR3311" t="str">
        <f>VLOOKUP(M3311,spp!A:K,10,FALSE)</f>
        <v>Depredador</v>
      </c>
      <c r="AS3311" t="str">
        <f>VLOOKUP(M3311,spp!A:L,12,FALSE)</f>
        <v>LC</v>
      </c>
    </row>
    <row r="3312" spans="1:45" x14ac:dyDescent="0.3">
      <c r="A3312">
        <v>16</v>
      </c>
      <c r="B3312" s="2" t="s">
        <v>983</v>
      </c>
      <c r="C3312" s="2" t="s">
        <v>1001</v>
      </c>
      <c r="D3312" s="2" t="s">
        <v>1008</v>
      </c>
      <c r="E3312" s="2" t="s">
        <v>1394</v>
      </c>
      <c r="F3312">
        <v>3</v>
      </c>
      <c r="G3312" s="1">
        <v>41656</v>
      </c>
      <c r="H3312" s="61">
        <v>2014</v>
      </c>
      <c r="I3312" s="5" t="s">
        <v>986</v>
      </c>
      <c r="J3312" s="1">
        <v>41675</v>
      </c>
      <c r="K3312" s="66">
        <v>7</v>
      </c>
      <c r="L3312" t="str">
        <f t="shared" si="366"/>
        <v>Profundo</v>
      </c>
      <c r="M3312" s="2" t="s">
        <v>1028</v>
      </c>
      <c r="N3312" t="str">
        <f>VLOOKUP(M3312,spp!A:B,2,FALSE)</f>
        <v>Thalassoma lucasanum</v>
      </c>
      <c r="O3312">
        <f t="shared" si="372"/>
        <v>24</v>
      </c>
      <c r="P3312">
        <v>5</v>
      </c>
      <c r="Q3312">
        <v>11</v>
      </c>
      <c r="R3312">
        <v>8</v>
      </c>
      <c r="AJ3312">
        <f>VLOOKUP(M3312,spp!A:C,3,FALSE)</f>
        <v>1.261E-2</v>
      </c>
      <c r="AK3312">
        <f>VLOOKUP(M3312,spp!A:D,4,FALSE)</f>
        <v>2</v>
      </c>
      <c r="AL3312">
        <f t="shared" si="367"/>
        <v>23.959</v>
      </c>
      <c r="AM3312">
        <f t="shared" si="368"/>
        <v>0.59897500000000004</v>
      </c>
      <c r="AN3312">
        <f t="shared" si="369"/>
        <v>5.9897500000000008</v>
      </c>
      <c r="AO3312">
        <f t="shared" si="370"/>
        <v>5.9897500000000011E-3</v>
      </c>
      <c r="AP3312">
        <f t="shared" si="371"/>
        <v>0.48</v>
      </c>
      <c r="AQ3312">
        <f>VLOOKUP(M3312,spp!A:H,8,FALSE)</f>
        <v>3.5</v>
      </c>
      <c r="AR3312" t="str">
        <f>VLOOKUP(M3312,spp!A:K,10,FALSE)</f>
        <v>Depredador</v>
      </c>
      <c r="AS3312" t="str">
        <f>VLOOKUP(M3312,spp!A:L,12,FALSE)</f>
        <v>LC</v>
      </c>
    </row>
    <row r="3313" spans="1:45" x14ac:dyDescent="0.3">
      <c r="A3313">
        <v>16</v>
      </c>
      <c r="B3313" s="2" t="s">
        <v>983</v>
      </c>
      <c r="C3313" s="2" t="s">
        <v>1001</v>
      </c>
      <c r="D3313" s="2" t="s">
        <v>1008</v>
      </c>
      <c r="E3313" s="2" t="s">
        <v>1394</v>
      </c>
      <c r="F3313">
        <v>3</v>
      </c>
      <c r="G3313" s="1">
        <v>41656</v>
      </c>
      <c r="H3313" s="61">
        <v>2014</v>
      </c>
      <c r="I3313" s="5" t="s">
        <v>986</v>
      </c>
      <c r="J3313" s="1">
        <v>41675</v>
      </c>
      <c r="K3313" s="66">
        <v>7</v>
      </c>
      <c r="L3313" t="str">
        <f t="shared" si="366"/>
        <v>Profundo</v>
      </c>
      <c r="M3313" s="2" t="s">
        <v>1032</v>
      </c>
      <c r="N3313" t="str">
        <f>VLOOKUP(M3313,spp!A:B,2,FALSE)</f>
        <v>Lutjanus argentiventris</v>
      </c>
      <c r="O3313">
        <f t="shared" si="372"/>
        <v>3</v>
      </c>
      <c r="R3313">
        <v>2</v>
      </c>
      <c r="S3313">
        <v>1</v>
      </c>
      <c r="AJ3313">
        <f>VLOOKUP(M3313,spp!A:C,3,FALSE)</f>
        <v>1</v>
      </c>
      <c r="AK3313">
        <f>VLOOKUP(M3313,spp!A:D,4,FALSE)</f>
        <v>3</v>
      </c>
      <c r="AL3313">
        <f t="shared" si="367"/>
        <v>9265.625</v>
      </c>
      <c r="AM3313">
        <f t="shared" si="368"/>
        <v>231.640625</v>
      </c>
      <c r="AN3313">
        <f t="shared" si="369"/>
        <v>2316.40625</v>
      </c>
      <c r="AO3313">
        <f t="shared" si="370"/>
        <v>2.31640625</v>
      </c>
      <c r="AP3313">
        <f t="shared" si="371"/>
        <v>0.06</v>
      </c>
      <c r="AQ3313">
        <f>VLOOKUP(M3313,spp!A:H,8,FALSE)</f>
        <v>4</v>
      </c>
      <c r="AR3313" t="str">
        <f>VLOOKUP(M3313,spp!A:K,10,FALSE)</f>
        <v>Depredador Tope</v>
      </c>
      <c r="AS3313" t="str">
        <f>VLOOKUP(M3313,spp!A:L,12,FALSE)</f>
        <v>LC</v>
      </c>
    </row>
    <row r="3314" spans="1:45" x14ac:dyDescent="0.3">
      <c r="A3314">
        <v>16</v>
      </c>
      <c r="B3314" s="2" t="s">
        <v>983</v>
      </c>
      <c r="C3314" s="2" t="s">
        <v>1001</v>
      </c>
      <c r="D3314" s="2" t="s">
        <v>1008</v>
      </c>
      <c r="E3314" s="2" t="s">
        <v>1394</v>
      </c>
      <c r="F3314">
        <v>3</v>
      </c>
      <c r="G3314" s="1">
        <v>41656</v>
      </c>
      <c r="H3314" s="61">
        <v>2014</v>
      </c>
      <c r="I3314" s="5" t="s">
        <v>986</v>
      </c>
      <c r="J3314" s="1">
        <v>41675</v>
      </c>
      <c r="K3314" s="66">
        <v>7</v>
      </c>
      <c r="L3314" t="str">
        <f t="shared" si="366"/>
        <v>Profundo</v>
      </c>
      <c r="M3314" s="2" t="s">
        <v>1064</v>
      </c>
      <c r="N3314" t="str">
        <f>VLOOKUP(M3314,spp!A:B,2,FALSE)</f>
        <v>Zanclus cornutus</v>
      </c>
      <c r="O3314">
        <f t="shared" si="372"/>
        <v>2</v>
      </c>
      <c r="R3314">
        <v>2</v>
      </c>
      <c r="AJ3314">
        <f>VLOOKUP(M3314,spp!A:C,3,FALSE)</f>
        <v>1.47E-2</v>
      </c>
      <c r="AK3314">
        <f>VLOOKUP(M3314,spp!A:D,4,FALSE)</f>
        <v>3</v>
      </c>
      <c r="AL3314">
        <f t="shared" si="367"/>
        <v>57.421875</v>
      </c>
      <c r="AM3314">
        <f t="shared" si="368"/>
        <v>1.435546875</v>
      </c>
      <c r="AN3314">
        <f t="shared" si="369"/>
        <v>14.35546875</v>
      </c>
      <c r="AO3314">
        <f t="shared" si="370"/>
        <v>1.4355468749999999E-2</v>
      </c>
      <c r="AP3314">
        <f t="shared" si="371"/>
        <v>0.04</v>
      </c>
      <c r="AQ3314">
        <f>VLOOKUP(M3314,spp!A:H,8,FALSE)</f>
        <v>2.9</v>
      </c>
      <c r="AR3314" t="str">
        <f>VLOOKUP(M3314,spp!A:K,10,FALSE)</f>
        <v>Herbívoro</v>
      </c>
      <c r="AS3314" t="str">
        <f>VLOOKUP(M3314,spp!A:L,12,FALSE)</f>
        <v>NE</v>
      </c>
    </row>
    <row r="3315" spans="1:45" x14ac:dyDescent="0.3">
      <c r="A3315">
        <v>16</v>
      </c>
      <c r="B3315" s="2" t="s">
        <v>983</v>
      </c>
      <c r="C3315" s="2" t="s">
        <v>1001</v>
      </c>
      <c r="D3315" s="2" t="s">
        <v>1008</v>
      </c>
      <c r="E3315" s="2" t="s">
        <v>1394</v>
      </c>
      <c r="F3315">
        <v>3</v>
      </c>
      <c r="G3315" s="1">
        <v>41656</v>
      </c>
      <c r="H3315" s="61">
        <v>2014</v>
      </c>
      <c r="I3315" s="5" t="s">
        <v>986</v>
      </c>
      <c r="J3315" s="1">
        <v>41675</v>
      </c>
      <c r="K3315" s="66">
        <v>7</v>
      </c>
      <c r="L3315" t="str">
        <f t="shared" si="366"/>
        <v>Profundo</v>
      </c>
      <c r="M3315" s="2" t="s">
        <v>1076</v>
      </c>
      <c r="N3315" t="str">
        <f>VLOOKUP(M3315,spp!A:B,2,FALSE)</f>
        <v>Acanthurus triostegus</v>
      </c>
      <c r="O3315">
        <f t="shared" si="372"/>
        <v>1</v>
      </c>
      <c r="T3315">
        <v>1</v>
      </c>
      <c r="AJ3315">
        <f>VLOOKUP(M3315,spp!A:C,3,FALSE)</f>
        <v>8</v>
      </c>
      <c r="AK3315">
        <f>VLOOKUP(M3315,spp!A:D,4,FALSE)</f>
        <v>2.57</v>
      </c>
      <c r="AL3315">
        <f t="shared" si="367"/>
        <v>31318.129045637703</v>
      </c>
      <c r="AM3315">
        <f t="shared" si="368"/>
        <v>782.95322614094255</v>
      </c>
      <c r="AN3315">
        <f t="shared" si="369"/>
        <v>7829.5322614094257</v>
      </c>
      <c r="AO3315">
        <f t="shared" si="370"/>
        <v>7.829532261409426</v>
      </c>
      <c r="AP3315">
        <f t="shared" si="371"/>
        <v>0.02</v>
      </c>
      <c r="AQ3315">
        <f>VLOOKUP(M3315,spp!A:H,8,FALSE)</f>
        <v>2.8</v>
      </c>
      <c r="AR3315" t="str">
        <f>VLOOKUP(M3315,spp!A:K,10,FALSE)</f>
        <v>Herbívoro</v>
      </c>
      <c r="AS3315" t="str">
        <f>VLOOKUP(M3315,spp!A:L,12,FALSE)</f>
        <v>LC</v>
      </c>
    </row>
    <row r="3316" spans="1:45" x14ac:dyDescent="0.3">
      <c r="A3316">
        <v>16</v>
      </c>
      <c r="B3316" s="2" t="s">
        <v>983</v>
      </c>
      <c r="C3316" s="2" t="s">
        <v>1001</v>
      </c>
      <c r="D3316" s="2" t="s">
        <v>1008</v>
      </c>
      <c r="E3316" s="2" t="s">
        <v>1394</v>
      </c>
      <c r="F3316">
        <v>3</v>
      </c>
      <c r="G3316" s="1">
        <v>41656</v>
      </c>
      <c r="H3316" s="61">
        <v>2014</v>
      </c>
      <c r="I3316" s="5" t="s">
        <v>986</v>
      </c>
      <c r="J3316" s="1">
        <v>41675</v>
      </c>
      <c r="K3316" s="66">
        <v>7</v>
      </c>
      <c r="L3316" t="str">
        <f t="shared" si="366"/>
        <v>Profundo</v>
      </c>
      <c r="M3316" s="2" t="s">
        <v>1035</v>
      </c>
      <c r="N3316" t="str">
        <f>VLOOKUP(M3316,spp!A:B,2,FALSE)</f>
        <v>Balistes polylepis</v>
      </c>
      <c r="O3316">
        <f t="shared" si="372"/>
        <v>1</v>
      </c>
      <c r="R3316">
        <v>1</v>
      </c>
      <c r="AJ3316">
        <f>VLOOKUP(M3316,spp!A:C,3,FALSE)</f>
        <v>2</v>
      </c>
      <c r="AK3316">
        <f>VLOOKUP(M3316,spp!A:D,4,FALSE)</f>
        <v>2</v>
      </c>
      <c r="AL3316">
        <f t="shared" si="367"/>
        <v>312.5</v>
      </c>
      <c r="AM3316">
        <f t="shared" si="368"/>
        <v>7.8125</v>
      </c>
      <c r="AN3316">
        <f t="shared" si="369"/>
        <v>78.125</v>
      </c>
      <c r="AO3316">
        <f t="shared" si="370"/>
        <v>7.8125E-2</v>
      </c>
      <c r="AP3316">
        <f t="shared" si="371"/>
        <v>0.02</v>
      </c>
      <c r="AQ3316">
        <f>VLOOKUP(M3316,spp!A:H,8,FALSE)</f>
        <v>3.3</v>
      </c>
      <c r="AR3316" t="str">
        <f>VLOOKUP(M3316,spp!A:K,10,FALSE)</f>
        <v>Depredador</v>
      </c>
      <c r="AS3316" t="str">
        <f>VLOOKUP(M3316,spp!A:L,12,FALSE)</f>
        <v>LC</v>
      </c>
    </row>
    <row r="3317" spans="1:45" x14ac:dyDescent="0.3">
      <c r="A3317">
        <v>16</v>
      </c>
      <c r="B3317" s="2" t="s">
        <v>983</v>
      </c>
      <c r="C3317" s="2" t="s">
        <v>1001</v>
      </c>
      <c r="D3317" s="2" t="s">
        <v>1008</v>
      </c>
      <c r="E3317" s="2" t="s">
        <v>1394</v>
      </c>
      <c r="F3317">
        <v>3</v>
      </c>
      <c r="G3317" s="1">
        <v>41656</v>
      </c>
      <c r="H3317" s="61">
        <v>2014</v>
      </c>
      <c r="I3317" s="5" t="s">
        <v>986</v>
      </c>
      <c r="J3317" s="1">
        <v>41675</v>
      </c>
      <c r="K3317" s="66">
        <v>7</v>
      </c>
      <c r="L3317" t="str">
        <f t="shared" si="366"/>
        <v>Profundo</v>
      </c>
      <c r="M3317" s="2" t="s">
        <v>1066</v>
      </c>
      <c r="N3317" t="str">
        <f>VLOOKUP(M3317,spp!A:B,2,FALSE)</f>
        <v>Caranx melampygus</v>
      </c>
      <c r="O3317">
        <f t="shared" si="372"/>
        <v>3</v>
      </c>
      <c r="T3317">
        <v>3</v>
      </c>
      <c r="AJ3317">
        <f>VLOOKUP(M3317,spp!A:C,3,FALSE)</f>
        <v>2</v>
      </c>
      <c r="AK3317">
        <f>VLOOKUP(M3317,spp!A:D,4,FALSE)</f>
        <v>2</v>
      </c>
      <c r="AL3317">
        <f t="shared" si="367"/>
        <v>3750</v>
      </c>
      <c r="AM3317">
        <f t="shared" si="368"/>
        <v>93.75</v>
      </c>
      <c r="AN3317">
        <f t="shared" si="369"/>
        <v>937.5</v>
      </c>
      <c r="AO3317">
        <f t="shared" si="370"/>
        <v>0.9375</v>
      </c>
      <c r="AP3317">
        <f t="shared" si="371"/>
        <v>0.06</v>
      </c>
      <c r="AQ3317">
        <f>VLOOKUP(M3317,spp!A:H,8,FALSE)</f>
        <v>4.5</v>
      </c>
      <c r="AR3317" t="str">
        <f>VLOOKUP(M3317,spp!A:K,10,FALSE)</f>
        <v>Depredador Tope</v>
      </c>
      <c r="AS3317" t="str">
        <f>VLOOKUP(M3317,spp!A:L,12,FALSE)</f>
        <v>NE</v>
      </c>
    </row>
    <row r="3318" spans="1:45" x14ac:dyDescent="0.3">
      <c r="A3318">
        <v>14</v>
      </c>
      <c r="B3318" s="2" t="s">
        <v>983</v>
      </c>
      <c r="C3318" s="2" t="s">
        <v>1001</v>
      </c>
      <c r="D3318" s="2" t="s">
        <v>1006</v>
      </c>
      <c r="E3318" s="2" t="s">
        <v>1123</v>
      </c>
      <c r="F3318">
        <v>1</v>
      </c>
      <c r="G3318" s="1">
        <v>41656</v>
      </c>
      <c r="H3318" s="61">
        <v>2014</v>
      </c>
      <c r="I3318" s="5" t="s">
        <v>986</v>
      </c>
      <c r="J3318" s="1">
        <v>41677</v>
      </c>
      <c r="K3318" s="66">
        <v>6.7</v>
      </c>
      <c r="L3318" t="str">
        <f t="shared" si="366"/>
        <v>Profundo</v>
      </c>
      <c r="M3318" s="2" t="s">
        <v>1041</v>
      </c>
      <c r="N3318" t="str">
        <f>VLOOKUP(M3318,spp!A:B,2,FALSE)</f>
        <v>Chromis atrilobata</v>
      </c>
      <c r="O3318">
        <f t="shared" si="372"/>
        <v>25</v>
      </c>
      <c r="Q3318">
        <v>25</v>
      </c>
      <c r="AJ3318">
        <f>VLOOKUP(M3318,spp!A:C,3,FALSE)</f>
        <v>5</v>
      </c>
      <c r="AK3318">
        <f>VLOOKUP(M3318,spp!A:D,4,FALSE)</f>
        <v>3.41655</v>
      </c>
      <c r="AL3318">
        <f t="shared" si="367"/>
        <v>122067.64681485482</v>
      </c>
      <c r="AM3318">
        <f t="shared" si="368"/>
        <v>3051.6911703713704</v>
      </c>
      <c r="AN3318">
        <f t="shared" si="369"/>
        <v>30516.911703713704</v>
      </c>
      <c r="AO3318">
        <f t="shared" si="370"/>
        <v>30.516911703713703</v>
      </c>
      <c r="AP3318">
        <f t="shared" si="371"/>
        <v>0.5</v>
      </c>
      <c r="AQ3318">
        <f>VLOOKUP(M3318,spp!A:H,8,FALSE)</f>
        <v>3.4</v>
      </c>
      <c r="AR3318" t="str">
        <f>VLOOKUP(M3318,spp!A:K,10,FALSE)</f>
        <v>Planctívoro</v>
      </c>
      <c r="AS3318" t="str">
        <f>VLOOKUP(M3318,spp!A:L,12,FALSE)</f>
        <v>LC</v>
      </c>
    </row>
    <row r="3319" spans="1:45" x14ac:dyDescent="0.3">
      <c r="A3319">
        <v>14</v>
      </c>
      <c r="B3319" s="2" t="s">
        <v>983</v>
      </c>
      <c r="C3319" s="2" t="s">
        <v>1001</v>
      </c>
      <c r="D3319" s="2" t="s">
        <v>1006</v>
      </c>
      <c r="E3319" s="2" t="s">
        <v>1123</v>
      </c>
      <c r="F3319">
        <v>1</v>
      </c>
      <c r="G3319" s="1">
        <v>41656</v>
      </c>
      <c r="H3319" s="61">
        <v>2014</v>
      </c>
      <c r="I3319" s="5" t="s">
        <v>986</v>
      </c>
      <c r="J3319" s="1">
        <v>41677</v>
      </c>
      <c r="K3319" s="66">
        <v>6.7</v>
      </c>
      <c r="L3319" t="str">
        <f t="shared" si="366"/>
        <v>Profundo</v>
      </c>
      <c r="M3319" s="2" t="s">
        <v>1037</v>
      </c>
      <c r="N3319" t="str">
        <f>VLOOKUP(M3319,spp!A:B,2,FALSE)</f>
        <v>Prionurus laticlavius</v>
      </c>
      <c r="O3319">
        <f t="shared" si="372"/>
        <v>4</v>
      </c>
      <c r="S3319">
        <v>4</v>
      </c>
      <c r="AJ3319" t="str">
        <f>VLOOKUP(M3319,spp!A:C,3,FALSE)</f>
        <v>0.19800000000000001</v>
      </c>
      <c r="AK3319">
        <f>VLOOKUP(M3319,spp!A:D,4,FALSE)</f>
        <v>2.504</v>
      </c>
      <c r="AL3319">
        <f t="shared" si="367"/>
        <v>1026.3428366320982</v>
      </c>
      <c r="AM3319">
        <f t="shared" si="368"/>
        <v>25.658570915802454</v>
      </c>
      <c r="AN3319">
        <f t="shared" si="369"/>
        <v>256.58570915802454</v>
      </c>
      <c r="AO3319">
        <f t="shared" si="370"/>
        <v>0.25658570915802453</v>
      </c>
      <c r="AP3319">
        <f t="shared" si="371"/>
        <v>0.08</v>
      </c>
      <c r="AQ3319">
        <f>VLOOKUP(M3319,spp!A:H,8,FALSE)</f>
        <v>2.7</v>
      </c>
      <c r="AR3319" t="str">
        <f>VLOOKUP(M3319,spp!A:K,10,FALSE)</f>
        <v>Herbívoro</v>
      </c>
      <c r="AS3319" t="str">
        <f>VLOOKUP(M3319,spp!A:L,12,FALSE)</f>
        <v>LC</v>
      </c>
    </row>
    <row r="3320" spans="1:45" x14ac:dyDescent="0.3">
      <c r="A3320">
        <v>14</v>
      </c>
      <c r="B3320" s="2" t="s">
        <v>983</v>
      </c>
      <c r="C3320" s="2" t="s">
        <v>1001</v>
      </c>
      <c r="D3320" s="2" t="s">
        <v>1006</v>
      </c>
      <c r="E3320" s="2" t="s">
        <v>1123</v>
      </c>
      <c r="F3320">
        <v>1</v>
      </c>
      <c r="G3320" s="1">
        <v>41656</v>
      </c>
      <c r="H3320" s="61">
        <v>2014</v>
      </c>
      <c r="I3320" s="5" t="s">
        <v>986</v>
      </c>
      <c r="J3320" s="1">
        <v>41677</v>
      </c>
      <c r="K3320" s="66">
        <v>6.7</v>
      </c>
      <c r="L3320" t="str">
        <f t="shared" si="366"/>
        <v>Profundo</v>
      </c>
      <c r="M3320" s="2" t="s">
        <v>1050</v>
      </c>
      <c r="N3320" t="str">
        <f>VLOOKUP(M3320,spp!A:B,2,FALSE)</f>
        <v>Stegastes flavilatus</v>
      </c>
      <c r="O3320">
        <f t="shared" si="372"/>
        <v>9</v>
      </c>
      <c r="Q3320">
        <v>2</v>
      </c>
      <c r="R3320">
        <v>7</v>
      </c>
      <c r="AJ3320">
        <f>VLOOKUP(M3320,spp!A:C,3,FALSE)</f>
        <v>3.49E-2</v>
      </c>
      <c r="AK3320">
        <f>VLOOKUP(M3320,spp!A:D,4,FALSE)</f>
        <v>2</v>
      </c>
      <c r="AL3320">
        <f t="shared" si="367"/>
        <v>42.098125000000003</v>
      </c>
      <c r="AM3320">
        <f t="shared" si="368"/>
        <v>1.052453125</v>
      </c>
      <c r="AN3320">
        <f t="shared" si="369"/>
        <v>10.524531249999999</v>
      </c>
      <c r="AO3320">
        <f t="shared" si="370"/>
        <v>1.0524531249999998E-2</v>
      </c>
      <c r="AP3320">
        <f t="shared" si="371"/>
        <v>0.18</v>
      </c>
      <c r="AQ3320">
        <f>VLOOKUP(M3320,spp!A:H,8,FALSE)</f>
        <v>2</v>
      </c>
      <c r="AR3320" t="str">
        <f>VLOOKUP(M3320,spp!A:K,10,FALSE)</f>
        <v>Herbívoro</v>
      </c>
      <c r="AS3320" t="str">
        <f>VLOOKUP(M3320,spp!A:L,12,FALSE)</f>
        <v>LC</v>
      </c>
    </row>
    <row r="3321" spans="1:45" x14ac:dyDescent="0.3">
      <c r="A3321">
        <v>14</v>
      </c>
      <c r="B3321" s="2" t="s">
        <v>983</v>
      </c>
      <c r="C3321" s="2" t="s">
        <v>1001</v>
      </c>
      <c r="D3321" s="2" t="s">
        <v>1006</v>
      </c>
      <c r="E3321" s="2" t="s">
        <v>1123</v>
      </c>
      <c r="F3321">
        <v>1</v>
      </c>
      <c r="G3321" s="1">
        <v>41656</v>
      </c>
      <c r="H3321" s="61">
        <v>2014</v>
      </c>
      <c r="I3321" s="5" t="s">
        <v>986</v>
      </c>
      <c r="J3321" s="1">
        <v>41677</v>
      </c>
      <c r="K3321" s="66">
        <v>6.7</v>
      </c>
      <c r="L3321" t="str">
        <f t="shared" si="366"/>
        <v>Profundo</v>
      </c>
      <c r="M3321" s="2" t="s">
        <v>1064</v>
      </c>
      <c r="N3321" t="str">
        <f>VLOOKUP(M3321,spp!A:B,2,FALSE)</f>
        <v>Zanclus cornutus</v>
      </c>
      <c r="O3321">
        <f t="shared" si="372"/>
        <v>2</v>
      </c>
      <c r="R3321">
        <v>2</v>
      </c>
      <c r="AJ3321">
        <f>VLOOKUP(M3321,spp!A:C,3,FALSE)</f>
        <v>1.47E-2</v>
      </c>
      <c r="AK3321">
        <f>VLOOKUP(M3321,spp!A:D,4,FALSE)</f>
        <v>3</v>
      </c>
      <c r="AL3321">
        <f t="shared" si="367"/>
        <v>57.421875</v>
      </c>
      <c r="AM3321">
        <f t="shared" si="368"/>
        <v>1.435546875</v>
      </c>
      <c r="AN3321">
        <f t="shared" si="369"/>
        <v>14.35546875</v>
      </c>
      <c r="AO3321">
        <f t="shared" si="370"/>
        <v>1.4355468749999999E-2</v>
      </c>
      <c r="AP3321">
        <f t="shared" si="371"/>
        <v>0.04</v>
      </c>
      <c r="AQ3321">
        <f>VLOOKUP(M3321,spp!A:H,8,FALSE)</f>
        <v>2.9</v>
      </c>
      <c r="AR3321" t="str">
        <f>VLOOKUP(M3321,spp!A:K,10,FALSE)</f>
        <v>Herbívoro</v>
      </c>
      <c r="AS3321" t="str">
        <f>VLOOKUP(M3321,spp!A:L,12,FALSE)</f>
        <v>NE</v>
      </c>
    </row>
    <row r="3322" spans="1:45" x14ac:dyDescent="0.3">
      <c r="A3322">
        <v>14</v>
      </c>
      <c r="B3322" s="2" t="s">
        <v>983</v>
      </c>
      <c r="C3322" s="2" t="s">
        <v>1001</v>
      </c>
      <c r="D3322" s="2" t="s">
        <v>1006</v>
      </c>
      <c r="E3322" s="2" t="s">
        <v>1123</v>
      </c>
      <c r="F3322">
        <v>1</v>
      </c>
      <c r="G3322" s="1">
        <v>41656</v>
      </c>
      <c r="H3322" s="61">
        <v>2014</v>
      </c>
      <c r="I3322" s="5" t="s">
        <v>986</v>
      </c>
      <c r="J3322" s="1">
        <v>41677</v>
      </c>
      <c r="K3322" s="66">
        <v>6.7</v>
      </c>
      <c r="L3322" t="str">
        <f t="shared" si="366"/>
        <v>Profundo</v>
      </c>
      <c r="M3322" s="2" t="s">
        <v>1028</v>
      </c>
      <c r="N3322" t="str">
        <f>VLOOKUP(M3322,spp!A:B,2,FALSE)</f>
        <v>Thalassoma lucasanum</v>
      </c>
      <c r="O3322">
        <f t="shared" si="372"/>
        <v>36</v>
      </c>
      <c r="P3322">
        <v>35</v>
      </c>
      <c r="R3322">
        <v>1</v>
      </c>
      <c r="AJ3322">
        <f>VLOOKUP(M3322,spp!A:C,3,FALSE)</f>
        <v>1.261E-2</v>
      </c>
      <c r="AK3322">
        <f>VLOOKUP(M3322,spp!A:D,4,FALSE)</f>
        <v>2</v>
      </c>
      <c r="AL3322">
        <f t="shared" si="367"/>
        <v>4.7287499999999998</v>
      </c>
      <c r="AM3322">
        <f t="shared" si="368"/>
        <v>0.11821875</v>
      </c>
      <c r="AN3322">
        <f t="shared" si="369"/>
        <v>1.1821874999999999</v>
      </c>
      <c r="AO3322">
        <f t="shared" si="370"/>
        <v>1.1821874999999999E-3</v>
      </c>
      <c r="AP3322">
        <f t="shared" si="371"/>
        <v>0.72</v>
      </c>
      <c r="AQ3322">
        <f>VLOOKUP(M3322,spp!A:H,8,FALSE)</f>
        <v>3.5</v>
      </c>
      <c r="AR3322" t="str">
        <f>VLOOKUP(M3322,spp!A:K,10,FALSE)</f>
        <v>Depredador</v>
      </c>
      <c r="AS3322" t="str">
        <f>VLOOKUP(M3322,spp!A:L,12,FALSE)</f>
        <v>LC</v>
      </c>
    </row>
    <row r="3323" spans="1:45" x14ac:dyDescent="0.3">
      <c r="A3323">
        <v>14</v>
      </c>
      <c r="B3323" s="2" t="s">
        <v>983</v>
      </c>
      <c r="C3323" s="2" t="s">
        <v>1001</v>
      </c>
      <c r="D3323" s="2" t="s">
        <v>1006</v>
      </c>
      <c r="E3323" s="2" t="s">
        <v>1123</v>
      </c>
      <c r="F3323">
        <v>1</v>
      </c>
      <c r="G3323" s="1">
        <v>41656</v>
      </c>
      <c r="H3323" s="61">
        <v>2014</v>
      </c>
      <c r="I3323" s="5" t="s">
        <v>986</v>
      </c>
      <c r="J3323" s="1">
        <v>41677</v>
      </c>
      <c r="K3323" s="66">
        <v>6.7</v>
      </c>
      <c r="L3323" t="str">
        <f t="shared" si="366"/>
        <v>Profundo</v>
      </c>
      <c r="M3323" s="2" t="s">
        <v>1040</v>
      </c>
      <c r="N3323" t="str">
        <f>VLOOKUP(M3323,spp!A:B,2,FALSE)</f>
        <v>Sufflamen verres</v>
      </c>
      <c r="O3323">
        <f t="shared" si="372"/>
        <v>2</v>
      </c>
      <c r="R3323">
        <v>1</v>
      </c>
      <c r="S3323">
        <v>1</v>
      </c>
      <c r="AJ3323">
        <f>VLOOKUP(M3323,spp!A:C,3,FALSE)</f>
        <v>2</v>
      </c>
      <c r="AK3323">
        <f>VLOOKUP(M3323,spp!A:D,4,FALSE)</f>
        <v>3</v>
      </c>
      <c r="AL3323">
        <f t="shared" si="367"/>
        <v>14625</v>
      </c>
      <c r="AM3323">
        <f t="shared" si="368"/>
        <v>365.625</v>
      </c>
      <c r="AN3323">
        <f t="shared" si="369"/>
        <v>3656.25</v>
      </c>
      <c r="AO3323">
        <f t="shared" si="370"/>
        <v>3.65625</v>
      </c>
      <c r="AP3323">
        <f t="shared" si="371"/>
        <v>0.04</v>
      </c>
      <c r="AQ3323">
        <f>VLOOKUP(M3323,spp!A:H,8,FALSE)</f>
        <v>3.3</v>
      </c>
      <c r="AR3323" t="str">
        <f>VLOOKUP(M3323,spp!A:K,10,FALSE)</f>
        <v>Depredador</v>
      </c>
      <c r="AS3323" t="str">
        <f>VLOOKUP(M3323,spp!A:L,12,FALSE)</f>
        <v>LC</v>
      </c>
    </row>
    <row r="3324" spans="1:45" x14ac:dyDescent="0.3">
      <c r="A3324">
        <v>14</v>
      </c>
      <c r="B3324" s="2" t="s">
        <v>983</v>
      </c>
      <c r="C3324" s="2" t="s">
        <v>1001</v>
      </c>
      <c r="D3324" s="2" t="s">
        <v>1006</v>
      </c>
      <c r="E3324" s="2" t="s">
        <v>1123</v>
      </c>
      <c r="F3324">
        <v>1</v>
      </c>
      <c r="G3324" s="1">
        <v>41656</v>
      </c>
      <c r="H3324" s="61">
        <v>2014</v>
      </c>
      <c r="I3324" s="5" t="s">
        <v>986</v>
      </c>
      <c r="J3324" s="1">
        <v>41677</v>
      </c>
      <c r="K3324" s="66">
        <v>6.7</v>
      </c>
      <c r="L3324" t="str">
        <f t="shared" si="366"/>
        <v>Profundo</v>
      </c>
      <c r="M3324" s="2" t="s">
        <v>1022</v>
      </c>
      <c r="N3324" t="str">
        <f>VLOOKUP(M3324,spp!A:B,2,FALSE)</f>
        <v>Epinephelus labriformis</v>
      </c>
      <c r="O3324">
        <f t="shared" si="372"/>
        <v>1</v>
      </c>
      <c r="S3324">
        <v>1</v>
      </c>
      <c r="AJ3324">
        <f>VLOOKUP(M3324,spp!A:C,3,FALSE)</f>
        <v>3</v>
      </c>
      <c r="AK3324">
        <f>VLOOKUP(M3324,spp!A:D,4,FALSE)</f>
        <v>2.9</v>
      </c>
      <c r="AL3324">
        <f t="shared" si="367"/>
        <v>12076.236118743216</v>
      </c>
      <c r="AM3324">
        <f t="shared" si="368"/>
        <v>301.90590296858039</v>
      </c>
      <c r="AN3324">
        <f t="shared" si="369"/>
        <v>3019.059029685804</v>
      </c>
      <c r="AO3324">
        <f t="shared" si="370"/>
        <v>3.019059029685804</v>
      </c>
      <c r="AP3324">
        <f t="shared" si="371"/>
        <v>0.02</v>
      </c>
      <c r="AQ3324">
        <f>VLOOKUP(M3324,spp!A:H,8,FALSE)</f>
        <v>4</v>
      </c>
      <c r="AR3324" t="str">
        <f>VLOOKUP(M3324,spp!A:K,10,FALSE)</f>
        <v>Depredador Tope</v>
      </c>
      <c r="AS3324" t="str">
        <f>VLOOKUP(M3324,spp!A:L,12,FALSE)</f>
        <v>LC</v>
      </c>
    </row>
    <row r="3325" spans="1:45" x14ac:dyDescent="0.3">
      <c r="A3325">
        <v>14</v>
      </c>
      <c r="B3325" s="2" t="s">
        <v>983</v>
      </c>
      <c r="C3325" s="2" t="s">
        <v>1001</v>
      </c>
      <c r="D3325" s="2" t="s">
        <v>1006</v>
      </c>
      <c r="E3325" s="2" t="s">
        <v>1123</v>
      </c>
      <c r="F3325">
        <v>2</v>
      </c>
      <c r="G3325" s="1">
        <v>41656</v>
      </c>
      <c r="H3325" s="61">
        <v>2014</v>
      </c>
      <c r="I3325" s="5" t="s">
        <v>986</v>
      </c>
      <c r="J3325" s="1">
        <v>41677</v>
      </c>
      <c r="K3325" s="66">
        <v>6.4</v>
      </c>
      <c r="L3325" t="str">
        <f t="shared" si="366"/>
        <v>Profundo</v>
      </c>
      <c r="M3325" s="2" t="s">
        <v>1033</v>
      </c>
      <c r="N3325" t="str">
        <f>VLOOKUP(M3325,spp!A:B,2,FALSE)</f>
        <v>Cephalopholis panamensis</v>
      </c>
      <c r="O3325">
        <f t="shared" si="372"/>
        <v>2</v>
      </c>
      <c r="S3325">
        <v>1</v>
      </c>
      <c r="T3325">
        <v>1</v>
      </c>
      <c r="AJ3325">
        <f>VLOOKUP(M3325,spp!A:C,3,FALSE)</f>
        <v>2</v>
      </c>
      <c r="AK3325">
        <f>VLOOKUP(M3325,spp!A:D,4,FALSE)</f>
        <v>3</v>
      </c>
      <c r="AL3325">
        <f t="shared" si="367"/>
        <v>41968.75</v>
      </c>
      <c r="AM3325">
        <f t="shared" si="368"/>
        <v>1049.21875</v>
      </c>
      <c r="AN3325">
        <f t="shared" si="369"/>
        <v>10492.1875</v>
      </c>
      <c r="AO3325">
        <f t="shared" si="370"/>
        <v>10.4921875</v>
      </c>
      <c r="AP3325">
        <f t="shared" si="371"/>
        <v>0.04</v>
      </c>
      <c r="AQ3325">
        <f>VLOOKUP(M3325,spp!A:H,8,FALSE)</f>
        <v>4</v>
      </c>
      <c r="AR3325" t="str">
        <f>VLOOKUP(M3325,spp!A:K,10,FALSE)</f>
        <v>Depredador Tope</v>
      </c>
      <c r="AS3325" t="str">
        <f>VLOOKUP(M3325,spp!A:L,12,FALSE)</f>
        <v>LC</v>
      </c>
    </row>
    <row r="3326" spans="1:45" x14ac:dyDescent="0.3">
      <c r="A3326">
        <v>14</v>
      </c>
      <c r="B3326" s="2" t="s">
        <v>983</v>
      </c>
      <c r="C3326" s="2" t="s">
        <v>1001</v>
      </c>
      <c r="D3326" s="2" t="s">
        <v>1006</v>
      </c>
      <c r="E3326" s="2" t="s">
        <v>1123</v>
      </c>
      <c r="F3326">
        <v>2</v>
      </c>
      <c r="G3326" s="1">
        <v>41656</v>
      </c>
      <c r="H3326" s="61">
        <v>2014</v>
      </c>
      <c r="I3326" s="5" t="s">
        <v>986</v>
      </c>
      <c r="J3326" s="1">
        <v>41677</v>
      </c>
      <c r="K3326" s="66">
        <v>6.4</v>
      </c>
      <c r="L3326" t="str">
        <f t="shared" si="366"/>
        <v>Profundo</v>
      </c>
      <c r="M3326" s="2" t="s">
        <v>1046</v>
      </c>
      <c r="N3326" t="str">
        <f>VLOOKUP(M3326,spp!A:B,2,FALSE)</f>
        <v>Arothron meleagris</v>
      </c>
      <c r="O3326">
        <f t="shared" si="372"/>
        <v>1</v>
      </c>
      <c r="S3326">
        <v>1</v>
      </c>
      <c r="AJ3326">
        <f>VLOOKUP(M3326,spp!A:C,3,FALSE)</f>
        <v>3</v>
      </c>
      <c r="AK3326">
        <f>VLOOKUP(M3326,spp!A:D,4,FALSE)</f>
        <v>2</v>
      </c>
      <c r="AL3326">
        <f t="shared" si="367"/>
        <v>918.75</v>
      </c>
      <c r="AM3326">
        <f t="shared" si="368"/>
        <v>22.96875</v>
      </c>
      <c r="AN3326">
        <f t="shared" si="369"/>
        <v>229.6875</v>
      </c>
      <c r="AO3326">
        <f t="shared" si="370"/>
        <v>0.22968749999999999</v>
      </c>
      <c r="AP3326">
        <f t="shared" si="371"/>
        <v>0.02</v>
      </c>
      <c r="AQ3326">
        <f>VLOOKUP(M3326,spp!A:H,8,FALSE)</f>
        <v>3.4</v>
      </c>
      <c r="AR3326" t="str">
        <f>VLOOKUP(M3326,spp!A:K,10,FALSE)</f>
        <v>Depredador</v>
      </c>
      <c r="AS3326" t="str">
        <f>VLOOKUP(M3326,spp!A:L,12,FALSE)</f>
        <v>NE</v>
      </c>
    </row>
    <row r="3327" spans="1:45" x14ac:dyDescent="0.3">
      <c r="A3327">
        <v>14</v>
      </c>
      <c r="B3327" s="2" t="s">
        <v>983</v>
      </c>
      <c r="C3327" s="2" t="s">
        <v>1001</v>
      </c>
      <c r="D3327" s="2" t="s">
        <v>1006</v>
      </c>
      <c r="E3327" s="2" t="s">
        <v>1123</v>
      </c>
      <c r="F3327">
        <v>2</v>
      </c>
      <c r="G3327" s="1">
        <v>41656</v>
      </c>
      <c r="H3327" s="61">
        <v>2014</v>
      </c>
      <c r="I3327" s="5" t="s">
        <v>986</v>
      </c>
      <c r="J3327" s="1">
        <v>41677</v>
      </c>
      <c r="K3327" s="66">
        <v>6.4</v>
      </c>
      <c r="L3327" t="str">
        <f t="shared" si="366"/>
        <v>Profundo</v>
      </c>
      <c r="M3327" s="2" t="s">
        <v>1024</v>
      </c>
      <c r="N3327" t="str">
        <f>VLOOKUP(M3327,spp!A:B,2,FALSE)</f>
        <v>Sargocentron suborbitalis</v>
      </c>
      <c r="O3327">
        <f t="shared" si="372"/>
        <v>5</v>
      </c>
      <c r="R3327">
        <v>3</v>
      </c>
      <c r="S3327">
        <v>2</v>
      </c>
      <c r="AJ3327">
        <f>VLOOKUP(M3327,spp!A:C,3,FALSE)</f>
        <v>2</v>
      </c>
      <c r="AK3327">
        <f>VLOOKUP(M3327,spp!A:D,4,FALSE)</f>
        <v>2.9554</v>
      </c>
      <c r="AL3327">
        <f t="shared" si="367"/>
        <v>29338.680595657021</v>
      </c>
      <c r="AM3327">
        <f t="shared" si="368"/>
        <v>733.46701489142549</v>
      </c>
      <c r="AN3327">
        <f t="shared" si="369"/>
        <v>7334.6701489142552</v>
      </c>
      <c r="AO3327">
        <f t="shared" si="370"/>
        <v>7.3346701489142552</v>
      </c>
      <c r="AP3327">
        <f t="shared" si="371"/>
        <v>0.1</v>
      </c>
      <c r="AQ3327">
        <f>VLOOKUP(M3327,spp!A:H,8,FALSE)</f>
        <v>3.5</v>
      </c>
      <c r="AR3327" t="str">
        <f>VLOOKUP(M3327,spp!A:K,10,FALSE)</f>
        <v>Depredador</v>
      </c>
      <c r="AS3327" t="str">
        <f>VLOOKUP(M3327,spp!A:L,12,FALSE)</f>
        <v>LC</v>
      </c>
    </row>
    <row r="3328" spans="1:45" x14ac:dyDescent="0.3">
      <c r="A3328">
        <v>14</v>
      </c>
      <c r="B3328" s="2" t="s">
        <v>983</v>
      </c>
      <c r="C3328" s="2" t="s">
        <v>1001</v>
      </c>
      <c r="D3328" s="2" t="s">
        <v>1006</v>
      </c>
      <c r="E3328" s="2" t="s">
        <v>1123</v>
      </c>
      <c r="F3328">
        <v>2</v>
      </c>
      <c r="G3328" s="1">
        <v>41656</v>
      </c>
      <c r="H3328" s="61">
        <v>2014</v>
      </c>
      <c r="I3328" s="5" t="s">
        <v>986</v>
      </c>
      <c r="J3328" s="1">
        <v>41677</v>
      </c>
      <c r="K3328" s="66">
        <v>6.4</v>
      </c>
      <c r="L3328" t="str">
        <f t="shared" si="366"/>
        <v>Profundo</v>
      </c>
      <c r="M3328" s="2" t="s">
        <v>1042</v>
      </c>
      <c r="N3328" t="str">
        <f>VLOOKUP(M3328,spp!A:B,2,FALSE)</f>
        <v>Bodianus diplotaenia</v>
      </c>
      <c r="O3328">
        <f t="shared" si="372"/>
        <v>1</v>
      </c>
      <c r="T3328">
        <v>1</v>
      </c>
      <c r="AJ3328">
        <f>VLOOKUP(M3328,spp!A:C,3,FALSE)</f>
        <v>2.01E-2</v>
      </c>
      <c r="AK3328">
        <f>VLOOKUP(M3328,spp!A:D,4,FALSE)</f>
        <v>2</v>
      </c>
      <c r="AL3328">
        <f t="shared" si="367"/>
        <v>12.5625</v>
      </c>
      <c r="AM3328">
        <f t="shared" si="368"/>
        <v>0.31406250000000002</v>
      </c>
      <c r="AN3328">
        <f t="shared" si="369"/>
        <v>3.140625</v>
      </c>
      <c r="AO3328">
        <f t="shared" si="370"/>
        <v>3.1406250000000002E-3</v>
      </c>
      <c r="AP3328">
        <f t="shared" si="371"/>
        <v>0.02</v>
      </c>
      <c r="AQ3328">
        <f>VLOOKUP(M3328,spp!A:H,8,FALSE)</f>
        <v>3.4</v>
      </c>
      <c r="AR3328" t="str">
        <f>VLOOKUP(M3328,spp!A:K,10,FALSE)</f>
        <v>Depredador</v>
      </c>
      <c r="AS3328" t="str">
        <f>VLOOKUP(M3328,spp!A:L,12,FALSE)</f>
        <v>LC</v>
      </c>
    </row>
    <row r="3329" spans="1:45" x14ac:dyDescent="0.3">
      <c r="A3329">
        <v>14</v>
      </c>
      <c r="B3329" s="2" t="s">
        <v>983</v>
      </c>
      <c r="C3329" s="2" t="s">
        <v>1001</v>
      </c>
      <c r="D3329" s="2" t="s">
        <v>1006</v>
      </c>
      <c r="E3329" s="2" t="s">
        <v>1123</v>
      </c>
      <c r="F3329">
        <v>2</v>
      </c>
      <c r="G3329" s="1">
        <v>41656</v>
      </c>
      <c r="H3329" s="61">
        <v>2014</v>
      </c>
      <c r="I3329" s="5" t="s">
        <v>986</v>
      </c>
      <c r="J3329" s="1">
        <v>41677</v>
      </c>
      <c r="K3329" s="66">
        <v>6.4</v>
      </c>
      <c r="L3329" t="str">
        <f t="shared" si="366"/>
        <v>Profundo</v>
      </c>
      <c r="M3329" s="2" t="s">
        <v>1202</v>
      </c>
      <c r="N3329" t="str">
        <f>VLOOKUP(M3329,spp!A:B,2,FALSE)</f>
        <v>Ostracion meleagris</v>
      </c>
      <c r="O3329">
        <f t="shared" si="372"/>
        <v>1</v>
      </c>
      <c r="R3329">
        <v>1</v>
      </c>
      <c r="AJ3329" t="str">
        <f>VLOOKUP(M3329,spp!A:C,3,FALSE)</f>
        <v>0.10100000000000001</v>
      </c>
      <c r="AK3329">
        <f>VLOOKUP(M3329,spp!A:D,4,FALSE)</f>
        <v>2</v>
      </c>
      <c r="AL3329">
        <f t="shared" si="367"/>
        <v>15.781250000000002</v>
      </c>
      <c r="AM3329">
        <f t="shared" si="368"/>
        <v>0.39453125000000006</v>
      </c>
      <c r="AN3329">
        <f t="shared" si="369"/>
        <v>3.9453125000000004</v>
      </c>
      <c r="AO3329">
        <f t="shared" si="370"/>
        <v>3.9453125E-3</v>
      </c>
      <c r="AP3329">
        <f t="shared" si="371"/>
        <v>0.02</v>
      </c>
      <c r="AQ3329">
        <f>VLOOKUP(M3329,spp!A:H,8,FALSE)</f>
        <v>2.9</v>
      </c>
      <c r="AR3329" t="str">
        <f>VLOOKUP(M3329,spp!A:K,10,FALSE)</f>
        <v>Herbívoro</v>
      </c>
      <c r="AS3329" t="str">
        <f>VLOOKUP(M3329,spp!A:L,12,FALSE)</f>
        <v>NE</v>
      </c>
    </row>
    <row r="3330" spans="1:45" x14ac:dyDescent="0.3">
      <c r="A3330">
        <v>14</v>
      </c>
      <c r="B3330" s="2" t="s">
        <v>983</v>
      </c>
      <c r="C3330" s="2" t="s">
        <v>1001</v>
      </c>
      <c r="D3330" s="2" t="s">
        <v>1006</v>
      </c>
      <c r="E3330" s="2" t="s">
        <v>1123</v>
      </c>
      <c r="F3330">
        <v>2</v>
      </c>
      <c r="G3330" s="1">
        <v>41656</v>
      </c>
      <c r="H3330" s="61">
        <v>2014</v>
      </c>
      <c r="I3330" s="5" t="s">
        <v>986</v>
      </c>
      <c r="J3330" s="1">
        <v>41677</v>
      </c>
      <c r="K3330" s="66">
        <v>6.4</v>
      </c>
      <c r="L3330" t="str">
        <f t="shared" si="366"/>
        <v>Profundo</v>
      </c>
      <c r="M3330" s="2" t="s">
        <v>1048</v>
      </c>
      <c r="N3330" t="str">
        <f>VLOOKUP(M3330,spp!A:B,2,FALSE)</f>
        <v>Scarus ghobban</v>
      </c>
      <c r="O3330">
        <f t="shared" si="372"/>
        <v>1</v>
      </c>
      <c r="S3330">
        <v>1</v>
      </c>
      <c r="AJ3330">
        <f>VLOOKUP(M3330,spp!A:C,3,FALSE)</f>
        <v>2</v>
      </c>
      <c r="AK3330">
        <f>VLOOKUP(M3330,spp!A:D,4,FALSE)</f>
        <v>2.919</v>
      </c>
      <c r="AL3330">
        <f t="shared" si="367"/>
        <v>8500.7659653844403</v>
      </c>
      <c r="AM3330">
        <f t="shared" si="368"/>
        <v>212.51914913461101</v>
      </c>
      <c r="AN3330">
        <f t="shared" si="369"/>
        <v>2125.1914913461101</v>
      </c>
      <c r="AO3330">
        <f t="shared" si="370"/>
        <v>2.1251914913461101</v>
      </c>
      <c r="AP3330">
        <f t="shared" si="371"/>
        <v>0.02</v>
      </c>
      <c r="AQ3330">
        <f>VLOOKUP(M3330,spp!A:H,8,FALSE)</f>
        <v>2</v>
      </c>
      <c r="AR3330" t="str">
        <f>VLOOKUP(M3330,spp!A:K,10,FALSE)</f>
        <v>Herbívoro</v>
      </c>
      <c r="AS3330" t="str">
        <f>VLOOKUP(M3330,spp!A:L,12,FALSE)</f>
        <v>LC</v>
      </c>
    </row>
    <row r="3331" spans="1:45" x14ac:dyDescent="0.3">
      <c r="A3331">
        <v>14</v>
      </c>
      <c r="B3331" s="2" t="s">
        <v>983</v>
      </c>
      <c r="C3331" s="2" t="s">
        <v>1001</v>
      </c>
      <c r="D3331" s="2" t="s">
        <v>1006</v>
      </c>
      <c r="E3331" s="2" t="s">
        <v>1123</v>
      </c>
      <c r="F3331">
        <v>2</v>
      </c>
      <c r="G3331" s="1">
        <v>41656</v>
      </c>
      <c r="H3331" s="61">
        <v>2014</v>
      </c>
      <c r="I3331" s="5" t="s">
        <v>986</v>
      </c>
      <c r="J3331" s="1">
        <v>41677</v>
      </c>
      <c r="K3331" s="66">
        <v>6.4</v>
      </c>
      <c r="L3331" t="str">
        <f t="shared" si="366"/>
        <v>Profundo</v>
      </c>
      <c r="M3331" s="2" t="s">
        <v>1018</v>
      </c>
      <c r="N3331" t="str">
        <f>VLOOKUP(M3331,spp!A:B,2,FALSE)</f>
        <v>Pseudobalistes naufragium</v>
      </c>
      <c r="O3331">
        <f t="shared" si="372"/>
        <v>1</v>
      </c>
      <c r="U3331">
        <v>1</v>
      </c>
      <c r="AJ3331" t="str">
        <f>VLOOKUP(M3331,spp!A:C,3,FALSE)</f>
        <v>0.12970000000000001</v>
      </c>
      <c r="AK3331">
        <f>VLOOKUP(M3331,spp!A:D,4,FALSE)</f>
        <v>2</v>
      </c>
      <c r="AL3331">
        <f t="shared" si="367"/>
        <v>158.88250000000002</v>
      </c>
      <c r="AM3331">
        <f t="shared" si="368"/>
        <v>3.9720625000000007</v>
      </c>
      <c r="AN3331">
        <f t="shared" si="369"/>
        <v>39.720625000000005</v>
      </c>
      <c r="AO3331">
        <f t="shared" si="370"/>
        <v>3.9720625000000002E-2</v>
      </c>
      <c r="AP3331">
        <f t="shared" si="371"/>
        <v>0.02</v>
      </c>
      <c r="AQ3331">
        <f>VLOOKUP(M3331,spp!A:H,8,FALSE)</f>
        <v>3.8</v>
      </c>
      <c r="AR3331" t="str">
        <f>VLOOKUP(M3331,spp!A:K,10,FALSE)</f>
        <v>Depredador</v>
      </c>
      <c r="AS3331" t="str">
        <f>VLOOKUP(M3331,spp!A:L,12,FALSE)</f>
        <v>LC</v>
      </c>
    </row>
    <row r="3332" spans="1:45" x14ac:dyDescent="0.3">
      <c r="A3332">
        <v>14</v>
      </c>
      <c r="B3332" s="2" t="s">
        <v>983</v>
      </c>
      <c r="C3332" s="2" t="s">
        <v>1001</v>
      </c>
      <c r="D3332" s="2" t="s">
        <v>1006</v>
      </c>
      <c r="E3332" s="2" t="s">
        <v>1123</v>
      </c>
      <c r="F3332">
        <v>2</v>
      </c>
      <c r="G3332" s="1">
        <v>41656</v>
      </c>
      <c r="H3332" s="61">
        <v>2014</v>
      </c>
      <c r="I3332" s="5" t="s">
        <v>986</v>
      </c>
      <c r="J3332" s="1">
        <v>41677</v>
      </c>
      <c r="K3332" s="66">
        <v>6.4</v>
      </c>
      <c r="L3332" t="str">
        <f t="shared" ref="L3332:L3395" si="373">IF(K3332&gt;6,"Profundo","Somero")</f>
        <v>Profundo</v>
      </c>
      <c r="M3332" s="2" t="s">
        <v>1037</v>
      </c>
      <c r="N3332" t="str">
        <f>VLOOKUP(M3332,spp!A:B,2,FALSE)</f>
        <v>Prionurus laticlavius</v>
      </c>
      <c r="O3332">
        <f t="shared" si="372"/>
        <v>7</v>
      </c>
      <c r="R3332">
        <v>3</v>
      </c>
      <c r="S3332">
        <v>4</v>
      </c>
      <c r="AJ3332" t="str">
        <f>VLOOKUP(M3332,spp!A:C,3,FALSE)</f>
        <v>0.19800000000000001</v>
      </c>
      <c r="AK3332">
        <f>VLOOKUP(M3332,spp!A:D,4,FALSE)</f>
        <v>2.504</v>
      </c>
      <c r="AL3332">
        <f t="shared" ref="AL3332:AL3395" si="374">((AJ3332*$P$2^AK3332)*P3332)+((AJ3332*$Q$2^AK3332)*Q3332)+((AJ3332*$R$2^AK3332)*R3332)+((AJ3332*$S$2^AK3332)*S3332)+((AJ3332*$T$2^AK3332)*T3332)+((AJ3332*$U$2^AK3332)*U3332)+((AJ3332*$V$2^AK3332)*V3332)+((AJ3332*$W$2^AK3332)*W3332)+((AJ3332*$X$2^AK3332)*X3332)+((AJ3332*$Y$2^AK3332)*Y3332)+((AJ3332*$Z$2^AK3332)*Z3332)+((AJ3332*$AA$2^AK3332)*AA3332)+((AJ3332*$AB$2^AK3332)*AB3332)+ ((AJ3332*$AC$2^AK3332)*AC3332)+((AJ3332*$AD$2^AK3332)*AD3332)+((AJ3332*$AE$2^AK3332)*AE3332)+((AJ3332*$AF$2^AK3332)*AF3332)+((AJ3332*$AG$2^AK3332)*AG3332)+((AJ3332*$AH$2^AK3332)*AH3332)</f>
        <v>1357.8165683208802</v>
      </c>
      <c r="AM3332">
        <f t="shared" ref="AM3332:AM3395" si="375">AL3332/40</f>
        <v>33.945414208022001</v>
      </c>
      <c r="AN3332">
        <f t="shared" ref="AN3332:AN3395" si="376">AM3332*10</f>
        <v>339.45414208021998</v>
      </c>
      <c r="AO3332">
        <f t="shared" ref="AO3332:AO3395" si="377">AN3332/1000</f>
        <v>0.33945414208021996</v>
      </c>
      <c r="AP3332">
        <f t="shared" ref="AP3332:AP3395" si="378">O3332/$C$1</f>
        <v>0.14000000000000001</v>
      </c>
      <c r="AQ3332">
        <f>VLOOKUP(M3332,spp!A:H,8,FALSE)</f>
        <v>2.7</v>
      </c>
      <c r="AR3332" t="str">
        <f>VLOOKUP(M3332,spp!A:K,10,FALSE)</f>
        <v>Herbívoro</v>
      </c>
      <c r="AS3332" t="str">
        <f>VLOOKUP(M3332,spp!A:L,12,FALSE)</f>
        <v>LC</v>
      </c>
    </row>
    <row r="3333" spans="1:45" x14ac:dyDescent="0.3">
      <c r="A3333">
        <v>14</v>
      </c>
      <c r="B3333" s="2" t="s">
        <v>983</v>
      </c>
      <c r="C3333" s="2" t="s">
        <v>1001</v>
      </c>
      <c r="D3333" s="2" t="s">
        <v>1006</v>
      </c>
      <c r="E3333" s="2" t="s">
        <v>1123</v>
      </c>
      <c r="F3333">
        <v>2</v>
      </c>
      <c r="G3333" s="1">
        <v>41656</v>
      </c>
      <c r="H3333" s="61">
        <v>2014</v>
      </c>
      <c r="I3333" s="5" t="s">
        <v>986</v>
      </c>
      <c r="J3333" s="1">
        <v>41677</v>
      </c>
      <c r="K3333" s="66">
        <v>6.4</v>
      </c>
      <c r="L3333" t="str">
        <f t="shared" si="373"/>
        <v>Profundo</v>
      </c>
      <c r="M3333" s="2" t="s">
        <v>1047</v>
      </c>
      <c r="N3333" t="str">
        <f>VLOOKUP(M3333,spp!A:B,2,FALSE)</f>
        <v>Scarus rubroviolaceus</v>
      </c>
      <c r="O3333">
        <f t="shared" si="372"/>
        <v>1</v>
      </c>
      <c r="S3333">
        <v>1</v>
      </c>
      <c r="AJ3333">
        <f>VLOOKUP(M3333,spp!A:C,3,FALSE)</f>
        <v>1</v>
      </c>
      <c r="AK3333">
        <f>VLOOKUP(M3333,spp!A:D,4,FALSE)</f>
        <v>3.109</v>
      </c>
      <c r="AL3333">
        <f t="shared" si="374"/>
        <v>7321.5881134238871</v>
      </c>
      <c r="AM3333">
        <f t="shared" si="375"/>
        <v>183.03970283559718</v>
      </c>
      <c r="AN3333">
        <f t="shared" si="376"/>
        <v>1830.3970283559718</v>
      </c>
      <c r="AO3333">
        <f t="shared" si="377"/>
        <v>1.8303970283559718</v>
      </c>
      <c r="AP3333">
        <f t="shared" si="378"/>
        <v>0.02</v>
      </c>
      <c r="AQ3333">
        <f>VLOOKUP(M3333,spp!A:H,8,FALSE)</f>
        <v>2</v>
      </c>
      <c r="AR3333" t="str">
        <f>VLOOKUP(M3333,spp!A:K,10,FALSE)</f>
        <v>Herbívoro</v>
      </c>
      <c r="AS3333" t="str">
        <f>VLOOKUP(M3333,spp!A:L,12,FALSE)</f>
        <v>LC</v>
      </c>
    </row>
    <row r="3334" spans="1:45" x14ac:dyDescent="0.3">
      <c r="A3334">
        <v>14</v>
      </c>
      <c r="B3334" s="2" t="s">
        <v>983</v>
      </c>
      <c r="C3334" s="2" t="s">
        <v>1001</v>
      </c>
      <c r="D3334" s="2" t="s">
        <v>1006</v>
      </c>
      <c r="E3334" s="2" t="s">
        <v>1123</v>
      </c>
      <c r="F3334">
        <v>2</v>
      </c>
      <c r="G3334" s="1">
        <v>41656</v>
      </c>
      <c r="H3334" s="61">
        <v>2014</v>
      </c>
      <c r="I3334" s="5" t="s">
        <v>986</v>
      </c>
      <c r="J3334" s="1">
        <v>41677</v>
      </c>
      <c r="K3334" s="66">
        <v>6.4</v>
      </c>
      <c r="L3334" t="str">
        <f t="shared" si="373"/>
        <v>Profundo</v>
      </c>
      <c r="M3334" s="2" t="s">
        <v>1022</v>
      </c>
      <c r="N3334" t="str">
        <f>VLOOKUP(M3334,spp!A:B,2,FALSE)</f>
        <v>Epinephelus labriformis</v>
      </c>
      <c r="O3334">
        <f t="shared" si="372"/>
        <v>2</v>
      </c>
      <c r="R3334">
        <v>1</v>
      </c>
      <c r="S3334">
        <v>1</v>
      </c>
      <c r="AJ3334">
        <f>VLOOKUP(M3334,spp!A:C,3,FALSE)</f>
        <v>3</v>
      </c>
      <c r="AK3334">
        <f>VLOOKUP(M3334,spp!A:D,4,FALSE)</f>
        <v>2.9</v>
      </c>
      <c r="AL3334">
        <f t="shared" si="374"/>
        <v>16627.796331921345</v>
      </c>
      <c r="AM3334">
        <f t="shared" si="375"/>
        <v>415.69490829803362</v>
      </c>
      <c r="AN3334">
        <f t="shared" si="376"/>
        <v>4156.9490829803362</v>
      </c>
      <c r="AO3334">
        <f t="shared" si="377"/>
        <v>4.1569490829803364</v>
      </c>
      <c r="AP3334">
        <f t="shared" si="378"/>
        <v>0.04</v>
      </c>
      <c r="AQ3334">
        <f>VLOOKUP(M3334,spp!A:H,8,FALSE)</f>
        <v>4</v>
      </c>
      <c r="AR3334" t="str">
        <f>VLOOKUP(M3334,spp!A:K,10,FALSE)</f>
        <v>Depredador Tope</v>
      </c>
      <c r="AS3334" t="str">
        <f>VLOOKUP(M3334,spp!A:L,12,FALSE)</f>
        <v>LC</v>
      </c>
    </row>
    <row r="3335" spans="1:45" x14ac:dyDescent="0.3">
      <c r="A3335">
        <v>14</v>
      </c>
      <c r="B3335" s="2" t="s">
        <v>983</v>
      </c>
      <c r="C3335" s="2" t="s">
        <v>1001</v>
      </c>
      <c r="D3335" s="2" t="s">
        <v>1006</v>
      </c>
      <c r="E3335" s="2" t="s">
        <v>1123</v>
      </c>
      <c r="F3335">
        <v>2</v>
      </c>
      <c r="G3335" s="1">
        <v>41656</v>
      </c>
      <c r="H3335" s="61">
        <v>2014</v>
      </c>
      <c r="I3335" s="5" t="s">
        <v>986</v>
      </c>
      <c r="J3335" s="1">
        <v>41677</v>
      </c>
      <c r="K3335" s="66">
        <v>6.4</v>
      </c>
      <c r="L3335" t="str">
        <f t="shared" si="373"/>
        <v>Profundo</v>
      </c>
      <c r="M3335" s="2" t="s">
        <v>1066</v>
      </c>
      <c r="N3335" t="str">
        <f>VLOOKUP(M3335,spp!A:B,2,FALSE)</f>
        <v>Caranx melampygus</v>
      </c>
      <c r="O3335">
        <f t="shared" si="372"/>
        <v>3</v>
      </c>
      <c r="T3335">
        <v>3</v>
      </c>
      <c r="AJ3335">
        <f>VLOOKUP(M3335,spp!A:C,3,FALSE)</f>
        <v>2</v>
      </c>
      <c r="AK3335">
        <f>VLOOKUP(M3335,spp!A:D,4,FALSE)</f>
        <v>2</v>
      </c>
      <c r="AL3335">
        <f t="shared" si="374"/>
        <v>3750</v>
      </c>
      <c r="AM3335">
        <f t="shared" si="375"/>
        <v>93.75</v>
      </c>
      <c r="AN3335">
        <f t="shared" si="376"/>
        <v>937.5</v>
      </c>
      <c r="AO3335">
        <f t="shared" si="377"/>
        <v>0.9375</v>
      </c>
      <c r="AP3335">
        <f t="shared" si="378"/>
        <v>0.06</v>
      </c>
      <c r="AQ3335">
        <f>VLOOKUP(M3335,spp!A:H,8,FALSE)</f>
        <v>4.5</v>
      </c>
      <c r="AR3335" t="str">
        <f>VLOOKUP(M3335,spp!A:K,10,FALSE)</f>
        <v>Depredador Tope</v>
      </c>
      <c r="AS3335" t="str">
        <f>VLOOKUP(M3335,spp!A:L,12,FALSE)</f>
        <v>NE</v>
      </c>
    </row>
    <row r="3336" spans="1:45" x14ac:dyDescent="0.3">
      <c r="A3336">
        <v>14</v>
      </c>
      <c r="B3336" s="2" t="s">
        <v>983</v>
      </c>
      <c r="C3336" s="2" t="s">
        <v>1001</v>
      </c>
      <c r="D3336" s="2" t="s">
        <v>1006</v>
      </c>
      <c r="E3336" s="2" t="s">
        <v>1123</v>
      </c>
      <c r="F3336">
        <v>2</v>
      </c>
      <c r="G3336" s="1">
        <v>41656</v>
      </c>
      <c r="H3336" s="61">
        <v>2014</v>
      </c>
      <c r="I3336" s="5" t="s">
        <v>986</v>
      </c>
      <c r="J3336" s="1">
        <v>41677</v>
      </c>
      <c r="K3336" s="66">
        <v>6.4</v>
      </c>
      <c r="L3336" t="str">
        <f t="shared" si="373"/>
        <v>Profundo</v>
      </c>
      <c r="M3336" s="2" t="s">
        <v>1062</v>
      </c>
      <c r="N3336" t="str">
        <f>VLOOKUP(M3336,spp!A:B,2,FALSE)</f>
        <v>Paranthias colonus</v>
      </c>
      <c r="O3336">
        <f t="shared" si="372"/>
        <v>9</v>
      </c>
      <c r="R3336">
        <v>9</v>
      </c>
      <c r="AJ3336">
        <f>VLOOKUP(M3336,spp!A:C,3,FALSE)</f>
        <v>1.485E-2</v>
      </c>
      <c r="AK3336">
        <f>VLOOKUP(M3336,spp!A:D,4,FALSE)</f>
        <v>2</v>
      </c>
      <c r="AL3336">
        <f t="shared" si="374"/>
        <v>20.8828125</v>
      </c>
      <c r="AM3336">
        <f t="shared" si="375"/>
        <v>0.52207031250000002</v>
      </c>
      <c r="AN3336">
        <f t="shared" si="376"/>
        <v>5.220703125</v>
      </c>
      <c r="AO3336">
        <f t="shared" si="377"/>
        <v>5.2207031250000001E-3</v>
      </c>
      <c r="AP3336">
        <f t="shared" si="378"/>
        <v>0.18</v>
      </c>
      <c r="AQ3336">
        <f>VLOOKUP(M3336,spp!A:H,8,FALSE)</f>
        <v>3.8</v>
      </c>
      <c r="AR3336" t="str">
        <f>VLOOKUP(M3336,spp!A:K,10,FALSE)</f>
        <v>Planctívoro</v>
      </c>
      <c r="AS3336" t="str">
        <f>VLOOKUP(M3336,spp!A:L,12,FALSE)</f>
        <v>LC</v>
      </c>
    </row>
    <row r="3337" spans="1:45" x14ac:dyDescent="0.3">
      <c r="A3337">
        <v>14</v>
      </c>
      <c r="B3337" s="2" t="s">
        <v>983</v>
      </c>
      <c r="C3337" s="2" t="s">
        <v>1001</v>
      </c>
      <c r="D3337" s="2" t="s">
        <v>1006</v>
      </c>
      <c r="E3337" s="2" t="s">
        <v>1123</v>
      </c>
      <c r="F3337">
        <v>3</v>
      </c>
      <c r="G3337" s="1">
        <v>41656</v>
      </c>
      <c r="H3337" s="61">
        <v>2014</v>
      </c>
      <c r="I3337" s="5" t="s">
        <v>986</v>
      </c>
      <c r="J3337" s="1">
        <v>41677</v>
      </c>
      <c r="K3337" s="66">
        <v>7.5</v>
      </c>
      <c r="L3337" t="str">
        <f t="shared" si="373"/>
        <v>Profundo</v>
      </c>
      <c r="M3337" s="2" t="s">
        <v>1042</v>
      </c>
      <c r="N3337" t="str">
        <f>VLOOKUP(M3337,spp!A:B,2,FALSE)</f>
        <v>Bodianus diplotaenia</v>
      </c>
      <c r="O3337">
        <f t="shared" si="372"/>
        <v>2</v>
      </c>
      <c r="T3337">
        <v>2</v>
      </c>
      <c r="AJ3337">
        <f>VLOOKUP(M3337,spp!A:C,3,FALSE)</f>
        <v>2.01E-2</v>
      </c>
      <c r="AK3337">
        <f>VLOOKUP(M3337,spp!A:D,4,FALSE)</f>
        <v>2</v>
      </c>
      <c r="AL3337">
        <f t="shared" si="374"/>
        <v>25.125</v>
      </c>
      <c r="AM3337">
        <f t="shared" si="375"/>
        <v>0.62812500000000004</v>
      </c>
      <c r="AN3337">
        <f t="shared" si="376"/>
        <v>6.28125</v>
      </c>
      <c r="AO3337">
        <f t="shared" si="377"/>
        <v>6.2812500000000004E-3</v>
      </c>
      <c r="AP3337">
        <f t="shared" si="378"/>
        <v>0.04</v>
      </c>
      <c r="AQ3337">
        <f>VLOOKUP(M3337,spp!A:H,8,FALSE)</f>
        <v>3.4</v>
      </c>
      <c r="AR3337" t="str">
        <f>VLOOKUP(M3337,spp!A:K,10,FALSE)</f>
        <v>Depredador</v>
      </c>
      <c r="AS3337" t="str">
        <f>VLOOKUP(M3337,spp!A:L,12,FALSE)</f>
        <v>LC</v>
      </c>
    </row>
    <row r="3338" spans="1:45" x14ac:dyDescent="0.3">
      <c r="A3338">
        <v>14</v>
      </c>
      <c r="B3338" s="2" t="s">
        <v>983</v>
      </c>
      <c r="C3338" s="2" t="s">
        <v>1001</v>
      </c>
      <c r="D3338" s="2" t="s">
        <v>1006</v>
      </c>
      <c r="E3338" s="2" t="s">
        <v>1123</v>
      </c>
      <c r="F3338">
        <v>3</v>
      </c>
      <c r="G3338" s="1">
        <v>41656</v>
      </c>
      <c r="H3338" s="61">
        <v>2014</v>
      </c>
      <c r="I3338" s="5" t="s">
        <v>986</v>
      </c>
      <c r="J3338" s="1">
        <v>41677</v>
      </c>
      <c r="K3338" s="66">
        <v>7.5</v>
      </c>
      <c r="L3338" t="str">
        <f t="shared" si="373"/>
        <v>Profundo</v>
      </c>
      <c r="M3338" s="2" t="s">
        <v>1038</v>
      </c>
      <c r="N3338" t="str">
        <f>VLOOKUP(M3338,spp!A:B,2,FALSE)</f>
        <v>Holacanthus passer</v>
      </c>
      <c r="O3338">
        <f t="shared" si="372"/>
        <v>1</v>
      </c>
      <c r="S3338">
        <v>1</v>
      </c>
      <c r="AJ3338">
        <f>VLOOKUP(M3338,spp!A:C,3,FALSE)</f>
        <v>2</v>
      </c>
      <c r="AK3338">
        <f>VLOOKUP(M3338,spp!A:D,4,FALSE)</f>
        <v>3</v>
      </c>
      <c r="AL3338">
        <f t="shared" si="374"/>
        <v>10718.75</v>
      </c>
      <c r="AM3338">
        <f t="shared" si="375"/>
        <v>267.96875</v>
      </c>
      <c r="AN3338">
        <f t="shared" si="376"/>
        <v>2679.6875</v>
      </c>
      <c r="AO3338">
        <f t="shared" si="377"/>
        <v>2.6796875</v>
      </c>
      <c r="AP3338">
        <f t="shared" si="378"/>
        <v>0.02</v>
      </c>
      <c r="AQ3338">
        <f>VLOOKUP(M3338,spp!A:H,8,FALSE)</f>
        <v>2.6</v>
      </c>
      <c r="AR3338" t="str">
        <f>VLOOKUP(M3338,spp!A:K,10,FALSE)</f>
        <v>Herbívoro</v>
      </c>
      <c r="AS3338" t="str">
        <f>VLOOKUP(M3338,spp!A:L,12,FALSE)</f>
        <v>LC</v>
      </c>
    </row>
    <row r="3339" spans="1:45" x14ac:dyDescent="0.3">
      <c r="A3339">
        <v>14</v>
      </c>
      <c r="B3339" s="2" t="s">
        <v>983</v>
      </c>
      <c r="C3339" s="2" t="s">
        <v>1001</v>
      </c>
      <c r="D3339" s="2" t="s">
        <v>1006</v>
      </c>
      <c r="E3339" s="2" t="s">
        <v>1123</v>
      </c>
      <c r="F3339">
        <v>3</v>
      </c>
      <c r="G3339" s="1">
        <v>41656</v>
      </c>
      <c r="H3339" s="61">
        <v>2014</v>
      </c>
      <c r="I3339" s="5" t="s">
        <v>986</v>
      </c>
      <c r="J3339" s="1">
        <v>41677</v>
      </c>
      <c r="K3339" s="66">
        <v>7.5</v>
      </c>
      <c r="L3339" t="str">
        <f t="shared" si="373"/>
        <v>Profundo</v>
      </c>
      <c r="M3339" s="2" t="s">
        <v>1056</v>
      </c>
      <c r="N3339" t="str">
        <f>VLOOKUP(M3339,spp!A:B,2,FALSE)</f>
        <v>Canthigaster punctatissima</v>
      </c>
      <c r="O3339">
        <f t="shared" si="372"/>
        <v>2</v>
      </c>
      <c r="Q3339">
        <v>2</v>
      </c>
      <c r="AJ3339">
        <f>VLOOKUP(M3339,spp!A:C,3,FALSE)</f>
        <v>1</v>
      </c>
      <c r="AK3339">
        <f>VLOOKUP(M3339,spp!A:D,4,FALSE)</f>
        <v>2</v>
      </c>
      <c r="AL3339">
        <f t="shared" si="374"/>
        <v>112.5</v>
      </c>
      <c r="AM3339">
        <f t="shared" si="375"/>
        <v>2.8125</v>
      </c>
      <c r="AN3339">
        <f t="shared" si="376"/>
        <v>28.125</v>
      </c>
      <c r="AO3339">
        <f t="shared" si="377"/>
        <v>2.8125000000000001E-2</v>
      </c>
      <c r="AP3339">
        <f t="shared" si="378"/>
        <v>0.04</v>
      </c>
      <c r="AQ3339">
        <f>VLOOKUP(M3339,spp!A:H,8,FALSE)</f>
        <v>3</v>
      </c>
      <c r="AR3339" t="str">
        <f>VLOOKUP(M3339,spp!A:K,10,FALSE)</f>
        <v>Depredador</v>
      </c>
      <c r="AS3339" t="str">
        <f>VLOOKUP(M3339,spp!A:L,12,FALSE)</f>
        <v>LC</v>
      </c>
    </row>
    <row r="3340" spans="1:45" x14ac:dyDescent="0.3">
      <c r="A3340">
        <v>14</v>
      </c>
      <c r="B3340" s="2" t="s">
        <v>983</v>
      </c>
      <c r="C3340" s="2" t="s">
        <v>1001</v>
      </c>
      <c r="D3340" s="2" t="s">
        <v>1006</v>
      </c>
      <c r="E3340" s="2" t="s">
        <v>1123</v>
      </c>
      <c r="F3340">
        <v>3</v>
      </c>
      <c r="G3340" s="1">
        <v>41656</v>
      </c>
      <c r="H3340" s="61">
        <v>2014</v>
      </c>
      <c r="I3340" s="5" t="s">
        <v>986</v>
      </c>
      <c r="J3340" s="1">
        <v>41677</v>
      </c>
      <c r="K3340" s="66">
        <v>7.5</v>
      </c>
      <c r="L3340" t="str">
        <f t="shared" si="373"/>
        <v>Profundo</v>
      </c>
      <c r="M3340" s="2" t="s">
        <v>1075</v>
      </c>
      <c r="N3340" t="str">
        <f>VLOOKUP(M3340,spp!A:B,2,FALSE)</f>
        <v>Scarus compressus</v>
      </c>
      <c r="O3340">
        <f t="shared" si="372"/>
        <v>2</v>
      </c>
      <c r="S3340">
        <v>2</v>
      </c>
      <c r="AJ3340">
        <f>VLOOKUP(M3340,spp!A:C,3,FALSE)</f>
        <v>1</v>
      </c>
      <c r="AK3340">
        <f>VLOOKUP(M3340,spp!A:D,4,FALSE)</f>
        <v>3</v>
      </c>
      <c r="AL3340">
        <f t="shared" si="374"/>
        <v>10718.75</v>
      </c>
      <c r="AM3340">
        <f t="shared" si="375"/>
        <v>267.96875</v>
      </c>
      <c r="AN3340">
        <f t="shared" si="376"/>
        <v>2679.6875</v>
      </c>
      <c r="AO3340">
        <f t="shared" si="377"/>
        <v>2.6796875</v>
      </c>
      <c r="AP3340">
        <f t="shared" si="378"/>
        <v>0.04</v>
      </c>
      <c r="AQ3340">
        <f>VLOOKUP(M3340,spp!A:H,8,FALSE)</f>
        <v>2</v>
      </c>
      <c r="AR3340" t="str">
        <f>VLOOKUP(M3340,spp!A:K,10,FALSE)</f>
        <v>Herbívoro</v>
      </c>
      <c r="AS3340" t="str">
        <f>VLOOKUP(M3340,spp!A:L,12,FALSE)</f>
        <v>LC</v>
      </c>
    </row>
    <row r="3341" spans="1:45" x14ac:dyDescent="0.3">
      <c r="A3341">
        <v>14</v>
      </c>
      <c r="B3341" s="2" t="s">
        <v>983</v>
      </c>
      <c r="C3341" s="2" t="s">
        <v>1001</v>
      </c>
      <c r="D3341" s="2" t="s">
        <v>1006</v>
      </c>
      <c r="E3341" s="2" t="s">
        <v>1123</v>
      </c>
      <c r="F3341">
        <v>3</v>
      </c>
      <c r="G3341" s="1">
        <v>41656</v>
      </c>
      <c r="H3341" s="61">
        <v>2014</v>
      </c>
      <c r="I3341" s="5" t="s">
        <v>986</v>
      </c>
      <c r="J3341" s="1">
        <v>41677</v>
      </c>
      <c r="K3341" s="66">
        <v>7.5</v>
      </c>
      <c r="L3341" t="str">
        <f t="shared" si="373"/>
        <v>Profundo</v>
      </c>
      <c r="M3341" s="2" t="s">
        <v>1050</v>
      </c>
      <c r="N3341" t="str">
        <f>VLOOKUP(M3341,spp!A:B,2,FALSE)</f>
        <v>Stegastes flavilatus</v>
      </c>
      <c r="O3341">
        <f t="shared" si="372"/>
        <v>9</v>
      </c>
      <c r="P3341">
        <v>2</v>
      </c>
      <c r="R3341">
        <v>7</v>
      </c>
      <c r="AJ3341">
        <f>VLOOKUP(M3341,spp!A:C,3,FALSE)</f>
        <v>3.49E-2</v>
      </c>
      <c r="AK3341">
        <f>VLOOKUP(M3341,spp!A:D,4,FALSE)</f>
        <v>2</v>
      </c>
      <c r="AL3341">
        <f t="shared" si="374"/>
        <v>38.608125000000001</v>
      </c>
      <c r="AM3341">
        <f t="shared" si="375"/>
        <v>0.96520312500000005</v>
      </c>
      <c r="AN3341">
        <f t="shared" si="376"/>
        <v>9.6520312500000003</v>
      </c>
      <c r="AO3341">
        <f t="shared" si="377"/>
        <v>9.65203125E-3</v>
      </c>
      <c r="AP3341">
        <f t="shared" si="378"/>
        <v>0.18</v>
      </c>
      <c r="AQ3341">
        <f>VLOOKUP(M3341,spp!A:H,8,FALSE)</f>
        <v>2</v>
      </c>
      <c r="AR3341" t="str">
        <f>VLOOKUP(M3341,spp!A:K,10,FALSE)</f>
        <v>Herbívoro</v>
      </c>
      <c r="AS3341" t="str">
        <f>VLOOKUP(M3341,spp!A:L,12,FALSE)</f>
        <v>LC</v>
      </c>
    </row>
    <row r="3342" spans="1:45" x14ac:dyDescent="0.3">
      <c r="A3342">
        <v>14</v>
      </c>
      <c r="B3342" s="2" t="s">
        <v>983</v>
      </c>
      <c r="C3342" s="2" t="s">
        <v>1001</v>
      </c>
      <c r="D3342" s="2" t="s">
        <v>1006</v>
      </c>
      <c r="E3342" s="2" t="s">
        <v>1123</v>
      </c>
      <c r="F3342">
        <v>3</v>
      </c>
      <c r="G3342" s="1">
        <v>41656</v>
      </c>
      <c r="H3342" s="61">
        <v>2014</v>
      </c>
      <c r="I3342" s="5" t="s">
        <v>986</v>
      </c>
      <c r="J3342" s="1">
        <v>41677</v>
      </c>
      <c r="K3342" s="66">
        <v>7.5</v>
      </c>
      <c r="L3342" t="str">
        <f t="shared" si="373"/>
        <v>Profundo</v>
      </c>
      <c r="M3342" s="2" t="s">
        <v>1017</v>
      </c>
      <c r="N3342" t="str">
        <f>VLOOKUP(M3342,spp!A:B,2,FALSE)</f>
        <v>Halichoeres dispilus</v>
      </c>
      <c r="O3342">
        <f t="shared" si="372"/>
        <v>10</v>
      </c>
      <c r="P3342">
        <v>5</v>
      </c>
      <c r="Q3342">
        <v>2</v>
      </c>
      <c r="R3342">
        <v>3</v>
      </c>
      <c r="AJ3342">
        <f>VLOOKUP(M3342,spp!A:C,3,FALSE)</f>
        <v>1.26E-2</v>
      </c>
      <c r="AK3342">
        <f>VLOOKUP(M3342,spp!A:D,4,FALSE)</f>
        <v>3</v>
      </c>
      <c r="AL3342">
        <f t="shared" si="374"/>
        <v>85.443749999999994</v>
      </c>
      <c r="AM3342">
        <f t="shared" si="375"/>
        <v>2.1360937499999997</v>
      </c>
      <c r="AN3342">
        <f t="shared" si="376"/>
        <v>21.360937499999999</v>
      </c>
      <c r="AO3342">
        <f t="shared" si="377"/>
        <v>2.13609375E-2</v>
      </c>
      <c r="AP3342">
        <f t="shared" si="378"/>
        <v>0.2</v>
      </c>
      <c r="AQ3342">
        <f>VLOOKUP(M3342,spp!A:H,8,FALSE)</f>
        <v>3.9</v>
      </c>
      <c r="AR3342" t="str">
        <f>VLOOKUP(M3342,spp!A:K,10,FALSE)</f>
        <v>Depredador</v>
      </c>
      <c r="AS3342" t="str">
        <f>VLOOKUP(M3342,spp!A:L,12,FALSE)</f>
        <v>LC</v>
      </c>
    </row>
    <row r="3343" spans="1:45" x14ac:dyDescent="0.3">
      <c r="A3343">
        <v>14</v>
      </c>
      <c r="B3343" s="2" t="s">
        <v>983</v>
      </c>
      <c r="C3343" s="2" t="s">
        <v>1001</v>
      </c>
      <c r="D3343" s="2" t="s">
        <v>1006</v>
      </c>
      <c r="E3343" s="2" t="s">
        <v>1123</v>
      </c>
      <c r="F3343">
        <v>3</v>
      </c>
      <c r="G3343" s="1">
        <v>41656</v>
      </c>
      <c r="H3343" s="61">
        <v>2014</v>
      </c>
      <c r="I3343" s="5" t="s">
        <v>986</v>
      </c>
      <c r="J3343" s="1">
        <v>41677</v>
      </c>
      <c r="K3343" s="66">
        <v>7.5</v>
      </c>
      <c r="L3343" t="str">
        <f t="shared" si="373"/>
        <v>Profundo</v>
      </c>
      <c r="M3343" s="2" t="s">
        <v>1040</v>
      </c>
      <c r="N3343" t="str">
        <f>VLOOKUP(M3343,spp!A:B,2,FALSE)</f>
        <v>Sufflamen verres</v>
      </c>
      <c r="O3343">
        <f t="shared" si="372"/>
        <v>2</v>
      </c>
      <c r="R3343">
        <v>1</v>
      </c>
      <c r="S3343">
        <v>1</v>
      </c>
      <c r="AJ3343">
        <f>VLOOKUP(M3343,spp!A:C,3,FALSE)</f>
        <v>2</v>
      </c>
      <c r="AK3343">
        <f>VLOOKUP(M3343,spp!A:D,4,FALSE)</f>
        <v>3</v>
      </c>
      <c r="AL3343">
        <f t="shared" si="374"/>
        <v>14625</v>
      </c>
      <c r="AM3343">
        <f t="shared" si="375"/>
        <v>365.625</v>
      </c>
      <c r="AN3343">
        <f t="shared" si="376"/>
        <v>3656.25</v>
      </c>
      <c r="AO3343">
        <f t="shared" si="377"/>
        <v>3.65625</v>
      </c>
      <c r="AP3343">
        <f t="shared" si="378"/>
        <v>0.04</v>
      </c>
      <c r="AQ3343">
        <f>VLOOKUP(M3343,spp!A:H,8,FALSE)</f>
        <v>3.3</v>
      </c>
      <c r="AR3343" t="str">
        <f>VLOOKUP(M3343,spp!A:K,10,FALSE)</f>
        <v>Depredador</v>
      </c>
      <c r="AS3343" t="str">
        <f>VLOOKUP(M3343,spp!A:L,12,FALSE)</f>
        <v>LC</v>
      </c>
    </row>
    <row r="3344" spans="1:45" x14ac:dyDescent="0.3">
      <c r="A3344">
        <v>14</v>
      </c>
      <c r="B3344" s="2" t="s">
        <v>983</v>
      </c>
      <c r="C3344" s="2" t="s">
        <v>1001</v>
      </c>
      <c r="D3344" s="2" t="s">
        <v>1006</v>
      </c>
      <c r="E3344" s="2" t="s">
        <v>1123</v>
      </c>
      <c r="F3344">
        <v>3</v>
      </c>
      <c r="G3344" s="1">
        <v>41656</v>
      </c>
      <c r="H3344" s="61">
        <v>2014</v>
      </c>
      <c r="I3344" s="5" t="s">
        <v>986</v>
      </c>
      <c r="J3344" s="1">
        <v>41677</v>
      </c>
      <c r="K3344" s="66">
        <v>7.5</v>
      </c>
      <c r="L3344" t="str">
        <f t="shared" si="373"/>
        <v>Profundo</v>
      </c>
      <c r="M3344" s="2" t="s">
        <v>1033</v>
      </c>
      <c r="N3344" t="str">
        <f>VLOOKUP(M3344,spp!A:B,2,FALSE)</f>
        <v>Cephalopholis panamensis</v>
      </c>
      <c r="O3344">
        <f t="shared" si="372"/>
        <v>1</v>
      </c>
      <c r="T3344">
        <v>1</v>
      </c>
      <c r="AJ3344">
        <f>VLOOKUP(M3344,spp!A:C,3,FALSE)</f>
        <v>2</v>
      </c>
      <c r="AK3344">
        <f>VLOOKUP(M3344,spp!A:D,4,FALSE)</f>
        <v>3</v>
      </c>
      <c r="AL3344">
        <f t="shared" si="374"/>
        <v>31250</v>
      </c>
      <c r="AM3344">
        <f t="shared" si="375"/>
        <v>781.25</v>
      </c>
      <c r="AN3344">
        <f t="shared" si="376"/>
        <v>7812.5</v>
      </c>
      <c r="AO3344">
        <f t="shared" si="377"/>
        <v>7.8125</v>
      </c>
      <c r="AP3344">
        <f t="shared" si="378"/>
        <v>0.02</v>
      </c>
      <c r="AQ3344">
        <f>VLOOKUP(M3344,spp!A:H,8,FALSE)</f>
        <v>4</v>
      </c>
      <c r="AR3344" t="str">
        <f>VLOOKUP(M3344,spp!A:K,10,FALSE)</f>
        <v>Depredador Tope</v>
      </c>
      <c r="AS3344" t="str">
        <f>VLOOKUP(M3344,spp!A:L,12,FALSE)</f>
        <v>LC</v>
      </c>
    </row>
    <row r="3345" spans="1:45" x14ac:dyDescent="0.3">
      <c r="A3345">
        <v>14</v>
      </c>
      <c r="B3345" s="2" t="s">
        <v>983</v>
      </c>
      <c r="C3345" s="2" t="s">
        <v>1001</v>
      </c>
      <c r="D3345" s="2" t="s">
        <v>1006</v>
      </c>
      <c r="E3345" s="2" t="s">
        <v>1123</v>
      </c>
      <c r="F3345">
        <v>3</v>
      </c>
      <c r="G3345" s="1">
        <v>41656</v>
      </c>
      <c r="H3345" s="61">
        <v>2014</v>
      </c>
      <c r="I3345" s="5" t="s">
        <v>986</v>
      </c>
      <c r="J3345" s="1">
        <v>41677</v>
      </c>
      <c r="K3345" s="66">
        <v>7.5</v>
      </c>
      <c r="L3345" t="str">
        <f t="shared" si="373"/>
        <v>Profundo</v>
      </c>
      <c r="M3345" s="2" t="s">
        <v>1022</v>
      </c>
      <c r="N3345" t="str">
        <f>VLOOKUP(M3345,spp!A:B,2,FALSE)</f>
        <v>Epinephelus labriformis</v>
      </c>
      <c r="O3345">
        <f t="shared" si="372"/>
        <v>1</v>
      </c>
      <c r="S3345">
        <v>1</v>
      </c>
      <c r="AJ3345">
        <f>VLOOKUP(M3345,spp!A:C,3,FALSE)</f>
        <v>3</v>
      </c>
      <c r="AK3345">
        <f>VLOOKUP(M3345,spp!A:D,4,FALSE)</f>
        <v>2.9</v>
      </c>
      <c r="AL3345">
        <f t="shared" si="374"/>
        <v>12076.236118743216</v>
      </c>
      <c r="AM3345">
        <f t="shared" si="375"/>
        <v>301.90590296858039</v>
      </c>
      <c r="AN3345">
        <f t="shared" si="376"/>
        <v>3019.059029685804</v>
      </c>
      <c r="AO3345">
        <f t="shared" si="377"/>
        <v>3.019059029685804</v>
      </c>
      <c r="AP3345">
        <f t="shared" si="378"/>
        <v>0.02</v>
      </c>
      <c r="AQ3345">
        <f>VLOOKUP(M3345,spp!A:H,8,FALSE)</f>
        <v>4</v>
      </c>
      <c r="AR3345" t="str">
        <f>VLOOKUP(M3345,spp!A:K,10,FALSE)</f>
        <v>Depredador Tope</v>
      </c>
      <c r="AS3345" t="str">
        <f>VLOOKUP(M3345,spp!A:L,12,FALSE)</f>
        <v>LC</v>
      </c>
    </row>
    <row r="3346" spans="1:45" x14ac:dyDescent="0.3">
      <c r="A3346">
        <v>14</v>
      </c>
      <c r="B3346" s="2" t="s">
        <v>983</v>
      </c>
      <c r="C3346" s="2" t="s">
        <v>1001</v>
      </c>
      <c r="D3346" s="2" t="s">
        <v>1006</v>
      </c>
      <c r="E3346" s="2" t="s">
        <v>1123</v>
      </c>
      <c r="F3346">
        <v>3</v>
      </c>
      <c r="G3346" s="1">
        <v>41656</v>
      </c>
      <c r="H3346" s="61">
        <v>2014</v>
      </c>
      <c r="I3346" s="5" t="s">
        <v>986</v>
      </c>
      <c r="J3346" s="1">
        <v>41677</v>
      </c>
      <c r="K3346" s="66">
        <v>7.5</v>
      </c>
      <c r="L3346" t="str">
        <f t="shared" si="373"/>
        <v>Profundo</v>
      </c>
      <c r="M3346" s="2" t="s">
        <v>1195</v>
      </c>
      <c r="N3346" t="str">
        <f>VLOOKUP(M3346,spp!A:B,2,FALSE)</f>
        <v>Melichthys niger</v>
      </c>
      <c r="O3346">
        <f t="shared" si="372"/>
        <v>2</v>
      </c>
      <c r="T3346">
        <v>2</v>
      </c>
      <c r="AJ3346">
        <f>VLOOKUP(M3346,spp!A:C,3,FALSE)</f>
        <v>5</v>
      </c>
      <c r="AK3346">
        <f>VLOOKUP(M3346,spp!A:D,4,FALSE)</f>
        <v>3</v>
      </c>
      <c r="AL3346">
        <f t="shared" si="374"/>
        <v>156250</v>
      </c>
      <c r="AM3346">
        <f t="shared" si="375"/>
        <v>3906.25</v>
      </c>
      <c r="AN3346">
        <f t="shared" si="376"/>
        <v>39062.5</v>
      </c>
      <c r="AO3346">
        <f t="shared" si="377"/>
        <v>39.0625</v>
      </c>
      <c r="AP3346">
        <f t="shared" si="378"/>
        <v>0.04</v>
      </c>
      <c r="AQ3346">
        <f>VLOOKUP(M3346,spp!A:H,8,FALSE)</f>
        <v>2.4</v>
      </c>
      <c r="AR3346" t="str">
        <f>VLOOKUP(M3346,spp!A:K,10,FALSE)</f>
        <v>Herbívoro</v>
      </c>
      <c r="AS3346" t="str">
        <f>VLOOKUP(M3346,spp!A:L,12,FALSE)</f>
        <v>NE</v>
      </c>
    </row>
    <row r="3347" spans="1:45" x14ac:dyDescent="0.3">
      <c r="A3347">
        <v>15</v>
      </c>
      <c r="B3347" s="2" t="s">
        <v>983</v>
      </c>
      <c r="C3347" s="2" t="s">
        <v>1001</v>
      </c>
      <c r="D3347" s="2" t="s">
        <v>1007</v>
      </c>
      <c r="E3347" s="2" t="s">
        <v>1123</v>
      </c>
      <c r="F3347">
        <v>1</v>
      </c>
      <c r="G3347" s="1">
        <v>41656</v>
      </c>
      <c r="H3347" s="61">
        <v>2014</v>
      </c>
      <c r="I3347" s="5" t="s">
        <v>986</v>
      </c>
      <c r="J3347" s="1">
        <v>41677</v>
      </c>
      <c r="K3347" s="66">
        <v>5.6</v>
      </c>
      <c r="L3347" t="str">
        <f t="shared" si="373"/>
        <v>Somero</v>
      </c>
      <c r="M3347" s="2" t="s">
        <v>1086</v>
      </c>
      <c r="N3347" t="str">
        <f>VLOOKUP(M3347,spp!A:B,2,FALSE)</f>
        <v>Lutjanus novemfasciatus</v>
      </c>
      <c r="O3347">
        <f t="shared" si="372"/>
        <v>1</v>
      </c>
      <c r="T3347">
        <v>1</v>
      </c>
      <c r="AJ3347">
        <f>VLOOKUP(M3347,spp!A:C,3,FALSE)</f>
        <v>1</v>
      </c>
      <c r="AK3347">
        <f>VLOOKUP(M3347,spp!A:D,4,FALSE)</f>
        <v>3</v>
      </c>
      <c r="AL3347">
        <f t="shared" si="374"/>
        <v>15625</v>
      </c>
      <c r="AM3347">
        <f t="shared" si="375"/>
        <v>390.625</v>
      </c>
      <c r="AN3347">
        <f t="shared" si="376"/>
        <v>3906.25</v>
      </c>
      <c r="AO3347">
        <f t="shared" si="377"/>
        <v>3.90625</v>
      </c>
      <c r="AP3347">
        <f t="shared" si="378"/>
        <v>0.02</v>
      </c>
      <c r="AQ3347">
        <f>VLOOKUP(M3347,spp!A:H,8,FALSE)</f>
        <v>4</v>
      </c>
      <c r="AR3347" t="str">
        <f>VLOOKUP(M3347,spp!A:K,10,FALSE)</f>
        <v>Depredador Tope</v>
      </c>
      <c r="AS3347" t="str">
        <f>VLOOKUP(M3347,spp!A:L,12,FALSE)</f>
        <v>LC</v>
      </c>
    </row>
    <row r="3348" spans="1:45" x14ac:dyDescent="0.3">
      <c r="A3348">
        <v>15</v>
      </c>
      <c r="B3348" s="2" t="s">
        <v>983</v>
      </c>
      <c r="C3348" s="2" t="s">
        <v>1001</v>
      </c>
      <c r="D3348" s="2" t="s">
        <v>1007</v>
      </c>
      <c r="E3348" s="2" t="s">
        <v>1123</v>
      </c>
      <c r="F3348">
        <v>1</v>
      </c>
      <c r="G3348" s="1">
        <v>41656</v>
      </c>
      <c r="H3348" s="61">
        <v>2014</v>
      </c>
      <c r="I3348" s="5" t="s">
        <v>986</v>
      </c>
      <c r="J3348" s="1">
        <v>41677</v>
      </c>
      <c r="K3348" s="66">
        <v>5.6</v>
      </c>
      <c r="L3348" t="str">
        <f t="shared" si="373"/>
        <v>Somero</v>
      </c>
      <c r="M3348" s="2" t="s">
        <v>1043</v>
      </c>
      <c r="N3348" t="str">
        <f>VLOOKUP(M3348,spp!A:B,2,FALSE)</f>
        <v>Haemulon maculicauda</v>
      </c>
      <c r="O3348">
        <f t="shared" si="372"/>
        <v>25</v>
      </c>
      <c r="S3348">
        <v>25</v>
      </c>
      <c r="AJ3348">
        <f>VLOOKUP(M3348,spp!A:C,3,FALSE)</f>
        <v>8</v>
      </c>
      <c r="AK3348">
        <f>VLOOKUP(M3348,spp!A:D,4,FALSE)</f>
        <v>3.16</v>
      </c>
      <c r="AL3348">
        <f t="shared" si="374"/>
        <v>1694455.7406716715</v>
      </c>
      <c r="AM3348">
        <f t="shared" si="375"/>
        <v>42361.393516791788</v>
      </c>
      <c r="AN3348">
        <f t="shared" si="376"/>
        <v>423613.93516791787</v>
      </c>
      <c r="AO3348">
        <f t="shared" si="377"/>
        <v>423.61393516791787</v>
      </c>
      <c r="AP3348">
        <f t="shared" si="378"/>
        <v>0.5</v>
      </c>
      <c r="AQ3348">
        <f>VLOOKUP(M3348,spp!A:H,8,FALSE)</f>
        <v>4.2</v>
      </c>
      <c r="AR3348" t="str">
        <f>VLOOKUP(M3348,spp!A:K,10,FALSE)</f>
        <v>Depredador Tope</v>
      </c>
      <c r="AS3348" t="str">
        <f>VLOOKUP(M3348,spp!A:L,12,FALSE)</f>
        <v>LC</v>
      </c>
    </row>
    <row r="3349" spans="1:45" x14ac:dyDescent="0.3">
      <c r="A3349">
        <v>15</v>
      </c>
      <c r="B3349" s="2" t="s">
        <v>983</v>
      </c>
      <c r="C3349" s="2" t="s">
        <v>1001</v>
      </c>
      <c r="D3349" s="2" t="s">
        <v>1007</v>
      </c>
      <c r="E3349" s="2" t="s">
        <v>1123</v>
      </c>
      <c r="F3349">
        <v>1</v>
      </c>
      <c r="G3349" s="1">
        <v>41656</v>
      </c>
      <c r="H3349" s="61">
        <v>2014</v>
      </c>
      <c r="I3349" s="5" t="s">
        <v>986</v>
      </c>
      <c r="J3349" s="1">
        <v>41677</v>
      </c>
      <c r="K3349" s="66">
        <v>5.6</v>
      </c>
      <c r="L3349" t="str">
        <f t="shared" si="373"/>
        <v>Somero</v>
      </c>
      <c r="M3349" s="2" t="s">
        <v>1126</v>
      </c>
      <c r="N3349" t="str">
        <f>VLOOKUP(M3349,spp!A:B,2,FALSE)</f>
        <v>Haemulon steindachneri</v>
      </c>
      <c r="O3349">
        <f t="shared" si="372"/>
        <v>10</v>
      </c>
      <c r="R3349">
        <v>10</v>
      </c>
      <c r="AJ3349">
        <f>VLOOKUP(M3349,spp!A:C,3,FALSE)</f>
        <v>9</v>
      </c>
      <c r="AK3349">
        <f>VLOOKUP(M3349,spp!A:D,4,FALSE)</f>
        <v>3</v>
      </c>
      <c r="AL3349">
        <f t="shared" si="374"/>
        <v>175781.25</v>
      </c>
      <c r="AM3349">
        <f t="shared" si="375"/>
        <v>4394.53125</v>
      </c>
      <c r="AN3349">
        <f t="shared" si="376"/>
        <v>43945.3125</v>
      </c>
      <c r="AO3349">
        <f t="shared" si="377"/>
        <v>43.9453125</v>
      </c>
      <c r="AP3349">
        <f t="shared" si="378"/>
        <v>0.2</v>
      </c>
      <c r="AQ3349">
        <f>VLOOKUP(M3349,spp!A:H,8,FALSE)</f>
        <v>3.5</v>
      </c>
      <c r="AR3349" t="str">
        <f>VLOOKUP(M3349,spp!A:K,10,FALSE)</f>
        <v>Depredador</v>
      </c>
      <c r="AS3349" t="str">
        <f>VLOOKUP(M3349,spp!A:L,12,FALSE)</f>
        <v>LC</v>
      </c>
    </row>
    <row r="3350" spans="1:45" x14ac:dyDescent="0.3">
      <c r="A3350">
        <v>15</v>
      </c>
      <c r="B3350" s="2" t="s">
        <v>983</v>
      </c>
      <c r="C3350" s="2" t="s">
        <v>1001</v>
      </c>
      <c r="D3350" s="2" t="s">
        <v>1007</v>
      </c>
      <c r="E3350" s="2" t="s">
        <v>1123</v>
      </c>
      <c r="F3350">
        <v>1</v>
      </c>
      <c r="G3350" s="1">
        <v>41656</v>
      </c>
      <c r="H3350" s="61">
        <v>2014</v>
      </c>
      <c r="I3350" s="5" t="s">
        <v>986</v>
      </c>
      <c r="J3350" s="1">
        <v>41677</v>
      </c>
      <c r="K3350" s="66">
        <v>5.6</v>
      </c>
      <c r="L3350" t="str">
        <f t="shared" si="373"/>
        <v>Somero</v>
      </c>
      <c r="M3350" s="2" t="s">
        <v>1025</v>
      </c>
      <c r="N3350" t="str">
        <f>VLOOKUP(M3350,spp!A:B,2,FALSE)</f>
        <v>Abudefduf troschelii</v>
      </c>
      <c r="O3350">
        <f t="shared" si="372"/>
        <v>5</v>
      </c>
      <c r="R3350">
        <v>5</v>
      </c>
      <c r="AJ3350">
        <f>VLOOKUP(M3350,spp!A:C,3,FALSE)</f>
        <v>1.6E-2</v>
      </c>
      <c r="AK3350">
        <f>VLOOKUP(M3350,spp!A:D,4,FALSE)</f>
        <v>3</v>
      </c>
      <c r="AL3350">
        <f t="shared" si="374"/>
        <v>156.25</v>
      </c>
      <c r="AM3350">
        <f t="shared" si="375"/>
        <v>3.90625</v>
      </c>
      <c r="AN3350">
        <f t="shared" si="376"/>
        <v>39.0625</v>
      </c>
      <c r="AO3350">
        <f t="shared" si="377"/>
        <v>3.90625E-2</v>
      </c>
      <c r="AP3350">
        <f t="shared" si="378"/>
        <v>0.1</v>
      </c>
      <c r="AQ3350">
        <f>VLOOKUP(M3350,spp!A:H,8,FALSE)</f>
        <v>3</v>
      </c>
      <c r="AR3350" t="str">
        <f>VLOOKUP(M3350,spp!A:K,10,FALSE)</f>
        <v>Planctívoro</v>
      </c>
      <c r="AS3350" t="str">
        <f>VLOOKUP(M3350,spp!A:L,12,FALSE)</f>
        <v>LC</v>
      </c>
    </row>
    <row r="3351" spans="1:45" x14ac:dyDescent="0.3">
      <c r="A3351">
        <v>15</v>
      </c>
      <c r="B3351" s="2" t="s">
        <v>983</v>
      </c>
      <c r="C3351" s="2" t="s">
        <v>1001</v>
      </c>
      <c r="D3351" s="2" t="s">
        <v>1007</v>
      </c>
      <c r="E3351" s="2" t="s">
        <v>1123</v>
      </c>
      <c r="F3351">
        <v>1</v>
      </c>
      <c r="G3351" s="1">
        <v>41656</v>
      </c>
      <c r="H3351" s="61">
        <v>2014</v>
      </c>
      <c r="I3351" s="5" t="s">
        <v>986</v>
      </c>
      <c r="J3351" s="1">
        <v>41677</v>
      </c>
      <c r="K3351" s="66">
        <v>5.6</v>
      </c>
      <c r="L3351" t="str">
        <f t="shared" si="373"/>
        <v>Somero</v>
      </c>
      <c r="M3351" s="2" t="s">
        <v>1076</v>
      </c>
      <c r="N3351" t="str">
        <f>VLOOKUP(M3351,spp!A:B,2,FALSE)</f>
        <v>Acanthurus triostegus</v>
      </c>
      <c r="O3351">
        <f t="shared" si="372"/>
        <v>3</v>
      </c>
      <c r="S3351">
        <v>3</v>
      </c>
      <c r="AJ3351">
        <f>VLOOKUP(M3351,spp!A:C,3,FALSE)</f>
        <v>8</v>
      </c>
      <c r="AK3351">
        <f>VLOOKUP(M3351,spp!A:D,4,FALSE)</f>
        <v>2.57</v>
      </c>
      <c r="AL3351">
        <f t="shared" si="374"/>
        <v>37568.082317172491</v>
      </c>
      <c r="AM3351">
        <f t="shared" si="375"/>
        <v>939.20205792931233</v>
      </c>
      <c r="AN3351">
        <f t="shared" si="376"/>
        <v>9392.0205792931229</v>
      </c>
      <c r="AO3351">
        <f t="shared" si="377"/>
        <v>9.3920205792931224</v>
      </c>
      <c r="AP3351">
        <f t="shared" si="378"/>
        <v>0.06</v>
      </c>
      <c r="AQ3351">
        <f>VLOOKUP(M3351,spp!A:H,8,FALSE)</f>
        <v>2.8</v>
      </c>
      <c r="AR3351" t="str">
        <f>VLOOKUP(M3351,spp!A:K,10,FALSE)</f>
        <v>Herbívoro</v>
      </c>
      <c r="AS3351" t="str">
        <f>VLOOKUP(M3351,spp!A:L,12,FALSE)</f>
        <v>LC</v>
      </c>
    </row>
    <row r="3352" spans="1:45" x14ac:dyDescent="0.3">
      <c r="A3352">
        <v>15</v>
      </c>
      <c r="B3352" s="2" t="s">
        <v>983</v>
      </c>
      <c r="C3352" s="2" t="s">
        <v>1001</v>
      </c>
      <c r="D3352" s="2" t="s">
        <v>1007</v>
      </c>
      <c r="E3352" s="2" t="s">
        <v>1123</v>
      </c>
      <c r="F3352">
        <v>1</v>
      </c>
      <c r="G3352" s="1">
        <v>41656</v>
      </c>
      <c r="H3352" s="61">
        <v>2014</v>
      </c>
      <c r="I3352" s="5" t="s">
        <v>986</v>
      </c>
      <c r="J3352" s="1">
        <v>41677</v>
      </c>
      <c r="K3352" s="66">
        <v>5.6</v>
      </c>
      <c r="L3352" t="str">
        <f t="shared" si="373"/>
        <v>Somero</v>
      </c>
      <c r="M3352" s="2" t="s">
        <v>1054</v>
      </c>
      <c r="N3352" t="str">
        <f>VLOOKUP(M3352,spp!A:B,2,FALSE)</f>
        <v>Halichoeres nicholsi</v>
      </c>
      <c r="O3352">
        <f t="shared" si="372"/>
        <v>1</v>
      </c>
      <c r="T3352">
        <v>1</v>
      </c>
      <c r="AJ3352">
        <f>VLOOKUP(M3352,spp!A:C,3,FALSE)</f>
        <v>1.26E-2</v>
      </c>
      <c r="AK3352">
        <f>VLOOKUP(M3352,spp!A:D,4,FALSE)</f>
        <v>3</v>
      </c>
      <c r="AL3352">
        <f t="shared" si="374"/>
        <v>196.875</v>
      </c>
      <c r="AM3352">
        <f t="shared" si="375"/>
        <v>4.921875</v>
      </c>
      <c r="AN3352">
        <f t="shared" si="376"/>
        <v>49.21875</v>
      </c>
      <c r="AO3352">
        <f t="shared" si="377"/>
        <v>4.9218749999999999E-2</v>
      </c>
      <c r="AP3352">
        <f t="shared" si="378"/>
        <v>0.02</v>
      </c>
      <c r="AQ3352">
        <f>VLOOKUP(M3352,spp!A:H,8,FALSE)</f>
        <v>4</v>
      </c>
      <c r="AR3352" t="str">
        <f>VLOOKUP(M3352,spp!A:K,10,FALSE)</f>
        <v>Depredador Tope</v>
      </c>
      <c r="AS3352" t="str">
        <f>VLOOKUP(M3352,spp!A:L,12,FALSE)</f>
        <v>LC</v>
      </c>
    </row>
    <row r="3353" spans="1:45" x14ac:dyDescent="0.3">
      <c r="A3353">
        <v>15</v>
      </c>
      <c r="B3353" s="2" t="s">
        <v>983</v>
      </c>
      <c r="C3353" s="2" t="s">
        <v>1001</v>
      </c>
      <c r="D3353" s="2" t="s">
        <v>1007</v>
      </c>
      <c r="E3353" s="2" t="s">
        <v>1123</v>
      </c>
      <c r="F3353">
        <v>1</v>
      </c>
      <c r="G3353" s="1">
        <v>41656</v>
      </c>
      <c r="H3353" s="61">
        <v>2014</v>
      </c>
      <c r="I3353" s="5" t="s">
        <v>986</v>
      </c>
      <c r="J3353" s="1">
        <v>41677</v>
      </c>
      <c r="K3353" s="66">
        <v>5.6</v>
      </c>
      <c r="L3353" t="str">
        <f t="shared" si="373"/>
        <v>Somero</v>
      </c>
      <c r="M3353" s="2" t="s">
        <v>1045</v>
      </c>
      <c r="N3353" t="str">
        <f>VLOOKUP(M3353,spp!A:B,2,FALSE)</f>
        <v>Lutjanus inermis</v>
      </c>
      <c r="O3353">
        <f t="shared" si="372"/>
        <v>30</v>
      </c>
      <c r="S3353">
        <v>30</v>
      </c>
      <c r="AJ3353">
        <f>VLOOKUP(M3353,spp!A:C,3,FALSE)</f>
        <v>1.67E-2</v>
      </c>
      <c r="AK3353">
        <f>VLOOKUP(M3353,spp!A:D,4,FALSE)</f>
        <v>2</v>
      </c>
      <c r="AL3353">
        <f t="shared" si="374"/>
        <v>153.43125000000001</v>
      </c>
      <c r="AM3353">
        <f t="shared" si="375"/>
        <v>3.8357812500000001</v>
      </c>
      <c r="AN3353">
        <f t="shared" si="376"/>
        <v>38.357812500000001</v>
      </c>
      <c r="AO3353">
        <f t="shared" si="377"/>
        <v>3.8357812500000005E-2</v>
      </c>
      <c r="AP3353">
        <f t="shared" si="378"/>
        <v>0.6</v>
      </c>
      <c r="AQ3353">
        <f>VLOOKUP(M3353,spp!A:H,8,FALSE)</f>
        <v>3.8</v>
      </c>
      <c r="AR3353" t="str">
        <f>VLOOKUP(M3353,spp!A:K,10,FALSE)</f>
        <v>Depredador</v>
      </c>
      <c r="AS3353" t="str">
        <f>VLOOKUP(M3353,spp!A:L,12,FALSE)</f>
        <v>LC</v>
      </c>
    </row>
    <row r="3354" spans="1:45" x14ac:dyDescent="0.3">
      <c r="A3354">
        <v>15</v>
      </c>
      <c r="B3354" s="2" t="s">
        <v>983</v>
      </c>
      <c r="C3354" s="2" t="s">
        <v>1001</v>
      </c>
      <c r="D3354" s="2" t="s">
        <v>1007</v>
      </c>
      <c r="E3354" s="2" t="s">
        <v>1123</v>
      </c>
      <c r="F3354">
        <v>1</v>
      </c>
      <c r="G3354" s="1">
        <v>41656</v>
      </c>
      <c r="H3354" s="61">
        <v>2014</v>
      </c>
      <c r="I3354" s="5" t="s">
        <v>986</v>
      </c>
      <c r="J3354" s="1">
        <v>41677</v>
      </c>
      <c r="K3354" s="66">
        <v>5.6</v>
      </c>
      <c r="L3354" t="str">
        <f t="shared" si="373"/>
        <v>Somero</v>
      </c>
      <c r="M3354" s="2" t="s">
        <v>1042</v>
      </c>
      <c r="N3354" t="str">
        <f>VLOOKUP(M3354,spp!A:B,2,FALSE)</f>
        <v>Bodianus diplotaenia</v>
      </c>
      <c r="O3354">
        <f t="shared" si="372"/>
        <v>2</v>
      </c>
      <c r="S3354">
        <v>2</v>
      </c>
      <c r="AJ3354">
        <f>VLOOKUP(M3354,spp!A:C,3,FALSE)</f>
        <v>2.01E-2</v>
      </c>
      <c r="AK3354">
        <f>VLOOKUP(M3354,spp!A:D,4,FALSE)</f>
        <v>2</v>
      </c>
      <c r="AL3354">
        <f t="shared" si="374"/>
        <v>12.311249999999999</v>
      </c>
      <c r="AM3354">
        <f t="shared" si="375"/>
        <v>0.30778125000000001</v>
      </c>
      <c r="AN3354">
        <f t="shared" si="376"/>
        <v>3.0778125000000003</v>
      </c>
      <c r="AO3354">
        <f t="shared" si="377"/>
        <v>3.0778125000000003E-3</v>
      </c>
      <c r="AP3354">
        <f t="shared" si="378"/>
        <v>0.04</v>
      </c>
      <c r="AQ3354">
        <f>VLOOKUP(M3354,spp!A:H,8,FALSE)</f>
        <v>3.4</v>
      </c>
      <c r="AR3354" t="str">
        <f>VLOOKUP(M3354,spp!A:K,10,FALSE)</f>
        <v>Depredador</v>
      </c>
      <c r="AS3354" t="str">
        <f>VLOOKUP(M3354,spp!A:L,12,FALSE)</f>
        <v>LC</v>
      </c>
    </row>
    <row r="3355" spans="1:45" x14ac:dyDescent="0.3">
      <c r="A3355">
        <v>15</v>
      </c>
      <c r="B3355" s="2" t="s">
        <v>983</v>
      </c>
      <c r="C3355" s="2" t="s">
        <v>1001</v>
      </c>
      <c r="D3355" s="2" t="s">
        <v>1007</v>
      </c>
      <c r="E3355" s="2" t="s">
        <v>1123</v>
      </c>
      <c r="F3355">
        <v>1</v>
      </c>
      <c r="G3355" s="1">
        <v>41656</v>
      </c>
      <c r="H3355" s="61">
        <v>2014</v>
      </c>
      <c r="I3355" s="5" t="s">
        <v>986</v>
      </c>
      <c r="J3355" s="1">
        <v>41677</v>
      </c>
      <c r="K3355" s="66">
        <v>5.6</v>
      </c>
      <c r="L3355" t="str">
        <f t="shared" si="373"/>
        <v>Somero</v>
      </c>
      <c r="M3355" s="2" t="s">
        <v>1032</v>
      </c>
      <c r="N3355" t="str">
        <f>VLOOKUP(M3355,spp!A:B,2,FALSE)</f>
        <v>Lutjanus argentiventris</v>
      </c>
      <c r="O3355">
        <f t="shared" ref="O3355:O3418" si="379">+SUM(P3355:AF3355)</f>
        <v>3</v>
      </c>
      <c r="T3355">
        <v>3</v>
      </c>
      <c r="AJ3355">
        <f>VLOOKUP(M3355,spp!A:C,3,FALSE)</f>
        <v>1</v>
      </c>
      <c r="AK3355">
        <f>VLOOKUP(M3355,spp!A:D,4,FALSE)</f>
        <v>3</v>
      </c>
      <c r="AL3355">
        <f t="shared" si="374"/>
        <v>46875</v>
      </c>
      <c r="AM3355">
        <f t="shared" si="375"/>
        <v>1171.875</v>
      </c>
      <c r="AN3355">
        <f t="shared" si="376"/>
        <v>11718.75</v>
      </c>
      <c r="AO3355">
        <f t="shared" si="377"/>
        <v>11.71875</v>
      </c>
      <c r="AP3355">
        <f t="shared" si="378"/>
        <v>0.06</v>
      </c>
      <c r="AQ3355">
        <f>VLOOKUP(M3355,spp!A:H,8,FALSE)</f>
        <v>4</v>
      </c>
      <c r="AR3355" t="str">
        <f>VLOOKUP(M3355,spp!A:K,10,FALSE)</f>
        <v>Depredador Tope</v>
      </c>
      <c r="AS3355" t="str">
        <f>VLOOKUP(M3355,spp!A:L,12,FALSE)</f>
        <v>LC</v>
      </c>
    </row>
    <row r="3356" spans="1:45" x14ac:dyDescent="0.3">
      <c r="A3356">
        <v>15</v>
      </c>
      <c r="B3356" s="2" t="s">
        <v>983</v>
      </c>
      <c r="C3356" s="2" t="s">
        <v>1001</v>
      </c>
      <c r="D3356" s="2" t="s">
        <v>1007</v>
      </c>
      <c r="E3356" s="2" t="s">
        <v>1123</v>
      </c>
      <c r="F3356">
        <v>1</v>
      </c>
      <c r="G3356" s="1">
        <v>41656</v>
      </c>
      <c r="H3356" s="61">
        <v>2014</v>
      </c>
      <c r="I3356" s="5" t="s">
        <v>986</v>
      </c>
      <c r="J3356" s="1">
        <v>41677</v>
      </c>
      <c r="K3356" s="66">
        <v>5.6</v>
      </c>
      <c r="L3356" t="str">
        <f t="shared" si="373"/>
        <v>Somero</v>
      </c>
      <c r="M3356" s="2" t="s">
        <v>1050</v>
      </c>
      <c r="N3356" t="str">
        <f>VLOOKUP(M3356,spp!A:B,2,FALSE)</f>
        <v>Stegastes flavilatus</v>
      </c>
      <c r="O3356">
        <f t="shared" si="379"/>
        <v>8</v>
      </c>
      <c r="P3356">
        <v>3</v>
      </c>
      <c r="R3356">
        <v>5</v>
      </c>
      <c r="AJ3356">
        <f>VLOOKUP(M3356,spp!A:C,3,FALSE)</f>
        <v>3.49E-2</v>
      </c>
      <c r="AK3356">
        <f>VLOOKUP(M3356,spp!A:D,4,FALSE)</f>
        <v>2</v>
      </c>
      <c r="AL3356">
        <f t="shared" si="374"/>
        <v>27.92</v>
      </c>
      <c r="AM3356">
        <f t="shared" si="375"/>
        <v>0.69800000000000006</v>
      </c>
      <c r="AN3356">
        <f t="shared" si="376"/>
        <v>6.98</v>
      </c>
      <c r="AO3356">
        <f t="shared" si="377"/>
        <v>6.9800000000000001E-3</v>
      </c>
      <c r="AP3356">
        <f t="shared" si="378"/>
        <v>0.16</v>
      </c>
      <c r="AQ3356">
        <f>VLOOKUP(M3356,spp!A:H,8,FALSE)</f>
        <v>2</v>
      </c>
      <c r="AR3356" t="str">
        <f>VLOOKUP(M3356,spp!A:K,10,FALSE)</f>
        <v>Herbívoro</v>
      </c>
      <c r="AS3356" t="str">
        <f>VLOOKUP(M3356,spp!A:L,12,FALSE)</f>
        <v>LC</v>
      </c>
    </row>
    <row r="3357" spans="1:45" x14ac:dyDescent="0.3">
      <c r="A3357">
        <v>15</v>
      </c>
      <c r="B3357" s="2" t="s">
        <v>983</v>
      </c>
      <c r="C3357" s="2" t="s">
        <v>1001</v>
      </c>
      <c r="D3357" s="2" t="s">
        <v>1007</v>
      </c>
      <c r="E3357" s="2" t="s">
        <v>1123</v>
      </c>
      <c r="F3357">
        <v>1</v>
      </c>
      <c r="G3357" s="1">
        <v>41656</v>
      </c>
      <c r="H3357" s="61">
        <v>2014</v>
      </c>
      <c r="I3357" s="5" t="s">
        <v>986</v>
      </c>
      <c r="J3357" s="1">
        <v>41677</v>
      </c>
      <c r="K3357" s="66">
        <v>5.6</v>
      </c>
      <c r="L3357" t="str">
        <f t="shared" si="373"/>
        <v>Somero</v>
      </c>
      <c r="M3357" s="2" t="s">
        <v>1031</v>
      </c>
      <c r="N3357" t="str">
        <f>VLOOKUP(M3357,spp!A:B,2,FALSE)</f>
        <v>Ophioblennius steindachneri</v>
      </c>
      <c r="O3357">
        <f t="shared" si="379"/>
        <v>1</v>
      </c>
      <c r="R3357">
        <v>1</v>
      </c>
      <c r="AJ3357">
        <f>VLOOKUP(M3357,spp!A:C,3,FALSE)</f>
        <v>3</v>
      </c>
      <c r="AK3357">
        <f>VLOOKUP(M3357,spp!A:D,4,FALSE)</f>
        <v>2.379</v>
      </c>
      <c r="AL3357">
        <f t="shared" si="374"/>
        <v>1220.8721183841133</v>
      </c>
      <c r="AM3357">
        <f t="shared" si="375"/>
        <v>30.52180295960283</v>
      </c>
      <c r="AN3357">
        <f t="shared" si="376"/>
        <v>305.21802959602832</v>
      </c>
      <c r="AO3357">
        <f t="shared" si="377"/>
        <v>0.30521802959602834</v>
      </c>
      <c r="AP3357">
        <f t="shared" si="378"/>
        <v>0.02</v>
      </c>
      <c r="AQ3357">
        <f>VLOOKUP(M3357,spp!A:H,8,FALSE)</f>
        <v>2.7</v>
      </c>
      <c r="AR3357" t="str">
        <f>VLOOKUP(M3357,spp!A:K,10,FALSE)</f>
        <v>Herbívoro</v>
      </c>
      <c r="AS3357" t="str">
        <f>VLOOKUP(M3357,spp!A:L,12,FALSE)</f>
        <v>LC</v>
      </c>
    </row>
    <row r="3358" spans="1:45" x14ac:dyDescent="0.3">
      <c r="A3358">
        <v>15</v>
      </c>
      <c r="B3358" s="2" t="s">
        <v>983</v>
      </c>
      <c r="C3358" s="2" t="s">
        <v>1001</v>
      </c>
      <c r="D3358" s="2" t="s">
        <v>1007</v>
      </c>
      <c r="E3358" s="2" t="s">
        <v>1123</v>
      </c>
      <c r="F3358">
        <v>2</v>
      </c>
      <c r="G3358" s="1">
        <v>41656</v>
      </c>
      <c r="H3358" s="61">
        <v>2014</v>
      </c>
      <c r="I3358" s="5" t="s">
        <v>986</v>
      </c>
      <c r="J3358" s="1">
        <v>41677</v>
      </c>
      <c r="K3358" s="66">
        <v>7.1</v>
      </c>
      <c r="L3358" t="str">
        <f t="shared" si="373"/>
        <v>Profundo</v>
      </c>
      <c r="M3358" s="2" t="s">
        <v>1018</v>
      </c>
      <c r="N3358" t="str">
        <f>VLOOKUP(M3358,spp!A:B,2,FALSE)</f>
        <v>Pseudobalistes naufragium</v>
      </c>
      <c r="O3358">
        <f t="shared" si="379"/>
        <v>2</v>
      </c>
      <c r="U3358">
        <v>2</v>
      </c>
      <c r="AJ3358" t="str">
        <f>VLOOKUP(M3358,spp!A:C,3,FALSE)</f>
        <v>0.12970000000000001</v>
      </c>
      <c r="AK3358">
        <f>VLOOKUP(M3358,spp!A:D,4,FALSE)</f>
        <v>2</v>
      </c>
      <c r="AL3358">
        <f t="shared" si="374"/>
        <v>317.76500000000004</v>
      </c>
      <c r="AM3358">
        <f t="shared" si="375"/>
        <v>7.9441250000000014</v>
      </c>
      <c r="AN3358">
        <f t="shared" si="376"/>
        <v>79.441250000000011</v>
      </c>
      <c r="AO3358">
        <f t="shared" si="377"/>
        <v>7.9441250000000005E-2</v>
      </c>
      <c r="AP3358">
        <f t="shared" si="378"/>
        <v>0.04</v>
      </c>
      <c r="AQ3358">
        <f>VLOOKUP(M3358,spp!A:H,8,FALSE)</f>
        <v>3.8</v>
      </c>
      <c r="AR3358" t="str">
        <f>VLOOKUP(M3358,spp!A:K,10,FALSE)</f>
        <v>Depredador</v>
      </c>
      <c r="AS3358" t="str">
        <f>VLOOKUP(M3358,spp!A:L,12,FALSE)</f>
        <v>LC</v>
      </c>
    </row>
    <row r="3359" spans="1:45" x14ac:dyDescent="0.3">
      <c r="A3359">
        <v>15</v>
      </c>
      <c r="B3359" s="2" t="s">
        <v>983</v>
      </c>
      <c r="C3359" s="2" t="s">
        <v>1001</v>
      </c>
      <c r="D3359" s="2" t="s">
        <v>1007</v>
      </c>
      <c r="E3359" s="2" t="s">
        <v>1123</v>
      </c>
      <c r="F3359">
        <v>2</v>
      </c>
      <c r="G3359" s="1">
        <v>41656</v>
      </c>
      <c r="H3359" s="61">
        <v>2014</v>
      </c>
      <c r="I3359" s="5" t="s">
        <v>986</v>
      </c>
      <c r="J3359" s="1">
        <v>41677</v>
      </c>
      <c r="K3359" s="66">
        <v>7.1</v>
      </c>
      <c r="L3359" t="str">
        <f t="shared" si="373"/>
        <v>Profundo</v>
      </c>
      <c r="M3359" s="2" t="s">
        <v>1056</v>
      </c>
      <c r="N3359" t="str">
        <f>VLOOKUP(M3359,spp!A:B,2,FALSE)</f>
        <v>Canthigaster punctatissima</v>
      </c>
      <c r="O3359">
        <f t="shared" si="379"/>
        <v>2</v>
      </c>
      <c r="Q3359">
        <v>2</v>
      </c>
      <c r="AJ3359">
        <f>VLOOKUP(M3359,spp!A:C,3,FALSE)</f>
        <v>1</v>
      </c>
      <c r="AK3359">
        <f>VLOOKUP(M3359,spp!A:D,4,FALSE)</f>
        <v>2</v>
      </c>
      <c r="AL3359">
        <f t="shared" si="374"/>
        <v>112.5</v>
      </c>
      <c r="AM3359">
        <f t="shared" si="375"/>
        <v>2.8125</v>
      </c>
      <c r="AN3359">
        <f t="shared" si="376"/>
        <v>28.125</v>
      </c>
      <c r="AO3359">
        <f t="shared" si="377"/>
        <v>2.8125000000000001E-2</v>
      </c>
      <c r="AP3359">
        <f t="shared" si="378"/>
        <v>0.04</v>
      </c>
      <c r="AQ3359">
        <f>VLOOKUP(M3359,spp!A:H,8,FALSE)</f>
        <v>3</v>
      </c>
      <c r="AR3359" t="str">
        <f>VLOOKUP(M3359,spp!A:K,10,FALSE)</f>
        <v>Depredador</v>
      </c>
      <c r="AS3359" t="str">
        <f>VLOOKUP(M3359,spp!A:L,12,FALSE)</f>
        <v>LC</v>
      </c>
    </row>
    <row r="3360" spans="1:45" x14ac:dyDescent="0.3">
      <c r="A3360">
        <v>15</v>
      </c>
      <c r="B3360" s="2" t="s">
        <v>983</v>
      </c>
      <c r="C3360" s="2" t="s">
        <v>1001</v>
      </c>
      <c r="D3360" s="2" t="s">
        <v>1007</v>
      </c>
      <c r="E3360" s="2" t="s">
        <v>1123</v>
      </c>
      <c r="F3360">
        <v>2</v>
      </c>
      <c r="G3360" s="1">
        <v>41656</v>
      </c>
      <c r="H3360" s="61">
        <v>2014</v>
      </c>
      <c r="I3360" s="5" t="s">
        <v>986</v>
      </c>
      <c r="J3360" s="1">
        <v>41677</v>
      </c>
      <c r="K3360" s="66">
        <v>7.1</v>
      </c>
      <c r="L3360" t="str">
        <f t="shared" si="373"/>
        <v>Profundo</v>
      </c>
      <c r="M3360" s="2" t="s">
        <v>1054</v>
      </c>
      <c r="N3360" t="str">
        <f>VLOOKUP(M3360,spp!A:B,2,FALSE)</f>
        <v>Halichoeres nicholsi</v>
      </c>
      <c r="O3360">
        <f t="shared" si="379"/>
        <v>1</v>
      </c>
      <c r="S3360">
        <v>1</v>
      </c>
      <c r="AJ3360">
        <f>VLOOKUP(M3360,spp!A:C,3,FALSE)</f>
        <v>1.26E-2</v>
      </c>
      <c r="AK3360">
        <f>VLOOKUP(M3360,spp!A:D,4,FALSE)</f>
        <v>3</v>
      </c>
      <c r="AL3360">
        <f t="shared" si="374"/>
        <v>67.528125000000003</v>
      </c>
      <c r="AM3360">
        <f t="shared" si="375"/>
        <v>1.688203125</v>
      </c>
      <c r="AN3360">
        <f t="shared" si="376"/>
        <v>16.882031250000001</v>
      </c>
      <c r="AO3360">
        <f t="shared" si="377"/>
        <v>1.6882031250000002E-2</v>
      </c>
      <c r="AP3360">
        <f t="shared" si="378"/>
        <v>0.02</v>
      </c>
      <c r="AQ3360">
        <f>VLOOKUP(M3360,spp!A:H,8,FALSE)</f>
        <v>4</v>
      </c>
      <c r="AR3360" t="str">
        <f>VLOOKUP(M3360,spp!A:K,10,FALSE)</f>
        <v>Depredador Tope</v>
      </c>
      <c r="AS3360" t="str">
        <f>VLOOKUP(M3360,spp!A:L,12,FALSE)</f>
        <v>LC</v>
      </c>
    </row>
    <row r="3361" spans="1:45" x14ac:dyDescent="0.3">
      <c r="A3361">
        <v>15</v>
      </c>
      <c r="B3361" s="2" t="s">
        <v>983</v>
      </c>
      <c r="C3361" s="2" t="s">
        <v>1001</v>
      </c>
      <c r="D3361" s="2" t="s">
        <v>1007</v>
      </c>
      <c r="E3361" s="2" t="s">
        <v>1123</v>
      </c>
      <c r="F3361">
        <v>2</v>
      </c>
      <c r="G3361" s="1">
        <v>41656</v>
      </c>
      <c r="H3361" s="61">
        <v>2014</v>
      </c>
      <c r="I3361" s="5" t="s">
        <v>986</v>
      </c>
      <c r="J3361" s="1">
        <v>41677</v>
      </c>
      <c r="K3361" s="66">
        <v>7.1</v>
      </c>
      <c r="L3361" t="str">
        <f t="shared" si="373"/>
        <v>Profundo</v>
      </c>
      <c r="M3361" s="2" t="s">
        <v>1025</v>
      </c>
      <c r="N3361" t="str">
        <f>VLOOKUP(M3361,spp!A:B,2,FALSE)</f>
        <v>Abudefduf troschelii</v>
      </c>
      <c r="O3361">
        <f t="shared" si="379"/>
        <v>5</v>
      </c>
      <c r="R3361">
        <v>5</v>
      </c>
      <c r="AJ3361">
        <f>VLOOKUP(M3361,spp!A:C,3,FALSE)</f>
        <v>1.6E-2</v>
      </c>
      <c r="AK3361">
        <f>VLOOKUP(M3361,spp!A:D,4,FALSE)</f>
        <v>3</v>
      </c>
      <c r="AL3361">
        <f t="shared" si="374"/>
        <v>156.25</v>
      </c>
      <c r="AM3361">
        <f t="shared" si="375"/>
        <v>3.90625</v>
      </c>
      <c r="AN3361">
        <f t="shared" si="376"/>
        <v>39.0625</v>
      </c>
      <c r="AO3361">
        <f t="shared" si="377"/>
        <v>3.90625E-2</v>
      </c>
      <c r="AP3361">
        <f t="shared" si="378"/>
        <v>0.1</v>
      </c>
      <c r="AQ3361">
        <f>VLOOKUP(M3361,spp!A:H,8,FALSE)</f>
        <v>3</v>
      </c>
      <c r="AR3361" t="str">
        <f>VLOOKUP(M3361,spp!A:K,10,FALSE)</f>
        <v>Planctívoro</v>
      </c>
      <c r="AS3361" t="str">
        <f>VLOOKUP(M3361,spp!A:L,12,FALSE)</f>
        <v>LC</v>
      </c>
    </row>
    <row r="3362" spans="1:45" x14ac:dyDescent="0.3">
      <c r="A3362">
        <v>15</v>
      </c>
      <c r="B3362" s="2" t="s">
        <v>983</v>
      </c>
      <c r="C3362" s="2" t="s">
        <v>1001</v>
      </c>
      <c r="D3362" s="2" t="s">
        <v>1007</v>
      </c>
      <c r="E3362" s="2" t="s">
        <v>1123</v>
      </c>
      <c r="F3362">
        <v>2</v>
      </c>
      <c r="G3362" s="1">
        <v>41656</v>
      </c>
      <c r="H3362" s="61">
        <v>2014</v>
      </c>
      <c r="I3362" s="5" t="s">
        <v>986</v>
      </c>
      <c r="J3362" s="1">
        <v>41677</v>
      </c>
      <c r="K3362" s="66">
        <v>7.1</v>
      </c>
      <c r="L3362" t="str">
        <f t="shared" si="373"/>
        <v>Profundo</v>
      </c>
      <c r="M3362" s="2" t="s">
        <v>1048</v>
      </c>
      <c r="N3362" t="str">
        <f>VLOOKUP(M3362,spp!A:B,2,FALSE)</f>
        <v>Scarus ghobban</v>
      </c>
      <c r="O3362">
        <f t="shared" si="379"/>
        <v>3</v>
      </c>
      <c r="U3362">
        <v>3</v>
      </c>
      <c r="AJ3362">
        <f>VLOOKUP(M3362,spp!A:C,3,FALSE)</f>
        <v>2</v>
      </c>
      <c r="AK3362">
        <f>VLOOKUP(M3362,spp!A:D,4,FALSE)</f>
        <v>2.919</v>
      </c>
      <c r="AL3362">
        <f t="shared" si="374"/>
        <v>192879.41130425088</v>
      </c>
      <c r="AM3362">
        <f t="shared" si="375"/>
        <v>4821.9852826062724</v>
      </c>
      <c r="AN3362">
        <f t="shared" si="376"/>
        <v>48219.852826062721</v>
      </c>
      <c r="AO3362">
        <f t="shared" si="377"/>
        <v>48.21985282606272</v>
      </c>
      <c r="AP3362">
        <f t="shared" si="378"/>
        <v>0.06</v>
      </c>
      <c r="AQ3362">
        <f>VLOOKUP(M3362,spp!A:H,8,FALSE)</f>
        <v>2</v>
      </c>
      <c r="AR3362" t="str">
        <f>VLOOKUP(M3362,spp!A:K,10,FALSE)</f>
        <v>Herbívoro</v>
      </c>
      <c r="AS3362" t="str">
        <f>VLOOKUP(M3362,spp!A:L,12,FALSE)</f>
        <v>LC</v>
      </c>
    </row>
    <row r="3363" spans="1:45" x14ac:dyDescent="0.3">
      <c r="A3363">
        <v>15</v>
      </c>
      <c r="B3363" s="2" t="s">
        <v>983</v>
      </c>
      <c r="C3363" s="2" t="s">
        <v>1001</v>
      </c>
      <c r="D3363" s="2" t="s">
        <v>1007</v>
      </c>
      <c r="E3363" s="2" t="s">
        <v>1123</v>
      </c>
      <c r="F3363">
        <v>2</v>
      </c>
      <c r="G3363" s="1">
        <v>41656</v>
      </c>
      <c r="H3363" s="61">
        <v>2014</v>
      </c>
      <c r="I3363" s="5" t="s">
        <v>986</v>
      </c>
      <c r="J3363" s="1">
        <v>41677</v>
      </c>
      <c r="K3363" s="66">
        <v>7.1</v>
      </c>
      <c r="L3363" t="str">
        <f t="shared" si="373"/>
        <v>Profundo</v>
      </c>
      <c r="M3363" s="2" t="s">
        <v>1393</v>
      </c>
      <c r="N3363" t="str">
        <f>VLOOKUP(M3363,spp!A:B,2,FALSE)</f>
        <v>Kiphosus sp.</v>
      </c>
      <c r="O3363">
        <f t="shared" si="379"/>
        <v>2</v>
      </c>
      <c r="R3363">
        <v>2</v>
      </c>
      <c r="AJ3363">
        <f>VLOOKUP(M3363,spp!A:C,3,FALSE)</f>
        <v>2.18E-2</v>
      </c>
      <c r="AK3363">
        <f>VLOOKUP(M3363,spp!A:D,4,FALSE)</f>
        <v>3</v>
      </c>
      <c r="AL3363">
        <f t="shared" si="374"/>
        <v>85.15625</v>
      </c>
      <c r="AM3363">
        <f t="shared" si="375"/>
        <v>2.12890625</v>
      </c>
      <c r="AN3363">
        <f t="shared" si="376"/>
        <v>21.2890625</v>
      </c>
      <c r="AO3363">
        <f t="shared" si="377"/>
        <v>2.1289062500000001E-2</v>
      </c>
      <c r="AP3363">
        <f t="shared" si="378"/>
        <v>0.04</v>
      </c>
      <c r="AQ3363">
        <f>VLOOKUP(M3363,spp!A:H,8,FALSE)</f>
        <v>2.9</v>
      </c>
      <c r="AR3363" t="str">
        <f>VLOOKUP(M3363,spp!A:K,10,FALSE)</f>
        <v>Herbívoro</v>
      </c>
      <c r="AS3363" t="str">
        <f>VLOOKUP(M3363,spp!A:L,12,FALSE)</f>
        <v>LC</v>
      </c>
    </row>
    <row r="3364" spans="1:45" x14ac:dyDescent="0.3">
      <c r="A3364">
        <v>15</v>
      </c>
      <c r="B3364" s="2" t="s">
        <v>983</v>
      </c>
      <c r="C3364" s="2" t="s">
        <v>1001</v>
      </c>
      <c r="D3364" s="2" t="s">
        <v>1007</v>
      </c>
      <c r="E3364" s="2" t="s">
        <v>1123</v>
      </c>
      <c r="F3364">
        <v>2</v>
      </c>
      <c r="G3364" s="1">
        <v>41656</v>
      </c>
      <c r="H3364" s="61">
        <v>2014</v>
      </c>
      <c r="I3364" s="5" t="s">
        <v>986</v>
      </c>
      <c r="J3364" s="1">
        <v>41677</v>
      </c>
      <c r="K3364" s="66">
        <v>7.1</v>
      </c>
      <c r="L3364" t="str">
        <f t="shared" si="373"/>
        <v>Profundo</v>
      </c>
      <c r="M3364" s="2" t="s">
        <v>1064</v>
      </c>
      <c r="N3364" t="str">
        <f>VLOOKUP(M3364,spp!A:B,2,FALSE)</f>
        <v>Zanclus cornutus</v>
      </c>
      <c r="O3364">
        <f t="shared" si="379"/>
        <v>2</v>
      </c>
      <c r="R3364">
        <v>2</v>
      </c>
      <c r="AJ3364">
        <f>VLOOKUP(M3364,spp!A:C,3,FALSE)</f>
        <v>1.47E-2</v>
      </c>
      <c r="AK3364">
        <f>VLOOKUP(M3364,spp!A:D,4,FALSE)</f>
        <v>3</v>
      </c>
      <c r="AL3364">
        <f t="shared" si="374"/>
        <v>57.421875</v>
      </c>
      <c r="AM3364">
        <f t="shared" si="375"/>
        <v>1.435546875</v>
      </c>
      <c r="AN3364">
        <f t="shared" si="376"/>
        <v>14.35546875</v>
      </c>
      <c r="AO3364">
        <f t="shared" si="377"/>
        <v>1.4355468749999999E-2</v>
      </c>
      <c r="AP3364">
        <f t="shared" si="378"/>
        <v>0.04</v>
      </c>
      <c r="AQ3364">
        <f>VLOOKUP(M3364,spp!A:H,8,FALSE)</f>
        <v>2.9</v>
      </c>
      <c r="AR3364" t="str">
        <f>VLOOKUP(M3364,spp!A:K,10,FALSE)</f>
        <v>Herbívoro</v>
      </c>
      <c r="AS3364" t="str">
        <f>VLOOKUP(M3364,spp!A:L,12,FALSE)</f>
        <v>NE</v>
      </c>
    </row>
    <row r="3365" spans="1:45" x14ac:dyDescent="0.3">
      <c r="A3365">
        <v>15</v>
      </c>
      <c r="B3365" s="2" t="s">
        <v>983</v>
      </c>
      <c r="C3365" s="2" t="s">
        <v>1001</v>
      </c>
      <c r="D3365" s="2" t="s">
        <v>1007</v>
      </c>
      <c r="E3365" s="2" t="s">
        <v>1123</v>
      </c>
      <c r="F3365">
        <v>2</v>
      </c>
      <c r="G3365" s="1">
        <v>41656</v>
      </c>
      <c r="H3365" s="61">
        <v>2014</v>
      </c>
      <c r="I3365" s="5" t="s">
        <v>986</v>
      </c>
      <c r="J3365" s="1">
        <v>41677</v>
      </c>
      <c r="K3365" s="66">
        <v>7.1</v>
      </c>
      <c r="L3365" t="str">
        <f t="shared" si="373"/>
        <v>Profundo</v>
      </c>
      <c r="M3365" s="2" t="s">
        <v>1076</v>
      </c>
      <c r="N3365" t="str">
        <f>VLOOKUP(M3365,spp!A:B,2,FALSE)</f>
        <v>Acanthurus triostegus</v>
      </c>
      <c r="O3365">
        <f t="shared" si="379"/>
        <v>3</v>
      </c>
      <c r="R3365">
        <v>3</v>
      </c>
      <c r="AJ3365">
        <f>VLOOKUP(M3365,spp!A:C,3,FALSE)</f>
        <v>8</v>
      </c>
      <c r="AK3365">
        <f>VLOOKUP(M3365,spp!A:D,4,FALSE)</f>
        <v>2.57</v>
      </c>
      <c r="AL3365">
        <f t="shared" si="374"/>
        <v>15822.31313058593</v>
      </c>
      <c r="AM3365">
        <f t="shared" si="375"/>
        <v>395.55782826464826</v>
      </c>
      <c r="AN3365">
        <f t="shared" si="376"/>
        <v>3955.5782826464829</v>
      </c>
      <c r="AO3365">
        <f t="shared" si="377"/>
        <v>3.9555782826464827</v>
      </c>
      <c r="AP3365">
        <f t="shared" si="378"/>
        <v>0.06</v>
      </c>
      <c r="AQ3365">
        <f>VLOOKUP(M3365,spp!A:H,8,FALSE)</f>
        <v>2.8</v>
      </c>
      <c r="AR3365" t="str">
        <f>VLOOKUP(M3365,spp!A:K,10,FALSE)</f>
        <v>Herbívoro</v>
      </c>
      <c r="AS3365" t="str">
        <f>VLOOKUP(M3365,spp!A:L,12,FALSE)</f>
        <v>LC</v>
      </c>
    </row>
    <row r="3366" spans="1:45" x14ac:dyDescent="0.3">
      <c r="A3366">
        <v>15</v>
      </c>
      <c r="B3366" s="2" t="s">
        <v>983</v>
      </c>
      <c r="C3366" s="2" t="s">
        <v>1001</v>
      </c>
      <c r="D3366" s="2" t="s">
        <v>1007</v>
      </c>
      <c r="E3366" s="2" t="s">
        <v>1123</v>
      </c>
      <c r="F3366">
        <v>2</v>
      </c>
      <c r="G3366" s="1">
        <v>41656</v>
      </c>
      <c r="H3366" s="61">
        <v>2014</v>
      </c>
      <c r="I3366" s="5" t="s">
        <v>986</v>
      </c>
      <c r="J3366" s="1">
        <v>41677</v>
      </c>
      <c r="K3366" s="66">
        <v>7.1</v>
      </c>
      <c r="L3366" t="str">
        <f t="shared" si="373"/>
        <v>Profundo</v>
      </c>
      <c r="M3366" s="2" t="s">
        <v>1047</v>
      </c>
      <c r="N3366" t="str">
        <f>VLOOKUP(M3366,spp!A:B,2,FALSE)</f>
        <v>Scarus rubroviolaceus</v>
      </c>
      <c r="O3366">
        <f t="shared" si="379"/>
        <v>1</v>
      </c>
      <c r="U3366">
        <v>1</v>
      </c>
      <c r="AJ3366">
        <f>VLOOKUP(M3366,spp!A:C,3,FALSE)</f>
        <v>1</v>
      </c>
      <c r="AK3366">
        <f>VLOOKUP(M3366,spp!A:D,4,FALSE)</f>
        <v>3.109</v>
      </c>
      <c r="AL3366">
        <f t="shared" si="374"/>
        <v>63169.516074034844</v>
      </c>
      <c r="AM3366">
        <f t="shared" si="375"/>
        <v>1579.2379018508711</v>
      </c>
      <c r="AN3366">
        <f t="shared" si="376"/>
        <v>15792.379018508711</v>
      </c>
      <c r="AO3366">
        <f t="shared" si="377"/>
        <v>15.792379018508711</v>
      </c>
      <c r="AP3366">
        <f t="shared" si="378"/>
        <v>0.02</v>
      </c>
      <c r="AQ3366">
        <f>VLOOKUP(M3366,spp!A:H,8,FALSE)</f>
        <v>2</v>
      </c>
      <c r="AR3366" t="str">
        <f>VLOOKUP(M3366,spp!A:K,10,FALSE)</f>
        <v>Herbívoro</v>
      </c>
      <c r="AS3366" t="str">
        <f>VLOOKUP(M3366,spp!A:L,12,FALSE)</f>
        <v>LC</v>
      </c>
    </row>
    <row r="3367" spans="1:45" x14ac:dyDescent="0.3">
      <c r="A3367">
        <v>15</v>
      </c>
      <c r="B3367" s="2" t="s">
        <v>983</v>
      </c>
      <c r="C3367" s="2" t="s">
        <v>1001</v>
      </c>
      <c r="D3367" s="2" t="s">
        <v>1007</v>
      </c>
      <c r="E3367" s="2" t="s">
        <v>1123</v>
      </c>
      <c r="F3367">
        <v>2</v>
      </c>
      <c r="G3367" s="1">
        <v>41656</v>
      </c>
      <c r="H3367" s="61">
        <v>2014</v>
      </c>
      <c r="I3367" s="5" t="s">
        <v>986</v>
      </c>
      <c r="J3367" s="1">
        <v>41677</v>
      </c>
      <c r="K3367" s="66">
        <v>7.1</v>
      </c>
      <c r="L3367" t="str">
        <f t="shared" si="373"/>
        <v>Profundo</v>
      </c>
      <c r="M3367" s="2" t="s">
        <v>1042</v>
      </c>
      <c r="N3367" t="str">
        <f>VLOOKUP(M3367,spp!A:B,2,FALSE)</f>
        <v>Bodianus diplotaenia</v>
      </c>
      <c r="O3367">
        <f t="shared" si="379"/>
        <v>2</v>
      </c>
      <c r="S3367">
        <v>2</v>
      </c>
      <c r="AJ3367">
        <f>VLOOKUP(M3367,spp!A:C,3,FALSE)</f>
        <v>2.01E-2</v>
      </c>
      <c r="AK3367">
        <f>VLOOKUP(M3367,spp!A:D,4,FALSE)</f>
        <v>2</v>
      </c>
      <c r="AL3367">
        <f t="shared" si="374"/>
        <v>12.311249999999999</v>
      </c>
      <c r="AM3367">
        <f t="shared" si="375"/>
        <v>0.30778125000000001</v>
      </c>
      <c r="AN3367">
        <f t="shared" si="376"/>
        <v>3.0778125000000003</v>
      </c>
      <c r="AO3367">
        <f t="shared" si="377"/>
        <v>3.0778125000000003E-3</v>
      </c>
      <c r="AP3367">
        <f t="shared" si="378"/>
        <v>0.04</v>
      </c>
      <c r="AQ3367">
        <f>VLOOKUP(M3367,spp!A:H,8,FALSE)</f>
        <v>3.4</v>
      </c>
      <c r="AR3367" t="str">
        <f>VLOOKUP(M3367,spp!A:K,10,FALSE)</f>
        <v>Depredador</v>
      </c>
      <c r="AS3367" t="str">
        <f>VLOOKUP(M3367,spp!A:L,12,FALSE)</f>
        <v>LC</v>
      </c>
    </row>
    <row r="3368" spans="1:45" x14ac:dyDescent="0.3">
      <c r="A3368">
        <v>15</v>
      </c>
      <c r="B3368" s="2" t="s">
        <v>983</v>
      </c>
      <c r="C3368" s="2" t="s">
        <v>1001</v>
      </c>
      <c r="D3368" s="2" t="s">
        <v>1007</v>
      </c>
      <c r="E3368" s="2" t="s">
        <v>1123</v>
      </c>
      <c r="F3368">
        <v>2</v>
      </c>
      <c r="G3368" s="1">
        <v>41656</v>
      </c>
      <c r="H3368" s="61">
        <v>2014</v>
      </c>
      <c r="I3368" s="5" t="s">
        <v>986</v>
      </c>
      <c r="J3368" s="1">
        <v>41677</v>
      </c>
      <c r="K3368" s="66">
        <v>7.1</v>
      </c>
      <c r="L3368" t="str">
        <f t="shared" si="373"/>
        <v>Profundo</v>
      </c>
      <c r="M3368" s="2" t="s">
        <v>1026</v>
      </c>
      <c r="N3368" t="str">
        <f>VLOOKUP(M3368,spp!A:B,2,FALSE)</f>
        <v>Microspathodon dorsalis</v>
      </c>
      <c r="O3368">
        <f t="shared" si="379"/>
        <v>6</v>
      </c>
      <c r="P3368">
        <v>4</v>
      </c>
      <c r="S3368">
        <v>2</v>
      </c>
      <c r="AJ3368">
        <f>VLOOKUP(M3368,spp!A:C,3,FALSE)</f>
        <v>2</v>
      </c>
      <c r="AK3368">
        <f>VLOOKUP(M3368,spp!A:D,4,FALSE)</f>
        <v>3</v>
      </c>
      <c r="AL3368">
        <f t="shared" si="374"/>
        <v>21562.5</v>
      </c>
      <c r="AM3368">
        <f t="shared" si="375"/>
        <v>539.0625</v>
      </c>
      <c r="AN3368">
        <f t="shared" si="376"/>
        <v>5390.625</v>
      </c>
      <c r="AO3368">
        <f t="shared" si="377"/>
        <v>5.390625</v>
      </c>
      <c r="AP3368">
        <f t="shared" si="378"/>
        <v>0.12</v>
      </c>
      <c r="AQ3368">
        <f>VLOOKUP(M3368,spp!A:H,8,FALSE)</f>
        <v>2.1</v>
      </c>
      <c r="AR3368" t="str">
        <f>VLOOKUP(M3368,spp!A:K,10,FALSE)</f>
        <v>Herbívoro</v>
      </c>
      <c r="AS3368" t="str">
        <f>VLOOKUP(M3368,spp!A:L,12,FALSE)</f>
        <v>LC</v>
      </c>
    </row>
    <row r="3369" spans="1:45" x14ac:dyDescent="0.3">
      <c r="A3369">
        <v>15</v>
      </c>
      <c r="B3369" s="2" t="s">
        <v>983</v>
      </c>
      <c r="C3369" s="2" t="s">
        <v>1001</v>
      </c>
      <c r="D3369" s="2" t="s">
        <v>1007</v>
      </c>
      <c r="E3369" s="2" t="s">
        <v>1123</v>
      </c>
      <c r="F3369">
        <v>2</v>
      </c>
      <c r="G3369" s="1">
        <v>41656</v>
      </c>
      <c r="H3369" s="61">
        <v>2014</v>
      </c>
      <c r="I3369" s="5" t="s">
        <v>986</v>
      </c>
      <c r="J3369" s="1">
        <v>41677</v>
      </c>
      <c r="K3369" s="66">
        <v>7.1</v>
      </c>
      <c r="L3369" t="str">
        <f t="shared" si="373"/>
        <v>Profundo</v>
      </c>
      <c r="M3369" s="2" t="s">
        <v>1021</v>
      </c>
      <c r="N3369" t="str">
        <f>VLOOKUP(M3369,spp!A:B,2,FALSE)</f>
        <v>Johnrandallia nigrirostris</v>
      </c>
      <c r="O3369">
        <f t="shared" si="379"/>
        <v>2</v>
      </c>
      <c r="R3369">
        <v>2</v>
      </c>
      <c r="AJ3369">
        <f>VLOOKUP(M3369,spp!A:C,3,FALSE)</f>
        <v>2</v>
      </c>
      <c r="AK3369">
        <f>VLOOKUP(M3369,spp!A:D,4,FALSE)</f>
        <v>3</v>
      </c>
      <c r="AL3369">
        <f t="shared" si="374"/>
        <v>7812.5</v>
      </c>
      <c r="AM3369">
        <f t="shared" si="375"/>
        <v>195.3125</v>
      </c>
      <c r="AN3369">
        <f t="shared" si="376"/>
        <v>1953.125</v>
      </c>
      <c r="AO3369">
        <f t="shared" si="377"/>
        <v>1.953125</v>
      </c>
      <c r="AP3369">
        <f t="shared" si="378"/>
        <v>0.04</v>
      </c>
      <c r="AQ3369">
        <f>VLOOKUP(M3369,spp!A:H,8,FALSE)</f>
        <v>3</v>
      </c>
      <c r="AR3369" t="str">
        <f>VLOOKUP(M3369,spp!A:K,10,FALSE)</f>
        <v>Depredador</v>
      </c>
      <c r="AS3369" t="str">
        <f>VLOOKUP(M3369,spp!A:L,12,FALSE)</f>
        <v>LC</v>
      </c>
    </row>
    <row r="3370" spans="1:45" x14ac:dyDescent="0.3">
      <c r="A3370">
        <v>15</v>
      </c>
      <c r="B3370" s="2" t="s">
        <v>983</v>
      </c>
      <c r="C3370" s="2" t="s">
        <v>1001</v>
      </c>
      <c r="D3370" s="2" t="s">
        <v>1007</v>
      </c>
      <c r="E3370" s="2" t="s">
        <v>1123</v>
      </c>
      <c r="F3370">
        <v>2</v>
      </c>
      <c r="G3370" s="1">
        <v>41656</v>
      </c>
      <c r="H3370" s="61">
        <v>2014</v>
      </c>
      <c r="I3370" s="5" t="s">
        <v>986</v>
      </c>
      <c r="J3370" s="1">
        <v>41677</v>
      </c>
      <c r="K3370" s="66">
        <v>7.1</v>
      </c>
      <c r="L3370" t="str">
        <f t="shared" si="373"/>
        <v>Profundo</v>
      </c>
      <c r="M3370" s="2" t="s">
        <v>1043</v>
      </c>
      <c r="N3370" t="str">
        <f>VLOOKUP(M3370,spp!A:B,2,FALSE)</f>
        <v>Haemulon maculicauda</v>
      </c>
      <c r="O3370">
        <f t="shared" si="379"/>
        <v>7</v>
      </c>
      <c r="R3370">
        <v>7</v>
      </c>
      <c r="AJ3370">
        <f>VLOOKUP(M3370,spp!A:C,3,FALSE)</f>
        <v>8</v>
      </c>
      <c r="AK3370">
        <f>VLOOKUP(M3370,spp!A:D,4,FALSE)</f>
        <v>3.16</v>
      </c>
      <c r="AL3370">
        <f t="shared" si="374"/>
        <v>163841.40672250939</v>
      </c>
      <c r="AM3370">
        <f t="shared" si="375"/>
        <v>4096.0351680627346</v>
      </c>
      <c r="AN3370">
        <f t="shared" si="376"/>
        <v>40960.351680627347</v>
      </c>
      <c r="AO3370">
        <f t="shared" si="377"/>
        <v>40.960351680627348</v>
      </c>
      <c r="AP3370">
        <f t="shared" si="378"/>
        <v>0.14000000000000001</v>
      </c>
      <c r="AQ3370">
        <f>VLOOKUP(M3370,spp!A:H,8,FALSE)</f>
        <v>4.2</v>
      </c>
      <c r="AR3370" t="str">
        <f>VLOOKUP(M3370,spp!A:K,10,FALSE)</f>
        <v>Depredador Tope</v>
      </c>
      <c r="AS3370" t="str">
        <f>VLOOKUP(M3370,spp!A:L,12,FALSE)</f>
        <v>LC</v>
      </c>
    </row>
    <row r="3371" spans="1:45" x14ac:dyDescent="0.3">
      <c r="A3371">
        <v>15</v>
      </c>
      <c r="B3371" s="2" t="s">
        <v>983</v>
      </c>
      <c r="C3371" s="2" t="s">
        <v>1001</v>
      </c>
      <c r="D3371" s="2" t="s">
        <v>1007</v>
      </c>
      <c r="E3371" s="2" t="s">
        <v>1123</v>
      </c>
      <c r="F3371">
        <v>3</v>
      </c>
      <c r="G3371" s="1">
        <v>41656</v>
      </c>
      <c r="H3371" s="61">
        <v>2014</v>
      </c>
      <c r="I3371" s="5" t="s">
        <v>986</v>
      </c>
      <c r="J3371" s="1">
        <v>41677</v>
      </c>
      <c r="K3371" s="66">
        <v>7.1</v>
      </c>
      <c r="L3371" t="str">
        <f t="shared" si="373"/>
        <v>Profundo</v>
      </c>
      <c r="M3371" s="2" t="s">
        <v>1056</v>
      </c>
      <c r="N3371" t="str">
        <f>VLOOKUP(M3371,spp!A:B,2,FALSE)</f>
        <v>Canthigaster punctatissima</v>
      </c>
      <c r="O3371">
        <f t="shared" si="379"/>
        <v>2</v>
      </c>
      <c r="Q3371">
        <v>2</v>
      </c>
      <c r="AJ3371">
        <f>VLOOKUP(M3371,spp!A:C,3,FALSE)</f>
        <v>1</v>
      </c>
      <c r="AK3371">
        <f>VLOOKUP(M3371,spp!A:D,4,FALSE)</f>
        <v>2</v>
      </c>
      <c r="AL3371">
        <f t="shared" si="374"/>
        <v>112.5</v>
      </c>
      <c r="AM3371">
        <f t="shared" si="375"/>
        <v>2.8125</v>
      </c>
      <c r="AN3371">
        <f t="shared" si="376"/>
        <v>28.125</v>
      </c>
      <c r="AO3371">
        <f t="shared" si="377"/>
        <v>2.8125000000000001E-2</v>
      </c>
      <c r="AP3371">
        <f t="shared" si="378"/>
        <v>0.04</v>
      </c>
      <c r="AQ3371">
        <f>VLOOKUP(M3371,spp!A:H,8,FALSE)</f>
        <v>3</v>
      </c>
      <c r="AR3371" t="str">
        <f>VLOOKUP(M3371,spp!A:K,10,FALSE)</f>
        <v>Depredador</v>
      </c>
      <c r="AS3371" t="str">
        <f>VLOOKUP(M3371,spp!A:L,12,FALSE)</f>
        <v>LC</v>
      </c>
    </row>
    <row r="3372" spans="1:45" x14ac:dyDescent="0.3">
      <c r="A3372">
        <v>15</v>
      </c>
      <c r="B3372" s="2" t="s">
        <v>983</v>
      </c>
      <c r="C3372" s="2" t="s">
        <v>1001</v>
      </c>
      <c r="D3372" s="2" t="s">
        <v>1007</v>
      </c>
      <c r="E3372" s="2" t="s">
        <v>1123</v>
      </c>
      <c r="F3372">
        <v>3</v>
      </c>
      <c r="G3372" s="1">
        <v>41656</v>
      </c>
      <c r="H3372" s="61">
        <v>2014</v>
      </c>
      <c r="I3372" s="5" t="s">
        <v>986</v>
      </c>
      <c r="J3372" s="1">
        <v>41677</v>
      </c>
      <c r="K3372" s="66">
        <v>7.1</v>
      </c>
      <c r="L3372" t="str">
        <f t="shared" si="373"/>
        <v>Profundo</v>
      </c>
      <c r="M3372" s="2" t="s">
        <v>1047</v>
      </c>
      <c r="N3372" t="str">
        <f>VLOOKUP(M3372,spp!A:B,2,FALSE)</f>
        <v>Scarus rubroviolaceus</v>
      </c>
      <c r="O3372">
        <f t="shared" si="379"/>
        <v>2</v>
      </c>
      <c r="U3372">
        <v>2</v>
      </c>
      <c r="AJ3372">
        <f>VLOOKUP(M3372,spp!A:C,3,FALSE)</f>
        <v>1</v>
      </c>
      <c r="AK3372">
        <f>VLOOKUP(M3372,spp!A:D,4,FALSE)</f>
        <v>3.109</v>
      </c>
      <c r="AL3372">
        <f t="shared" si="374"/>
        <v>126339.03214806969</v>
      </c>
      <c r="AM3372">
        <f t="shared" si="375"/>
        <v>3158.4758037017423</v>
      </c>
      <c r="AN3372">
        <f t="shared" si="376"/>
        <v>31584.758037017422</v>
      </c>
      <c r="AO3372">
        <f t="shared" si="377"/>
        <v>31.584758037017423</v>
      </c>
      <c r="AP3372">
        <f t="shared" si="378"/>
        <v>0.04</v>
      </c>
      <c r="AQ3372">
        <f>VLOOKUP(M3372,spp!A:H,8,FALSE)</f>
        <v>2</v>
      </c>
      <c r="AR3372" t="str">
        <f>VLOOKUP(M3372,spp!A:K,10,FALSE)</f>
        <v>Herbívoro</v>
      </c>
      <c r="AS3372" t="str">
        <f>VLOOKUP(M3372,spp!A:L,12,FALSE)</f>
        <v>LC</v>
      </c>
    </row>
    <row r="3373" spans="1:45" x14ac:dyDescent="0.3">
      <c r="A3373">
        <v>15</v>
      </c>
      <c r="B3373" s="2" t="s">
        <v>983</v>
      </c>
      <c r="C3373" s="2" t="s">
        <v>1001</v>
      </c>
      <c r="D3373" s="2" t="s">
        <v>1007</v>
      </c>
      <c r="E3373" s="2" t="s">
        <v>1123</v>
      </c>
      <c r="F3373">
        <v>3</v>
      </c>
      <c r="G3373" s="1">
        <v>41656</v>
      </c>
      <c r="H3373" s="61">
        <v>2014</v>
      </c>
      <c r="I3373" s="5" t="s">
        <v>986</v>
      </c>
      <c r="J3373" s="1">
        <v>41677</v>
      </c>
      <c r="K3373" s="66">
        <v>7.1</v>
      </c>
      <c r="L3373" t="str">
        <f t="shared" si="373"/>
        <v>Profundo</v>
      </c>
      <c r="M3373" s="2" t="s">
        <v>1025</v>
      </c>
      <c r="N3373" t="str">
        <f>VLOOKUP(M3373,spp!A:B,2,FALSE)</f>
        <v>Abudefduf troschelii</v>
      </c>
      <c r="O3373">
        <f t="shared" si="379"/>
        <v>3</v>
      </c>
      <c r="R3373">
        <v>3</v>
      </c>
      <c r="AJ3373">
        <f>VLOOKUP(M3373,spp!A:C,3,FALSE)</f>
        <v>1.6E-2</v>
      </c>
      <c r="AK3373">
        <f>VLOOKUP(M3373,spp!A:D,4,FALSE)</f>
        <v>3</v>
      </c>
      <c r="AL3373">
        <f t="shared" si="374"/>
        <v>93.75</v>
      </c>
      <c r="AM3373">
        <f t="shared" si="375"/>
        <v>2.34375</v>
      </c>
      <c r="AN3373">
        <f t="shared" si="376"/>
        <v>23.4375</v>
      </c>
      <c r="AO3373">
        <f t="shared" si="377"/>
        <v>2.34375E-2</v>
      </c>
      <c r="AP3373">
        <f t="shared" si="378"/>
        <v>0.06</v>
      </c>
      <c r="AQ3373">
        <f>VLOOKUP(M3373,spp!A:H,8,FALSE)</f>
        <v>3</v>
      </c>
      <c r="AR3373" t="str">
        <f>VLOOKUP(M3373,spp!A:K,10,FALSE)</f>
        <v>Planctívoro</v>
      </c>
      <c r="AS3373" t="str">
        <f>VLOOKUP(M3373,spp!A:L,12,FALSE)</f>
        <v>LC</v>
      </c>
    </row>
    <row r="3374" spans="1:45" x14ac:dyDescent="0.3">
      <c r="A3374">
        <v>15</v>
      </c>
      <c r="B3374" s="2" t="s">
        <v>983</v>
      </c>
      <c r="C3374" s="2" t="s">
        <v>1001</v>
      </c>
      <c r="D3374" s="2" t="s">
        <v>1007</v>
      </c>
      <c r="E3374" s="2" t="s">
        <v>1123</v>
      </c>
      <c r="F3374">
        <v>3</v>
      </c>
      <c r="G3374" s="1">
        <v>41656</v>
      </c>
      <c r="H3374" s="61">
        <v>2014</v>
      </c>
      <c r="I3374" s="5" t="s">
        <v>986</v>
      </c>
      <c r="J3374" s="1">
        <v>41677</v>
      </c>
      <c r="K3374" s="66">
        <v>7.1</v>
      </c>
      <c r="L3374" t="str">
        <f t="shared" si="373"/>
        <v>Profundo</v>
      </c>
      <c r="M3374" s="2" t="s">
        <v>1046</v>
      </c>
      <c r="N3374" t="str">
        <f>VLOOKUP(M3374,spp!A:B,2,FALSE)</f>
        <v>Arothron meleagris</v>
      </c>
      <c r="O3374">
        <f t="shared" si="379"/>
        <v>1</v>
      </c>
      <c r="R3374">
        <v>1</v>
      </c>
      <c r="AJ3374">
        <f>VLOOKUP(M3374,spp!A:C,3,FALSE)</f>
        <v>3</v>
      </c>
      <c r="AK3374">
        <f>VLOOKUP(M3374,spp!A:D,4,FALSE)</f>
        <v>2</v>
      </c>
      <c r="AL3374">
        <f t="shared" si="374"/>
        <v>468.75</v>
      </c>
      <c r="AM3374">
        <f t="shared" si="375"/>
        <v>11.71875</v>
      </c>
      <c r="AN3374">
        <f t="shared" si="376"/>
        <v>117.1875</v>
      </c>
      <c r="AO3374">
        <f t="shared" si="377"/>
        <v>0.1171875</v>
      </c>
      <c r="AP3374">
        <f t="shared" si="378"/>
        <v>0.02</v>
      </c>
      <c r="AQ3374">
        <f>VLOOKUP(M3374,spp!A:H,8,FALSE)</f>
        <v>3.4</v>
      </c>
      <c r="AR3374" t="str">
        <f>VLOOKUP(M3374,spp!A:K,10,FALSE)</f>
        <v>Depredador</v>
      </c>
      <c r="AS3374" t="str">
        <f>VLOOKUP(M3374,spp!A:L,12,FALSE)</f>
        <v>NE</v>
      </c>
    </row>
    <row r="3375" spans="1:45" x14ac:dyDescent="0.3">
      <c r="A3375">
        <v>15</v>
      </c>
      <c r="B3375" s="2" t="s">
        <v>983</v>
      </c>
      <c r="C3375" s="2" t="s">
        <v>1001</v>
      </c>
      <c r="D3375" s="2" t="s">
        <v>1007</v>
      </c>
      <c r="E3375" s="2" t="s">
        <v>1123</v>
      </c>
      <c r="F3375">
        <v>3</v>
      </c>
      <c r="G3375" s="1">
        <v>41656</v>
      </c>
      <c r="H3375" s="61">
        <v>2014</v>
      </c>
      <c r="I3375" s="5" t="s">
        <v>986</v>
      </c>
      <c r="J3375" s="1">
        <v>41677</v>
      </c>
      <c r="K3375" s="66">
        <v>7.1</v>
      </c>
      <c r="L3375" t="str">
        <f t="shared" si="373"/>
        <v>Profundo</v>
      </c>
      <c r="M3375" s="2" t="s">
        <v>1040</v>
      </c>
      <c r="N3375" t="str">
        <f>VLOOKUP(M3375,spp!A:B,2,FALSE)</f>
        <v>Sufflamen verres</v>
      </c>
      <c r="O3375">
        <f t="shared" si="379"/>
        <v>2</v>
      </c>
      <c r="T3375">
        <v>2</v>
      </c>
      <c r="AJ3375">
        <f>VLOOKUP(M3375,spp!A:C,3,FALSE)</f>
        <v>2</v>
      </c>
      <c r="AK3375">
        <f>VLOOKUP(M3375,spp!A:D,4,FALSE)</f>
        <v>3</v>
      </c>
      <c r="AL3375">
        <f t="shared" si="374"/>
        <v>62500</v>
      </c>
      <c r="AM3375">
        <f t="shared" si="375"/>
        <v>1562.5</v>
      </c>
      <c r="AN3375">
        <f t="shared" si="376"/>
        <v>15625</v>
      </c>
      <c r="AO3375">
        <f t="shared" si="377"/>
        <v>15.625</v>
      </c>
      <c r="AP3375">
        <f t="shared" si="378"/>
        <v>0.04</v>
      </c>
      <c r="AQ3375">
        <f>VLOOKUP(M3375,spp!A:H,8,FALSE)</f>
        <v>3.3</v>
      </c>
      <c r="AR3375" t="str">
        <f>VLOOKUP(M3375,spp!A:K,10,FALSE)</f>
        <v>Depredador</v>
      </c>
      <c r="AS3375" t="str">
        <f>VLOOKUP(M3375,spp!A:L,12,FALSE)</f>
        <v>LC</v>
      </c>
    </row>
    <row r="3376" spans="1:45" x14ac:dyDescent="0.3">
      <c r="A3376">
        <v>15</v>
      </c>
      <c r="B3376" s="2" t="s">
        <v>983</v>
      </c>
      <c r="C3376" s="2" t="s">
        <v>1001</v>
      </c>
      <c r="D3376" s="2" t="s">
        <v>1007</v>
      </c>
      <c r="E3376" s="2" t="s">
        <v>1123</v>
      </c>
      <c r="F3376">
        <v>3</v>
      </c>
      <c r="G3376" s="1">
        <v>41656</v>
      </c>
      <c r="H3376" s="61">
        <v>2014</v>
      </c>
      <c r="I3376" s="5" t="s">
        <v>986</v>
      </c>
      <c r="J3376" s="1">
        <v>41677</v>
      </c>
      <c r="K3376" s="66">
        <v>7.1</v>
      </c>
      <c r="L3376" t="str">
        <f t="shared" si="373"/>
        <v>Profundo</v>
      </c>
      <c r="M3376" s="2" t="s">
        <v>1021</v>
      </c>
      <c r="N3376" t="str">
        <f>VLOOKUP(M3376,spp!A:B,2,FALSE)</f>
        <v>Johnrandallia nigrirostris</v>
      </c>
      <c r="O3376">
        <f t="shared" si="379"/>
        <v>5</v>
      </c>
      <c r="R3376">
        <v>5</v>
      </c>
      <c r="AJ3376">
        <f>VLOOKUP(M3376,spp!A:C,3,FALSE)</f>
        <v>2</v>
      </c>
      <c r="AK3376">
        <f>VLOOKUP(M3376,spp!A:D,4,FALSE)</f>
        <v>3</v>
      </c>
      <c r="AL3376">
        <f t="shared" si="374"/>
        <v>19531.25</v>
      </c>
      <c r="AM3376">
        <f t="shared" si="375"/>
        <v>488.28125</v>
      </c>
      <c r="AN3376">
        <f t="shared" si="376"/>
        <v>4882.8125</v>
      </c>
      <c r="AO3376">
        <f t="shared" si="377"/>
        <v>4.8828125</v>
      </c>
      <c r="AP3376">
        <f t="shared" si="378"/>
        <v>0.1</v>
      </c>
      <c r="AQ3376">
        <f>VLOOKUP(M3376,spp!A:H,8,FALSE)</f>
        <v>3</v>
      </c>
      <c r="AR3376" t="str">
        <f>VLOOKUP(M3376,spp!A:K,10,FALSE)</f>
        <v>Depredador</v>
      </c>
      <c r="AS3376" t="str">
        <f>VLOOKUP(M3376,spp!A:L,12,FALSE)</f>
        <v>LC</v>
      </c>
    </row>
    <row r="3377" spans="1:45" x14ac:dyDescent="0.3">
      <c r="A3377">
        <v>15</v>
      </c>
      <c r="B3377" s="2" t="s">
        <v>983</v>
      </c>
      <c r="C3377" s="2" t="s">
        <v>1001</v>
      </c>
      <c r="D3377" s="2" t="s">
        <v>1007</v>
      </c>
      <c r="E3377" s="2" t="s">
        <v>1123</v>
      </c>
      <c r="F3377">
        <v>3</v>
      </c>
      <c r="G3377" s="1">
        <v>41656</v>
      </c>
      <c r="H3377" s="61">
        <v>2014</v>
      </c>
      <c r="I3377" s="5" t="s">
        <v>986</v>
      </c>
      <c r="J3377" s="1">
        <v>41677</v>
      </c>
      <c r="K3377" s="66">
        <v>7.1</v>
      </c>
      <c r="L3377" t="str">
        <f t="shared" si="373"/>
        <v>Profundo</v>
      </c>
      <c r="M3377" s="2" t="s">
        <v>1018</v>
      </c>
      <c r="N3377" t="str">
        <f>VLOOKUP(M3377,spp!A:B,2,FALSE)</f>
        <v>Pseudobalistes naufragium</v>
      </c>
      <c r="O3377">
        <f t="shared" si="379"/>
        <v>1</v>
      </c>
      <c r="U3377">
        <v>1</v>
      </c>
      <c r="AJ3377" t="str">
        <f>VLOOKUP(M3377,spp!A:C,3,FALSE)</f>
        <v>0.12970000000000001</v>
      </c>
      <c r="AK3377">
        <f>VLOOKUP(M3377,spp!A:D,4,FALSE)</f>
        <v>2</v>
      </c>
      <c r="AL3377">
        <f t="shared" si="374"/>
        <v>158.88250000000002</v>
      </c>
      <c r="AM3377">
        <f t="shared" si="375"/>
        <v>3.9720625000000007</v>
      </c>
      <c r="AN3377">
        <f t="shared" si="376"/>
        <v>39.720625000000005</v>
      </c>
      <c r="AO3377">
        <f t="shared" si="377"/>
        <v>3.9720625000000002E-2</v>
      </c>
      <c r="AP3377">
        <f t="shared" si="378"/>
        <v>0.02</v>
      </c>
      <c r="AQ3377">
        <f>VLOOKUP(M3377,spp!A:H,8,FALSE)</f>
        <v>3.8</v>
      </c>
      <c r="AR3377" t="str">
        <f>VLOOKUP(M3377,spp!A:K,10,FALSE)</f>
        <v>Depredador</v>
      </c>
      <c r="AS3377" t="str">
        <f>VLOOKUP(M3377,spp!A:L,12,FALSE)</f>
        <v>LC</v>
      </c>
    </row>
    <row r="3378" spans="1:45" x14ac:dyDescent="0.3">
      <c r="A3378">
        <v>15</v>
      </c>
      <c r="B3378" s="2" t="s">
        <v>983</v>
      </c>
      <c r="C3378" s="2" t="s">
        <v>1001</v>
      </c>
      <c r="D3378" s="2" t="s">
        <v>1007</v>
      </c>
      <c r="E3378" s="2" t="s">
        <v>1123</v>
      </c>
      <c r="F3378">
        <v>3</v>
      </c>
      <c r="G3378" s="1">
        <v>41656</v>
      </c>
      <c r="H3378" s="61">
        <v>2014</v>
      </c>
      <c r="I3378" s="5" t="s">
        <v>986</v>
      </c>
      <c r="J3378" s="1">
        <v>41677</v>
      </c>
      <c r="K3378" s="66">
        <v>7.1</v>
      </c>
      <c r="L3378" t="str">
        <f t="shared" si="373"/>
        <v>Profundo</v>
      </c>
      <c r="M3378" s="2" t="s">
        <v>1027</v>
      </c>
      <c r="N3378" t="str">
        <f>VLOOKUP(M3378,spp!A:B,2,FALSE)</f>
        <v>Halichoeres notospilus</v>
      </c>
      <c r="O3378">
        <f t="shared" si="379"/>
        <v>5</v>
      </c>
      <c r="S3378">
        <v>5</v>
      </c>
      <c r="AJ3378">
        <f>VLOOKUP(M3378,spp!A:C,3,FALSE)</f>
        <v>1.26E-2</v>
      </c>
      <c r="AK3378">
        <f>VLOOKUP(M3378,spp!A:D,4,FALSE)</f>
        <v>3</v>
      </c>
      <c r="AL3378">
        <f t="shared" si="374"/>
        <v>337.640625</v>
      </c>
      <c r="AM3378">
        <f t="shared" si="375"/>
        <v>8.4410156250000004</v>
      </c>
      <c r="AN3378">
        <f t="shared" si="376"/>
        <v>84.41015625</v>
      </c>
      <c r="AO3378">
        <f t="shared" si="377"/>
        <v>8.4410156250000007E-2</v>
      </c>
      <c r="AP3378">
        <f t="shared" si="378"/>
        <v>0.1</v>
      </c>
      <c r="AQ3378">
        <f>VLOOKUP(M3378,spp!A:H,8,FALSE)</f>
        <v>3.5</v>
      </c>
      <c r="AR3378" t="str">
        <f>VLOOKUP(M3378,spp!A:K,10,FALSE)</f>
        <v>Depredador</v>
      </c>
      <c r="AS3378" t="str">
        <f>VLOOKUP(M3378,spp!A:L,12,FALSE)</f>
        <v>LC</v>
      </c>
    </row>
    <row r="3379" spans="1:45" x14ac:dyDescent="0.3">
      <c r="A3379">
        <v>15</v>
      </c>
      <c r="B3379" s="2" t="s">
        <v>983</v>
      </c>
      <c r="C3379" s="2" t="s">
        <v>1001</v>
      </c>
      <c r="D3379" s="2" t="s">
        <v>1007</v>
      </c>
      <c r="E3379" s="2" t="s">
        <v>1123</v>
      </c>
      <c r="F3379">
        <v>3</v>
      </c>
      <c r="G3379" s="1">
        <v>41656</v>
      </c>
      <c r="H3379" s="61">
        <v>2014</v>
      </c>
      <c r="I3379" s="5" t="s">
        <v>986</v>
      </c>
      <c r="J3379" s="1">
        <v>41677</v>
      </c>
      <c r="K3379" s="66">
        <v>7.1</v>
      </c>
      <c r="L3379" t="str">
        <f t="shared" si="373"/>
        <v>Profundo</v>
      </c>
      <c r="M3379" s="2" t="s">
        <v>1032</v>
      </c>
      <c r="N3379" t="str">
        <f>VLOOKUP(M3379,spp!A:B,2,FALSE)</f>
        <v>Lutjanus argentiventris</v>
      </c>
      <c r="O3379">
        <f t="shared" si="379"/>
        <v>2</v>
      </c>
      <c r="T3379">
        <v>2</v>
      </c>
      <c r="AJ3379">
        <f>VLOOKUP(M3379,spp!A:C,3,FALSE)</f>
        <v>1</v>
      </c>
      <c r="AK3379">
        <f>VLOOKUP(M3379,spp!A:D,4,FALSE)</f>
        <v>3</v>
      </c>
      <c r="AL3379">
        <f t="shared" si="374"/>
        <v>31250</v>
      </c>
      <c r="AM3379">
        <f t="shared" si="375"/>
        <v>781.25</v>
      </c>
      <c r="AN3379">
        <f t="shared" si="376"/>
        <v>7812.5</v>
      </c>
      <c r="AO3379">
        <f t="shared" si="377"/>
        <v>7.8125</v>
      </c>
      <c r="AP3379">
        <f t="shared" si="378"/>
        <v>0.04</v>
      </c>
      <c r="AQ3379">
        <f>VLOOKUP(M3379,spp!A:H,8,FALSE)</f>
        <v>4</v>
      </c>
      <c r="AR3379" t="str">
        <f>VLOOKUP(M3379,spp!A:K,10,FALSE)</f>
        <v>Depredador Tope</v>
      </c>
      <c r="AS3379" t="str">
        <f>VLOOKUP(M3379,spp!A:L,12,FALSE)</f>
        <v>LC</v>
      </c>
    </row>
    <row r="3380" spans="1:45" x14ac:dyDescent="0.3">
      <c r="A3380">
        <v>15</v>
      </c>
      <c r="B3380" s="2" t="s">
        <v>983</v>
      </c>
      <c r="C3380" s="2" t="s">
        <v>1001</v>
      </c>
      <c r="D3380" s="2" t="s">
        <v>1007</v>
      </c>
      <c r="E3380" s="2" t="s">
        <v>1123</v>
      </c>
      <c r="F3380">
        <v>3</v>
      </c>
      <c r="G3380" s="1">
        <v>41656</v>
      </c>
      <c r="H3380" s="61">
        <v>2014</v>
      </c>
      <c r="I3380" s="5" t="s">
        <v>986</v>
      </c>
      <c r="J3380" s="1">
        <v>41677</v>
      </c>
      <c r="K3380" s="66">
        <v>7.1</v>
      </c>
      <c r="L3380" t="str">
        <f t="shared" si="373"/>
        <v>Profundo</v>
      </c>
      <c r="M3380" s="2" t="s">
        <v>1033</v>
      </c>
      <c r="N3380" t="str">
        <f>VLOOKUP(M3380,spp!A:B,2,FALSE)</f>
        <v>Cephalopholis panamensis</v>
      </c>
      <c r="O3380">
        <f t="shared" si="379"/>
        <v>2</v>
      </c>
      <c r="T3380">
        <v>2</v>
      </c>
      <c r="AJ3380">
        <f>VLOOKUP(M3380,spp!A:C,3,FALSE)</f>
        <v>2</v>
      </c>
      <c r="AK3380">
        <f>VLOOKUP(M3380,spp!A:D,4,FALSE)</f>
        <v>3</v>
      </c>
      <c r="AL3380">
        <f t="shared" si="374"/>
        <v>62500</v>
      </c>
      <c r="AM3380">
        <f t="shared" si="375"/>
        <v>1562.5</v>
      </c>
      <c r="AN3380">
        <f t="shared" si="376"/>
        <v>15625</v>
      </c>
      <c r="AO3380">
        <f t="shared" si="377"/>
        <v>15.625</v>
      </c>
      <c r="AP3380">
        <f t="shared" si="378"/>
        <v>0.04</v>
      </c>
      <c r="AQ3380">
        <f>VLOOKUP(M3380,spp!A:H,8,FALSE)</f>
        <v>4</v>
      </c>
      <c r="AR3380" t="str">
        <f>VLOOKUP(M3380,spp!A:K,10,FALSE)</f>
        <v>Depredador Tope</v>
      </c>
      <c r="AS3380" t="str">
        <f>VLOOKUP(M3380,spp!A:L,12,FALSE)</f>
        <v>LC</v>
      </c>
    </row>
    <row r="3381" spans="1:45" x14ac:dyDescent="0.3">
      <c r="A3381">
        <v>15</v>
      </c>
      <c r="B3381" s="2" t="s">
        <v>983</v>
      </c>
      <c r="C3381" s="2" t="s">
        <v>1001</v>
      </c>
      <c r="D3381" s="2" t="s">
        <v>1007</v>
      </c>
      <c r="E3381" s="2" t="s">
        <v>1123</v>
      </c>
      <c r="F3381">
        <v>3</v>
      </c>
      <c r="G3381" s="1">
        <v>41656</v>
      </c>
      <c r="H3381" s="61">
        <v>2014</v>
      </c>
      <c r="I3381" s="5" t="s">
        <v>986</v>
      </c>
      <c r="J3381" s="1">
        <v>41677</v>
      </c>
      <c r="K3381" s="66">
        <v>7.1</v>
      </c>
      <c r="L3381" t="str">
        <f t="shared" si="373"/>
        <v>Profundo</v>
      </c>
      <c r="M3381" s="2" t="s">
        <v>1026</v>
      </c>
      <c r="N3381" t="str">
        <f>VLOOKUP(M3381,spp!A:B,2,FALSE)</f>
        <v>Microspathodon dorsalis</v>
      </c>
      <c r="O3381">
        <f t="shared" si="379"/>
        <v>6</v>
      </c>
      <c r="P3381">
        <v>5</v>
      </c>
      <c r="S3381">
        <v>1</v>
      </c>
      <c r="AJ3381">
        <f>VLOOKUP(M3381,spp!A:C,3,FALSE)</f>
        <v>2</v>
      </c>
      <c r="AK3381">
        <f>VLOOKUP(M3381,spp!A:D,4,FALSE)</f>
        <v>3</v>
      </c>
      <c r="AL3381">
        <f t="shared" si="374"/>
        <v>10875</v>
      </c>
      <c r="AM3381">
        <f t="shared" si="375"/>
        <v>271.875</v>
      </c>
      <c r="AN3381">
        <f t="shared" si="376"/>
        <v>2718.75</v>
      </c>
      <c r="AO3381">
        <f t="shared" si="377"/>
        <v>2.71875</v>
      </c>
      <c r="AP3381">
        <f t="shared" si="378"/>
        <v>0.12</v>
      </c>
      <c r="AQ3381">
        <f>VLOOKUP(M3381,spp!A:H,8,FALSE)</f>
        <v>2.1</v>
      </c>
      <c r="AR3381" t="str">
        <f>VLOOKUP(M3381,spp!A:K,10,FALSE)</f>
        <v>Herbívoro</v>
      </c>
      <c r="AS3381" t="str">
        <f>VLOOKUP(M3381,spp!A:L,12,FALSE)</f>
        <v>LC</v>
      </c>
    </row>
    <row r="3382" spans="1:45" x14ac:dyDescent="0.3">
      <c r="A3382">
        <v>15</v>
      </c>
      <c r="B3382" s="2" t="s">
        <v>983</v>
      </c>
      <c r="C3382" s="2" t="s">
        <v>1001</v>
      </c>
      <c r="D3382" s="2" t="s">
        <v>1007</v>
      </c>
      <c r="E3382" s="2" t="s">
        <v>1123</v>
      </c>
      <c r="F3382">
        <v>3</v>
      </c>
      <c r="G3382" s="1">
        <v>41656</v>
      </c>
      <c r="H3382" s="61">
        <v>2014</v>
      </c>
      <c r="I3382" s="5" t="s">
        <v>986</v>
      </c>
      <c r="J3382" s="1">
        <v>41677</v>
      </c>
      <c r="K3382" s="66">
        <v>7.1</v>
      </c>
      <c r="L3382" t="str">
        <f t="shared" si="373"/>
        <v>Profundo</v>
      </c>
      <c r="M3382" s="2" t="s">
        <v>1041</v>
      </c>
      <c r="N3382" t="str">
        <f>VLOOKUP(M3382,spp!A:B,2,FALSE)</f>
        <v>Chromis atrilobata</v>
      </c>
      <c r="O3382">
        <f t="shared" si="379"/>
        <v>13</v>
      </c>
      <c r="Q3382">
        <v>13</v>
      </c>
      <c r="AJ3382">
        <f>VLOOKUP(M3382,spp!A:C,3,FALSE)</f>
        <v>5</v>
      </c>
      <c r="AK3382">
        <f>VLOOKUP(M3382,spp!A:D,4,FALSE)</f>
        <v>3.41655</v>
      </c>
      <c r="AL3382">
        <f t="shared" si="374"/>
        <v>63475.176343724503</v>
      </c>
      <c r="AM3382">
        <f t="shared" si="375"/>
        <v>1586.8794085931127</v>
      </c>
      <c r="AN3382">
        <f t="shared" si="376"/>
        <v>15868.794085931127</v>
      </c>
      <c r="AO3382">
        <f t="shared" si="377"/>
        <v>15.868794085931128</v>
      </c>
      <c r="AP3382">
        <f t="shared" si="378"/>
        <v>0.26</v>
      </c>
      <c r="AQ3382">
        <f>VLOOKUP(M3382,spp!A:H,8,FALSE)</f>
        <v>3.4</v>
      </c>
      <c r="AR3382" t="str">
        <f>VLOOKUP(M3382,spp!A:K,10,FALSE)</f>
        <v>Planctívoro</v>
      </c>
      <c r="AS3382" t="str">
        <f>VLOOKUP(M3382,spp!A:L,12,FALSE)</f>
        <v>LC</v>
      </c>
    </row>
    <row r="3383" spans="1:45" x14ac:dyDescent="0.3">
      <c r="A3383">
        <v>15</v>
      </c>
      <c r="B3383" s="2" t="s">
        <v>983</v>
      </c>
      <c r="C3383" s="2" t="s">
        <v>1001</v>
      </c>
      <c r="D3383" s="2" t="s">
        <v>1007</v>
      </c>
      <c r="E3383" s="2" t="s">
        <v>1123</v>
      </c>
      <c r="F3383">
        <v>3</v>
      </c>
      <c r="G3383" s="1">
        <v>41656</v>
      </c>
      <c r="H3383" s="61">
        <v>2014</v>
      </c>
      <c r="I3383" s="5" t="s">
        <v>986</v>
      </c>
      <c r="J3383" s="1">
        <v>41677</v>
      </c>
      <c r="K3383" s="66">
        <v>7.1</v>
      </c>
      <c r="L3383" t="str">
        <f t="shared" si="373"/>
        <v>Profundo</v>
      </c>
      <c r="M3383" s="2" t="s">
        <v>1025</v>
      </c>
      <c r="N3383" t="str">
        <f>VLOOKUP(M3383,spp!A:B,2,FALSE)</f>
        <v>Abudefduf troschelii</v>
      </c>
      <c r="O3383">
        <f t="shared" si="379"/>
        <v>3</v>
      </c>
      <c r="S3383">
        <v>3</v>
      </c>
      <c r="AJ3383">
        <f>VLOOKUP(M3383,spp!A:C,3,FALSE)</f>
        <v>1.6E-2</v>
      </c>
      <c r="AK3383">
        <f>VLOOKUP(M3383,spp!A:D,4,FALSE)</f>
        <v>3</v>
      </c>
      <c r="AL3383">
        <f t="shared" si="374"/>
        <v>257.25</v>
      </c>
      <c r="AM3383">
        <f t="shared" si="375"/>
        <v>6.4312500000000004</v>
      </c>
      <c r="AN3383">
        <f t="shared" si="376"/>
        <v>64.3125</v>
      </c>
      <c r="AO3383">
        <f t="shared" si="377"/>
        <v>6.4312499999999995E-2</v>
      </c>
      <c r="AP3383">
        <f t="shared" si="378"/>
        <v>0.06</v>
      </c>
      <c r="AQ3383">
        <f>VLOOKUP(M3383,spp!A:H,8,FALSE)</f>
        <v>3</v>
      </c>
      <c r="AR3383" t="str">
        <f>VLOOKUP(M3383,spp!A:K,10,FALSE)</f>
        <v>Planctívoro</v>
      </c>
      <c r="AS3383" t="str">
        <f>VLOOKUP(M3383,spp!A:L,12,FALSE)</f>
        <v>LC</v>
      </c>
    </row>
    <row r="3384" spans="1:45" x14ac:dyDescent="0.3">
      <c r="A3384">
        <v>15</v>
      </c>
      <c r="B3384" s="2" t="s">
        <v>983</v>
      </c>
      <c r="C3384" s="2" t="s">
        <v>1001</v>
      </c>
      <c r="D3384" s="2" t="s">
        <v>1007</v>
      </c>
      <c r="E3384" s="2" t="s">
        <v>1123</v>
      </c>
      <c r="F3384">
        <v>3</v>
      </c>
      <c r="G3384" s="1">
        <v>41656</v>
      </c>
      <c r="H3384" s="61">
        <v>2014</v>
      </c>
      <c r="I3384" s="5" t="s">
        <v>986</v>
      </c>
      <c r="J3384" s="1">
        <v>41677</v>
      </c>
      <c r="K3384" s="66">
        <v>7.1</v>
      </c>
      <c r="L3384" t="str">
        <f t="shared" si="373"/>
        <v>Profundo</v>
      </c>
      <c r="M3384" s="2" t="s">
        <v>1022</v>
      </c>
      <c r="N3384" t="str">
        <f>VLOOKUP(M3384,spp!A:B,2,FALSE)</f>
        <v>Epinephelus labriformis</v>
      </c>
      <c r="O3384">
        <f t="shared" si="379"/>
        <v>2</v>
      </c>
      <c r="R3384">
        <v>2</v>
      </c>
      <c r="AJ3384">
        <f>VLOOKUP(M3384,spp!A:C,3,FALSE)</f>
        <v>3</v>
      </c>
      <c r="AK3384">
        <f>VLOOKUP(M3384,spp!A:D,4,FALSE)</f>
        <v>2.9</v>
      </c>
      <c r="AL3384">
        <f t="shared" si="374"/>
        <v>9103.1204263562613</v>
      </c>
      <c r="AM3384">
        <f t="shared" si="375"/>
        <v>227.57801065890652</v>
      </c>
      <c r="AN3384">
        <f t="shared" si="376"/>
        <v>2275.7801065890653</v>
      </c>
      <c r="AO3384">
        <f t="shared" si="377"/>
        <v>2.2757801065890653</v>
      </c>
      <c r="AP3384">
        <f t="shared" si="378"/>
        <v>0.04</v>
      </c>
      <c r="AQ3384">
        <f>VLOOKUP(M3384,spp!A:H,8,FALSE)</f>
        <v>4</v>
      </c>
      <c r="AR3384" t="str">
        <f>VLOOKUP(M3384,spp!A:K,10,FALSE)</f>
        <v>Depredador Tope</v>
      </c>
      <c r="AS3384" t="str">
        <f>VLOOKUP(M3384,spp!A:L,12,FALSE)</f>
        <v>LC</v>
      </c>
    </row>
    <row r="3385" spans="1:45" x14ac:dyDescent="0.3">
      <c r="A3385">
        <v>15</v>
      </c>
      <c r="B3385" s="2" t="s">
        <v>983</v>
      </c>
      <c r="C3385" s="2" t="s">
        <v>1001</v>
      </c>
      <c r="D3385" s="2" t="s">
        <v>1007</v>
      </c>
      <c r="E3385" s="2" t="s">
        <v>1123</v>
      </c>
      <c r="F3385">
        <v>3</v>
      </c>
      <c r="G3385" s="1">
        <v>41656</v>
      </c>
      <c r="H3385" s="61">
        <v>2014</v>
      </c>
      <c r="I3385" s="5" t="s">
        <v>986</v>
      </c>
      <c r="J3385" s="1">
        <v>41677</v>
      </c>
      <c r="K3385" s="66">
        <v>7.1</v>
      </c>
      <c r="L3385" t="str">
        <f t="shared" si="373"/>
        <v>Profundo</v>
      </c>
      <c r="M3385" s="2" t="s">
        <v>1066</v>
      </c>
      <c r="N3385" t="str">
        <f>VLOOKUP(M3385,spp!A:B,2,FALSE)</f>
        <v>Caranx melampygus</v>
      </c>
      <c r="O3385">
        <f t="shared" si="379"/>
        <v>15</v>
      </c>
      <c r="T3385">
        <v>15</v>
      </c>
      <c r="AJ3385">
        <f>VLOOKUP(M3385,spp!A:C,3,FALSE)</f>
        <v>2</v>
      </c>
      <c r="AK3385">
        <f>VLOOKUP(M3385,spp!A:D,4,FALSE)</f>
        <v>2</v>
      </c>
      <c r="AL3385">
        <f t="shared" si="374"/>
        <v>18750</v>
      </c>
      <c r="AM3385">
        <f t="shared" si="375"/>
        <v>468.75</v>
      </c>
      <c r="AN3385">
        <f t="shared" si="376"/>
        <v>4687.5</v>
      </c>
      <c r="AO3385">
        <f t="shared" si="377"/>
        <v>4.6875</v>
      </c>
      <c r="AP3385">
        <f t="shared" si="378"/>
        <v>0.3</v>
      </c>
      <c r="AQ3385">
        <f>VLOOKUP(M3385,spp!A:H,8,FALSE)</f>
        <v>4.5</v>
      </c>
      <c r="AR3385" t="str">
        <f>VLOOKUP(M3385,spp!A:K,10,FALSE)</f>
        <v>Depredador Tope</v>
      </c>
      <c r="AS3385" t="str">
        <f>VLOOKUP(M3385,spp!A:L,12,FALSE)</f>
        <v>NE</v>
      </c>
    </row>
    <row r="3386" spans="1:45" x14ac:dyDescent="0.3">
      <c r="A3386">
        <v>13</v>
      </c>
      <c r="B3386" s="2" t="s">
        <v>983</v>
      </c>
      <c r="C3386" s="2" t="s">
        <v>990</v>
      </c>
      <c r="D3386" s="2" t="s">
        <v>1005</v>
      </c>
      <c r="E3386" s="2" t="s">
        <v>1123</v>
      </c>
      <c r="F3386">
        <v>1</v>
      </c>
      <c r="G3386" s="1">
        <v>41657</v>
      </c>
      <c r="H3386" s="61">
        <v>2014</v>
      </c>
      <c r="I3386" s="5" t="s">
        <v>986</v>
      </c>
      <c r="J3386" s="1">
        <v>41677</v>
      </c>
      <c r="K3386" s="66">
        <v>4</v>
      </c>
      <c r="L3386" t="str">
        <f t="shared" si="373"/>
        <v>Somero</v>
      </c>
      <c r="M3386" s="2" t="s">
        <v>1046</v>
      </c>
      <c r="N3386" t="str">
        <f>VLOOKUP(M3386,spp!A:B,2,FALSE)</f>
        <v>Arothron meleagris</v>
      </c>
      <c r="O3386">
        <f t="shared" si="379"/>
        <v>1</v>
      </c>
      <c r="S3386">
        <v>1</v>
      </c>
      <c r="AJ3386">
        <f>VLOOKUP(M3386,spp!A:C,3,FALSE)</f>
        <v>3</v>
      </c>
      <c r="AK3386">
        <f>VLOOKUP(M3386,spp!A:D,4,FALSE)</f>
        <v>2</v>
      </c>
      <c r="AL3386">
        <f t="shared" si="374"/>
        <v>918.75</v>
      </c>
      <c r="AM3386">
        <f t="shared" si="375"/>
        <v>22.96875</v>
      </c>
      <c r="AN3386">
        <f t="shared" si="376"/>
        <v>229.6875</v>
      </c>
      <c r="AO3386">
        <f t="shared" si="377"/>
        <v>0.22968749999999999</v>
      </c>
      <c r="AP3386">
        <f t="shared" si="378"/>
        <v>0.02</v>
      </c>
      <c r="AQ3386">
        <f>VLOOKUP(M3386,spp!A:H,8,FALSE)</f>
        <v>3.4</v>
      </c>
      <c r="AR3386" t="str">
        <f>VLOOKUP(M3386,spp!A:K,10,FALSE)</f>
        <v>Depredador</v>
      </c>
      <c r="AS3386" t="str">
        <f>VLOOKUP(M3386,spp!A:L,12,FALSE)</f>
        <v>NE</v>
      </c>
    </row>
    <row r="3387" spans="1:45" x14ac:dyDescent="0.3">
      <c r="A3387">
        <v>13</v>
      </c>
      <c r="B3387" s="2" t="s">
        <v>983</v>
      </c>
      <c r="C3387" s="2" t="s">
        <v>990</v>
      </c>
      <c r="D3387" s="2" t="s">
        <v>1005</v>
      </c>
      <c r="E3387" s="2" t="s">
        <v>1123</v>
      </c>
      <c r="F3387">
        <v>1</v>
      </c>
      <c r="G3387" s="1">
        <v>41657</v>
      </c>
      <c r="H3387" s="61">
        <v>2014</v>
      </c>
      <c r="I3387" s="5" t="s">
        <v>986</v>
      </c>
      <c r="J3387" s="1">
        <v>41677</v>
      </c>
      <c r="K3387" s="66">
        <v>4</v>
      </c>
      <c r="L3387" t="str">
        <f t="shared" si="373"/>
        <v>Somero</v>
      </c>
      <c r="M3387" s="2" t="s">
        <v>1214</v>
      </c>
      <c r="N3387" t="str">
        <f>VLOOKUP(M3387,spp!A:B,2,FALSE)</f>
        <v>Diodon hystrix</v>
      </c>
      <c r="O3387">
        <f t="shared" si="379"/>
        <v>1</v>
      </c>
      <c r="T3387">
        <v>1</v>
      </c>
      <c r="AJ3387" t="str">
        <f>VLOOKUP(M3387,spp!A:C,3,FALSE)</f>
        <v>0.28499999999999998</v>
      </c>
      <c r="AK3387">
        <f>VLOOKUP(M3387,spp!A:D,4,FALSE)</f>
        <v>2</v>
      </c>
      <c r="AL3387">
        <f t="shared" si="374"/>
        <v>178.12499999999935</v>
      </c>
      <c r="AM3387">
        <f t="shared" si="375"/>
        <v>4.453124999999984</v>
      </c>
      <c r="AN3387">
        <f t="shared" si="376"/>
        <v>44.531249999999844</v>
      </c>
      <c r="AO3387">
        <f t="shared" si="377"/>
        <v>4.4531249999999842E-2</v>
      </c>
      <c r="AP3387">
        <f t="shared" si="378"/>
        <v>0.02</v>
      </c>
      <c r="AQ3387">
        <f>VLOOKUP(M3387,spp!A:H,8,FALSE)</f>
        <v>3.3</v>
      </c>
      <c r="AR3387" t="str">
        <f>VLOOKUP(M3387,spp!A:K,10,FALSE)</f>
        <v>Depredador</v>
      </c>
      <c r="AS3387" t="str">
        <f>VLOOKUP(M3387,spp!A:L,12,FALSE)</f>
        <v>NE</v>
      </c>
    </row>
    <row r="3388" spans="1:45" x14ac:dyDescent="0.3">
      <c r="A3388">
        <v>13</v>
      </c>
      <c r="B3388" s="2" t="s">
        <v>983</v>
      </c>
      <c r="C3388" s="2" t="s">
        <v>990</v>
      </c>
      <c r="D3388" s="2" t="s">
        <v>1005</v>
      </c>
      <c r="E3388" s="2" t="s">
        <v>1123</v>
      </c>
      <c r="F3388">
        <v>1</v>
      </c>
      <c r="G3388" s="1">
        <v>41657</v>
      </c>
      <c r="H3388" s="61">
        <v>2014</v>
      </c>
      <c r="I3388" s="5" t="s">
        <v>986</v>
      </c>
      <c r="J3388" s="1">
        <v>41677</v>
      </c>
      <c r="K3388" s="66">
        <v>4</v>
      </c>
      <c r="L3388" t="str">
        <f t="shared" si="373"/>
        <v>Somero</v>
      </c>
      <c r="M3388" s="2" t="s">
        <v>1023</v>
      </c>
      <c r="N3388" t="str">
        <f>VLOOKUP(M3388,spp!A:B,2,FALSE)</f>
        <v>Anisotremus caesius</v>
      </c>
      <c r="O3388">
        <f t="shared" si="379"/>
        <v>12</v>
      </c>
      <c r="S3388">
        <v>12</v>
      </c>
      <c r="AJ3388">
        <f>VLOOKUP(M3388,spp!A:C,3,FALSE)</f>
        <v>1</v>
      </c>
      <c r="AK3388">
        <f>VLOOKUP(M3388,spp!A:D,4,FALSE)</f>
        <v>2</v>
      </c>
      <c r="AL3388">
        <f t="shared" si="374"/>
        <v>3675</v>
      </c>
      <c r="AM3388">
        <f t="shared" si="375"/>
        <v>91.875</v>
      </c>
      <c r="AN3388">
        <f t="shared" si="376"/>
        <v>918.75</v>
      </c>
      <c r="AO3388">
        <f t="shared" si="377"/>
        <v>0.91874999999999996</v>
      </c>
      <c r="AP3388">
        <f t="shared" si="378"/>
        <v>0.24</v>
      </c>
      <c r="AQ3388">
        <f>VLOOKUP(M3388,spp!A:H,8,FALSE)</f>
        <v>3.4</v>
      </c>
      <c r="AR3388" t="str">
        <f>VLOOKUP(M3388,spp!A:K,10,FALSE)</f>
        <v>Depredador</v>
      </c>
      <c r="AS3388" t="str">
        <f>VLOOKUP(M3388,spp!A:L,12,FALSE)</f>
        <v>LC</v>
      </c>
    </row>
    <row r="3389" spans="1:45" x14ac:dyDescent="0.3">
      <c r="A3389">
        <v>13</v>
      </c>
      <c r="B3389" s="2" t="s">
        <v>983</v>
      </c>
      <c r="C3389" s="2" t="s">
        <v>990</v>
      </c>
      <c r="D3389" s="2" t="s">
        <v>1005</v>
      </c>
      <c r="E3389" s="2" t="s">
        <v>1123</v>
      </c>
      <c r="F3389">
        <v>1</v>
      </c>
      <c r="G3389" s="1">
        <v>41657</v>
      </c>
      <c r="H3389" s="61">
        <v>2014</v>
      </c>
      <c r="I3389" s="5" t="s">
        <v>986</v>
      </c>
      <c r="J3389" s="1">
        <v>41677</v>
      </c>
      <c r="K3389" s="66">
        <v>4</v>
      </c>
      <c r="L3389" t="str">
        <f t="shared" si="373"/>
        <v>Somero</v>
      </c>
      <c r="M3389" s="2" t="s">
        <v>1078</v>
      </c>
      <c r="N3389" t="str">
        <f>VLOOKUP(M3389,spp!A:B,2,FALSE)</f>
        <v>Lutjanus viridis</v>
      </c>
      <c r="O3389">
        <f t="shared" si="379"/>
        <v>3</v>
      </c>
      <c r="R3389">
        <v>3</v>
      </c>
      <c r="AJ3389">
        <f>VLOOKUP(M3389,spp!A:C,3,FALSE)</f>
        <v>1.67E-2</v>
      </c>
      <c r="AK3389">
        <f>VLOOKUP(M3389,spp!A:D,4,FALSE)</f>
        <v>2</v>
      </c>
      <c r="AL3389">
        <f t="shared" si="374"/>
        <v>7.828125</v>
      </c>
      <c r="AM3389">
        <f t="shared" si="375"/>
        <v>0.19570312500000001</v>
      </c>
      <c r="AN3389">
        <f t="shared" si="376"/>
        <v>1.95703125</v>
      </c>
      <c r="AO3389">
        <f t="shared" si="377"/>
        <v>1.95703125E-3</v>
      </c>
      <c r="AP3389">
        <f t="shared" si="378"/>
        <v>0.06</v>
      </c>
      <c r="AQ3389">
        <f>VLOOKUP(M3389,spp!A:H,8,FALSE)</f>
        <v>4.2</v>
      </c>
      <c r="AR3389" t="str">
        <f>VLOOKUP(M3389,spp!A:K,10,FALSE)</f>
        <v>Depredador Tope</v>
      </c>
      <c r="AS3389" t="str">
        <f>VLOOKUP(M3389,spp!A:L,12,FALSE)</f>
        <v>LC</v>
      </c>
    </row>
    <row r="3390" spans="1:45" x14ac:dyDescent="0.3">
      <c r="A3390">
        <v>13</v>
      </c>
      <c r="B3390" s="2" t="s">
        <v>983</v>
      </c>
      <c r="C3390" s="2" t="s">
        <v>990</v>
      </c>
      <c r="D3390" s="2" t="s">
        <v>1005</v>
      </c>
      <c r="E3390" s="2" t="s">
        <v>1123</v>
      </c>
      <c r="F3390">
        <v>1</v>
      </c>
      <c r="G3390" s="1">
        <v>41657</v>
      </c>
      <c r="H3390" s="61">
        <v>2014</v>
      </c>
      <c r="I3390" s="5" t="s">
        <v>986</v>
      </c>
      <c r="J3390" s="1">
        <v>41677</v>
      </c>
      <c r="K3390" s="66">
        <v>4</v>
      </c>
      <c r="L3390" t="str">
        <f t="shared" si="373"/>
        <v>Somero</v>
      </c>
      <c r="M3390" s="2" t="s">
        <v>1028</v>
      </c>
      <c r="N3390" t="str">
        <f>VLOOKUP(M3390,spp!A:B,2,FALSE)</f>
        <v>Thalassoma lucasanum</v>
      </c>
      <c r="O3390">
        <f t="shared" si="379"/>
        <v>9</v>
      </c>
      <c r="P3390">
        <v>8</v>
      </c>
      <c r="Q3390">
        <v>1</v>
      </c>
      <c r="AJ3390">
        <f>VLOOKUP(M3390,spp!A:C,3,FALSE)</f>
        <v>1.261E-2</v>
      </c>
      <c r="AK3390">
        <f>VLOOKUP(M3390,spp!A:D,4,FALSE)</f>
        <v>2</v>
      </c>
      <c r="AL3390">
        <f t="shared" si="374"/>
        <v>1.3398124999999999</v>
      </c>
      <c r="AM3390">
        <f t="shared" si="375"/>
        <v>3.3495312499999999E-2</v>
      </c>
      <c r="AN3390">
        <f t="shared" si="376"/>
        <v>0.33495312499999996</v>
      </c>
      <c r="AO3390">
        <f t="shared" si="377"/>
        <v>3.3495312499999996E-4</v>
      </c>
      <c r="AP3390">
        <f t="shared" si="378"/>
        <v>0.18</v>
      </c>
      <c r="AQ3390">
        <f>VLOOKUP(M3390,spp!A:H,8,FALSE)</f>
        <v>3.5</v>
      </c>
      <c r="AR3390" t="str">
        <f>VLOOKUP(M3390,spp!A:K,10,FALSE)</f>
        <v>Depredador</v>
      </c>
      <c r="AS3390" t="str">
        <f>VLOOKUP(M3390,spp!A:L,12,FALSE)</f>
        <v>LC</v>
      </c>
    </row>
    <row r="3391" spans="1:45" x14ac:dyDescent="0.3">
      <c r="A3391">
        <v>13</v>
      </c>
      <c r="B3391" s="2" t="s">
        <v>983</v>
      </c>
      <c r="C3391" s="2" t="s">
        <v>990</v>
      </c>
      <c r="D3391" s="2" t="s">
        <v>1005</v>
      </c>
      <c r="E3391" s="2" t="s">
        <v>1123</v>
      </c>
      <c r="F3391">
        <v>1</v>
      </c>
      <c r="G3391" s="1">
        <v>41657</v>
      </c>
      <c r="H3391" s="61">
        <v>2014</v>
      </c>
      <c r="I3391" s="5" t="s">
        <v>986</v>
      </c>
      <c r="J3391" s="1">
        <v>41677</v>
      </c>
      <c r="K3391" s="66">
        <v>4</v>
      </c>
      <c r="L3391" t="str">
        <f t="shared" si="373"/>
        <v>Somero</v>
      </c>
      <c r="M3391" s="2" t="s">
        <v>1019</v>
      </c>
      <c r="N3391" t="str">
        <f>VLOOKUP(M3391,spp!A:B,2,FALSE)</f>
        <v>Stegastes acapulcoensis</v>
      </c>
      <c r="O3391">
        <f t="shared" si="379"/>
        <v>4</v>
      </c>
      <c r="R3391">
        <v>4</v>
      </c>
      <c r="AJ3391">
        <f>VLOOKUP(M3391,spp!A:C,3,FALSE)</f>
        <v>3.49E-2</v>
      </c>
      <c r="AK3391">
        <f>VLOOKUP(M3391,spp!A:D,4,FALSE)</f>
        <v>2</v>
      </c>
      <c r="AL3391">
        <f t="shared" si="374"/>
        <v>21.8125</v>
      </c>
      <c r="AM3391">
        <f t="shared" si="375"/>
        <v>0.54531249999999998</v>
      </c>
      <c r="AN3391">
        <f t="shared" si="376"/>
        <v>5.453125</v>
      </c>
      <c r="AO3391">
        <f t="shared" si="377"/>
        <v>5.4531249999999996E-3</v>
      </c>
      <c r="AP3391">
        <f t="shared" si="378"/>
        <v>0.08</v>
      </c>
      <c r="AQ3391">
        <f>VLOOKUP(M3391,spp!A:H,8,FALSE)</f>
        <v>2</v>
      </c>
      <c r="AR3391" t="str">
        <f>VLOOKUP(M3391,spp!A:K,10,FALSE)</f>
        <v>Herbívoro</v>
      </c>
      <c r="AS3391" t="str">
        <f>VLOOKUP(M3391,spp!A:L,12,FALSE)</f>
        <v>LC</v>
      </c>
    </row>
    <row r="3392" spans="1:45" x14ac:dyDescent="0.3">
      <c r="A3392">
        <v>13</v>
      </c>
      <c r="B3392" s="2" t="s">
        <v>983</v>
      </c>
      <c r="C3392" s="2" t="s">
        <v>990</v>
      </c>
      <c r="D3392" s="2" t="s">
        <v>1005</v>
      </c>
      <c r="E3392" s="2" t="s">
        <v>1123</v>
      </c>
      <c r="F3392">
        <v>1</v>
      </c>
      <c r="G3392" s="1">
        <v>41657</v>
      </c>
      <c r="H3392" s="61">
        <v>2014</v>
      </c>
      <c r="I3392" s="5" t="s">
        <v>986</v>
      </c>
      <c r="J3392" s="1">
        <v>41677</v>
      </c>
      <c r="K3392" s="66">
        <v>4</v>
      </c>
      <c r="L3392" t="str">
        <f t="shared" si="373"/>
        <v>Somero</v>
      </c>
      <c r="M3392" s="2" t="s">
        <v>1050</v>
      </c>
      <c r="N3392" t="str">
        <f>VLOOKUP(M3392,spp!A:B,2,FALSE)</f>
        <v>Stegastes flavilatus</v>
      </c>
      <c r="O3392">
        <f t="shared" si="379"/>
        <v>3</v>
      </c>
      <c r="R3392">
        <v>3</v>
      </c>
      <c r="AJ3392">
        <f>VLOOKUP(M3392,spp!A:C,3,FALSE)</f>
        <v>3.49E-2</v>
      </c>
      <c r="AK3392">
        <f>VLOOKUP(M3392,spp!A:D,4,FALSE)</f>
        <v>2</v>
      </c>
      <c r="AL3392">
        <f t="shared" si="374"/>
        <v>16.359375</v>
      </c>
      <c r="AM3392">
        <f t="shared" si="375"/>
        <v>0.40898437500000001</v>
      </c>
      <c r="AN3392">
        <f t="shared" si="376"/>
        <v>4.08984375</v>
      </c>
      <c r="AO3392">
        <f t="shared" si="377"/>
        <v>4.0898437499999997E-3</v>
      </c>
      <c r="AP3392">
        <f t="shared" si="378"/>
        <v>0.06</v>
      </c>
      <c r="AQ3392">
        <f>VLOOKUP(M3392,spp!A:H,8,FALSE)</f>
        <v>2</v>
      </c>
      <c r="AR3392" t="str">
        <f>VLOOKUP(M3392,spp!A:K,10,FALSE)</f>
        <v>Herbívoro</v>
      </c>
      <c r="AS3392" t="str">
        <f>VLOOKUP(M3392,spp!A:L,12,FALSE)</f>
        <v>LC</v>
      </c>
    </row>
    <row r="3393" spans="1:45" x14ac:dyDescent="0.3">
      <c r="A3393">
        <v>13</v>
      </c>
      <c r="B3393" s="2" t="s">
        <v>983</v>
      </c>
      <c r="C3393" s="2" t="s">
        <v>990</v>
      </c>
      <c r="D3393" s="2" t="s">
        <v>1005</v>
      </c>
      <c r="E3393" s="2" t="s">
        <v>1123</v>
      </c>
      <c r="F3393">
        <v>1</v>
      </c>
      <c r="G3393" s="1">
        <v>41657</v>
      </c>
      <c r="H3393" s="61">
        <v>2014</v>
      </c>
      <c r="I3393" s="5" t="s">
        <v>986</v>
      </c>
      <c r="J3393" s="1">
        <v>41677</v>
      </c>
      <c r="K3393" s="66">
        <v>4</v>
      </c>
      <c r="L3393" t="str">
        <f t="shared" si="373"/>
        <v>Somero</v>
      </c>
      <c r="M3393" s="2" t="s">
        <v>1026</v>
      </c>
      <c r="N3393" t="str">
        <f>VLOOKUP(M3393,spp!A:B,2,FALSE)</f>
        <v>Microspathodon dorsalis</v>
      </c>
      <c r="O3393">
        <f t="shared" si="379"/>
        <v>3</v>
      </c>
      <c r="P3393">
        <v>2</v>
      </c>
      <c r="S3393">
        <v>1</v>
      </c>
      <c r="AJ3393">
        <f>VLOOKUP(M3393,spp!A:C,3,FALSE)</f>
        <v>2</v>
      </c>
      <c r="AK3393">
        <f>VLOOKUP(M3393,spp!A:D,4,FALSE)</f>
        <v>3</v>
      </c>
      <c r="AL3393">
        <f t="shared" si="374"/>
        <v>10781.25</v>
      </c>
      <c r="AM3393">
        <f t="shared" si="375"/>
        <v>269.53125</v>
      </c>
      <c r="AN3393">
        <f t="shared" si="376"/>
        <v>2695.3125</v>
      </c>
      <c r="AO3393">
        <f t="shared" si="377"/>
        <v>2.6953125</v>
      </c>
      <c r="AP3393">
        <f t="shared" si="378"/>
        <v>0.06</v>
      </c>
      <c r="AQ3393">
        <f>VLOOKUP(M3393,spp!A:H,8,FALSE)</f>
        <v>2.1</v>
      </c>
      <c r="AR3393" t="str">
        <f>VLOOKUP(M3393,spp!A:K,10,FALSE)</f>
        <v>Herbívoro</v>
      </c>
      <c r="AS3393" t="str">
        <f>VLOOKUP(M3393,spp!A:L,12,FALSE)</f>
        <v>LC</v>
      </c>
    </row>
    <row r="3394" spans="1:45" x14ac:dyDescent="0.3">
      <c r="A3394">
        <v>13</v>
      </c>
      <c r="B3394" s="2" t="s">
        <v>983</v>
      </c>
      <c r="C3394" s="2" t="s">
        <v>990</v>
      </c>
      <c r="D3394" s="2" t="s">
        <v>1005</v>
      </c>
      <c r="E3394" s="2" t="s">
        <v>1123</v>
      </c>
      <c r="F3394">
        <v>1</v>
      </c>
      <c r="G3394" s="1">
        <v>41657</v>
      </c>
      <c r="H3394" s="61">
        <v>2014</v>
      </c>
      <c r="I3394" s="5" t="s">
        <v>986</v>
      </c>
      <c r="J3394" s="1">
        <v>41677</v>
      </c>
      <c r="K3394" s="66">
        <v>4</v>
      </c>
      <c r="L3394" t="str">
        <f t="shared" si="373"/>
        <v>Somero</v>
      </c>
      <c r="M3394" s="2" t="s">
        <v>1043</v>
      </c>
      <c r="N3394" t="str">
        <f>VLOOKUP(M3394,spp!A:B,2,FALSE)</f>
        <v>Haemulon maculicauda</v>
      </c>
      <c r="O3394">
        <f t="shared" si="379"/>
        <v>5</v>
      </c>
      <c r="R3394">
        <v>5</v>
      </c>
      <c r="AJ3394">
        <f>VLOOKUP(M3394,spp!A:C,3,FALSE)</f>
        <v>8</v>
      </c>
      <c r="AK3394">
        <f>VLOOKUP(M3394,spp!A:D,4,FALSE)</f>
        <v>3.16</v>
      </c>
      <c r="AL3394">
        <f t="shared" si="374"/>
        <v>117029.57623036386</v>
      </c>
      <c r="AM3394">
        <f t="shared" si="375"/>
        <v>2925.7394057590964</v>
      </c>
      <c r="AN3394">
        <f t="shared" si="376"/>
        <v>29257.394057590966</v>
      </c>
      <c r="AO3394">
        <f t="shared" si="377"/>
        <v>29.257394057590965</v>
      </c>
      <c r="AP3394">
        <f t="shared" si="378"/>
        <v>0.1</v>
      </c>
      <c r="AQ3394">
        <f>VLOOKUP(M3394,spp!A:H,8,FALSE)</f>
        <v>4.2</v>
      </c>
      <c r="AR3394" t="str">
        <f>VLOOKUP(M3394,spp!A:K,10,FALSE)</f>
        <v>Depredador Tope</v>
      </c>
      <c r="AS3394" t="str">
        <f>VLOOKUP(M3394,spp!A:L,12,FALSE)</f>
        <v>LC</v>
      </c>
    </row>
    <row r="3395" spans="1:45" x14ac:dyDescent="0.3">
      <c r="A3395">
        <v>13</v>
      </c>
      <c r="B3395" s="2" t="s">
        <v>983</v>
      </c>
      <c r="C3395" s="2" t="s">
        <v>990</v>
      </c>
      <c r="D3395" s="2" t="s">
        <v>1005</v>
      </c>
      <c r="E3395" s="2" t="s">
        <v>1123</v>
      </c>
      <c r="F3395">
        <v>2</v>
      </c>
      <c r="G3395" s="1">
        <v>41657</v>
      </c>
      <c r="H3395" s="61">
        <v>2014</v>
      </c>
      <c r="I3395" s="5" t="s">
        <v>986</v>
      </c>
      <c r="J3395" s="1">
        <v>41677</v>
      </c>
      <c r="K3395" s="66">
        <v>3.1</v>
      </c>
      <c r="L3395" t="str">
        <f t="shared" si="373"/>
        <v>Somero</v>
      </c>
      <c r="M3395" s="2" t="s">
        <v>1032</v>
      </c>
      <c r="N3395" t="str">
        <f>VLOOKUP(M3395,spp!A:B,2,FALSE)</f>
        <v>Lutjanus argentiventris</v>
      </c>
      <c r="O3395">
        <f t="shared" si="379"/>
        <v>2</v>
      </c>
      <c r="T3395">
        <v>2</v>
      </c>
      <c r="AJ3395">
        <f>VLOOKUP(M3395,spp!A:C,3,FALSE)</f>
        <v>1</v>
      </c>
      <c r="AK3395">
        <f>VLOOKUP(M3395,spp!A:D,4,FALSE)</f>
        <v>3</v>
      </c>
      <c r="AL3395">
        <f t="shared" si="374"/>
        <v>31250</v>
      </c>
      <c r="AM3395">
        <f t="shared" si="375"/>
        <v>781.25</v>
      </c>
      <c r="AN3395">
        <f t="shared" si="376"/>
        <v>7812.5</v>
      </c>
      <c r="AO3395">
        <f t="shared" si="377"/>
        <v>7.8125</v>
      </c>
      <c r="AP3395">
        <f t="shared" si="378"/>
        <v>0.04</v>
      </c>
      <c r="AQ3395">
        <f>VLOOKUP(M3395,spp!A:H,8,FALSE)</f>
        <v>4</v>
      </c>
      <c r="AR3395" t="str">
        <f>VLOOKUP(M3395,spp!A:K,10,FALSE)</f>
        <v>Depredador Tope</v>
      </c>
      <c r="AS3395" t="str">
        <f>VLOOKUP(M3395,spp!A:L,12,FALSE)</f>
        <v>LC</v>
      </c>
    </row>
    <row r="3396" spans="1:45" x14ac:dyDescent="0.3">
      <c r="A3396">
        <v>13</v>
      </c>
      <c r="B3396" s="2" t="s">
        <v>983</v>
      </c>
      <c r="C3396" s="2" t="s">
        <v>990</v>
      </c>
      <c r="D3396" s="2" t="s">
        <v>1005</v>
      </c>
      <c r="E3396" s="2" t="s">
        <v>1123</v>
      </c>
      <c r="F3396">
        <v>2</v>
      </c>
      <c r="G3396" s="1">
        <v>41657</v>
      </c>
      <c r="H3396" s="61">
        <v>2014</v>
      </c>
      <c r="I3396" s="5" t="s">
        <v>986</v>
      </c>
      <c r="J3396" s="1">
        <v>41677</v>
      </c>
      <c r="K3396" s="66">
        <v>3.1</v>
      </c>
      <c r="L3396" t="str">
        <f t="shared" ref="L3396:L3459" si="380">IF(K3396&gt;6,"Profundo","Somero")</f>
        <v>Somero</v>
      </c>
      <c r="M3396" s="2" t="s">
        <v>1027</v>
      </c>
      <c r="N3396" t="str">
        <f>VLOOKUP(M3396,spp!A:B,2,FALSE)</f>
        <v>Halichoeres notospilus</v>
      </c>
      <c r="O3396">
        <f t="shared" si="379"/>
        <v>3</v>
      </c>
      <c r="R3396">
        <v>3</v>
      </c>
      <c r="AJ3396">
        <f>VLOOKUP(M3396,spp!A:C,3,FALSE)</f>
        <v>1.26E-2</v>
      </c>
      <c r="AK3396">
        <f>VLOOKUP(M3396,spp!A:D,4,FALSE)</f>
        <v>3</v>
      </c>
      <c r="AL3396">
        <f t="shared" ref="AL3396:AL3459" si="381">((AJ3396*$P$2^AK3396)*P3396)+((AJ3396*$Q$2^AK3396)*Q3396)+((AJ3396*$R$2^AK3396)*R3396)+((AJ3396*$S$2^AK3396)*S3396)+((AJ3396*$T$2^AK3396)*T3396)+((AJ3396*$U$2^AK3396)*U3396)+((AJ3396*$V$2^AK3396)*V3396)+((AJ3396*$W$2^AK3396)*W3396)+((AJ3396*$X$2^AK3396)*X3396)+((AJ3396*$Y$2^AK3396)*Y3396)+((AJ3396*$Z$2^AK3396)*Z3396)+((AJ3396*$AA$2^AK3396)*AA3396)+((AJ3396*$AB$2^AK3396)*AB3396)+ ((AJ3396*$AC$2^AK3396)*AC3396)+((AJ3396*$AD$2^AK3396)*AD3396)+((AJ3396*$AE$2^AK3396)*AE3396)+((AJ3396*$AF$2^AK3396)*AF3396)+((AJ3396*$AG$2^AK3396)*AG3396)+((AJ3396*$AH$2^AK3396)*AH3396)</f>
        <v>73.828125</v>
      </c>
      <c r="AM3396">
        <f t="shared" ref="AM3396:AM3459" si="382">AL3396/40</f>
        <v>1.845703125</v>
      </c>
      <c r="AN3396">
        <f t="shared" ref="AN3396:AN3459" si="383">AM3396*10</f>
        <v>18.45703125</v>
      </c>
      <c r="AO3396">
        <f t="shared" ref="AO3396:AO3459" si="384">AN3396/1000</f>
        <v>1.8457031249999999E-2</v>
      </c>
      <c r="AP3396">
        <f t="shared" ref="AP3396:AP3459" si="385">O3396/$C$1</f>
        <v>0.06</v>
      </c>
      <c r="AQ3396">
        <f>VLOOKUP(M3396,spp!A:H,8,FALSE)</f>
        <v>3.5</v>
      </c>
      <c r="AR3396" t="str">
        <f>VLOOKUP(M3396,spp!A:K,10,FALSE)</f>
        <v>Depredador</v>
      </c>
      <c r="AS3396" t="str">
        <f>VLOOKUP(M3396,spp!A:L,12,FALSE)</f>
        <v>LC</v>
      </c>
    </row>
    <row r="3397" spans="1:45" x14ac:dyDescent="0.3">
      <c r="A3397">
        <v>13</v>
      </c>
      <c r="B3397" s="2" t="s">
        <v>983</v>
      </c>
      <c r="C3397" s="2" t="s">
        <v>990</v>
      </c>
      <c r="D3397" s="2" t="s">
        <v>1005</v>
      </c>
      <c r="E3397" s="2" t="s">
        <v>1123</v>
      </c>
      <c r="F3397">
        <v>2</v>
      </c>
      <c r="G3397" s="1">
        <v>41657</v>
      </c>
      <c r="H3397" s="61">
        <v>2014</v>
      </c>
      <c r="I3397" s="5" t="s">
        <v>986</v>
      </c>
      <c r="J3397" s="1">
        <v>41677</v>
      </c>
      <c r="K3397" s="66">
        <v>3.1</v>
      </c>
      <c r="L3397" t="str">
        <f t="shared" si="380"/>
        <v>Somero</v>
      </c>
      <c r="M3397" s="2" t="s">
        <v>1043</v>
      </c>
      <c r="N3397" t="str">
        <f>VLOOKUP(M3397,spp!A:B,2,FALSE)</f>
        <v>Haemulon maculicauda</v>
      </c>
      <c r="O3397">
        <f t="shared" si="379"/>
        <v>7</v>
      </c>
      <c r="R3397">
        <v>7</v>
      </c>
      <c r="AJ3397">
        <f>VLOOKUP(M3397,spp!A:C,3,FALSE)</f>
        <v>8</v>
      </c>
      <c r="AK3397">
        <f>VLOOKUP(M3397,spp!A:D,4,FALSE)</f>
        <v>3.16</v>
      </c>
      <c r="AL3397">
        <f t="shared" si="381"/>
        <v>163841.40672250939</v>
      </c>
      <c r="AM3397">
        <f t="shared" si="382"/>
        <v>4096.0351680627346</v>
      </c>
      <c r="AN3397">
        <f t="shared" si="383"/>
        <v>40960.351680627347</v>
      </c>
      <c r="AO3397">
        <f t="shared" si="384"/>
        <v>40.960351680627348</v>
      </c>
      <c r="AP3397">
        <f t="shared" si="385"/>
        <v>0.14000000000000001</v>
      </c>
      <c r="AQ3397">
        <f>VLOOKUP(M3397,spp!A:H,8,FALSE)</f>
        <v>4.2</v>
      </c>
      <c r="AR3397" t="str">
        <f>VLOOKUP(M3397,spp!A:K,10,FALSE)</f>
        <v>Depredador Tope</v>
      </c>
      <c r="AS3397" t="str">
        <f>VLOOKUP(M3397,spp!A:L,12,FALSE)</f>
        <v>LC</v>
      </c>
    </row>
    <row r="3398" spans="1:45" x14ac:dyDescent="0.3">
      <c r="A3398">
        <v>13</v>
      </c>
      <c r="B3398" s="2" t="s">
        <v>983</v>
      </c>
      <c r="C3398" s="2" t="s">
        <v>990</v>
      </c>
      <c r="D3398" s="2" t="s">
        <v>1005</v>
      </c>
      <c r="E3398" s="2" t="s">
        <v>1123</v>
      </c>
      <c r="F3398">
        <v>2</v>
      </c>
      <c r="G3398" s="1">
        <v>41657</v>
      </c>
      <c r="H3398" s="61">
        <v>2014</v>
      </c>
      <c r="I3398" s="5" t="s">
        <v>986</v>
      </c>
      <c r="J3398" s="1">
        <v>41677</v>
      </c>
      <c r="K3398" s="66">
        <v>3.1</v>
      </c>
      <c r="L3398" t="str">
        <f t="shared" si="380"/>
        <v>Somero</v>
      </c>
      <c r="M3398" s="2" t="s">
        <v>1396</v>
      </c>
      <c r="N3398" t="str">
        <f>VLOOKUP(M3398,spp!A:B,2,FALSE)</f>
        <v>Haemulon scudderi</v>
      </c>
      <c r="O3398">
        <f t="shared" si="379"/>
        <v>2</v>
      </c>
      <c r="R3398">
        <v>2</v>
      </c>
      <c r="AJ3398">
        <f>VLOOKUP(M3398,spp!A:C,3,FALSE)</f>
        <v>8</v>
      </c>
      <c r="AK3398">
        <f>VLOOKUP(M3398,spp!A:D,4,FALSE)</f>
        <v>2.71</v>
      </c>
      <c r="AL3398">
        <f t="shared" si="381"/>
        <v>15022.635084535812</v>
      </c>
      <c r="AM3398">
        <f t="shared" si="382"/>
        <v>375.56587711339529</v>
      </c>
      <c r="AN3398">
        <f t="shared" si="383"/>
        <v>3755.658771133953</v>
      </c>
      <c r="AO3398">
        <f t="shared" si="384"/>
        <v>3.7556587711339531</v>
      </c>
      <c r="AP3398">
        <f t="shared" si="385"/>
        <v>0.04</v>
      </c>
      <c r="AQ3398">
        <f>VLOOKUP(M3398,spp!A:H,8,FALSE)</f>
        <v>4.2</v>
      </c>
      <c r="AR3398" t="str">
        <f>VLOOKUP(M3398,spp!A:K,10,FALSE)</f>
        <v>Depredador Tope</v>
      </c>
      <c r="AS3398" t="str">
        <f>VLOOKUP(M3398,spp!A:L,12,FALSE)</f>
        <v>LC</v>
      </c>
    </row>
    <row r="3399" spans="1:45" x14ac:dyDescent="0.3">
      <c r="A3399">
        <v>13</v>
      </c>
      <c r="B3399" s="2" t="s">
        <v>983</v>
      </c>
      <c r="C3399" s="2" t="s">
        <v>990</v>
      </c>
      <c r="D3399" s="2" t="s">
        <v>1005</v>
      </c>
      <c r="E3399" s="2" t="s">
        <v>1123</v>
      </c>
      <c r="F3399">
        <v>2</v>
      </c>
      <c r="G3399" s="1">
        <v>41657</v>
      </c>
      <c r="H3399" s="61">
        <v>2014</v>
      </c>
      <c r="I3399" s="5" t="s">
        <v>986</v>
      </c>
      <c r="J3399" s="1">
        <v>41677</v>
      </c>
      <c r="K3399" s="66">
        <v>3.1</v>
      </c>
      <c r="L3399" t="str">
        <f t="shared" si="380"/>
        <v>Somero</v>
      </c>
      <c r="M3399" s="2" t="s">
        <v>1050</v>
      </c>
      <c r="N3399" t="str">
        <f>VLOOKUP(M3399,spp!A:B,2,FALSE)</f>
        <v>Stegastes flavilatus</v>
      </c>
      <c r="O3399">
        <f t="shared" si="379"/>
        <v>6</v>
      </c>
      <c r="R3399">
        <v>6</v>
      </c>
      <c r="AJ3399">
        <f>VLOOKUP(M3399,spp!A:C,3,FALSE)</f>
        <v>3.49E-2</v>
      </c>
      <c r="AK3399">
        <f>VLOOKUP(M3399,spp!A:D,4,FALSE)</f>
        <v>2</v>
      </c>
      <c r="AL3399">
        <f t="shared" si="381"/>
        <v>32.71875</v>
      </c>
      <c r="AM3399">
        <f t="shared" si="382"/>
        <v>0.81796875000000002</v>
      </c>
      <c r="AN3399">
        <f t="shared" si="383"/>
        <v>8.1796875</v>
      </c>
      <c r="AO3399">
        <f t="shared" si="384"/>
        <v>8.1796874999999995E-3</v>
      </c>
      <c r="AP3399">
        <f t="shared" si="385"/>
        <v>0.12</v>
      </c>
      <c r="AQ3399">
        <f>VLOOKUP(M3399,spp!A:H,8,FALSE)</f>
        <v>2</v>
      </c>
      <c r="AR3399" t="str">
        <f>VLOOKUP(M3399,spp!A:K,10,FALSE)</f>
        <v>Herbívoro</v>
      </c>
      <c r="AS3399" t="str">
        <f>VLOOKUP(M3399,spp!A:L,12,FALSE)</f>
        <v>LC</v>
      </c>
    </row>
    <row r="3400" spans="1:45" x14ac:dyDescent="0.3">
      <c r="A3400">
        <v>13</v>
      </c>
      <c r="B3400" s="2" t="s">
        <v>983</v>
      </c>
      <c r="C3400" s="2" t="s">
        <v>990</v>
      </c>
      <c r="D3400" s="2" t="s">
        <v>1005</v>
      </c>
      <c r="E3400" s="2" t="s">
        <v>1123</v>
      </c>
      <c r="F3400">
        <v>2</v>
      </c>
      <c r="G3400" s="1">
        <v>41657</v>
      </c>
      <c r="H3400" s="61">
        <v>2014</v>
      </c>
      <c r="I3400" s="5" t="s">
        <v>986</v>
      </c>
      <c r="J3400" s="1">
        <v>41677</v>
      </c>
      <c r="K3400" s="66">
        <v>3.1</v>
      </c>
      <c r="L3400" t="str">
        <f t="shared" si="380"/>
        <v>Somero</v>
      </c>
      <c r="M3400" s="2" t="s">
        <v>1023</v>
      </c>
      <c r="N3400" t="str">
        <f>VLOOKUP(M3400,spp!A:B,2,FALSE)</f>
        <v>Anisotremus caesius</v>
      </c>
      <c r="O3400">
        <f t="shared" si="379"/>
        <v>4</v>
      </c>
      <c r="S3400">
        <v>4</v>
      </c>
      <c r="AJ3400">
        <f>VLOOKUP(M3400,spp!A:C,3,FALSE)</f>
        <v>1</v>
      </c>
      <c r="AK3400">
        <f>VLOOKUP(M3400,spp!A:D,4,FALSE)</f>
        <v>2</v>
      </c>
      <c r="AL3400">
        <f t="shared" si="381"/>
        <v>1225</v>
      </c>
      <c r="AM3400">
        <f t="shared" si="382"/>
        <v>30.625</v>
      </c>
      <c r="AN3400">
        <f t="shared" si="383"/>
        <v>306.25</v>
      </c>
      <c r="AO3400">
        <f t="shared" si="384"/>
        <v>0.30625000000000002</v>
      </c>
      <c r="AP3400">
        <f t="shared" si="385"/>
        <v>0.08</v>
      </c>
      <c r="AQ3400">
        <f>VLOOKUP(M3400,spp!A:H,8,FALSE)</f>
        <v>3.4</v>
      </c>
      <c r="AR3400" t="str">
        <f>VLOOKUP(M3400,spp!A:K,10,FALSE)</f>
        <v>Depredador</v>
      </c>
      <c r="AS3400" t="str">
        <f>VLOOKUP(M3400,spp!A:L,12,FALSE)</f>
        <v>LC</v>
      </c>
    </row>
    <row r="3401" spans="1:45" x14ac:dyDescent="0.3">
      <c r="A3401">
        <v>13</v>
      </c>
      <c r="B3401" s="2" t="s">
        <v>983</v>
      </c>
      <c r="C3401" s="2" t="s">
        <v>990</v>
      </c>
      <c r="D3401" s="2" t="s">
        <v>1005</v>
      </c>
      <c r="E3401" s="2" t="s">
        <v>1123</v>
      </c>
      <c r="F3401">
        <v>2</v>
      </c>
      <c r="G3401" s="1">
        <v>41657</v>
      </c>
      <c r="H3401" s="61">
        <v>2014</v>
      </c>
      <c r="I3401" s="5" t="s">
        <v>986</v>
      </c>
      <c r="J3401" s="1">
        <v>41677</v>
      </c>
      <c r="K3401" s="66">
        <v>3.1</v>
      </c>
      <c r="L3401" t="str">
        <f t="shared" si="380"/>
        <v>Somero</v>
      </c>
      <c r="M3401" s="2" t="s">
        <v>1039</v>
      </c>
      <c r="N3401" t="str">
        <f>VLOOKUP(M3401,spp!A:B,2,FALSE)</f>
        <v>Lutjanus guttatus</v>
      </c>
      <c r="O3401">
        <f t="shared" si="379"/>
        <v>2</v>
      </c>
      <c r="R3401">
        <v>2</v>
      </c>
      <c r="AJ3401">
        <f>VLOOKUP(M3401,spp!A:C,3,FALSE)</f>
        <v>1.43E-2</v>
      </c>
      <c r="AK3401">
        <f>VLOOKUP(M3401,spp!A:D,4,FALSE)</f>
        <v>3</v>
      </c>
      <c r="AL3401">
        <f t="shared" si="381"/>
        <v>55.859375</v>
      </c>
      <c r="AM3401">
        <f t="shared" si="382"/>
        <v>1.396484375</v>
      </c>
      <c r="AN3401">
        <f t="shared" si="383"/>
        <v>13.96484375</v>
      </c>
      <c r="AO3401">
        <f t="shared" si="384"/>
        <v>1.3964843750000001E-2</v>
      </c>
      <c r="AP3401">
        <f t="shared" si="385"/>
        <v>0.04</v>
      </c>
      <c r="AQ3401">
        <f>VLOOKUP(M3401,spp!A:H,8,FALSE)</f>
        <v>3.9</v>
      </c>
      <c r="AR3401" t="str">
        <f>VLOOKUP(M3401,spp!A:K,10,FALSE)</f>
        <v>Depredador</v>
      </c>
      <c r="AS3401" t="str">
        <f>VLOOKUP(M3401,spp!A:L,12,FALSE)</f>
        <v>LC</v>
      </c>
    </row>
    <row r="3402" spans="1:45" x14ac:dyDescent="0.3">
      <c r="A3402">
        <v>13</v>
      </c>
      <c r="B3402" s="2" t="s">
        <v>983</v>
      </c>
      <c r="C3402" s="2" t="s">
        <v>990</v>
      </c>
      <c r="D3402" s="2" t="s">
        <v>1005</v>
      </c>
      <c r="E3402" s="2" t="s">
        <v>1123</v>
      </c>
      <c r="F3402">
        <v>2</v>
      </c>
      <c r="G3402" s="1">
        <v>41657</v>
      </c>
      <c r="H3402" s="61">
        <v>2014</v>
      </c>
      <c r="I3402" s="5" t="s">
        <v>986</v>
      </c>
      <c r="J3402" s="1">
        <v>41677</v>
      </c>
      <c r="K3402" s="66">
        <v>3.1</v>
      </c>
      <c r="L3402" t="str">
        <f t="shared" si="380"/>
        <v>Somero</v>
      </c>
      <c r="M3402" s="2" t="s">
        <v>1036</v>
      </c>
      <c r="N3402" t="str">
        <f>VLOOKUP(M3402,spp!A:B,2,FALSE)</f>
        <v>Chaetodon humeralis</v>
      </c>
      <c r="O3402">
        <f t="shared" si="379"/>
        <v>3</v>
      </c>
      <c r="Q3402">
        <v>3</v>
      </c>
      <c r="AJ3402">
        <f>VLOOKUP(M3402,spp!A:C,3,FALSE)</f>
        <v>2</v>
      </c>
      <c r="AK3402">
        <f>VLOOKUP(M3402,spp!A:D,4,FALSE)</f>
        <v>2.9895</v>
      </c>
      <c r="AL3402">
        <f t="shared" si="381"/>
        <v>2478.2601713193244</v>
      </c>
      <c r="AM3402">
        <f t="shared" si="382"/>
        <v>61.956504282983111</v>
      </c>
      <c r="AN3402">
        <f t="shared" si="383"/>
        <v>619.5650428298311</v>
      </c>
      <c r="AO3402">
        <f t="shared" si="384"/>
        <v>0.61956504282983105</v>
      </c>
      <c r="AP3402">
        <f t="shared" si="385"/>
        <v>0.06</v>
      </c>
      <c r="AQ3402">
        <f>VLOOKUP(M3402,spp!A:H,8,FALSE)</f>
        <v>2.7</v>
      </c>
      <c r="AR3402" t="str">
        <f>VLOOKUP(M3402,spp!A:K,10,FALSE)</f>
        <v>Herbívoro</v>
      </c>
      <c r="AS3402" t="str">
        <f>VLOOKUP(M3402,spp!A:L,12,FALSE)</f>
        <v>LC</v>
      </c>
    </row>
    <row r="3403" spans="1:45" x14ac:dyDescent="0.3">
      <c r="A3403">
        <v>13</v>
      </c>
      <c r="B3403" s="2" t="s">
        <v>983</v>
      </c>
      <c r="C3403" s="2" t="s">
        <v>990</v>
      </c>
      <c r="D3403" s="2" t="s">
        <v>1005</v>
      </c>
      <c r="E3403" s="2" t="s">
        <v>1123</v>
      </c>
      <c r="F3403">
        <v>2</v>
      </c>
      <c r="G3403" s="1">
        <v>41657</v>
      </c>
      <c r="H3403" s="61">
        <v>2014</v>
      </c>
      <c r="I3403" s="5" t="s">
        <v>986</v>
      </c>
      <c r="J3403" s="1">
        <v>41677</v>
      </c>
      <c r="K3403" s="66">
        <v>3.1</v>
      </c>
      <c r="L3403" t="str">
        <f t="shared" si="380"/>
        <v>Somero</v>
      </c>
      <c r="M3403" s="2" t="s">
        <v>1031</v>
      </c>
      <c r="N3403" t="str">
        <f>VLOOKUP(M3403,spp!A:B,2,FALSE)</f>
        <v>Ophioblennius steindachneri</v>
      </c>
      <c r="O3403">
        <f t="shared" si="379"/>
        <v>1</v>
      </c>
      <c r="Q3403">
        <v>1</v>
      </c>
      <c r="AJ3403">
        <f>VLOOKUP(M3403,spp!A:C,3,FALSE)</f>
        <v>3</v>
      </c>
      <c r="AK3403">
        <f>VLOOKUP(M3403,spp!A:D,4,FALSE)</f>
        <v>2.379</v>
      </c>
      <c r="AL3403">
        <f t="shared" si="381"/>
        <v>362.15292759506724</v>
      </c>
      <c r="AM3403">
        <f t="shared" si="382"/>
        <v>9.053823189876681</v>
      </c>
      <c r="AN3403">
        <f t="shared" si="383"/>
        <v>90.53823189876681</v>
      </c>
      <c r="AO3403">
        <f t="shared" si="384"/>
        <v>9.0538231898766808E-2</v>
      </c>
      <c r="AP3403">
        <f t="shared" si="385"/>
        <v>0.02</v>
      </c>
      <c r="AQ3403">
        <f>VLOOKUP(M3403,spp!A:H,8,FALSE)</f>
        <v>2.7</v>
      </c>
      <c r="AR3403" t="str">
        <f>VLOOKUP(M3403,spp!A:K,10,FALSE)</f>
        <v>Herbívoro</v>
      </c>
      <c r="AS3403" t="str">
        <f>VLOOKUP(M3403,spp!A:L,12,FALSE)</f>
        <v>LC</v>
      </c>
    </row>
    <row r="3404" spans="1:45" x14ac:dyDescent="0.3">
      <c r="A3404">
        <v>13</v>
      </c>
      <c r="B3404" s="2" t="s">
        <v>983</v>
      </c>
      <c r="C3404" s="2" t="s">
        <v>990</v>
      </c>
      <c r="D3404" s="2" t="s">
        <v>1005</v>
      </c>
      <c r="E3404" s="2" t="s">
        <v>1123</v>
      </c>
      <c r="F3404">
        <v>3</v>
      </c>
      <c r="G3404" s="1">
        <v>41657</v>
      </c>
      <c r="H3404" s="61">
        <v>2014</v>
      </c>
      <c r="I3404" s="5" t="s">
        <v>986</v>
      </c>
      <c r="J3404" s="1">
        <v>41677</v>
      </c>
      <c r="K3404" s="66">
        <v>3.4</v>
      </c>
      <c r="L3404" t="str">
        <f t="shared" si="380"/>
        <v>Somero</v>
      </c>
      <c r="M3404" s="2" t="s">
        <v>1050</v>
      </c>
      <c r="N3404" t="str">
        <f>VLOOKUP(M3404,spp!A:B,2,FALSE)</f>
        <v>Stegastes flavilatus</v>
      </c>
      <c r="O3404">
        <f t="shared" si="379"/>
        <v>5</v>
      </c>
      <c r="R3404">
        <v>5</v>
      </c>
      <c r="AJ3404">
        <f>VLOOKUP(M3404,spp!A:C,3,FALSE)</f>
        <v>3.49E-2</v>
      </c>
      <c r="AK3404">
        <f>VLOOKUP(M3404,spp!A:D,4,FALSE)</f>
        <v>2</v>
      </c>
      <c r="AL3404">
        <f t="shared" si="381"/>
        <v>27.265625</v>
      </c>
      <c r="AM3404">
        <f t="shared" si="382"/>
        <v>0.681640625</v>
      </c>
      <c r="AN3404">
        <f t="shared" si="383"/>
        <v>6.81640625</v>
      </c>
      <c r="AO3404">
        <f t="shared" si="384"/>
        <v>6.8164062500000004E-3</v>
      </c>
      <c r="AP3404">
        <f t="shared" si="385"/>
        <v>0.1</v>
      </c>
      <c r="AQ3404">
        <f>VLOOKUP(M3404,spp!A:H,8,FALSE)</f>
        <v>2</v>
      </c>
      <c r="AR3404" t="str">
        <f>VLOOKUP(M3404,spp!A:K,10,FALSE)</f>
        <v>Herbívoro</v>
      </c>
      <c r="AS3404" t="str">
        <f>VLOOKUP(M3404,spp!A:L,12,FALSE)</f>
        <v>LC</v>
      </c>
    </row>
    <row r="3405" spans="1:45" x14ac:dyDescent="0.3">
      <c r="A3405">
        <v>13</v>
      </c>
      <c r="B3405" s="2" t="s">
        <v>983</v>
      </c>
      <c r="C3405" s="2" t="s">
        <v>990</v>
      </c>
      <c r="D3405" s="2" t="s">
        <v>1005</v>
      </c>
      <c r="E3405" s="2" t="s">
        <v>1123</v>
      </c>
      <c r="F3405">
        <v>3</v>
      </c>
      <c r="G3405" s="1">
        <v>41657</v>
      </c>
      <c r="H3405" s="61">
        <v>2014</v>
      </c>
      <c r="I3405" s="5" t="s">
        <v>986</v>
      </c>
      <c r="J3405" s="1">
        <v>41677</v>
      </c>
      <c r="K3405" s="66">
        <v>3.4</v>
      </c>
      <c r="L3405" t="str">
        <f t="shared" si="380"/>
        <v>Somero</v>
      </c>
      <c r="M3405" s="2" t="s">
        <v>1023</v>
      </c>
      <c r="N3405" t="str">
        <f>VLOOKUP(M3405,spp!A:B,2,FALSE)</f>
        <v>Anisotremus caesius</v>
      </c>
      <c r="O3405">
        <f t="shared" si="379"/>
        <v>3</v>
      </c>
      <c r="R3405">
        <v>3</v>
      </c>
      <c r="AJ3405">
        <f>VLOOKUP(M3405,spp!A:C,3,FALSE)</f>
        <v>1</v>
      </c>
      <c r="AK3405">
        <f>VLOOKUP(M3405,spp!A:D,4,FALSE)</f>
        <v>2</v>
      </c>
      <c r="AL3405">
        <f t="shared" si="381"/>
        <v>468.75</v>
      </c>
      <c r="AM3405">
        <f t="shared" si="382"/>
        <v>11.71875</v>
      </c>
      <c r="AN3405">
        <f t="shared" si="383"/>
        <v>117.1875</v>
      </c>
      <c r="AO3405">
        <f t="shared" si="384"/>
        <v>0.1171875</v>
      </c>
      <c r="AP3405">
        <f t="shared" si="385"/>
        <v>0.06</v>
      </c>
      <c r="AQ3405">
        <f>VLOOKUP(M3405,spp!A:H,8,FALSE)</f>
        <v>3.4</v>
      </c>
      <c r="AR3405" t="str">
        <f>VLOOKUP(M3405,spp!A:K,10,FALSE)</f>
        <v>Depredador</v>
      </c>
      <c r="AS3405" t="str">
        <f>VLOOKUP(M3405,spp!A:L,12,FALSE)</f>
        <v>LC</v>
      </c>
    </row>
    <row r="3406" spans="1:45" x14ac:dyDescent="0.3">
      <c r="A3406">
        <v>13</v>
      </c>
      <c r="B3406" s="2" t="s">
        <v>983</v>
      </c>
      <c r="C3406" s="2" t="s">
        <v>990</v>
      </c>
      <c r="D3406" s="2" t="s">
        <v>1005</v>
      </c>
      <c r="E3406" s="2" t="s">
        <v>1123</v>
      </c>
      <c r="F3406">
        <v>3</v>
      </c>
      <c r="G3406" s="1">
        <v>41657</v>
      </c>
      <c r="H3406" s="61">
        <v>2014</v>
      </c>
      <c r="I3406" s="5" t="s">
        <v>986</v>
      </c>
      <c r="J3406" s="1">
        <v>41677</v>
      </c>
      <c r="K3406" s="66">
        <v>3.4</v>
      </c>
      <c r="L3406" t="str">
        <f t="shared" si="380"/>
        <v>Somero</v>
      </c>
      <c r="M3406" s="2" t="s">
        <v>1032</v>
      </c>
      <c r="N3406" t="str">
        <f>VLOOKUP(M3406,spp!A:B,2,FALSE)</f>
        <v>Lutjanus argentiventris</v>
      </c>
      <c r="O3406">
        <f t="shared" si="379"/>
        <v>2</v>
      </c>
      <c r="T3406">
        <v>2</v>
      </c>
      <c r="AJ3406">
        <f>VLOOKUP(M3406,spp!A:C,3,FALSE)</f>
        <v>1</v>
      </c>
      <c r="AK3406">
        <f>VLOOKUP(M3406,spp!A:D,4,FALSE)</f>
        <v>3</v>
      </c>
      <c r="AL3406">
        <f t="shared" si="381"/>
        <v>31250</v>
      </c>
      <c r="AM3406">
        <f t="shared" si="382"/>
        <v>781.25</v>
      </c>
      <c r="AN3406">
        <f t="shared" si="383"/>
        <v>7812.5</v>
      </c>
      <c r="AO3406">
        <f t="shared" si="384"/>
        <v>7.8125</v>
      </c>
      <c r="AP3406">
        <f t="shared" si="385"/>
        <v>0.04</v>
      </c>
      <c r="AQ3406">
        <f>VLOOKUP(M3406,spp!A:H,8,FALSE)</f>
        <v>4</v>
      </c>
      <c r="AR3406" t="str">
        <f>VLOOKUP(M3406,spp!A:K,10,FALSE)</f>
        <v>Depredador Tope</v>
      </c>
      <c r="AS3406" t="str">
        <f>VLOOKUP(M3406,spp!A:L,12,FALSE)</f>
        <v>LC</v>
      </c>
    </row>
    <row r="3407" spans="1:45" x14ac:dyDescent="0.3">
      <c r="A3407">
        <v>13</v>
      </c>
      <c r="B3407" s="2" t="s">
        <v>983</v>
      </c>
      <c r="C3407" s="2" t="s">
        <v>990</v>
      </c>
      <c r="D3407" s="2" t="s">
        <v>1005</v>
      </c>
      <c r="E3407" s="2" t="s">
        <v>1123</v>
      </c>
      <c r="F3407">
        <v>3</v>
      </c>
      <c r="G3407" s="1">
        <v>41657</v>
      </c>
      <c r="H3407" s="61">
        <v>2014</v>
      </c>
      <c r="I3407" s="5" t="s">
        <v>986</v>
      </c>
      <c r="J3407" s="1">
        <v>41677</v>
      </c>
      <c r="K3407" s="66">
        <v>3.4</v>
      </c>
      <c r="L3407" t="str">
        <f t="shared" si="380"/>
        <v>Somero</v>
      </c>
      <c r="M3407" s="2" t="s">
        <v>1028</v>
      </c>
      <c r="N3407" t="str">
        <f>VLOOKUP(M3407,spp!A:B,2,FALSE)</f>
        <v>Thalassoma lucasanum</v>
      </c>
      <c r="O3407">
        <f t="shared" si="379"/>
        <v>14</v>
      </c>
      <c r="P3407">
        <v>12</v>
      </c>
      <c r="Q3407">
        <v>2</v>
      </c>
      <c r="AJ3407">
        <f>VLOOKUP(M3407,spp!A:C,3,FALSE)</f>
        <v>1.261E-2</v>
      </c>
      <c r="AK3407">
        <f>VLOOKUP(M3407,spp!A:D,4,FALSE)</f>
        <v>2</v>
      </c>
      <c r="AL3407">
        <f t="shared" si="381"/>
        <v>2.3643749999999999</v>
      </c>
      <c r="AM3407">
        <f t="shared" si="382"/>
        <v>5.9109374999999999E-2</v>
      </c>
      <c r="AN3407">
        <f t="shared" si="383"/>
        <v>0.59109374999999997</v>
      </c>
      <c r="AO3407">
        <f t="shared" si="384"/>
        <v>5.9109374999999993E-4</v>
      </c>
      <c r="AP3407">
        <f t="shared" si="385"/>
        <v>0.28000000000000003</v>
      </c>
      <c r="AQ3407">
        <f>VLOOKUP(M3407,spp!A:H,8,FALSE)</f>
        <v>3.5</v>
      </c>
      <c r="AR3407" t="str">
        <f>VLOOKUP(M3407,spp!A:K,10,FALSE)</f>
        <v>Depredador</v>
      </c>
      <c r="AS3407" t="str">
        <f>VLOOKUP(M3407,spp!A:L,12,FALSE)</f>
        <v>LC</v>
      </c>
    </row>
    <row r="3408" spans="1:45" x14ac:dyDescent="0.3">
      <c r="A3408">
        <v>13</v>
      </c>
      <c r="B3408" s="2" t="s">
        <v>983</v>
      </c>
      <c r="C3408" s="2" t="s">
        <v>990</v>
      </c>
      <c r="D3408" s="2" t="s">
        <v>1005</v>
      </c>
      <c r="E3408" s="2" t="s">
        <v>1123</v>
      </c>
      <c r="F3408">
        <v>3</v>
      </c>
      <c r="G3408" s="1">
        <v>41657</v>
      </c>
      <c r="H3408" s="61">
        <v>2014</v>
      </c>
      <c r="I3408" s="5" t="s">
        <v>986</v>
      </c>
      <c r="J3408" s="1">
        <v>41677</v>
      </c>
      <c r="K3408" s="66">
        <v>3.4</v>
      </c>
      <c r="L3408" t="str">
        <f t="shared" si="380"/>
        <v>Somero</v>
      </c>
      <c r="M3408" s="2" t="s">
        <v>1018</v>
      </c>
      <c r="N3408" t="str">
        <f>VLOOKUP(M3408,spp!A:B,2,FALSE)</f>
        <v>Pseudobalistes naufragium</v>
      </c>
      <c r="O3408">
        <f t="shared" si="379"/>
        <v>2</v>
      </c>
      <c r="T3408">
        <v>2</v>
      </c>
      <c r="AJ3408" t="str">
        <f>VLOOKUP(M3408,spp!A:C,3,FALSE)</f>
        <v>0.12970000000000001</v>
      </c>
      <c r="AK3408">
        <f>VLOOKUP(M3408,spp!A:D,4,FALSE)</f>
        <v>2</v>
      </c>
      <c r="AL3408">
        <f t="shared" si="381"/>
        <v>162.125</v>
      </c>
      <c r="AM3408">
        <f t="shared" si="382"/>
        <v>4.0531249999999996</v>
      </c>
      <c r="AN3408">
        <f t="shared" si="383"/>
        <v>40.53125</v>
      </c>
      <c r="AO3408">
        <f t="shared" si="384"/>
        <v>4.0531249999999998E-2</v>
      </c>
      <c r="AP3408">
        <f t="shared" si="385"/>
        <v>0.04</v>
      </c>
      <c r="AQ3408">
        <f>VLOOKUP(M3408,spp!A:H,8,FALSE)</f>
        <v>3.8</v>
      </c>
      <c r="AR3408" t="str">
        <f>VLOOKUP(M3408,spp!A:K,10,FALSE)</f>
        <v>Depredador</v>
      </c>
      <c r="AS3408" t="str">
        <f>VLOOKUP(M3408,spp!A:L,12,FALSE)</f>
        <v>LC</v>
      </c>
    </row>
    <row r="3409" spans="1:45" x14ac:dyDescent="0.3">
      <c r="A3409">
        <v>13</v>
      </c>
      <c r="B3409" s="2" t="s">
        <v>983</v>
      </c>
      <c r="C3409" s="2" t="s">
        <v>990</v>
      </c>
      <c r="D3409" s="2" t="s">
        <v>1005</v>
      </c>
      <c r="E3409" s="2" t="s">
        <v>1123</v>
      </c>
      <c r="F3409">
        <v>3</v>
      </c>
      <c r="G3409" s="1">
        <v>41657</v>
      </c>
      <c r="H3409" s="61">
        <v>2014</v>
      </c>
      <c r="I3409" s="5" t="s">
        <v>986</v>
      </c>
      <c r="J3409" s="1">
        <v>41677</v>
      </c>
      <c r="K3409" s="66">
        <v>3.4</v>
      </c>
      <c r="L3409" t="str">
        <f t="shared" si="380"/>
        <v>Somero</v>
      </c>
      <c r="M3409" s="2" t="s">
        <v>1031</v>
      </c>
      <c r="N3409" t="str">
        <f>VLOOKUP(M3409,spp!A:B,2,FALSE)</f>
        <v>Ophioblennius steindachneri</v>
      </c>
      <c r="O3409">
        <f t="shared" si="379"/>
        <v>1</v>
      </c>
      <c r="R3409">
        <v>1</v>
      </c>
      <c r="AJ3409">
        <f>VLOOKUP(M3409,spp!A:C,3,FALSE)</f>
        <v>3</v>
      </c>
      <c r="AK3409">
        <f>VLOOKUP(M3409,spp!A:D,4,FALSE)</f>
        <v>2.379</v>
      </c>
      <c r="AL3409">
        <f t="shared" si="381"/>
        <v>1220.8721183841133</v>
      </c>
      <c r="AM3409">
        <f t="shared" si="382"/>
        <v>30.52180295960283</v>
      </c>
      <c r="AN3409">
        <f t="shared" si="383"/>
        <v>305.21802959602832</v>
      </c>
      <c r="AO3409">
        <f t="shared" si="384"/>
        <v>0.30521802959602834</v>
      </c>
      <c r="AP3409">
        <f t="shared" si="385"/>
        <v>0.02</v>
      </c>
      <c r="AQ3409">
        <f>VLOOKUP(M3409,spp!A:H,8,FALSE)</f>
        <v>2.7</v>
      </c>
      <c r="AR3409" t="str">
        <f>VLOOKUP(M3409,spp!A:K,10,FALSE)</f>
        <v>Herbívoro</v>
      </c>
      <c r="AS3409" t="str">
        <f>VLOOKUP(M3409,spp!A:L,12,FALSE)</f>
        <v>LC</v>
      </c>
    </row>
    <row r="3410" spans="1:45" x14ac:dyDescent="0.3">
      <c r="A3410">
        <v>13</v>
      </c>
      <c r="B3410" s="2" t="s">
        <v>983</v>
      </c>
      <c r="C3410" s="2" t="s">
        <v>990</v>
      </c>
      <c r="D3410" s="2" t="s">
        <v>1005</v>
      </c>
      <c r="E3410" s="2" t="s">
        <v>1123</v>
      </c>
      <c r="F3410">
        <v>3</v>
      </c>
      <c r="G3410" s="1">
        <v>41657</v>
      </c>
      <c r="H3410" s="61">
        <v>2014</v>
      </c>
      <c r="I3410" s="5" t="s">
        <v>986</v>
      </c>
      <c r="J3410" s="1">
        <v>41677</v>
      </c>
      <c r="K3410" s="66">
        <v>3.4</v>
      </c>
      <c r="L3410" t="str">
        <f t="shared" si="380"/>
        <v>Somero</v>
      </c>
      <c r="M3410" s="2" t="s">
        <v>1046</v>
      </c>
      <c r="N3410" t="str">
        <f>VLOOKUP(M3410,spp!A:B,2,FALSE)</f>
        <v>Arothron meleagris</v>
      </c>
      <c r="O3410">
        <f t="shared" si="379"/>
        <v>2</v>
      </c>
      <c r="S3410">
        <v>2</v>
      </c>
      <c r="AJ3410">
        <f>VLOOKUP(M3410,spp!A:C,3,FALSE)</f>
        <v>3</v>
      </c>
      <c r="AK3410">
        <f>VLOOKUP(M3410,spp!A:D,4,FALSE)</f>
        <v>2</v>
      </c>
      <c r="AL3410">
        <f t="shared" si="381"/>
        <v>1837.5</v>
      </c>
      <c r="AM3410">
        <f t="shared" si="382"/>
        <v>45.9375</v>
      </c>
      <c r="AN3410">
        <f t="shared" si="383"/>
        <v>459.375</v>
      </c>
      <c r="AO3410">
        <f t="shared" si="384"/>
        <v>0.45937499999999998</v>
      </c>
      <c r="AP3410">
        <f t="shared" si="385"/>
        <v>0.04</v>
      </c>
      <c r="AQ3410">
        <f>VLOOKUP(M3410,spp!A:H,8,FALSE)</f>
        <v>3.4</v>
      </c>
      <c r="AR3410" t="str">
        <f>VLOOKUP(M3410,spp!A:K,10,FALSE)</f>
        <v>Depredador</v>
      </c>
      <c r="AS3410" t="str">
        <f>VLOOKUP(M3410,spp!A:L,12,FALSE)</f>
        <v>NE</v>
      </c>
    </row>
    <row r="3411" spans="1:45" x14ac:dyDescent="0.3">
      <c r="A3411">
        <v>61</v>
      </c>
      <c r="B3411" s="2" t="s">
        <v>983</v>
      </c>
      <c r="C3411" s="2" t="s">
        <v>990</v>
      </c>
      <c r="D3411" s="2" t="s">
        <v>1397</v>
      </c>
      <c r="E3411" s="2" t="s">
        <v>1123</v>
      </c>
      <c r="F3411">
        <v>1</v>
      </c>
      <c r="G3411" s="1">
        <v>41657</v>
      </c>
      <c r="H3411" s="61">
        <v>2014</v>
      </c>
      <c r="I3411" s="5" t="s">
        <v>986</v>
      </c>
      <c r="J3411" s="1">
        <v>41677</v>
      </c>
      <c r="K3411" s="66">
        <v>4</v>
      </c>
      <c r="L3411" t="str">
        <f t="shared" si="380"/>
        <v>Somero</v>
      </c>
      <c r="M3411" s="2" t="s">
        <v>1017</v>
      </c>
      <c r="N3411" t="str">
        <f>VLOOKUP(M3411,spp!A:B,2,FALSE)</f>
        <v>Halichoeres dispilus</v>
      </c>
      <c r="O3411">
        <f t="shared" si="379"/>
        <v>7</v>
      </c>
      <c r="P3411">
        <v>4</v>
      </c>
      <c r="R3411">
        <v>3</v>
      </c>
      <c r="AJ3411">
        <f>VLOOKUP(M3411,spp!A:C,3,FALSE)</f>
        <v>1.26E-2</v>
      </c>
      <c r="AK3411">
        <f>VLOOKUP(M3411,spp!A:D,4,FALSE)</f>
        <v>3</v>
      </c>
      <c r="AL3411">
        <f t="shared" si="381"/>
        <v>74.615624999999994</v>
      </c>
      <c r="AM3411">
        <f t="shared" si="382"/>
        <v>1.8653906249999999</v>
      </c>
      <c r="AN3411">
        <f t="shared" si="383"/>
        <v>18.653906249999999</v>
      </c>
      <c r="AO3411">
        <f t="shared" si="384"/>
        <v>1.8653906249999998E-2</v>
      </c>
      <c r="AP3411">
        <f t="shared" si="385"/>
        <v>0.14000000000000001</v>
      </c>
      <c r="AQ3411">
        <f>VLOOKUP(M3411,spp!A:H,8,FALSE)</f>
        <v>3.9</v>
      </c>
      <c r="AR3411" t="str">
        <f>VLOOKUP(M3411,spp!A:K,10,FALSE)</f>
        <v>Depredador</v>
      </c>
      <c r="AS3411" t="str">
        <f>VLOOKUP(M3411,spp!A:L,12,FALSE)</f>
        <v>LC</v>
      </c>
    </row>
    <row r="3412" spans="1:45" x14ac:dyDescent="0.3">
      <c r="A3412">
        <v>61</v>
      </c>
      <c r="B3412" s="2" t="s">
        <v>983</v>
      </c>
      <c r="C3412" s="2" t="s">
        <v>990</v>
      </c>
      <c r="D3412" s="2" t="s">
        <v>1397</v>
      </c>
      <c r="E3412" s="2" t="s">
        <v>1123</v>
      </c>
      <c r="F3412">
        <v>1</v>
      </c>
      <c r="G3412" s="1">
        <v>41657</v>
      </c>
      <c r="H3412" s="61">
        <v>2014</v>
      </c>
      <c r="I3412" s="5" t="s">
        <v>986</v>
      </c>
      <c r="J3412" s="1">
        <v>41677</v>
      </c>
      <c r="K3412" s="66">
        <v>4</v>
      </c>
      <c r="L3412" t="str">
        <f t="shared" si="380"/>
        <v>Somero</v>
      </c>
      <c r="M3412" s="2" t="s">
        <v>1048</v>
      </c>
      <c r="N3412" t="str">
        <f>VLOOKUP(M3412,spp!A:B,2,FALSE)</f>
        <v>Scarus ghobban</v>
      </c>
      <c r="O3412">
        <f t="shared" si="379"/>
        <v>25</v>
      </c>
      <c r="T3412">
        <v>25</v>
      </c>
      <c r="AJ3412">
        <f>VLOOKUP(M3412,spp!A:C,3,FALSE)</f>
        <v>2</v>
      </c>
      <c r="AK3412">
        <f>VLOOKUP(M3412,spp!A:D,4,FALSE)</f>
        <v>2.919</v>
      </c>
      <c r="AL3412">
        <f t="shared" si="381"/>
        <v>601945.10848704353</v>
      </c>
      <c r="AM3412">
        <f t="shared" si="382"/>
        <v>15048.627712176089</v>
      </c>
      <c r="AN3412">
        <f t="shared" si="383"/>
        <v>150486.27712176088</v>
      </c>
      <c r="AO3412">
        <f t="shared" si="384"/>
        <v>150.48627712176088</v>
      </c>
      <c r="AP3412">
        <f t="shared" si="385"/>
        <v>0.5</v>
      </c>
      <c r="AQ3412">
        <f>VLOOKUP(M3412,spp!A:H,8,FALSE)</f>
        <v>2</v>
      </c>
      <c r="AR3412" t="str">
        <f>VLOOKUP(M3412,spp!A:K,10,FALSE)</f>
        <v>Herbívoro</v>
      </c>
      <c r="AS3412" t="str">
        <f>VLOOKUP(M3412,spp!A:L,12,FALSE)</f>
        <v>LC</v>
      </c>
    </row>
    <row r="3413" spans="1:45" x14ac:dyDescent="0.3">
      <c r="A3413">
        <v>61</v>
      </c>
      <c r="B3413" s="2" t="s">
        <v>983</v>
      </c>
      <c r="C3413" s="2" t="s">
        <v>990</v>
      </c>
      <c r="D3413" s="2" t="s">
        <v>1397</v>
      </c>
      <c r="E3413" s="2" t="s">
        <v>1123</v>
      </c>
      <c r="F3413">
        <v>1</v>
      </c>
      <c r="G3413" s="1">
        <v>41657</v>
      </c>
      <c r="H3413" s="61">
        <v>2014</v>
      </c>
      <c r="I3413" s="5" t="s">
        <v>986</v>
      </c>
      <c r="J3413" s="1">
        <v>41677</v>
      </c>
      <c r="K3413" s="66">
        <v>4</v>
      </c>
      <c r="L3413" t="str">
        <f t="shared" si="380"/>
        <v>Somero</v>
      </c>
      <c r="M3413" s="2" t="s">
        <v>1044</v>
      </c>
      <c r="N3413" t="str">
        <f>VLOOKUP(M3413,spp!A:B,2,FALSE)</f>
        <v>Scarus perrico</v>
      </c>
      <c r="O3413">
        <f t="shared" si="379"/>
        <v>4</v>
      </c>
      <c r="U3413">
        <v>4</v>
      </c>
      <c r="AJ3413">
        <f>VLOOKUP(M3413,spp!A:C,3,FALSE)</f>
        <v>1</v>
      </c>
      <c r="AK3413">
        <f>VLOOKUP(M3413,spp!A:D,4,FALSE)</f>
        <v>3</v>
      </c>
      <c r="AL3413">
        <f t="shared" si="381"/>
        <v>171500</v>
      </c>
      <c r="AM3413">
        <f t="shared" si="382"/>
        <v>4287.5</v>
      </c>
      <c r="AN3413">
        <f t="shared" si="383"/>
        <v>42875</v>
      </c>
      <c r="AO3413">
        <f t="shared" si="384"/>
        <v>42.875</v>
      </c>
      <c r="AP3413">
        <f t="shared" si="385"/>
        <v>0.08</v>
      </c>
      <c r="AQ3413">
        <f>VLOOKUP(M3413,spp!A:H,8,FALSE)</f>
        <v>2</v>
      </c>
      <c r="AR3413" t="str">
        <f>VLOOKUP(M3413,spp!A:K,10,FALSE)</f>
        <v>Herbívoro</v>
      </c>
      <c r="AS3413" t="str">
        <f>VLOOKUP(M3413,spp!A:L,12,FALSE)</f>
        <v>LC</v>
      </c>
    </row>
    <row r="3414" spans="1:45" x14ac:dyDescent="0.3">
      <c r="A3414">
        <v>61</v>
      </c>
      <c r="B3414" s="2" t="s">
        <v>983</v>
      </c>
      <c r="C3414" s="2" t="s">
        <v>990</v>
      </c>
      <c r="D3414" s="2" t="s">
        <v>1397</v>
      </c>
      <c r="E3414" s="2" t="s">
        <v>1123</v>
      </c>
      <c r="F3414">
        <v>1</v>
      </c>
      <c r="G3414" s="1">
        <v>41657</v>
      </c>
      <c r="H3414" s="61">
        <v>2014</v>
      </c>
      <c r="I3414" s="5" t="s">
        <v>986</v>
      </c>
      <c r="J3414" s="1">
        <v>41677</v>
      </c>
      <c r="K3414" s="66">
        <v>4</v>
      </c>
      <c r="L3414" t="str">
        <f t="shared" si="380"/>
        <v>Somero</v>
      </c>
      <c r="M3414" s="2" t="s">
        <v>1042</v>
      </c>
      <c r="N3414" t="str">
        <f>VLOOKUP(M3414,spp!A:B,2,FALSE)</f>
        <v>Bodianus diplotaenia</v>
      </c>
      <c r="O3414">
        <f t="shared" si="379"/>
        <v>3</v>
      </c>
      <c r="S3414">
        <v>3</v>
      </c>
      <c r="AJ3414">
        <f>VLOOKUP(M3414,spp!A:C,3,FALSE)</f>
        <v>2.01E-2</v>
      </c>
      <c r="AK3414">
        <f>VLOOKUP(M3414,spp!A:D,4,FALSE)</f>
        <v>2</v>
      </c>
      <c r="AL3414">
        <f t="shared" si="381"/>
        <v>18.466874999999998</v>
      </c>
      <c r="AM3414">
        <f t="shared" si="382"/>
        <v>0.46167187499999995</v>
      </c>
      <c r="AN3414">
        <f t="shared" si="383"/>
        <v>4.6167187499999995</v>
      </c>
      <c r="AO3414">
        <f t="shared" si="384"/>
        <v>4.6167187499999993E-3</v>
      </c>
      <c r="AP3414">
        <f t="shared" si="385"/>
        <v>0.06</v>
      </c>
      <c r="AQ3414">
        <f>VLOOKUP(M3414,spp!A:H,8,FALSE)</f>
        <v>3.4</v>
      </c>
      <c r="AR3414" t="str">
        <f>VLOOKUP(M3414,spp!A:K,10,FALSE)</f>
        <v>Depredador</v>
      </c>
      <c r="AS3414" t="str">
        <f>VLOOKUP(M3414,spp!A:L,12,FALSE)</f>
        <v>LC</v>
      </c>
    </row>
    <row r="3415" spans="1:45" x14ac:dyDescent="0.3">
      <c r="A3415">
        <v>61</v>
      </c>
      <c r="B3415" s="2" t="s">
        <v>983</v>
      </c>
      <c r="C3415" s="2" t="s">
        <v>990</v>
      </c>
      <c r="D3415" s="2" t="s">
        <v>1397</v>
      </c>
      <c r="E3415" s="2" t="s">
        <v>1123</v>
      </c>
      <c r="F3415">
        <v>1</v>
      </c>
      <c r="G3415" s="1">
        <v>41657</v>
      </c>
      <c r="H3415" s="61">
        <v>2014</v>
      </c>
      <c r="I3415" s="5" t="s">
        <v>986</v>
      </c>
      <c r="J3415" s="1">
        <v>41677</v>
      </c>
      <c r="K3415" s="66">
        <v>4</v>
      </c>
      <c r="L3415" t="str">
        <f t="shared" si="380"/>
        <v>Somero</v>
      </c>
      <c r="M3415" s="2" t="s">
        <v>1025</v>
      </c>
      <c r="N3415" t="str">
        <f>VLOOKUP(M3415,spp!A:B,2,FALSE)</f>
        <v>Abudefduf troschelii</v>
      </c>
      <c r="O3415">
        <f t="shared" si="379"/>
        <v>7</v>
      </c>
      <c r="R3415">
        <v>7</v>
      </c>
      <c r="AJ3415">
        <f>VLOOKUP(M3415,spp!A:C,3,FALSE)</f>
        <v>1.6E-2</v>
      </c>
      <c r="AK3415">
        <f>VLOOKUP(M3415,spp!A:D,4,FALSE)</f>
        <v>3</v>
      </c>
      <c r="AL3415">
        <f t="shared" si="381"/>
        <v>218.75</v>
      </c>
      <c r="AM3415">
        <f t="shared" si="382"/>
        <v>5.46875</v>
      </c>
      <c r="AN3415">
        <f t="shared" si="383"/>
        <v>54.6875</v>
      </c>
      <c r="AO3415">
        <f t="shared" si="384"/>
        <v>5.46875E-2</v>
      </c>
      <c r="AP3415">
        <f t="shared" si="385"/>
        <v>0.14000000000000001</v>
      </c>
      <c r="AQ3415">
        <f>VLOOKUP(M3415,spp!A:H,8,FALSE)</f>
        <v>3</v>
      </c>
      <c r="AR3415" t="str">
        <f>VLOOKUP(M3415,spp!A:K,10,FALSE)</f>
        <v>Planctívoro</v>
      </c>
      <c r="AS3415" t="str">
        <f>VLOOKUP(M3415,spp!A:L,12,FALSE)</f>
        <v>LC</v>
      </c>
    </row>
    <row r="3416" spans="1:45" x14ac:dyDescent="0.3">
      <c r="A3416">
        <v>61</v>
      </c>
      <c r="B3416" s="2" t="s">
        <v>983</v>
      </c>
      <c r="C3416" s="2" t="s">
        <v>990</v>
      </c>
      <c r="D3416" s="2" t="s">
        <v>1397</v>
      </c>
      <c r="E3416" s="2" t="s">
        <v>1123</v>
      </c>
      <c r="F3416">
        <v>1</v>
      </c>
      <c r="G3416" s="1">
        <v>41657</v>
      </c>
      <c r="H3416" s="61">
        <v>2014</v>
      </c>
      <c r="I3416" s="5" t="s">
        <v>986</v>
      </c>
      <c r="J3416" s="1">
        <v>41677</v>
      </c>
      <c r="K3416" s="66">
        <v>4</v>
      </c>
      <c r="L3416" t="str">
        <f t="shared" si="380"/>
        <v>Somero</v>
      </c>
      <c r="M3416" s="2" t="s">
        <v>1035</v>
      </c>
      <c r="N3416" t="str">
        <f>VLOOKUP(M3416,spp!A:B,2,FALSE)</f>
        <v>Balistes polylepis</v>
      </c>
      <c r="O3416">
        <f t="shared" si="379"/>
        <v>1</v>
      </c>
      <c r="T3416">
        <v>1</v>
      </c>
      <c r="AJ3416">
        <f>VLOOKUP(M3416,spp!A:C,3,FALSE)</f>
        <v>2</v>
      </c>
      <c r="AK3416">
        <f>VLOOKUP(M3416,spp!A:D,4,FALSE)</f>
        <v>2</v>
      </c>
      <c r="AL3416">
        <f t="shared" si="381"/>
        <v>1250</v>
      </c>
      <c r="AM3416">
        <f t="shared" si="382"/>
        <v>31.25</v>
      </c>
      <c r="AN3416">
        <f t="shared" si="383"/>
        <v>312.5</v>
      </c>
      <c r="AO3416">
        <f t="shared" si="384"/>
        <v>0.3125</v>
      </c>
      <c r="AP3416">
        <f t="shared" si="385"/>
        <v>0.02</v>
      </c>
      <c r="AQ3416">
        <f>VLOOKUP(M3416,spp!A:H,8,FALSE)</f>
        <v>3.3</v>
      </c>
      <c r="AR3416" t="str">
        <f>VLOOKUP(M3416,spp!A:K,10,FALSE)</f>
        <v>Depredador</v>
      </c>
      <c r="AS3416" t="str">
        <f>VLOOKUP(M3416,spp!A:L,12,FALSE)</f>
        <v>LC</v>
      </c>
    </row>
    <row r="3417" spans="1:45" x14ac:dyDescent="0.3">
      <c r="A3417">
        <v>61</v>
      </c>
      <c r="B3417" s="2" t="s">
        <v>983</v>
      </c>
      <c r="C3417" s="2" t="s">
        <v>990</v>
      </c>
      <c r="D3417" s="2" t="s">
        <v>1397</v>
      </c>
      <c r="E3417" s="2" t="s">
        <v>1123</v>
      </c>
      <c r="F3417">
        <v>1</v>
      </c>
      <c r="G3417" s="1">
        <v>41657</v>
      </c>
      <c r="H3417" s="61">
        <v>2014</v>
      </c>
      <c r="I3417" s="5" t="s">
        <v>986</v>
      </c>
      <c r="J3417" s="1">
        <v>41677</v>
      </c>
      <c r="K3417" s="66">
        <v>4</v>
      </c>
      <c r="L3417" t="str">
        <f t="shared" si="380"/>
        <v>Somero</v>
      </c>
      <c r="M3417" s="2" t="s">
        <v>1029</v>
      </c>
      <c r="N3417" t="str">
        <f>VLOOKUP(M3417,spp!A:B,2,FALSE)</f>
        <v>Cirrhitus rivulatus</v>
      </c>
      <c r="O3417">
        <f t="shared" si="379"/>
        <v>2</v>
      </c>
      <c r="S3417">
        <v>2</v>
      </c>
      <c r="AJ3417">
        <f>VLOOKUP(M3417,spp!A:C,3,FALSE)</f>
        <v>2.76E-2</v>
      </c>
      <c r="AK3417">
        <f>VLOOKUP(M3417,spp!A:D,4,FALSE)</f>
        <v>3</v>
      </c>
      <c r="AL3417">
        <f t="shared" si="381"/>
        <v>295.83749999999998</v>
      </c>
      <c r="AM3417">
        <f t="shared" si="382"/>
        <v>7.3959374999999996</v>
      </c>
      <c r="AN3417">
        <f t="shared" si="383"/>
        <v>73.959374999999994</v>
      </c>
      <c r="AO3417">
        <f t="shared" si="384"/>
        <v>7.3959374999999994E-2</v>
      </c>
      <c r="AP3417">
        <f t="shared" si="385"/>
        <v>0.04</v>
      </c>
      <c r="AQ3417">
        <f>VLOOKUP(M3417,spp!A:H,8,FALSE)</f>
        <v>4</v>
      </c>
      <c r="AR3417" t="str">
        <f>VLOOKUP(M3417,spp!A:K,10,FALSE)</f>
        <v>Depredador Tope</v>
      </c>
      <c r="AS3417" t="str">
        <f>VLOOKUP(M3417,spp!A:L,12,FALSE)</f>
        <v>LC</v>
      </c>
    </row>
    <row r="3418" spans="1:45" x14ac:dyDescent="0.3">
      <c r="A3418">
        <v>61</v>
      </c>
      <c r="B3418" s="2" t="s">
        <v>983</v>
      </c>
      <c r="C3418" s="2" t="s">
        <v>990</v>
      </c>
      <c r="D3418" s="2" t="s">
        <v>1397</v>
      </c>
      <c r="E3418" s="2" t="s">
        <v>1123</v>
      </c>
      <c r="F3418">
        <v>1</v>
      </c>
      <c r="G3418" s="1">
        <v>41657</v>
      </c>
      <c r="H3418" s="61">
        <v>2014</v>
      </c>
      <c r="I3418" s="5" t="s">
        <v>986</v>
      </c>
      <c r="J3418" s="1">
        <v>41677</v>
      </c>
      <c r="K3418" s="66">
        <v>4</v>
      </c>
      <c r="L3418" t="str">
        <f t="shared" si="380"/>
        <v>Somero</v>
      </c>
      <c r="M3418" s="2" t="s">
        <v>1041</v>
      </c>
      <c r="N3418" t="str">
        <f>VLOOKUP(M3418,spp!A:B,2,FALSE)</f>
        <v>Chromis atrilobata</v>
      </c>
      <c r="O3418">
        <f t="shared" si="379"/>
        <v>50</v>
      </c>
      <c r="Q3418">
        <v>50</v>
      </c>
      <c r="AJ3418">
        <f>VLOOKUP(M3418,spp!A:C,3,FALSE)</f>
        <v>5</v>
      </c>
      <c r="AK3418">
        <f>VLOOKUP(M3418,spp!A:D,4,FALSE)</f>
        <v>3.41655</v>
      </c>
      <c r="AL3418">
        <f t="shared" si="381"/>
        <v>244135.29362970963</v>
      </c>
      <c r="AM3418">
        <f t="shared" si="382"/>
        <v>6103.3823407427408</v>
      </c>
      <c r="AN3418">
        <f t="shared" si="383"/>
        <v>61033.823407427408</v>
      </c>
      <c r="AO3418">
        <f t="shared" si="384"/>
        <v>61.033823407427406</v>
      </c>
      <c r="AP3418">
        <f t="shared" si="385"/>
        <v>1</v>
      </c>
      <c r="AQ3418">
        <f>VLOOKUP(M3418,spp!A:H,8,FALSE)</f>
        <v>3.4</v>
      </c>
      <c r="AR3418" t="str">
        <f>VLOOKUP(M3418,spp!A:K,10,FALSE)</f>
        <v>Planctívoro</v>
      </c>
      <c r="AS3418" t="str">
        <f>VLOOKUP(M3418,spp!A:L,12,FALSE)</f>
        <v>LC</v>
      </c>
    </row>
    <row r="3419" spans="1:45" x14ac:dyDescent="0.3">
      <c r="A3419">
        <v>61</v>
      </c>
      <c r="B3419" s="2" t="s">
        <v>983</v>
      </c>
      <c r="C3419" s="2" t="s">
        <v>990</v>
      </c>
      <c r="D3419" s="2" t="s">
        <v>1397</v>
      </c>
      <c r="E3419" s="2" t="s">
        <v>1123</v>
      </c>
      <c r="F3419">
        <v>1</v>
      </c>
      <c r="G3419" s="1">
        <v>41657</v>
      </c>
      <c r="H3419" s="61">
        <v>2014</v>
      </c>
      <c r="I3419" s="5" t="s">
        <v>986</v>
      </c>
      <c r="J3419" s="1">
        <v>41677</v>
      </c>
      <c r="K3419" s="66">
        <v>4</v>
      </c>
      <c r="L3419" t="str">
        <f t="shared" si="380"/>
        <v>Somero</v>
      </c>
      <c r="M3419" s="2" t="s">
        <v>1050</v>
      </c>
      <c r="N3419" t="str">
        <f>VLOOKUP(M3419,spp!A:B,2,FALSE)</f>
        <v>Stegastes flavilatus</v>
      </c>
      <c r="O3419">
        <f t="shared" ref="O3419:O3482" si="386">+SUM(P3419:AF3419)</f>
        <v>7</v>
      </c>
      <c r="R3419">
        <v>7</v>
      </c>
      <c r="AJ3419">
        <f>VLOOKUP(M3419,spp!A:C,3,FALSE)</f>
        <v>3.49E-2</v>
      </c>
      <c r="AK3419">
        <f>VLOOKUP(M3419,spp!A:D,4,FALSE)</f>
        <v>2</v>
      </c>
      <c r="AL3419">
        <f t="shared" si="381"/>
        <v>38.171875</v>
      </c>
      <c r="AM3419">
        <f t="shared" si="382"/>
        <v>0.95429687500000004</v>
      </c>
      <c r="AN3419">
        <f t="shared" si="383"/>
        <v>9.54296875</v>
      </c>
      <c r="AO3419">
        <f t="shared" si="384"/>
        <v>9.5429687500000002E-3</v>
      </c>
      <c r="AP3419">
        <f t="shared" si="385"/>
        <v>0.14000000000000001</v>
      </c>
      <c r="AQ3419">
        <f>VLOOKUP(M3419,spp!A:H,8,FALSE)</f>
        <v>2</v>
      </c>
      <c r="AR3419" t="str">
        <f>VLOOKUP(M3419,spp!A:K,10,FALSE)</f>
        <v>Herbívoro</v>
      </c>
      <c r="AS3419" t="str">
        <f>VLOOKUP(M3419,spp!A:L,12,FALSE)</f>
        <v>LC</v>
      </c>
    </row>
    <row r="3420" spans="1:45" x14ac:dyDescent="0.3">
      <c r="A3420">
        <v>61</v>
      </c>
      <c r="B3420" s="2" t="s">
        <v>983</v>
      </c>
      <c r="C3420" s="2" t="s">
        <v>990</v>
      </c>
      <c r="D3420" s="2" t="s">
        <v>1397</v>
      </c>
      <c r="E3420" s="2" t="s">
        <v>1123</v>
      </c>
      <c r="F3420">
        <v>1</v>
      </c>
      <c r="G3420" s="1">
        <v>41657</v>
      </c>
      <c r="H3420" s="61">
        <v>2014</v>
      </c>
      <c r="I3420" s="5" t="s">
        <v>986</v>
      </c>
      <c r="J3420" s="1">
        <v>41677</v>
      </c>
      <c r="K3420" s="66">
        <v>4</v>
      </c>
      <c r="L3420" t="str">
        <f t="shared" si="380"/>
        <v>Somero</v>
      </c>
      <c r="M3420" s="2" t="s">
        <v>1026</v>
      </c>
      <c r="N3420" t="str">
        <f>VLOOKUP(M3420,spp!A:B,2,FALSE)</f>
        <v>Microspathodon dorsalis</v>
      </c>
      <c r="O3420">
        <f t="shared" si="386"/>
        <v>9</v>
      </c>
      <c r="P3420">
        <v>4</v>
      </c>
      <c r="T3420">
        <v>5</v>
      </c>
      <c r="AJ3420">
        <f>VLOOKUP(M3420,spp!A:C,3,FALSE)</f>
        <v>2</v>
      </c>
      <c r="AK3420">
        <f>VLOOKUP(M3420,spp!A:D,4,FALSE)</f>
        <v>3</v>
      </c>
      <c r="AL3420">
        <f t="shared" si="381"/>
        <v>156375</v>
      </c>
      <c r="AM3420">
        <f t="shared" si="382"/>
        <v>3909.375</v>
      </c>
      <c r="AN3420">
        <f t="shared" si="383"/>
        <v>39093.75</v>
      </c>
      <c r="AO3420">
        <f t="shared" si="384"/>
        <v>39.09375</v>
      </c>
      <c r="AP3420">
        <f t="shared" si="385"/>
        <v>0.18</v>
      </c>
      <c r="AQ3420">
        <f>VLOOKUP(M3420,spp!A:H,8,FALSE)</f>
        <v>2.1</v>
      </c>
      <c r="AR3420" t="str">
        <f>VLOOKUP(M3420,spp!A:K,10,FALSE)</f>
        <v>Herbívoro</v>
      </c>
      <c r="AS3420" t="str">
        <f>VLOOKUP(M3420,spp!A:L,12,FALSE)</f>
        <v>LC</v>
      </c>
    </row>
    <row r="3421" spans="1:45" x14ac:dyDescent="0.3">
      <c r="A3421">
        <v>61</v>
      </c>
      <c r="B3421" s="2" t="s">
        <v>983</v>
      </c>
      <c r="C3421" s="2" t="s">
        <v>990</v>
      </c>
      <c r="D3421" s="2" t="s">
        <v>1397</v>
      </c>
      <c r="E3421" s="2" t="s">
        <v>1123</v>
      </c>
      <c r="F3421">
        <v>2</v>
      </c>
      <c r="G3421" s="1">
        <v>41657</v>
      </c>
      <c r="H3421" s="61">
        <v>2014</v>
      </c>
      <c r="I3421" s="5" t="s">
        <v>986</v>
      </c>
      <c r="J3421" s="1">
        <v>41677</v>
      </c>
      <c r="K3421" s="66">
        <v>3.2</v>
      </c>
      <c r="L3421" t="str">
        <f t="shared" si="380"/>
        <v>Somero</v>
      </c>
      <c r="M3421" s="2" t="s">
        <v>1037</v>
      </c>
      <c r="N3421" t="str">
        <f>VLOOKUP(M3421,spp!A:B,2,FALSE)</f>
        <v>Prionurus laticlavius</v>
      </c>
      <c r="O3421">
        <f t="shared" si="386"/>
        <v>4</v>
      </c>
      <c r="T3421">
        <v>4</v>
      </c>
      <c r="AJ3421" t="str">
        <f>VLOOKUP(M3421,spp!A:C,3,FALSE)</f>
        <v>0.19800000000000001</v>
      </c>
      <c r="AK3421">
        <f>VLOOKUP(M3421,spp!A:D,4,FALSE)</f>
        <v>2.504</v>
      </c>
      <c r="AL3421">
        <f t="shared" si="381"/>
        <v>2507.0729049809702</v>
      </c>
      <c r="AM3421">
        <f t="shared" si="382"/>
        <v>62.676822624524256</v>
      </c>
      <c r="AN3421">
        <f t="shared" si="383"/>
        <v>626.76822624524254</v>
      </c>
      <c r="AO3421">
        <f t="shared" si="384"/>
        <v>0.62676822624524253</v>
      </c>
      <c r="AP3421">
        <f t="shared" si="385"/>
        <v>0.08</v>
      </c>
      <c r="AQ3421">
        <f>VLOOKUP(M3421,spp!A:H,8,FALSE)</f>
        <v>2.7</v>
      </c>
      <c r="AR3421" t="str">
        <f>VLOOKUP(M3421,spp!A:K,10,FALSE)</f>
        <v>Herbívoro</v>
      </c>
      <c r="AS3421" t="str">
        <f>VLOOKUP(M3421,spp!A:L,12,FALSE)</f>
        <v>LC</v>
      </c>
    </row>
    <row r="3422" spans="1:45" x14ac:dyDescent="0.3">
      <c r="A3422">
        <v>61</v>
      </c>
      <c r="B3422" s="2" t="s">
        <v>983</v>
      </c>
      <c r="C3422" s="2" t="s">
        <v>990</v>
      </c>
      <c r="D3422" s="2" t="s">
        <v>1397</v>
      </c>
      <c r="E3422" s="2" t="s">
        <v>1123</v>
      </c>
      <c r="F3422">
        <v>2</v>
      </c>
      <c r="G3422" s="1">
        <v>41657</v>
      </c>
      <c r="H3422" s="61">
        <v>2014</v>
      </c>
      <c r="I3422" s="5" t="s">
        <v>986</v>
      </c>
      <c r="J3422" s="1">
        <v>41677</v>
      </c>
      <c r="K3422" s="66">
        <v>3.2</v>
      </c>
      <c r="L3422" t="str">
        <f t="shared" si="380"/>
        <v>Somero</v>
      </c>
      <c r="M3422" s="2" t="s">
        <v>1021</v>
      </c>
      <c r="N3422" t="str">
        <f>VLOOKUP(M3422,spp!A:B,2,FALSE)</f>
        <v>Johnrandallia nigrirostris</v>
      </c>
      <c r="O3422">
        <f t="shared" si="386"/>
        <v>2</v>
      </c>
      <c r="R3422">
        <v>2</v>
      </c>
      <c r="AJ3422">
        <f>VLOOKUP(M3422,spp!A:C,3,FALSE)</f>
        <v>2</v>
      </c>
      <c r="AK3422">
        <f>VLOOKUP(M3422,spp!A:D,4,FALSE)</f>
        <v>3</v>
      </c>
      <c r="AL3422">
        <f t="shared" si="381"/>
        <v>7812.5</v>
      </c>
      <c r="AM3422">
        <f t="shared" si="382"/>
        <v>195.3125</v>
      </c>
      <c r="AN3422">
        <f t="shared" si="383"/>
        <v>1953.125</v>
      </c>
      <c r="AO3422">
        <f t="shared" si="384"/>
        <v>1.953125</v>
      </c>
      <c r="AP3422">
        <f t="shared" si="385"/>
        <v>0.04</v>
      </c>
      <c r="AQ3422">
        <f>VLOOKUP(M3422,spp!A:H,8,FALSE)</f>
        <v>3</v>
      </c>
      <c r="AR3422" t="str">
        <f>VLOOKUP(M3422,spp!A:K,10,FALSE)</f>
        <v>Depredador</v>
      </c>
      <c r="AS3422" t="str">
        <f>VLOOKUP(M3422,spp!A:L,12,FALSE)</f>
        <v>LC</v>
      </c>
    </row>
    <row r="3423" spans="1:45" x14ac:dyDescent="0.3">
      <c r="A3423">
        <v>61</v>
      </c>
      <c r="B3423" s="2" t="s">
        <v>983</v>
      </c>
      <c r="C3423" s="2" t="s">
        <v>990</v>
      </c>
      <c r="D3423" s="2" t="s">
        <v>1397</v>
      </c>
      <c r="E3423" s="2" t="s">
        <v>1123</v>
      </c>
      <c r="F3423">
        <v>2</v>
      </c>
      <c r="G3423" s="1">
        <v>41657</v>
      </c>
      <c r="H3423" s="61">
        <v>2014</v>
      </c>
      <c r="I3423" s="5" t="s">
        <v>986</v>
      </c>
      <c r="J3423" s="1">
        <v>41677</v>
      </c>
      <c r="K3423" s="66">
        <v>3.2</v>
      </c>
      <c r="L3423" t="str">
        <f t="shared" si="380"/>
        <v>Somero</v>
      </c>
      <c r="M3423" s="2" t="s">
        <v>1025</v>
      </c>
      <c r="N3423" t="str">
        <f>VLOOKUP(M3423,spp!A:B,2,FALSE)</f>
        <v>Abudefduf troschelii</v>
      </c>
      <c r="O3423">
        <f t="shared" si="386"/>
        <v>6</v>
      </c>
      <c r="Q3423">
        <v>6</v>
      </c>
      <c r="AJ3423">
        <f>VLOOKUP(M3423,spp!A:C,3,FALSE)</f>
        <v>1.6E-2</v>
      </c>
      <c r="AK3423">
        <f>VLOOKUP(M3423,spp!A:D,4,FALSE)</f>
        <v>3</v>
      </c>
      <c r="AL3423">
        <f t="shared" si="381"/>
        <v>40.5</v>
      </c>
      <c r="AM3423">
        <f t="shared" si="382"/>
        <v>1.0125</v>
      </c>
      <c r="AN3423">
        <f t="shared" si="383"/>
        <v>10.125</v>
      </c>
      <c r="AO3423">
        <f t="shared" si="384"/>
        <v>1.0125E-2</v>
      </c>
      <c r="AP3423">
        <f t="shared" si="385"/>
        <v>0.12</v>
      </c>
      <c r="AQ3423">
        <f>VLOOKUP(M3423,spp!A:H,8,FALSE)</f>
        <v>3</v>
      </c>
      <c r="AR3423" t="str">
        <f>VLOOKUP(M3423,spp!A:K,10,FALSE)</f>
        <v>Planctívoro</v>
      </c>
      <c r="AS3423" t="str">
        <f>VLOOKUP(M3423,spp!A:L,12,FALSE)</f>
        <v>LC</v>
      </c>
    </row>
    <row r="3424" spans="1:45" x14ac:dyDescent="0.3">
      <c r="A3424">
        <v>61</v>
      </c>
      <c r="B3424" s="2" t="s">
        <v>983</v>
      </c>
      <c r="C3424" s="2" t="s">
        <v>990</v>
      </c>
      <c r="D3424" s="2" t="s">
        <v>1397</v>
      </c>
      <c r="E3424" s="2" t="s">
        <v>1123</v>
      </c>
      <c r="F3424">
        <v>2</v>
      </c>
      <c r="G3424" s="1">
        <v>41657</v>
      </c>
      <c r="H3424" s="61">
        <v>2014</v>
      </c>
      <c r="I3424" s="5" t="s">
        <v>986</v>
      </c>
      <c r="J3424" s="1">
        <v>41677</v>
      </c>
      <c r="K3424" s="66">
        <v>3.2</v>
      </c>
      <c r="L3424" t="str">
        <f t="shared" si="380"/>
        <v>Somero</v>
      </c>
      <c r="M3424" s="2" t="s">
        <v>1026</v>
      </c>
      <c r="N3424" t="str">
        <f>VLOOKUP(M3424,spp!A:B,2,FALSE)</f>
        <v>Microspathodon dorsalis</v>
      </c>
      <c r="O3424">
        <f t="shared" si="386"/>
        <v>5</v>
      </c>
      <c r="P3424">
        <v>3</v>
      </c>
      <c r="R3424">
        <v>2</v>
      </c>
      <c r="AJ3424">
        <f>VLOOKUP(M3424,spp!A:C,3,FALSE)</f>
        <v>2</v>
      </c>
      <c r="AK3424">
        <f>VLOOKUP(M3424,spp!A:D,4,FALSE)</f>
        <v>3</v>
      </c>
      <c r="AL3424">
        <f t="shared" si="381"/>
        <v>7906.25</v>
      </c>
      <c r="AM3424">
        <f t="shared" si="382"/>
        <v>197.65625</v>
      </c>
      <c r="AN3424">
        <f t="shared" si="383"/>
        <v>1976.5625</v>
      </c>
      <c r="AO3424">
        <f t="shared" si="384"/>
        <v>1.9765625</v>
      </c>
      <c r="AP3424">
        <f t="shared" si="385"/>
        <v>0.1</v>
      </c>
      <c r="AQ3424">
        <f>VLOOKUP(M3424,spp!A:H,8,FALSE)</f>
        <v>2.1</v>
      </c>
      <c r="AR3424" t="str">
        <f>VLOOKUP(M3424,spp!A:K,10,FALSE)</f>
        <v>Herbívoro</v>
      </c>
      <c r="AS3424" t="str">
        <f>VLOOKUP(M3424,spp!A:L,12,FALSE)</f>
        <v>LC</v>
      </c>
    </row>
    <row r="3425" spans="1:45" x14ac:dyDescent="0.3">
      <c r="A3425">
        <v>61</v>
      </c>
      <c r="B3425" s="2" t="s">
        <v>983</v>
      </c>
      <c r="C3425" s="2" t="s">
        <v>990</v>
      </c>
      <c r="D3425" s="2" t="s">
        <v>1397</v>
      </c>
      <c r="E3425" s="2" t="s">
        <v>1123</v>
      </c>
      <c r="F3425">
        <v>2</v>
      </c>
      <c r="G3425" s="1">
        <v>41657</v>
      </c>
      <c r="H3425" s="61">
        <v>2014</v>
      </c>
      <c r="I3425" s="5" t="s">
        <v>986</v>
      </c>
      <c r="J3425" s="1">
        <v>41677</v>
      </c>
      <c r="K3425" s="66">
        <v>3.2</v>
      </c>
      <c r="L3425" t="str">
        <f t="shared" si="380"/>
        <v>Somero</v>
      </c>
      <c r="M3425" s="2" t="s">
        <v>1040</v>
      </c>
      <c r="N3425" t="str">
        <f>VLOOKUP(M3425,spp!A:B,2,FALSE)</f>
        <v>Sufflamen verres</v>
      </c>
      <c r="O3425">
        <f t="shared" si="386"/>
        <v>2</v>
      </c>
      <c r="S3425">
        <v>2</v>
      </c>
      <c r="AJ3425">
        <f>VLOOKUP(M3425,spp!A:C,3,FALSE)</f>
        <v>2</v>
      </c>
      <c r="AK3425">
        <f>VLOOKUP(M3425,spp!A:D,4,FALSE)</f>
        <v>3</v>
      </c>
      <c r="AL3425">
        <f t="shared" si="381"/>
        <v>21437.5</v>
      </c>
      <c r="AM3425">
        <f t="shared" si="382"/>
        <v>535.9375</v>
      </c>
      <c r="AN3425">
        <f t="shared" si="383"/>
        <v>5359.375</v>
      </c>
      <c r="AO3425">
        <f t="shared" si="384"/>
        <v>5.359375</v>
      </c>
      <c r="AP3425">
        <f t="shared" si="385"/>
        <v>0.04</v>
      </c>
      <c r="AQ3425">
        <f>VLOOKUP(M3425,spp!A:H,8,FALSE)</f>
        <v>3.3</v>
      </c>
      <c r="AR3425" t="str">
        <f>VLOOKUP(M3425,spp!A:K,10,FALSE)</f>
        <v>Depredador</v>
      </c>
      <c r="AS3425" t="str">
        <f>VLOOKUP(M3425,spp!A:L,12,FALSE)</f>
        <v>LC</v>
      </c>
    </row>
    <row r="3426" spans="1:45" x14ac:dyDescent="0.3">
      <c r="A3426">
        <v>61</v>
      </c>
      <c r="B3426" s="2" t="s">
        <v>983</v>
      </c>
      <c r="C3426" s="2" t="s">
        <v>990</v>
      </c>
      <c r="D3426" s="2" t="s">
        <v>1397</v>
      </c>
      <c r="E3426" s="2" t="s">
        <v>1123</v>
      </c>
      <c r="F3426">
        <v>2</v>
      </c>
      <c r="G3426" s="1">
        <v>41657</v>
      </c>
      <c r="H3426" s="61">
        <v>2014</v>
      </c>
      <c r="I3426" s="5" t="s">
        <v>986</v>
      </c>
      <c r="J3426" s="1">
        <v>41677</v>
      </c>
      <c r="K3426" s="66">
        <v>3.2</v>
      </c>
      <c r="L3426" t="str">
        <f t="shared" si="380"/>
        <v>Somero</v>
      </c>
      <c r="M3426" s="2" t="s">
        <v>1032</v>
      </c>
      <c r="N3426" t="str">
        <f>VLOOKUP(M3426,spp!A:B,2,FALSE)</f>
        <v>Lutjanus argentiventris</v>
      </c>
      <c r="O3426">
        <f t="shared" si="386"/>
        <v>1</v>
      </c>
      <c r="T3426">
        <v>1</v>
      </c>
      <c r="AJ3426">
        <f>VLOOKUP(M3426,spp!A:C,3,FALSE)</f>
        <v>1</v>
      </c>
      <c r="AK3426">
        <f>VLOOKUP(M3426,spp!A:D,4,FALSE)</f>
        <v>3</v>
      </c>
      <c r="AL3426">
        <f t="shared" si="381"/>
        <v>15625</v>
      </c>
      <c r="AM3426">
        <f t="shared" si="382"/>
        <v>390.625</v>
      </c>
      <c r="AN3426">
        <f t="shared" si="383"/>
        <v>3906.25</v>
      </c>
      <c r="AO3426">
        <f t="shared" si="384"/>
        <v>3.90625</v>
      </c>
      <c r="AP3426">
        <f t="shared" si="385"/>
        <v>0.02</v>
      </c>
      <c r="AQ3426">
        <f>VLOOKUP(M3426,spp!A:H,8,FALSE)</f>
        <v>4</v>
      </c>
      <c r="AR3426" t="str">
        <f>VLOOKUP(M3426,spp!A:K,10,FALSE)</f>
        <v>Depredador Tope</v>
      </c>
      <c r="AS3426" t="str">
        <f>VLOOKUP(M3426,spp!A:L,12,FALSE)</f>
        <v>LC</v>
      </c>
    </row>
    <row r="3427" spans="1:45" x14ac:dyDescent="0.3">
      <c r="A3427">
        <v>61</v>
      </c>
      <c r="B3427" s="2" t="s">
        <v>983</v>
      </c>
      <c r="C3427" s="2" t="s">
        <v>990</v>
      </c>
      <c r="D3427" s="2" t="s">
        <v>1397</v>
      </c>
      <c r="E3427" s="2" t="s">
        <v>1123</v>
      </c>
      <c r="F3427">
        <v>2</v>
      </c>
      <c r="G3427" s="1">
        <v>41657</v>
      </c>
      <c r="H3427" s="61">
        <v>2014</v>
      </c>
      <c r="I3427" s="5" t="s">
        <v>986</v>
      </c>
      <c r="J3427" s="1">
        <v>41677</v>
      </c>
      <c r="K3427" s="66">
        <v>3.2</v>
      </c>
      <c r="L3427" t="str">
        <f t="shared" si="380"/>
        <v>Somero</v>
      </c>
      <c r="M3427" s="2" t="s">
        <v>1038</v>
      </c>
      <c r="N3427" t="str">
        <f>VLOOKUP(M3427,spp!A:B,2,FALSE)</f>
        <v>Holacanthus passer</v>
      </c>
      <c r="O3427">
        <f t="shared" si="386"/>
        <v>3</v>
      </c>
      <c r="S3427">
        <v>3</v>
      </c>
      <c r="AJ3427">
        <f>VLOOKUP(M3427,spp!A:C,3,FALSE)</f>
        <v>2</v>
      </c>
      <c r="AK3427">
        <f>VLOOKUP(M3427,spp!A:D,4,FALSE)</f>
        <v>3</v>
      </c>
      <c r="AL3427">
        <f t="shared" si="381"/>
        <v>32156.25</v>
      </c>
      <c r="AM3427">
        <f t="shared" si="382"/>
        <v>803.90625</v>
      </c>
      <c r="AN3427">
        <f t="shared" si="383"/>
        <v>8039.0625</v>
      </c>
      <c r="AO3427">
        <f t="shared" si="384"/>
        <v>8.0390625</v>
      </c>
      <c r="AP3427">
        <f t="shared" si="385"/>
        <v>0.06</v>
      </c>
      <c r="AQ3427">
        <f>VLOOKUP(M3427,spp!A:H,8,FALSE)</f>
        <v>2.6</v>
      </c>
      <c r="AR3427" t="str">
        <f>VLOOKUP(M3427,spp!A:K,10,FALSE)</f>
        <v>Herbívoro</v>
      </c>
      <c r="AS3427" t="str">
        <f>VLOOKUP(M3427,spp!A:L,12,FALSE)</f>
        <v>LC</v>
      </c>
    </row>
    <row r="3428" spans="1:45" x14ac:dyDescent="0.3">
      <c r="A3428">
        <v>61</v>
      </c>
      <c r="B3428" s="2" t="s">
        <v>983</v>
      </c>
      <c r="C3428" s="2" t="s">
        <v>990</v>
      </c>
      <c r="D3428" s="2" t="s">
        <v>1397</v>
      </c>
      <c r="E3428" s="2" t="s">
        <v>1123</v>
      </c>
      <c r="F3428">
        <v>2</v>
      </c>
      <c r="G3428" s="1">
        <v>41657</v>
      </c>
      <c r="H3428" s="61">
        <v>2014</v>
      </c>
      <c r="I3428" s="5" t="s">
        <v>986</v>
      </c>
      <c r="J3428" s="1">
        <v>41677</v>
      </c>
      <c r="K3428" s="66">
        <v>3.2</v>
      </c>
      <c r="L3428" t="str">
        <f t="shared" si="380"/>
        <v>Somero</v>
      </c>
      <c r="M3428" s="2" t="s">
        <v>1048</v>
      </c>
      <c r="N3428" t="str">
        <f>VLOOKUP(M3428,spp!A:B,2,FALSE)</f>
        <v>Scarus ghobban</v>
      </c>
      <c r="O3428">
        <f t="shared" si="386"/>
        <v>1</v>
      </c>
      <c r="T3428">
        <v>1</v>
      </c>
      <c r="AJ3428">
        <f>VLOOKUP(M3428,spp!A:C,3,FALSE)</f>
        <v>2</v>
      </c>
      <c r="AK3428">
        <f>VLOOKUP(M3428,spp!A:D,4,FALSE)</f>
        <v>2.919</v>
      </c>
      <c r="AL3428">
        <f t="shared" si="381"/>
        <v>24077.804339481743</v>
      </c>
      <c r="AM3428">
        <f t="shared" si="382"/>
        <v>601.94510848704363</v>
      </c>
      <c r="AN3428">
        <f t="shared" si="383"/>
        <v>6019.4510848704358</v>
      </c>
      <c r="AO3428">
        <f t="shared" si="384"/>
        <v>6.0194510848704361</v>
      </c>
      <c r="AP3428">
        <f t="shared" si="385"/>
        <v>0.02</v>
      </c>
      <c r="AQ3428">
        <f>VLOOKUP(M3428,spp!A:H,8,FALSE)</f>
        <v>2</v>
      </c>
      <c r="AR3428" t="str">
        <f>VLOOKUP(M3428,spp!A:K,10,FALSE)</f>
        <v>Herbívoro</v>
      </c>
      <c r="AS3428" t="str">
        <f>VLOOKUP(M3428,spp!A:L,12,FALSE)</f>
        <v>LC</v>
      </c>
    </row>
    <row r="3429" spans="1:45" x14ac:dyDescent="0.3">
      <c r="A3429">
        <v>61</v>
      </c>
      <c r="B3429" s="2" t="s">
        <v>983</v>
      </c>
      <c r="C3429" s="2" t="s">
        <v>990</v>
      </c>
      <c r="D3429" s="2" t="s">
        <v>1397</v>
      </c>
      <c r="E3429" s="2" t="s">
        <v>1123</v>
      </c>
      <c r="F3429">
        <v>2</v>
      </c>
      <c r="G3429" s="1">
        <v>41657</v>
      </c>
      <c r="H3429" s="61">
        <v>2014</v>
      </c>
      <c r="I3429" s="5" t="s">
        <v>986</v>
      </c>
      <c r="J3429" s="1">
        <v>41677</v>
      </c>
      <c r="K3429" s="66">
        <v>3.2</v>
      </c>
      <c r="L3429" t="str">
        <f t="shared" si="380"/>
        <v>Somero</v>
      </c>
      <c r="M3429" s="2" t="s">
        <v>1029</v>
      </c>
      <c r="N3429" t="str">
        <f>VLOOKUP(M3429,spp!A:B,2,FALSE)</f>
        <v>Cirrhitus rivulatus</v>
      </c>
      <c r="O3429">
        <f t="shared" si="386"/>
        <v>2</v>
      </c>
      <c r="T3429">
        <v>2</v>
      </c>
      <c r="AJ3429">
        <f>VLOOKUP(M3429,spp!A:C,3,FALSE)</f>
        <v>2.76E-2</v>
      </c>
      <c r="AK3429">
        <f>VLOOKUP(M3429,spp!A:D,4,FALSE)</f>
        <v>3</v>
      </c>
      <c r="AL3429">
        <f t="shared" si="381"/>
        <v>862.5</v>
      </c>
      <c r="AM3429">
        <f t="shared" si="382"/>
        <v>21.5625</v>
      </c>
      <c r="AN3429">
        <f t="shared" si="383"/>
        <v>215.625</v>
      </c>
      <c r="AO3429">
        <f t="shared" si="384"/>
        <v>0.21562500000000001</v>
      </c>
      <c r="AP3429">
        <f t="shared" si="385"/>
        <v>0.04</v>
      </c>
      <c r="AQ3429">
        <f>VLOOKUP(M3429,spp!A:H,8,FALSE)</f>
        <v>4</v>
      </c>
      <c r="AR3429" t="str">
        <f>VLOOKUP(M3429,spp!A:K,10,FALSE)</f>
        <v>Depredador Tope</v>
      </c>
      <c r="AS3429" t="str">
        <f>VLOOKUP(M3429,spp!A:L,12,FALSE)</f>
        <v>LC</v>
      </c>
    </row>
    <row r="3430" spans="1:45" x14ac:dyDescent="0.3">
      <c r="A3430">
        <v>61</v>
      </c>
      <c r="B3430" s="2" t="s">
        <v>983</v>
      </c>
      <c r="C3430" s="2" t="s">
        <v>990</v>
      </c>
      <c r="D3430" s="2" t="s">
        <v>1397</v>
      </c>
      <c r="E3430" s="2" t="s">
        <v>1123</v>
      </c>
      <c r="F3430">
        <v>2</v>
      </c>
      <c r="G3430" s="1">
        <v>41657</v>
      </c>
      <c r="H3430" s="61">
        <v>2014</v>
      </c>
      <c r="I3430" s="5" t="s">
        <v>986</v>
      </c>
      <c r="J3430" s="1">
        <v>41677</v>
      </c>
      <c r="K3430" s="66">
        <v>3.2</v>
      </c>
      <c r="L3430" t="str">
        <f t="shared" si="380"/>
        <v>Somero</v>
      </c>
      <c r="M3430" s="2" t="s">
        <v>1083</v>
      </c>
      <c r="N3430" t="str">
        <f>VLOOKUP(M3430,spp!A:B,2,FALSE)</f>
        <v>Scorpaena mystes</v>
      </c>
      <c r="O3430">
        <f t="shared" si="386"/>
        <v>2</v>
      </c>
      <c r="Q3430">
        <v>2</v>
      </c>
      <c r="AJ3430">
        <f>VLOOKUP(M3430,spp!A:C,3,FALSE)</f>
        <v>1.95E-2</v>
      </c>
      <c r="AK3430">
        <f>VLOOKUP(M3430,spp!A:D,4,FALSE)</f>
        <v>3</v>
      </c>
      <c r="AL3430">
        <f t="shared" si="381"/>
        <v>16.453125</v>
      </c>
      <c r="AM3430">
        <f t="shared" si="382"/>
        <v>0.41132812499999999</v>
      </c>
      <c r="AN3430">
        <f t="shared" si="383"/>
        <v>4.11328125</v>
      </c>
      <c r="AO3430">
        <f t="shared" si="384"/>
        <v>4.1132812499999998E-3</v>
      </c>
      <c r="AP3430">
        <f t="shared" si="385"/>
        <v>0.04</v>
      </c>
      <c r="AQ3430">
        <f>VLOOKUP(M3430,spp!A:H,8,FALSE)</f>
        <v>3.8</v>
      </c>
      <c r="AR3430" t="str">
        <f>VLOOKUP(M3430,spp!A:K,10,FALSE)</f>
        <v>Depredador</v>
      </c>
      <c r="AS3430" t="str">
        <f>VLOOKUP(M3430,spp!A:L,12,FALSE)</f>
        <v>LC</v>
      </c>
    </row>
    <row r="3431" spans="1:45" x14ac:dyDescent="0.3">
      <c r="A3431">
        <v>61</v>
      </c>
      <c r="B3431" s="2" t="s">
        <v>983</v>
      </c>
      <c r="C3431" s="2" t="s">
        <v>990</v>
      </c>
      <c r="D3431" s="2" t="s">
        <v>1397</v>
      </c>
      <c r="E3431" s="2" t="s">
        <v>1123</v>
      </c>
      <c r="F3431">
        <v>3</v>
      </c>
      <c r="G3431" s="1">
        <v>41657</v>
      </c>
      <c r="H3431" s="61">
        <v>2014</v>
      </c>
      <c r="I3431" s="5" t="s">
        <v>986</v>
      </c>
      <c r="J3431" s="1">
        <v>41677</v>
      </c>
      <c r="K3431" s="66">
        <v>2.7</v>
      </c>
      <c r="L3431" t="str">
        <f t="shared" si="380"/>
        <v>Somero</v>
      </c>
      <c r="M3431" s="2" t="s">
        <v>1018</v>
      </c>
      <c r="N3431" t="str">
        <f>VLOOKUP(M3431,spp!A:B,2,FALSE)</f>
        <v>Pseudobalistes naufragium</v>
      </c>
      <c r="O3431">
        <f t="shared" si="386"/>
        <v>3</v>
      </c>
      <c r="T3431">
        <v>3</v>
      </c>
      <c r="AJ3431" t="str">
        <f>VLOOKUP(M3431,spp!A:C,3,FALSE)</f>
        <v>0.12970000000000001</v>
      </c>
      <c r="AK3431">
        <f>VLOOKUP(M3431,spp!A:D,4,FALSE)</f>
        <v>2</v>
      </c>
      <c r="AL3431">
        <f t="shared" si="381"/>
        <v>243.1875</v>
      </c>
      <c r="AM3431">
        <f t="shared" si="382"/>
        <v>6.0796875000000004</v>
      </c>
      <c r="AN3431">
        <f t="shared" si="383"/>
        <v>60.796875</v>
      </c>
      <c r="AO3431">
        <f t="shared" si="384"/>
        <v>6.0796875E-2</v>
      </c>
      <c r="AP3431">
        <f t="shared" si="385"/>
        <v>0.06</v>
      </c>
      <c r="AQ3431">
        <f>VLOOKUP(M3431,spp!A:H,8,FALSE)</f>
        <v>3.8</v>
      </c>
      <c r="AR3431" t="str">
        <f>VLOOKUP(M3431,spp!A:K,10,FALSE)</f>
        <v>Depredador</v>
      </c>
      <c r="AS3431" t="str">
        <f>VLOOKUP(M3431,spp!A:L,12,FALSE)</f>
        <v>LC</v>
      </c>
    </row>
    <row r="3432" spans="1:45" x14ac:dyDescent="0.3">
      <c r="A3432">
        <v>61</v>
      </c>
      <c r="B3432" s="2" t="s">
        <v>983</v>
      </c>
      <c r="C3432" s="2" t="s">
        <v>990</v>
      </c>
      <c r="D3432" s="2" t="s">
        <v>1397</v>
      </c>
      <c r="E3432" s="2" t="s">
        <v>1123</v>
      </c>
      <c r="F3432">
        <v>3</v>
      </c>
      <c r="G3432" s="1">
        <v>41657</v>
      </c>
      <c r="H3432" s="61">
        <v>2014</v>
      </c>
      <c r="I3432" s="5" t="s">
        <v>986</v>
      </c>
      <c r="J3432" s="1">
        <v>41677</v>
      </c>
      <c r="K3432" s="66">
        <v>2.7</v>
      </c>
      <c r="L3432" t="str">
        <f t="shared" si="380"/>
        <v>Somero</v>
      </c>
      <c r="M3432" s="2" t="s">
        <v>1393</v>
      </c>
      <c r="N3432" t="str">
        <f>VLOOKUP(M3432,spp!A:B,2,FALSE)</f>
        <v>Kiphosus sp.</v>
      </c>
      <c r="O3432">
        <f t="shared" si="386"/>
        <v>5</v>
      </c>
      <c r="S3432">
        <v>5</v>
      </c>
      <c r="AJ3432">
        <f>VLOOKUP(M3432,spp!A:C,3,FALSE)</f>
        <v>2.18E-2</v>
      </c>
      <c r="AK3432">
        <f>VLOOKUP(M3432,spp!A:D,4,FALSE)</f>
        <v>3</v>
      </c>
      <c r="AL3432">
        <f t="shared" si="381"/>
        <v>584.171875</v>
      </c>
      <c r="AM3432">
        <f t="shared" si="382"/>
        <v>14.604296874999999</v>
      </c>
      <c r="AN3432">
        <f t="shared" si="383"/>
        <v>146.04296875</v>
      </c>
      <c r="AO3432">
        <f t="shared" si="384"/>
        <v>0.14604296875</v>
      </c>
      <c r="AP3432">
        <f t="shared" si="385"/>
        <v>0.1</v>
      </c>
      <c r="AQ3432">
        <f>VLOOKUP(M3432,spp!A:H,8,FALSE)</f>
        <v>2.9</v>
      </c>
      <c r="AR3432" t="str">
        <f>VLOOKUP(M3432,spp!A:K,10,FALSE)</f>
        <v>Herbívoro</v>
      </c>
      <c r="AS3432" t="str">
        <f>VLOOKUP(M3432,spp!A:L,12,FALSE)</f>
        <v>LC</v>
      </c>
    </row>
    <row r="3433" spans="1:45" x14ac:dyDescent="0.3">
      <c r="A3433">
        <v>61</v>
      </c>
      <c r="B3433" s="2" t="s">
        <v>983</v>
      </c>
      <c r="C3433" s="2" t="s">
        <v>990</v>
      </c>
      <c r="D3433" s="2" t="s">
        <v>1397</v>
      </c>
      <c r="E3433" s="2" t="s">
        <v>1123</v>
      </c>
      <c r="F3433">
        <v>3</v>
      </c>
      <c r="G3433" s="1">
        <v>41657</v>
      </c>
      <c r="H3433" s="61">
        <v>2014</v>
      </c>
      <c r="I3433" s="5" t="s">
        <v>986</v>
      </c>
      <c r="J3433" s="1">
        <v>41677</v>
      </c>
      <c r="K3433" s="66">
        <v>2.7</v>
      </c>
      <c r="L3433" t="str">
        <f t="shared" si="380"/>
        <v>Somero</v>
      </c>
      <c r="M3433" s="2" t="s">
        <v>1044</v>
      </c>
      <c r="N3433" t="str">
        <f>VLOOKUP(M3433,spp!A:B,2,FALSE)</f>
        <v>Scarus perrico</v>
      </c>
      <c r="O3433">
        <f t="shared" si="386"/>
        <v>7</v>
      </c>
      <c r="S3433">
        <v>3</v>
      </c>
      <c r="T3433">
        <v>4</v>
      </c>
      <c r="AJ3433">
        <f>VLOOKUP(M3433,spp!A:C,3,FALSE)</f>
        <v>1</v>
      </c>
      <c r="AK3433">
        <f>VLOOKUP(M3433,spp!A:D,4,FALSE)</f>
        <v>3</v>
      </c>
      <c r="AL3433">
        <f t="shared" si="381"/>
        <v>78578.125</v>
      </c>
      <c r="AM3433">
        <f t="shared" si="382"/>
        <v>1964.453125</v>
      </c>
      <c r="AN3433">
        <f t="shared" si="383"/>
        <v>19644.53125</v>
      </c>
      <c r="AO3433">
        <f t="shared" si="384"/>
        <v>19.64453125</v>
      </c>
      <c r="AP3433">
        <f t="shared" si="385"/>
        <v>0.14000000000000001</v>
      </c>
      <c r="AQ3433">
        <f>VLOOKUP(M3433,spp!A:H,8,FALSE)</f>
        <v>2</v>
      </c>
      <c r="AR3433" t="str">
        <f>VLOOKUP(M3433,spp!A:K,10,FALSE)</f>
        <v>Herbívoro</v>
      </c>
      <c r="AS3433" t="str">
        <f>VLOOKUP(M3433,spp!A:L,12,FALSE)</f>
        <v>LC</v>
      </c>
    </row>
    <row r="3434" spans="1:45" x14ac:dyDescent="0.3">
      <c r="A3434">
        <v>61</v>
      </c>
      <c r="B3434" s="2" t="s">
        <v>983</v>
      </c>
      <c r="C3434" s="2" t="s">
        <v>990</v>
      </c>
      <c r="D3434" s="2" t="s">
        <v>1397</v>
      </c>
      <c r="E3434" s="2" t="s">
        <v>1123</v>
      </c>
      <c r="F3434">
        <v>3</v>
      </c>
      <c r="G3434" s="1">
        <v>41657</v>
      </c>
      <c r="H3434" s="61">
        <v>2014</v>
      </c>
      <c r="I3434" s="5" t="s">
        <v>986</v>
      </c>
      <c r="J3434" s="1">
        <v>41677</v>
      </c>
      <c r="K3434" s="66">
        <v>2.7</v>
      </c>
      <c r="L3434" t="str">
        <f t="shared" si="380"/>
        <v>Somero</v>
      </c>
      <c r="M3434" s="2" t="s">
        <v>1037</v>
      </c>
      <c r="N3434" t="str">
        <f>VLOOKUP(M3434,spp!A:B,2,FALSE)</f>
        <v>Prionurus laticlavius</v>
      </c>
      <c r="O3434">
        <f t="shared" si="386"/>
        <v>25</v>
      </c>
      <c r="T3434">
        <v>25</v>
      </c>
      <c r="AJ3434" t="str">
        <f>VLOOKUP(M3434,spp!A:C,3,FALSE)</f>
        <v>0.19800000000000001</v>
      </c>
      <c r="AK3434">
        <f>VLOOKUP(M3434,spp!A:D,4,FALSE)</f>
        <v>2.504</v>
      </c>
      <c r="AL3434">
        <f t="shared" si="381"/>
        <v>15669.205656131064</v>
      </c>
      <c r="AM3434">
        <f t="shared" si="382"/>
        <v>391.7301414032766</v>
      </c>
      <c r="AN3434">
        <f t="shared" si="383"/>
        <v>3917.3014140327659</v>
      </c>
      <c r="AO3434">
        <f t="shared" si="384"/>
        <v>3.917301414032766</v>
      </c>
      <c r="AP3434">
        <f t="shared" si="385"/>
        <v>0.5</v>
      </c>
      <c r="AQ3434">
        <f>VLOOKUP(M3434,spp!A:H,8,FALSE)</f>
        <v>2.7</v>
      </c>
      <c r="AR3434" t="str">
        <f>VLOOKUP(M3434,spp!A:K,10,FALSE)</f>
        <v>Herbívoro</v>
      </c>
      <c r="AS3434" t="str">
        <f>VLOOKUP(M3434,spp!A:L,12,FALSE)</f>
        <v>LC</v>
      </c>
    </row>
    <row r="3435" spans="1:45" x14ac:dyDescent="0.3">
      <c r="A3435">
        <v>61</v>
      </c>
      <c r="B3435" s="2" t="s">
        <v>983</v>
      </c>
      <c r="C3435" s="2" t="s">
        <v>990</v>
      </c>
      <c r="D3435" s="2" t="s">
        <v>1397</v>
      </c>
      <c r="E3435" s="2" t="s">
        <v>1123</v>
      </c>
      <c r="F3435">
        <v>3</v>
      </c>
      <c r="G3435" s="1">
        <v>41657</v>
      </c>
      <c r="H3435" s="61">
        <v>2014</v>
      </c>
      <c r="I3435" s="5" t="s">
        <v>986</v>
      </c>
      <c r="J3435" s="1">
        <v>41677</v>
      </c>
      <c r="K3435" s="66">
        <v>2.7</v>
      </c>
      <c r="L3435" t="str">
        <f t="shared" si="380"/>
        <v>Somero</v>
      </c>
      <c r="M3435" s="2" t="s">
        <v>1028</v>
      </c>
      <c r="N3435" t="str">
        <f>VLOOKUP(M3435,spp!A:B,2,FALSE)</f>
        <v>Thalassoma lucasanum</v>
      </c>
      <c r="O3435">
        <f t="shared" si="386"/>
        <v>2</v>
      </c>
      <c r="Q3435">
        <v>2</v>
      </c>
      <c r="AJ3435">
        <f>VLOOKUP(M3435,spp!A:C,3,FALSE)</f>
        <v>1.261E-2</v>
      </c>
      <c r="AK3435">
        <f>VLOOKUP(M3435,spp!A:D,4,FALSE)</f>
        <v>2</v>
      </c>
      <c r="AL3435">
        <f t="shared" si="381"/>
        <v>1.418625</v>
      </c>
      <c r="AM3435">
        <f t="shared" si="382"/>
        <v>3.5465625000000001E-2</v>
      </c>
      <c r="AN3435">
        <f t="shared" si="383"/>
        <v>0.35465625000000001</v>
      </c>
      <c r="AO3435">
        <f t="shared" si="384"/>
        <v>3.5465624999999999E-4</v>
      </c>
      <c r="AP3435">
        <f t="shared" si="385"/>
        <v>0.04</v>
      </c>
      <c r="AQ3435">
        <f>VLOOKUP(M3435,spp!A:H,8,FALSE)</f>
        <v>3.5</v>
      </c>
      <c r="AR3435" t="str">
        <f>VLOOKUP(M3435,spp!A:K,10,FALSE)</f>
        <v>Depredador</v>
      </c>
      <c r="AS3435" t="str">
        <f>VLOOKUP(M3435,spp!A:L,12,FALSE)</f>
        <v>LC</v>
      </c>
    </row>
    <row r="3436" spans="1:45" x14ac:dyDescent="0.3">
      <c r="A3436">
        <v>61</v>
      </c>
      <c r="B3436" s="2" t="s">
        <v>983</v>
      </c>
      <c r="C3436" s="2" t="s">
        <v>990</v>
      </c>
      <c r="D3436" s="2" t="s">
        <v>1397</v>
      </c>
      <c r="E3436" s="2" t="s">
        <v>1123</v>
      </c>
      <c r="F3436">
        <v>3</v>
      </c>
      <c r="G3436" s="1">
        <v>41657</v>
      </c>
      <c r="H3436" s="61">
        <v>2014</v>
      </c>
      <c r="I3436" s="5" t="s">
        <v>986</v>
      </c>
      <c r="J3436" s="1">
        <v>41677</v>
      </c>
      <c r="K3436" s="66">
        <v>2.7</v>
      </c>
      <c r="L3436" t="str">
        <f t="shared" si="380"/>
        <v>Somero</v>
      </c>
      <c r="M3436" s="2" t="s">
        <v>1032</v>
      </c>
      <c r="N3436" t="str">
        <f>VLOOKUP(M3436,spp!A:B,2,FALSE)</f>
        <v>Lutjanus argentiventris</v>
      </c>
      <c r="O3436">
        <f t="shared" si="386"/>
        <v>2</v>
      </c>
      <c r="S3436">
        <v>2</v>
      </c>
      <c r="AJ3436">
        <f>VLOOKUP(M3436,spp!A:C,3,FALSE)</f>
        <v>1</v>
      </c>
      <c r="AK3436">
        <f>VLOOKUP(M3436,spp!A:D,4,FALSE)</f>
        <v>3</v>
      </c>
      <c r="AL3436">
        <f t="shared" si="381"/>
        <v>10718.75</v>
      </c>
      <c r="AM3436">
        <f t="shared" si="382"/>
        <v>267.96875</v>
      </c>
      <c r="AN3436">
        <f t="shared" si="383"/>
        <v>2679.6875</v>
      </c>
      <c r="AO3436">
        <f t="shared" si="384"/>
        <v>2.6796875</v>
      </c>
      <c r="AP3436">
        <f t="shared" si="385"/>
        <v>0.04</v>
      </c>
      <c r="AQ3436">
        <f>VLOOKUP(M3436,spp!A:H,8,FALSE)</f>
        <v>4</v>
      </c>
      <c r="AR3436" t="str">
        <f>VLOOKUP(M3436,spp!A:K,10,FALSE)</f>
        <v>Depredador Tope</v>
      </c>
      <c r="AS3436" t="str">
        <f>VLOOKUP(M3436,spp!A:L,12,FALSE)</f>
        <v>LC</v>
      </c>
    </row>
    <row r="3437" spans="1:45" x14ac:dyDescent="0.3">
      <c r="A3437">
        <v>61</v>
      </c>
      <c r="B3437" s="2" t="s">
        <v>983</v>
      </c>
      <c r="C3437" s="2" t="s">
        <v>990</v>
      </c>
      <c r="D3437" s="2" t="s">
        <v>1397</v>
      </c>
      <c r="E3437" s="2" t="s">
        <v>1123</v>
      </c>
      <c r="F3437">
        <v>3</v>
      </c>
      <c r="G3437" s="1">
        <v>41657</v>
      </c>
      <c r="H3437" s="61">
        <v>2014</v>
      </c>
      <c r="I3437" s="5" t="s">
        <v>986</v>
      </c>
      <c r="J3437" s="1">
        <v>41677</v>
      </c>
      <c r="K3437" s="66">
        <v>2.7</v>
      </c>
      <c r="L3437" t="str">
        <f t="shared" si="380"/>
        <v>Somero</v>
      </c>
      <c r="M3437" s="2" t="s">
        <v>1035</v>
      </c>
      <c r="N3437" t="str">
        <f>VLOOKUP(M3437,spp!A:B,2,FALSE)</f>
        <v>Balistes polylepis</v>
      </c>
      <c r="O3437">
        <f t="shared" si="386"/>
        <v>1</v>
      </c>
      <c r="T3437">
        <v>1</v>
      </c>
      <c r="AJ3437">
        <f>VLOOKUP(M3437,spp!A:C,3,FALSE)</f>
        <v>2</v>
      </c>
      <c r="AK3437">
        <f>VLOOKUP(M3437,spp!A:D,4,FALSE)</f>
        <v>2</v>
      </c>
      <c r="AL3437">
        <f t="shared" si="381"/>
        <v>1250</v>
      </c>
      <c r="AM3437">
        <f t="shared" si="382"/>
        <v>31.25</v>
      </c>
      <c r="AN3437">
        <f t="shared" si="383"/>
        <v>312.5</v>
      </c>
      <c r="AO3437">
        <f t="shared" si="384"/>
        <v>0.3125</v>
      </c>
      <c r="AP3437">
        <f t="shared" si="385"/>
        <v>0.02</v>
      </c>
      <c r="AQ3437">
        <f>VLOOKUP(M3437,spp!A:H,8,FALSE)</f>
        <v>3.3</v>
      </c>
      <c r="AR3437" t="str">
        <f>VLOOKUP(M3437,spp!A:K,10,FALSE)</f>
        <v>Depredador</v>
      </c>
      <c r="AS3437" t="str">
        <f>VLOOKUP(M3437,spp!A:L,12,FALSE)</f>
        <v>LC</v>
      </c>
    </row>
    <row r="3438" spans="1:45" x14ac:dyDescent="0.3">
      <c r="A3438">
        <v>61</v>
      </c>
      <c r="B3438" s="2" t="s">
        <v>983</v>
      </c>
      <c r="C3438" s="2" t="s">
        <v>990</v>
      </c>
      <c r="D3438" s="2" t="s">
        <v>1397</v>
      </c>
      <c r="E3438" s="2" t="s">
        <v>1123</v>
      </c>
      <c r="F3438">
        <v>3</v>
      </c>
      <c r="G3438" s="1">
        <v>41657</v>
      </c>
      <c r="H3438" s="61">
        <v>2014</v>
      </c>
      <c r="I3438" s="5" t="s">
        <v>986</v>
      </c>
      <c r="J3438" s="1">
        <v>41677</v>
      </c>
      <c r="K3438" s="66">
        <v>2.7</v>
      </c>
      <c r="L3438" t="str">
        <f t="shared" si="380"/>
        <v>Somero</v>
      </c>
      <c r="M3438" s="2" t="s">
        <v>1083</v>
      </c>
      <c r="N3438" t="str">
        <f>VLOOKUP(M3438,spp!A:B,2,FALSE)</f>
        <v>Scorpaena mystes</v>
      </c>
      <c r="O3438">
        <f t="shared" si="386"/>
        <v>1</v>
      </c>
      <c r="Q3438">
        <v>1</v>
      </c>
      <c r="AJ3438">
        <f>VLOOKUP(M3438,spp!A:C,3,FALSE)</f>
        <v>1.95E-2</v>
      </c>
      <c r="AK3438">
        <f>VLOOKUP(M3438,spp!A:D,4,FALSE)</f>
        <v>3</v>
      </c>
      <c r="AL3438">
        <f t="shared" si="381"/>
        <v>8.2265625</v>
      </c>
      <c r="AM3438">
        <f t="shared" si="382"/>
        <v>0.20566406249999999</v>
      </c>
      <c r="AN3438">
        <f t="shared" si="383"/>
        <v>2.056640625</v>
      </c>
      <c r="AO3438">
        <f t="shared" si="384"/>
        <v>2.0566406249999999E-3</v>
      </c>
      <c r="AP3438">
        <f t="shared" si="385"/>
        <v>0.02</v>
      </c>
      <c r="AQ3438">
        <f>VLOOKUP(M3438,spp!A:H,8,FALSE)</f>
        <v>3.8</v>
      </c>
      <c r="AR3438" t="str">
        <f>VLOOKUP(M3438,spp!A:K,10,FALSE)</f>
        <v>Depredador</v>
      </c>
      <c r="AS3438" t="str">
        <f>VLOOKUP(M3438,spp!A:L,12,FALSE)</f>
        <v>LC</v>
      </c>
    </row>
    <row r="3439" spans="1:45" x14ac:dyDescent="0.3">
      <c r="A3439">
        <v>6</v>
      </c>
      <c r="B3439" s="2" t="s">
        <v>983</v>
      </c>
      <c r="C3439" s="2" t="s">
        <v>990</v>
      </c>
      <c r="D3439" s="2" t="s">
        <v>1240</v>
      </c>
      <c r="E3439" s="2" t="s">
        <v>1123</v>
      </c>
      <c r="F3439">
        <v>3</v>
      </c>
      <c r="G3439" s="1">
        <v>41657</v>
      </c>
      <c r="H3439" s="61">
        <v>2014</v>
      </c>
      <c r="I3439" s="5" t="s">
        <v>986</v>
      </c>
      <c r="J3439" s="1">
        <v>41677</v>
      </c>
      <c r="K3439" s="66">
        <v>4.3</v>
      </c>
      <c r="L3439" t="str">
        <f t="shared" si="380"/>
        <v>Somero</v>
      </c>
      <c r="M3439" s="2" t="s">
        <v>1050</v>
      </c>
      <c r="N3439" t="str">
        <f>VLOOKUP(M3439,spp!A:B,2,FALSE)</f>
        <v>Stegastes flavilatus</v>
      </c>
      <c r="O3439">
        <f t="shared" si="386"/>
        <v>4</v>
      </c>
      <c r="Q3439">
        <v>4</v>
      </c>
      <c r="AJ3439">
        <f>VLOOKUP(M3439,spp!A:C,3,FALSE)</f>
        <v>3.49E-2</v>
      </c>
      <c r="AK3439">
        <f>VLOOKUP(M3439,spp!A:D,4,FALSE)</f>
        <v>2</v>
      </c>
      <c r="AL3439">
        <f t="shared" si="381"/>
        <v>7.8525</v>
      </c>
      <c r="AM3439">
        <f t="shared" si="382"/>
        <v>0.1963125</v>
      </c>
      <c r="AN3439">
        <f t="shared" si="383"/>
        <v>1.963125</v>
      </c>
      <c r="AO3439">
        <f t="shared" si="384"/>
        <v>1.963125E-3</v>
      </c>
      <c r="AP3439">
        <f t="shared" si="385"/>
        <v>0.08</v>
      </c>
      <c r="AQ3439">
        <f>VLOOKUP(M3439,spp!A:H,8,FALSE)</f>
        <v>2</v>
      </c>
      <c r="AR3439" t="str">
        <f>VLOOKUP(M3439,spp!A:K,10,FALSE)</f>
        <v>Herbívoro</v>
      </c>
      <c r="AS3439" t="str">
        <f>VLOOKUP(M3439,spp!A:L,12,FALSE)</f>
        <v>LC</v>
      </c>
    </row>
    <row r="3440" spans="1:45" x14ac:dyDescent="0.3">
      <c r="A3440">
        <v>6</v>
      </c>
      <c r="B3440" s="2" t="s">
        <v>983</v>
      </c>
      <c r="C3440" s="2" t="s">
        <v>990</v>
      </c>
      <c r="D3440" s="2" t="s">
        <v>1240</v>
      </c>
      <c r="E3440" s="2" t="s">
        <v>1123</v>
      </c>
      <c r="F3440">
        <v>3</v>
      </c>
      <c r="G3440" s="1">
        <v>41657</v>
      </c>
      <c r="H3440" s="61">
        <v>2014</v>
      </c>
      <c r="I3440" s="5" t="s">
        <v>986</v>
      </c>
      <c r="J3440" s="1">
        <v>41677</v>
      </c>
      <c r="K3440" s="66">
        <v>4.3</v>
      </c>
      <c r="L3440" t="str">
        <f t="shared" si="380"/>
        <v>Somero</v>
      </c>
      <c r="M3440" s="2" t="s">
        <v>1027</v>
      </c>
      <c r="N3440" t="str">
        <f>VLOOKUP(M3440,spp!A:B,2,FALSE)</f>
        <v>Halichoeres notospilus</v>
      </c>
      <c r="O3440">
        <f t="shared" si="386"/>
        <v>3</v>
      </c>
      <c r="R3440">
        <v>3</v>
      </c>
      <c r="AJ3440">
        <f>VLOOKUP(M3440,spp!A:C,3,FALSE)</f>
        <v>1.26E-2</v>
      </c>
      <c r="AK3440">
        <f>VLOOKUP(M3440,spp!A:D,4,FALSE)</f>
        <v>3</v>
      </c>
      <c r="AL3440">
        <f t="shared" si="381"/>
        <v>73.828125</v>
      </c>
      <c r="AM3440">
        <f t="shared" si="382"/>
        <v>1.845703125</v>
      </c>
      <c r="AN3440">
        <f t="shared" si="383"/>
        <v>18.45703125</v>
      </c>
      <c r="AO3440">
        <f t="shared" si="384"/>
        <v>1.8457031249999999E-2</v>
      </c>
      <c r="AP3440">
        <f t="shared" si="385"/>
        <v>0.06</v>
      </c>
      <c r="AQ3440">
        <f>VLOOKUP(M3440,spp!A:H,8,FALSE)</f>
        <v>3.5</v>
      </c>
      <c r="AR3440" t="str">
        <f>VLOOKUP(M3440,spp!A:K,10,FALSE)</f>
        <v>Depredador</v>
      </c>
      <c r="AS3440" t="str">
        <f>VLOOKUP(M3440,spp!A:L,12,FALSE)</f>
        <v>LC</v>
      </c>
    </row>
    <row r="3441" spans="1:45" x14ac:dyDescent="0.3">
      <c r="A3441">
        <v>6</v>
      </c>
      <c r="B3441" s="2" t="s">
        <v>983</v>
      </c>
      <c r="C3441" s="2" t="s">
        <v>990</v>
      </c>
      <c r="D3441" s="2" t="s">
        <v>1240</v>
      </c>
      <c r="E3441" s="2" t="s">
        <v>1123</v>
      </c>
      <c r="F3441">
        <v>3</v>
      </c>
      <c r="G3441" s="1">
        <v>41657</v>
      </c>
      <c r="H3441" s="61">
        <v>2014</v>
      </c>
      <c r="I3441" s="5" t="s">
        <v>986</v>
      </c>
      <c r="J3441" s="1">
        <v>41677</v>
      </c>
      <c r="K3441" s="66">
        <v>4.3</v>
      </c>
      <c r="L3441" t="str">
        <f t="shared" si="380"/>
        <v>Somero</v>
      </c>
      <c r="M3441" s="2" t="s">
        <v>1053</v>
      </c>
      <c r="N3441" t="str">
        <f>VLOOKUP(M3441,spp!A:B,2,FALSE)</f>
        <v>Halichoeres chierchiae</v>
      </c>
      <c r="O3441">
        <f t="shared" si="386"/>
        <v>3</v>
      </c>
      <c r="Q3441">
        <v>3</v>
      </c>
      <c r="AJ3441">
        <f>VLOOKUP(M3441,spp!A:C,3,FALSE)</f>
        <v>1.26E-2</v>
      </c>
      <c r="AK3441">
        <f>VLOOKUP(M3441,spp!A:D,4,FALSE)</f>
        <v>3</v>
      </c>
      <c r="AL3441">
        <f t="shared" si="381"/>
        <v>15.946874999999999</v>
      </c>
      <c r="AM3441">
        <f t="shared" si="382"/>
        <v>0.39867187499999995</v>
      </c>
      <c r="AN3441">
        <f t="shared" si="383"/>
        <v>3.9867187499999996</v>
      </c>
      <c r="AO3441">
        <f t="shared" si="384"/>
        <v>3.9867187499999998E-3</v>
      </c>
      <c r="AP3441">
        <f t="shared" si="385"/>
        <v>0.06</v>
      </c>
      <c r="AQ3441">
        <f>VLOOKUP(M3441,spp!A:H,8,FALSE)</f>
        <v>3.5</v>
      </c>
      <c r="AR3441" t="str">
        <f>VLOOKUP(M3441,spp!A:K,10,FALSE)</f>
        <v>Depredador</v>
      </c>
      <c r="AS3441" t="str">
        <f>VLOOKUP(M3441,spp!A:L,12,FALSE)</f>
        <v>LC</v>
      </c>
    </row>
    <row r="3442" spans="1:45" x14ac:dyDescent="0.3">
      <c r="A3442">
        <v>6</v>
      </c>
      <c r="B3442" s="2" t="s">
        <v>983</v>
      </c>
      <c r="C3442" s="2" t="s">
        <v>990</v>
      </c>
      <c r="D3442" s="2" t="s">
        <v>1240</v>
      </c>
      <c r="E3442" s="2" t="s">
        <v>1123</v>
      </c>
      <c r="F3442">
        <v>2</v>
      </c>
      <c r="G3442" s="1">
        <v>41657</v>
      </c>
      <c r="H3442" s="61">
        <v>2014</v>
      </c>
      <c r="I3442" s="5" t="s">
        <v>986</v>
      </c>
      <c r="J3442" s="1">
        <v>41677</v>
      </c>
      <c r="K3442" s="66">
        <v>4.2</v>
      </c>
      <c r="L3442" t="str">
        <f t="shared" si="380"/>
        <v>Somero</v>
      </c>
      <c r="M3442" s="2" t="s">
        <v>1053</v>
      </c>
      <c r="N3442" t="str">
        <f>VLOOKUP(M3442,spp!A:B,2,FALSE)</f>
        <v>Halichoeres chierchiae</v>
      </c>
      <c r="O3442">
        <f t="shared" si="386"/>
        <v>5</v>
      </c>
      <c r="R3442">
        <v>5</v>
      </c>
      <c r="AJ3442">
        <f>VLOOKUP(M3442,spp!A:C,3,FALSE)</f>
        <v>1.26E-2</v>
      </c>
      <c r="AK3442">
        <f>VLOOKUP(M3442,spp!A:D,4,FALSE)</f>
        <v>3</v>
      </c>
      <c r="AL3442">
        <f t="shared" si="381"/>
        <v>123.046875</v>
      </c>
      <c r="AM3442">
        <f t="shared" si="382"/>
        <v>3.076171875</v>
      </c>
      <c r="AN3442">
        <f t="shared" si="383"/>
        <v>30.76171875</v>
      </c>
      <c r="AO3442">
        <f t="shared" si="384"/>
        <v>3.076171875E-2</v>
      </c>
      <c r="AP3442">
        <f t="shared" si="385"/>
        <v>0.1</v>
      </c>
      <c r="AQ3442">
        <f>VLOOKUP(M3442,spp!A:H,8,FALSE)</f>
        <v>3.5</v>
      </c>
      <c r="AR3442" t="str">
        <f>VLOOKUP(M3442,spp!A:K,10,FALSE)</f>
        <v>Depredador</v>
      </c>
      <c r="AS3442" t="str">
        <f>VLOOKUP(M3442,spp!A:L,12,FALSE)</f>
        <v>LC</v>
      </c>
    </row>
    <row r="3443" spans="1:45" x14ac:dyDescent="0.3">
      <c r="A3443">
        <v>6</v>
      </c>
      <c r="B3443" s="2" t="s">
        <v>983</v>
      </c>
      <c r="C3443" s="2" t="s">
        <v>990</v>
      </c>
      <c r="D3443" s="2" t="s">
        <v>1240</v>
      </c>
      <c r="E3443" s="2" t="s">
        <v>1123</v>
      </c>
      <c r="F3443">
        <v>2</v>
      </c>
      <c r="G3443" s="1">
        <v>41657</v>
      </c>
      <c r="H3443" s="61">
        <v>2014</v>
      </c>
      <c r="I3443" s="5" t="s">
        <v>986</v>
      </c>
      <c r="J3443" s="1">
        <v>41677</v>
      </c>
      <c r="K3443" s="66">
        <v>4.2</v>
      </c>
      <c r="L3443" t="str">
        <f t="shared" si="380"/>
        <v>Somero</v>
      </c>
      <c r="M3443" s="2" t="s">
        <v>1030</v>
      </c>
      <c r="N3443" t="str">
        <f>VLOOKUP(M3443,spp!A:B,2,FALSE)</f>
        <v>Kyphosus analogus</v>
      </c>
      <c r="O3443">
        <f t="shared" si="386"/>
        <v>4</v>
      </c>
      <c r="T3443">
        <v>4</v>
      </c>
      <c r="AJ3443">
        <f>VLOOKUP(M3443,spp!A:C,3,FALSE)</f>
        <v>2.18E-2</v>
      </c>
      <c r="AK3443">
        <f>VLOOKUP(M3443,spp!A:D,4,FALSE)</f>
        <v>3</v>
      </c>
      <c r="AL3443">
        <f t="shared" si="381"/>
        <v>1362.5</v>
      </c>
      <c r="AM3443">
        <f t="shared" si="382"/>
        <v>34.0625</v>
      </c>
      <c r="AN3443">
        <f t="shared" si="383"/>
        <v>340.625</v>
      </c>
      <c r="AO3443">
        <f t="shared" si="384"/>
        <v>0.34062500000000001</v>
      </c>
      <c r="AP3443">
        <f t="shared" si="385"/>
        <v>0.08</v>
      </c>
      <c r="AQ3443">
        <f>VLOOKUP(M3443,spp!A:H,8,FALSE)</f>
        <v>2</v>
      </c>
      <c r="AR3443" t="str">
        <f>VLOOKUP(M3443,spp!A:K,10,FALSE)</f>
        <v>Herbívoro</v>
      </c>
      <c r="AS3443" t="str">
        <f>VLOOKUP(M3443,spp!A:L,12,FALSE)</f>
        <v>LC</v>
      </c>
    </row>
    <row r="3444" spans="1:45" x14ac:dyDescent="0.3">
      <c r="A3444">
        <v>6</v>
      </c>
      <c r="B3444" s="2" t="s">
        <v>983</v>
      </c>
      <c r="C3444" s="2" t="s">
        <v>990</v>
      </c>
      <c r="D3444" s="2" t="s">
        <v>1240</v>
      </c>
      <c r="E3444" s="2" t="s">
        <v>1123</v>
      </c>
      <c r="F3444">
        <v>2</v>
      </c>
      <c r="G3444" s="1">
        <v>41657</v>
      </c>
      <c r="H3444" s="61">
        <v>2014</v>
      </c>
      <c r="I3444" s="5" t="s">
        <v>986</v>
      </c>
      <c r="J3444" s="1">
        <v>41677</v>
      </c>
      <c r="K3444" s="66">
        <v>4.2</v>
      </c>
      <c r="L3444" t="str">
        <f t="shared" si="380"/>
        <v>Somero</v>
      </c>
      <c r="M3444" s="2" t="s">
        <v>1050</v>
      </c>
      <c r="N3444" t="str">
        <f>VLOOKUP(M3444,spp!A:B,2,FALSE)</f>
        <v>Stegastes flavilatus</v>
      </c>
      <c r="O3444">
        <f t="shared" si="386"/>
        <v>5</v>
      </c>
      <c r="R3444">
        <v>5</v>
      </c>
      <c r="AJ3444">
        <f>VLOOKUP(M3444,spp!A:C,3,FALSE)</f>
        <v>3.49E-2</v>
      </c>
      <c r="AK3444">
        <f>VLOOKUP(M3444,spp!A:D,4,FALSE)</f>
        <v>2</v>
      </c>
      <c r="AL3444">
        <f t="shared" si="381"/>
        <v>27.265625</v>
      </c>
      <c r="AM3444">
        <f t="shared" si="382"/>
        <v>0.681640625</v>
      </c>
      <c r="AN3444">
        <f t="shared" si="383"/>
        <v>6.81640625</v>
      </c>
      <c r="AO3444">
        <f t="shared" si="384"/>
        <v>6.8164062500000004E-3</v>
      </c>
      <c r="AP3444">
        <f t="shared" si="385"/>
        <v>0.1</v>
      </c>
      <c r="AQ3444">
        <f>VLOOKUP(M3444,spp!A:H,8,FALSE)</f>
        <v>2</v>
      </c>
      <c r="AR3444" t="str">
        <f>VLOOKUP(M3444,spp!A:K,10,FALSE)</f>
        <v>Herbívoro</v>
      </c>
      <c r="AS3444" t="str">
        <f>VLOOKUP(M3444,spp!A:L,12,FALSE)</f>
        <v>LC</v>
      </c>
    </row>
    <row r="3445" spans="1:45" x14ac:dyDescent="0.3">
      <c r="A3445">
        <v>6</v>
      </c>
      <c r="B3445" s="2" t="s">
        <v>983</v>
      </c>
      <c r="C3445" s="2" t="s">
        <v>990</v>
      </c>
      <c r="D3445" s="2" t="s">
        <v>1240</v>
      </c>
      <c r="E3445" s="2" t="s">
        <v>1123</v>
      </c>
      <c r="F3445">
        <v>2</v>
      </c>
      <c r="G3445" s="1">
        <v>41657</v>
      </c>
      <c r="H3445" s="61">
        <v>2014</v>
      </c>
      <c r="I3445" s="5" t="s">
        <v>986</v>
      </c>
      <c r="J3445" s="1">
        <v>41677</v>
      </c>
      <c r="K3445" s="66">
        <v>4.2</v>
      </c>
      <c r="L3445" t="str">
        <f t="shared" si="380"/>
        <v>Somero</v>
      </c>
      <c r="M3445" s="2" t="s">
        <v>1054</v>
      </c>
      <c r="N3445" t="str">
        <f>VLOOKUP(M3445,spp!A:B,2,FALSE)</f>
        <v>Halichoeres nicholsi</v>
      </c>
      <c r="O3445">
        <f t="shared" si="386"/>
        <v>2</v>
      </c>
      <c r="S3445">
        <v>2</v>
      </c>
      <c r="AJ3445">
        <f>VLOOKUP(M3445,spp!A:C,3,FALSE)</f>
        <v>1.26E-2</v>
      </c>
      <c r="AK3445">
        <f>VLOOKUP(M3445,spp!A:D,4,FALSE)</f>
        <v>3</v>
      </c>
      <c r="AL3445">
        <f t="shared" si="381"/>
        <v>135.05625000000001</v>
      </c>
      <c r="AM3445">
        <f t="shared" si="382"/>
        <v>3.3764062500000001</v>
      </c>
      <c r="AN3445">
        <f t="shared" si="383"/>
        <v>33.764062500000001</v>
      </c>
      <c r="AO3445">
        <f t="shared" si="384"/>
        <v>3.3764062500000004E-2</v>
      </c>
      <c r="AP3445">
        <f t="shared" si="385"/>
        <v>0.04</v>
      </c>
      <c r="AQ3445">
        <f>VLOOKUP(M3445,spp!A:H,8,FALSE)</f>
        <v>4</v>
      </c>
      <c r="AR3445" t="str">
        <f>VLOOKUP(M3445,spp!A:K,10,FALSE)</f>
        <v>Depredador Tope</v>
      </c>
      <c r="AS3445" t="str">
        <f>VLOOKUP(M3445,spp!A:L,12,FALSE)</f>
        <v>LC</v>
      </c>
    </row>
    <row r="3446" spans="1:45" x14ac:dyDescent="0.3">
      <c r="A3446">
        <v>6</v>
      </c>
      <c r="B3446" s="2" t="s">
        <v>983</v>
      </c>
      <c r="C3446" s="2" t="s">
        <v>990</v>
      </c>
      <c r="D3446" s="2" t="s">
        <v>1240</v>
      </c>
      <c r="E3446" s="2" t="s">
        <v>1123</v>
      </c>
      <c r="F3446">
        <v>2</v>
      </c>
      <c r="G3446" s="1">
        <v>41657</v>
      </c>
      <c r="H3446" s="61">
        <v>2014</v>
      </c>
      <c r="I3446" s="5" t="s">
        <v>986</v>
      </c>
      <c r="J3446" s="1">
        <v>41677</v>
      </c>
      <c r="K3446" s="66">
        <v>4.2</v>
      </c>
      <c r="L3446" t="str">
        <f t="shared" si="380"/>
        <v>Somero</v>
      </c>
      <c r="M3446" s="2" t="s">
        <v>1083</v>
      </c>
      <c r="N3446" t="str">
        <f>VLOOKUP(M3446,spp!A:B,2,FALSE)</f>
        <v>Scorpaena mystes</v>
      </c>
      <c r="O3446">
        <f t="shared" si="386"/>
        <v>3</v>
      </c>
      <c r="Q3446">
        <v>3</v>
      </c>
      <c r="AJ3446">
        <f>VLOOKUP(M3446,spp!A:C,3,FALSE)</f>
        <v>1.95E-2</v>
      </c>
      <c r="AK3446">
        <f>VLOOKUP(M3446,spp!A:D,4,FALSE)</f>
        <v>3</v>
      </c>
      <c r="AL3446">
        <f t="shared" si="381"/>
        <v>24.6796875</v>
      </c>
      <c r="AM3446">
        <f t="shared" si="382"/>
        <v>0.61699218749999996</v>
      </c>
      <c r="AN3446">
        <f t="shared" si="383"/>
        <v>6.169921875</v>
      </c>
      <c r="AO3446">
        <f t="shared" si="384"/>
        <v>6.1699218749999996E-3</v>
      </c>
      <c r="AP3446">
        <f t="shared" si="385"/>
        <v>0.06</v>
      </c>
      <c r="AQ3446">
        <f>VLOOKUP(M3446,spp!A:H,8,FALSE)</f>
        <v>3.8</v>
      </c>
      <c r="AR3446" t="str">
        <f>VLOOKUP(M3446,spp!A:K,10,FALSE)</f>
        <v>Depredador</v>
      </c>
      <c r="AS3446" t="str">
        <f>VLOOKUP(M3446,spp!A:L,12,FALSE)</f>
        <v>LC</v>
      </c>
    </row>
    <row r="3447" spans="1:45" x14ac:dyDescent="0.3">
      <c r="A3447">
        <v>6</v>
      </c>
      <c r="B3447" s="2" t="s">
        <v>983</v>
      </c>
      <c r="C3447" s="2" t="s">
        <v>990</v>
      </c>
      <c r="D3447" s="2" t="s">
        <v>1240</v>
      </c>
      <c r="E3447" s="2" t="s">
        <v>1123</v>
      </c>
      <c r="F3447">
        <v>2</v>
      </c>
      <c r="G3447" s="1">
        <v>41657</v>
      </c>
      <c r="H3447" s="61">
        <v>2014</v>
      </c>
      <c r="I3447" s="5" t="s">
        <v>986</v>
      </c>
      <c r="J3447" s="1">
        <v>41677</v>
      </c>
      <c r="K3447" s="66">
        <v>4.2</v>
      </c>
      <c r="L3447" t="str">
        <f t="shared" si="380"/>
        <v>Somero</v>
      </c>
      <c r="M3447" s="2" t="s">
        <v>1031</v>
      </c>
      <c r="N3447" t="str">
        <f>VLOOKUP(M3447,spp!A:B,2,FALSE)</f>
        <v>Ophioblennius steindachneri</v>
      </c>
      <c r="O3447">
        <f t="shared" si="386"/>
        <v>2</v>
      </c>
      <c r="R3447">
        <v>2</v>
      </c>
      <c r="AJ3447">
        <f>VLOOKUP(M3447,spp!A:C,3,FALSE)</f>
        <v>3</v>
      </c>
      <c r="AK3447">
        <f>VLOOKUP(M3447,spp!A:D,4,FALSE)</f>
        <v>2.379</v>
      </c>
      <c r="AL3447">
        <f t="shared" si="381"/>
        <v>2441.7442367682265</v>
      </c>
      <c r="AM3447">
        <f t="shared" si="382"/>
        <v>61.04360591920566</v>
      </c>
      <c r="AN3447">
        <f t="shared" si="383"/>
        <v>610.43605919205663</v>
      </c>
      <c r="AO3447">
        <f t="shared" si="384"/>
        <v>0.61043605919205668</v>
      </c>
      <c r="AP3447">
        <f t="shared" si="385"/>
        <v>0.04</v>
      </c>
      <c r="AQ3447">
        <f>VLOOKUP(M3447,spp!A:H,8,FALSE)</f>
        <v>2.7</v>
      </c>
      <c r="AR3447" t="str">
        <f>VLOOKUP(M3447,spp!A:K,10,FALSE)</f>
        <v>Herbívoro</v>
      </c>
      <c r="AS3447" t="str">
        <f>VLOOKUP(M3447,spp!A:L,12,FALSE)</f>
        <v>LC</v>
      </c>
    </row>
    <row r="3448" spans="1:45" x14ac:dyDescent="0.3">
      <c r="A3448">
        <v>6</v>
      </c>
      <c r="B3448" s="2" t="s">
        <v>983</v>
      </c>
      <c r="C3448" s="2" t="s">
        <v>990</v>
      </c>
      <c r="D3448" s="2" t="s">
        <v>1240</v>
      </c>
      <c r="E3448" s="2" t="s">
        <v>1123</v>
      </c>
      <c r="F3448">
        <v>3</v>
      </c>
      <c r="G3448" s="1">
        <v>41657</v>
      </c>
      <c r="H3448" s="61">
        <v>2014</v>
      </c>
      <c r="I3448" s="5" t="s">
        <v>986</v>
      </c>
      <c r="J3448" s="1">
        <v>41677</v>
      </c>
      <c r="K3448" s="66">
        <v>4</v>
      </c>
      <c r="L3448" t="str">
        <f t="shared" si="380"/>
        <v>Somero</v>
      </c>
      <c r="M3448" s="2" t="s">
        <v>1036</v>
      </c>
      <c r="N3448" t="str">
        <f>VLOOKUP(M3448,spp!A:B,2,FALSE)</f>
        <v>Chaetodon humeralis</v>
      </c>
      <c r="O3448">
        <f t="shared" si="386"/>
        <v>4</v>
      </c>
      <c r="R3448">
        <v>4</v>
      </c>
      <c r="AJ3448">
        <f>VLOOKUP(M3448,spp!A:C,3,FALSE)</f>
        <v>2</v>
      </c>
      <c r="AK3448">
        <f>VLOOKUP(M3448,spp!A:D,4,FALSE)</f>
        <v>2.9895</v>
      </c>
      <c r="AL3448">
        <f t="shared" si="381"/>
        <v>15216.069066405376</v>
      </c>
      <c r="AM3448">
        <f t="shared" si="382"/>
        <v>380.40172666013439</v>
      </c>
      <c r="AN3448">
        <f t="shared" si="383"/>
        <v>3804.0172666013441</v>
      </c>
      <c r="AO3448">
        <f t="shared" si="384"/>
        <v>3.8040172666013441</v>
      </c>
      <c r="AP3448">
        <f t="shared" si="385"/>
        <v>0.08</v>
      </c>
      <c r="AQ3448">
        <f>VLOOKUP(M3448,spp!A:H,8,FALSE)</f>
        <v>2.7</v>
      </c>
      <c r="AR3448" t="str">
        <f>VLOOKUP(M3448,spp!A:K,10,FALSE)</f>
        <v>Herbívoro</v>
      </c>
      <c r="AS3448" t="str">
        <f>VLOOKUP(M3448,spp!A:L,12,FALSE)</f>
        <v>LC</v>
      </c>
    </row>
    <row r="3449" spans="1:45" x14ac:dyDescent="0.3">
      <c r="A3449">
        <v>6</v>
      </c>
      <c r="B3449" s="2" t="s">
        <v>983</v>
      </c>
      <c r="C3449" s="2" t="s">
        <v>990</v>
      </c>
      <c r="D3449" s="2" t="s">
        <v>1240</v>
      </c>
      <c r="E3449" s="2" t="s">
        <v>1123</v>
      </c>
      <c r="F3449">
        <v>3</v>
      </c>
      <c r="G3449" s="1">
        <v>41657</v>
      </c>
      <c r="H3449" s="61">
        <v>2014</v>
      </c>
      <c r="I3449" s="5" t="s">
        <v>986</v>
      </c>
      <c r="J3449" s="1">
        <v>41677</v>
      </c>
      <c r="K3449" s="66">
        <v>4</v>
      </c>
      <c r="L3449" t="str">
        <f t="shared" si="380"/>
        <v>Somero</v>
      </c>
      <c r="M3449" s="2" t="s">
        <v>1019</v>
      </c>
      <c r="N3449" t="str">
        <f>VLOOKUP(M3449,spp!A:B,2,FALSE)</f>
        <v>Stegastes acapulcoensis</v>
      </c>
      <c r="O3449">
        <f t="shared" si="386"/>
        <v>5</v>
      </c>
      <c r="R3449">
        <v>5</v>
      </c>
      <c r="AJ3449">
        <f>VLOOKUP(M3449,spp!A:C,3,FALSE)</f>
        <v>3.49E-2</v>
      </c>
      <c r="AK3449">
        <f>VLOOKUP(M3449,spp!A:D,4,FALSE)</f>
        <v>2</v>
      </c>
      <c r="AL3449">
        <f t="shared" si="381"/>
        <v>27.265625</v>
      </c>
      <c r="AM3449">
        <f t="shared" si="382"/>
        <v>0.681640625</v>
      </c>
      <c r="AN3449">
        <f t="shared" si="383"/>
        <v>6.81640625</v>
      </c>
      <c r="AO3449">
        <f t="shared" si="384"/>
        <v>6.8164062500000004E-3</v>
      </c>
      <c r="AP3449">
        <f t="shared" si="385"/>
        <v>0.1</v>
      </c>
      <c r="AQ3449">
        <f>VLOOKUP(M3449,spp!A:H,8,FALSE)</f>
        <v>2</v>
      </c>
      <c r="AR3449" t="str">
        <f>VLOOKUP(M3449,spp!A:K,10,FALSE)</f>
        <v>Herbívoro</v>
      </c>
      <c r="AS3449" t="str">
        <f>VLOOKUP(M3449,spp!A:L,12,FALSE)</f>
        <v>LC</v>
      </c>
    </row>
    <row r="3450" spans="1:45" x14ac:dyDescent="0.3">
      <c r="A3450">
        <v>6</v>
      </c>
      <c r="B3450" s="2" t="s">
        <v>983</v>
      </c>
      <c r="C3450" s="2" t="s">
        <v>990</v>
      </c>
      <c r="D3450" s="2" t="s">
        <v>1240</v>
      </c>
      <c r="E3450" s="2" t="s">
        <v>1123</v>
      </c>
      <c r="F3450">
        <v>3</v>
      </c>
      <c r="G3450" s="1">
        <v>41657</v>
      </c>
      <c r="H3450" s="61">
        <v>2014</v>
      </c>
      <c r="I3450" s="5" t="s">
        <v>986</v>
      </c>
      <c r="J3450" s="1">
        <v>41677</v>
      </c>
      <c r="K3450" s="66">
        <v>4</v>
      </c>
      <c r="L3450" t="str">
        <f t="shared" si="380"/>
        <v>Somero</v>
      </c>
      <c r="M3450" s="2" t="s">
        <v>1027</v>
      </c>
      <c r="N3450" t="str">
        <f>VLOOKUP(M3450,spp!A:B,2,FALSE)</f>
        <v>Halichoeres notospilus</v>
      </c>
      <c r="O3450">
        <f t="shared" si="386"/>
        <v>6</v>
      </c>
      <c r="R3450">
        <v>6</v>
      </c>
      <c r="AJ3450">
        <f>VLOOKUP(M3450,spp!A:C,3,FALSE)</f>
        <v>1.26E-2</v>
      </c>
      <c r="AK3450">
        <f>VLOOKUP(M3450,spp!A:D,4,FALSE)</f>
        <v>3</v>
      </c>
      <c r="AL3450">
        <f t="shared" si="381"/>
        <v>147.65625</v>
      </c>
      <c r="AM3450">
        <f t="shared" si="382"/>
        <v>3.69140625</v>
      </c>
      <c r="AN3450">
        <f t="shared" si="383"/>
        <v>36.9140625</v>
      </c>
      <c r="AO3450">
        <f t="shared" si="384"/>
        <v>3.6914062499999997E-2</v>
      </c>
      <c r="AP3450">
        <f t="shared" si="385"/>
        <v>0.12</v>
      </c>
      <c r="AQ3450">
        <f>VLOOKUP(M3450,spp!A:H,8,FALSE)</f>
        <v>3.5</v>
      </c>
      <c r="AR3450" t="str">
        <f>VLOOKUP(M3450,spp!A:K,10,FALSE)</f>
        <v>Depredador</v>
      </c>
      <c r="AS3450" t="str">
        <f>VLOOKUP(M3450,spp!A:L,12,FALSE)</f>
        <v>LC</v>
      </c>
    </row>
    <row r="3451" spans="1:45" x14ac:dyDescent="0.3">
      <c r="A3451">
        <v>6</v>
      </c>
      <c r="B3451" s="2" t="s">
        <v>983</v>
      </c>
      <c r="C3451" s="2" t="s">
        <v>990</v>
      </c>
      <c r="D3451" s="2" t="s">
        <v>1240</v>
      </c>
      <c r="E3451" s="2" t="s">
        <v>1123</v>
      </c>
      <c r="F3451">
        <v>3</v>
      </c>
      <c r="G3451" s="1">
        <v>41657</v>
      </c>
      <c r="H3451" s="61">
        <v>2014</v>
      </c>
      <c r="I3451" s="5" t="s">
        <v>986</v>
      </c>
      <c r="J3451" s="1">
        <v>41677</v>
      </c>
      <c r="K3451" s="66">
        <v>4</v>
      </c>
      <c r="L3451" t="str">
        <f t="shared" si="380"/>
        <v>Somero</v>
      </c>
      <c r="M3451" s="2" t="s">
        <v>1030</v>
      </c>
      <c r="N3451" t="str">
        <f>VLOOKUP(M3451,spp!A:B,2,FALSE)</f>
        <v>Kyphosus analogus</v>
      </c>
      <c r="O3451">
        <f t="shared" si="386"/>
        <v>30</v>
      </c>
      <c r="S3451">
        <v>30</v>
      </c>
      <c r="AJ3451">
        <f>VLOOKUP(M3451,spp!A:C,3,FALSE)</f>
        <v>2.18E-2</v>
      </c>
      <c r="AK3451">
        <f>VLOOKUP(M3451,spp!A:D,4,FALSE)</f>
        <v>3</v>
      </c>
      <c r="AL3451">
        <f t="shared" si="381"/>
        <v>3505.03125</v>
      </c>
      <c r="AM3451">
        <f t="shared" si="382"/>
        <v>87.625781250000003</v>
      </c>
      <c r="AN3451">
        <f t="shared" si="383"/>
        <v>876.2578125</v>
      </c>
      <c r="AO3451">
        <f t="shared" si="384"/>
        <v>0.87625781250000001</v>
      </c>
      <c r="AP3451">
        <f t="shared" si="385"/>
        <v>0.6</v>
      </c>
      <c r="AQ3451">
        <f>VLOOKUP(M3451,spp!A:H,8,FALSE)</f>
        <v>2</v>
      </c>
      <c r="AR3451" t="str">
        <f>VLOOKUP(M3451,spp!A:K,10,FALSE)</f>
        <v>Herbívoro</v>
      </c>
      <c r="AS3451" t="str">
        <f>VLOOKUP(M3451,spp!A:L,12,FALSE)</f>
        <v>LC</v>
      </c>
    </row>
    <row r="3452" spans="1:45" x14ac:dyDescent="0.3">
      <c r="A3452">
        <v>6</v>
      </c>
      <c r="B3452" s="2" t="s">
        <v>983</v>
      </c>
      <c r="C3452" s="2" t="s">
        <v>990</v>
      </c>
      <c r="D3452" s="2" t="s">
        <v>1240</v>
      </c>
      <c r="E3452" s="2" t="s">
        <v>1123</v>
      </c>
      <c r="F3452">
        <v>3</v>
      </c>
      <c r="G3452" s="1">
        <v>41657</v>
      </c>
      <c r="H3452" s="61">
        <v>2014</v>
      </c>
      <c r="I3452" s="5" t="s">
        <v>986</v>
      </c>
      <c r="J3452" s="1">
        <v>41677</v>
      </c>
      <c r="K3452" s="66">
        <v>4</v>
      </c>
      <c r="L3452" t="str">
        <f t="shared" si="380"/>
        <v>Somero</v>
      </c>
      <c r="M3452" s="2" t="s">
        <v>1046</v>
      </c>
      <c r="N3452" t="str">
        <f>VLOOKUP(M3452,spp!A:B,2,FALSE)</f>
        <v>Arothron meleagris</v>
      </c>
      <c r="O3452">
        <f t="shared" si="386"/>
        <v>1</v>
      </c>
      <c r="R3452">
        <v>1</v>
      </c>
      <c r="AJ3452">
        <f>VLOOKUP(M3452,spp!A:C,3,FALSE)</f>
        <v>3</v>
      </c>
      <c r="AK3452">
        <f>VLOOKUP(M3452,spp!A:D,4,FALSE)</f>
        <v>2</v>
      </c>
      <c r="AL3452">
        <f t="shared" si="381"/>
        <v>468.75</v>
      </c>
      <c r="AM3452">
        <f t="shared" si="382"/>
        <v>11.71875</v>
      </c>
      <c r="AN3452">
        <f t="shared" si="383"/>
        <v>117.1875</v>
      </c>
      <c r="AO3452">
        <f t="shared" si="384"/>
        <v>0.1171875</v>
      </c>
      <c r="AP3452">
        <f t="shared" si="385"/>
        <v>0.02</v>
      </c>
      <c r="AQ3452">
        <f>VLOOKUP(M3452,spp!A:H,8,FALSE)</f>
        <v>3.4</v>
      </c>
      <c r="AR3452" t="str">
        <f>VLOOKUP(M3452,spp!A:K,10,FALSE)</f>
        <v>Depredador</v>
      </c>
      <c r="AS3452" t="str">
        <f>VLOOKUP(M3452,spp!A:L,12,FALSE)</f>
        <v>NE</v>
      </c>
    </row>
    <row r="3453" spans="1:45" x14ac:dyDescent="0.3">
      <c r="A3453">
        <v>6</v>
      </c>
      <c r="B3453" s="2" t="s">
        <v>983</v>
      </c>
      <c r="C3453" s="2" t="s">
        <v>990</v>
      </c>
      <c r="D3453" s="2" t="s">
        <v>1240</v>
      </c>
      <c r="E3453" s="2" t="s">
        <v>1123</v>
      </c>
      <c r="F3453">
        <v>3</v>
      </c>
      <c r="G3453" s="1">
        <v>41657</v>
      </c>
      <c r="H3453" s="61">
        <v>2014</v>
      </c>
      <c r="I3453" s="5" t="s">
        <v>986</v>
      </c>
      <c r="J3453" s="1">
        <v>41677</v>
      </c>
      <c r="K3453" s="66">
        <v>4</v>
      </c>
      <c r="L3453" t="str">
        <f t="shared" si="380"/>
        <v>Somero</v>
      </c>
      <c r="M3453" s="2" t="s">
        <v>1025</v>
      </c>
      <c r="N3453" t="str">
        <f>VLOOKUP(M3453,spp!A:B,2,FALSE)</f>
        <v>Abudefduf troschelii</v>
      </c>
      <c r="O3453">
        <f t="shared" si="386"/>
        <v>5</v>
      </c>
      <c r="Q3453">
        <v>5</v>
      </c>
      <c r="AJ3453">
        <f>VLOOKUP(M3453,spp!A:C,3,FALSE)</f>
        <v>1.6E-2</v>
      </c>
      <c r="AK3453">
        <f>VLOOKUP(M3453,spp!A:D,4,FALSE)</f>
        <v>3</v>
      </c>
      <c r="AL3453">
        <f t="shared" si="381"/>
        <v>33.75</v>
      </c>
      <c r="AM3453">
        <f t="shared" si="382"/>
        <v>0.84375</v>
      </c>
      <c r="AN3453">
        <f t="shared" si="383"/>
        <v>8.4375</v>
      </c>
      <c r="AO3453">
        <f t="shared" si="384"/>
        <v>8.4375000000000006E-3</v>
      </c>
      <c r="AP3453">
        <f t="shared" si="385"/>
        <v>0.1</v>
      </c>
      <c r="AQ3453">
        <f>VLOOKUP(M3453,spp!A:H,8,FALSE)</f>
        <v>3</v>
      </c>
      <c r="AR3453" t="str">
        <f>VLOOKUP(M3453,spp!A:K,10,FALSE)</f>
        <v>Planctívoro</v>
      </c>
      <c r="AS3453" t="str">
        <f>VLOOKUP(M3453,spp!A:L,12,FALSE)</f>
        <v>LC</v>
      </c>
    </row>
    <row r="3454" spans="1:45" x14ac:dyDescent="0.3">
      <c r="A3454">
        <v>6</v>
      </c>
      <c r="B3454" s="2" t="s">
        <v>983</v>
      </c>
      <c r="C3454" s="2" t="s">
        <v>990</v>
      </c>
      <c r="D3454" s="2" t="s">
        <v>1240</v>
      </c>
      <c r="E3454" s="2" t="s">
        <v>1123</v>
      </c>
      <c r="F3454">
        <v>3</v>
      </c>
      <c r="G3454" s="1">
        <v>41657</v>
      </c>
      <c r="H3454" s="61">
        <v>2014</v>
      </c>
      <c r="I3454" s="5" t="s">
        <v>986</v>
      </c>
      <c r="J3454" s="1">
        <v>41677</v>
      </c>
      <c r="K3454" s="66">
        <v>4</v>
      </c>
      <c r="L3454" t="str">
        <f t="shared" si="380"/>
        <v>Somero</v>
      </c>
      <c r="M3454" s="2" t="s">
        <v>1032</v>
      </c>
      <c r="N3454" t="str">
        <f>VLOOKUP(M3454,spp!A:B,2,FALSE)</f>
        <v>Lutjanus argentiventris</v>
      </c>
      <c r="O3454">
        <f t="shared" si="386"/>
        <v>2</v>
      </c>
      <c r="T3454">
        <v>2</v>
      </c>
      <c r="AJ3454">
        <f>VLOOKUP(M3454,spp!A:C,3,FALSE)</f>
        <v>1</v>
      </c>
      <c r="AK3454">
        <f>VLOOKUP(M3454,spp!A:D,4,FALSE)</f>
        <v>3</v>
      </c>
      <c r="AL3454">
        <f t="shared" si="381"/>
        <v>31250</v>
      </c>
      <c r="AM3454">
        <f t="shared" si="382"/>
        <v>781.25</v>
      </c>
      <c r="AN3454">
        <f t="shared" si="383"/>
        <v>7812.5</v>
      </c>
      <c r="AO3454">
        <f t="shared" si="384"/>
        <v>7.8125</v>
      </c>
      <c r="AP3454">
        <f t="shared" si="385"/>
        <v>0.04</v>
      </c>
      <c r="AQ3454">
        <f>VLOOKUP(M3454,spp!A:H,8,FALSE)</f>
        <v>4</v>
      </c>
      <c r="AR3454" t="str">
        <f>VLOOKUP(M3454,spp!A:K,10,FALSE)</f>
        <v>Depredador Tope</v>
      </c>
      <c r="AS3454" t="str">
        <f>VLOOKUP(M3454,spp!A:L,12,FALSE)</f>
        <v>LC</v>
      </c>
    </row>
    <row r="3455" spans="1:45" x14ac:dyDescent="0.3">
      <c r="A3455">
        <v>6</v>
      </c>
      <c r="B3455" s="2" t="s">
        <v>983</v>
      </c>
      <c r="C3455" s="2" t="s">
        <v>990</v>
      </c>
      <c r="D3455" s="2" t="s">
        <v>1240</v>
      </c>
      <c r="E3455" s="2" t="s">
        <v>1123</v>
      </c>
      <c r="F3455">
        <v>3</v>
      </c>
      <c r="G3455" s="1">
        <v>41657</v>
      </c>
      <c r="H3455" s="61">
        <v>2014</v>
      </c>
      <c r="I3455" s="5" t="s">
        <v>986</v>
      </c>
      <c r="J3455" s="1">
        <v>41677</v>
      </c>
      <c r="K3455" s="66">
        <v>4</v>
      </c>
      <c r="L3455" t="str">
        <f t="shared" si="380"/>
        <v>Somero</v>
      </c>
      <c r="M3455" s="2" t="s">
        <v>1028</v>
      </c>
      <c r="N3455" t="str">
        <f>VLOOKUP(M3455,spp!A:B,2,FALSE)</f>
        <v>Thalassoma lucasanum</v>
      </c>
      <c r="O3455">
        <f t="shared" si="386"/>
        <v>4</v>
      </c>
      <c r="R3455">
        <v>4</v>
      </c>
      <c r="AJ3455">
        <f>VLOOKUP(M3455,spp!A:C,3,FALSE)</f>
        <v>1.261E-2</v>
      </c>
      <c r="AK3455">
        <f>VLOOKUP(M3455,spp!A:D,4,FALSE)</f>
        <v>2</v>
      </c>
      <c r="AL3455">
        <f t="shared" si="381"/>
        <v>7.8812499999999996</v>
      </c>
      <c r="AM3455">
        <f t="shared" si="382"/>
        <v>0.19703124999999999</v>
      </c>
      <c r="AN3455">
        <f t="shared" si="383"/>
        <v>1.9703124999999999</v>
      </c>
      <c r="AO3455">
        <f t="shared" si="384"/>
        <v>1.9703124999999998E-3</v>
      </c>
      <c r="AP3455">
        <f t="shared" si="385"/>
        <v>0.08</v>
      </c>
      <c r="AQ3455">
        <f>VLOOKUP(M3455,spp!A:H,8,FALSE)</f>
        <v>3.5</v>
      </c>
      <c r="AR3455" t="str">
        <f>VLOOKUP(M3455,spp!A:K,10,FALSE)</f>
        <v>Depredador</v>
      </c>
      <c r="AS3455" t="str">
        <f>VLOOKUP(M3455,spp!A:L,12,FALSE)</f>
        <v>LC</v>
      </c>
    </row>
    <row r="3456" spans="1:45" x14ac:dyDescent="0.3">
      <c r="A3456">
        <v>6</v>
      </c>
      <c r="B3456" s="2" t="s">
        <v>983</v>
      </c>
      <c r="C3456" s="2" t="s">
        <v>990</v>
      </c>
      <c r="D3456" s="2" t="s">
        <v>1240</v>
      </c>
      <c r="E3456" s="2" t="s">
        <v>1123</v>
      </c>
      <c r="F3456">
        <v>3</v>
      </c>
      <c r="G3456" s="1">
        <v>41657</v>
      </c>
      <c r="H3456" s="61">
        <v>2014</v>
      </c>
      <c r="I3456" s="5" t="s">
        <v>986</v>
      </c>
      <c r="J3456" s="1">
        <v>41677</v>
      </c>
      <c r="K3456" s="66">
        <v>4</v>
      </c>
      <c r="L3456" t="str">
        <f t="shared" si="380"/>
        <v>Somero</v>
      </c>
      <c r="M3456" s="2" t="s">
        <v>1022</v>
      </c>
      <c r="N3456" t="str">
        <f>VLOOKUP(M3456,spp!A:B,2,FALSE)</f>
        <v>Epinephelus labriformis</v>
      </c>
      <c r="O3456">
        <f t="shared" si="386"/>
        <v>1</v>
      </c>
      <c r="R3456">
        <v>1</v>
      </c>
      <c r="AJ3456">
        <f>VLOOKUP(M3456,spp!A:C,3,FALSE)</f>
        <v>3</v>
      </c>
      <c r="AK3456">
        <f>VLOOKUP(M3456,spp!A:D,4,FALSE)</f>
        <v>2.9</v>
      </c>
      <c r="AL3456">
        <f t="shared" si="381"/>
        <v>4551.5602131781307</v>
      </c>
      <c r="AM3456">
        <f t="shared" si="382"/>
        <v>113.78900532945326</v>
      </c>
      <c r="AN3456">
        <f t="shared" si="383"/>
        <v>1137.8900532945327</v>
      </c>
      <c r="AO3456">
        <f t="shared" si="384"/>
        <v>1.1378900532945326</v>
      </c>
      <c r="AP3456">
        <f t="shared" si="385"/>
        <v>0.02</v>
      </c>
      <c r="AQ3456">
        <f>VLOOKUP(M3456,spp!A:H,8,FALSE)</f>
        <v>4</v>
      </c>
      <c r="AR3456" t="str">
        <f>VLOOKUP(M3456,spp!A:K,10,FALSE)</f>
        <v>Depredador Tope</v>
      </c>
      <c r="AS3456" t="str">
        <f>VLOOKUP(M3456,spp!A:L,12,FALSE)</f>
        <v>LC</v>
      </c>
    </row>
    <row r="3457" spans="1:45" x14ac:dyDescent="0.3">
      <c r="A3457">
        <v>22</v>
      </c>
      <c r="B3457" s="2" t="s">
        <v>983</v>
      </c>
      <c r="C3457" s="2" t="s">
        <v>1009</v>
      </c>
      <c r="D3457" s="2" t="s">
        <v>1015</v>
      </c>
      <c r="E3457" s="2" t="s">
        <v>1123</v>
      </c>
      <c r="F3457">
        <v>1</v>
      </c>
      <c r="G3457" s="1">
        <v>41659</v>
      </c>
      <c r="H3457" s="61">
        <v>2014</v>
      </c>
      <c r="I3457" s="5" t="s">
        <v>986</v>
      </c>
      <c r="J3457" s="1">
        <v>41677</v>
      </c>
      <c r="K3457" s="66">
        <v>2</v>
      </c>
      <c r="L3457" t="str">
        <f t="shared" si="380"/>
        <v>Somero</v>
      </c>
      <c r="M3457" s="2" t="s">
        <v>1019</v>
      </c>
      <c r="N3457" t="str">
        <f>VLOOKUP(M3457,spp!A:B,2,FALSE)</f>
        <v>Stegastes acapulcoensis</v>
      </c>
      <c r="O3457">
        <f t="shared" si="386"/>
        <v>6</v>
      </c>
      <c r="R3457">
        <v>6</v>
      </c>
      <c r="AJ3457">
        <f>VLOOKUP(M3457,spp!A:C,3,FALSE)</f>
        <v>3.49E-2</v>
      </c>
      <c r="AK3457">
        <f>VLOOKUP(M3457,spp!A:D,4,FALSE)</f>
        <v>2</v>
      </c>
      <c r="AL3457">
        <f t="shared" si="381"/>
        <v>32.71875</v>
      </c>
      <c r="AM3457">
        <f t="shared" si="382"/>
        <v>0.81796875000000002</v>
      </c>
      <c r="AN3457">
        <f t="shared" si="383"/>
        <v>8.1796875</v>
      </c>
      <c r="AO3457">
        <f t="shared" si="384"/>
        <v>8.1796874999999995E-3</v>
      </c>
      <c r="AP3457">
        <f t="shared" si="385"/>
        <v>0.12</v>
      </c>
      <c r="AQ3457">
        <f>VLOOKUP(M3457,spp!A:H,8,FALSE)</f>
        <v>2</v>
      </c>
      <c r="AR3457" t="str">
        <f>VLOOKUP(M3457,spp!A:K,10,FALSE)</f>
        <v>Herbívoro</v>
      </c>
      <c r="AS3457" t="str">
        <f>VLOOKUP(M3457,spp!A:L,12,FALSE)</f>
        <v>LC</v>
      </c>
    </row>
    <row r="3458" spans="1:45" x14ac:dyDescent="0.3">
      <c r="A3458">
        <v>22</v>
      </c>
      <c r="B3458" s="2" t="s">
        <v>983</v>
      </c>
      <c r="C3458" s="2" t="s">
        <v>1009</v>
      </c>
      <c r="D3458" s="2" t="s">
        <v>1015</v>
      </c>
      <c r="E3458" s="2" t="s">
        <v>1123</v>
      </c>
      <c r="F3458">
        <v>1</v>
      </c>
      <c r="G3458" s="1">
        <v>41659</v>
      </c>
      <c r="H3458" s="61">
        <v>2014</v>
      </c>
      <c r="I3458" s="5" t="s">
        <v>986</v>
      </c>
      <c r="J3458" s="1">
        <v>41677</v>
      </c>
      <c r="K3458" s="66">
        <v>2</v>
      </c>
      <c r="L3458" t="str">
        <f t="shared" si="380"/>
        <v>Somero</v>
      </c>
      <c r="M3458" s="2" t="s">
        <v>1028</v>
      </c>
      <c r="N3458" t="str">
        <f>VLOOKUP(M3458,spp!A:B,2,FALSE)</f>
        <v>Thalassoma lucasanum</v>
      </c>
      <c r="O3458">
        <f t="shared" si="386"/>
        <v>5</v>
      </c>
      <c r="Q3458">
        <v>4</v>
      </c>
      <c r="R3458">
        <v>1</v>
      </c>
      <c r="AJ3458">
        <f>VLOOKUP(M3458,spp!A:C,3,FALSE)</f>
        <v>1.261E-2</v>
      </c>
      <c r="AK3458">
        <f>VLOOKUP(M3458,spp!A:D,4,FALSE)</f>
        <v>2</v>
      </c>
      <c r="AL3458">
        <f t="shared" si="381"/>
        <v>4.8075624999999995</v>
      </c>
      <c r="AM3458">
        <f t="shared" si="382"/>
        <v>0.12018906249999999</v>
      </c>
      <c r="AN3458">
        <f t="shared" si="383"/>
        <v>1.2018906249999999</v>
      </c>
      <c r="AO3458">
        <f t="shared" si="384"/>
        <v>1.2018906249999998E-3</v>
      </c>
      <c r="AP3458">
        <f t="shared" si="385"/>
        <v>0.1</v>
      </c>
      <c r="AQ3458">
        <f>VLOOKUP(M3458,spp!A:H,8,FALSE)</f>
        <v>3.5</v>
      </c>
      <c r="AR3458" t="str">
        <f>VLOOKUP(M3458,spp!A:K,10,FALSE)</f>
        <v>Depredador</v>
      </c>
      <c r="AS3458" t="str">
        <f>VLOOKUP(M3458,spp!A:L,12,FALSE)</f>
        <v>LC</v>
      </c>
    </row>
    <row r="3459" spans="1:45" x14ac:dyDescent="0.3">
      <c r="A3459">
        <v>22</v>
      </c>
      <c r="B3459" s="2" t="s">
        <v>983</v>
      </c>
      <c r="C3459" s="2" t="s">
        <v>1009</v>
      </c>
      <c r="D3459" s="2" t="s">
        <v>1015</v>
      </c>
      <c r="E3459" s="2" t="s">
        <v>1123</v>
      </c>
      <c r="F3459">
        <v>1</v>
      </c>
      <c r="G3459" s="1">
        <v>41659</v>
      </c>
      <c r="H3459" s="61">
        <v>2014</v>
      </c>
      <c r="I3459" s="5" t="s">
        <v>986</v>
      </c>
      <c r="J3459" s="1">
        <v>41677</v>
      </c>
      <c r="K3459" s="66">
        <v>2</v>
      </c>
      <c r="L3459" t="str">
        <f t="shared" si="380"/>
        <v>Somero</v>
      </c>
      <c r="M3459" s="2" t="s">
        <v>1033</v>
      </c>
      <c r="N3459" t="str">
        <f>VLOOKUP(M3459,spp!A:B,2,FALSE)</f>
        <v>Cephalopholis panamensis</v>
      </c>
      <c r="O3459">
        <f t="shared" si="386"/>
        <v>2</v>
      </c>
      <c r="R3459">
        <v>2</v>
      </c>
      <c r="AJ3459">
        <f>VLOOKUP(M3459,spp!A:C,3,FALSE)</f>
        <v>2</v>
      </c>
      <c r="AK3459">
        <f>VLOOKUP(M3459,spp!A:D,4,FALSE)</f>
        <v>3</v>
      </c>
      <c r="AL3459">
        <f t="shared" si="381"/>
        <v>7812.5</v>
      </c>
      <c r="AM3459">
        <f t="shared" si="382"/>
        <v>195.3125</v>
      </c>
      <c r="AN3459">
        <f t="shared" si="383"/>
        <v>1953.125</v>
      </c>
      <c r="AO3459">
        <f t="shared" si="384"/>
        <v>1.953125</v>
      </c>
      <c r="AP3459">
        <f t="shared" si="385"/>
        <v>0.04</v>
      </c>
      <c r="AQ3459">
        <f>VLOOKUP(M3459,spp!A:H,8,FALSE)</f>
        <v>4</v>
      </c>
      <c r="AR3459" t="str">
        <f>VLOOKUP(M3459,spp!A:K,10,FALSE)</f>
        <v>Depredador Tope</v>
      </c>
      <c r="AS3459" t="str">
        <f>VLOOKUP(M3459,spp!A:L,12,FALSE)</f>
        <v>LC</v>
      </c>
    </row>
    <row r="3460" spans="1:45" x14ac:dyDescent="0.3">
      <c r="A3460">
        <v>22</v>
      </c>
      <c r="B3460" s="2" t="s">
        <v>983</v>
      </c>
      <c r="C3460" s="2" t="s">
        <v>1009</v>
      </c>
      <c r="D3460" s="2" t="s">
        <v>1015</v>
      </c>
      <c r="E3460" s="2" t="s">
        <v>1123</v>
      </c>
      <c r="F3460">
        <v>1</v>
      </c>
      <c r="G3460" s="1">
        <v>41659</v>
      </c>
      <c r="H3460" s="61">
        <v>2014</v>
      </c>
      <c r="I3460" s="5" t="s">
        <v>986</v>
      </c>
      <c r="J3460" s="1">
        <v>41677</v>
      </c>
      <c r="K3460" s="66">
        <v>2</v>
      </c>
      <c r="L3460" t="str">
        <f t="shared" ref="L3460:L3492" si="387">IF(K3460&gt;6,"Profundo","Somero")</f>
        <v>Somero</v>
      </c>
      <c r="M3460" s="2" t="s">
        <v>1043</v>
      </c>
      <c r="N3460" t="str">
        <f>VLOOKUP(M3460,spp!A:B,2,FALSE)</f>
        <v>Haemulon maculicauda</v>
      </c>
      <c r="O3460">
        <f t="shared" si="386"/>
        <v>27</v>
      </c>
      <c r="R3460">
        <v>27</v>
      </c>
      <c r="AJ3460">
        <f>VLOOKUP(M3460,spp!A:C,3,FALSE)</f>
        <v>8</v>
      </c>
      <c r="AK3460">
        <f>VLOOKUP(M3460,spp!A:D,4,FALSE)</f>
        <v>3.16</v>
      </c>
      <c r="AL3460">
        <f t="shared" ref="AL3460:AL3523" si="388">((AJ3460*$P$2^AK3460)*P3460)+((AJ3460*$Q$2^AK3460)*Q3460)+((AJ3460*$R$2^AK3460)*R3460)+((AJ3460*$S$2^AK3460)*S3460)+((AJ3460*$T$2^AK3460)*T3460)+((AJ3460*$U$2^AK3460)*U3460)+((AJ3460*$V$2^AK3460)*V3460)+((AJ3460*$W$2^AK3460)*W3460)+((AJ3460*$X$2^AK3460)*X3460)+((AJ3460*$Y$2^AK3460)*Y3460)+((AJ3460*$Z$2^AK3460)*Z3460)+((AJ3460*$AA$2^AK3460)*AA3460)+((AJ3460*$AB$2^AK3460)*AB3460)+ ((AJ3460*$AC$2^AK3460)*AC3460)+((AJ3460*$AD$2^AK3460)*AD3460)+((AJ3460*$AE$2^AK3460)*AE3460)+((AJ3460*$AF$2^AK3460)*AF3460)+((AJ3460*$AG$2^AK3460)*AG3460)+((AJ3460*$AH$2^AK3460)*AH3460)</f>
        <v>631959.71164396487</v>
      </c>
      <c r="AM3460">
        <f t="shared" ref="AM3460:AM3523" si="389">AL3460/40</f>
        <v>15798.992791099121</v>
      </c>
      <c r="AN3460">
        <f t="shared" ref="AN3460:AN3523" si="390">AM3460*10</f>
        <v>157989.92791099122</v>
      </c>
      <c r="AO3460">
        <f t="shared" ref="AO3460:AO3523" si="391">AN3460/1000</f>
        <v>157.98992791099121</v>
      </c>
      <c r="AP3460">
        <f t="shared" ref="AP3460:AP3523" si="392">O3460/$C$1</f>
        <v>0.54</v>
      </c>
      <c r="AQ3460">
        <f>VLOOKUP(M3460,spp!A:H,8,FALSE)</f>
        <v>4.2</v>
      </c>
      <c r="AR3460" t="str">
        <f>VLOOKUP(M3460,spp!A:K,10,FALSE)</f>
        <v>Depredador Tope</v>
      </c>
      <c r="AS3460" t="str">
        <f>VLOOKUP(M3460,spp!A:L,12,FALSE)</f>
        <v>LC</v>
      </c>
    </row>
    <row r="3461" spans="1:45" x14ac:dyDescent="0.3">
      <c r="A3461">
        <v>22</v>
      </c>
      <c r="B3461" s="2" t="s">
        <v>983</v>
      </c>
      <c r="C3461" s="2" t="s">
        <v>1009</v>
      </c>
      <c r="D3461" s="2" t="s">
        <v>1015</v>
      </c>
      <c r="E3461" s="2" t="s">
        <v>1123</v>
      </c>
      <c r="F3461">
        <v>1</v>
      </c>
      <c r="G3461" s="1">
        <v>41659</v>
      </c>
      <c r="H3461" s="61">
        <v>2014</v>
      </c>
      <c r="I3461" s="5" t="s">
        <v>986</v>
      </c>
      <c r="J3461" s="1">
        <v>41677</v>
      </c>
      <c r="K3461" s="66">
        <v>2</v>
      </c>
      <c r="L3461" t="str">
        <f t="shared" si="387"/>
        <v>Somero</v>
      </c>
      <c r="M3461" s="2" t="s">
        <v>1059</v>
      </c>
      <c r="N3461" t="str">
        <f>VLOOKUP(M3461,spp!A:B,2,FALSE)</f>
        <v>Gymnothorax castaneus</v>
      </c>
      <c r="O3461">
        <f t="shared" si="386"/>
        <v>1</v>
      </c>
      <c r="Y3461">
        <v>1</v>
      </c>
      <c r="AJ3461">
        <f>VLOOKUP(M3461,spp!A:C,3,FALSE)</f>
        <v>1.4E-3</v>
      </c>
      <c r="AK3461">
        <f>VLOOKUP(M3461,spp!A:D,4,FALSE)</f>
        <v>3.0122</v>
      </c>
      <c r="AL3461">
        <f t="shared" si="388"/>
        <v>622.56911683346641</v>
      </c>
      <c r="AM3461">
        <f t="shared" si="389"/>
        <v>15.564227920836661</v>
      </c>
      <c r="AN3461">
        <f t="shared" si="390"/>
        <v>155.6422792083666</v>
      </c>
      <c r="AO3461">
        <f t="shared" si="391"/>
        <v>0.1556422792083666</v>
      </c>
      <c r="AP3461">
        <f t="shared" si="392"/>
        <v>0.02</v>
      </c>
      <c r="AQ3461">
        <f>VLOOKUP(M3461,spp!A:H,8,FALSE)</f>
        <v>4</v>
      </c>
      <c r="AR3461" t="str">
        <f>VLOOKUP(M3461,spp!A:K,10,FALSE)</f>
        <v>Depredador Tope</v>
      </c>
      <c r="AS3461" t="str">
        <f>VLOOKUP(M3461,spp!A:L,12,FALSE)</f>
        <v>LC</v>
      </c>
    </row>
    <row r="3462" spans="1:45" x14ac:dyDescent="0.3">
      <c r="A3462">
        <v>22</v>
      </c>
      <c r="B3462" s="2" t="s">
        <v>983</v>
      </c>
      <c r="C3462" s="2" t="s">
        <v>1009</v>
      </c>
      <c r="D3462" s="2" t="s">
        <v>1015</v>
      </c>
      <c r="E3462" s="2" t="s">
        <v>1123</v>
      </c>
      <c r="F3462">
        <v>2</v>
      </c>
      <c r="G3462" s="1">
        <v>41659</v>
      </c>
      <c r="H3462" s="61">
        <v>2014</v>
      </c>
      <c r="I3462" s="5" t="s">
        <v>986</v>
      </c>
      <c r="J3462" s="1">
        <v>41677</v>
      </c>
      <c r="K3462" s="66">
        <v>3.5</v>
      </c>
      <c r="L3462" t="str">
        <f t="shared" si="387"/>
        <v>Somero</v>
      </c>
      <c r="M3462" s="2" t="s">
        <v>1048</v>
      </c>
      <c r="N3462" t="str">
        <f>VLOOKUP(M3462,spp!A:B,2,FALSE)</f>
        <v>Scarus ghobban</v>
      </c>
      <c r="O3462">
        <f t="shared" si="386"/>
        <v>3</v>
      </c>
      <c r="R3462">
        <v>3</v>
      </c>
      <c r="AJ3462">
        <f>VLOOKUP(M3462,spp!A:C,3,FALSE)</f>
        <v>2</v>
      </c>
      <c r="AK3462">
        <f>VLOOKUP(M3462,spp!A:D,4,FALSE)</f>
        <v>2.919</v>
      </c>
      <c r="AL3462">
        <f t="shared" si="388"/>
        <v>9550.6202782135388</v>
      </c>
      <c r="AM3462">
        <f t="shared" si="389"/>
        <v>238.76550695533848</v>
      </c>
      <c r="AN3462">
        <f t="shared" si="390"/>
        <v>2387.6550695533847</v>
      </c>
      <c r="AO3462">
        <f t="shared" si="391"/>
        <v>2.3876550695533849</v>
      </c>
      <c r="AP3462">
        <f t="shared" si="392"/>
        <v>0.06</v>
      </c>
      <c r="AQ3462">
        <f>VLOOKUP(M3462,spp!A:H,8,FALSE)</f>
        <v>2</v>
      </c>
      <c r="AR3462" t="str">
        <f>VLOOKUP(M3462,spp!A:K,10,FALSE)</f>
        <v>Herbívoro</v>
      </c>
      <c r="AS3462" t="str">
        <f>VLOOKUP(M3462,spp!A:L,12,FALSE)</f>
        <v>LC</v>
      </c>
    </row>
    <row r="3463" spans="1:45" x14ac:dyDescent="0.3">
      <c r="A3463">
        <v>22</v>
      </c>
      <c r="B3463" s="2" t="s">
        <v>983</v>
      </c>
      <c r="C3463" s="2" t="s">
        <v>1009</v>
      </c>
      <c r="D3463" s="2" t="s">
        <v>1015</v>
      </c>
      <c r="E3463" s="2" t="s">
        <v>1123</v>
      </c>
      <c r="F3463">
        <v>2</v>
      </c>
      <c r="G3463" s="1">
        <v>41659</v>
      </c>
      <c r="H3463" s="61">
        <v>2014</v>
      </c>
      <c r="I3463" s="5" t="s">
        <v>986</v>
      </c>
      <c r="J3463" s="1">
        <v>41677</v>
      </c>
      <c r="K3463" s="66">
        <v>3.5</v>
      </c>
      <c r="L3463" t="str">
        <f t="shared" si="387"/>
        <v>Somero</v>
      </c>
      <c r="M3463" s="2" t="s">
        <v>1017</v>
      </c>
      <c r="N3463" t="str">
        <f>VLOOKUP(M3463,spp!A:B,2,FALSE)</f>
        <v>Halichoeres dispilus</v>
      </c>
      <c r="O3463">
        <f t="shared" si="386"/>
        <v>60</v>
      </c>
      <c r="Q3463">
        <v>60</v>
      </c>
      <c r="AJ3463">
        <f>VLOOKUP(M3463,spp!A:C,3,FALSE)</f>
        <v>1.26E-2</v>
      </c>
      <c r="AK3463">
        <f>VLOOKUP(M3463,spp!A:D,4,FALSE)</f>
        <v>3</v>
      </c>
      <c r="AL3463">
        <f t="shared" si="388"/>
        <v>318.9375</v>
      </c>
      <c r="AM3463">
        <f t="shared" si="389"/>
        <v>7.9734375000000002</v>
      </c>
      <c r="AN3463">
        <f t="shared" si="390"/>
        <v>79.734375</v>
      </c>
      <c r="AO3463">
        <f t="shared" si="391"/>
        <v>7.9734374999999996E-2</v>
      </c>
      <c r="AP3463">
        <f t="shared" si="392"/>
        <v>1.2</v>
      </c>
      <c r="AQ3463">
        <f>VLOOKUP(M3463,spp!A:H,8,FALSE)</f>
        <v>3.9</v>
      </c>
      <c r="AR3463" t="str">
        <f>VLOOKUP(M3463,spp!A:K,10,FALSE)</f>
        <v>Depredador</v>
      </c>
      <c r="AS3463" t="str">
        <f>VLOOKUP(M3463,spp!A:L,12,FALSE)</f>
        <v>LC</v>
      </c>
    </row>
    <row r="3464" spans="1:45" x14ac:dyDescent="0.3">
      <c r="A3464">
        <v>22</v>
      </c>
      <c r="B3464" s="2" t="s">
        <v>983</v>
      </c>
      <c r="C3464" s="2" t="s">
        <v>1009</v>
      </c>
      <c r="D3464" s="2" t="s">
        <v>1015</v>
      </c>
      <c r="E3464" s="2" t="s">
        <v>1123</v>
      </c>
      <c r="F3464">
        <v>2</v>
      </c>
      <c r="G3464" s="1">
        <v>41659</v>
      </c>
      <c r="H3464" s="61">
        <v>2014</v>
      </c>
      <c r="I3464" s="5" t="s">
        <v>986</v>
      </c>
      <c r="J3464" s="1">
        <v>41677</v>
      </c>
      <c r="K3464" s="66">
        <v>3.5</v>
      </c>
      <c r="L3464" t="str">
        <f t="shared" si="387"/>
        <v>Somero</v>
      </c>
      <c r="M3464" s="2" t="s">
        <v>1028</v>
      </c>
      <c r="N3464" t="str">
        <f>VLOOKUP(M3464,spp!A:B,2,FALSE)</f>
        <v>Thalassoma lucasanum</v>
      </c>
      <c r="O3464">
        <f t="shared" si="386"/>
        <v>4</v>
      </c>
      <c r="Q3464">
        <v>4</v>
      </c>
      <c r="AJ3464">
        <f>VLOOKUP(M3464,spp!A:C,3,FALSE)</f>
        <v>1.261E-2</v>
      </c>
      <c r="AK3464">
        <f>VLOOKUP(M3464,spp!A:D,4,FALSE)</f>
        <v>2</v>
      </c>
      <c r="AL3464">
        <f t="shared" si="388"/>
        <v>2.83725</v>
      </c>
      <c r="AM3464">
        <f t="shared" si="389"/>
        <v>7.0931250000000001E-2</v>
      </c>
      <c r="AN3464">
        <f t="shared" si="390"/>
        <v>0.70931250000000001</v>
      </c>
      <c r="AO3464">
        <f t="shared" si="391"/>
        <v>7.0931249999999998E-4</v>
      </c>
      <c r="AP3464">
        <f t="shared" si="392"/>
        <v>0.08</v>
      </c>
      <c r="AQ3464">
        <f>VLOOKUP(M3464,spp!A:H,8,FALSE)</f>
        <v>3.5</v>
      </c>
      <c r="AR3464" t="str">
        <f>VLOOKUP(M3464,spp!A:K,10,FALSE)</f>
        <v>Depredador</v>
      </c>
      <c r="AS3464" t="str">
        <f>VLOOKUP(M3464,spp!A:L,12,FALSE)</f>
        <v>LC</v>
      </c>
    </row>
    <row r="3465" spans="1:45" x14ac:dyDescent="0.3">
      <c r="A3465">
        <v>22</v>
      </c>
      <c r="B3465" s="2" t="s">
        <v>983</v>
      </c>
      <c r="C3465" s="2" t="s">
        <v>1009</v>
      </c>
      <c r="D3465" s="2" t="s">
        <v>1015</v>
      </c>
      <c r="E3465" s="2" t="s">
        <v>1123</v>
      </c>
      <c r="F3465">
        <v>2</v>
      </c>
      <c r="G3465" s="1">
        <v>41659</v>
      </c>
      <c r="H3465" s="61">
        <v>2014</v>
      </c>
      <c r="I3465" s="5" t="s">
        <v>986</v>
      </c>
      <c r="J3465" s="1">
        <v>41677</v>
      </c>
      <c r="K3465" s="66">
        <v>3.5</v>
      </c>
      <c r="L3465" t="str">
        <f t="shared" si="387"/>
        <v>Somero</v>
      </c>
      <c r="M3465" s="2" t="s">
        <v>1033</v>
      </c>
      <c r="N3465" t="str">
        <f>VLOOKUP(M3465,spp!A:B,2,FALSE)</f>
        <v>Cephalopholis panamensis</v>
      </c>
      <c r="O3465">
        <f t="shared" si="386"/>
        <v>2</v>
      </c>
      <c r="Q3465">
        <v>1</v>
      </c>
      <c r="R3465">
        <v>1</v>
      </c>
      <c r="AJ3465">
        <f>VLOOKUP(M3465,spp!A:C,3,FALSE)</f>
        <v>2</v>
      </c>
      <c r="AK3465">
        <f>VLOOKUP(M3465,spp!A:D,4,FALSE)</f>
        <v>3</v>
      </c>
      <c r="AL3465">
        <f t="shared" si="388"/>
        <v>4750</v>
      </c>
      <c r="AM3465">
        <f t="shared" si="389"/>
        <v>118.75</v>
      </c>
      <c r="AN3465">
        <f t="shared" si="390"/>
        <v>1187.5</v>
      </c>
      <c r="AO3465">
        <f t="shared" si="391"/>
        <v>1.1875</v>
      </c>
      <c r="AP3465">
        <f t="shared" si="392"/>
        <v>0.04</v>
      </c>
      <c r="AQ3465">
        <f>VLOOKUP(M3465,spp!A:H,8,FALSE)</f>
        <v>4</v>
      </c>
      <c r="AR3465" t="str">
        <f>VLOOKUP(M3465,spp!A:K,10,FALSE)</f>
        <v>Depredador Tope</v>
      </c>
      <c r="AS3465" t="str">
        <f>VLOOKUP(M3465,spp!A:L,12,FALSE)</f>
        <v>LC</v>
      </c>
    </row>
    <row r="3466" spans="1:45" x14ac:dyDescent="0.3">
      <c r="A3466">
        <v>22</v>
      </c>
      <c r="B3466" s="2" t="s">
        <v>983</v>
      </c>
      <c r="C3466" s="2" t="s">
        <v>1009</v>
      </c>
      <c r="D3466" s="2" t="s">
        <v>1015</v>
      </c>
      <c r="E3466" s="2" t="s">
        <v>1123</v>
      </c>
      <c r="F3466">
        <v>3</v>
      </c>
      <c r="G3466" s="1">
        <v>41659</v>
      </c>
      <c r="H3466" s="61">
        <v>2014</v>
      </c>
      <c r="I3466" s="5" t="s">
        <v>986</v>
      </c>
      <c r="J3466" s="1">
        <v>41677</v>
      </c>
      <c r="K3466" s="66">
        <v>4</v>
      </c>
      <c r="L3466" t="str">
        <f t="shared" si="387"/>
        <v>Somero</v>
      </c>
      <c r="M3466" s="2" t="s">
        <v>1040</v>
      </c>
      <c r="N3466" t="str">
        <f>VLOOKUP(M3466,spp!A:B,2,FALSE)</f>
        <v>Sufflamen verres</v>
      </c>
      <c r="O3466">
        <f t="shared" si="386"/>
        <v>1</v>
      </c>
      <c r="R3466">
        <v>1</v>
      </c>
      <c r="AJ3466">
        <f>VLOOKUP(M3466,spp!A:C,3,FALSE)</f>
        <v>2</v>
      </c>
      <c r="AK3466">
        <f>VLOOKUP(M3466,spp!A:D,4,FALSE)</f>
        <v>3</v>
      </c>
      <c r="AL3466">
        <f t="shared" si="388"/>
        <v>3906.25</v>
      </c>
      <c r="AM3466">
        <f t="shared" si="389"/>
        <v>97.65625</v>
      </c>
      <c r="AN3466">
        <f t="shared" si="390"/>
        <v>976.5625</v>
      </c>
      <c r="AO3466">
        <f t="shared" si="391"/>
        <v>0.9765625</v>
      </c>
      <c r="AP3466">
        <f t="shared" si="392"/>
        <v>0.02</v>
      </c>
      <c r="AQ3466">
        <f>VLOOKUP(M3466,spp!A:H,8,FALSE)</f>
        <v>3.3</v>
      </c>
      <c r="AR3466" t="str">
        <f>VLOOKUP(M3466,spp!A:K,10,FALSE)</f>
        <v>Depredador</v>
      </c>
      <c r="AS3466" t="str">
        <f>VLOOKUP(M3466,spp!A:L,12,FALSE)</f>
        <v>LC</v>
      </c>
    </row>
    <row r="3467" spans="1:45" x14ac:dyDescent="0.3">
      <c r="A3467">
        <v>22</v>
      </c>
      <c r="B3467" s="2" t="s">
        <v>983</v>
      </c>
      <c r="C3467" s="2" t="s">
        <v>1009</v>
      </c>
      <c r="D3467" s="2" t="s">
        <v>1015</v>
      </c>
      <c r="E3467" s="2" t="s">
        <v>1123</v>
      </c>
      <c r="F3467">
        <v>3</v>
      </c>
      <c r="G3467" s="1">
        <v>41659</v>
      </c>
      <c r="H3467" s="61">
        <v>2014</v>
      </c>
      <c r="I3467" s="5" t="s">
        <v>986</v>
      </c>
      <c r="J3467" s="1">
        <v>41677</v>
      </c>
      <c r="K3467" s="66">
        <v>4</v>
      </c>
      <c r="L3467" t="str">
        <f t="shared" si="387"/>
        <v>Somero</v>
      </c>
      <c r="M3467" s="2" t="s">
        <v>1036</v>
      </c>
      <c r="N3467" t="str">
        <f>VLOOKUP(M3467,spp!A:B,2,FALSE)</f>
        <v>Chaetodon humeralis</v>
      </c>
      <c r="O3467">
        <f t="shared" si="386"/>
        <v>6</v>
      </c>
      <c r="Q3467">
        <v>6</v>
      </c>
      <c r="AJ3467">
        <f>VLOOKUP(M3467,spp!A:C,3,FALSE)</f>
        <v>2</v>
      </c>
      <c r="AK3467">
        <f>VLOOKUP(M3467,spp!A:D,4,FALSE)</f>
        <v>2.9895</v>
      </c>
      <c r="AL3467">
        <f t="shared" si="388"/>
        <v>4956.5203426386488</v>
      </c>
      <c r="AM3467">
        <f t="shared" si="389"/>
        <v>123.91300856596622</v>
      </c>
      <c r="AN3467">
        <f t="shared" si="390"/>
        <v>1239.1300856596622</v>
      </c>
      <c r="AO3467">
        <f t="shared" si="391"/>
        <v>1.2391300856596621</v>
      </c>
      <c r="AP3467">
        <f t="shared" si="392"/>
        <v>0.12</v>
      </c>
      <c r="AQ3467">
        <f>VLOOKUP(M3467,spp!A:H,8,FALSE)</f>
        <v>2.7</v>
      </c>
      <c r="AR3467" t="str">
        <f>VLOOKUP(M3467,spp!A:K,10,FALSE)</f>
        <v>Herbívoro</v>
      </c>
      <c r="AS3467" t="str">
        <f>VLOOKUP(M3467,spp!A:L,12,FALSE)</f>
        <v>LC</v>
      </c>
    </row>
    <row r="3468" spans="1:45" x14ac:dyDescent="0.3">
      <c r="A3468">
        <v>22</v>
      </c>
      <c r="B3468" s="2" t="s">
        <v>983</v>
      </c>
      <c r="C3468" s="2" t="s">
        <v>1009</v>
      </c>
      <c r="D3468" s="2" t="s">
        <v>1015</v>
      </c>
      <c r="E3468" s="2" t="s">
        <v>1123</v>
      </c>
      <c r="F3468">
        <v>3</v>
      </c>
      <c r="G3468" s="1">
        <v>41659</v>
      </c>
      <c r="H3468" s="61">
        <v>2014</v>
      </c>
      <c r="I3468" s="5" t="s">
        <v>986</v>
      </c>
      <c r="J3468" s="1">
        <v>41677</v>
      </c>
      <c r="K3468" s="66">
        <v>4</v>
      </c>
      <c r="L3468" t="str">
        <f t="shared" si="387"/>
        <v>Somero</v>
      </c>
      <c r="M3468" s="2" t="s">
        <v>1018</v>
      </c>
      <c r="N3468" t="str">
        <f>VLOOKUP(M3468,spp!A:B,2,FALSE)</f>
        <v>Pseudobalistes naufragium</v>
      </c>
      <c r="O3468">
        <f t="shared" si="386"/>
        <v>1</v>
      </c>
      <c r="U3468">
        <v>1</v>
      </c>
      <c r="AJ3468" t="str">
        <f>VLOOKUP(M3468,spp!A:C,3,FALSE)</f>
        <v>0.12970000000000001</v>
      </c>
      <c r="AK3468">
        <f>VLOOKUP(M3468,spp!A:D,4,FALSE)</f>
        <v>2</v>
      </c>
      <c r="AL3468">
        <f t="shared" si="388"/>
        <v>158.88250000000002</v>
      </c>
      <c r="AM3468">
        <f t="shared" si="389"/>
        <v>3.9720625000000007</v>
      </c>
      <c r="AN3468">
        <f t="shared" si="390"/>
        <v>39.720625000000005</v>
      </c>
      <c r="AO3468">
        <f t="shared" si="391"/>
        <v>3.9720625000000002E-2</v>
      </c>
      <c r="AP3468">
        <f t="shared" si="392"/>
        <v>0.02</v>
      </c>
      <c r="AQ3468">
        <f>VLOOKUP(M3468,spp!A:H,8,FALSE)</f>
        <v>3.8</v>
      </c>
      <c r="AR3468" t="str">
        <f>VLOOKUP(M3468,spp!A:K,10,FALSE)</f>
        <v>Depredador</v>
      </c>
      <c r="AS3468" t="str">
        <f>VLOOKUP(M3468,spp!A:L,12,FALSE)</f>
        <v>LC</v>
      </c>
    </row>
    <row r="3469" spans="1:45" x14ac:dyDescent="0.3">
      <c r="A3469">
        <v>22</v>
      </c>
      <c r="B3469" s="2" t="s">
        <v>983</v>
      </c>
      <c r="C3469" s="2" t="s">
        <v>1009</v>
      </c>
      <c r="D3469" s="2" t="s">
        <v>1015</v>
      </c>
      <c r="E3469" s="2" t="s">
        <v>1123</v>
      </c>
      <c r="F3469">
        <v>3</v>
      </c>
      <c r="G3469" s="1">
        <v>41659</v>
      </c>
      <c r="H3469" s="61">
        <v>2014</v>
      </c>
      <c r="I3469" s="5" t="s">
        <v>986</v>
      </c>
      <c r="J3469" s="1">
        <v>41677</v>
      </c>
      <c r="K3469" s="66">
        <v>4</v>
      </c>
      <c r="L3469" t="str">
        <f t="shared" si="387"/>
        <v>Somero</v>
      </c>
      <c r="M3469" s="2" t="s">
        <v>1059</v>
      </c>
      <c r="N3469" t="str">
        <f>VLOOKUP(M3469,spp!A:B,2,FALSE)</f>
        <v>Gymnothorax castaneus</v>
      </c>
      <c r="O3469">
        <f t="shared" si="386"/>
        <v>1</v>
      </c>
      <c r="AC3469">
        <v>1</v>
      </c>
      <c r="AJ3469">
        <f>VLOOKUP(M3469,spp!A:C,3,FALSE)</f>
        <v>1.4E-3</v>
      </c>
      <c r="AK3469">
        <f>VLOOKUP(M3469,spp!A:D,4,FALSE)</f>
        <v>3.0122</v>
      </c>
      <c r="AL3469">
        <f t="shared" si="388"/>
        <v>3864.7679513077105</v>
      </c>
      <c r="AM3469">
        <f t="shared" si="389"/>
        <v>96.619198782692763</v>
      </c>
      <c r="AN3469">
        <f t="shared" si="390"/>
        <v>966.19198782692763</v>
      </c>
      <c r="AO3469">
        <f t="shared" si="391"/>
        <v>0.96619198782692761</v>
      </c>
      <c r="AP3469">
        <f t="shared" si="392"/>
        <v>0.02</v>
      </c>
      <c r="AQ3469">
        <f>VLOOKUP(M3469,spp!A:H,8,FALSE)</f>
        <v>4</v>
      </c>
      <c r="AR3469" t="str">
        <f>VLOOKUP(M3469,spp!A:K,10,FALSE)</f>
        <v>Depredador Tope</v>
      </c>
      <c r="AS3469" t="str">
        <f>VLOOKUP(M3469,spp!A:L,12,FALSE)</f>
        <v>LC</v>
      </c>
    </row>
    <row r="3470" spans="1:45" x14ac:dyDescent="0.3">
      <c r="A3470">
        <v>22</v>
      </c>
      <c r="B3470" s="2" t="s">
        <v>983</v>
      </c>
      <c r="C3470" s="2" t="s">
        <v>1009</v>
      </c>
      <c r="D3470" s="2" t="s">
        <v>1015</v>
      </c>
      <c r="E3470" s="2" t="s">
        <v>1123</v>
      </c>
      <c r="F3470">
        <v>3</v>
      </c>
      <c r="G3470" s="1">
        <v>41659</v>
      </c>
      <c r="H3470" s="61">
        <v>2014</v>
      </c>
      <c r="I3470" s="5" t="s">
        <v>986</v>
      </c>
      <c r="J3470" s="1">
        <v>41677</v>
      </c>
      <c r="K3470" s="66">
        <v>4</v>
      </c>
      <c r="L3470" t="str">
        <f t="shared" si="387"/>
        <v>Somero</v>
      </c>
      <c r="M3470" s="2" t="s">
        <v>1019</v>
      </c>
      <c r="N3470" t="str">
        <f>VLOOKUP(M3470,spp!A:B,2,FALSE)</f>
        <v>Stegastes acapulcoensis</v>
      </c>
      <c r="O3470">
        <f t="shared" si="386"/>
        <v>7</v>
      </c>
      <c r="Q3470">
        <v>7</v>
      </c>
      <c r="AJ3470">
        <f>VLOOKUP(M3470,spp!A:C,3,FALSE)</f>
        <v>3.49E-2</v>
      </c>
      <c r="AK3470">
        <f>VLOOKUP(M3470,spp!A:D,4,FALSE)</f>
        <v>2</v>
      </c>
      <c r="AL3470">
        <f t="shared" si="388"/>
        <v>13.741875</v>
      </c>
      <c r="AM3470">
        <f t="shared" si="389"/>
        <v>0.34354687500000003</v>
      </c>
      <c r="AN3470">
        <f t="shared" si="390"/>
        <v>3.4354687500000001</v>
      </c>
      <c r="AO3470">
        <f t="shared" si="391"/>
        <v>3.4354687500000002E-3</v>
      </c>
      <c r="AP3470">
        <f t="shared" si="392"/>
        <v>0.14000000000000001</v>
      </c>
      <c r="AQ3470">
        <f>VLOOKUP(M3470,spp!A:H,8,FALSE)</f>
        <v>2</v>
      </c>
      <c r="AR3470" t="str">
        <f>VLOOKUP(M3470,spp!A:K,10,FALSE)</f>
        <v>Herbívoro</v>
      </c>
      <c r="AS3470" t="str">
        <f>VLOOKUP(M3470,spp!A:L,12,FALSE)</f>
        <v>LC</v>
      </c>
    </row>
    <row r="3471" spans="1:45" x14ac:dyDescent="0.3">
      <c r="A3471">
        <v>23</v>
      </c>
      <c r="B3471" s="2" t="s">
        <v>983</v>
      </c>
      <c r="C3471" s="2" t="s">
        <v>1009</v>
      </c>
      <c r="D3471" s="2" t="s">
        <v>1016</v>
      </c>
      <c r="E3471" s="2" t="s">
        <v>1123</v>
      </c>
      <c r="F3471">
        <v>1</v>
      </c>
      <c r="G3471" s="1">
        <v>41659</v>
      </c>
      <c r="H3471" s="61">
        <v>2014</v>
      </c>
      <c r="I3471" s="5" t="s">
        <v>986</v>
      </c>
      <c r="J3471" s="1">
        <v>41677</v>
      </c>
      <c r="K3471" s="66">
        <v>2.5</v>
      </c>
      <c r="L3471" t="str">
        <f t="shared" si="387"/>
        <v>Somero</v>
      </c>
      <c r="M3471" s="2" t="s">
        <v>1019</v>
      </c>
      <c r="N3471" t="str">
        <f>VLOOKUP(M3471,spp!A:B,2,FALSE)</f>
        <v>Stegastes acapulcoensis</v>
      </c>
      <c r="O3471">
        <f>+SUM(P3471:AF3471)</f>
        <v>3</v>
      </c>
      <c r="R3471">
        <v>3</v>
      </c>
      <c r="AJ3471">
        <f>VLOOKUP(M3471,spp!A:C,3,FALSE)</f>
        <v>3.49E-2</v>
      </c>
      <c r="AK3471">
        <f>VLOOKUP(M3471,spp!A:D,4,FALSE)</f>
        <v>2</v>
      </c>
      <c r="AL3471">
        <f t="shared" si="388"/>
        <v>16.359375</v>
      </c>
      <c r="AM3471">
        <f t="shared" si="389"/>
        <v>0.40898437500000001</v>
      </c>
      <c r="AN3471">
        <f t="shared" si="390"/>
        <v>4.08984375</v>
      </c>
      <c r="AO3471">
        <f t="shared" si="391"/>
        <v>4.0898437499999997E-3</v>
      </c>
      <c r="AP3471">
        <f t="shared" si="392"/>
        <v>0.06</v>
      </c>
      <c r="AQ3471">
        <f>VLOOKUP(M3471,spp!A:H,8,FALSE)</f>
        <v>2</v>
      </c>
      <c r="AR3471" t="str">
        <f>VLOOKUP(M3471,spp!A:K,10,FALSE)</f>
        <v>Herbívoro</v>
      </c>
      <c r="AS3471" t="str">
        <f>VLOOKUP(M3471,spp!A:L,12,FALSE)</f>
        <v>LC</v>
      </c>
    </row>
    <row r="3472" spans="1:45" x14ac:dyDescent="0.3">
      <c r="A3472">
        <v>23</v>
      </c>
      <c r="B3472" s="2" t="s">
        <v>983</v>
      </c>
      <c r="C3472" s="2" t="s">
        <v>1009</v>
      </c>
      <c r="D3472" s="2" t="s">
        <v>1016</v>
      </c>
      <c r="E3472" s="2" t="s">
        <v>1123</v>
      </c>
      <c r="F3472">
        <v>1</v>
      </c>
      <c r="G3472" s="1">
        <v>41659</v>
      </c>
      <c r="H3472" s="61">
        <v>2014</v>
      </c>
      <c r="I3472" s="5" t="s">
        <v>986</v>
      </c>
      <c r="J3472" s="1">
        <v>41677</v>
      </c>
      <c r="K3472" s="66">
        <v>2.5</v>
      </c>
      <c r="L3472" t="str">
        <f t="shared" si="387"/>
        <v>Somero</v>
      </c>
      <c r="M3472" s="2" t="s">
        <v>1028</v>
      </c>
      <c r="N3472" t="str">
        <f>VLOOKUP(M3472,spp!A:B,2,FALSE)</f>
        <v>Thalassoma lucasanum</v>
      </c>
      <c r="O3472">
        <f t="shared" si="386"/>
        <v>5</v>
      </c>
      <c r="R3472">
        <v>5</v>
      </c>
      <c r="AJ3472">
        <f>VLOOKUP(M3472,spp!A:C,3,FALSE)</f>
        <v>1.261E-2</v>
      </c>
      <c r="AK3472">
        <f>VLOOKUP(M3472,spp!A:D,4,FALSE)</f>
        <v>2</v>
      </c>
      <c r="AL3472">
        <f t="shared" si="388"/>
        <v>9.8515625</v>
      </c>
      <c r="AM3472">
        <f t="shared" si="389"/>
        <v>0.24628906249999999</v>
      </c>
      <c r="AN3472">
        <f t="shared" si="390"/>
        <v>2.462890625</v>
      </c>
      <c r="AO3472">
        <f t="shared" si="391"/>
        <v>2.4628906249999998E-3</v>
      </c>
      <c r="AP3472">
        <f t="shared" si="392"/>
        <v>0.1</v>
      </c>
      <c r="AQ3472">
        <f>VLOOKUP(M3472,spp!A:H,8,FALSE)</f>
        <v>3.5</v>
      </c>
      <c r="AR3472" t="str">
        <f>VLOOKUP(M3472,spp!A:K,10,FALSE)</f>
        <v>Depredador</v>
      </c>
      <c r="AS3472" t="str">
        <f>VLOOKUP(M3472,spp!A:L,12,FALSE)</f>
        <v>LC</v>
      </c>
    </row>
    <row r="3473" spans="1:45" x14ac:dyDescent="0.3">
      <c r="A3473">
        <v>23</v>
      </c>
      <c r="B3473" s="2" t="s">
        <v>983</v>
      </c>
      <c r="C3473" s="2" t="s">
        <v>1009</v>
      </c>
      <c r="D3473" s="2" t="s">
        <v>1016</v>
      </c>
      <c r="E3473" s="2" t="s">
        <v>1123</v>
      </c>
      <c r="F3473">
        <v>1</v>
      </c>
      <c r="G3473" s="1">
        <v>41659</v>
      </c>
      <c r="H3473" s="61">
        <v>2014</v>
      </c>
      <c r="I3473" s="5" t="s">
        <v>986</v>
      </c>
      <c r="J3473" s="1">
        <v>41677</v>
      </c>
      <c r="K3473" s="66">
        <v>2.5</v>
      </c>
      <c r="L3473" t="str">
        <f t="shared" si="387"/>
        <v>Somero</v>
      </c>
      <c r="M3473" s="2" t="s">
        <v>1048</v>
      </c>
      <c r="N3473" t="str">
        <f>VLOOKUP(M3473,spp!A:B,2,FALSE)</f>
        <v>Scarus ghobban</v>
      </c>
      <c r="O3473">
        <f t="shared" si="386"/>
        <v>13</v>
      </c>
      <c r="Q3473">
        <v>7</v>
      </c>
      <c r="R3473">
        <v>6</v>
      </c>
      <c r="AJ3473">
        <f>VLOOKUP(M3473,spp!A:C,3,FALSE)</f>
        <v>2</v>
      </c>
      <c r="AK3473">
        <f>VLOOKUP(M3473,spp!A:D,4,FALSE)</f>
        <v>2.919</v>
      </c>
      <c r="AL3473">
        <f t="shared" si="388"/>
        <v>24118.099189863773</v>
      </c>
      <c r="AM3473">
        <f t="shared" si="389"/>
        <v>602.95247974659435</v>
      </c>
      <c r="AN3473">
        <f t="shared" si="390"/>
        <v>6029.5247974659433</v>
      </c>
      <c r="AO3473">
        <f t="shared" si="391"/>
        <v>6.0295247974659434</v>
      </c>
      <c r="AP3473">
        <f t="shared" si="392"/>
        <v>0.26</v>
      </c>
      <c r="AQ3473">
        <f>VLOOKUP(M3473,spp!A:H,8,FALSE)</f>
        <v>2</v>
      </c>
      <c r="AR3473" t="str">
        <f>VLOOKUP(M3473,spp!A:K,10,FALSE)</f>
        <v>Herbívoro</v>
      </c>
      <c r="AS3473" t="str">
        <f>VLOOKUP(M3473,spp!A:L,12,FALSE)</f>
        <v>LC</v>
      </c>
    </row>
    <row r="3474" spans="1:45" x14ac:dyDescent="0.3">
      <c r="A3474">
        <v>23</v>
      </c>
      <c r="B3474" s="2" t="s">
        <v>983</v>
      </c>
      <c r="C3474" s="2" t="s">
        <v>1009</v>
      </c>
      <c r="D3474" s="2" t="s">
        <v>1016</v>
      </c>
      <c r="E3474" s="2" t="s">
        <v>1123</v>
      </c>
      <c r="F3474">
        <v>1</v>
      </c>
      <c r="G3474" s="1">
        <v>41659</v>
      </c>
      <c r="H3474" s="61">
        <v>2014</v>
      </c>
      <c r="I3474" s="5" t="s">
        <v>986</v>
      </c>
      <c r="J3474" s="1">
        <v>41677</v>
      </c>
      <c r="K3474" s="66">
        <v>2.5</v>
      </c>
      <c r="L3474" t="str">
        <f t="shared" si="387"/>
        <v>Somero</v>
      </c>
      <c r="M3474" s="2" t="s">
        <v>1055</v>
      </c>
      <c r="N3474" t="str">
        <f>VLOOKUP(M3474,spp!A:B,2,FALSE)</f>
        <v>Pomacanthus zonipectus</v>
      </c>
      <c r="O3474">
        <f t="shared" si="386"/>
        <v>1</v>
      </c>
      <c r="R3474">
        <v>1</v>
      </c>
      <c r="AJ3474">
        <f>VLOOKUP(M3474,spp!A:C,3,FALSE)</f>
        <v>1</v>
      </c>
      <c r="AK3474">
        <f>VLOOKUP(M3474,spp!A:D,4,FALSE)</f>
        <v>2</v>
      </c>
      <c r="AL3474">
        <f t="shared" si="388"/>
        <v>156.25</v>
      </c>
      <c r="AM3474">
        <f t="shared" si="389"/>
        <v>3.90625</v>
      </c>
      <c r="AN3474">
        <f t="shared" si="390"/>
        <v>39.0625</v>
      </c>
      <c r="AO3474">
        <f t="shared" si="391"/>
        <v>3.90625E-2</v>
      </c>
      <c r="AP3474">
        <f t="shared" si="392"/>
        <v>0.02</v>
      </c>
      <c r="AQ3474">
        <f>VLOOKUP(M3474,spp!A:H,8,FALSE)</f>
        <v>3.1</v>
      </c>
      <c r="AR3474" t="str">
        <f>VLOOKUP(M3474,spp!A:K,10,FALSE)</f>
        <v>Depredador</v>
      </c>
      <c r="AS3474" t="str">
        <f>VLOOKUP(M3474,spp!A:L,12,FALSE)</f>
        <v>LC</v>
      </c>
    </row>
    <row r="3475" spans="1:45" x14ac:dyDescent="0.3">
      <c r="A3475">
        <v>23</v>
      </c>
      <c r="B3475" s="2" t="s">
        <v>983</v>
      </c>
      <c r="C3475" s="2" t="s">
        <v>1009</v>
      </c>
      <c r="D3475" s="2" t="s">
        <v>1016</v>
      </c>
      <c r="E3475" s="2" t="s">
        <v>1123</v>
      </c>
      <c r="F3475">
        <v>1</v>
      </c>
      <c r="G3475" s="1">
        <v>41659</v>
      </c>
      <c r="H3475" s="61">
        <v>2014</v>
      </c>
      <c r="I3475" s="5" t="s">
        <v>986</v>
      </c>
      <c r="J3475" s="1">
        <v>41677</v>
      </c>
      <c r="K3475" s="66">
        <v>2.5</v>
      </c>
      <c r="L3475" t="str">
        <f t="shared" si="387"/>
        <v>Somero</v>
      </c>
      <c r="M3475" s="2" t="s">
        <v>1032</v>
      </c>
      <c r="N3475" t="str">
        <f>VLOOKUP(M3475,spp!A:B,2,FALSE)</f>
        <v>Lutjanus argentiventris</v>
      </c>
      <c r="O3475">
        <f t="shared" si="386"/>
        <v>2</v>
      </c>
      <c r="S3475">
        <v>2</v>
      </c>
      <c r="AJ3475">
        <f>VLOOKUP(M3475,spp!A:C,3,FALSE)</f>
        <v>1</v>
      </c>
      <c r="AK3475">
        <f>VLOOKUP(M3475,spp!A:D,4,FALSE)</f>
        <v>3</v>
      </c>
      <c r="AL3475">
        <f t="shared" si="388"/>
        <v>10718.75</v>
      </c>
      <c r="AM3475">
        <f t="shared" si="389"/>
        <v>267.96875</v>
      </c>
      <c r="AN3475">
        <f t="shared" si="390"/>
        <v>2679.6875</v>
      </c>
      <c r="AO3475">
        <f t="shared" si="391"/>
        <v>2.6796875</v>
      </c>
      <c r="AP3475">
        <f t="shared" si="392"/>
        <v>0.04</v>
      </c>
      <c r="AQ3475">
        <f>VLOOKUP(M3475,spp!A:H,8,FALSE)</f>
        <v>4</v>
      </c>
      <c r="AR3475" t="str">
        <f>VLOOKUP(M3475,spp!A:K,10,FALSE)</f>
        <v>Depredador Tope</v>
      </c>
      <c r="AS3475" t="str">
        <f>VLOOKUP(M3475,spp!A:L,12,FALSE)</f>
        <v>LC</v>
      </c>
    </row>
    <row r="3476" spans="1:45" x14ac:dyDescent="0.3">
      <c r="A3476">
        <v>23</v>
      </c>
      <c r="B3476" s="2" t="s">
        <v>983</v>
      </c>
      <c r="C3476" s="2" t="s">
        <v>1009</v>
      </c>
      <c r="D3476" s="2" t="s">
        <v>1016</v>
      </c>
      <c r="E3476" s="2" t="s">
        <v>1123</v>
      </c>
      <c r="F3476">
        <v>2</v>
      </c>
      <c r="G3476" s="1">
        <v>41659</v>
      </c>
      <c r="H3476" s="61">
        <v>2014</v>
      </c>
      <c r="I3476" s="5" t="s">
        <v>986</v>
      </c>
      <c r="J3476" s="1">
        <v>41677</v>
      </c>
      <c r="K3476" s="66">
        <v>2.5</v>
      </c>
      <c r="L3476" t="str">
        <f t="shared" si="387"/>
        <v>Somero</v>
      </c>
      <c r="M3476" s="2" t="s">
        <v>1025</v>
      </c>
      <c r="N3476" t="str">
        <f>VLOOKUP(M3476,spp!A:B,2,FALSE)</f>
        <v>Abudefduf troschelii</v>
      </c>
      <c r="O3476">
        <f t="shared" si="386"/>
        <v>3</v>
      </c>
      <c r="R3476">
        <v>3</v>
      </c>
      <c r="AJ3476">
        <f>VLOOKUP(M3476,spp!A:C,3,FALSE)</f>
        <v>1.6E-2</v>
      </c>
      <c r="AK3476">
        <f>VLOOKUP(M3476,spp!A:D,4,FALSE)</f>
        <v>3</v>
      </c>
      <c r="AL3476">
        <f t="shared" si="388"/>
        <v>93.75</v>
      </c>
      <c r="AM3476">
        <f t="shared" si="389"/>
        <v>2.34375</v>
      </c>
      <c r="AN3476">
        <f t="shared" si="390"/>
        <v>23.4375</v>
      </c>
      <c r="AO3476">
        <f t="shared" si="391"/>
        <v>2.34375E-2</v>
      </c>
      <c r="AP3476">
        <f t="shared" si="392"/>
        <v>0.06</v>
      </c>
      <c r="AQ3476">
        <f>VLOOKUP(M3476,spp!A:H,8,FALSE)</f>
        <v>3</v>
      </c>
      <c r="AR3476" t="str">
        <f>VLOOKUP(M3476,spp!A:K,10,FALSE)</f>
        <v>Planctívoro</v>
      </c>
      <c r="AS3476" t="str">
        <f>VLOOKUP(M3476,spp!A:L,12,FALSE)</f>
        <v>LC</v>
      </c>
    </row>
    <row r="3477" spans="1:45" x14ac:dyDescent="0.3">
      <c r="A3477">
        <v>23</v>
      </c>
      <c r="B3477" s="2" t="s">
        <v>983</v>
      </c>
      <c r="C3477" s="2" t="s">
        <v>1009</v>
      </c>
      <c r="D3477" s="2" t="s">
        <v>1016</v>
      </c>
      <c r="E3477" s="2" t="s">
        <v>1123</v>
      </c>
      <c r="F3477">
        <v>2</v>
      </c>
      <c r="G3477" s="1">
        <v>41659</v>
      </c>
      <c r="H3477" s="61">
        <v>2014</v>
      </c>
      <c r="I3477" s="5" t="s">
        <v>986</v>
      </c>
      <c r="J3477" s="1">
        <v>41677</v>
      </c>
      <c r="K3477" s="66">
        <v>2.5</v>
      </c>
      <c r="L3477" t="str">
        <f t="shared" si="387"/>
        <v>Somero</v>
      </c>
      <c r="M3477" s="2" t="s">
        <v>1019</v>
      </c>
      <c r="N3477" t="str">
        <f>VLOOKUP(M3477,spp!A:B,2,FALSE)</f>
        <v>Stegastes acapulcoensis</v>
      </c>
      <c r="O3477">
        <f t="shared" si="386"/>
        <v>25</v>
      </c>
      <c r="R3477">
        <v>25</v>
      </c>
      <c r="AJ3477">
        <f>VLOOKUP(M3477,spp!A:C,3,FALSE)</f>
        <v>3.49E-2</v>
      </c>
      <c r="AK3477">
        <f>VLOOKUP(M3477,spp!A:D,4,FALSE)</f>
        <v>2</v>
      </c>
      <c r="AL3477">
        <f t="shared" si="388"/>
        <v>136.328125</v>
      </c>
      <c r="AM3477">
        <f t="shared" si="389"/>
        <v>3.408203125</v>
      </c>
      <c r="AN3477">
        <f t="shared" si="390"/>
        <v>34.08203125</v>
      </c>
      <c r="AO3477">
        <f t="shared" si="391"/>
        <v>3.4082031249999999E-2</v>
      </c>
      <c r="AP3477">
        <f t="shared" si="392"/>
        <v>0.5</v>
      </c>
      <c r="AQ3477">
        <f>VLOOKUP(M3477,spp!A:H,8,FALSE)</f>
        <v>2</v>
      </c>
      <c r="AR3477" t="str">
        <f>VLOOKUP(M3477,spp!A:K,10,FALSE)</f>
        <v>Herbívoro</v>
      </c>
      <c r="AS3477" t="str">
        <f>VLOOKUP(M3477,spp!A:L,12,FALSE)</f>
        <v>LC</v>
      </c>
    </row>
    <row r="3478" spans="1:45" x14ac:dyDescent="0.3">
      <c r="A3478">
        <v>23</v>
      </c>
      <c r="B3478" s="2" t="s">
        <v>983</v>
      </c>
      <c r="C3478" s="2" t="s">
        <v>1009</v>
      </c>
      <c r="D3478" s="2" t="s">
        <v>1016</v>
      </c>
      <c r="E3478" s="2" t="s">
        <v>1123</v>
      </c>
      <c r="F3478">
        <v>2</v>
      </c>
      <c r="G3478" s="1">
        <v>41659</v>
      </c>
      <c r="H3478" s="61">
        <v>2014</v>
      </c>
      <c r="I3478" s="5" t="s">
        <v>986</v>
      </c>
      <c r="J3478" s="1">
        <v>41677</v>
      </c>
      <c r="K3478" s="66">
        <v>2.5</v>
      </c>
      <c r="L3478" t="str">
        <f t="shared" si="387"/>
        <v>Somero</v>
      </c>
      <c r="M3478" s="2" t="s">
        <v>1055</v>
      </c>
      <c r="N3478" t="str">
        <f>VLOOKUP(M3478,spp!A:B,2,FALSE)</f>
        <v>Pomacanthus zonipectus</v>
      </c>
      <c r="O3478">
        <f t="shared" si="386"/>
        <v>1</v>
      </c>
      <c r="R3478">
        <v>1</v>
      </c>
      <c r="AJ3478">
        <f>VLOOKUP(M3478,spp!A:C,3,FALSE)</f>
        <v>1</v>
      </c>
      <c r="AK3478">
        <f>VLOOKUP(M3478,spp!A:D,4,FALSE)</f>
        <v>2</v>
      </c>
      <c r="AL3478">
        <f t="shared" si="388"/>
        <v>156.25</v>
      </c>
      <c r="AM3478">
        <f t="shared" si="389"/>
        <v>3.90625</v>
      </c>
      <c r="AN3478">
        <f t="shared" si="390"/>
        <v>39.0625</v>
      </c>
      <c r="AO3478">
        <f t="shared" si="391"/>
        <v>3.90625E-2</v>
      </c>
      <c r="AP3478">
        <f t="shared" si="392"/>
        <v>0.02</v>
      </c>
      <c r="AQ3478">
        <f>VLOOKUP(M3478,spp!A:H,8,FALSE)</f>
        <v>3.1</v>
      </c>
      <c r="AR3478" t="str">
        <f>VLOOKUP(M3478,spp!A:K,10,FALSE)</f>
        <v>Depredador</v>
      </c>
      <c r="AS3478" t="str">
        <f>VLOOKUP(M3478,spp!A:L,12,FALSE)</f>
        <v>LC</v>
      </c>
    </row>
    <row r="3479" spans="1:45" x14ac:dyDescent="0.3">
      <c r="A3479">
        <v>23</v>
      </c>
      <c r="B3479" s="2" t="s">
        <v>983</v>
      </c>
      <c r="C3479" s="2" t="s">
        <v>1009</v>
      </c>
      <c r="D3479" s="2" t="s">
        <v>1016</v>
      </c>
      <c r="E3479" s="2" t="s">
        <v>1123</v>
      </c>
      <c r="F3479">
        <v>2</v>
      </c>
      <c r="G3479" s="1">
        <v>41659</v>
      </c>
      <c r="H3479" s="61">
        <v>2014</v>
      </c>
      <c r="I3479" s="5" t="s">
        <v>986</v>
      </c>
      <c r="J3479" s="1">
        <v>41677</v>
      </c>
      <c r="K3479" s="66">
        <v>2.5</v>
      </c>
      <c r="L3479" t="str">
        <f t="shared" si="387"/>
        <v>Somero</v>
      </c>
      <c r="M3479" s="2" t="s">
        <v>1048</v>
      </c>
      <c r="N3479" t="str">
        <f>VLOOKUP(M3479,spp!A:B,2,FALSE)</f>
        <v>Scarus ghobban</v>
      </c>
      <c r="O3479">
        <f t="shared" si="386"/>
        <v>13</v>
      </c>
      <c r="S3479">
        <v>13</v>
      </c>
      <c r="AJ3479">
        <f>VLOOKUP(M3479,spp!A:C,3,FALSE)</f>
        <v>2</v>
      </c>
      <c r="AK3479">
        <f>VLOOKUP(M3479,spp!A:D,4,FALSE)</f>
        <v>2.919</v>
      </c>
      <c r="AL3479">
        <f t="shared" si="388"/>
        <v>110509.95754999772</v>
      </c>
      <c r="AM3479">
        <f t="shared" si="389"/>
        <v>2762.7489387499431</v>
      </c>
      <c r="AN3479">
        <f t="shared" si="390"/>
        <v>27627.48938749943</v>
      </c>
      <c r="AO3479">
        <f t="shared" si="391"/>
        <v>27.627489387499431</v>
      </c>
      <c r="AP3479">
        <f t="shared" si="392"/>
        <v>0.26</v>
      </c>
      <c r="AQ3479">
        <f>VLOOKUP(M3479,spp!A:H,8,FALSE)</f>
        <v>2</v>
      </c>
      <c r="AR3479" t="str">
        <f>VLOOKUP(M3479,spp!A:K,10,FALSE)</f>
        <v>Herbívoro</v>
      </c>
      <c r="AS3479" t="str">
        <f>VLOOKUP(M3479,spp!A:L,12,FALSE)</f>
        <v>LC</v>
      </c>
    </row>
    <row r="3480" spans="1:45" x14ac:dyDescent="0.3">
      <c r="A3480">
        <v>23</v>
      </c>
      <c r="B3480" s="2" t="s">
        <v>983</v>
      </c>
      <c r="C3480" s="2" t="s">
        <v>1009</v>
      </c>
      <c r="D3480" s="2" t="s">
        <v>1016</v>
      </c>
      <c r="E3480" s="2" t="s">
        <v>1123</v>
      </c>
      <c r="F3480">
        <v>2</v>
      </c>
      <c r="G3480" s="1">
        <v>41659</v>
      </c>
      <c r="H3480" s="61">
        <v>2014</v>
      </c>
      <c r="I3480" s="5" t="s">
        <v>986</v>
      </c>
      <c r="J3480" s="1">
        <v>41677</v>
      </c>
      <c r="K3480" s="66">
        <v>2.5</v>
      </c>
      <c r="L3480" t="str">
        <f t="shared" si="387"/>
        <v>Somero</v>
      </c>
      <c r="M3480" s="2" t="s">
        <v>1025</v>
      </c>
      <c r="N3480" t="str">
        <f>VLOOKUP(M3480,spp!A:B,2,FALSE)</f>
        <v>Abudefduf troschelii</v>
      </c>
      <c r="O3480">
        <f t="shared" si="386"/>
        <v>5</v>
      </c>
      <c r="Q3480">
        <v>5</v>
      </c>
      <c r="AJ3480">
        <f>VLOOKUP(M3480,spp!A:C,3,FALSE)</f>
        <v>1.6E-2</v>
      </c>
      <c r="AK3480">
        <f>VLOOKUP(M3480,spp!A:D,4,FALSE)</f>
        <v>3</v>
      </c>
      <c r="AL3480">
        <f t="shared" si="388"/>
        <v>33.75</v>
      </c>
      <c r="AM3480">
        <f t="shared" si="389"/>
        <v>0.84375</v>
      </c>
      <c r="AN3480">
        <f t="shared" si="390"/>
        <v>8.4375</v>
      </c>
      <c r="AO3480">
        <f t="shared" si="391"/>
        <v>8.4375000000000006E-3</v>
      </c>
      <c r="AP3480">
        <f t="shared" si="392"/>
        <v>0.1</v>
      </c>
      <c r="AQ3480">
        <f>VLOOKUP(M3480,spp!A:H,8,FALSE)</f>
        <v>3</v>
      </c>
      <c r="AR3480" t="str">
        <f>VLOOKUP(M3480,spp!A:K,10,FALSE)</f>
        <v>Planctívoro</v>
      </c>
      <c r="AS3480" t="str">
        <f>VLOOKUP(M3480,spp!A:L,12,FALSE)</f>
        <v>LC</v>
      </c>
    </row>
    <row r="3481" spans="1:45" x14ac:dyDescent="0.3">
      <c r="A3481">
        <v>23</v>
      </c>
      <c r="B3481" s="2" t="s">
        <v>983</v>
      </c>
      <c r="C3481" s="2" t="s">
        <v>1009</v>
      </c>
      <c r="D3481" s="2" t="s">
        <v>1016</v>
      </c>
      <c r="E3481" s="2" t="s">
        <v>1123</v>
      </c>
      <c r="F3481">
        <v>2</v>
      </c>
      <c r="G3481" s="1">
        <v>41659</v>
      </c>
      <c r="H3481" s="61">
        <v>2014</v>
      </c>
      <c r="I3481" s="5" t="s">
        <v>986</v>
      </c>
      <c r="J3481" s="1">
        <v>41677</v>
      </c>
      <c r="K3481" s="66">
        <v>2.5</v>
      </c>
      <c r="L3481" t="str">
        <f t="shared" si="387"/>
        <v>Somero</v>
      </c>
      <c r="M3481" s="2" t="s">
        <v>1028</v>
      </c>
      <c r="N3481" t="str">
        <f>VLOOKUP(M3481,spp!A:B,2,FALSE)</f>
        <v>Thalassoma lucasanum</v>
      </c>
      <c r="O3481">
        <f t="shared" si="386"/>
        <v>3</v>
      </c>
      <c r="R3481">
        <v>3</v>
      </c>
      <c r="AJ3481">
        <f>VLOOKUP(M3481,spp!A:C,3,FALSE)</f>
        <v>1.261E-2</v>
      </c>
      <c r="AK3481">
        <f>VLOOKUP(M3481,spp!A:D,4,FALSE)</f>
        <v>2</v>
      </c>
      <c r="AL3481">
        <f t="shared" si="388"/>
        <v>5.9109374999999993</v>
      </c>
      <c r="AM3481">
        <f t="shared" si="389"/>
        <v>0.14777343749999999</v>
      </c>
      <c r="AN3481">
        <f t="shared" si="390"/>
        <v>1.4777343749999998</v>
      </c>
      <c r="AO3481">
        <f t="shared" si="391"/>
        <v>1.4777343749999999E-3</v>
      </c>
      <c r="AP3481">
        <f t="shared" si="392"/>
        <v>0.06</v>
      </c>
      <c r="AQ3481">
        <f>VLOOKUP(M3481,spp!A:H,8,FALSE)</f>
        <v>3.5</v>
      </c>
      <c r="AR3481" t="str">
        <f>VLOOKUP(M3481,spp!A:K,10,FALSE)</f>
        <v>Depredador</v>
      </c>
      <c r="AS3481" t="str">
        <f>VLOOKUP(M3481,spp!A:L,12,FALSE)</f>
        <v>LC</v>
      </c>
    </row>
    <row r="3482" spans="1:45" x14ac:dyDescent="0.3">
      <c r="A3482">
        <v>23</v>
      </c>
      <c r="B3482" s="2" t="s">
        <v>983</v>
      </c>
      <c r="C3482" s="2" t="s">
        <v>1009</v>
      </c>
      <c r="D3482" s="2" t="s">
        <v>1016</v>
      </c>
      <c r="E3482" s="2" t="s">
        <v>1123</v>
      </c>
      <c r="F3482">
        <v>3</v>
      </c>
      <c r="G3482" s="1">
        <v>41659</v>
      </c>
      <c r="H3482" s="61">
        <v>2014</v>
      </c>
      <c r="I3482" s="5" t="s">
        <v>986</v>
      </c>
      <c r="J3482" s="1">
        <v>41677</v>
      </c>
      <c r="K3482" s="66">
        <v>2.5</v>
      </c>
      <c r="L3482" t="str">
        <f t="shared" si="387"/>
        <v>Somero</v>
      </c>
      <c r="M3482" s="2" t="s">
        <v>1032</v>
      </c>
      <c r="N3482" t="str">
        <f>VLOOKUP(M3482,spp!A:B,2,FALSE)</f>
        <v>Lutjanus argentiventris</v>
      </c>
      <c r="O3482">
        <f t="shared" si="386"/>
        <v>1</v>
      </c>
      <c r="S3482">
        <v>1</v>
      </c>
      <c r="AJ3482">
        <f>VLOOKUP(M3482,spp!A:C,3,FALSE)</f>
        <v>1</v>
      </c>
      <c r="AK3482">
        <f>VLOOKUP(M3482,spp!A:D,4,FALSE)</f>
        <v>3</v>
      </c>
      <c r="AL3482">
        <f t="shared" si="388"/>
        <v>5359.375</v>
      </c>
      <c r="AM3482">
        <f t="shared" si="389"/>
        <v>133.984375</v>
      </c>
      <c r="AN3482">
        <f t="shared" si="390"/>
        <v>1339.84375</v>
      </c>
      <c r="AO3482">
        <f t="shared" si="391"/>
        <v>1.33984375</v>
      </c>
      <c r="AP3482">
        <f t="shared" si="392"/>
        <v>0.02</v>
      </c>
      <c r="AQ3482">
        <f>VLOOKUP(M3482,spp!A:H,8,FALSE)</f>
        <v>4</v>
      </c>
      <c r="AR3482" t="str">
        <f>VLOOKUP(M3482,spp!A:K,10,FALSE)</f>
        <v>Depredador Tope</v>
      </c>
      <c r="AS3482" t="str">
        <f>VLOOKUP(M3482,spp!A:L,12,FALSE)</f>
        <v>LC</v>
      </c>
    </row>
    <row r="3483" spans="1:45" x14ac:dyDescent="0.3">
      <c r="A3483">
        <v>23</v>
      </c>
      <c r="B3483" s="2" t="s">
        <v>983</v>
      </c>
      <c r="C3483" s="2" t="s">
        <v>1009</v>
      </c>
      <c r="D3483" s="2" t="s">
        <v>1016</v>
      </c>
      <c r="E3483" s="2" t="s">
        <v>1123</v>
      </c>
      <c r="F3483">
        <v>3</v>
      </c>
      <c r="G3483" s="1">
        <v>41659</v>
      </c>
      <c r="H3483" s="61">
        <v>2014</v>
      </c>
      <c r="I3483" s="5" t="s">
        <v>986</v>
      </c>
      <c r="J3483" s="1">
        <v>41677</v>
      </c>
      <c r="K3483" s="66">
        <v>2.5</v>
      </c>
      <c r="L3483" t="str">
        <f t="shared" si="387"/>
        <v>Somero</v>
      </c>
      <c r="M3483" s="2" t="s">
        <v>1019</v>
      </c>
      <c r="N3483" t="str">
        <f>VLOOKUP(M3483,spp!A:B,2,FALSE)</f>
        <v>Stegastes acapulcoensis</v>
      </c>
      <c r="O3483">
        <f t="shared" ref="O3483:O3546" si="393">+SUM(P3483:AF3483)</f>
        <v>16</v>
      </c>
      <c r="Q3483">
        <v>3</v>
      </c>
      <c r="R3483">
        <v>13</v>
      </c>
      <c r="AJ3483">
        <f>VLOOKUP(M3483,spp!A:C,3,FALSE)</f>
        <v>3.49E-2</v>
      </c>
      <c r="AK3483">
        <f>VLOOKUP(M3483,spp!A:D,4,FALSE)</f>
        <v>2</v>
      </c>
      <c r="AL3483">
        <f t="shared" si="388"/>
        <v>76.78</v>
      </c>
      <c r="AM3483">
        <f t="shared" si="389"/>
        <v>1.9195</v>
      </c>
      <c r="AN3483">
        <f t="shared" si="390"/>
        <v>19.195</v>
      </c>
      <c r="AO3483">
        <f t="shared" si="391"/>
        <v>1.9195E-2</v>
      </c>
      <c r="AP3483">
        <f t="shared" si="392"/>
        <v>0.32</v>
      </c>
      <c r="AQ3483">
        <f>VLOOKUP(M3483,spp!A:H,8,FALSE)</f>
        <v>2</v>
      </c>
      <c r="AR3483" t="str">
        <f>VLOOKUP(M3483,spp!A:K,10,FALSE)</f>
        <v>Herbívoro</v>
      </c>
      <c r="AS3483" t="str">
        <f>VLOOKUP(M3483,spp!A:L,12,FALSE)</f>
        <v>LC</v>
      </c>
    </row>
    <row r="3484" spans="1:45" x14ac:dyDescent="0.3">
      <c r="A3484">
        <v>23</v>
      </c>
      <c r="B3484" s="2" t="s">
        <v>983</v>
      </c>
      <c r="C3484" s="2" t="s">
        <v>1009</v>
      </c>
      <c r="D3484" s="2" t="s">
        <v>1016</v>
      </c>
      <c r="E3484" s="2" t="s">
        <v>1123</v>
      </c>
      <c r="F3484">
        <v>3</v>
      </c>
      <c r="G3484" s="1">
        <v>41659</v>
      </c>
      <c r="H3484" s="61">
        <v>2014</v>
      </c>
      <c r="I3484" s="5" t="s">
        <v>986</v>
      </c>
      <c r="J3484" s="1">
        <v>41677</v>
      </c>
      <c r="K3484" s="66">
        <v>2.5</v>
      </c>
      <c r="L3484" t="str">
        <f t="shared" si="387"/>
        <v>Somero</v>
      </c>
      <c r="M3484" s="2" t="s">
        <v>1023</v>
      </c>
      <c r="N3484" t="str">
        <f>VLOOKUP(M3484,spp!A:B,2,FALSE)</f>
        <v>Anisotremus caesius</v>
      </c>
      <c r="O3484">
        <f t="shared" si="393"/>
        <v>1</v>
      </c>
      <c r="S3484">
        <v>1</v>
      </c>
      <c r="AJ3484">
        <f>VLOOKUP(M3484,spp!A:C,3,FALSE)</f>
        <v>1</v>
      </c>
      <c r="AK3484">
        <f>VLOOKUP(M3484,spp!A:D,4,FALSE)</f>
        <v>2</v>
      </c>
      <c r="AL3484">
        <f t="shared" si="388"/>
        <v>306.25</v>
      </c>
      <c r="AM3484">
        <f t="shared" si="389"/>
        <v>7.65625</v>
      </c>
      <c r="AN3484">
        <f t="shared" si="390"/>
        <v>76.5625</v>
      </c>
      <c r="AO3484">
        <f t="shared" si="391"/>
        <v>7.6562500000000006E-2</v>
      </c>
      <c r="AP3484">
        <f t="shared" si="392"/>
        <v>0.02</v>
      </c>
      <c r="AQ3484">
        <f>VLOOKUP(M3484,spp!A:H,8,FALSE)</f>
        <v>3.4</v>
      </c>
      <c r="AR3484" t="str">
        <f>VLOOKUP(M3484,spp!A:K,10,FALSE)</f>
        <v>Depredador</v>
      </c>
      <c r="AS3484" t="str">
        <f>VLOOKUP(M3484,spp!A:L,12,FALSE)</f>
        <v>LC</v>
      </c>
    </row>
    <row r="3485" spans="1:45" x14ac:dyDescent="0.3">
      <c r="A3485">
        <v>23</v>
      </c>
      <c r="B3485" s="2" t="s">
        <v>983</v>
      </c>
      <c r="C3485" s="2" t="s">
        <v>1009</v>
      </c>
      <c r="D3485" s="2" t="s">
        <v>1016</v>
      </c>
      <c r="E3485" s="2" t="s">
        <v>1123</v>
      </c>
      <c r="F3485">
        <v>3</v>
      </c>
      <c r="G3485" s="1">
        <v>41659</v>
      </c>
      <c r="H3485" s="61">
        <v>2014</v>
      </c>
      <c r="I3485" s="5" t="s">
        <v>986</v>
      </c>
      <c r="J3485" s="1">
        <v>41677</v>
      </c>
      <c r="K3485" s="66">
        <v>2.5</v>
      </c>
      <c r="L3485" t="str">
        <f t="shared" si="387"/>
        <v>Somero</v>
      </c>
      <c r="M3485" s="2" t="s">
        <v>1043</v>
      </c>
      <c r="N3485" t="str">
        <f>VLOOKUP(M3485,spp!A:B,2,FALSE)</f>
        <v>Haemulon maculicauda</v>
      </c>
      <c r="O3485">
        <f t="shared" si="393"/>
        <v>27</v>
      </c>
      <c r="R3485">
        <v>27</v>
      </c>
      <c r="AJ3485">
        <f>VLOOKUP(M3485,spp!A:C,3,FALSE)</f>
        <v>8</v>
      </c>
      <c r="AK3485">
        <f>VLOOKUP(M3485,spp!A:D,4,FALSE)</f>
        <v>3.16</v>
      </c>
      <c r="AL3485">
        <f t="shared" si="388"/>
        <v>631959.71164396487</v>
      </c>
      <c r="AM3485">
        <f t="shared" si="389"/>
        <v>15798.992791099121</v>
      </c>
      <c r="AN3485">
        <f t="shared" si="390"/>
        <v>157989.92791099122</v>
      </c>
      <c r="AO3485">
        <f t="shared" si="391"/>
        <v>157.98992791099121</v>
      </c>
      <c r="AP3485">
        <f t="shared" si="392"/>
        <v>0.54</v>
      </c>
      <c r="AQ3485">
        <f>VLOOKUP(M3485,spp!A:H,8,FALSE)</f>
        <v>4.2</v>
      </c>
      <c r="AR3485" t="str">
        <f>VLOOKUP(M3485,spp!A:K,10,FALSE)</f>
        <v>Depredador Tope</v>
      </c>
      <c r="AS3485" t="str">
        <f>VLOOKUP(M3485,spp!A:L,12,FALSE)</f>
        <v>LC</v>
      </c>
    </row>
    <row r="3486" spans="1:45" x14ac:dyDescent="0.3">
      <c r="A3486">
        <v>23</v>
      </c>
      <c r="B3486" s="2" t="s">
        <v>983</v>
      </c>
      <c r="C3486" s="2" t="s">
        <v>1009</v>
      </c>
      <c r="D3486" s="2" t="s">
        <v>1016</v>
      </c>
      <c r="E3486" s="2" t="s">
        <v>1123</v>
      </c>
      <c r="F3486">
        <v>3</v>
      </c>
      <c r="G3486" s="1">
        <v>41659</v>
      </c>
      <c r="H3486" s="61">
        <v>2014</v>
      </c>
      <c r="I3486" s="5" t="s">
        <v>986</v>
      </c>
      <c r="J3486" s="1">
        <v>41677</v>
      </c>
      <c r="K3486" s="66">
        <v>2.5</v>
      </c>
      <c r="L3486" t="str">
        <f t="shared" si="387"/>
        <v>Somero</v>
      </c>
      <c r="M3486" s="2" t="s">
        <v>1032</v>
      </c>
      <c r="N3486" t="str">
        <f>VLOOKUP(M3486,spp!A:B,2,FALSE)</f>
        <v>Lutjanus argentiventris</v>
      </c>
      <c r="O3486">
        <f t="shared" si="393"/>
        <v>3</v>
      </c>
      <c r="S3486">
        <v>2</v>
      </c>
      <c r="T3486">
        <v>1</v>
      </c>
      <c r="AJ3486">
        <f>VLOOKUP(M3486,spp!A:C,3,FALSE)</f>
        <v>1</v>
      </c>
      <c r="AK3486">
        <f>VLOOKUP(M3486,spp!A:D,4,FALSE)</f>
        <v>3</v>
      </c>
      <c r="AL3486">
        <f t="shared" si="388"/>
        <v>26343.75</v>
      </c>
      <c r="AM3486">
        <f t="shared" si="389"/>
        <v>658.59375</v>
      </c>
      <c r="AN3486">
        <f t="shared" si="390"/>
        <v>6585.9375</v>
      </c>
      <c r="AO3486">
        <f t="shared" si="391"/>
        <v>6.5859375</v>
      </c>
      <c r="AP3486">
        <f t="shared" si="392"/>
        <v>0.06</v>
      </c>
      <c r="AQ3486">
        <f>VLOOKUP(M3486,spp!A:H,8,FALSE)</f>
        <v>4</v>
      </c>
      <c r="AR3486" t="str">
        <f>VLOOKUP(M3486,spp!A:K,10,FALSE)</f>
        <v>Depredador Tope</v>
      </c>
      <c r="AS3486" t="str">
        <f>VLOOKUP(M3486,spp!A:L,12,FALSE)</f>
        <v>LC</v>
      </c>
    </row>
    <row r="3487" spans="1:45" x14ac:dyDescent="0.3">
      <c r="A3487">
        <v>23</v>
      </c>
      <c r="B3487" s="2" t="s">
        <v>983</v>
      </c>
      <c r="C3487" s="2" t="s">
        <v>1009</v>
      </c>
      <c r="D3487" s="2" t="s">
        <v>1016</v>
      </c>
      <c r="E3487" s="2" t="s">
        <v>1123</v>
      </c>
      <c r="F3487">
        <v>3</v>
      </c>
      <c r="G3487" s="1">
        <v>41659</v>
      </c>
      <c r="H3487" s="61">
        <v>2014</v>
      </c>
      <c r="I3487" s="5" t="s">
        <v>986</v>
      </c>
      <c r="J3487" s="1">
        <v>41677</v>
      </c>
      <c r="K3487" s="66">
        <v>2.5</v>
      </c>
      <c r="L3487" t="str">
        <f t="shared" si="387"/>
        <v>Somero</v>
      </c>
      <c r="M3487" s="2" t="s">
        <v>1021</v>
      </c>
      <c r="N3487" t="str">
        <f>VLOOKUP(M3487,spp!A:B,2,FALSE)</f>
        <v>Johnrandallia nigrirostris</v>
      </c>
      <c r="O3487">
        <f t="shared" si="393"/>
        <v>2</v>
      </c>
      <c r="R3487">
        <v>2</v>
      </c>
      <c r="AJ3487">
        <f>VLOOKUP(M3487,spp!A:C,3,FALSE)</f>
        <v>2</v>
      </c>
      <c r="AK3487">
        <f>VLOOKUP(M3487,spp!A:D,4,FALSE)</f>
        <v>3</v>
      </c>
      <c r="AL3487">
        <f t="shared" si="388"/>
        <v>7812.5</v>
      </c>
      <c r="AM3487">
        <f t="shared" si="389"/>
        <v>195.3125</v>
      </c>
      <c r="AN3487">
        <f t="shared" si="390"/>
        <v>1953.125</v>
      </c>
      <c r="AO3487">
        <f t="shared" si="391"/>
        <v>1.953125</v>
      </c>
      <c r="AP3487">
        <f t="shared" si="392"/>
        <v>0.04</v>
      </c>
      <c r="AQ3487">
        <f>VLOOKUP(M3487,spp!A:H,8,FALSE)</f>
        <v>3</v>
      </c>
      <c r="AR3487" t="str">
        <f>VLOOKUP(M3487,spp!A:K,10,FALSE)</f>
        <v>Depredador</v>
      </c>
      <c r="AS3487" t="str">
        <f>VLOOKUP(M3487,spp!A:L,12,FALSE)</f>
        <v>LC</v>
      </c>
    </row>
    <row r="3488" spans="1:45" x14ac:dyDescent="0.3">
      <c r="A3488">
        <v>23</v>
      </c>
      <c r="B3488" s="2" t="s">
        <v>983</v>
      </c>
      <c r="C3488" s="2" t="s">
        <v>1009</v>
      </c>
      <c r="D3488" s="2" t="s">
        <v>1016</v>
      </c>
      <c r="E3488" s="2" t="s">
        <v>1123</v>
      </c>
      <c r="F3488">
        <v>3</v>
      </c>
      <c r="G3488" s="1">
        <v>41659</v>
      </c>
      <c r="H3488" s="61">
        <v>2014</v>
      </c>
      <c r="I3488" s="5" t="s">
        <v>986</v>
      </c>
      <c r="J3488" s="1">
        <v>41677</v>
      </c>
      <c r="K3488" s="66">
        <v>2.5</v>
      </c>
      <c r="L3488" t="str">
        <f t="shared" si="387"/>
        <v>Somero</v>
      </c>
      <c r="M3488" s="2" t="s">
        <v>1033</v>
      </c>
      <c r="N3488" t="str">
        <f>VLOOKUP(M3488,spp!A:B,2,FALSE)</f>
        <v>Cephalopholis panamensis</v>
      </c>
      <c r="O3488">
        <f t="shared" si="393"/>
        <v>2</v>
      </c>
      <c r="S3488">
        <v>2</v>
      </c>
      <c r="AJ3488">
        <f>VLOOKUP(M3488,spp!A:C,3,FALSE)</f>
        <v>2</v>
      </c>
      <c r="AK3488">
        <f>VLOOKUP(M3488,spp!A:D,4,FALSE)</f>
        <v>3</v>
      </c>
      <c r="AL3488">
        <f t="shared" si="388"/>
        <v>21437.5</v>
      </c>
      <c r="AM3488">
        <f t="shared" si="389"/>
        <v>535.9375</v>
      </c>
      <c r="AN3488">
        <f t="shared" si="390"/>
        <v>5359.375</v>
      </c>
      <c r="AO3488">
        <f t="shared" si="391"/>
        <v>5.359375</v>
      </c>
      <c r="AP3488">
        <f t="shared" si="392"/>
        <v>0.04</v>
      </c>
      <c r="AQ3488">
        <f>VLOOKUP(M3488,spp!A:H,8,FALSE)</f>
        <v>4</v>
      </c>
      <c r="AR3488" t="str">
        <f>VLOOKUP(M3488,spp!A:K,10,FALSE)</f>
        <v>Depredador Tope</v>
      </c>
      <c r="AS3488" t="str">
        <f>VLOOKUP(M3488,spp!A:L,12,FALSE)</f>
        <v>LC</v>
      </c>
    </row>
    <row r="3489" spans="1:45" x14ac:dyDescent="0.3">
      <c r="A3489">
        <v>23</v>
      </c>
      <c r="B3489" s="2" t="s">
        <v>983</v>
      </c>
      <c r="C3489" s="2" t="s">
        <v>1009</v>
      </c>
      <c r="D3489" s="2" t="s">
        <v>1016</v>
      </c>
      <c r="E3489" s="2" t="s">
        <v>1123</v>
      </c>
      <c r="F3489">
        <v>3</v>
      </c>
      <c r="G3489" s="1">
        <v>41659</v>
      </c>
      <c r="H3489" s="61">
        <v>2014</v>
      </c>
      <c r="I3489" s="5" t="s">
        <v>986</v>
      </c>
      <c r="J3489" s="1">
        <v>41677</v>
      </c>
      <c r="K3489" s="66">
        <v>2.5</v>
      </c>
      <c r="L3489" t="str">
        <f t="shared" si="387"/>
        <v>Somero</v>
      </c>
      <c r="M3489" s="2" t="s">
        <v>1048</v>
      </c>
      <c r="N3489" t="str">
        <f>VLOOKUP(M3489,spp!A:B,2,FALSE)</f>
        <v>Scarus ghobban</v>
      </c>
      <c r="O3489">
        <f t="shared" si="393"/>
        <v>6</v>
      </c>
      <c r="R3489">
        <v>3</v>
      </c>
      <c r="S3489">
        <v>1</v>
      </c>
      <c r="T3489">
        <v>2</v>
      </c>
      <c r="AJ3489">
        <f>VLOOKUP(M3489,spp!A:C,3,FALSE)</f>
        <v>2</v>
      </c>
      <c r="AK3489">
        <f>VLOOKUP(M3489,spp!A:D,4,FALSE)</f>
        <v>2.919</v>
      </c>
      <c r="AL3489">
        <f t="shared" si="388"/>
        <v>66206.994922561469</v>
      </c>
      <c r="AM3489">
        <f t="shared" si="389"/>
        <v>1655.1748730640368</v>
      </c>
      <c r="AN3489">
        <f t="shared" si="390"/>
        <v>16551.748730640367</v>
      </c>
      <c r="AO3489">
        <f t="shared" si="391"/>
        <v>16.551748730640366</v>
      </c>
      <c r="AP3489">
        <f t="shared" si="392"/>
        <v>0.12</v>
      </c>
      <c r="AQ3489">
        <f>VLOOKUP(M3489,spp!A:H,8,FALSE)</f>
        <v>2</v>
      </c>
      <c r="AR3489" t="str">
        <f>VLOOKUP(M3489,spp!A:K,10,FALSE)</f>
        <v>Herbívoro</v>
      </c>
      <c r="AS3489" t="str">
        <f>VLOOKUP(M3489,spp!A:L,12,FALSE)</f>
        <v>LC</v>
      </c>
    </row>
    <row r="3490" spans="1:45" x14ac:dyDescent="0.3">
      <c r="A3490">
        <v>23</v>
      </c>
      <c r="B3490" s="2" t="s">
        <v>983</v>
      </c>
      <c r="C3490" s="2" t="s">
        <v>1009</v>
      </c>
      <c r="D3490" s="2" t="s">
        <v>1016</v>
      </c>
      <c r="E3490" s="2" t="s">
        <v>1123</v>
      </c>
      <c r="F3490">
        <v>3</v>
      </c>
      <c r="G3490" s="1">
        <v>41659</v>
      </c>
      <c r="H3490" s="61">
        <v>2014</v>
      </c>
      <c r="I3490" s="5" t="s">
        <v>986</v>
      </c>
      <c r="J3490" s="1">
        <v>41677</v>
      </c>
      <c r="K3490" s="66">
        <v>2.5</v>
      </c>
      <c r="L3490" t="str">
        <f t="shared" si="387"/>
        <v>Somero</v>
      </c>
      <c r="M3490" s="2" t="s">
        <v>1017</v>
      </c>
      <c r="N3490" t="str">
        <f>VLOOKUP(M3490,spp!A:B,2,FALSE)</f>
        <v>Halichoeres dispilus</v>
      </c>
      <c r="O3490">
        <f t="shared" si="393"/>
        <v>10</v>
      </c>
      <c r="Q3490">
        <v>9</v>
      </c>
      <c r="R3490">
        <v>1</v>
      </c>
      <c r="AJ3490">
        <f>VLOOKUP(M3490,spp!A:C,3,FALSE)</f>
        <v>1.26E-2</v>
      </c>
      <c r="AK3490">
        <f>VLOOKUP(M3490,spp!A:D,4,FALSE)</f>
        <v>3</v>
      </c>
      <c r="AL3490">
        <f t="shared" si="388"/>
        <v>72.449999999999989</v>
      </c>
      <c r="AM3490">
        <f t="shared" si="389"/>
        <v>1.8112499999999998</v>
      </c>
      <c r="AN3490">
        <f t="shared" si="390"/>
        <v>18.112499999999997</v>
      </c>
      <c r="AO3490">
        <f t="shared" si="391"/>
        <v>1.8112499999999997E-2</v>
      </c>
      <c r="AP3490">
        <f t="shared" si="392"/>
        <v>0.2</v>
      </c>
      <c r="AQ3490">
        <f>VLOOKUP(M3490,spp!A:H,8,FALSE)</f>
        <v>3.9</v>
      </c>
      <c r="AR3490" t="str">
        <f>VLOOKUP(M3490,spp!A:K,10,FALSE)</f>
        <v>Depredador</v>
      </c>
      <c r="AS3490" t="str">
        <f>VLOOKUP(M3490,spp!A:L,12,FALSE)</f>
        <v>LC</v>
      </c>
    </row>
    <row r="3491" spans="1:45" x14ac:dyDescent="0.3">
      <c r="A3491">
        <v>23</v>
      </c>
      <c r="B3491" s="2" t="s">
        <v>983</v>
      </c>
      <c r="C3491" s="2" t="s">
        <v>1009</v>
      </c>
      <c r="D3491" s="2" t="s">
        <v>1016</v>
      </c>
      <c r="E3491" s="2" t="s">
        <v>1123</v>
      </c>
      <c r="F3491">
        <v>3</v>
      </c>
      <c r="G3491" s="1">
        <v>41659</v>
      </c>
      <c r="H3491" s="61">
        <v>2014</v>
      </c>
      <c r="I3491" s="5" t="s">
        <v>986</v>
      </c>
      <c r="J3491" s="1">
        <v>41677</v>
      </c>
      <c r="K3491" s="66">
        <v>2.5</v>
      </c>
      <c r="L3491" t="str">
        <f t="shared" si="387"/>
        <v>Somero</v>
      </c>
      <c r="M3491" s="2" t="s">
        <v>1056</v>
      </c>
      <c r="N3491" t="str">
        <f>VLOOKUP(M3491,spp!A:B,2,FALSE)</f>
        <v>Canthigaster punctatissima</v>
      </c>
      <c r="O3491">
        <f>+SUM(P3491:AF3491)</f>
        <v>1</v>
      </c>
      <c r="Q3491">
        <v>1</v>
      </c>
      <c r="AJ3491">
        <f>VLOOKUP(M3491,spp!A:C,3,FALSE)</f>
        <v>1</v>
      </c>
      <c r="AK3491">
        <f>VLOOKUP(M3491,spp!A:D,4,FALSE)</f>
        <v>2</v>
      </c>
      <c r="AL3491">
        <f t="shared" si="388"/>
        <v>56.25</v>
      </c>
      <c r="AM3491">
        <f t="shared" si="389"/>
        <v>1.40625</v>
      </c>
      <c r="AN3491">
        <f t="shared" si="390"/>
        <v>14.0625</v>
      </c>
      <c r="AO3491">
        <f t="shared" si="391"/>
        <v>1.40625E-2</v>
      </c>
      <c r="AP3491">
        <f t="shared" si="392"/>
        <v>0.02</v>
      </c>
      <c r="AQ3491">
        <f>VLOOKUP(M3491,spp!A:H,8,FALSE)</f>
        <v>3</v>
      </c>
      <c r="AR3491" t="str">
        <f>VLOOKUP(M3491,spp!A:K,10,FALSE)</f>
        <v>Depredador</v>
      </c>
      <c r="AS3491" t="str">
        <f>VLOOKUP(M3491,spp!A:L,12,FALSE)</f>
        <v>LC</v>
      </c>
    </row>
    <row r="3492" spans="1:45" x14ac:dyDescent="0.3">
      <c r="A3492">
        <v>21</v>
      </c>
      <c r="B3492" s="2" t="s">
        <v>983</v>
      </c>
      <c r="C3492" s="2" t="s">
        <v>1009</v>
      </c>
      <c r="D3492" s="2" t="s">
        <v>1014</v>
      </c>
      <c r="E3492" s="2" t="s">
        <v>1123</v>
      </c>
      <c r="F3492">
        <v>1</v>
      </c>
      <c r="G3492" s="1">
        <v>41660</v>
      </c>
      <c r="H3492" s="61">
        <v>2014</v>
      </c>
      <c r="I3492" s="5" t="s">
        <v>986</v>
      </c>
      <c r="J3492" s="1">
        <v>41677</v>
      </c>
      <c r="K3492" s="66">
        <v>2.5</v>
      </c>
      <c r="L3492" t="str">
        <f t="shared" si="387"/>
        <v>Somero</v>
      </c>
      <c r="M3492" s="2" t="s">
        <v>1036</v>
      </c>
      <c r="N3492" t="str">
        <f>VLOOKUP(M3492,spp!A:B,2,FALSE)</f>
        <v>Chaetodon humeralis</v>
      </c>
      <c r="O3492">
        <f t="shared" si="393"/>
        <v>5</v>
      </c>
      <c r="Q3492">
        <v>2</v>
      </c>
      <c r="R3492">
        <v>3</v>
      </c>
      <c r="AJ3492">
        <f>VLOOKUP(M3492,spp!A:C,3,FALSE)</f>
        <v>2</v>
      </c>
      <c r="AK3492">
        <f>VLOOKUP(M3492,spp!A:D,4,FALSE)</f>
        <v>2.9895</v>
      </c>
      <c r="AL3492">
        <f t="shared" si="388"/>
        <v>13064.225247350249</v>
      </c>
      <c r="AM3492">
        <f t="shared" si="389"/>
        <v>326.6056311837562</v>
      </c>
      <c r="AN3492">
        <f t="shared" si="390"/>
        <v>3266.0563118375621</v>
      </c>
      <c r="AO3492">
        <f t="shared" si="391"/>
        <v>3.2660563118375623</v>
      </c>
      <c r="AP3492">
        <f t="shared" si="392"/>
        <v>0.1</v>
      </c>
      <c r="AQ3492">
        <f>VLOOKUP(M3492,spp!A:H,8,FALSE)</f>
        <v>2.7</v>
      </c>
      <c r="AR3492" t="str">
        <f>VLOOKUP(M3492,spp!A:K,10,FALSE)</f>
        <v>Herbívoro</v>
      </c>
      <c r="AS3492" t="str">
        <f>VLOOKUP(M3492,spp!A:L,12,FALSE)</f>
        <v>LC</v>
      </c>
    </row>
    <row r="3493" spans="1:45" x14ac:dyDescent="0.3">
      <c r="A3493">
        <v>21</v>
      </c>
      <c r="B3493" s="2" t="s">
        <v>983</v>
      </c>
      <c r="C3493" s="2" t="s">
        <v>1009</v>
      </c>
      <c r="D3493" s="2" t="s">
        <v>1014</v>
      </c>
      <c r="E3493" s="2" t="s">
        <v>1123</v>
      </c>
      <c r="F3493">
        <v>1</v>
      </c>
      <c r="G3493" s="1">
        <v>41660</v>
      </c>
      <c r="H3493" s="61">
        <v>2014</v>
      </c>
      <c r="I3493" s="5" t="s">
        <v>986</v>
      </c>
      <c r="J3493" s="1">
        <v>41677</v>
      </c>
      <c r="K3493" s="66">
        <v>2.5</v>
      </c>
      <c r="L3493" t="str">
        <f t="shared" ref="L3493:L3556" si="394">IF(K3493&gt;6,"Profundo","Somero")</f>
        <v>Somero</v>
      </c>
      <c r="M3493" s="2" t="s">
        <v>1048</v>
      </c>
      <c r="N3493" t="str">
        <f>VLOOKUP(M3493,spp!A:B,2,FALSE)</f>
        <v>Scarus ghobban</v>
      </c>
      <c r="O3493">
        <f t="shared" si="393"/>
        <v>47</v>
      </c>
      <c r="S3493">
        <v>5</v>
      </c>
      <c r="T3493">
        <v>35</v>
      </c>
      <c r="U3493">
        <v>7</v>
      </c>
      <c r="AJ3493">
        <f>VLOOKUP(M3493,spp!A:C,3,FALSE)</f>
        <v>2</v>
      </c>
      <c r="AK3493">
        <f>VLOOKUP(M3493,spp!A:D,4,FALSE)</f>
        <v>2.919</v>
      </c>
      <c r="AL3493">
        <f t="shared" si="388"/>
        <v>1335278.9414187018</v>
      </c>
      <c r="AM3493">
        <f t="shared" si="389"/>
        <v>33381.973535467543</v>
      </c>
      <c r="AN3493">
        <f t="shared" si="390"/>
        <v>333819.73535467545</v>
      </c>
      <c r="AO3493">
        <f t="shared" si="391"/>
        <v>333.81973535467546</v>
      </c>
      <c r="AP3493">
        <f t="shared" si="392"/>
        <v>0.94</v>
      </c>
      <c r="AQ3493">
        <f>VLOOKUP(M3493,spp!A:H,8,FALSE)</f>
        <v>2</v>
      </c>
      <c r="AR3493" t="str">
        <f>VLOOKUP(M3493,spp!A:K,10,FALSE)</f>
        <v>Herbívoro</v>
      </c>
      <c r="AS3493" t="str">
        <f>VLOOKUP(M3493,spp!A:L,12,FALSE)</f>
        <v>LC</v>
      </c>
    </row>
    <row r="3494" spans="1:45" x14ac:dyDescent="0.3">
      <c r="A3494">
        <v>21</v>
      </c>
      <c r="B3494" s="2" t="s">
        <v>983</v>
      </c>
      <c r="C3494" s="2" t="s">
        <v>1009</v>
      </c>
      <c r="D3494" s="2" t="s">
        <v>1014</v>
      </c>
      <c r="E3494" s="2" t="s">
        <v>1123</v>
      </c>
      <c r="F3494">
        <v>1</v>
      </c>
      <c r="G3494" s="1">
        <v>41660</v>
      </c>
      <c r="H3494" s="61">
        <v>2014</v>
      </c>
      <c r="I3494" s="5" t="s">
        <v>986</v>
      </c>
      <c r="J3494" s="1">
        <v>41677</v>
      </c>
      <c r="K3494" s="66">
        <v>2.5</v>
      </c>
      <c r="L3494" t="str">
        <f t="shared" si="394"/>
        <v>Somero</v>
      </c>
      <c r="M3494" s="2" t="s">
        <v>1019</v>
      </c>
      <c r="N3494" t="str">
        <f>VLOOKUP(M3494,spp!A:B,2,FALSE)</f>
        <v>Stegastes acapulcoensis</v>
      </c>
      <c r="O3494">
        <f t="shared" si="393"/>
        <v>7</v>
      </c>
      <c r="Q3494">
        <v>2</v>
      </c>
      <c r="R3494">
        <v>5</v>
      </c>
      <c r="AJ3494">
        <f>VLOOKUP(M3494,spp!A:C,3,FALSE)</f>
        <v>3.49E-2</v>
      </c>
      <c r="AK3494">
        <f>VLOOKUP(M3494,spp!A:D,4,FALSE)</f>
        <v>2</v>
      </c>
      <c r="AL3494">
        <f t="shared" si="388"/>
        <v>31.191875</v>
      </c>
      <c r="AM3494">
        <f t="shared" si="389"/>
        <v>0.77979687499999994</v>
      </c>
      <c r="AN3494">
        <f t="shared" si="390"/>
        <v>7.797968749999999</v>
      </c>
      <c r="AO3494">
        <f t="shared" si="391"/>
        <v>7.7979687499999993E-3</v>
      </c>
      <c r="AP3494">
        <f t="shared" si="392"/>
        <v>0.14000000000000001</v>
      </c>
      <c r="AQ3494">
        <f>VLOOKUP(M3494,spp!A:H,8,FALSE)</f>
        <v>2</v>
      </c>
      <c r="AR3494" t="str">
        <f>VLOOKUP(M3494,spp!A:K,10,FALSE)</f>
        <v>Herbívoro</v>
      </c>
      <c r="AS3494" t="str">
        <f>VLOOKUP(M3494,spp!A:L,12,FALSE)</f>
        <v>LC</v>
      </c>
    </row>
    <row r="3495" spans="1:45" x14ac:dyDescent="0.3">
      <c r="A3495">
        <v>21</v>
      </c>
      <c r="B3495" s="2" t="s">
        <v>983</v>
      </c>
      <c r="C3495" s="2" t="s">
        <v>1009</v>
      </c>
      <c r="D3495" s="2" t="s">
        <v>1014</v>
      </c>
      <c r="E3495" s="2" t="s">
        <v>1123</v>
      </c>
      <c r="F3495">
        <v>1</v>
      </c>
      <c r="G3495" s="1">
        <v>41660</v>
      </c>
      <c r="H3495" s="61">
        <v>2014</v>
      </c>
      <c r="I3495" s="5" t="s">
        <v>986</v>
      </c>
      <c r="J3495" s="1">
        <v>41677</v>
      </c>
      <c r="K3495" s="66">
        <v>2.5</v>
      </c>
      <c r="L3495" t="str">
        <f t="shared" si="394"/>
        <v>Somero</v>
      </c>
      <c r="M3495" s="2" t="s">
        <v>1032</v>
      </c>
      <c r="N3495" t="str">
        <f>VLOOKUP(M3495,spp!A:B,2,FALSE)</f>
        <v>Lutjanus argentiventris</v>
      </c>
      <c r="O3495">
        <f t="shared" si="393"/>
        <v>6</v>
      </c>
      <c r="S3495">
        <v>2</v>
      </c>
      <c r="T3495">
        <v>4</v>
      </c>
      <c r="AJ3495">
        <f>VLOOKUP(M3495,spp!A:C,3,FALSE)</f>
        <v>1</v>
      </c>
      <c r="AK3495">
        <f>VLOOKUP(M3495,spp!A:D,4,FALSE)</f>
        <v>3</v>
      </c>
      <c r="AL3495">
        <f t="shared" si="388"/>
        <v>73218.75</v>
      </c>
      <c r="AM3495">
        <f t="shared" si="389"/>
        <v>1830.46875</v>
      </c>
      <c r="AN3495">
        <f t="shared" si="390"/>
        <v>18304.6875</v>
      </c>
      <c r="AO3495">
        <f t="shared" si="391"/>
        <v>18.3046875</v>
      </c>
      <c r="AP3495">
        <f t="shared" si="392"/>
        <v>0.12</v>
      </c>
      <c r="AQ3495">
        <f>VLOOKUP(M3495,spp!A:H,8,FALSE)</f>
        <v>4</v>
      </c>
      <c r="AR3495" t="str">
        <f>VLOOKUP(M3495,spp!A:K,10,FALSE)</f>
        <v>Depredador Tope</v>
      </c>
      <c r="AS3495" t="str">
        <f>VLOOKUP(M3495,spp!A:L,12,FALSE)</f>
        <v>LC</v>
      </c>
    </row>
    <row r="3496" spans="1:45" x14ac:dyDescent="0.3">
      <c r="A3496">
        <v>21</v>
      </c>
      <c r="B3496" s="2" t="s">
        <v>983</v>
      </c>
      <c r="C3496" s="2" t="s">
        <v>1009</v>
      </c>
      <c r="D3496" s="2" t="s">
        <v>1014</v>
      </c>
      <c r="E3496" s="2" t="s">
        <v>1123</v>
      </c>
      <c r="F3496">
        <v>1</v>
      </c>
      <c r="G3496" s="1">
        <v>41660</v>
      </c>
      <c r="H3496" s="61">
        <v>2014</v>
      </c>
      <c r="I3496" s="5" t="s">
        <v>986</v>
      </c>
      <c r="J3496" s="1">
        <v>41677</v>
      </c>
      <c r="K3496" s="66">
        <v>2.5</v>
      </c>
      <c r="L3496" t="str">
        <f t="shared" si="394"/>
        <v>Somero</v>
      </c>
      <c r="M3496" s="2" t="s">
        <v>1043</v>
      </c>
      <c r="N3496" t="str">
        <f>VLOOKUP(M3496,spp!A:B,2,FALSE)</f>
        <v>Haemulon maculicauda</v>
      </c>
      <c r="O3496">
        <f t="shared" si="393"/>
        <v>12</v>
      </c>
      <c r="S3496">
        <v>12</v>
      </c>
      <c r="AJ3496">
        <f>VLOOKUP(M3496,spp!A:C,3,FALSE)</f>
        <v>8</v>
      </c>
      <c r="AK3496">
        <f>VLOOKUP(M3496,spp!A:D,4,FALSE)</f>
        <v>3.16</v>
      </c>
      <c r="AL3496">
        <f t="shared" si="388"/>
        <v>813338.75552240224</v>
      </c>
      <c r="AM3496">
        <f t="shared" si="389"/>
        <v>20333.468888060055</v>
      </c>
      <c r="AN3496">
        <f t="shared" si="390"/>
        <v>203334.68888060056</v>
      </c>
      <c r="AO3496">
        <f t="shared" si="391"/>
        <v>203.33468888060057</v>
      </c>
      <c r="AP3496">
        <f t="shared" si="392"/>
        <v>0.24</v>
      </c>
      <c r="AQ3496">
        <f>VLOOKUP(M3496,spp!A:H,8,FALSE)</f>
        <v>4.2</v>
      </c>
      <c r="AR3496" t="str">
        <f>VLOOKUP(M3496,spp!A:K,10,FALSE)</f>
        <v>Depredador Tope</v>
      </c>
      <c r="AS3496" t="str">
        <f>VLOOKUP(M3496,spp!A:L,12,FALSE)</f>
        <v>LC</v>
      </c>
    </row>
    <row r="3497" spans="1:45" x14ac:dyDescent="0.3">
      <c r="A3497">
        <v>21</v>
      </c>
      <c r="B3497" s="2" t="s">
        <v>983</v>
      </c>
      <c r="C3497" s="2" t="s">
        <v>1009</v>
      </c>
      <c r="D3497" s="2" t="s">
        <v>1014</v>
      </c>
      <c r="E3497" s="2" t="s">
        <v>1123</v>
      </c>
      <c r="F3497">
        <v>1</v>
      </c>
      <c r="G3497" s="1">
        <v>41660</v>
      </c>
      <c r="H3497" s="61">
        <v>2014</v>
      </c>
      <c r="I3497" s="5" t="s">
        <v>986</v>
      </c>
      <c r="J3497" s="1">
        <v>41677</v>
      </c>
      <c r="K3497" s="66">
        <v>2.5</v>
      </c>
      <c r="L3497" t="str">
        <f t="shared" si="394"/>
        <v>Somero</v>
      </c>
      <c r="M3497" s="2" t="s">
        <v>1025</v>
      </c>
      <c r="N3497" t="str">
        <f>VLOOKUP(M3497,spp!A:B,2,FALSE)</f>
        <v>Abudefduf troschelii</v>
      </c>
      <c r="O3497">
        <f t="shared" si="393"/>
        <v>8</v>
      </c>
      <c r="R3497">
        <v>7</v>
      </c>
      <c r="T3497">
        <v>1</v>
      </c>
      <c r="AJ3497">
        <f>VLOOKUP(M3497,spp!A:C,3,FALSE)</f>
        <v>1.6E-2</v>
      </c>
      <c r="AK3497">
        <f>VLOOKUP(M3497,spp!A:D,4,FALSE)</f>
        <v>3</v>
      </c>
      <c r="AL3497">
        <f t="shared" si="388"/>
        <v>468.75</v>
      </c>
      <c r="AM3497">
        <f t="shared" si="389"/>
        <v>11.71875</v>
      </c>
      <c r="AN3497">
        <f t="shared" si="390"/>
        <v>117.1875</v>
      </c>
      <c r="AO3497">
        <f t="shared" si="391"/>
        <v>0.1171875</v>
      </c>
      <c r="AP3497">
        <f t="shared" si="392"/>
        <v>0.16</v>
      </c>
      <c r="AQ3497">
        <f>VLOOKUP(M3497,spp!A:H,8,FALSE)</f>
        <v>3</v>
      </c>
      <c r="AR3497" t="str">
        <f>VLOOKUP(M3497,spp!A:K,10,FALSE)</f>
        <v>Planctívoro</v>
      </c>
      <c r="AS3497" t="str">
        <f>VLOOKUP(M3497,spp!A:L,12,FALSE)</f>
        <v>LC</v>
      </c>
    </row>
    <row r="3498" spans="1:45" x14ac:dyDescent="0.3">
      <c r="A3498">
        <v>21</v>
      </c>
      <c r="B3498" s="2" t="s">
        <v>983</v>
      </c>
      <c r="C3498" s="2" t="s">
        <v>1009</v>
      </c>
      <c r="D3498" s="2" t="s">
        <v>1014</v>
      </c>
      <c r="E3498" s="2" t="s">
        <v>1123</v>
      </c>
      <c r="F3498">
        <v>1</v>
      </c>
      <c r="G3498" s="1">
        <v>41660</v>
      </c>
      <c r="H3498" s="61">
        <v>2014</v>
      </c>
      <c r="I3498" s="5" t="s">
        <v>986</v>
      </c>
      <c r="J3498" s="1">
        <v>41677</v>
      </c>
      <c r="K3498" s="66">
        <v>2.5</v>
      </c>
      <c r="L3498" t="str">
        <f t="shared" si="394"/>
        <v>Somero</v>
      </c>
      <c r="M3498" s="2" t="s">
        <v>1054</v>
      </c>
      <c r="N3498" t="str">
        <f>VLOOKUP(M3498,spp!A:B,2,FALSE)</f>
        <v>Halichoeres nicholsi</v>
      </c>
      <c r="O3498">
        <f t="shared" si="393"/>
        <v>1</v>
      </c>
      <c r="U3498">
        <v>1</v>
      </c>
      <c r="AJ3498">
        <f>VLOOKUP(M3498,spp!A:C,3,FALSE)</f>
        <v>1.26E-2</v>
      </c>
      <c r="AK3498">
        <f>VLOOKUP(M3498,spp!A:D,4,FALSE)</f>
        <v>3</v>
      </c>
      <c r="AL3498">
        <f t="shared" si="388"/>
        <v>540.22500000000002</v>
      </c>
      <c r="AM3498">
        <f t="shared" si="389"/>
        <v>13.505625</v>
      </c>
      <c r="AN3498">
        <f t="shared" si="390"/>
        <v>135.05625000000001</v>
      </c>
      <c r="AO3498">
        <f t="shared" si="391"/>
        <v>0.13505625000000002</v>
      </c>
      <c r="AP3498">
        <f t="shared" si="392"/>
        <v>0.02</v>
      </c>
      <c r="AQ3498">
        <f>VLOOKUP(M3498,spp!A:H,8,FALSE)</f>
        <v>4</v>
      </c>
      <c r="AR3498" t="str">
        <f>VLOOKUP(M3498,spp!A:K,10,FALSE)</f>
        <v>Depredador Tope</v>
      </c>
      <c r="AS3498" t="str">
        <f>VLOOKUP(M3498,spp!A:L,12,FALSE)</f>
        <v>LC</v>
      </c>
    </row>
    <row r="3499" spans="1:45" x14ac:dyDescent="0.3">
      <c r="A3499">
        <v>21</v>
      </c>
      <c r="B3499" s="2" t="s">
        <v>983</v>
      </c>
      <c r="C3499" s="2" t="s">
        <v>1009</v>
      </c>
      <c r="D3499" s="2" t="s">
        <v>1014</v>
      </c>
      <c r="E3499" s="2" t="s">
        <v>1123</v>
      </c>
      <c r="F3499">
        <v>2</v>
      </c>
      <c r="G3499" s="1">
        <v>41660</v>
      </c>
      <c r="H3499" s="61">
        <v>2014</v>
      </c>
      <c r="I3499" s="5" t="s">
        <v>986</v>
      </c>
      <c r="J3499" s="1">
        <v>41677</v>
      </c>
      <c r="K3499" s="66">
        <v>4.2</v>
      </c>
      <c r="L3499" t="str">
        <f t="shared" si="394"/>
        <v>Somero</v>
      </c>
      <c r="M3499" s="2" t="s">
        <v>1028</v>
      </c>
      <c r="N3499" t="str">
        <f>VLOOKUP(M3499,spp!A:B,2,FALSE)</f>
        <v>Thalassoma lucasanum</v>
      </c>
      <c r="O3499">
        <f t="shared" si="393"/>
        <v>12</v>
      </c>
      <c r="R3499">
        <v>12</v>
      </c>
      <c r="AJ3499">
        <f>VLOOKUP(M3499,spp!A:C,3,FALSE)</f>
        <v>1.261E-2</v>
      </c>
      <c r="AK3499">
        <f>VLOOKUP(M3499,spp!A:D,4,FALSE)</f>
        <v>2</v>
      </c>
      <c r="AL3499">
        <f t="shared" si="388"/>
        <v>23.643749999999997</v>
      </c>
      <c r="AM3499">
        <f t="shared" si="389"/>
        <v>0.59109374999999997</v>
      </c>
      <c r="AN3499">
        <f t="shared" si="390"/>
        <v>5.9109374999999993</v>
      </c>
      <c r="AO3499">
        <f t="shared" si="391"/>
        <v>5.9109374999999995E-3</v>
      </c>
      <c r="AP3499">
        <f t="shared" si="392"/>
        <v>0.24</v>
      </c>
      <c r="AQ3499">
        <f>VLOOKUP(M3499,spp!A:H,8,FALSE)</f>
        <v>3.5</v>
      </c>
      <c r="AR3499" t="str">
        <f>VLOOKUP(M3499,spp!A:K,10,FALSE)</f>
        <v>Depredador</v>
      </c>
      <c r="AS3499" t="str">
        <f>VLOOKUP(M3499,spp!A:L,12,FALSE)</f>
        <v>LC</v>
      </c>
    </row>
    <row r="3500" spans="1:45" x14ac:dyDescent="0.3">
      <c r="A3500">
        <v>21</v>
      </c>
      <c r="B3500" s="2" t="s">
        <v>983</v>
      </c>
      <c r="C3500" s="2" t="s">
        <v>1009</v>
      </c>
      <c r="D3500" s="2" t="s">
        <v>1014</v>
      </c>
      <c r="E3500" s="2" t="s">
        <v>1123</v>
      </c>
      <c r="F3500">
        <v>2</v>
      </c>
      <c r="G3500" s="1">
        <v>41660</v>
      </c>
      <c r="H3500" s="61">
        <v>2014</v>
      </c>
      <c r="I3500" s="5" t="s">
        <v>986</v>
      </c>
      <c r="J3500" s="1">
        <v>41677</v>
      </c>
      <c r="K3500" s="66">
        <v>4.2</v>
      </c>
      <c r="L3500" t="str">
        <f t="shared" si="394"/>
        <v>Somero</v>
      </c>
      <c r="M3500" s="2" t="s">
        <v>1025</v>
      </c>
      <c r="N3500" t="str">
        <f>VLOOKUP(M3500,spp!A:B,2,FALSE)</f>
        <v>Abudefduf troschelii</v>
      </c>
      <c r="O3500">
        <f t="shared" si="393"/>
        <v>17</v>
      </c>
      <c r="Q3500">
        <v>4</v>
      </c>
      <c r="R3500">
        <v>13</v>
      </c>
      <c r="AJ3500">
        <f>VLOOKUP(M3500,spp!A:C,3,FALSE)</f>
        <v>1.6E-2</v>
      </c>
      <c r="AK3500">
        <f>VLOOKUP(M3500,spp!A:D,4,FALSE)</f>
        <v>3</v>
      </c>
      <c r="AL3500">
        <f t="shared" si="388"/>
        <v>433.25</v>
      </c>
      <c r="AM3500">
        <f t="shared" si="389"/>
        <v>10.831250000000001</v>
      </c>
      <c r="AN3500">
        <f t="shared" si="390"/>
        <v>108.3125</v>
      </c>
      <c r="AO3500">
        <f t="shared" si="391"/>
        <v>0.10831250000000001</v>
      </c>
      <c r="AP3500">
        <f t="shared" si="392"/>
        <v>0.34</v>
      </c>
      <c r="AQ3500">
        <f>VLOOKUP(M3500,spp!A:H,8,FALSE)</f>
        <v>3</v>
      </c>
      <c r="AR3500" t="str">
        <f>VLOOKUP(M3500,spp!A:K,10,FALSE)</f>
        <v>Planctívoro</v>
      </c>
      <c r="AS3500" t="str">
        <f>VLOOKUP(M3500,spp!A:L,12,FALSE)</f>
        <v>LC</v>
      </c>
    </row>
    <row r="3501" spans="1:45" x14ac:dyDescent="0.3">
      <c r="A3501">
        <v>21</v>
      </c>
      <c r="B3501" s="2" t="s">
        <v>983</v>
      </c>
      <c r="C3501" s="2" t="s">
        <v>1009</v>
      </c>
      <c r="D3501" s="2" t="s">
        <v>1014</v>
      </c>
      <c r="E3501" s="2" t="s">
        <v>1123</v>
      </c>
      <c r="F3501">
        <v>2</v>
      </c>
      <c r="G3501" s="1">
        <v>41660</v>
      </c>
      <c r="H3501" s="61">
        <v>2014</v>
      </c>
      <c r="I3501" s="5" t="s">
        <v>986</v>
      </c>
      <c r="J3501" s="1">
        <v>41677</v>
      </c>
      <c r="K3501" s="66">
        <v>4.2</v>
      </c>
      <c r="L3501" t="str">
        <f t="shared" si="394"/>
        <v>Somero</v>
      </c>
      <c r="M3501" s="2" t="s">
        <v>1019</v>
      </c>
      <c r="N3501" t="str">
        <f>VLOOKUP(M3501,spp!A:B,2,FALSE)</f>
        <v>Stegastes acapulcoensis</v>
      </c>
      <c r="O3501">
        <f t="shared" si="393"/>
        <v>8</v>
      </c>
      <c r="R3501">
        <v>8</v>
      </c>
      <c r="AJ3501">
        <f>VLOOKUP(M3501,spp!A:C,3,FALSE)</f>
        <v>3.49E-2</v>
      </c>
      <c r="AK3501">
        <f>VLOOKUP(M3501,spp!A:D,4,FALSE)</f>
        <v>2</v>
      </c>
      <c r="AL3501">
        <f t="shared" si="388"/>
        <v>43.625</v>
      </c>
      <c r="AM3501">
        <f t="shared" si="389"/>
        <v>1.090625</v>
      </c>
      <c r="AN3501">
        <f t="shared" si="390"/>
        <v>10.90625</v>
      </c>
      <c r="AO3501">
        <f t="shared" si="391"/>
        <v>1.0906249999999999E-2</v>
      </c>
      <c r="AP3501">
        <f t="shared" si="392"/>
        <v>0.16</v>
      </c>
      <c r="AQ3501">
        <f>VLOOKUP(M3501,spp!A:H,8,FALSE)</f>
        <v>2</v>
      </c>
      <c r="AR3501" t="str">
        <f>VLOOKUP(M3501,spp!A:K,10,FALSE)</f>
        <v>Herbívoro</v>
      </c>
      <c r="AS3501" t="str">
        <f>VLOOKUP(M3501,spp!A:L,12,FALSE)</f>
        <v>LC</v>
      </c>
    </row>
    <row r="3502" spans="1:45" x14ac:dyDescent="0.3">
      <c r="A3502">
        <v>21</v>
      </c>
      <c r="B3502" s="2" t="s">
        <v>983</v>
      </c>
      <c r="C3502" s="2" t="s">
        <v>1009</v>
      </c>
      <c r="D3502" s="2" t="s">
        <v>1014</v>
      </c>
      <c r="E3502" s="2" t="s">
        <v>1123</v>
      </c>
      <c r="F3502">
        <v>2</v>
      </c>
      <c r="G3502" s="1">
        <v>41660</v>
      </c>
      <c r="H3502" s="61">
        <v>2014</v>
      </c>
      <c r="I3502" s="5" t="s">
        <v>986</v>
      </c>
      <c r="J3502" s="1">
        <v>41677</v>
      </c>
      <c r="K3502" s="66">
        <v>4.2</v>
      </c>
      <c r="L3502" t="str">
        <f t="shared" si="394"/>
        <v>Somero</v>
      </c>
      <c r="M3502" s="2" t="s">
        <v>1043</v>
      </c>
      <c r="N3502" t="str">
        <f>VLOOKUP(M3502,spp!A:B,2,FALSE)</f>
        <v>Haemulon maculicauda</v>
      </c>
      <c r="O3502">
        <f t="shared" si="393"/>
        <v>22</v>
      </c>
      <c r="R3502">
        <v>22</v>
      </c>
      <c r="AJ3502">
        <f>VLOOKUP(M3502,spp!A:C,3,FALSE)</f>
        <v>8</v>
      </c>
      <c r="AK3502">
        <f>VLOOKUP(M3502,spp!A:D,4,FALSE)</f>
        <v>3.16</v>
      </c>
      <c r="AL3502">
        <f t="shared" si="388"/>
        <v>514930.13541360095</v>
      </c>
      <c r="AM3502">
        <f t="shared" si="389"/>
        <v>12873.253385340024</v>
      </c>
      <c r="AN3502">
        <f t="shared" si="390"/>
        <v>128732.53385340024</v>
      </c>
      <c r="AO3502">
        <f t="shared" si="391"/>
        <v>128.73253385340024</v>
      </c>
      <c r="AP3502">
        <f t="shared" si="392"/>
        <v>0.44</v>
      </c>
      <c r="AQ3502">
        <f>VLOOKUP(M3502,spp!A:H,8,FALSE)</f>
        <v>4.2</v>
      </c>
      <c r="AR3502" t="str">
        <f>VLOOKUP(M3502,spp!A:K,10,FALSE)</f>
        <v>Depredador Tope</v>
      </c>
      <c r="AS3502" t="str">
        <f>VLOOKUP(M3502,spp!A:L,12,FALSE)</f>
        <v>LC</v>
      </c>
    </row>
    <row r="3503" spans="1:45" x14ac:dyDescent="0.3">
      <c r="A3503">
        <v>21</v>
      </c>
      <c r="B3503" s="2" t="s">
        <v>983</v>
      </c>
      <c r="C3503" s="2" t="s">
        <v>1009</v>
      </c>
      <c r="D3503" s="2" t="s">
        <v>1014</v>
      </c>
      <c r="E3503" s="2" t="s">
        <v>1123</v>
      </c>
      <c r="F3503">
        <v>2</v>
      </c>
      <c r="G3503" s="1">
        <v>41660</v>
      </c>
      <c r="H3503" s="61">
        <v>2014</v>
      </c>
      <c r="I3503" s="5" t="s">
        <v>986</v>
      </c>
      <c r="J3503" s="1">
        <v>41677</v>
      </c>
      <c r="K3503" s="66">
        <v>4.2</v>
      </c>
      <c r="L3503" t="str">
        <f t="shared" si="394"/>
        <v>Somero</v>
      </c>
      <c r="M3503" s="2" t="s">
        <v>1048</v>
      </c>
      <c r="N3503" t="str">
        <f>VLOOKUP(M3503,spp!A:B,2,FALSE)</f>
        <v>Scarus ghobban</v>
      </c>
      <c r="O3503">
        <f t="shared" si="393"/>
        <v>130</v>
      </c>
      <c r="T3503">
        <v>110</v>
      </c>
      <c r="U3503">
        <v>20</v>
      </c>
      <c r="AJ3503">
        <f>VLOOKUP(M3503,spp!A:C,3,FALSE)</f>
        <v>2</v>
      </c>
      <c r="AK3503">
        <f>VLOOKUP(M3503,spp!A:D,4,FALSE)</f>
        <v>2.919</v>
      </c>
      <c r="AL3503">
        <f t="shared" si="388"/>
        <v>3934421.2193713309</v>
      </c>
      <c r="AM3503">
        <f t="shared" si="389"/>
        <v>98360.53048428327</v>
      </c>
      <c r="AN3503">
        <f t="shared" si="390"/>
        <v>983605.30484283273</v>
      </c>
      <c r="AO3503">
        <f t="shared" si="391"/>
        <v>983.60530484283277</v>
      </c>
      <c r="AP3503">
        <f t="shared" si="392"/>
        <v>2.6</v>
      </c>
      <c r="AQ3503">
        <f>VLOOKUP(M3503,spp!A:H,8,FALSE)</f>
        <v>2</v>
      </c>
      <c r="AR3503" t="str">
        <f>VLOOKUP(M3503,spp!A:K,10,FALSE)</f>
        <v>Herbívoro</v>
      </c>
      <c r="AS3503" t="str">
        <f>VLOOKUP(M3503,spp!A:L,12,FALSE)</f>
        <v>LC</v>
      </c>
    </row>
    <row r="3504" spans="1:45" x14ac:dyDescent="0.3">
      <c r="A3504">
        <v>21</v>
      </c>
      <c r="B3504" s="2" t="s">
        <v>983</v>
      </c>
      <c r="C3504" s="2" t="s">
        <v>1009</v>
      </c>
      <c r="D3504" s="2" t="s">
        <v>1014</v>
      </c>
      <c r="E3504" s="2" t="s">
        <v>1123</v>
      </c>
      <c r="F3504">
        <v>2</v>
      </c>
      <c r="G3504" s="1">
        <v>41660</v>
      </c>
      <c r="H3504" s="61">
        <v>2014</v>
      </c>
      <c r="I3504" s="5" t="s">
        <v>986</v>
      </c>
      <c r="J3504" s="1">
        <v>41677</v>
      </c>
      <c r="K3504" s="66">
        <v>4.2</v>
      </c>
      <c r="L3504" t="str">
        <f t="shared" si="394"/>
        <v>Somero</v>
      </c>
      <c r="M3504" s="2" t="s">
        <v>1075</v>
      </c>
      <c r="N3504" t="str">
        <f>VLOOKUP(M3504,spp!A:B,2,FALSE)</f>
        <v>Scarus compressus</v>
      </c>
      <c r="O3504">
        <f t="shared" si="393"/>
        <v>3</v>
      </c>
      <c r="T3504">
        <v>1</v>
      </c>
      <c r="U3504">
        <v>2</v>
      </c>
      <c r="AJ3504">
        <f>VLOOKUP(M3504,spp!A:C,3,FALSE)</f>
        <v>1</v>
      </c>
      <c r="AK3504">
        <f>VLOOKUP(M3504,spp!A:D,4,FALSE)</f>
        <v>3</v>
      </c>
      <c r="AL3504">
        <f t="shared" si="388"/>
        <v>101375</v>
      </c>
      <c r="AM3504">
        <f t="shared" si="389"/>
        <v>2534.375</v>
      </c>
      <c r="AN3504">
        <f t="shared" si="390"/>
        <v>25343.75</v>
      </c>
      <c r="AO3504">
        <f t="shared" si="391"/>
        <v>25.34375</v>
      </c>
      <c r="AP3504">
        <f t="shared" si="392"/>
        <v>0.06</v>
      </c>
      <c r="AQ3504">
        <f>VLOOKUP(M3504,spp!A:H,8,FALSE)</f>
        <v>2</v>
      </c>
      <c r="AR3504" t="str">
        <f>VLOOKUP(M3504,spp!A:K,10,FALSE)</f>
        <v>Herbívoro</v>
      </c>
      <c r="AS3504" t="str">
        <f>VLOOKUP(M3504,spp!A:L,12,FALSE)</f>
        <v>LC</v>
      </c>
    </row>
    <row r="3505" spans="1:45" x14ac:dyDescent="0.3">
      <c r="A3505">
        <v>21</v>
      </c>
      <c r="B3505" s="2" t="s">
        <v>983</v>
      </c>
      <c r="C3505" s="2" t="s">
        <v>1009</v>
      </c>
      <c r="D3505" s="2" t="s">
        <v>1014</v>
      </c>
      <c r="E3505" s="2" t="s">
        <v>1123</v>
      </c>
      <c r="F3505">
        <v>2</v>
      </c>
      <c r="G3505" s="1">
        <v>41660</v>
      </c>
      <c r="H3505" s="61">
        <v>2014</v>
      </c>
      <c r="I3505" s="5" t="s">
        <v>986</v>
      </c>
      <c r="J3505" s="1">
        <v>41677</v>
      </c>
      <c r="K3505" s="66">
        <v>4.2</v>
      </c>
      <c r="L3505" t="str">
        <f t="shared" si="394"/>
        <v>Somero</v>
      </c>
      <c r="M3505" s="2" t="s">
        <v>1055</v>
      </c>
      <c r="N3505" t="str">
        <f>VLOOKUP(M3505,spp!A:B,2,FALSE)</f>
        <v>Pomacanthus zonipectus</v>
      </c>
      <c r="O3505">
        <f t="shared" si="393"/>
        <v>2</v>
      </c>
      <c r="S3505">
        <v>2</v>
      </c>
      <c r="AJ3505">
        <f>VLOOKUP(M3505,spp!A:C,3,FALSE)</f>
        <v>1</v>
      </c>
      <c r="AK3505">
        <f>VLOOKUP(M3505,spp!A:D,4,FALSE)</f>
        <v>2</v>
      </c>
      <c r="AL3505">
        <f t="shared" si="388"/>
        <v>612.5</v>
      </c>
      <c r="AM3505">
        <f t="shared" si="389"/>
        <v>15.3125</v>
      </c>
      <c r="AN3505">
        <f t="shared" si="390"/>
        <v>153.125</v>
      </c>
      <c r="AO3505">
        <f t="shared" si="391"/>
        <v>0.15312500000000001</v>
      </c>
      <c r="AP3505">
        <f t="shared" si="392"/>
        <v>0.04</v>
      </c>
      <c r="AQ3505">
        <f>VLOOKUP(M3505,spp!A:H,8,FALSE)</f>
        <v>3.1</v>
      </c>
      <c r="AR3505" t="str">
        <f>VLOOKUP(M3505,spp!A:K,10,FALSE)</f>
        <v>Depredador</v>
      </c>
      <c r="AS3505" t="str">
        <f>VLOOKUP(M3505,spp!A:L,12,FALSE)</f>
        <v>LC</v>
      </c>
    </row>
    <row r="3506" spans="1:45" x14ac:dyDescent="0.3">
      <c r="A3506">
        <v>21</v>
      </c>
      <c r="B3506" s="2" t="s">
        <v>983</v>
      </c>
      <c r="C3506" s="2" t="s">
        <v>1009</v>
      </c>
      <c r="D3506" s="2" t="s">
        <v>1014</v>
      </c>
      <c r="E3506" s="2" t="s">
        <v>1123</v>
      </c>
      <c r="F3506">
        <v>2</v>
      </c>
      <c r="G3506" s="1">
        <v>41660</v>
      </c>
      <c r="H3506" s="61">
        <v>2014</v>
      </c>
      <c r="I3506" s="5" t="s">
        <v>986</v>
      </c>
      <c r="J3506" s="1">
        <v>41677</v>
      </c>
      <c r="K3506" s="66">
        <v>4.2</v>
      </c>
      <c r="L3506" t="str">
        <f t="shared" si="394"/>
        <v>Somero</v>
      </c>
      <c r="M3506" s="2" t="s">
        <v>1032</v>
      </c>
      <c r="N3506" t="str">
        <f>VLOOKUP(M3506,spp!A:B,2,FALSE)</f>
        <v>Lutjanus argentiventris</v>
      </c>
      <c r="O3506">
        <f t="shared" si="393"/>
        <v>3</v>
      </c>
      <c r="T3506">
        <v>3</v>
      </c>
      <c r="AJ3506">
        <f>VLOOKUP(M3506,spp!A:C,3,FALSE)</f>
        <v>1</v>
      </c>
      <c r="AK3506">
        <f>VLOOKUP(M3506,spp!A:D,4,FALSE)</f>
        <v>3</v>
      </c>
      <c r="AL3506">
        <f t="shared" si="388"/>
        <v>46875</v>
      </c>
      <c r="AM3506">
        <f t="shared" si="389"/>
        <v>1171.875</v>
      </c>
      <c r="AN3506">
        <f t="shared" si="390"/>
        <v>11718.75</v>
      </c>
      <c r="AO3506">
        <f t="shared" si="391"/>
        <v>11.71875</v>
      </c>
      <c r="AP3506">
        <f t="shared" si="392"/>
        <v>0.06</v>
      </c>
      <c r="AQ3506">
        <f>VLOOKUP(M3506,spp!A:H,8,FALSE)</f>
        <v>4</v>
      </c>
      <c r="AR3506" t="str">
        <f>VLOOKUP(M3506,spp!A:K,10,FALSE)</f>
        <v>Depredador Tope</v>
      </c>
      <c r="AS3506" t="str">
        <f>VLOOKUP(M3506,spp!A:L,12,FALSE)</f>
        <v>LC</v>
      </c>
    </row>
    <row r="3507" spans="1:45" x14ac:dyDescent="0.3">
      <c r="A3507">
        <v>21</v>
      </c>
      <c r="B3507" s="2" t="s">
        <v>983</v>
      </c>
      <c r="C3507" s="2" t="s">
        <v>1009</v>
      </c>
      <c r="D3507" s="2" t="s">
        <v>1014</v>
      </c>
      <c r="E3507" s="2" t="s">
        <v>1123</v>
      </c>
      <c r="F3507">
        <v>2</v>
      </c>
      <c r="G3507" s="1">
        <v>41660</v>
      </c>
      <c r="H3507" s="61">
        <v>2014</v>
      </c>
      <c r="I3507" s="5" t="s">
        <v>986</v>
      </c>
      <c r="J3507" s="1">
        <v>41677</v>
      </c>
      <c r="K3507" s="66">
        <v>4.2</v>
      </c>
      <c r="L3507" t="str">
        <f t="shared" si="394"/>
        <v>Somero</v>
      </c>
      <c r="M3507" s="2" t="s">
        <v>1036</v>
      </c>
      <c r="N3507" t="str">
        <f>VLOOKUP(M3507,spp!A:B,2,FALSE)</f>
        <v>Chaetodon humeralis</v>
      </c>
      <c r="O3507">
        <f t="shared" si="393"/>
        <v>5</v>
      </c>
      <c r="R3507">
        <v>5</v>
      </c>
      <c r="AJ3507">
        <f>VLOOKUP(M3507,spp!A:C,3,FALSE)</f>
        <v>2</v>
      </c>
      <c r="AK3507">
        <f>VLOOKUP(M3507,spp!A:D,4,FALSE)</f>
        <v>2.9895</v>
      </c>
      <c r="AL3507">
        <f t="shared" si="388"/>
        <v>19020.086333006722</v>
      </c>
      <c r="AM3507">
        <f t="shared" si="389"/>
        <v>475.50215832516807</v>
      </c>
      <c r="AN3507">
        <f t="shared" si="390"/>
        <v>4755.0215832516806</v>
      </c>
      <c r="AO3507">
        <f t="shared" si="391"/>
        <v>4.7550215832516809</v>
      </c>
      <c r="AP3507">
        <f t="shared" si="392"/>
        <v>0.1</v>
      </c>
      <c r="AQ3507">
        <f>VLOOKUP(M3507,spp!A:H,8,FALSE)</f>
        <v>2.7</v>
      </c>
      <c r="AR3507" t="str">
        <f>VLOOKUP(M3507,spp!A:K,10,FALSE)</f>
        <v>Herbívoro</v>
      </c>
      <c r="AS3507" t="str">
        <f>VLOOKUP(M3507,spp!A:L,12,FALSE)</f>
        <v>LC</v>
      </c>
    </row>
    <row r="3508" spans="1:45" x14ac:dyDescent="0.3">
      <c r="A3508">
        <v>21</v>
      </c>
      <c r="B3508" s="2" t="s">
        <v>983</v>
      </c>
      <c r="C3508" s="2" t="s">
        <v>1009</v>
      </c>
      <c r="D3508" s="2" t="s">
        <v>1014</v>
      </c>
      <c r="E3508" s="2" t="s">
        <v>1123</v>
      </c>
      <c r="F3508">
        <v>2</v>
      </c>
      <c r="G3508" s="1">
        <v>41660</v>
      </c>
      <c r="H3508" s="61">
        <v>2014</v>
      </c>
      <c r="I3508" s="5" t="s">
        <v>986</v>
      </c>
      <c r="J3508" s="1">
        <v>41677</v>
      </c>
      <c r="K3508" s="66">
        <v>4.2</v>
      </c>
      <c r="L3508" t="str">
        <f t="shared" si="394"/>
        <v>Somero</v>
      </c>
      <c r="M3508" s="2" t="s">
        <v>1025</v>
      </c>
      <c r="N3508" t="str">
        <f>VLOOKUP(M3508,spp!A:B,2,FALSE)</f>
        <v>Abudefduf troschelii</v>
      </c>
      <c r="O3508">
        <f t="shared" si="393"/>
        <v>6</v>
      </c>
      <c r="Q3508">
        <v>6</v>
      </c>
      <c r="AJ3508">
        <f>VLOOKUP(M3508,spp!A:C,3,FALSE)</f>
        <v>1.6E-2</v>
      </c>
      <c r="AK3508">
        <f>VLOOKUP(M3508,spp!A:D,4,FALSE)</f>
        <v>3</v>
      </c>
      <c r="AL3508">
        <f t="shared" si="388"/>
        <v>40.5</v>
      </c>
      <c r="AM3508">
        <f t="shared" si="389"/>
        <v>1.0125</v>
      </c>
      <c r="AN3508">
        <f t="shared" si="390"/>
        <v>10.125</v>
      </c>
      <c r="AO3508">
        <f t="shared" si="391"/>
        <v>1.0125E-2</v>
      </c>
      <c r="AP3508">
        <f t="shared" si="392"/>
        <v>0.12</v>
      </c>
      <c r="AQ3508">
        <f>VLOOKUP(M3508,spp!A:H,8,FALSE)</f>
        <v>3</v>
      </c>
      <c r="AR3508" t="str">
        <f>VLOOKUP(M3508,spp!A:K,10,FALSE)</f>
        <v>Planctívoro</v>
      </c>
      <c r="AS3508" t="str">
        <f>VLOOKUP(M3508,spp!A:L,12,FALSE)</f>
        <v>LC</v>
      </c>
    </row>
    <row r="3509" spans="1:45" x14ac:dyDescent="0.3">
      <c r="A3509">
        <v>21</v>
      </c>
      <c r="B3509" s="2" t="s">
        <v>983</v>
      </c>
      <c r="C3509" s="2" t="s">
        <v>1009</v>
      </c>
      <c r="D3509" s="2" t="s">
        <v>1014</v>
      </c>
      <c r="E3509" s="2" t="s">
        <v>1123</v>
      </c>
      <c r="F3509">
        <v>2</v>
      </c>
      <c r="G3509" s="1">
        <v>41660</v>
      </c>
      <c r="H3509" s="61">
        <v>2014</v>
      </c>
      <c r="I3509" s="5" t="s">
        <v>986</v>
      </c>
      <c r="J3509" s="1">
        <v>41677</v>
      </c>
      <c r="K3509" s="66">
        <v>4.2</v>
      </c>
      <c r="L3509" t="str">
        <f t="shared" si="394"/>
        <v>Somero</v>
      </c>
      <c r="M3509" s="2" t="s">
        <v>1063</v>
      </c>
      <c r="N3509" t="str">
        <f>VLOOKUP(M3509,spp!A:B,2,FALSE)</f>
        <v>Anisotremus taeniatus</v>
      </c>
      <c r="O3509">
        <f t="shared" si="393"/>
        <v>2</v>
      </c>
      <c r="S3509">
        <v>2</v>
      </c>
      <c r="AJ3509">
        <f>VLOOKUP(M3509,spp!A:C,3,FALSE)</f>
        <v>1</v>
      </c>
      <c r="AK3509">
        <f>VLOOKUP(M3509,spp!A:D,4,FALSE)</f>
        <v>2</v>
      </c>
      <c r="AL3509">
        <f t="shared" si="388"/>
        <v>612.5</v>
      </c>
      <c r="AM3509">
        <f t="shared" si="389"/>
        <v>15.3125</v>
      </c>
      <c r="AN3509">
        <f t="shared" si="390"/>
        <v>153.125</v>
      </c>
      <c r="AO3509">
        <f t="shared" si="391"/>
        <v>0.15312500000000001</v>
      </c>
      <c r="AP3509">
        <f t="shared" si="392"/>
        <v>0.04</v>
      </c>
      <c r="AQ3509">
        <f>VLOOKUP(M3509,spp!A:H,8,FALSE)</f>
        <v>4.2</v>
      </c>
      <c r="AR3509" t="str">
        <f>VLOOKUP(M3509,spp!A:K,10,FALSE)</f>
        <v>Depredador Tope</v>
      </c>
      <c r="AS3509" t="str">
        <f>VLOOKUP(M3509,spp!A:L,12,FALSE)</f>
        <v>LC</v>
      </c>
    </row>
    <row r="3510" spans="1:45" x14ac:dyDescent="0.3">
      <c r="A3510">
        <v>21</v>
      </c>
      <c r="B3510" s="2" t="s">
        <v>983</v>
      </c>
      <c r="C3510" s="2" t="s">
        <v>1009</v>
      </c>
      <c r="D3510" s="2" t="s">
        <v>1014</v>
      </c>
      <c r="E3510" s="2" t="s">
        <v>1123</v>
      </c>
      <c r="F3510">
        <v>2</v>
      </c>
      <c r="G3510" s="1">
        <v>41660</v>
      </c>
      <c r="H3510" s="61">
        <v>2014</v>
      </c>
      <c r="I3510" s="5" t="s">
        <v>986</v>
      </c>
      <c r="J3510" s="1">
        <v>41677</v>
      </c>
      <c r="K3510" s="66">
        <v>4.2</v>
      </c>
      <c r="L3510" t="str">
        <f t="shared" si="394"/>
        <v>Somero</v>
      </c>
      <c r="M3510" s="2" t="s">
        <v>1198</v>
      </c>
      <c r="N3510" t="str">
        <f>VLOOKUP(M3510,spp!A:B,2,FALSE)</f>
        <v>Dermatolepis dermatolepis</v>
      </c>
      <c r="O3510">
        <f t="shared" si="393"/>
        <v>1</v>
      </c>
      <c r="U3510">
        <v>1</v>
      </c>
      <c r="AJ3510">
        <f>VLOOKUP(M3510,spp!A:C,3,FALSE)</f>
        <v>1</v>
      </c>
      <c r="AK3510">
        <f>VLOOKUP(M3510,spp!A:D,4,FALSE)</f>
        <v>3</v>
      </c>
      <c r="AL3510">
        <f t="shared" si="388"/>
        <v>42875</v>
      </c>
      <c r="AM3510">
        <f t="shared" si="389"/>
        <v>1071.875</v>
      </c>
      <c r="AN3510">
        <f t="shared" si="390"/>
        <v>10718.75</v>
      </c>
      <c r="AO3510">
        <f t="shared" si="391"/>
        <v>10.71875</v>
      </c>
      <c r="AP3510">
        <f t="shared" si="392"/>
        <v>0.02</v>
      </c>
      <c r="AQ3510">
        <f>VLOOKUP(M3510,spp!A:H,8,FALSE)</f>
        <v>4.5</v>
      </c>
      <c r="AR3510" t="str">
        <f>VLOOKUP(M3510,spp!A:K,10,FALSE)</f>
        <v>Depredador Tope</v>
      </c>
      <c r="AS3510" t="str">
        <f>VLOOKUP(M3510,spp!A:L,12,FALSE)</f>
        <v>LC</v>
      </c>
    </row>
    <row r="3511" spans="1:45" x14ac:dyDescent="0.3">
      <c r="A3511">
        <v>21</v>
      </c>
      <c r="B3511" s="2" t="s">
        <v>983</v>
      </c>
      <c r="C3511" s="2" t="s">
        <v>1009</v>
      </c>
      <c r="D3511" s="2" t="s">
        <v>1014</v>
      </c>
      <c r="E3511" s="2" t="s">
        <v>1123</v>
      </c>
      <c r="F3511">
        <v>3</v>
      </c>
      <c r="G3511" s="1">
        <v>41660</v>
      </c>
      <c r="H3511" s="61">
        <v>2014</v>
      </c>
      <c r="I3511" s="5" t="s">
        <v>986</v>
      </c>
      <c r="J3511" s="1">
        <v>41677</v>
      </c>
      <c r="K3511" s="66">
        <v>3.6</v>
      </c>
      <c r="L3511" t="str">
        <f t="shared" si="394"/>
        <v>Somero</v>
      </c>
      <c r="M3511" s="2" t="s">
        <v>1025</v>
      </c>
      <c r="N3511" t="str">
        <f>VLOOKUP(M3511,spp!A:B,2,FALSE)</f>
        <v>Abudefduf troschelii</v>
      </c>
      <c r="O3511">
        <f t="shared" si="393"/>
        <v>6</v>
      </c>
      <c r="Q3511">
        <v>2</v>
      </c>
      <c r="R3511">
        <v>4</v>
      </c>
      <c r="AJ3511">
        <f>VLOOKUP(M3511,spp!A:C,3,FALSE)</f>
        <v>1.6E-2</v>
      </c>
      <c r="AK3511">
        <f>VLOOKUP(M3511,spp!A:D,4,FALSE)</f>
        <v>3</v>
      </c>
      <c r="AL3511">
        <f t="shared" si="388"/>
        <v>138.5</v>
      </c>
      <c r="AM3511">
        <f t="shared" si="389"/>
        <v>3.4624999999999999</v>
      </c>
      <c r="AN3511">
        <f t="shared" si="390"/>
        <v>34.625</v>
      </c>
      <c r="AO3511">
        <f t="shared" si="391"/>
        <v>3.4625000000000003E-2</v>
      </c>
      <c r="AP3511">
        <f t="shared" si="392"/>
        <v>0.12</v>
      </c>
      <c r="AQ3511">
        <f>VLOOKUP(M3511,spp!A:H,8,FALSE)</f>
        <v>3</v>
      </c>
      <c r="AR3511" t="str">
        <f>VLOOKUP(M3511,spp!A:K,10,FALSE)</f>
        <v>Planctívoro</v>
      </c>
      <c r="AS3511" t="str">
        <f>VLOOKUP(M3511,spp!A:L,12,FALSE)</f>
        <v>LC</v>
      </c>
    </row>
    <row r="3512" spans="1:45" x14ac:dyDescent="0.3">
      <c r="A3512">
        <v>21</v>
      </c>
      <c r="B3512" s="2" t="s">
        <v>983</v>
      </c>
      <c r="C3512" s="2" t="s">
        <v>1009</v>
      </c>
      <c r="D3512" s="2" t="s">
        <v>1014</v>
      </c>
      <c r="E3512" s="2" t="s">
        <v>1123</v>
      </c>
      <c r="F3512">
        <v>3</v>
      </c>
      <c r="G3512" s="1">
        <v>41660</v>
      </c>
      <c r="H3512" s="61">
        <v>2014</v>
      </c>
      <c r="I3512" s="5" t="s">
        <v>986</v>
      </c>
      <c r="J3512" s="1">
        <v>41677</v>
      </c>
      <c r="K3512" s="66">
        <v>3.6</v>
      </c>
      <c r="L3512" t="str">
        <f t="shared" si="394"/>
        <v>Somero</v>
      </c>
      <c r="M3512" s="2" t="s">
        <v>1019</v>
      </c>
      <c r="N3512" t="str">
        <f>VLOOKUP(M3512,spp!A:B,2,FALSE)</f>
        <v>Stegastes acapulcoensis</v>
      </c>
      <c r="O3512">
        <f t="shared" si="393"/>
        <v>10</v>
      </c>
      <c r="R3512">
        <v>10</v>
      </c>
      <c r="AJ3512">
        <f>VLOOKUP(M3512,spp!A:C,3,FALSE)</f>
        <v>3.49E-2</v>
      </c>
      <c r="AK3512">
        <f>VLOOKUP(M3512,spp!A:D,4,FALSE)</f>
        <v>2</v>
      </c>
      <c r="AL3512">
        <f t="shared" si="388"/>
        <v>54.53125</v>
      </c>
      <c r="AM3512">
        <f t="shared" si="389"/>
        <v>1.36328125</v>
      </c>
      <c r="AN3512">
        <f t="shared" si="390"/>
        <v>13.6328125</v>
      </c>
      <c r="AO3512">
        <f t="shared" si="391"/>
        <v>1.3632812500000001E-2</v>
      </c>
      <c r="AP3512">
        <f t="shared" si="392"/>
        <v>0.2</v>
      </c>
      <c r="AQ3512">
        <f>VLOOKUP(M3512,spp!A:H,8,FALSE)</f>
        <v>2</v>
      </c>
      <c r="AR3512" t="str">
        <f>VLOOKUP(M3512,spp!A:K,10,FALSE)</f>
        <v>Herbívoro</v>
      </c>
      <c r="AS3512" t="str">
        <f>VLOOKUP(M3512,spp!A:L,12,FALSE)</f>
        <v>LC</v>
      </c>
    </row>
    <row r="3513" spans="1:45" x14ac:dyDescent="0.3">
      <c r="A3513">
        <v>21</v>
      </c>
      <c r="B3513" s="2" t="s">
        <v>983</v>
      </c>
      <c r="C3513" s="2" t="s">
        <v>1009</v>
      </c>
      <c r="D3513" s="2" t="s">
        <v>1014</v>
      </c>
      <c r="E3513" s="2" t="s">
        <v>1123</v>
      </c>
      <c r="F3513">
        <v>3</v>
      </c>
      <c r="G3513" s="1">
        <v>41660</v>
      </c>
      <c r="H3513" s="61">
        <v>2014</v>
      </c>
      <c r="I3513" s="5" t="s">
        <v>986</v>
      </c>
      <c r="J3513" s="1">
        <v>41677</v>
      </c>
      <c r="K3513" s="66">
        <v>3.6</v>
      </c>
      <c r="L3513" t="str">
        <f t="shared" si="394"/>
        <v>Somero</v>
      </c>
      <c r="M3513" s="2" t="s">
        <v>1048</v>
      </c>
      <c r="N3513" t="str">
        <f>VLOOKUP(M3513,spp!A:B,2,FALSE)</f>
        <v>Scarus ghobban</v>
      </c>
      <c r="O3513">
        <f t="shared" si="393"/>
        <v>60</v>
      </c>
      <c r="T3513">
        <v>50</v>
      </c>
      <c r="U3513">
        <v>10</v>
      </c>
      <c r="AJ3513">
        <f>VLOOKUP(M3513,spp!A:C,3,FALSE)</f>
        <v>2</v>
      </c>
      <c r="AK3513">
        <f>VLOOKUP(M3513,spp!A:D,4,FALSE)</f>
        <v>2.919</v>
      </c>
      <c r="AL3513">
        <f t="shared" si="388"/>
        <v>1846821.5879882565</v>
      </c>
      <c r="AM3513">
        <f t="shared" si="389"/>
        <v>46170.539699706409</v>
      </c>
      <c r="AN3513">
        <f t="shared" si="390"/>
        <v>461705.39699706412</v>
      </c>
      <c r="AO3513">
        <f t="shared" si="391"/>
        <v>461.7053969970641</v>
      </c>
      <c r="AP3513">
        <f t="shared" si="392"/>
        <v>1.2</v>
      </c>
      <c r="AQ3513">
        <f>VLOOKUP(M3513,spp!A:H,8,FALSE)</f>
        <v>2</v>
      </c>
      <c r="AR3513" t="str">
        <f>VLOOKUP(M3513,spp!A:K,10,FALSE)</f>
        <v>Herbívoro</v>
      </c>
      <c r="AS3513" t="str">
        <f>VLOOKUP(M3513,spp!A:L,12,FALSE)</f>
        <v>LC</v>
      </c>
    </row>
    <row r="3514" spans="1:45" x14ac:dyDescent="0.3">
      <c r="A3514">
        <v>21</v>
      </c>
      <c r="B3514" s="2" t="s">
        <v>983</v>
      </c>
      <c r="C3514" s="2" t="s">
        <v>1009</v>
      </c>
      <c r="D3514" s="2" t="s">
        <v>1014</v>
      </c>
      <c r="E3514" s="2" t="s">
        <v>1123</v>
      </c>
      <c r="F3514">
        <v>3</v>
      </c>
      <c r="G3514" s="1">
        <v>41660</v>
      </c>
      <c r="H3514" s="61">
        <v>2014</v>
      </c>
      <c r="I3514" s="5" t="s">
        <v>986</v>
      </c>
      <c r="J3514" s="1">
        <v>41677</v>
      </c>
      <c r="K3514" s="66">
        <v>3.6</v>
      </c>
      <c r="L3514" t="str">
        <f t="shared" si="394"/>
        <v>Somero</v>
      </c>
      <c r="M3514" s="2" t="s">
        <v>1032</v>
      </c>
      <c r="N3514" t="str">
        <f>VLOOKUP(M3514,spp!A:B,2,FALSE)</f>
        <v>Lutjanus argentiventris</v>
      </c>
      <c r="O3514">
        <f t="shared" si="393"/>
        <v>8</v>
      </c>
      <c r="S3514">
        <v>5</v>
      </c>
      <c r="T3514">
        <v>3</v>
      </c>
      <c r="AJ3514">
        <f>VLOOKUP(M3514,spp!A:C,3,FALSE)</f>
        <v>1</v>
      </c>
      <c r="AK3514">
        <f>VLOOKUP(M3514,spp!A:D,4,FALSE)</f>
        <v>3</v>
      </c>
      <c r="AL3514">
        <f t="shared" si="388"/>
        <v>73671.875</v>
      </c>
      <c r="AM3514">
        <f t="shared" si="389"/>
        <v>1841.796875</v>
      </c>
      <c r="AN3514">
        <f t="shared" si="390"/>
        <v>18417.96875</v>
      </c>
      <c r="AO3514">
        <f t="shared" si="391"/>
        <v>18.41796875</v>
      </c>
      <c r="AP3514">
        <f t="shared" si="392"/>
        <v>0.16</v>
      </c>
      <c r="AQ3514">
        <f>VLOOKUP(M3514,spp!A:H,8,FALSE)</f>
        <v>4</v>
      </c>
      <c r="AR3514" t="str">
        <f>VLOOKUP(M3514,spp!A:K,10,FALSE)</f>
        <v>Depredador Tope</v>
      </c>
      <c r="AS3514" t="str">
        <f>VLOOKUP(M3514,spp!A:L,12,FALSE)</f>
        <v>LC</v>
      </c>
    </row>
    <row r="3515" spans="1:45" x14ac:dyDescent="0.3">
      <c r="A3515">
        <v>21</v>
      </c>
      <c r="B3515" s="2" t="s">
        <v>983</v>
      </c>
      <c r="C3515" s="2" t="s">
        <v>1009</v>
      </c>
      <c r="D3515" s="2" t="s">
        <v>1014</v>
      </c>
      <c r="E3515" s="2" t="s">
        <v>1123</v>
      </c>
      <c r="F3515">
        <v>3</v>
      </c>
      <c r="G3515" s="1">
        <v>41660</v>
      </c>
      <c r="H3515" s="61">
        <v>2014</v>
      </c>
      <c r="I3515" s="5" t="s">
        <v>986</v>
      </c>
      <c r="J3515" s="1">
        <v>41677</v>
      </c>
      <c r="K3515" s="66">
        <v>3.6</v>
      </c>
      <c r="L3515" t="str">
        <f t="shared" si="394"/>
        <v>Somero</v>
      </c>
      <c r="M3515" s="2" t="s">
        <v>1036</v>
      </c>
      <c r="N3515" t="str">
        <f>VLOOKUP(M3515,spp!A:B,2,FALSE)</f>
        <v>Chaetodon humeralis</v>
      </c>
      <c r="O3515">
        <f t="shared" si="393"/>
        <v>8</v>
      </c>
      <c r="P3515">
        <v>2</v>
      </c>
      <c r="S3515">
        <v>6</v>
      </c>
      <c r="AJ3515">
        <f>VLOOKUP(M3515,spp!A:C,3,FALSE)</f>
        <v>2</v>
      </c>
      <c r="AK3515">
        <f>VLOOKUP(M3515,spp!A:D,4,FALSE)</f>
        <v>2.9895</v>
      </c>
      <c r="AL3515">
        <f t="shared" si="388"/>
        <v>62470.365389228478</v>
      </c>
      <c r="AM3515">
        <f t="shared" si="389"/>
        <v>1561.759134730712</v>
      </c>
      <c r="AN3515">
        <f t="shared" si="390"/>
        <v>15617.59134730712</v>
      </c>
      <c r="AO3515">
        <f t="shared" si="391"/>
        <v>15.617591347307119</v>
      </c>
      <c r="AP3515">
        <f t="shared" si="392"/>
        <v>0.16</v>
      </c>
      <c r="AQ3515">
        <f>VLOOKUP(M3515,spp!A:H,8,FALSE)</f>
        <v>2.7</v>
      </c>
      <c r="AR3515" t="str">
        <f>VLOOKUP(M3515,spp!A:K,10,FALSE)</f>
        <v>Herbívoro</v>
      </c>
      <c r="AS3515" t="str">
        <f>VLOOKUP(M3515,spp!A:L,12,FALSE)</f>
        <v>LC</v>
      </c>
    </row>
    <row r="3516" spans="1:45" x14ac:dyDescent="0.3">
      <c r="A3516">
        <v>21</v>
      </c>
      <c r="B3516" s="2" t="s">
        <v>983</v>
      </c>
      <c r="C3516" s="2" t="s">
        <v>1009</v>
      </c>
      <c r="D3516" s="2" t="s">
        <v>1014</v>
      </c>
      <c r="E3516" s="2" t="s">
        <v>1123</v>
      </c>
      <c r="F3516">
        <v>3</v>
      </c>
      <c r="G3516" s="1">
        <v>41660</v>
      </c>
      <c r="H3516" s="61">
        <v>2014</v>
      </c>
      <c r="I3516" s="5" t="s">
        <v>986</v>
      </c>
      <c r="J3516" s="1">
        <v>41677</v>
      </c>
      <c r="K3516" s="66">
        <v>3.6</v>
      </c>
      <c r="L3516" t="str">
        <f t="shared" si="394"/>
        <v>Somero</v>
      </c>
      <c r="M3516" s="2" t="s">
        <v>1043</v>
      </c>
      <c r="N3516" t="str">
        <f>VLOOKUP(M3516,spp!A:B,2,FALSE)</f>
        <v>Haemulon maculicauda</v>
      </c>
      <c r="O3516">
        <f t="shared" si="393"/>
        <v>25</v>
      </c>
      <c r="R3516">
        <v>25</v>
      </c>
      <c r="AJ3516">
        <f>VLOOKUP(M3516,spp!A:C,3,FALSE)</f>
        <v>8</v>
      </c>
      <c r="AK3516">
        <f>VLOOKUP(M3516,spp!A:D,4,FALSE)</f>
        <v>3.16</v>
      </c>
      <c r="AL3516">
        <f t="shared" si="388"/>
        <v>585147.88115181925</v>
      </c>
      <c r="AM3516">
        <f t="shared" si="389"/>
        <v>14628.697028795481</v>
      </c>
      <c r="AN3516">
        <f t="shared" si="390"/>
        <v>146286.97028795481</v>
      </c>
      <c r="AO3516">
        <f t="shared" si="391"/>
        <v>146.2869702879548</v>
      </c>
      <c r="AP3516">
        <f t="shared" si="392"/>
        <v>0.5</v>
      </c>
      <c r="AQ3516">
        <f>VLOOKUP(M3516,spp!A:H,8,FALSE)</f>
        <v>4.2</v>
      </c>
      <c r="AR3516" t="str">
        <f>VLOOKUP(M3516,spp!A:K,10,FALSE)</f>
        <v>Depredador Tope</v>
      </c>
      <c r="AS3516" t="str">
        <f>VLOOKUP(M3516,spp!A:L,12,FALSE)</f>
        <v>LC</v>
      </c>
    </row>
    <row r="3517" spans="1:45" x14ac:dyDescent="0.3">
      <c r="A3517">
        <v>21</v>
      </c>
      <c r="B3517" s="2" t="s">
        <v>983</v>
      </c>
      <c r="C3517" s="2" t="s">
        <v>1009</v>
      </c>
      <c r="D3517" s="2" t="s">
        <v>1014</v>
      </c>
      <c r="E3517" s="2" t="s">
        <v>1123</v>
      </c>
      <c r="F3517">
        <v>3</v>
      </c>
      <c r="G3517" s="1">
        <v>41660</v>
      </c>
      <c r="H3517" s="61">
        <v>2014</v>
      </c>
      <c r="I3517" s="5" t="s">
        <v>986</v>
      </c>
      <c r="J3517" s="1">
        <v>41677</v>
      </c>
      <c r="K3517" s="66">
        <v>3.6</v>
      </c>
      <c r="L3517" t="str">
        <f t="shared" si="394"/>
        <v>Somero</v>
      </c>
      <c r="M3517" s="2" t="s">
        <v>1054</v>
      </c>
      <c r="N3517" t="str">
        <f>VLOOKUP(M3517,spp!A:B,2,FALSE)</f>
        <v>Halichoeres nicholsi</v>
      </c>
      <c r="O3517">
        <f t="shared" si="393"/>
        <v>1</v>
      </c>
      <c r="S3517">
        <v>1</v>
      </c>
      <c r="AJ3517">
        <f>VLOOKUP(M3517,spp!A:C,3,FALSE)</f>
        <v>1.26E-2</v>
      </c>
      <c r="AK3517">
        <f>VLOOKUP(M3517,spp!A:D,4,FALSE)</f>
        <v>3</v>
      </c>
      <c r="AL3517">
        <f t="shared" si="388"/>
        <v>67.528125000000003</v>
      </c>
      <c r="AM3517">
        <f t="shared" si="389"/>
        <v>1.688203125</v>
      </c>
      <c r="AN3517">
        <f t="shared" si="390"/>
        <v>16.882031250000001</v>
      </c>
      <c r="AO3517">
        <f t="shared" si="391"/>
        <v>1.6882031250000002E-2</v>
      </c>
      <c r="AP3517">
        <f t="shared" si="392"/>
        <v>0.02</v>
      </c>
      <c r="AQ3517">
        <f>VLOOKUP(M3517,spp!A:H,8,FALSE)</f>
        <v>4</v>
      </c>
      <c r="AR3517" t="str">
        <f>VLOOKUP(M3517,spp!A:K,10,FALSE)</f>
        <v>Depredador Tope</v>
      </c>
      <c r="AS3517" t="str">
        <f>VLOOKUP(M3517,spp!A:L,12,FALSE)</f>
        <v>LC</v>
      </c>
    </row>
    <row r="3518" spans="1:45" x14ac:dyDescent="0.3">
      <c r="A3518">
        <v>21</v>
      </c>
      <c r="B3518" s="2" t="s">
        <v>983</v>
      </c>
      <c r="C3518" s="2" t="s">
        <v>1009</v>
      </c>
      <c r="D3518" s="2" t="s">
        <v>1014</v>
      </c>
      <c r="E3518" s="2" t="s">
        <v>1123</v>
      </c>
      <c r="F3518">
        <v>3</v>
      </c>
      <c r="G3518" s="1">
        <v>41660</v>
      </c>
      <c r="H3518" s="61">
        <v>2014</v>
      </c>
      <c r="I3518" s="5" t="s">
        <v>986</v>
      </c>
      <c r="J3518" s="1">
        <v>41677</v>
      </c>
      <c r="K3518" s="66">
        <v>3.6</v>
      </c>
      <c r="L3518" t="str">
        <f t="shared" si="394"/>
        <v>Somero</v>
      </c>
      <c r="M3518" s="2" t="s">
        <v>1086</v>
      </c>
      <c r="N3518" t="str">
        <f>VLOOKUP(M3518,spp!A:B,2,FALSE)</f>
        <v>Lutjanus novemfasciatus</v>
      </c>
      <c r="O3518">
        <f t="shared" si="393"/>
        <v>1</v>
      </c>
      <c r="U3518">
        <v>1</v>
      </c>
      <c r="AJ3518">
        <f>VLOOKUP(M3518,spp!A:C,3,FALSE)</f>
        <v>1</v>
      </c>
      <c r="AK3518">
        <f>VLOOKUP(M3518,spp!A:D,4,FALSE)</f>
        <v>3</v>
      </c>
      <c r="AL3518">
        <f t="shared" si="388"/>
        <v>42875</v>
      </c>
      <c r="AM3518">
        <f t="shared" si="389"/>
        <v>1071.875</v>
      </c>
      <c r="AN3518">
        <f t="shared" si="390"/>
        <v>10718.75</v>
      </c>
      <c r="AO3518">
        <f t="shared" si="391"/>
        <v>10.71875</v>
      </c>
      <c r="AP3518">
        <f t="shared" si="392"/>
        <v>0.02</v>
      </c>
      <c r="AQ3518">
        <f>VLOOKUP(M3518,spp!A:H,8,FALSE)</f>
        <v>4</v>
      </c>
      <c r="AR3518" t="str">
        <f>VLOOKUP(M3518,spp!A:K,10,FALSE)</f>
        <v>Depredador Tope</v>
      </c>
      <c r="AS3518" t="str">
        <f>VLOOKUP(M3518,spp!A:L,12,FALSE)</f>
        <v>LC</v>
      </c>
    </row>
    <row r="3519" spans="1:45" x14ac:dyDescent="0.3">
      <c r="A3519">
        <v>21</v>
      </c>
      <c r="B3519" s="2" t="s">
        <v>983</v>
      </c>
      <c r="C3519" s="2" t="s">
        <v>1009</v>
      </c>
      <c r="D3519" s="2" t="s">
        <v>1014</v>
      </c>
      <c r="E3519" s="2" t="s">
        <v>1123</v>
      </c>
      <c r="F3519">
        <v>3</v>
      </c>
      <c r="G3519" s="1">
        <v>41660</v>
      </c>
      <c r="H3519" s="61">
        <v>2014</v>
      </c>
      <c r="I3519" s="5" t="s">
        <v>986</v>
      </c>
      <c r="J3519" s="1">
        <v>41677</v>
      </c>
      <c r="K3519" s="66">
        <v>3.6</v>
      </c>
      <c r="L3519" t="str">
        <f t="shared" si="394"/>
        <v>Somero</v>
      </c>
      <c r="M3519" s="2" t="s">
        <v>1024</v>
      </c>
      <c r="N3519" t="str">
        <f>VLOOKUP(M3519,spp!A:B,2,FALSE)</f>
        <v>Sargocentron suborbitalis</v>
      </c>
      <c r="O3519">
        <f t="shared" si="393"/>
        <v>1</v>
      </c>
      <c r="S3519">
        <v>1</v>
      </c>
      <c r="AJ3519">
        <f>VLOOKUP(M3519,spp!A:C,3,FALSE)</f>
        <v>2</v>
      </c>
      <c r="AK3519">
        <f>VLOOKUP(M3519,spp!A:D,4,FALSE)</f>
        <v>2.9554</v>
      </c>
      <c r="AL3519">
        <f t="shared" si="388"/>
        <v>9434.1905707501701</v>
      </c>
      <c r="AM3519">
        <f t="shared" si="389"/>
        <v>235.85476426875425</v>
      </c>
      <c r="AN3519">
        <f t="shared" si="390"/>
        <v>2358.5476426875425</v>
      </c>
      <c r="AO3519">
        <f t="shared" si="391"/>
        <v>2.3585476426875425</v>
      </c>
      <c r="AP3519">
        <f t="shared" si="392"/>
        <v>0.02</v>
      </c>
      <c r="AQ3519">
        <f>VLOOKUP(M3519,spp!A:H,8,FALSE)</f>
        <v>3.5</v>
      </c>
      <c r="AR3519" t="str">
        <f>VLOOKUP(M3519,spp!A:K,10,FALSE)</f>
        <v>Depredador</v>
      </c>
      <c r="AS3519" t="str">
        <f>VLOOKUP(M3519,spp!A:L,12,FALSE)</f>
        <v>LC</v>
      </c>
    </row>
    <row r="3520" spans="1:45" x14ac:dyDescent="0.3">
      <c r="A3520">
        <v>21</v>
      </c>
      <c r="B3520" s="2" t="s">
        <v>983</v>
      </c>
      <c r="C3520" s="2" t="s">
        <v>1009</v>
      </c>
      <c r="D3520" s="2" t="s">
        <v>1014</v>
      </c>
      <c r="E3520" s="2" t="s">
        <v>1123</v>
      </c>
      <c r="F3520">
        <v>3</v>
      </c>
      <c r="G3520" s="1">
        <v>41660</v>
      </c>
      <c r="H3520" s="61">
        <v>2014</v>
      </c>
      <c r="I3520" s="5" t="s">
        <v>986</v>
      </c>
      <c r="J3520" s="1">
        <v>41677</v>
      </c>
      <c r="K3520" s="66">
        <v>3.6</v>
      </c>
      <c r="L3520" t="str">
        <f t="shared" si="394"/>
        <v>Somero</v>
      </c>
      <c r="M3520" s="2" t="s">
        <v>1023</v>
      </c>
      <c r="N3520" t="str">
        <f>VLOOKUP(M3520,spp!A:B,2,FALSE)</f>
        <v>Anisotremus caesius</v>
      </c>
      <c r="O3520">
        <f t="shared" si="393"/>
        <v>2</v>
      </c>
      <c r="S3520">
        <v>2</v>
      </c>
      <c r="AJ3520">
        <f>VLOOKUP(M3520,spp!A:C,3,FALSE)</f>
        <v>1</v>
      </c>
      <c r="AK3520">
        <f>VLOOKUP(M3520,spp!A:D,4,FALSE)</f>
        <v>2</v>
      </c>
      <c r="AL3520">
        <f t="shared" si="388"/>
        <v>612.5</v>
      </c>
      <c r="AM3520">
        <f t="shared" si="389"/>
        <v>15.3125</v>
      </c>
      <c r="AN3520">
        <f t="shared" si="390"/>
        <v>153.125</v>
      </c>
      <c r="AO3520">
        <f t="shared" si="391"/>
        <v>0.15312500000000001</v>
      </c>
      <c r="AP3520">
        <f t="shared" si="392"/>
        <v>0.04</v>
      </c>
      <c r="AQ3520">
        <f>VLOOKUP(M3520,spp!A:H,8,FALSE)</f>
        <v>3.4</v>
      </c>
      <c r="AR3520" t="str">
        <f>VLOOKUP(M3520,spp!A:K,10,FALSE)</f>
        <v>Depredador</v>
      </c>
      <c r="AS3520" t="str">
        <f>VLOOKUP(M3520,spp!A:L,12,FALSE)</f>
        <v>LC</v>
      </c>
    </row>
    <row r="3521" spans="1:45" x14ac:dyDescent="0.3">
      <c r="A3521">
        <v>21</v>
      </c>
      <c r="B3521" s="2" t="s">
        <v>983</v>
      </c>
      <c r="C3521" s="2" t="s">
        <v>1009</v>
      </c>
      <c r="D3521" s="2" t="s">
        <v>1014</v>
      </c>
      <c r="E3521" s="2" t="s">
        <v>1123</v>
      </c>
      <c r="F3521">
        <v>3</v>
      </c>
      <c r="G3521" s="1">
        <v>41660</v>
      </c>
      <c r="H3521" s="61">
        <v>2014</v>
      </c>
      <c r="I3521" s="5" t="s">
        <v>986</v>
      </c>
      <c r="J3521" s="1">
        <v>41677</v>
      </c>
      <c r="K3521" s="66">
        <v>3.6</v>
      </c>
      <c r="L3521" t="str">
        <f t="shared" si="394"/>
        <v>Somero</v>
      </c>
      <c r="M3521" s="2" t="s">
        <v>1059</v>
      </c>
      <c r="N3521" t="str">
        <f>VLOOKUP(M3521,spp!A:B,2,FALSE)</f>
        <v>Gymnothorax castaneus</v>
      </c>
      <c r="O3521">
        <f t="shared" si="393"/>
        <v>1</v>
      </c>
      <c r="AB3521">
        <v>1</v>
      </c>
      <c r="AJ3521">
        <f>VLOOKUP(M3521,spp!A:C,3,FALSE)</f>
        <v>1.4E-3</v>
      </c>
      <c r="AK3521">
        <f>VLOOKUP(M3521,spp!A:D,4,FALSE)</f>
        <v>3.0122</v>
      </c>
      <c r="AL3521">
        <f t="shared" si="388"/>
        <v>2111.5903266286241</v>
      </c>
      <c r="AM3521">
        <f t="shared" si="389"/>
        <v>52.789758165715604</v>
      </c>
      <c r="AN3521">
        <f t="shared" si="390"/>
        <v>527.89758165715602</v>
      </c>
      <c r="AO3521">
        <f t="shared" si="391"/>
        <v>0.52789758165715606</v>
      </c>
      <c r="AP3521">
        <f t="shared" si="392"/>
        <v>0.02</v>
      </c>
      <c r="AQ3521">
        <f>VLOOKUP(M3521,spp!A:H,8,FALSE)</f>
        <v>4</v>
      </c>
      <c r="AR3521" t="str">
        <f>VLOOKUP(M3521,spp!A:K,10,FALSE)</f>
        <v>Depredador Tope</v>
      </c>
      <c r="AS3521" t="str">
        <f>VLOOKUP(M3521,spp!A:L,12,FALSE)</f>
        <v>LC</v>
      </c>
    </row>
    <row r="3522" spans="1:45" x14ac:dyDescent="0.3">
      <c r="A3522">
        <v>20</v>
      </c>
      <c r="B3522" s="2" t="s">
        <v>983</v>
      </c>
      <c r="C3522" s="2" t="s">
        <v>1009</v>
      </c>
      <c r="D3522" s="2" t="s">
        <v>1013</v>
      </c>
      <c r="E3522" s="2" t="s">
        <v>1123</v>
      </c>
      <c r="F3522">
        <v>1</v>
      </c>
      <c r="G3522" s="1">
        <v>41660</v>
      </c>
      <c r="H3522" s="61">
        <v>2014</v>
      </c>
      <c r="I3522" s="5" t="s">
        <v>986</v>
      </c>
      <c r="J3522" s="1">
        <v>41677</v>
      </c>
      <c r="K3522" s="66">
        <v>5.3</v>
      </c>
      <c r="L3522" t="str">
        <f t="shared" si="394"/>
        <v>Somero</v>
      </c>
      <c r="M3522" s="2" t="s">
        <v>1032</v>
      </c>
      <c r="N3522" t="str">
        <f>VLOOKUP(M3522,spp!A:B,2,FALSE)</f>
        <v>Lutjanus argentiventris</v>
      </c>
      <c r="O3522">
        <f t="shared" si="393"/>
        <v>3</v>
      </c>
      <c r="T3522">
        <v>2</v>
      </c>
      <c r="U3522">
        <v>1</v>
      </c>
      <c r="AJ3522">
        <f>VLOOKUP(M3522,spp!A:C,3,FALSE)</f>
        <v>1</v>
      </c>
      <c r="AK3522">
        <f>VLOOKUP(M3522,spp!A:D,4,FALSE)</f>
        <v>3</v>
      </c>
      <c r="AL3522">
        <f t="shared" si="388"/>
        <v>74125</v>
      </c>
      <c r="AM3522">
        <f t="shared" si="389"/>
        <v>1853.125</v>
      </c>
      <c r="AN3522">
        <f t="shared" si="390"/>
        <v>18531.25</v>
      </c>
      <c r="AO3522">
        <f t="shared" si="391"/>
        <v>18.53125</v>
      </c>
      <c r="AP3522">
        <f t="shared" si="392"/>
        <v>0.06</v>
      </c>
      <c r="AQ3522">
        <f>VLOOKUP(M3522,spp!A:H,8,FALSE)</f>
        <v>4</v>
      </c>
      <c r="AR3522" t="str">
        <f>VLOOKUP(M3522,spp!A:K,10,FALSE)</f>
        <v>Depredador Tope</v>
      </c>
      <c r="AS3522" t="str">
        <f>VLOOKUP(M3522,spp!A:L,12,FALSE)</f>
        <v>LC</v>
      </c>
    </row>
    <row r="3523" spans="1:45" x14ac:dyDescent="0.3">
      <c r="A3523">
        <v>20</v>
      </c>
      <c r="B3523" s="2" t="s">
        <v>983</v>
      </c>
      <c r="C3523" s="2" t="s">
        <v>1009</v>
      </c>
      <c r="D3523" s="2" t="s">
        <v>1013</v>
      </c>
      <c r="E3523" s="2" t="s">
        <v>1123</v>
      </c>
      <c r="F3523">
        <v>1</v>
      </c>
      <c r="G3523" s="1">
        <v>41660</v>
      </c>
      <c r="H3523" s="61">
        <v>2014</v>
      </c>
      <c r="I3523" s="5" t="s">
        <v>986</v>
      </c>
      <c r="J3523" s="1">
        <v>41677</v>
      </c>
      <c r="K3523" s="66">
        <v>5.3</v>
      </c>
      <c r="L3523" t="str">
        <f t="shared" si="394"/>
        <v>Somero</v>
      </c>
      <c r="M3523" s="2" t="s">
        <v>1019</v>
      </c>
      <c r="N3523" t="str">
        <f>VLOOKUP(M3523,spp!A:B,2,FALSE)</f>
        <v>Stegastes acapulcoensis</v>
      </c>
      <c r="O3523">
        <f t="shared" si="393"/>
        <v>12</v>
      </c>
      <c r="R3523">
        <v>12</v>
      </c>
      <c r="AJ3523">
        <f>VLOOKUP(M3523,spp!A:C,3,FALSE)</f>
        <v>3.49E-2</v>
      </c>
      <c r="AK3523">
        <f>VLOOKUP(M3523,spp!A:D,4,FALSE)</f>
        <v>2</v>
      </c>
      <c r="AL3523">
        <f t="shared" si="388"/>
        <v>65.4375</v>
      </c>
      <c r="AM3523">
        <f t="shared" si="389"/>
        <v>1.6359375</v>
      </c>
      <c r="AN3523">
        <f t="shared" si="390"/>
        <v>16.359375</v>
      </c>
      <c r="AO3523">
        <f t="shared" si="391"/>
        <v>1.6359374999999999E-2</v>
      </c>
      <c r="AP3523">
        <f t="shared" si="392"/>
        <v>0.24</v>
      </c>
      <c r="AQ3523">
        <f>VLOOKUP(M3523,spp!A:H,8,FALSE)</f>
        <v>2</v>
      </c>
      <c r="AR3523" t="str">
        <f>VLOOKUP(M3523,spp!A:K,10,FALSE)</f>
        <v>Herbívoro</v>
      </c>
      <c r="AS3523" t="str">
        <f>VLOOKUP(M3523,spp!A:L,12,FALSE)</f>
        <v>LC</v>
      </c>
    </row>
    <row r="3524" spans="1:45" x14ac:dyDescent="0.3">
      <c r="A3524">
        <v>20</v>
      </c>
      <c r="B3524" s="2" t="s">
        <v>983</v>
      </c>
      <c r="C3524" s="2" t="s">
        <v>1009</v>
      </c>
      <c r="D3524" s="2" t="s">
        <v>1013</v>
      </c>
      <c r="E3524" s="2" t="s">
        <v>1123</v>
      </c>
      <c r="F3524">
        <v>1</v>
      </c>
      <c r="G3524" s="1">
        <v>41660</v>
      </c>
      <c r="H3524" s="61">
        <v>2014</v>
      </c>
      <c r="I3524" s="5" t="s">
        <v>986</v>
      </c>
      <c r="J3524" s="1">
        <v>41677</v>
      </c>
      <c r="K3524" s="66">
        <v>5.3</v>
      </c>
      <c r="L3524" t="str">
        <f t="shared" si="394"/>
        <v>Somero</v>
      </c>
      <c r="M3524" s="2" t="s">
        <v>1025</v>
      </c>
      <c r="N3524" t="str">
        <f>VLOOKUP(M3524,spp!A:B,2,FALSE)</f>
        <v>Abudefduf troschelii</v>
      </c>
      <c r="O3524">
        <f t="shared" si="393"/>
        <v>6</v>
      </c>
      <c r="R3524">
        <v>6</v>
      </c>
      <c r="AJ3524">
        <f>VLOOKUP(M3524,spp!A:C,3,FALSE)</f>
        <v>1.6E-2</v>
      </c>
      <c r="AK3524">
        <f>VLOOKUP(M3524,spp!A:D,4,FALSE)</f>
        <v>3</v>
      </c>
      <c r="AL3524">
        <f t="shared" ref="AL3524:AL3587" si="395">((AJ3524*$P$2^AK3524)*P3524)+((AJ3524*$Q$2^AK3524)*Q3524)+((AJ3524*$R$2^AK3524)*R3524)+((AJ3524*$S$2^AK3524)*S3524)+((AJ3524*$T$2^AK3524)*T3524)+((AJ3524*$U$2^AK3524)*U3524)+((AJ3524*$V$2^AK3524)*V3524)+((AJ3524*$W$2^AK3524)*W3524)+((AJ3524*$X$2^AK3524)*X3524)+((AJ3524*$Y$2^AK3524)*Y3524)+((AJ3524*$Z$2^AK3524)*Z3524)+((AJ3524*$AA$2^AK3524)*AA3524)+((AJ3524*$AB$2^AK3524)*AB3524)+ ((AJ3524*$AC$2^AK3524)*AC3524)+((AJ3524*$AD$2^AK3524)*AD3524)+((AJ3524*$AE$2^AK3524)*AE3524)+((AJ3524*$AF$2^AK3524)*AF3524)+((AJ3524*$AG$2^AK3524)*AG3524)+((AJ3524*$AH$2^AK3524)*AH3524)</f>
        <v>187.5</v>
      </c>
      <c r="AM3524">
        <f t="shared" ref="AM3524:AM3587" si="396">AL3524/40</f>
        <v>4.6875</v>
      </c>
      <c r="AN3524">
        <f t="shared" ref="AN3524:AN3587" si="397">AM3524*10</f>
        <v>46.875</v>
      </c>
      <c r="AO3524">
        <f t="shared" ref="AO3524:AO3587" si="398">AN3524/1000</f>
        <v>4.6875E-2</v>
      </c>
      <c r="AP3524">
        <f t="shared" ref="AP3524:AP3587" si="399">O3524/$C$1</f>
        <v>0.12</v>
      </c>
      <c r="AQ3524">
        <f>VLOOKUP(M3524,spp!A:H,8,FALSE)</f>
        <v>3</v>
      </c>
      <c r="AR3524" t="str">
        <f>VLOOKUP(M3524,spp!A:K,10,FALSE)</f>
        <v>Planctívoro</v>
      </c>
      <c r="AS3524" t="str">
        <f>VLOOKUP(M3524,spp!A:L,12,FALSE)</f>
        <v>LC</v>
      </c>
    </row>
    <row r="3525" spans="1:45" x14ac:dyDescent="0.3">
      <c r="A3525">
        <v>20</v>
      </c>
      <c r="B3525" s="2" t="s">
        <v>983</v>
      </c>
      <c r="C3525" s="2" t="s">
        <v>1009</v>
      </c>
      <c r="D3525" s="2" t="s">
        <v>1013</v>
      </c>
      <c r="E3525" s="2" t="s">
        <v>1123</v>
      </c>
      <c r="F3525">
        <v>2</v>
      </c>
      <c r="G3525" s="1">
        <v>41660</v>
      </c>
      <c r="H3525" s="61">
        <v>2014</v>
      </c>
      <c r="I3525" s="5" t="s">
        <v>986</v>
      </c>
      <c r="J3525" s="1">
        <v>41677</v>
      </c>
      <c r="K3525" s="66">
        <v>4</v>
      </c>
      <c r="L3525" t="str">
        <f t="shared" si="394"/>
        <v>Somero</v>
      </c>
      <c r="M3525" s="2" t="s">
        <v>1032</v>
      </c>
      <c r="N3525" t="str">
        <f>VLOOKUP(M3525,spp!A:B,2,FALSE)</f>
        <v>Lutjanus argentiventris</v>
      </c>
      <c r="O3525">
        <f t="shared" si="393"/>
        <v>3</v>
      </c>
      <c r="T3525">
        <v>2</v>
      </c>
      <c r="U3525">
        <v>1</v>
      </c>
      <c r="AJ3525">
        <f>VLOOKUP(M3525,spp!A:C,3,FALSE)</f>
        <v>1</v>
      </c>
      <c r="AK3525">
        <f>VLOOKUP(M3525,spp!A:D,4,FALSE)</f>
        <v>3</v>
      </c>
      <c r="AL3525">
        <f t="shared" si="395"/>
        <v>74125</v>
      </c>
      <c r="AM3525">
        <f t="shared" si="396"/>
        <v>1853.125</v>
      </c>
      <c r="AN3525">
        <f t="shared" si="397"/>
        <v>18531.25</v>
      </c>
      <c r="AO3525">
        <f t="shared" si="398"/>
        <v>18.53125</v>
      </c>
      <c r="AP3525">
        <f t="shared" si="399"/>
        <v>0.06</v>
      </c>
      <c r="AQ3525">
        <f>VLOOKUP(M3525,spp!A:H,8,FALSE)</f>
        <v>4</v>
      </c>
      <c r="AR3525" t="str">
        <f>VLOOKUP(M3525,spp!A:K,10,FALSE)</f>
        <v>Depredador Tope</v>
      </c>
      <c r="AS3525" t="str">
        <f>VLOOKUP(M3525,spp!A:L,12,FALSE)</f>
        <v>LC</v>
      </c>
    </row>
    <row r="3526" spans="1:45" x14ac:dyDescent="0.3">
      <c r="A3526">
        <v>20</v>
      </c>
      <c r="B3526" s="2" t="s">
        <v>983</v>
      </c>
      <c r="C3526" s="2" t="s">
        <v>1009</v>
      </c>
      <c r="D3526" s="2" t="s">
        <v>1013</v>
      </c>
      <c r="E3526" s="2" t="s">
        <v>1123</v>
      </c>
      <c r="F3526">
        <v>2</v>
      </c>
      <c r="G3526" s="1">
        <v>41660</v>
      </c>
      <c r="H3526" s="61">
        <v>2014</v>
      </c>
      <c r="I3526" s="5" t="s">
        <v>986</v>
      </c>
      <c r="J3526" s="1">
        <v>41677</v>
      </c>
      <c r="K3526" s="66">
        <v>4</v>
      </c>
      <c r="L3526" t="str">
        <f t="shared" si="394"/>
        <v>Somero</v>
      </c>
      <c r="M3526" s="2" t="s">
        <v>1028</v>
      </c>
      <c r="N3526" t="str">
        <f>VLOOKUP(M3526,spp!A:B,2,FALSE)</f>
        <v>Thalassoma lucasanum</v>
      </c>
      <c r="O3526">
        <f t="shared" si="393"/>
        <v>10</v>
      </c>
      <c r="Q3526">
        <v>10</v>
      </c>
      <c r="AJ3526">
        <f>VLOOKUP(M3526,spp!A:C,3,FALSE)</f>
        <v>1.261E-2</v>
      </c>
      <c r="AK3526">
        <f>VLOOKUP(M3526,spp!A:D,4,FALSE)</f>
        <v>2</v>
      </c>
      <c r="AL3526">
        <f t="shared" si="395"/>
        <v>7.0931250000000006</v>
      </c>
      <c r="AM3526">
        <f t="shared" si="396"/>
        <v>0.177328125</v>
      </c>
      <c r="AN3526">
        <f t="shared" si="397"/>
        <v>1.7732812500000001</v>
      </c>
      <c r="AO3526">
        <f t="shared" si="398"/>
        <v>1.7732812500000001E-3</v>
      </c>
      <c r="AP3526">
        <f t="shared" si="399"/>
        <v>0.2</v>
      </c>
      <c r="AQ3526">
        <f>VLOOKUP(M3526,spp!A:H,8,FALSE)</f>
        <v>3.5</v>
      </c>
      <c r="AR3526" t="str">
        <f>VLOOKUP(M3526,spp!A:K,10,FALSE)</f>
        <v>Depredador</v>
      </c>
      <c r="AS3526" t="str">
        <f>VLOOKUP(M3526,spp!A:L,12,FALSE)</f>
        <v>LC</v>
      </c>
    </row>
    <row r="3527" spans="1:45" x14ac:dyDescent="0.3">
      <c r="A3527">
        <v>20</v>
      </c>
      <c r="B3527" s="2" t="s">
        <v>983</v>
      </c>
      <c r="C3527" s="2" t="s">
        <v>1009</v>
      </c>
      <c r="D3527" s="2" t="s">
        <v>1013</v>
      </c>
      <c r="E3527" s="2" t="s">
        <v>1123</v>
      </c>
      <c r="F3527">
        <v>2</v>
      </c>
      <c r="G3527" s="1">
        <v>41660</v>
      </c>
      <c r="H3527" s="61">
        <v>2014</v>
      </c>
      <c r="I3527" s="5" t="s">
        <v>986</v>
      </c>
      <c r="J3527" s="1">
        <v>41677</v>
      </c>
      <c r="K3527" s="66">
        <v>4</v>
      </c>
      <c r="L3527" t="str">
        <f t="shared" si="394"/>
        <v>Somero</v>
      </c>
      <c r="M3527" s="2" t="s">
        <v>1019</v>
      </c>
      <c r="N3527" t="str">
        <f>VLOOKUP(M3527,spp!A:B,2,FALSE)</f>
        <v>Stegastes acapulcoensis</v>
      </c>
      <c r="O3527">
        <f t="shared" si="393"/>
        <v>12</v>
      </c>
      <c r="Q3527">
        <v>7</v>
      </c>
      <c r="R3527">
        <v>5</v>
      </c>
      <c r="AJ3527">
        <f>VLOOKUP(M3527,spp!A:C,3,FALSE)</f>
        <v>3.49E-2</v>
      </c>
      <c r="AK3527">
        <f>VLOOKUP(M3527,spp!A:D,4,FALSE)</f>
        <v>2</v>
      </c>
      <c r="AL3527">
        <f t="shared" si="395"/>
        <v>41.0075</v>
      </c>
      <c r="AM3527">
        <f t="shared" si="396"/>
        <v>1.0251874999999999</v>
      </c>
      <c r="AN3527">
        <f t="shared" si="397"/>
        <v>10.251874999999998</v>
      </c>
      <c r="AO3527">
        <f t="shared" si="398"/>
        <v>1.0251874999999999E-2</v>
      </c>
      <c r="AP3527">
        <f t="shared" si="399"/>
        <v>0.24</v>
      </c>
      <c r="AQ3527">
        <f>VLOOKUP(M3527,spp!A:H,8,FALSE)</f>
        <v>2</v>
      </c>
      <c r="AR3527" t="str">
        <f>VLOOKUP(M3527,spp!A:K,10,FALSE)</f>
        <v>Herbívoro</v>
      </c>
      <c r="AS3527" t="str">
        <f>VLOOKUP(M3527,spp!A:L,12,FALSE)</f>
        <v>LC</v>
      </c>
    </row>
    <row r="3528" spans="1:45" x14ac:dyDescent="0.3">
      <c r="A3528">
        <v>20</v>
      </c>
      <c r="B3528" s="2" t="s">
        <v>983</v>
      </c>
      <c r="C3528" s="2" t="s">
        <v>1009</v>
      </c>
      <c r="D3528" s="2" t="s">
        <v>1013</v>
      </c>
      <c r="E3528" s="2" t="s">
        <v>1123</v>
      </c>
      <c r="F3528">
        <v>2</v>
      </c>
      <c r="G3528" s="1">
        <v>41660</v>
      </c>
      <c r="H3528" s="61">
        <v>2014</v>
      </c>
      <c r="I3528" s="5" t="s">
        <v>986</v>
      </c>
      <c r="J3528" s="1">
        <v>41677</v>
      </c>
      <c r="K3528" s="66">
        <v>4</v>
      </c>
      <c r="L3528" t="str">
        <f t="shared" si="394"/>
        <v>Somero</v>
      </c>
      <c r="M3528" s="2" t="s">
        <v>1025</v>
      </c>
      <c r="N3528" t="str">
        <f>VLOOKUP(M3528,spp!A:B,2,FALSE)</f>
        <v>Abudefduf troschelii</v>
      </c>
      <c r="O3528">
        <f t="shared" si="393"/>
        <v>8</v>
      </c>
      <c r="S3528">
        <v>8</v>
      </c>
      <c r="AJ3528">
        <f>VLOOKUP(M3528,spp!A:C,3,FALSE)</f>
        <v>1.6E-2</v>
      </c>
      <c r="AK3528">
        <f>VLOOKUP(M3528,spp!A:D,4,FALSE)</f>
        <v>3</v>
      </c>
      <c r="AL3528">
        <f t="shared" si="395"/>
        <v>686</v>
      </c>
      <c r="AM3528">
        <f t="shared" si="396"/>
        <v>17.149999999999999</v>
      </c>
      <c r="AN3528">
        <f t="shared" si="397"/>
        <v>171.5</v>
      </c>
      <c r="AO3528">
        <f t="shared" si="398"/>
        <v>0.17150000000000001</v>
      </c>
      <c r="AP3528">
        <f t="shared" si="399"/>
        <v>0.16</v>
      </c>
      <c r="AQ3528">
        <f>VLOOKUP(M3528,spp!A:H,8,FALSE)</f>
        <v>3</v>
      </c>
      <c r="AR3528" t="str">
        <f>VLOOKUP(M3528,spp!A:K,10,FALSE)</f>
        <v>Planctívoro</v>
      </c>
      <c r="AS3528" t="str">
        <f>VLOOKUP(M3528,spp!A:L,12,FALSE)</f>
        <v>LC</v>
      </c>
    </row>
    <row r="3529" spans="1:45" x14ac:dyDescent="0.3">
      <c r="A3529">
        <v>20</v>
      </c>
      <c r="B3529" s="2" t="s">
        <v>983</v>
      </c>
      <c r="C3529" s="2" t="s">
        <v>1009</v>
      </c>
      <c r="D3529" s="2" t="s">
        <v>1013</v>
      </c>
      <c r="E3529" s="2" t="s">
        <v>1123</v>
      </c>
      <c r="F3529">
        <v>2</v>
      </c>
      <c r="G3529" s="1">
        <v>41660</v>
      </c>
      <c r="H3529" s="61">
        <v>2014</v>
      </c>
      <c r="I3529" s="5" t="s">
        <v>986</v>
      </c>
      <c r="J3529" s="1">
        <v>41677</v>
      </c>
      <c r="K3529" s="66">
        <v>4</v>
      </c>
      <c r="L3529" t="str">
        <f t="shared" si="394"/>
        <v>Somero</v>
      </c>
      <c r="M3529" s="2" t="s">
        <v>1024</v>
      </c>
      <c r="N3529" t="str">
        <f>VLOOKUP(M3529,spp!A:B,2,FALSE)</f>
        <v>Sargocentron suborbitalis</v>
      </c>
      <c r="O3529">
        <f t="shared" si="393"/>
        <v>1</v>
      </c>
      <c r="T3529">
        <v>1</v>
      </c>
      <c r="AJ3529">
        <f>VLOOKUP(M3529,spp!A:C,3,FALSE)</f>
        <v>2</v>
      </c>
      <c r="AK3529">
        <f>VLOOKUP(M3529,spp!A:D,4,FALSE)</f>
        <v>2.9554</v>
      </c>
      <c r="AL3529">
        <f t="shared" si="395"/>
        <v>27070.850302819057</v>
      </c>
      <c r="AM3529">
        <f t="shared" si="396"/>
        <v>676.77125757047645</v>
      </c>
      <c r="AN3529">
        <f t="shared" si="397"/>
        <v>6767.7125757047643</v>
      </c>
      <c r="AO3529">
        <f t="shared" si="398"/>
        <v>6.7677125757047643</v>
      </c>
      <c r="AP3529">
        <f t="shared" si="399"/>
        <v>0.02</v>
      </c>
      <c r="AQ3529">
        <f>VLOOKUP(M3529,spp!A:H,8,FALSE)</f>
        <v>3.5</v>
      </c>
      <c r="AR3529" t="str">
        <f>VLOOKUP(M3529,spp!A:K,10,FALSE)</f>
        <v>Depredador</v>
      </c>
      <c r="AS3529" t="str">
        <f>VLOOKUP(M3529,spp!A:L,12,FALSE)</f>
        <v>LC</v>
      </c>
    </row>
    <row r="3530" spans="1:45" x14ac:dyDescent="0.3">
      <c r="A3530">
        <v>20</v>
      </c>
      <c r="B3530" s="2" t="s">
        <v>983</v>
      </c>
      <c r="C3530" s="2" t="s">
        <v>1009</v>
      </c>
      <c r="D3530" s="2" t="s">
        <v>1013</v>
      </c>
      <c r="E3530" s="2" t="s">
        <v>1123</v>
      </c>
      <c r="F3530">
        <v>3</v>
      </c>
      <c r="G3530" s="1">
        <v>41660</v>
      </c>
      <c r="H3530" s="61">
        <v>2014</v>
      </c>
      <c r="I3530" s="5" t="s">
        <v>986</v>
      </c>
      <c r="J3530" s="1">
        <v>41677</v>
      </c>
      <c r="K3530" s="66">
        <v>4.8</v>
      </c>
      <c r="L3530" t="str">
        <f t="shared" si="394"/>
        <v>Somero</v>
      </c>
      <c r="M3530" s="2" t="s">
        <v>1021</v>
      </c>
      <c r="N3530" t="str">
        <f>VLOOKUP(M3530,spp!A:B,2,FALSE)</f>
        <v>Johnrandallia nigrirostris</v>
      </c>
      <c r="O3530">
        <f t="shared" si="393"/>
        <v>2</v>
      </c>
      <c r="S3530">
        <v>2</v>
      </c>
      <c r="AJ3530">
        <f>VLOOKUP(M3530,spp!A:C,3,FALSE)</f>
        <v>2</v>
      </c>
      <c r="AK3530">
        <f>VLOOKUP(M3530,spp!A:D,4,FALSE)</f>
        <v>3</v>
      </c>
      <c r="AL3530">
        <f t="shared" si="395"/>
        <v>21437.5</v>
      </c>
      <c r="AM3530">
        <f t="shared" si="396"/>
        <v>535.9375</v>
      </c>
      <c r="AN3530">
        <f t="shared" si="397"/>
        <v>5359.375</v>
      </c>
      <c r="AO3530">
        <f t="shared" si="398"/>
        <v>5.359375</v>
      </c>
      <c r="AP3530">
        <f t="shared" si="399"/>
        <v>0.04</v>
      </c>
      <c r="AQ3530">
        <f>VLOOKUP(M3530,spp!A:H,8,FALSE)</f>
        <v>3</v>
      </c>
      <c r="AR3530" t="str">
        <f>VLOOKUP(M3530,spp!A:K,10,FALSE)</f>
        <v>Depredador</v>
      </c>
      <c r="AS3530" t="str">
        <f>VLOOKUP(M3530,spp!A:L,12,FALSE)</f>
        <v>LC</v>
      </c>
    </row>
    <row r="3531" spans="1:45" x14ac:dyDescent="0.3">
      <c r="A3531">
        <v>20</v>
      </c>
      <c r="B3531" s="2" t="s">
        <v>983</v>
      </c>
      <c r="C3531" s="2" t="s">
        <v>1009</v>
      </c>
      <c r="D3531" s="2" t="s">
        <v>1013</v>
      </c>
      <c r="E3531" s="2" t="s">
        <v>1123</v>
      </c>
      <c r="F3531">
        <v>3</v>
      </c>
      <c r="G3531" s="1">
        <v>41660</v>
      </c>
      <c r="H3531" s="61">
        <v>2014</v>
      </c>
      <c r="I3531" s="5" t="s">
        <v>986</v>
      </c>
      <c r="J3531" s="1">
        <v>41677</v>
      </c>
      <c r="K3531" s="66">
        <v>4.8</v>
      </c>
      <c r="L3531" t="str">
        <f t="shared" si="394"/>
        <v>Somero</v>
      </c>
      <c r="M3531" s="2" t="s">
        <v>1025</v>
      </c>
      <c r="N3531" t="str">
        <f>VLOOKUP(M3531,spp!A:B,2,FALSE)</f>
        <v>Abudefduf troschelii</v>
      </c>
      <c r="O3531">
        <f t="shared" si="393"/>
        <v>19</v>
      </c>
      <c r="R3531">
        <v>7</v>
      </c>
      <c r="S3531">
        <v>12</v>
      </c>
      <c r="AJ3531">
        <f>VLOOKUP(M3531,spp!A:C,3,FALSE)</f>
        <v>1.6E-2</v>
      </c>
      <c r="AK3531">
        <f>VLOOKUP(M3531,spp!A:D,4,FALSE)</f>
        <v>3</v>
      </c>
      <c r="AL3531">
        <f t="shared" si="395"/>
        <v>1247.75</v>
      </c>
      <c r="AM3531">
        <f t="shared" si="396"/>
        <v>31.193750000000001</v>
      </c>
      <c r="AN3531">
        <f t="shared" si="397"/>
        <v>311.9375</v>
      </c>
      <c r="AO3531">
        <f t="shared" si="398"/>
        <v>0.31193749999999998</v>
      </c>
      <c r="AP3531">
        <f t="shared" si="399"/>
        <v>0.38</v>
      </c>
      <c r="AQ3531">
        <f>VLOOKUP(M3531,spp!A:H,8,FALSE)</f>
        <v>3</v>
      </c>
      <c r="AR3531" t="str">
        <f>VLOOKUP(M3531,spp!A:K,10,FALSE)</f>
        <v>Planctívoro</v>
      </c>
      <c r="AS3531" t="str">
        <f>VLOOKUP(M3531,spp!A:L,12,FALSE)</f>
        <v>LC</v>
      </c>
    </row>
    <row r="3532" spans="1:45" x14ac:dyDescent="0.3">
      <c r="A3532">
        <v>20</v>
      </c>
      <c r="B3532" s="2" t="s">
        <v>983</v>
      </c>
      <c r="C3532" s="2" t="s">
        <v>1009</v>
      </c>
      <c r="D3532" s="2" t="s">
        <v>1013</v>
      </c>
      <c r="E3532" s="2" t="s">
        <v>1123</v>
      </c>
      <c r="F3532">
        <v>3</v>
      </c>
      <c r="G3532" s="1">
        <v>41660</v>
      </c>
      <c r="H3532" s="61">
        <v>2014</v>
      </c>
      <c r="I3532" s="5" t="s">
        <v>986</v>
      </c>
      <c r="J3532" s="1">
        <v>41677</v>
      </c>
      <c r="K3532" s="66">
        <v>4.8</v>
      </c>
      <c r="L3532" t="str">
        <f t="shared" si="394"/>
        <v>Somero</v>
      </c>
      <c r="M3532" s="2" t="s">
        <v>1048</v>
      </c>
      <c r="N3532" t="str">
        <f>VLOOKUP(M3532,spp!A:B,2,FALSE)</f>
        <v>Scarus ghobban</v>
      </c>
      <c r="O3532">
        <f t="shared" si="393"/>
        <v>2</v>
      </c>
      <c r="T3532">
        <v>1</v>
      </c>
      <c r="V3532">
        <v>1</v>
      </c>
      <c r="AJ3532">
        <f>VLOOKUP(M3532,spp!A:C,3,FALSE)</f>
        <v>2</v>
      </c>
      <c r="AK3532">
        <f>VLOOKUP(M3532,spp!A:D,4,FALSE)</f>
        <v>2.919</v>
      </c>
      <c r="AL3532">
        <f t="shared" si="395"/>
        <v>157970.6350594784</v>
      </c>
      <c r="AM3532">
        <f t="shared" si="396"/>
        <v>3949.2658764869602</v>
      </c>
      <c r="AN3532">
        <f t="shared" si="397"/>
        <v>39492.6587648696</v>
      </c>
      <c r="AO3532">
        <f t="shared" si="398"/>
        <v>39.492658764869603</v>
      </c>
      <c r="AP3532">
        <f t="shared" si="399"/>
        <v>0.04</v>
      </c>
      <c r="AQ3532">
        <f>VLOOKUP(M3532,spp!A:H,8,FALSE)</f>
        <v>2</v>
      </c>
      <c r="AR3532" t="str">
        <f>VLOOKUP(M3532,spp!A:K,10,FALSE)</f>
        <v>Herbívoro</v>
      </c>
      <c r="AS3532" t="str">
        <f>VLOOKUP(M3532,spp!A:L,12,FALSE)</f>
        <v>LC</v>
      </c>
    </row>
    <row r="3533" spans="1:45" x14ac:dyDescent="0.3">
      <c r="A3533">
        <v>20</v>
      </c>
      <c r="B3533" s="2" t="s">
        <v>983</v>
      </c>
      <c r="C3533" s="2" t="s">
        <v>1009</v>
      </c>
      <c r="D3533" s="2" t="s">
        <v>1013</v>
      </c>
      <c r="E3533" s="2" t="s">
        <v>1123</v>
      </c>
      <c r="F3533">
        <v>3</v>
      </c>
      <c r="G3533" s="1">
        <v>41660</v>
      </c>
      <c r="H3533" s="61">
        <v>2014</v>
      </c>
      <c r="I3533" s="5" t="s">
        <v>986</v>
      </c>
      <c r="J3533" s="1">
        <v>41677</v>
      </c>
      <c r="K3533" s="66">
        <v>4.8</v>
      </c>
      <c r="L3533" t="str">
        <f t="shared" si="394"/>
        <v>Somero</v>
      </c>
      <c r="M3533" s="2" t="s">
        <v>1019</v>
      </c>
      <c r="N3533" t="str">
        <f>VLOOKUP(M3533,spp!A:B,2,FALSE)</f>
        <v>Stegastes acapulcoensis</v>
      </c>
      <c r="O3533">
        <f t="shared" si="393"/>
        <v>6</v>
      </c>
      <c r="S3533">
        <v>6</v>
      </c>
      <c r="AJ3533">
        <f>VLOOKUP(M3533,spp!A:C,3,FALSE)</f>
        <v>3.49E-2</v>
      </c>
      <c r="AK3533">
        <f>VLOOKUP(M3533,spp!A:D,4,FALSE)</f>
        <v>2</v>
      </c>
      <c r="AL3533">
        <f t="shared" si="395"/>
        <v>64.128749999999997</v>
      </c>
      <c r="AM3533">
        <f t="shared" si="396"/>
        <v>1.6032187499999999</v>
      </c>
      <c r="AN3533">
        <f t="shared" si="397"/>
        <v>16.032187499999999</v>
      </c>
      <c r="AO3533">
        <f t="shared" si="398"/>
        <v>1.60321875E-2</v>
      </c>
      <c r="AP3533">
        <f t="shared" si="399"/>
        <v>0.12</v>
      </c>
      <c r="AQ3533">
        <f>VLOOKUP(M3533,spp!A:H,8,FALSE)</f>
        <v>2</v>
      </c>
      <c r="AR3533" t="str">
        <f>VLOOKUP(M3533,spp!A:K,10,FALSE)</f>
        <v>Herbívoro</v>
      </c>
      <c r="AS3533" t="str">
        <f>VLOOKUP(M3533,spp!A:L,12,FALSE)</f>
        <v>LC</v>
      </c>
    </row>
    <row r="3534" spans="1:45" x14ac:dyDescent="0.3">
      <c r="A3534">
        <v>20</v>
      </c>
      <c r="B3534" s="2" t="s">
        <v>983</v>
      </c>
      <c r="C3534" s="2" t="s">
        <v>1009</v>
      </c>
      <c r="D3534" s="2" t="s">
        <v>1013</v>
      </c>
      <c r="E3534" s="2" t="s">
        <v>1123</v>
      </c>
      <c r="F3534">
        <v>3</v>
      </c>
      <c r="G3534" s="1">
        <v>41660</v>
      </c>
      <c r="H3534" s="61">
        <v>2014</v>
      </c>
      <c r="I3534" s="5" t="s">
        <v>986</v>
      </c>
      <c r="J3534" s="1">
        <v>41677</v>
      </c>
      <c r="K3534" s="66">
        <v>4.8</v>
      </c>
      <c r="L3534" t="str">
        <f t="shared" si="394"/>
        <v>Somero</v>
      </c>
      <c r="M3534" s="2" t="s">
        <v>1032</v>
      </c>
      <c r="N3534" t="str">
        <f>VLOOKUP(M3534,spp!A:B,2,FALSE)</f>
        <v>Lutjanus argentiventris</v>
      </c>
      <c r="O3534">
        <f t="shared" si="393"/>
        <v>2</v>
      </c>
      <c r="U3534">
        <v>2</v>
      </c>
      <c r="AJ3534">
        <f>VLOOKUP(M3534,spp!A:C,3,FALSE)</f>
        <v>1</v>
      </c>
      <c r="AK3534">
        <f>VLOOKUP(M3534,spp!A:D,4,FALSE)</f>
        <v>3</v>
      </c>
      <c r="AL3534">
        <f t="shared" si="395"/>
        <v>85750</v>
      </c>
      <c r="AM3534">
        <f t="shared" si="396"/>
        <v>2143.75</v>
      </c>
      <c r="AN3534">
        <f t="shared" si="397"/>
        <v>21437.5</v>
      </c>
      <c r="AO3534">
        <f t="shared" si="398"/>
        <v>21.4375</v>
      </c>
      <c r="AP3534">
        <f t="shared" si="399"/>
        <v>0.04</v>
      </c>
      <c r="AQ3534">
        <f>VLOOKUP(M3534,spp!A:H,8,FALSE)</f>
        <v>4</v>
      </c>
      <c r="AR3534" t="str">
        <f>VLOOKUP(M3534,spp!A:K,10,FALSE)</f>
        <v>Depredador Tope</v>
      </c>
      <c r="AS3534" t="str">
        <f>VLOOKUP(M3534,spp!A:L,12,FALSE)</f>
        <v>LC</v>
      </c>
    </row>
    <row r="3535" spans="1:45" x14ac:dyDescent="0.3">
      <c r="A3535">
        <v>20</v>
      </c>
      <c r="B3535" s="2" t="s">
        <v>983</v>
      </c>
      <c r="C3535" s="2" t="s">
        <v>1009</v>
      </c>
      <c r="D3535" s="2" t="s">
        <v>1013</v>
      </c>
      <c r="E3535" s="2" t="s">
        <v>1123</v>
      </c>
      <c r="F3535">
        <v>3</v>
      </c>
      <c r="G3535" s="1">
        <v>41660</v>
      </c>
      <c r="H3535" s="61">
        <v>2014</v>
      </c>
      <c r="I3535" s="5" t="s">
        <v>986</v>
      </c>
      <c r="J3535" s="1">
        <v>41677</v>
      </c>
      <c r="K3535" s="66">
        <v>4.8</v>
      </c>
      <c r="L3535" t="str">
        <f t="shared" si="394"/>
        <v>Somero</v>
      </c>
      <c r="M3535" s="2" t="s">
        <v>1086</v>
      </c>
      <c r="N3535" t="str">
        <f>VLOOKUP(M3535,spp!A:B,2,FALSE)</f>
        <v>Lutjanus novemfasciatus</v>
      </c>
      <c r="O3535">
        <f t="shared" si="393"/>
        <v>1</v>
      </c>
      <c r="U3535">
        <v>1</v>
      </c>
      <c r="AJ3535">
        <f>VLOOKUP(M3535,spp!A:C,3,FALSE)</f>
        <v>1</v>
      </c>
      <c r="AK3535">
        <f>VLOOKUP(M3535,spp!A:D,4,FALSE)</f>
        <v>3</v>
      </c>
      <c r="AL3535">
        <f t="shared" si="395"/>
        <v>42875</v>
      </c>
      <c r="AM3535">
        <f t="shared" si="396"/>
        <v>1071.875</v>
      </c>
      <c r="AN3535">
        <f t="shared" si="397"/>
        <v>10718.75</v>
      </c>
      <c r="AO3535">
        <f t="shared" si="398"/>
        <v>10.71875</v>
      </c>
      <c r="AP3535">
        <f t="shared" si="399"/>
        <v>0.02</v>
      </c>
      <c r="AQ3535">
        <f>VLOOKUP(M3535,spp!A:H,8,FALSE)</f>
        <v>4</v>
      </c>
      <c r="AR3535" t="str">
        <f>VLOOKUP(M3535,spp!A:K,10,FALSE)</f>
        <v>Depredador Tope</v>
      </c>
      <c r="AS3535" t="str">
        <f>VLOOKUP(M3535,spp!A:L,12,FALSE)</f>
        <v>LC</v>
      </c>
    </row>
    <row r="3536" spans="1:45" x14ac:dyDescent="0.3">
      <c r="A3536">
        <v>20</v>
      </c>
      <c r="B3536" s="2" t="s">
        <v>983</v>
      </c>
      <c r="C3536" s="2" t="s">
        <v>1009</v>
      </c>
      <c r="D3536" s="2" t="s">
        <v>1013</v>
      </c>
      <c r="E3536" s="2" t="s">
        <v>1123</v>
      </c>
      <c r="F3536">
        <v>3</v>
      </c>
      <c r="G3536" s="1">
        <v>41660</v>
      </c>
      <c r="H3536" s="61">
        <v>2014</v>
      </c>
      <c r="I3536" s="5" t="s">
        <v>986</v>
      </c>
      <c r="J3536" s="1">
        <v>41677</v>
      </c>
      <c r="K3536" s="66">
        <v>4.8</v>
      </c>
      <c r="L3536" t="str">
        <f t="shared" si="394"/>
        <v>Somero</v>
      </c>
      <c r="M3536" s="2" t="s">
        <v>1043</v>
      </c>
      <c r="N3536" t="str">
        <f>VLOOKUP(M3536,spp!A:B,2,FALSE)</f>
        <v>Haemulon maculicauda</v>
      </c>
      <c r="O3536">
        <f t="shared" si="393"/>
        <v>15</v>
      </c>
      <c r="S3536">
        <v>15</v>
      </c>
      <c r="AJ3536">
        <f>VLOOKUP(M3536,spp!A:C,3,FALSE)</f>
        <v>8</v>
      </c>
      <c r="AK3536">
        <f>VLOOKUP(M3536,spp!A:D,4,FALSE)</f>
        <v>3.16</v>
      </c>
      <c r="AL3536">
        <f t="shared" si="395"/>
        <v>1016673.4444030029</v>
      </c>
      <c r="AM3536">
        <f t="shared" si="396"/>
        <v>25416.83611007507</v>
      </c>
      <c r="AN3536">
        <f t="shared" si="397"/>
        <v>254168.36110075068</v>
      </c>
      <c r="AO3536">
        <f t="shared" si="398"/>
        <v>254.16836110075067</v>
      </c>
      <c r="AP3536">
        <f t="shared" si="399"/>
        <v>0.3</v>
      </c>
      <c r="AQ3536">
        <f>VLOOKUP(M3536,spp!A:H,8,FALSE)</f>
        <v>4.2</v>
      </c>
      <c r="AR3536" t="str">
        <f>VLOOKUP(M3536,spp!A:K,10,FALSE)</f>
        <v>Depredador Tope</v>
      </c>
      <c r="AS3536" t="str">
        <f>VLOOKUP(M3536,spp!A:L,12,FALSE)</f>
        <v>LC</v>
      </c>
    </row>
    <row r="3537" spans="1:45" x14ac:dyDescent="0.3">
      <c r="A3537">
        <v>20</v>
      </c>
      <c r="B3537" s="2" t="s">
        <v>983</v>
      </c>
      <c r="C3537" s="2" t="s">
        <v>1009</v>
      </c>
      <c r="D3537" s="2" t="s">
        <v>1013</v>
      </c>
      <c r="E3537" s="2" t="s">
        <v>1123</v>
      </c>
      <c r="F3537">
        <v>3</v>
      </c>
      <c r="G3537" s="1">
        <v>41660</v>
      </c>
      <c r="H3537" s="61">
        <v>2014</v>
      </c>
      <c r="I3537" s="5" t="s">
        <v>986</v>
      </c>
      <c r="J3537" s="1">
        <v>41677</v>
      </c>
      <c r="K3537" s="66">
        <v>4.8</v>
      </c>
      <c r="L3537" t="str">
        <f t="shared" si="394"/>
        <v>Somero</v>
      </c>
      <c r="M3537" s="2" t="s">
        <v>1396</v>
      </c>
      <c r="N3537" t="str">
        <f>VLOOKUP(M3537,spp!A:B,2,FALSE)</f>
        <v>Haemulon scudderi</v>
      </c>
      <c r="O3537">
        <f t="shared" si="393"/>
        <v>20</v>
      </c>
      <c r="S3537">
        <v>20</v>
      </c>
      <c r="AJ3537">
        <f>VLOOKUP(M3537,spp!A:C,3,FALSE)</f>
        <v>8</v>
      </c>
      <c r="AK3537">
        <f>VLOOKUP(M3537,spp!A:D,4,FALSE)</f>
        <v>2.71</v>
      </c>
      <c r="AL3537">
        <f t="shared" si="395"/>
        <v>373897.95910512935</v>
      </c>
      <c r="AM3537">
        <f t="shared" si="396"/>
        <v>9347.4489776282335</v>
      </c>
      <c r="AN3537">
        <f t="shared" si="397"/>
        <v>93474.489776282338</v>
      </c>
      <c r="AO3537">
        <f t="shared" si="398"/>
        <v>93.47448977628234</v>
      </c>
      <c r="AP3537">
        <f t="shared" si="399"/>
        <v>0.4</v>
      </c>
      <c r="AQ3537">
        <f>VLOOKUP(M3537,spp!A:H,8,FALSE)</f>
        <v>4.2</v>
      </c>
      <c r="AR3537" t="str">
        <f>VLOOKUP(M3537,spp!A:K,10,FALSE)</f>
        <v>Depredador Tope</v>
      </c>
      <c r="AS3537" t="str">
        <f>VLOOKUP(M3537,spp!A:L,12,FALSE)</f>
        <v>LC</v>
      </c>
    </row>
    <row r="3538" spans="1:45" x14ac:dyDescent="0.3">
      <c r="A3538">
        <v>17</v>
      </c>
      <c r="B3538" s="2" t="s">
        <v>983</v>
      </c>
      <c r="C3538" s="2" t="s">
        <v>1009</v>
      </c>
      <c r="D3538" s="2" t="s">
        <v>1010</v>
      </c>
      <c r="E3538" s="2" t="s">
        <v>1123</v>
      </c>
      <c r="F3538">
        <v>1</v>
      </c>
      <c r="G3538" s="1">
        <v>41660</v>
      </c>
      <c r="H3538" s="61">
        <v>2014</v>
      </c>
      <c r="I3538" s="5" t="s">
        <v>986</v>
      </c>
      <c r="J3538" s="1">
        <v>41677</v>
      </c>
      <c r="K3538" s="66">
        <v>2</v>
      </c>
      <c r="L3538" t="str">
        <f t="shared" si="394"/>
        <v>Somero</v>
      </c>
      <c r="M3538" s="2" t="s">
        <v>1025</v>
      </c>
      <c r="N3538" t="str">
        <f>VLOOKUP(M3538,spp!A:B,2,FALSE)</f>
        <v>Abudefduf troschelii</v>
      </c>
      <c r="O3538">
        <f t="shared" si="393"/>
        <v>37</v>
      </c>
      <c r="Q3538">
        <v>5</v>
      </c>
      <c r="R3538">
        <v>32</v>
      </c>
      <c r="AJ3538">
        <f>VLOOKUP(M3538,spp!A:C,3,FALSE)</f>
        <v>1.6E-2</v>
      </c>
      <c r="AK3538">
        <f>VLOOKUP(M3538,spp!A:D,4,FALSE)</f>
        <v>3</v>
      </c>
      <c r="AL3538">
        <f t="shared" si="395"/>
        <v>1033.75</v>
      </c>
      <c r="AM3538">
        <f t="shared" si="396"/>
        <v>25.84375</v>
      </c>
      <c r="AN3538">
        <f t="shared" si="397"/>
        <v>258.4375</v>
      </c>
      <c r="AO3538">
        <f t="shared" si="398"/>
        <v>0.25843749999999999</v>
      </c>
      <c r="AP3538">
        <f t="shared" si="399"/>
        <v>0.74</v>
      </c>
      <c r="AQ3538">
        <f>VLOOKUP(M3538,spp!A:H,8,FALSE)</f>
        <v>3</v>
      </c>
      <c r="AR3538" t="str">
        <f>VLOOKUP(M3538,spp!A:K,10,FALSE)</f>
        <v>Planctívoro</v>
      </c>
      <c r="AS3538" t="str">
        <f>VLOOKUP(M3538,spp!A:L,12,FALSE)</f>
        <v>LC</v>
      </c>
    </row>
    <row r="3539" spans="1:45" x14ac:dyDescent="0.3">
      <c r="A3539">
        <v>17</v>
      </c>
      <c r="B3539" s="2" t="s">
        <v>983</v>
      </c>
      <c r="C3539" s="2" t="s">
        <v>1009</v>
      </c>
      <c r="D3539" s="2" t="s">
        <v>1010</v>
      </c>
      <c r="E3539" s="2" t="s">
        <v>1123</v>
      </c>
      <c r="F3539">
        <v>1</v>
      </c>
      <c r="G3539" s="1">
        <v>41660</v>
      </c>
      <c r="H3539" s="61">
        <v>2014</v>
      </c>
      <c r="I3539" s="5" t="s">
        <v>986</v>
      </c>
      <c r="J3539" s="1">
        <v>41677</v>
      </c>
      <c r="K3539" s="66">
        <v>2</v>
      </c>
      <c r="L3539" t="str">
        <f t="shared" si="394"/>
        <v>Somero</v>
      </c>
      <c r="M3539" s="2" t="s">
        <v>1043</v>
      </c>
      <c r="N3539" t="str">
        <f>VLOOKUP(M3539,spp!A:B,2,FALSE)</f>
        <v>Haemulon maculicauda</v>
      </c>
      <c r="O3539">
        <f t="shared" si="393"/>
        <v>45</v>
      </c>
      <c r="R3539">
        <v>10</v>
      </c>
      <c r="S3539">
        <v>35</v>
      </c>
      <c r="AJ3539">
        <f>VLOOKUP(M3539,spp!A:C,3,FALSE)</f>
        <v>8</v>
      </c>
      <c r="AK3539">
        <f>VLOOKUP(M3539,spp!A:D,4,FALSE)</f>
        <v>3.16</v>
      </c>
      <c r="AL3539">
        <f t="shared" si="395"/>
        <v>2606297.1894010678</v>
      </c>
      <c r="AM3539">
        <f t="shared" si="396"/>
        <v>65157.429735026693</v>
      </c>
      <c r="AN3539">
        <f t="shared" si="397"/>
        <v>651574.29735026695</v>
      </c>
      <c r="AO3539">
        <f t="shared" si="398"/>
        <v>651.57429735026699</v>
      </c>
      <c r="AP3539">
        <f t="shared" si="399"/>
        <v>0.9</v>
      </c>
      <c r="AQ3539">
        <f>VLOOKUP(M3539,spp!A:H,8,FALSE)</f>
        <v>4.2</v>
      </c>
      <c r="AR3539" t="str">
        <f>VLOOKUP(M3539,spp!A:K,10,FALSE)</f>
        <v>Depredador Tope</v>
      </c>
      <c r="AS3539" t="str">
        <f>VLOOKUP(M3539,spp!A:L,12,FALSE)</f>
        <v>LC</v>
      </c>
    </row>
    <row r="3540" spans="1:45" x14ac:dyDescent="0.3">
      <c r="A3540">
        <v>17</v>
      </c>
      <c r="B3540" s="2" t="s">
        <v>983</v>
      </c>
      <c r="C3540" s="2" t="s">
        <v>1009</v>
      </c>
      <c r="D3540" s="2" t="s">
        <v>1010</v>
      </c>
      <c r="E3540" s="2" t="s">
        <v>1123</v>
      </c>
      <c r="F3540">
        <v>1</v>
      </c>
      <c r="G3540" s="1">
        <v>41660</v>
      </c>
      <c r="H3540" s="61">
        <v>2014</v>
      </c>
      <c r="I3540" s="5" t="s">
        <v>986</v>
      </c>
      <c r="J3540" s="1">
        <v>41677</v>
      </c>
      <c r="K3540" s="66">
        <v>2</v>
      </c>
      <c r="L3540" t="str">
        <f t="shared" si="394"/>
        <v>Somero</v>
      </c>
      <c r="M3540" s="2" t="s">
        <v>1041</v>
      </c>
      <c r="N3540" t="str">
        <f>VLOOKUP(M3540,spp!A:B,2,FALSE)</f>
        <v>Chromis atrilobata</v>
      </c>
      <c r="O3540">
        <f t="shared" si="393"/>
        <v>80</v>
      </c>
      <c r="P3540">
        <v>80</v>
      </c>
      <c r="AJ3540">
        <f>VLOOKUP(M3540,spp!A:C,3,FALSE)</f>
        <v>5</v>
      </c>
      <c r="AK3540">
        <f>VLOOKUP(M3540,spp!A:D,4,FALSE)</f>
        <v>3.41655</v>
      </c>
      <c r="AL3540">
        <f t="shared" si="395"/>
        <v>9154.6538558475604</v>
      </c>
      <c r="AM3540">
        <f t="shared" si="396"/>
        <v>228.86634639618902</v>
      </c>
      <c r="AN3540">
        <f t="shared" si="397"/>
        <v>2288.6634639618901</v>
      </c>
      <c r="AO3540">
        <f t="shared" si="398"/>
        <v>2.2886634639618899</v>
      </c>
      <c r="AP3540">
        <f t="shared" si="399"/>
        <v>1.6</v>
      </c>
      <c r="AQ3540">
        <f>VLOOKUP(M3540,spp!A:H,8,FALSE)</f>
        <v>3.4</v>
      </c>
      <c r="AR3540" t="str">
        <f>VLOOKUP(M3540,spp!A:K,10,FALSE)</f>
        <v>Planctívoro</v>
      </c>
      <c r="AS3540" t="str">
        <f>VLOOKUP(M3540,spp!A:L,12,FALSE)</f>
        <v>LC</v>
      </c>
    </row>
    <row r="3541" spans="1:45" x14ac:dyDescent="0.3">
      <c r="A3541">
        <v>17</v>
      </c>
      <c r="B3541" s="2" t="s">
        <v>983</v>
      </c>
      <c r="C3541" s="2" t="s">
        <v>1009</v>
      </c>
      <c r="D3541" s="2" t="s">
        <v>1010</v>
      </c>
      <c r="E3541" s="2" t="s">
        <v>1123</v>
      </c>
      <c r="F3541">
        <v>1</v>
      </c>
      <c r="G3541" s="1">
        <v>41660</v>
      </c>
      <c r="H3541" s="61">
        <v>2014</v>
      </c>
      <c r="I3541" s="5" t="s">
        <v>986</v>
      </c>
      <c r="J3541" s="1">
        <v>41677</v>
      </c>
      <c r="K3541" s="66">
        <v>2</v>
      </c>
      <c r="L3541" t="str">
        <f t="shared" si="394"/>
        <v>Somero</v>
      </c>
      <c r="M3541" s="2" t="s">
        <v>1028</v>
      </c>
      <c r="N3541" t="str">
        <f>VLOOKUP(M3541,spp!A:B,2,FALSE)</f>
        <v>Thalassoma lucasanum</v>
      </c>
      <c r="O3541">
        <f t="shared" si="393"/>
        <v>8</v>
      </c>
      <c r="Q3541">
        <v>8</v>
      </c>
      <c r="AJ3541">
        <f>VLOOKUP(M3541,spp!A:C,3,FALSE)</f>
        <v>1.261E-2</v>
      </c>
      <c r="AK3541">
        <f>VLOOKUP(M3541,spp!A:D,4,FALSE)</f>
        <v>2</v>
      </c>
      <c r="AL3541">
        <f t="shared" si="395"/>
        <v>5.6745000000000001</v>
      </c>
      <c r="AM3541">
        <f t="shared" si="396"/>
        <v>0.1418625</v>
      </c>
      <c r="AN3541">
        <f t="shared" si="397"/>
        <v>1.418625</v>
      </c>
      <c r="AO3541">
        <f t="shared" si="398"/>
        <v>1.418625E-3</v>
      </c>
      <c r="AP3541">
        <f t="shared" si="399"/>
        <v>0.16</v>
      </c>
      <c r="AQ3541">
        <f>VLOOKUP(M3541,spp!A:H,8,FALSE)</f>
        <v>3.5</v>
      </c>
      <c r="AR3541" t="str">
        <f>VLOOKUP(M3541,spp!A:K,10,FALSE)</f>
        <v>Depredador</v>
      </c>
      <c r="AS3541" t="str">
        <f>VLOOKUP(M3541,spp!A:L,12,FALSE)</f>
        <v>LC</v>
      </c>
    </row>
    <row r="3542" spans="1:45" x14ac:dyDescent="0.3">
      <c r="A3542">
        <v>17</v>
      </c>
      <c r="B3542" s="2" t="s">
        <v>983</v>
      </c>
      <c r="C3542" s="2" t="s">
        <v>1009</v>
      </c>
      <c r="D3542" s="2" t="s">
        <v>1010</v>
      </c>
      <c r="E3542" s="2" t="s">
        <v>1123</v>
      </c>
      <c r="F3542">
        <v>1</v>
      </c>
      <c r="G3542" s="1">
        <v>41660</v>
      </c>
      <c r="H3542" s="61">
        <v>2014</v>
      </c>
      <c r="I3542" s="5" t="s">
        <v>986</v>
      </c>
      <c r="J3542" s="1">
        <v>41677</v>
      </c>
      <c r="K3542" s="66">
        <v>2</v>
      </c>
      <c r="L3542" t="str">
        <f t="shared" si="394"/>
        <v>Somero</v>
      </c>
      <c r="M3542" s="2" t="s">
        <v>1033</v>
      </c>
      <c r="N3542" t="str">
        <f>VLOOKUP(M3542,spp!A:B,2,FALSE)</f>
        <v>Cephalopholis panamensis</v>
      </c>
      <c r="O3542">
        <f t="shared" si="393"/>
        <v>1</v>
      </c>
      <c r="S3542">
        <v>1</v>
      </c>
      <c r="AJ3542">
        <f>VLOOKUP(M3542,spp!A:C,3,FALSE)</f>
        <v>2</v>
      </c>
      <c r="AK3542">
        <f>VLOOKUP(M3542,spp!A:D,4,FALSE)</f>
        <v>3</v>
      </c>
      <c r="AL3542">
        <f t="shared" si="395"/>
        <v>10718.75</v>
      </c>
      <c r="AM3542">
        <f t="shared" si="396"/>
        <v>267.96875</v>
      </c>
      <c r="AN3542">
        <f t="shared" si="397"/>
        <v>2679.6875</v>
      </c>
      <c r="AO3542">
        <f t="shared" si="398"/>
        <v>2.6796875</v>
      </c>
      <c r="AP3542">
        <f t="shared" si="399"/>
        <v>0.02</v>
      </c>
      <c r="AQ3542">
        <f>VLOOKUP(M3542,spp!A:H,8,FALSE)</f>
        <v>4</v>
      </c>
      <c r="AR3542" t="str">
        <f>VLOOKUP(M3542,spp!A:K,10,FALSE)</f>
        <v>Depredador Tope</v>
      </c>
      <c r="AS3542" t="str">
        <f>VLOOKUP(M3542,spp!A:L,12,FALSE)</f>
        <v>LC</v>
      </c>
    </row>
    <row r="3543" spans="1:45" x14ac:dyDescent="0.3">
      <c r="A3543">
        <v>17</v>
      </c>
      <c r="B3543" s="2" t="s">
        <v>983</v>
      </c>
      <c r="C3543" s="2" t="s">
        <v>1009</v>
      </c>
      <c r="D3543" s="2" t="s">
        <v>1010</v>
      </c>
      <c r="E3543" s="2" t="s">
        <v>1123</v>
      </c>
      <c r="F3543">
        <v>1</v>
      </c>
      <c r="G3543" s="1">
        <v>41660</v>
      </c>
      <c r="H3543" s="61">
        <v>2014</v>
      </c>
      <c r="I3543" s="5" t="s">
        <v>986</v>
      </c>
      <c r="J3543" s="1">
        <v>41677</v>
      </c>
      <c r="K3543" s="66">
        <v>2</v>
      </c>
      <c r="L3543" t="str">
        <f t="shared" si="394"/>
        <v>Somero</v>
      </c>
      <c r="M3543" s="2" t="s">
        <v>1019</v>
      </c>
      <c r="N3543" t="str">
        <f>VLOOKUP(M3543,spp!A:B,2,FALSE)</f>
        <v>Stegastes acapulcoensis</v>
      </c>
      <c r="O3543">
        <f t="shared" si="393"/>
        <v>11</v>
      </c>
      <c r="R3543">
        <v>11</v>
      </c>
      <c r="AJ3543">
        <f>VLOOKUP(M3543,spp!A:C,3,FALSE)</f>
        <v>3.49E-2</v>
      </c>
      <c r="AK3543">
        <f>VLOOKUP(M3543,spp!A:D,4,FALSE)</f>
        <v>2</v>
      </c>
      <c r="AL3543">
        <f t="shared" si="395"/>
        <v>59.984375</v>
      </c>
      <c r="AM3543">
        <f t="shared" si="396"/>
        <v>1.4996093749999999</v>
      </c>
      <c r="AN3543">
        <f t="shared" si="397"/>
        <v>14.99609375</v>
      </c>
      <c r="AO3543">
        <f t="shared" si="398"/>
        <v>1.499609375E-2</v>
      </c>
      <c r="AP3543">
        <f t="shared" si="399"/>
        <v>0.22</v>
      </c>
      <c r="AQ3543">
        <f>VLOOKUP(M3543,spp!A:H,8,FALSE)</f>
        <v>2</v>
      </c>
      <c r="AR3543" t="str">
        <f>VLOOKUP(M3543,spp!A:K,10,FALSE)</f>
        <v>Herbívoro</v>
      </c>
      <c r="AS3543" t="str">
        <f>VLOOKUP(M3543,spp!A:L,12,FALSE)</f>
        <v>LC</v>
      </c>
    </row>
    <row r="3544" spans="1:45" x14ac:dyDescent="0.3">
      <c r="A3544">
        <v>17</v>
      </c>
      <c r="B3544" s="2" t="s">
        <v>983</v>
      </c>
      <c r="C3544" s="2" t="s">
        <v>1009</v>
      </c>
      <c r="D3544" s="2" t="s">
        <v>1010</v>
      </c>
      <c r="E3544" s="2" t="s">
        <v>1123</v>
      </c>
      <c r="F3544">
        <v>1</v>
      </c>
      <c r="G3544" s="1">
        <v>41660</v>
      </c>
      <c r="H3544" s="61">
        <v>2014</v>
      </c>
      <c r="I3544" s="5" t="s">
        <v>986</v>
      </c>
      <c r="J3544" s="1">
        <v>41677</v>
      </c>
      <c r="K3544" s="66">
        <v>2</v>
      </c>
      <c r="L3544" t="str">
        <f t="shared" si="394"/>
        <v>Somero</v>
      </c>
      <c r="M3544" s="2" t="s">
        <v>1036</v>
      </c>
      <c r="N3544" t="str">
        <f>VLOOKUP(M3544,spp!A:B,2,FALSE)</f>
        <v>Chaetodon humeralis</v>
      </c>
      <c r="O3544">
        <f t="shared" si="393"/>
        <v>1</v>
      </c>
      <c r="R3544">
        <v>1</v>
      </c>
      <c r="AJ3544">
        <f>VLOOKUP(M3544,spp!A:C,3,FALSE)</f>
        <v>2</v>
      </c>
      <c r="AK3544">
        <f>VLOOKUP(M3544,spp!A:D,4,FALSE)</f>
        <v>2.9895</v>
      </c>
      <c r="AL3544">
        <f t="shared" si="395"/>
        <v>3804.0172666013441</v>
      </c>
      <c r="AM3544">
        <f t="shared" si="396"/>
        <v>95.100431665033597</v>
      </c>
      <c r="AN3544">
        <f t="shared" si="397"/>
        <v>951.00431665033602</v>
      </c>
      <c r="AO3544">
        <f t="shared" si="398"/>
        <v>0.95100431665033602</v>
      </c>
      <c r="AP3544">
        <f t="shared" si="399"/>
        <v>0.02</v>
      </c>
      <c r="AQ3544">
        <f>VLOOKUP(M3544,spp!A:H,8,FALSE)</f>
        <v>2.7</v>
      </c>
      <c r="AR3544" t="str">
        <f>VLOOKUP(M3544,spp!A:K,10,FALSE)</f>
        <v>Herbívoro</v>
      </c>
      <c r="AS3544" t="str">
        <f>VLOOKUP(M3544,spp!A:L,12,FALSE)</f>
        <v>LC</v>
      </c>
    </row>
    <row r="3545" spans="1:45" x14ac:dyDescent="0.3">
      <c r="A3545">
        <v>17</v>
      </c>
      <c r="B3545" s="2" t="s">
        <v>983</v>
      </c>
      <c r="C3545" s="2" t="s">
        <v>1009</v>
      </c>
      <c r="D3545" s="2" t="s">
        <v>1010</v>
      </c>
      <c r="E3545" s="2" t="s">
        <v>1123</v>
      </c>
      <c r="F3545">
        <v>1</v>
      </c>
      <c r="G3545" s="1">
        <v>41660</v>
      </c>
      <c r="H3545" s="61">
        <v>2014</v>
      </c>
      <c r="I3545" s="5" t="s">
        <v>986</v>
      </c>
      <c r="J3545" s="1">
        <v>41677</v>
      </c>
      <c r="K3545" s="66">
        <v>2</v>
      </c>
      <c r="L3545" t="str">
        <f t="shared" si="394"/>
        <v>Somero</v>
      </c>
      <c r="M3545" s="2" t="s">
        <v>1021</v>
      </c>
      <c r="N3545" t="str">
        <f>VLOOKUP(M3545,spp!A:B,2,FALSE)</f>
        <v>Johnrandallia nigrirostris</v>
      </c>
      <c r="O3545">
        <f t="shared" si="393"/>
        <v>1</v>
      </c>
      <c r="R3545">
        <v>1</v>
      </c>
      <c r="AJ3545">
        <f>VLOOKUP(M3545,spp!A:C,3,FALSE)</f>
        <v>2</v>
      </c>
      <c r="AK3545">
        <f>VLOOKUP(M3545,spp!A:D,4,FALSE)</f>
        <v>3</v>
      </c>
      <c r="AL3545">
        <f t="shared" si="395"/>
        <v>3906.25</v>
      </c>
      <c r="AM3545">
        <f t="shared" si="396"/>
        <v>97.65625</v>
      </c>
      <c r="AN3545">
        <f t="shared" si="397"/>
        <v>976.5625</v>
      </c>
      <c r="AO3545">
        <f t="shared" si="398"/>
        <v>0.9765625</v>
      </c>
      <c r="AP3545">
        <f t="shared" si="399"/>
        <v>0.02</v>
      </c>
      <c r="AQ3545">
        <f>VLOOKUP(M3545,spp!A:H,8,FALSE)</f>
        <v>3</v>
      </c>
      <c r="AR3545" t="str">
        <f>VLOOKUP(M3545,spp!A:K,10,FALSE)</f>
        <v>Depredador</v>
      </c>
      <c r="AS3545" t="str">
        <f>VLOOKUP(M3545,spp!A:L,12,FALSE)</f>
        <v>LC</v>
      </c>
    </row>
    <row r="3546" spans="1:45" x14ac:dyDescent="0.3">
      <c r="A3546">
        <v>17</v>
      </c>
      <c r="B3546" s="2" t="s">
        <v>983</v>
      </c>
      <c r="C3546" s="2" t="s">
        <v>1009</v>
      </c>
      <c r="D3546" s="2" t="s">
        <v>1010</v>
      </c>
      <c r="E3546" s="2" t="s">
        <v>1123</v>
      </c>
      <c r="F3546">
        <v>1</v>
      </c>
      <c r="G3546" s="1">
        <v>41660</v>
      </c>
      <c r="H3546" s="61">
        <v>2014</v>
      </c>
      <c r="I3546" s="5" t="s">
        <v>986</v>
      </c>
      <c r="J3546" s="1">
        <v>41677</v>
      </c>
      <c r="K3546" s="66">
        <v>2</v>
      </c>
      <c r="L3546" t="str">
        <f t="shared" si="394"/>
        <v>Somero</v>
      </c>
      <c r="M3546" s="2" t="s">
        <v>1082</v>
      </c>
      <c r="N3546" t="str">
        <f>VLOOKUP(M3546,spp!A:B,2,FALSE)</f>
        <v>Apogon dovii</v>
      </c>
      <c r="O3546">
        <f t="shared" si="393"/>
        <v>3</v>
      </c>
      <c r="P3546">
        <v>3</v>
      </c>
      <c r="AJ3546">
        <f>VLOOKUP(M3546,spp!A:C,3,FALSE)</f>
        <v>1.41E-2</v>
      </c>
      <c r="AK3546">
        <f>VLOOKUP(M3546,spp!A:D,4,FALSE)</f>
        <v>3.1286</v>
      </c>
      <c r="AL3546">
        <f t="shared" si="395"/>
        <v>0.74359331800058415</v>
      </c>
      <c r="AM3546">
        <f t="shared" si="396"/>
        <v>1.8589832950014602E-2</v>
      </c>
      <c r="AN3546">
        <f t="shared" si="397"/>
        <v>0.18589832950014601</v>
      </c>
      <c r="AO3546">
        <f t="shared" si="398"/>
        <v>1.8589832950014601E-4</v>
      </c>
      <c r="AP3546">
        <f t="shared" si="399"/>
        <v>0.06</v>
      </c>
      <c r="AQ3546">
        <f>VLOOKUP(M3546,spp!A:H,8,FALSE)</f>
        <v>3.4</v>
      </c>
      <c r="AR3546" t="str">
        <f>VLOOKUP(M3546,spp!A:K,10,FALSE)</f>
        <v>Planctívoro</v>
      </c>
      <c r="AS3546" t="str">
        <f>VLOOKUP(M3546,spp!A:L,12,FALSE)</f>
        <v>LC</v>
      </c>
    </row>
    <row r="3547" spans="1:45" x14ac:dyDescent="0.3">
      <c r="A3547">
        <v>17</v>
      </c>
      <c r="B3547" s="2" t="s">
        <v>983</v>
      </c>
      <c r="C3547" s="2" t="s">
        <v>1009</v>
      </c>
      <c r="D3547" s="2" t="s">
        <v>1010</v>
      </c>
      <c r="E3547" s="2" t="s">
        <v>1123</v>
      </c>
      <c r="F3547">
        <v>1</v>
      </c>
      <c r="G3547" s="1">
        <v>41660</v>
      </c>
      <c r="H3547" s="61">
        <v>2014</v>
      </c>
      <c r="I3547" s="5" t="s">
        <v>986</v>
      </c>
      <c r="J3547" s="1">
        <v>41677</v>
      </c>
      <c r="K3547" s="66">
        <v>2</v>
      </c>
      <c r="L3547" t="str">
        <f t="shared" si="394"/>
        <v>Somero</v>
      </c>
      <c r="M3547" s="2" t="s">
        <v>1068</v>
      </c>
      <c r="N3547" t="str">
        <f>VLOOKUP(M3547,spp!A:B,2,FALSE)</f>
        <v>Myripristis berndti</v>
      </c>
      <c r="O3547">
        <f t="shared" ref="O3547:O3610" si="400">+SUM(P3547:AF3547)</f>
        <v>2</v>
      </c>
      <c r="R3547">
        <v>2</v>
      </c>
      <c r="AJ3547">
        <f>VLOOKUP(M3547,spp!A:C,3,FALSE)</f>
        <v>2.4E-2</v>
      </c>
      <c r="AK3547">
        <f>VLOOKUP(M3547,spp!A:D,4,FALSE)</f>
        <v>3.02</v>
      </c>
      <c r="AL3547">
        <f t="shared" si="395"/>
        <v>98.607392923373169</v>
      </c>
      <c r="AM3547">
        <f t="shared" si="396"/>
        <v>2.4651848230843294</v>
      </c>
      <c r="AN3547">
        <f t="shared" si="397"/>
        <v>24.651848230843292</v>
      </c>
      <c r="AO3547">
        <f t="shared" si="398"/>
        <v>2.4651848230843293E-2</v>
      </c>
      <c r="AP3547">
        <f t="shared" si="399"/>
        <v>0.04</v>
      </c>
      <c r="AQ3547">
        <f>VLOOKUP(M3547,spp!A:H,8,FALSE)</f>
        <v>3.7</v>
      </c>
      <c r="AR3547" t="str">
        <f>VLOOKUP(M3547,spp!A:K,10,FALSE)</f>
        <v>Planctívoro</v>
      </c>
      <c r="AS3547" t="str">
        <f>VLOOKUP(M3547,spp!A:L,12,FALSE)</f>
        <v>NE</v>
      </c>
    </row>
    <row r="3548" spans="1:45" x14ac:dyDescent="0.3">
      <c r="A3548">
        <v>17</v>
      </c>
      <c r="B3548" s="2" t="s">
        <v>983</v>
      </c>
      <c r="C3548" s="2" t="s">
        <v>1009</v>
      </c>
      <c r="D3548" s="2" t="s">
        <v>1010</v>
      </c>
      <c r="E3548" s="2" t="s">
        <v>1123</v>
      </c>
      <c r="F3548">
        <v>2</v>
      </c>
      <c r="G3548" s="1">
        <v>41660</v>
      </c>
      <c r="H3548" s="61">
        <v>2014</v>
      </c>
      <c r="I3548" s="5" t="s">
        <v>986</v>
      </c>
      <c r="J3548" s="1">
        <v>41677</v>
      </c>
      <c r="K3548" s="66">
        <v>2</v>
      </c>
      <c r="L3548" t="str">
        <f t="shared" si="394"/>
        <v>Somero</v>
      </c>
      <c r="M3548" s="2" t="s">
        <v>1043</v>
      </c>
      <c r="N3548" t="str">
        <f>VLOOKUP(M3548,spp!A:B,2,FALSE)</f>
        <v>Haemulon maculicauda</v>
      </c>
      <c r="O3548">
        <f t="shared" si="400"/>
        <v>15</v>
      </c>
      <c r="S3548">
        <v>15</v>
      </c>
      <c r="AJ3548">
        <f>VLOOKUP(M3548,spp!A:C,3,FALSE)</f>
        <v>8</v>
      </c>
      <c r="AK3548">
        <f>VLOOKUP(M3548,spp!A:D,4,FALSE)</f>
        <v>3.16</v>
      </c>
      <c r="AL3548">
        <f t="shared" si="395"/>
        <v>1016673.4444030029</v>
      </c>
      <c r="AM3548">
        <f t="shared" si="396"/>
        <v>25416.83611007507</v>
      </c>
      <c r="AN3548">
        <f t="shared" si="397"/>
        <v>254168.36110075068</v>
      </c>
      <c r="AO3548">
        <f t="shared" si="398"/>
        <v>254.16836110075067</v>
      </c>
      <c r="AP3548">
        <f t="shared" si="399"/>
        <v>0.3</v>
      </c>
      <c r="AQ3548">
        <f>VLOOKUP(M3548,spp!A:H,8,FALSE)</f>
        <v>4.2</v>
      </c>
      <c r="AR3548" t="str">
        <f>VLOOKUP(M3548,spp!A:K,10,FALSE)</f>
        <v>Depredador Tope</v>
      </c>
      <c r="AS3548" t="str">
        <f>VLOOKUP(M3548,spp!A:L,12,FALSE)</f>
        <v>LC</v>
      </c>
    </row>
    <row r="3549" spans="1:45" x14ac:dyDescent="0.3">
      <c r="A3549">
        <v>17</v>
      </c>
      <c r="B3549" s="2" t="s">
        <v>983</v>
      </c>
      <c r="C3549" s="2" t="s">
        <v>1009</v>
      </c>
      <c r="D3549" s="2" t="s">
        <v>1010</v>
      </c>
      <c r="E3549" s="2" t="s">
        <v>1123</v>
      </c>
      <c r="F3549">
        <v>2</v>
      </c>
      <c r="G3549" s="1">
        <v>41660</v>
      </c>
      <c r="H3549" s="61">
        <v>2014</v>
      </c>
      <c r="I3549" s="5" t="s">
        <v>986</v>
      </c>
      <c r="J3549" s="1">
        <v>41677</v>
      </c>
      <c r="K3549" s="66">
        <v>2</v>
      </c>
      <c r="L3549" t="str">
        <f t="shared" si="394"/>
        <v>Somero</v>
      </c>
      <c r="M3549" s="2" t="s">
        <v>1025</v>
      </c>
      <c r="N3549" t="str">
        <f>VLOOKUP(M3549,spp!A:B,2,FALSE)</f>
        <v>Abudefduf troschelii</v>
      </c>
      <c r="O3549">
        <f t="shared" si="400"/>
        <v>14</v>
      </c>
      <c r="R3549">
        <v>14</v>
      </c>
      <c r="AJ3549">
        <f>VLOOKUP(M3549,spp!A:C,3,FALSE)</f>
        <v>1.6E-2</v>
      </c>
      <c r="AK3549">
        <f>VLOOKUP(M3549,spp!A:D,4,FALSE)</f>
        <v>3</v>
      </c>
      <c r="AL3549">
        <f t="shared" si="395"/>
        <v>437.5</v>
      </c>
      <c r="AM3549">
        <f t="shared" si="396"/>
        <v>10.9375</v>
      </c>
      <c r="AN3549">
        <f t="shared" si="397"/>
        <v>109.375</v>
      </c>
      <c r="AO3549">
        <f t="shared" si="398"/>
        <v>0.109375</v>
      </c>
      <c r="AP3549">
        <f t="shared" si="399"/>
        <v>0.28000000000000003</v>
      </c>
      <c r="AQ3549">
        <f>VLOOKUP(M3549,spp!A:H,8,FALSE)</f>
        <v>3</v>
      </c>
      <c r="AR3549" t="str">
        <f>VLOOKUP(M3549,spp!A:K,10,FALSE)</f>
        <v>Planctívoro</v>
      </c>
      <c r="AS3549" t="str">
        <f>VLOOKUP(M3549,spp!A:L,12,FALSE)</f>
        <v>LC</v>
      </c>
    </row>
    <row r="3550" spans="1:45" x14ac:dyDescent="0.3">
      <c r="A3550">
        <v>17</v>
      </c>
      <c r="B3550" s="2" t="s">
        <v>983</v>
      </c>
      <c r="C3550" s="2" t="s">
        <v>1009</v>
      </c>
      <c r="D3550" s="2" t="s">
        <v>1010</v>
      </c>
      <c r="E3550" s="2" t="s">
        <v>1123</v>
      </c>
      <c r="F3550">
        <v>2</v>
      </c>
      <c r="G3550" s="1">
        <v>41660</v>
      </c>
      <c r="H3550" s="61">
        <v>2014</v>
      </c>
      <c r="I3550" s="5" t="s">
        <v>986</v>
      </c>
      <c r="J3550" s="1">
        <v>41677</v>
      </c>
      <c r="K3550" s="66">
        <v>2</v>
      </c>
      <c r="L3550" t="str">
        <f t="shared" si="394"/>
        <v>Somero</v>
      </c>
      <c r="M3550" s="2" t="s">
        <v>1054</v>
      </c>
      <c r="N3550" t="str">
        <f>VLOOKUP(M3550,spp!A:B,2,FALSE)</f>
        <v>Halichoeres nicholsi</v>
      </c>
      <c r="O3550">
        <f t="shared" si="400"/>
        <v>2</v>
      </c>
      <c r="P3550">
        <v>2</v>
      </c>
      <c r="AJ3550">
        <f>VLOOKUP(M3550,spp!A:C,3,FALSE)</f>
        <v>1.26E-2</v>
      </c>
      <c r="AK3550">
        <f>VLOOKUP(M3550,spp!A:D,4,FALSE)</f>
        <v>3</v>
      </c>
      <c r="AL3550">
        <f t="shared" si="395"/>
        <v>0.39374999999999999</v>
      </c>
      <c r="AM3550">
        <f t="shared" si="396"/>
        <v>9.8437500000000001E-3</v>
      </c>
      <c r="AN3550">
        <f t="shared" si="397"/>
        <v>9.8437499999999997E-2</v>
      </c>
      <c r="AO3550">
        <f t="shared" si="398"/>
        <v>9.8437500000000001E-5</v>
      </c>
      <c r="AP3550">
        <f t="shared" si="399"/>
        <v>0.04</v>
      </c>
      <c r="AQ3550">
        <f>VLOOKUP(M3550,spp!A:H,8,FALSE)</f>
        <v>4</v>
      </c>
      <c r="AR3550" t="str">
        <f>VLOOKUP(M3550,spp!A:K,10,FALSE)</f>
        <v>Depredador Tope</v>
      </c>
      <c r="AS3550" t="str">
        <f>VLOOKUP(M3550,spp!A:L,12,FALSE)</f>
        <v>LC</v>
      </c>
    </row>
    <row r="3551" spans="1:45" x14ac:dyDescent="0.3">
      <c r="A3551">
        <v>17</v>
      </c>
      <c r="B3551" s="2" t="s">
        <v>983</v>
      </c>
      <c r="C3551" s="2" t="s">
        <v>1009</v>
      </c>
      <c r="D3551" s="2" t="s">
        <v>1010</v>
      </c>
      <c r="E3551" s="2" t="s">
        <v>1123</v>
      </c>
      <c r="F3551">
        <v>2</v>
      </c>
      <c r="G3551" s="1">
        <v>41660</v>
      </c>
      <c r="H3551" s="61">
        <v>2014</v>
      </c>
      <c r="I3551" s="5" t="s">
        <v>986</v>
      </c>
      <c r="J3551" s="1">
        <v>41677</v>
      </c>
      <c r="K3551" s="66">
        <v>2</v>
      </c>
      <c r="L3551" t="str">
        <f t="shared" si="394"/>
        <v>Somero</v>
      </c>
      <c r="M3551" s="2" t="s">
        <v>1032</v>
      </c>
      <c r="N3551" t="str">
        <f>VLOOKUP(M3551,spp!A:B,2,FALSE)</f>
        <v>Lutjanus argentiventris</v>
      </c>
      <c r="O3551">
        <f t="shared" si="400"/>
        <v>1</v>
      </c>
      <c r="S3551">
        <v>1</v>
      </c>
      <c r="AJ3551">
        <f>VLOOKUP(M3551,spp!A:C,3,FALSE)</f>
        <v>1</v>
      </c>
      <c r="AK3551">
        <f>VLOOKUP(M3551,spp!A:D,4,FALSE)</f>
        <v>3</v>
      </c>
      <c r="AL3551">
        <f t="shared" si="395"/>
        <v>5359.375</v>
      </c>
      <c r="AM3551">
        <f t="shared" si="396"/>
        <v>133.984375</v>
      </c>
      <c r="AN3551">
        <f t="shared" si="397"/>
        <v>1339.84375</v>
      </c>
      <c r="AO3551">
        <f t="shared" si="398"/>
        <v>1.33984375</v>
      </c>
      <c r="AP3551">
        <f t="shared" si="399"/>
        <v>0.02</v>
      </c>
      <c r="AQ3551">
        <f>VLOOKUP(M3551,spp!A:H,8,FALSE)</f>
        <v>4</v>
      </c>
      <c r="AR3551" t="str">
        <f>VLOOKUP(M3551,spp!A:K,10,FALSE)</f>
        <v>Depredador Tope</v>
      </c>
      <c r="AS3551" t="str">
        <f>VLOOKUP(M3551,spp!A:L,12,FALSE)</f>
        <v>LC</v>
      </c>
    </row>
    <row r="3552" spans="1:45" x14ac:dyDescent="0.3">
      <c r="A3552">
        <v>17</v>
      </c>
      <c r="B3552" s="2" t="s">
        <v>983</v>
      </c>
      <c r="C3552" s="2" t="s">
        <v>1009</v>
      </c>
      <c r="D3552" s="2" t="s">
        <v>1010</v>
      </c>
      <c r="E3552" s="2" t="s">
        <v>1123</v>
      </c>
      <c r="F3552">
        <v>2</v>
      </c>
      <c r="G3552" s="1">
        <v>41660</v>
      </c>
      <c r="H3552" s="61">
        <v>2014</v>
      </c>
      <c r="I3552" s="5" t="s">
        <v>986</v>
      </c>
      <c r="J3552" s="1">
        <v>41677</v>
      </c>
      <c r="K3552" s="66">
        <v>2</v>
      </c>
      <c r="L3552" t="str">
        <f t="shared" si="394"/>
        <v>Somero</v>
      </c>
      <c r="M3552" s="2" t="s">
        <v>1021</v>
      </c>
      <c r="N3552" t="str">
        <f>VLOOKUP(M3552,spp!A:B,2,FALSE)</f>
        <v>Johnrandallia nigrirostris</v>
      </c>
      <c r="O3552">
        <f t="shared" si="400"/>
        <v>1</v>
      </c>
      <c r="R3552">
        <v>1</v>
      </c>
      <c r="AJ3552">
        <f>VLOOKUP(M3552,spp!A:C,3,FALSE)</f>
        <v>2</v>
      </c>
      <c r="AK3552">
        <f>VLOOKUP(M3552,spp!A:D,4,FALSE)</f>
        <v>3</v>
      </c>
      <c r="AL3552">
        <f t="shared" si="395"/>
        <v>3906.25</v>
      </c>
      <c r="AM3552">
        <f t="shared" si="396"/>
        <v>97.65625</v>
      </c>
      <c r="AN3552">
        <f t="shared" si="397"/>
        <v>976.5625</v>
      </c>
      <c r="AO3552">
        <f t="shared" si="398"/>
        <v>0.9765625</v>
      </c>
      <c r="AP3552">
        <f t="shared" si="399"/>
        <v>0.02</v>
      </c>
      <c r="AQ3552">
        <f>VLOOKUP(M3552,spp!A:H,8,FALSE)</f>
        <v>3</v>
      </c>
      <c r="AR3552" t="str">
        <f>VLOOKUP(M3552,spp!A:K,10,FALSE)</f>
        <v>Depredador</v>
      </c>
      <c r="AS3552" t="str">
        <f>VLOOKUP(M3552,spp!A:L,12,FALSE)</f>
        <v>LC</v>
      </c>
    </row>
    <row r="3553" spans="1:45" x14ac:dyDescent="0.3">
      <c r="A3553">
        <v>17</v>
      </c>
      <c r="B3553" s="2" t="s">
        <v>983</v>
      </c>
      <c r="C3553" s="2" t="s">
        <v>1009</v>
      </c>
      <c r="D3553" s="2" t="s">
        <v>1010</v>
      </c>
      <c r="E3553" s="2" t="s">
        <v>1123</v>
      </c>
      <c r="F3553">
        <v>2</v>
      </c>
      <c r="G3553" s="1">
        <v>41660</v>
      </c>
      <c r="H3553" s="61">
        <v>2014</v>
      </c>
      <c r="I3553" s="5" t="s">
        <v>986</v>
      </c>
      <c r="J3553" s="1">
        <v>41677</v>
      </c>
      <c r="K3553" s="66">
        <v>2</v>
      </c>
      <c r="L3553" t="str">
        <f t="shared" si="394"/>
        <v>Somero</v>
      </c>
      <c r="M3553" s="2" t="s">
        <v>1019</v>
      </c>
      <c r="N3553" t="str">
        <f>VLOOKUP(M3553,spp!A:B,2,FALSE)</f>
        <v>Stegastes acapulcoensis</v>
      </c>
      <c r="O3553">
        <f t="shared" si="400"/>
        <v>3</v>
      </c>
      <c r="R3553">
        <v>3</v>
      </c>
      <c r="AJ3553">
        <f>VLOOKUP(M3553,spp!A:C,3,FALSE)</f>
        <v>3.49E-2</v>
      </c>
      <c r="AK3553">
        <f>VLOOKUP(M3553,spp!A:D,4,FALSE)</f>
        <v>2</v>
      </c>
      <c r="AL3553">
        <f t="shared" si="395"/>
        <v>16.359375</v>
      </c>
      <c r="AM3553">
        <f t="shared" si="396"/>
        <v>0.40898437500000001</v>
      </c>
      <c r="AN3553">
        <f t="shared" si="397"/>
        <v>4.08984375</v>
      </c>
      <c r="AO3553">
        <f t="shared" si="398"/>
        <v>4.0898437499999997E-3</v>
      </c>
      <c r="AP3553">
        <f t="shared" si="399"/>
        <v>0.06</v>
      </c>
      <c r="AQ3553">
        <f>VLOOKUP(M3553,spp!A:H,8,FALSE)</f>
        <v>2</v>
      </c>
      <c r="AR3553" t="str">
        <f>VLOOKUP(M3553,spp!A:K,10,FALSE)</f>
        <v>Herbívoro</v>
      </c>
      <c r="AS3553" t="str">
        <f>VLOOKUP(M3553,spp!A:L,12,FALSE)</f>
        <v>LC</v>
      </c>
    </row>
    <row r="3554" spans="1:45" x14ac:dyDescent="0.3">
      <c r="A3554">
        <v>17</v>
      </c>
      <c r="B3554" s="2" t="s">
        <v>983</v>
      </c>
      <c r="C3554" s="2" t="s">
        <v>1009</v>
      </c>
      <c r="D3554" s="2" t="s">
        <v>1010</v>
      </c>
      <c r="E3554" s="2" t="s">
        <v>1123</v>
      </c>
      <c r="F3554">
        <v>3</v>
      </c>
      <c r="G3554" s="1">
        <v>41660</v>
      </c>
      <c r="H3554" s="61">
        <v>2014</v>
      </c>
      <c r="I3554" s="5" t="s">
        <v>986</v>
      </c>
      <c r="J3554" s="1">
        <v>41677</v>
      </c>
      <c r="K3554" s="66">
        <v>2.5</v>
      </c>
      <c r="L3554" t="str">
        <f t="shared" si="394"/>
        <v>Somero</v>
      </c>
      <c r="M3554" s="2" t="s">
        <v>1033</v>
      </c>
      <c r="N3554" t="str">
        <f>VLOOKUP(M3554,spp!A:B,2,FALSE)</f>
        <v>Cephalopholis panamensis</v>
      </c>
      <c r="O3554">
        <f t="shared" si="400"/>
        <v>2</v>
      </c>
      <c r="T3554">
        <v>2</v>
      </c>
      <c r="AJ3554">
        <f>VLOOKUP(M3554,spp!A:C,3,FALSE)</f>
        <v>2</v>
      </c>
      <c r="AK3554">
        <f>VLOOKUP(M3554,spp!A:D,4,FALSE)</f>
        <v>3</v>
      </c>
      <c r="AL3554">
        <f t="shared" si="395"/>
        <v>62500</v>
      </c>
      <c r="AM3554">
        <f t="shared" si="396"/>
        <v>1562.5</v>
      </c>
      <c r="AN3554">
        <f t="shared" si="397"/>
        <v>15625</v>
      </c>
      <c r="AO3554">
        <f t="shared" si="398"/>
        <v>15.625</v>
      </c>
      <c r="AP3554">
        <f t="shared" si="399"/>
        <v>0.04</v>
      </c>
      <c r="AQ3554">
        <f>VLOOKUP(M3554,spp!A:H,8,FALSE)</f>
        <v>4</v>
      </c>
      <c r="AR3554" t="str">
        <f>VLOOKUP(M3554,spp!A:K,10,FALSE)</f>
        <v>Depredador Tope</v>
      </c>
      <c r="AS3554" t="str">
        <f>VLOOKUP(M3554,spp!A:L,12,FALSE)</f>
        <v>LC</v>
      </c>
    </row>
    <row r="3555" spans="1:45" x14ac:dyDescent="0.3">
      <c r="A3555">
        <v>17</v>
      </c>
      <c r="B3555" s="2" t="s">
        <v>983</v>
      </c>
      <c r="C3555" s="2" t="s">
        <v>1009</v>
      </c>
      <c r="D3555" s="2" t="s">
        <v>1010</v>
      </c>
      <c r="E3555" s="2" t="s">
        <v>1123</v>
      </c>
      <c r="F3555">
        <v>3</v>
      </c>
      <c r="G3555" s="1">
        <v>41660</v>
      </c>
      <c r="H3555" s="61">
        <v>2014</v>
      </c>
      <c r="I3555" s="5" t="s">
        <v>986</v>
      </c>
      <c r="J3555" s="1">
        <v>41677</v>
      </c>
      <c r="K3555" s="66">
        <v>2.5</v>
      </c>
      <c r="L3555" t="str">
        <f t="shared" si="394"/>
        <v>Somero</v>
      </c>
      <c r="M3555" s="2" t="s">
        <v>1032</v>
      </c>
      <c r="N3555" t="str">
        <f>VLOOKUP(M3555,spp!A:B,2,FALSE)</f>
        <v>Lutjanus argentiventris</v>
      </c>
      <c r="O3555">
        <f t="shared" si="400"/>
        <v>2</v>
      </c>
      <c r="S3555">
        <v>2</v>
      </c>
      <c r="AJ3555">
        <f>VLOOKUP(M3555,spp!A:C,3,FALSE)</f>
        <v>1</v>
      </c>
      <c r="AK3555">
        <f>VLOOKUP(M3555,spp!A:D,4,FALSE)</f>
        <v>3</v>
      </c>
      <c r="AL3555">
        <f t="shared" si="395"/>
        <v>10718.75</v>
      </c>
      <c r="AM3555">
        <f t="shared" si="396"/>
        <v>267.96875</v>
      </c>
      <c r="AN3555">
        <f t="shared" si="397"/>
        <v>2679.6875</v>
      </c>
      <c r="AO3555">
        <f t="shared" si="398"/>
        <v>2.6796875</v>
      </c>
      <c r="AP3555">
        <f t="shared" si="399"/>
        <v>0.04</v>
      </c>
      <c r="AQ3555">
        <f>VLOOKUP(M3555,spp!A:H,8,FALSE)</f>
        <v>4</v>
      </c>
      <c r="AR3555" t="str">
        <f>VLOOKUP(M3555,spp!A:K,10,FALSE)</f>
        <v>Depredador Tope</v>
      </c>
      <c r="AS3555" t="str">
        <f>VLOOKUP(M3555,spp!A:L,12,FALSE)</f>
        <v>LC</v>
      </c>
    </row>
    <row r="3556" spans="1:45" x14ac:dyDescent="0.3">
      <c r="A3556">
        <v>17</v>
      </c>
      <c r="B3556" s="2" t="s">
        <v>983</v>
      </c>
      <c r="C3556" s="2" t="s">
        <v>1009</v>
      </c>
      <c r="D3556" s="2" t="s">
        <v>1010</v>
      </c>
      <c r="E3556" s="2" t="s">
        <v>1123</v>
      </c>
      <c r="F3556">
        <v>3</v>
      </c>
      <c r="G3556" s="1">
        <v>41660</v>
      </c>
      <c r="H3556" s="61">
        <v>2014</v>
      </c>
      <c r="I3556" s="5" t="s">
        <v>986</v>
      </c>
      <c r="J3556" s="1">
        <v>41677</v>
      </c>
      <c r="K3556" s="66">
        <v>2.5</v>
      </c>
      <c r="L3556" t="str">
        <f t="shared" si="394"/>
        <v>Somero</v>
      </c>
      <c r="M3556" s="2" t="s">
        <v>1062</v>
      </c>
      <c r="N3556" t="str">
        <f>VLOOKUP(M3556,spp!A:B,2,FALSE)</f>
        <v>Paranthias colonus</v>
      </c>
      <c r="O3556">
        <f t="shared" si="400"/>
        <v>4</v>
      </c>
      <c r="S3556">
        <v>4</v>
      </c>
      <c r="AJ3556">
        <f>VLOOKUP(M3556,spp!A:C,3,FALSE)</f>
        <v>1.485E-2</v>
      </c>
      <c r="AK3556">
        <f>VLOOKUP(M3556,spp!A:D,4,FALSE)</f>
        <v>2</v>
      </c>
      <c r="AL3556">
        <f t="shared" si="395"/>
        <v>18.19125</v>
      </c>
      <c r="AM3556">
        <f t="shared" si="396"/>
        <v>0.45478125000000003</v>
      </c>
      <c r="AN3556">
        <f t="shared" si="397"/>
        <v>4.5478125</v>
      </c>
      <c r="AO3556">
        <f t="shared" si="398"/>
        <v>4.5478124999999998E-3</v>
      </c>
      <c r="AP3556">
        <f t="shared" si="399"/>
        <v>0.08</v>
      </c>
      <c r="AQ3556">
        <f>VLOOKUP(M3556,spp!A:H,8,FALSE)</f>
        <v>3.8</v>
      </c>
      <c r="AR3556" t="str">
        <f>VLOOKUP(M3556,spp!A:K,10,FALSE)</f>
        <v>Planctívoro</v>
      </c>
      <c r="AS3556" t="str">
        <f>VLOOKUP(M3556,spp!A:L,12,FALSE)</f>
        <v>LC</v>
      </c>
    </row>
    <row r="3557" spans="1:45" x14ac:dyDescent="0.3">
      <c r="A3557">
        <v>17</v>
      </c>
      <c r="B3557" s="2" t="s">
        <v>983</v>
      </c>
      <c r="C3557" s="2" t="s">
        <v>1009</v>
      </c>
      <c r="D3557" s="2" t="s">
        <v>1010</v>
      </c>
      <c r="E3557" s="2" t="s">
        <v>1123</v>
      </c>
      <c r="F3557">
        <v>3</v>
      </c>
      <c r="G3557" s="1">
        <v>41660</v>
      </c>
      <c r="H3557" s="61">
        <v>2014</v>
      </c>
      <c r="I3557" s="5" t="s">
        <v>986</v>
      </c>
      <c r="J3557" s="1">
        <v>41677</v>
      </c>
      <c r="K3557" s="66">
        <v>2.5</v>
      </c>
      <c r="L3557" t="str">
        <f t="shared" ref="L3557:L3620" si="401">IF(K3557&gt;6,"Profundo","Somero")</f>
        <v>Somero</v>
      </c>
      <c r="M3557" s="2" t="s">
        <v>1025</v>
      </c>
      <c r="N3557" t="str">
        <f>VLOOKUP(M3557,spp!A:B,2,FALSE)</f>
        <v>Abudefduf troschelii</v>
      </c>
      <c r="O3557">
        <f t="shared" si="400"/>
        <v>3</v>
      </c>
      <c r="R3557">
        <v>3</v>
      </c>
      <c r="AJ3557">
        <f>VLOOKUP(M3557,spp!A:C,3,FALSE)</f>
        <v>1.6E-2</v>
      </c>
      <c r="AK3557">
        <f>VLOOKUP(M3557,spp!A:D,4,FALSE)</f>
        <v>3</v>
      </c>
      <c r="AL3557">
        <f t="shared" si="395"/>
        <v>93.75</v>
      </c>
      <c r="AM3557">
        <f t="shared" si="396"/>
        <v>2.34375</v>
      </c>
      <c r="AN3557">
        <f t="shared" si="397"/>
        <v>23.4375</v>
      </c>
      <c r="AO3557">
        <f t="shared" si="398"/>
        <v>2.34375E-2</v>
      </c>
      <c r="AP3557">
        <f t="shared" si="399"/>
        <v>0.06</v>
      </c>
      <c r="AQ3557">
        <f>VLOOKUP(M3557,spp!A:H,8,FALSE)</f>
        <v>3</v>
      </c>
      <c r="AR3557" t="str">
        <f>VLOOKUP(M3557,spp!A:K,10,FALSE)</f>
        <v>Planctívoro</v>
      </c>
      <c r="AS3557" t="str">
        <f>VLOOKUP(M3557,spp!A:L,12,FALSE)</f>
        <v>LC</v>
      </c>
    </row>
    <row r="3558" spans="1:45" x14ac:dyDescent="0.3">
      <c r="A3558">
        <v>17</v>
      </c>
      <c r="B3558" s="2" t="s">
        <v>983</v>
      </c>
      <c r="C3558" s="2" t="s">
        <v>1009</v>
      </c>
      <c r="D3558" s="2" t="s">
        <v>1010</v>
      </c>
      <c r="E3558" s="2" t="s">
        <v>1123</v>
      </c>
      <c r="F3558">
        <v>3</v>
      </c>
      <c r="G3558" s="1">
        <v>41660</v>
      </c>
      <c r="H3558" s="61">
        <v>2014</v>
      </c>
      <c r="I3558" s="5" t="s">
        <v>986</v>
      </c>
      <c r="J3558" s="1">
        <v>41677</v>
      </c>
      <c r="K3558" s="66">
        <v>2.5</v>
      </c>
      <c r="L3558" t="str">
        <f t="shared" si="401"/>
        <v>Somero</v>
      </c>
      <c r="M3558" s="2" t="s">
        <v>1019</v>
      </c>
      <c r="N3558" t="str">
        <f>VLOOKUP(M3558,spp!A:B,2,FALSE)</f>
        <v>Stegastes acapulcoensis</v>
      </c>
      <c r="O3558">
        <f t="shared" si="400"/>
        <v>4</v>
      </c>
      <c r="R3558">
        <v>4</v>
      </c>
      <c r="AJ3558">
        <f>VLOOKUP(M3558,spp!A:C,3,FALSE)</f>
        <v>3.49E-2</v>
      </c>
      <c r="AK3558">
        <f>VLOOKUP(M3558,spp!A:D,4,FALSE)</f>
        <v>2</v>
      </c>
      <c r="AL3558">
        <f t="shared" si="395"/>
        <v>21.8125</v>
      </c>
      <c r="AM3558">
        <f t="shared" si="396"/>
        <v>0.54531249999999998</v>
      </c>
      <c r="AN3558">
        <f t="shared" si="397"/>
        <v>5.453125</v>
      </c>
      <c r="AO3558">
        <f t="shared" si="398"/>
        <v>5.4531249999999996E-3</v>
      </c>
      <c r="AP3558">
        <f t="shared" si="399"/>
        <v>0.08</v>
      </c>
      <c r="AQ3558">
        <f>VLOOKUP(M3558,spp!A:H,8,FALSE)</f>
        <v>2</v>
      </c>
      <c r="AR3558" t="str">
        <f>VLOOKUP(M3558,spp!A:K,10,FALSE)</f>
        <v>Herbívoro</v>
      </c>
      <c r="AS3558" t="str">
        <f>VLOOKUP(M3558,spp!A:L,12,FALSE)</f>
        <v>LC</v>
      </c>
    </row>
    <row r="3559" spans="1:45" x14ac:dyDescent="0.3">
      <c r="A3559">
        <v>17</v>
      </c>
      <c r="B3559" s="2" t="s">
        <v>983</v>
      </c>
      <c r="C3559" s="2" t="s">
        <v>1009</v>
      </c>
      <c r="D3559" s="2" t="s">
        <v>1010</v>
      </c>
      <c r="E3559" s="2" t="s">
        <v>1123</v>
      </c>
      <c r="F3559">
        <v>3</v>
      </c>
      <c r="G3559" s="1">
        <v>41660</v>
      </c>
      <c r="H3559" s="61">
        <v>2014</v>
      </c>
      <c r="I3559" s="5" t="s">
        <v>986</v>
      </c>
      <c r="J3559" s="1">
        <v>41677</v>
      </c>
      <c r="K3559" s="66">
        <v>2.5</v>
      </c>
      <c r="L3559" t="str">
        <f t="shared" si="401"/>
        <v>Somero</v>
      </c>
      <c r="M3559" s="2" t="s">
        <v>1035</v>
      </c>
      <c r="N3559" t="str">
        <f>VLOOKUP(M3559,spp!A:B,2,FALSE)</f>
        <v>Balistes polylepis</v>
      </c>
      <c r="O3559">
        <f t="shared" si="400"/>
        <v>1</v>
      </c>
      <c r="T3559">
        <v>1</v>
      </c>
      <c r="AJ3559">
        <f>VLOOKUP(M3559,spp!A:C,3,FALSE)</f>
        <v>2</v>
      </c>
      <c r="AK3559">
        <f>VLOOKUP(M3559,spp!A:D,4,FALSE)</f>
        <v>2</v>
      </c>
      <c r="AL3559">
        <f t="shared" si="395"/>
        <v>1250</v>
      </c>
      <c r="AM3559">
        <f t="shared" si="396"/>
        <v>31.25</v>
      </c>
      <c r="AN3559">
        <f t="shared" si="397"/>
        <v>312.5</v>
      </c>
      <c r="AO3559">
        <f t="shared" si="398"/>
        <v>0.3125</v>
      </c>
      <c r="AP3559">
        <f t="shared" si="399"/>
        <v>0.02</v>
      </c>
      <c r="AQ3559">
        <f>VLOOKUP(M3559,spp!A:H,8,FALSE)</f>
        <v>3.3</v>
      </c>
      <c r="AR3559" t="str">
        <f>VLOOKUP(M3559,spp!A:K,10,FALSE)</f>
        <v>Depredador</v>
      </c>
      <c r="AS3559" t="str">
        <f>VLOOKUP(M3559,spp!A:L,12,FALSE)</f>
        <v>LC</v>
      </c>
    </row>
    <row r="3560" spans="1:45" x14ac:dyDescent="0.3">
      <c r="A3560">
        <v>17</v>
      </c>
      <c r="B3560" s="2" t="s">
        <v>983</v>
      </c>
      <c r="C3560" s="2" t="s">
        <v>1009</v>
      </c>
      <c r="D3560" s="2" t="s">
        <v>1010</v>
      </c>
      <c r="E3560" s="2" t="s">
        <v>1123</v>
      </c>
      <c r="F3560">
        <v>3</v>
      </c>
      <c r="G3560" s="1">
        <v>41660</v>
      </c>
      <c r="H3560" s="61">
        <v>2014</v>
      </c>
      <c r="I3560" s="5" t="s">
        <v>986</v>
      </c>
      <c r="J3560" s="1">
        <v>41677</v>
      </c>
      <c r="K3560" s="66">
        <v>2.5</v>
      </c>
      <c r="L3560" t="str">
        <f t="shared" si="401"/>
        <v>Somero</v>
      </c>
      <c r="M3560" s="2" t="s">
        <v>1017</v>
      </c>
      <c r="N3560" t="str">
        <f>VLOOKUP(M3560,spp!A:B,2,FALSE)</f>
        <v>Halichoeres dispilus</v>
      </c>
      <c r="O3560">
        <f t="shared" si="400"/>
        <v>40</v>
      </c>
      <c r="P3560">
        <v>40</v>
      </c>
      <c r="AJ3560">
        <f>VLOOKUP(M3560,spp!A:C,3,FALSE)</f>
        <v>1.26E-2</v>
      </c>
      <c r="AK3560">
        <f>VLOOKUP(M3560,spp!A:D,4,FALSE)</f>
        <v>3</v>
      </c>
      <c r="AL3560">
        <f t="shared" si="395"/>
        <v>7.875</v>
      </c>
      <c r="AM3560">
        <f t="shared" si="396"/>
        <v>0.19687499999999999</v>
      </c>
      <c r="AN3560">
        <f t="shared" si="397"/>
        <v>1.96875</v>
      </c>
      <c r="AO3560">
        <f t="shared" si="398"/>
        <v>1.96875E-3</v>
      </c>
      <c r="AP3560">
        <f t="shared" si="399"/>
        <v>0.8</v>
      </c>
      <c r="AQ3560">
        <f>VLOOKUP(M3560,spp!A:H,8,FALSE)</f>
        <v>3.9</v>
      </c>
      <c r="AR3560" t="str">
        <f>VLOOKUP(M3560,spp!A:K,10,FALSE)</f>
        <v>Depredador</v>
      </c>
      <c r="AS3560" t="str">
        <f>VLOOKUP(M3560,spp!A:L,12,FALSE)</f>
        <v>LC</v>
      </c>
    </row>
    <row r="3561" spans="1:45" x14ac:dyDescent="0.3">
      <c r="A3561">
        <v>17</v>
      </c>
      <c r="B3561" s="2" t="s">
        <v>983</v>
      </c>
      <c r="C3561" s="2" t="s">
        <v>1009</v>
      </c>
      <c r="D3561" s="2" t="s">
        <v>1010</v>
      </c>
      <c r="E3561" s="2" t="s">
        <v>1123</v>
      </c>
      <c r="F3561">
        <v>3</v>
      </c>
      <c r="G3561" s="1">
        <v>41660</v>
      </c>
      <c r="H3561" s="61">
        <v>2014</v>
      </c>
      <c r="I3561" s="5" t="s">
        <v>986</v>
      </c>
      <c r="J3561" s="1">
        <v>41677</v>
      </c>
      <c r="K3561" s="66">
        <v>2.5</v>
      </c>
      <c r="L3561" t="str">
        <f t="shared" si="401"/>
        <v>Somero</v>
      </c>
      <c r="M3561" s="2" t="s">
        <v>1043</v>
      </c>
      <c r="N3561" t="str">
        <f>VLOOKUP(M3561,spp!A:B,2,FALSE)</f>
        <v>Haemulon maculicauda</v>
      </c>
      <c r="O3561">
        <f t="shared" si="400"/>
        <v>3</v>
      </c>
      <c r="S3561">
        <v>3</v>
      </c>
      <c r="AJ3561">
        <f>VLOOKUP(M3561,spp!A:C,3,FALSE)</f>
        <v>8</v>
      </c>
      <c r="AK3561">
        <f>VLOOKUP(M3561,spp!A:D,4,FALSE)</f>
        <v>3.16</v>
      </c>
      <c r="AL3561">
        <f t="shared" si="395"/>
        <v>203334.68888060056</v>
      </c>
      <c r="AM3561">
        <f t="shared" si="396"/>
        <v>5083.3672220150138</v>
      </c>
      <c r="AN3561">
        <f t="shared" si="397"/>
        <v>50833.67222015014</v>
      </c>
      <c r="AO3561">
        <f t="shared" si="398"/>
        <v>50.833672220150142</v>
      </c>
      <c r="AP3561">
        <f t="shared" si="399"/>
        <v>0.06</v>
      </c>
      <c r="AQ3561">
        <f>VLOOKUP(M3561,spp!A:H,8,FALSE)</f>
        <v>4.2</v>
      </c>
      <c r="AR3561" t="str">
        <f>VLOOKUP(M3561,spp!A:K,10,FALSE)</f>
        <v>Depredador Tope</v>
      </c>
      <c r="AS3561" t="str">
        <f>VLOOKUP(M3561,spp!A:L,12,FALSE)</f>
        <v>LC</v>
      </c>
    </row>
    <row r="3562" spans="1:45" x14ac:dyDescent="0.3">
      <c r="A3562">
        <v>17</v>
      </c>
      <c r="B3562" s="2" t="s">
        <v>983</v>
      </c>
      <c r="C3562" s="2" t="s">
        <v>1009</v>
      </c>
      <c r="D3562" s="2" t="s">
        <v>1010</v>
      </c>
      <c r="E3562" s="2" t="s">
        <v>1123</v>
      </c>
      <c r="F3562">
        <v>3</v>
      </c>
      <c r="G3562" s="1">
        <v>41660</v>
      </c>
      <c r="H3562" s="61">
        <v>2014</v>
      </c>
      <c r="I3562" s="5" t="s">
        <v>986</v>
      </c>
      <c r="J3562" s="1">
        <v>41677</v>
      </c>
      <c r="K3562" s="66">
        <v>2.5</v>
      </c>
      <c r="L3562" t="str">
        <f t="shared" si="401"/>
        <v>Somero</v>
      </c>
      <c r="M3562" s="2" t="s">
        <v>1054</v>
      </c>
      <c r="N3562" t="str">
        <f>VLOOKUP(M3562,spp!A:B,2,FALSE)</f>
        <v>Halichoeres nicholsi</v>
      </c>
      <c r="O3562">
        <f t="shared" si="400"/>
        <v>1</v>
      </c>
      <c r="P3562">
        <v>1</v>
      </c>
      <c r="AJ3562">
        <f>VLOOKUP(M3562,spp!A:C,3,FALSE)</f>
        <v>1.26E-2</v>
      </c>
      <c r="AK3562">
        <f>VLOOKUP(M3562,spp!A:D,4,FALSE)</f>
        <v>3</v>
      </c>
      <c r="AL3562">
        <f t="shared" si="395"/>
        <v>0.19687499999999999</v>
      </c>
      <c r="AM3562">
        <f t="shared" si="396"/>
        <v>4.921875E-3</v>
      </c>
      <c r="AN3562">
        <f t="shared" si="397"/>
        <v>4.9218749999999999E-2</v>
      </c>
      <c r="AO3562">
        <f t="shared" si="398"/>
        <v>4.921875E-5</v>
      </c>
      <c r="AP3562">
        <f t="shared" si="399"/>
        <v>0.02</v>
      </c>
      <c r="AQ3562">
        <f>VLOOKUP(M3562,spp!A:H,8,FALSE)</f>
        <v>4</v>
      </c>
      <c r="AR3562" t="str">
        <f>VLOOKUP(M3562,spp!A:K,10,FALSE)</f>
        <v>Depredador Tope</v>
      </c>
      <c r="AS3562" t="str">
        <f>VLOOKUP(M3562,spp!A:L,12,FALSE)</f>
        <v>LC</v>
      </c>
    </row>
    <row r="3563" spans="1:45" x14ac:dyDescent="0.3">
      <c r="A3563">
        <v>17</v>
      </c>
      <c r="B3563" s="2" t="s">
        <v>983</v>
      </c>
      <c r="C3563" s="2" t="s">
        <v>1009</v>
      </c>
      <c r="D3563" s="2" t="s">
        <v>1010</v>
      </c>
      <c r="E3563" s="2" t="s">
        <v>1123</v>
      </c>
      <c r="F3563">
        <v>3</v>
      </c>
      <c r="G3563" s="1">
        <v>41660</v>
      </c>
      <c r="H3563" s="61">
        <v>2014</v>
      </c>
      <c r="I3563" s="5" t="s">
        <v>986</v>
      </c>
      <c r="J3563" s="1">
        <v>41677</v>
      </c>
      <c r="K3563" s="66">
        <v>2.5</v>
      </c>
      <c r="L3563" t="str">
        <f t="shared" si="401"/>
        <v>Somero</v>
      </c>
      <c r="M3563" s="2" t="s">
        <v>1028</v>
      </c>
      <c r="N3563" t="str">
        <f>VLOOKUP(M3563,spp!A:B,2,FALSE)</f>
        <v>Thalassoma lucasanum</v>
      </c>
      <c r="O3563">
        <f t="shared" si="400"/>
        <v>7</v>
      </c>
      <c r="Q3563">
        <v>7</v>
      </c>
      <c r="AJ3563">
        <f>VLOOKUP(M3563,spp!A:C,3,FALSE)</f>
        <v>1.261E-2</v>
      </c>
      <c r="AK3563">
        <f>VLOOKUP(M3563,spp!A:D,4,FALSE)</f>
        <v>2</v>
      </c>
      <c r="AL3563">
        <f t="shared" si="395"/>
        <v>4.9651874999999999</v>
      </c>
      <c r="AM3563">
        <f t="shared" si="396"/>
        <v>0.1241296875</v>
      </c>
      <c r="AN3563">
        <f t="shared" si="397"/>
        <v>1.241296875</v>
      </c>
      <c r="AO3563">
        <f t="shared" si="398"/>
        <v>1.241296875E-3</v>
      </c>
      <c r="AP3563">
        <f t="shared" si="399"/>
        <v>0.14000000000000001</v>
      </c>
      <c r="AQ3563">
        <f>VLOOKUP(M3563,spp!A:H,8,FALSE)</f>
        <v>3.5</v>
      </c>
      <c r="AR3563" t="str">
        <f>VLOOKUP(M3563,spp!A:K,10,FALSE)</f>
        <v>Depredador</v>
      </c>
      <c r="AS3563" t="str">
        <f>VLOOKUP(M3563,spp!A:L,12,FALSE)</f>
        <v>LC</v>
      </c>
    </row>
    <row r="3564" spans="1:45" x14ac:dyDescent="0.3">
      <c r="A3564">
        <v>17</v>
      </c>
      <c r="B3564" s="2" t="s">
        <v>983</v>
      </c>
      <c r="C3564" s="2" t="s">
        <v>1009</v>
      </c>
      <c r="D3564" s="2" t="s">
        <v>1010</v>
      </c>
      <c r="E3564" s="2" t="s">
        <v>1123</v>
      </c>
      <c r="F3564">
        <v>3</v>
      </c>
      <c r="G3564" s="1">
        <v>41660</v>
      </c>
      <c r="H3564" s="61">
        <v>2014</v>
      </c>
      <c r="I3564" s="5" t="s">
        <v>986</v>
      </c>
      <c r="J3564" s="1">
        <v>41677</v>
      </c>
      <c r="K3564" s="66">
        <v>2.5</v>
      </c>
      <c r="L3564" t="str">
        <f t="shared" si="401"/>
        <v>Somero</v>
      </c>
      <c r="M3564" s="2" t="s">
        <v>1130</v>
      </c>
      <c r="N3564" t="str">
        <f>VLOOKUP(M3564,spp!A:B,2,FALSE)</f>
        <v>Malacoctenus zonifer</v>
      </c>
      <c r="O3564">
        <f t="shared" si="400"/>
        <v>6</v>
      </c>
      <c r="P3564">
        <v>6</v>
      </c>
      <c r="AJ3564">
        <f>VLOOKUP(M3564,spp!A:C,3,FALSE)</f>
        <v>8</v>
      </c>
      <c r="AK3564">
        <f>VLOOKUP(M3564,spp!A:D,4,FALSE)</f>
        <v>3</v>
      </c>
      <c r="AL3564">
        <f t="shared" si="395"/>
        <v>750</v>
      </c>
      <c r="AM3564">
        <f t="shared" si="396"/>
        <v>18.75</v>
      </c>
      <c r="AN3564">
        <f t="shared" si="397"/>
        <v>187.5</v>
      </c>
      <c r="AO3564">
        <f t="shared" si="398"/>
        <v>0.1875</v>
      </c>
      <c r="AP3564">
        <f t="shared" si="399"/>
        <v>0.12</v>
      </c>
      <c r="AQ3564">
        <f>VLOOKUP(M3564,spp!A:H,8,FALSE)</f>
        <v>3.5</v>
      </c>
      <c r="AR3564" t="str">
        <f>VLOOKUP(M3564,spp!A:K,10,FALSE)</f>
        <v>Depredador</v>
      </c>
      <c r="AS3564" t="str">
        <f>VLOOKUP(M3564,spp!A:L,12,FALSE)</f>
        <v>LC</v>
      </c>
    </row>
    <row r="3565" spans="1:45" x14ac:dyDescent="0.3">
      <c r="A3565">
        <v>18</v>
      </c>
      <c r="B3565" s="2" t="s">
        <v>983</v>
      </c>
      <c r="C3565" s="2" t="s">
        <v>1009</v>
      </c>
      <c r="D3565" s="2" t="s">
        <v>1011</v>
      </c>
      <c r="E3565" s="2" t="s">
        <v>1123</v>
      </c>
      <c r="F3565">
        <v>1</v>
      </c>
      <c r="G3565" s="1">
        <v>41660</v>
      </c>
      <c r="H3565" s="61">
        <v>2014</v>
      </c>
      <c r="I3565" s="5" t="s">
        <v>986</v>
      </c>
      <c r="J3565" s="1">
        <v>41677</v>
      </c>
      <c r="K3565" s="66">
        <v>2</v>
      </c>
      <c r="L3565" t="str">
        <f t="shared" si="401"/>
        <v>Somero</v>
      </c>
      <c r="M3565" s="2" t="s">
        <v>1056</v>
      </c>
      <c r="N3565" t="str">
        <f>VLOOKUP(M3565,spp!A:B,2,FALSE)</f>
        <v>Canthigaster punctatissima</v>
      </c>
      <c r="O3565">
        <f t="shared" si="400"/>
        <v>1</v>
      </c>
      <c r="P3565">
        <v>1</v>
      </c>
      <c r="AJ3565">
        <f>VLOOKUP(M3565,spp!A:C,3,FALSE)</f>
        <v>1</v>
      </c>
      <c r="AK3565">
        <f>VLOOKUP(M3565,spp!A:D,4,FALSE)</f>
        <v>2</v>
      </c>
      <c r="AL3565">
        <f t="shared" si="395"/>
        <v>6.25</v>
      </c>
      <c r="AM3565">
        <f t="shared" si="396"/>
        <v>0.15625</v>
      </c>
      <c r="AN3565">
        <f t="shared" si="397"/>
        <v>1.5625</v>
      </c>
      <c r="AO3565">
        <f t="shared" si="398"/>
        <v>1.5625000000000001E-3</v>
      </c>
      <c r="AP3565">
        <f t="shared" si="399"/>
        <v>0.02</v>
      </c>
      <c r="AQ3565">
        <f>VLOOKUP(M3565,spp!A:H,8,FALSE)</f>
        <v>3</v>
      </c>
      <c r="AR3565" t="str">
        <f>VLOOKUP(M3565,spp!A:K,10,FALSE)</f>
        <v>Depredador</v>
      </c>
      <c r="AS3565" t="str">
        <f>VLOOKUP(M3565,spp!A:L,12,FALSE)</f>
        <v>LC</v>
      </c>
    </row>
    <row r="3566" spans="1:45" x14ac:dyDescent="0.3">
      <c r="A3566">
        <v>18</v>
      </c>
      <c r="B3566" s="2" t="s">
        <v>983</v>
      </c>
      <c r="C3566" s="2" t="s">
        <v>1009</v>
      </c>
      <c r="D3566" s="2" t="s">
        <v>1011</v>
      </c>
      <c r="E3566" s="2" t="s">
        <v>1123</v>
      </c>
      <c r="F3566">
        <v>1</v>
      </c>
      <c r="G3566" s="1">
        <v>41660</v>
      </c>
      <c r="H3566" s="61">
        <v>2014</v>
      </c>
      <c r="I3566" s="5" t="s">
        <v>986</v>
      </c>
      <c r="J3566" s="1">
        <v>41677</v>
      </c>
      <c r="K3566" s="66">
        <v>2</v>
      </c>
      <c r="L3566" t="str">
        <f t="shared" si="401"/>
        <v>Somero</v>
      </c>
      <c r="M3566" s="2" t="s">
        <v>1058</v>
      </c>
      <c r="N3566" t="str">
        <f>VLOOKUP(M3566,spp!A:B,2,FALSE)</f>
        <v>Serranus psittacinus</v>
      </c>
      <c r="O3566">
        <f t="shared" si="400"/>
        <v>2</v>
      </c>
      <c r="Q3566">
        <v>1</v>
      </c>
      <c r="R3566">
        <v>1</v>
      </c>
      <c r="AJ3566">
        <f>VLOOKUP(M3566,spp!A:C,3,FALSE)</f>
        <v>1</v>
      </c>
      <c r="AK3566">
        <f>VLOOKUP(M3566,spp!A:D,4,FALSE)</f>
        <v>2</v>
      </c>
      <c r="AL3566">
        <f t="shared" si="395"/>
        <v>212.5</v>
      </c>
      <c r="AM3566">
        <f t="shared" si="396"/>
        <v>5.3125</v>
      </c>
      <c r="AN3566">
        <f t="shared" si="397"/>
        <v>53.125</v>
      </c>
      <c r="AO3566">
        <f t="shared" si="398"/>
        <v>5.3124999999999999E-2</v>
      </c>
      <c r="AP3566">
        <f t="shared" si="399"/>
        <v>0.04</v>
      </c>
      <c r="AQ3566">
        <f>VLOOKUP(M3566,spp!A:H,8,FALSE)</f>
        <v>3.6</v>
      </c>
      <c r="AR3566" t="str">
        <f>VLOOKUP(M3566,spp!A:K,10,FALSE)</f>
        <v>Depredador</v>
      </c>
      <c r="AS3566" t="str">
        <f>VLOOKUP(M3566,spp!A:L,12,FALSE)</f>
        <v>LC</v>
      </c>
    </row>
    <row r="3567" spans="1:45" x14ac:dyDescent="0.3">
      <c r="A3567">
        <v>18</v>
      </c>
      <c r="B3567" s="2" t="s">
        <v>983</v>
      </c>
      <c r="C3567" s="2" t="s">
        <v>1009</v>
      </c>
      <c r="D3567" s="2" t="s">
        <v>1011</v>
      </c>
      <c r="E3567" s="2" t="s">
        <v>1123</v>
      </c>
      <c r="F3567">
        <v>1</v>
      </c>
      <c r="G3567" s="1">
        <v>41660</v>
      </c>
      <c r="H3567" s="61">
        <v>2014</v>
      </c>
      <c r="I3567" s="5" t="s">
        <v>986</v>
      </c>
      <c r="J3567" s="1">
        <v>41677</v>
      </c>
      <c r="K3567" s="66">
        <v>2</v>
      </c>
      <c r="L3567" t="str">
        <f t="shared" si="401"/>
        <v>Somero</v>
      </c>
      <c r="M3567" s="2" t="s">
        <v>1019</v>
      </c>
      <c r="N3567" t="str">
        <f>VLOOKUP(M3567,spp!A:B,2,FALSE)</f>
        <v>Stegastes acapulcoensis</v>
      </c>
      <c r="O3567">
        <f t="shared" si="400"/>
        <v>28</v>
      </c>
      <c r="Q3567">
        <v>28</v>
      </c>
      <c r="AJ3567">
        <f>VLOOKUP(M3567,spp!A:C,3,FALSE)</f>
        <v>3.49E-2</v>
      </c>
      <c r="AK3567">
        <f>VLOOKUP(M3567,spp!A:D,4,FALSE)</f>
        <v>2</v>
      </c>
      <c r="AL3567">
        <f t="shared" si="395"/>
        <v>54.967500000000001</v>
      </c>
      <c r="AM3567">
        <f t="shared" si="396"/>
        <v>1.3741875000000001</v>
      </c>
      <c r="AN3567">
        <f t="shared" si="397"/>
        <v>13.741875</v>
      </c>
      <c r="AO3567">
        <f t="shared" si="398"/>
        <v>1.3741875000000001E-2</v>
      </c>
      <c r="AP3567">
        <f t="shared" si="399"/>
        <v>0.56000000000000005</v>
      </c>
      <c r="AQ3567">
        <f>VLOOKUP(M3567,spp!A:H,8,FALSE)</f>
        <v>2</v>
      </c>
      <c r="AR3567" t="str">
        <f>VLOOKUP(M3567,spp!A:K,10,FALSE)</f>
        <v>Herbívoro</v>
      </c>
      <c r="AS3567" t="str">
        <f>VLOOKUP(M3567,spp!A:L,12,FALSE)</f>
        <v>LC</v>
      </c>
    </row>
    <row r="3568" spans="1:45" x14ac:dyDescent="0.3">
      <c r="A3568">
        <v>18</v>
      </c>
      <c r="B3568" s="2" t="s">
        <v>983</v>
      </c>
      <c r="C3568" s="2" t="s">
        <v>1009</v>
      </c>
      <c r="D3568" s="2" t="s">
        <v>1011</v>
      </c>
      <c r="E3568" s="2" t="s">
        <v>1123</v>
      </c>
      <c r="F3568">
        <v>1</v>
      </c>
      <c r="G3568" s="1">
        <v>41660</v>
      </c>
      <c r="H3568" s="61">
        <v>2014</v>
      </c>
      <c r="I3568" s="5" t="s">
        <v>986</v>
      </c>
      <c r="J3568" s="1">
        <v>41677</v>
      </c>
      <c r="K3568" s="66">
        <v>2</v>
      </c>
      <c r="L3568" t="str">
        <f t="shared" si="401"/>
        <v>Somero</v>
      </c>
      <c r="M3568" s="2" t="s">
        <v>1033</v>
      </c>
      <c r="N3568" t="str">
        <f>VLOOKUP(M3568,spp!A:B,2,FALSE)</f>
        <v>Cephalopholis panamensis</v>
      </c>
      <c r="O3568">
        <f t="shared" si="400"/>
        <v>1</v>
      </c>
      <c r="R3568">
        <v>1</v>
      </c>
      <c r="AJ3568">
        <f>VLOOKUP(M3568,spp!A:C,3,FALSE)</f>
        <v>2</v>
      </c>
      <c r="AK3568">
        <f>VLOOKUP(M3568,spp!A:D,4,FALSE)</f>
        <v>3</v>
      </c>
      <c r="AL3568">
        <f t="shared" si="395"/>
        <v>3906.25</v>
      </c>
      <c r="AM3568">
        <f t="shared" si="396"/>
        <v>97.65625</v>
      </c>
      <c r="AN3568">
        <f t="shared" si="397"/>
        <v>976.5625</v>
      </c>
      <c r="AO3568">
        <f t="shared" si="398"/>
        <v>0.9765625</v>
      </c>
      <c r="AP3568">
        <f t="shared" si="399"/>
        <v>0.02</v>
      </c>
      <c r="AQ3568">
        <f>VLOOKUP(M3568,spp!A:H,8,FALSE)</f>
        <v>4</v>
      </c>
      <c r="AR3568" t="str">
        <f>VLOOKUP(M3568,spp!A:K,10,FALSE)</f>
        <v>Depredador Tope</v>
      </c>
      <c r="AS3568" t="str">
        <f>VLOOKUP(M3568,spp!A:L,12,FALSE)</f>
        <v>LC</v>
      </c>
    </row>
    <row r="3569" spans="1:45" x14ac:dyDescent="0.3">
      <c r="A3569">
        <v>18</v>
      </c>
      <c r="B3569" s="2" t="s">
        <v>983</v>
      </c>
      <c r="C3569" s="2" t="s">
        <v>1009</v>
      </c>
      <c r="D3569" s="2" t="s">
        <v>1011</v>
      </c>
      <c r="E3569" s="2" t="s">
        <v>1123</v>
      </c>
      <c r="F3569">
        <v>1</v>
      </c>
      <c r="G3569" s="1">
        <v>41660</v>
      </c>
      <c r="H3569" s="61">
        <v>2014</v>
      </c>
      <c r="I3569" s="5" t="s">
        <v>986</v>
      </c>
      <c r="J3569" s="1">
        <v>41677</v>
      </c>
      <c r="K3569" s="66">
        <v>2</v>
      </c>
      <c r="L3569" t="str">
        <f t="shared" si="401"/>
        <v>Somero</v>
      </c>
      <c r="M3569" s="2" t="s">
        <v>1039</v>
      </c>
      <c r="N3569" t="str">
        <f>VLOOKUP(M3569,spp!A:B,2,FALSE)</f>
        <v>Lutjanus guttatus</v>
      </c>
      <c r="O3569">
        <f t="shared" si="400"/>
        <v>1</v>
      </c>
      <c r="S3569">
        <v>1</v>
      </c>
      <c r="AJ3569">
        <f>VLOOKUP(M3569,spp!A:C,3,FALSE)</f>
        <v>1.43E-2</v>
      </c>
      <c r="AK3569">
        <f>VLOOKUP(M3569,spp!A:D,4,FALSE)</f>
        <v>3</v>
      </c>
      <c r="AL3569">
        <f t="shared" si="395"/>
        <v>76.639062499999994</v>
      </c>
      <c r="AM3569">
        <f t="shared" si="396"/>
        <v>1.9159765624999998</v>
      </c>
      <c r="AN3569">
        <f t="shared" si="397"/>
        <v>19.159765624999999</v>
      </c>
      <c r="AO3569">
        <f t="shared" si="398"/>
        <v>1.9159765624999998E-2</v>
      </c>
      <c r="AP3569">
        <f t="shared" si="399"/>
        <v>0.02</v>
      </c>
      <c r="AQ3569">
        <f>VLOOKUP(M3569,spp!A:H,8,FALSE)</f>
        <v>3.9</v>
      </c>
      <c r="AR3569" t="str">
        <f>VLOOKUP(M3569,spp!A:K,10,FALSE)</f>
        <v>Depredador</v>
      </c>
      <c r="AS3569" t="str">
        <f>VLOOKUP(M3569,spp!A:L,12,FALSE)</f>
        <v>LC</v>
      </c>
    </row>
    <row r="3570" spans="1:45" x14ac:dyDescent="0.3">
      <c r="A3570">
        <v>18</v>
      </c>
      <c r="B3570" s="2" t="s">
        <v>983</v>
      </c>
      <c r="C3570" s="2" t="s">
        <v>1009</v>
      </c>
      <c r="D3570" s="2" t="s">
        <v>1011</v>
      </c>
      <c r="E3570" s="2" t="s">
        <v>1123</v>
      </c>
      <c r="F3570">
        <v>1</v>
      </c>
      <c r="G3570" s="1">
        <v>41660</v>
      </c>
      <c r="H3570" s="61">
        <v>2014</v>
      </c>
      <c r="I3570" s="5" t="s">
        <v>986</v>
      </c>
      <c r="J3570" s="1">
        <v>41677</v>
      </c>
      <c r="K3570" s="66">
        <v>2</v>
      </c>
      <c r="L3570" t="str">
        <f t="shared" si="401"/>
        <v>Somero</v>
      </c>
      <c r="M3570" s="2" t="s">
        <v>1017</v>
      </c>
      <c r="N3570" t="str">
        <f>VLOOKUP(M3570,spp!A:B,2,FALSE)</f>
        <v>Halichoeres dispilus</v>
      </c>
      <c r="O3570">
        <f t="shared" si="400"/>
        <v>15</v>
      </c>
      <c r="Q3570">
        <v>14</v>
      </c>
      <c r="R3570">
        <v>1</v>
      </c>
      <c r="AJ3570">
        <f>VLOOKUP(M3570,spp!A:C,3,FALSE)</f>
        <v>1.26E-2</v>
      </c>
      <c r="AK3570">
        <f>VLOOKUP(M3570,spp!A:D,4,FALSE)</f>
        <v>3</v>
      </c>
      <c r="AL3570">
        <f t="shared" si="395"/>
        <v>99.028125000000003</v>
      </c>
      <c r="AM3570">
        <f t="shared" si="396"/>
        <v>2.4757031249999999</v>
      </c>
      <c r="AN3570">
        <f t="shared" si="397"/>
        <v>24.757031249999997</v>
      </c>
      <c r="AO3570">
        <f t="shared" si="398"/>
        <v>2.4757031249999999E-2</v>
      </c>
      <c r="AP3570">
        <f t="shared" si="399"/>
        <v>0.3</v>
      </c>
      <c r="AQ3570">
        <f>VLOOKUP(M3570,spp!A:H,8,FALSE)</f>
        <v>3.9</v>
      </c>
      <c r="AR3570" t="str">
        <f>VLOOKUP(M3570,spp!A:K,10,FALSE)</f>
        <v>Depredador</v>
      </c>
      <c r="AS3570" t="str">
        <f>VLOOKUP(M3570,spp!A:L,12,FALSE)</f>
        <v>LC</v>
      </c>
    </row>
    <row r="3571" spans="1:45" x14ac:dyDescent="0.3">
      <c r="A3571">
        <v>18</v>
      </c>
      <c r="B3571" s="2" t="s">
        <v>983</v>
      </c>
      <c r="C3571" s="2" t="s">
        <v>1009</v>
      </c>
      <c r="D3571" s="2" t="s">
        <v>1011</v>
      </c>
      <c r="E3571" s="2" t="s">
        <v>1123</v>
      </c>
      <c r="F3571">
        <v>2</v>
      </c>
      <c r="G3571" s="1">
        <v>41660</v>
      </c>
      <c r="H3571" s="61">
        <v>2014</v>
      </c>
      <c r="I3571" s="5" t="s">
        <v>986</v>
      </c>
      <c r="J3571" s="1">
        <v>41677</v>
      </c>
      <c r="K3571" s="66">
        <v>2.5</v>
      </c>
      <c r="L3571" t="str">
        <f t="shared" si="401"/>
        <v>Somero</v>
      </c>
      <c r="M3571" s="2" t="s">
        <v>1027</v>
      </c>
      <c r="N3571" t="str">
        <f>VLOOKUP(M3571,spp!A:B,2,FALSE)</f>
        <v>Halichoeres notospilus</v>
      </c>
      <c r="O3571">
        <f t="shared" si="400"/>
        <v>1</v>
      </c>
      <c r="Q3571">
        <v>1</v>
      </c>
      <c r="AJ3571">
        <f>VLOOKUP(M3571,spp!A:C,3,FALSE)</f>
        <v>1.26E-2</v>
      </c>
      <c r="AK3571">
        <f>VLOOKUP(M3571,spp!A:D,4,FALSE)</f>
        <v>3</v>
      </c>
      <c r="AL3571">
        <f t="shared" si="395"/>
        <v>5.3156249999999998</v>
      </c>
      <c r="AM3571">
        <f t="shared" si="396"/>
        <v>0.13289062499999998</v>
      </c>
      <c r="AN3571">
        <f t="shared" si="397"/>
        <v>1.3289062499999997</v>
      </c>
      <c r="AO3571">
        <f t="shared" si="398"/>
        <v>1.3289062499999998E-3</v>
      </c>
      <c r="AP3571">
        <f t="shared" si="399"/>
        <v>0.02</v>
      </c>
      <c r="AQ3571">
        <f>VLOOKUP(M3571,spp!A:H,8,FALSE)</f>
        <v>3.5</v>
      </c>
      <c r="AR3571" t="str">
        <f>VLOOKUP(M3571,spp!A:K,10,FALSE)</f>
        <v>Depredador</v>
      </c>
      <c r="AS3571" t="str">
        <f>VLOOKUP(M3571,spp!A:L,12,FALSE)</f>
        <v>LC</v>
      </c>
    </row>
    <row r="3572" spans="1:45" x14ac:dyDescent="0.3">
      <c r="A3572">
        <v>18</v>
      </c>
      <c r="B3572" s="2" t="s">
        <v>983</v>
      </c>
      <c r="C3572" s="2" t="s">
        <v>1009</v>
      </c>
      <c r="D3572" s="2" t="s">
        <v>1011</v>
      </c>
      <c r="E3572" s="2" t="s">
        <v>1123</v>
      </c>
      <c r="F3572">
        <v>2</v>
      </c>
      <c r="G3572" s="1">
        <v>41660</v>
      </c>
      <c r="H3572" s="61">
        <v>2014</v>
      </c>
      <c r="I3572" s="5" t="s">
        <v>986</v>
      </c>
      <c r="J3572" s="1">
        <v>41677</v>
      </c>
      <c r="K3572" s="66">
        <v>2.5</v>
      </c>
      <c r="L3572" t="str">
        <f t="shared" si="401"/>
        <v>Somero</v>
      </c>
      <c r="M3572" s="2" t="s">
        <v>1039</v>
      </c>
      <c r="N3572" t="str">
        <f>VLOOKUP(M3572,spp!A:B,2,FALSE)</f>
        <v>Lutjanus guttatus</v>
      </c>
      <c r="O3572">
        <f t="shared" si="400"/>
        <v>1</v>
      </c>
      <c r="S3572">
        <v>1</v>
      </c>
      <c r="AJ3572">
        <f>VLOOKUP(M3572,spp!A:C,3,FALSE)</f>
        <v>1.43E-2</v>
      </c>
      <c r="AK3572">
        <f>VLOOKUP(M3572,spp!A:D,4,FALSE)</f>
        <v>3</v>
      </c>
      <c r="AL3572">
        <f t="shared" si="395"/>
        <v>76.639062499999994</v>
      </c>
      <c r="AM3572">
        <f t="shared" si="396"/>
        <v>1.9159765624999998</v>
      </c>
      <c r="AN3572">
        <f t="shared" si="397"/>
        <v>19.159765624999999</v>
      </c>
      <c r="AO3572">
        <f t="shared" si="398"/>
        <v>1.9159765624999998E-2</v>
      </c>
      <c r="AP3572">
        <f t="shared" si="399"/>
        <v>0.02</v>
      </c>
      <c r="AQ3572">
        <f>VLOOKUP(M3572,spp!A:H,8,FALSE)</f>
        <v>3.9</v>
      </c>
      <c r="AR3572" t="str">
        <f>VLOOKUP(M3572,spp!A:K,10,FALSE)</f>
        <v>Depredador</v>
      </c>
      <c r="AS3572" t="str">
        <f>VLOOKUP(M3572,spp!A:L,12,FALSE)</f>
        <v>LC</v>
      </c>
    </row>
    <row r="3573" spans="1:45" x14ac:dyDescent="0.3">
      <c r="A3573">
        <v>18</v>
      </c>
      <c r="B3573" s="2" t="s">
        <v>983</v>
      </c>
      <c r="C3573" s="2" t="s">
        <v>1009</v>
      </c>
      <c r="D3573" s="2" t="s">
        <v>1011</v>
      </c>
      <c r="E3573" s="2" t="s">
        <v>1123</v>
      </c>
      <c r="F3573">
        <v>2</v>
      </c>
      <c r="G3573" s="1">
        <v>41660</v>
      </c>
      <c r="H3573" s="61">
        <v>2014</v>
      </c>
      <c r="I3573" s="5" t="s">
        <v>986</v>
      </c>
      <c r="J3573" s="1">
        <v>41677</v>
      </c>
      <c r="K3573" s="66">
        <v>2.5</v>
      </c>
      <c r="L3573" t="str">
        <f t="shared" si="401"/>
        <v>Somero</v>
      </c>
      <c r="M3573" s="2" t="s">
        <v>1017</v>
      </c>
      <c r="N3573" t="str">
        <f>VLOOKUP(M3573,spp!A:B,2,FALSE)</f>
        <v>Halichoeres dispilus</v>
      </c>
      <c r="O3573">
        <f t="shared" si="400"/>
        <v>3</v>
      </c>
      <c r="Q3573">
        <v>3</v>
      </c>
      <c r="AJ3573">
        <f>VLOOKUP(M3573,spp!A:C,3,FALSE)</f>
        <v>1.26E-2</v>
      </c>
      <c r="AK3573">
        <f>VLOOKUP(M3573,spp!A:D,4,FALSE)</f>
        <v>3</v>
      </c>
      <c r="AL3573">
        <f t="shared" si="395"/>
        <v>15.946874999999999</v>
      </c>
      <c r="AM3573">
        <f t="shared" si="396"/>
        <v>0.39867187499999995</v>
      </c>
      <c r="AN3573">
        <f t="shared" si="397"/>
        <v>3.9867187499999996</v>
      </c>
      <c r="AO3573">
        <f t="shared" si="398"/>
        <v>3.9867187499999998E-3</v>
      </c>
      <c r="AP3573">
        <f t="shared" si="399"/>
        <v>0.06</v>
      </c>
      <c r="AQ3573">
        <f>VLOOKUP(M3573,spp!A:H,8,FALSE)</f>
        <v>3.9</v>
      </c>
      <c r="AR3573" t="str">
        <f>VLOOKUP(M3573,spp!A:K,10,FALSE)</f>
        <v>Depredador</v>
      </c>
      <c r="AS3573" t="str">
        <f>VLOOKUP(M3573,spp!A:L,12,FALSE)</f>
        <v>LC</v>
      </c>
    </row>
    <row r="3574" spans="1:45" x14ac:dyDescent="0.3">
      <c r="A3574">
        <v>18</v>
      </c>
      <c r="B3574" s="2" t="s">
        <v>983</v>
      </c>
      <c r="C3574" s="2" t="s">
        <v>1009</v>
      </c>
      <c r="D3574" s="2" t="s">
        <v>1011</v>
      </c>
      <c r="E3574" s="2" t="s">
        <v>1123</v>
      </c>
      <c r="F3574">
        <v>2</v>
      </c>
      <c r="G3574" s="1">
        <v>41660</v>
      </c>
      <c r="H3574" s="61">
        <v>2014</v>
      </c>
      <c r="I3574" s="5" t="s">
        <v>986</v>
      </c>
      <c r="J3574" s="1">
        <v>41677</v>
      </c>
      <c r="K3574" s="66">
        <v>2.5</v>
      </c>
      <c r="L3574" t="str">
        <f t="shared" si="401"/>
        <v>Somero</v>
      </c>
      <c r="M3574" s="2" t="s">
        <v>1028</v>
      </c>
      <c r="N3574" t="str">
        <f>VLOOKUP(M3574,spp!A:B,2,FALSE)</f>
        <v>Thalassoma lucasanum</v>
      </c>
      <c r="O3574">
        <f t="shared" si="400"/>
        <v>2</v>
      </c>
      <c r="R3574">
        <v>2</v>
      </c>
      <c r="AJ3574">
        <f>VLOOKUP(M3574,spp!A:C,3,FALSE)</f>
        <v>1.261E-2</v>
      </c>
      <c r="AK3574">
        <f>VLOOKUP(M3574,spp!A:D,4,FALSE)</f>
        <v>2</v>
      </c>
      <c r="AL3574">
        <f t="shared" si="395"/>
        <v>3.9406249999999998</v>
      </c>
      <c r="AM3574">
        <f t="shared" si="396"/>
        <v>9.8515624999999996E-2</v>
      </c>
      <c r="AN3574">
        <f t="shared" si="397"/>
        <v>0.98515624999999996</v>
      </c>
      <c r="AO3574">
        <f t="shared" si="398"/>
        <v>9.8515624999999992E-4</v>
      </c>
      <c r="AP3574">
        <f t="shared" si="399"/>
        <v>0.04</v>
      </c>
      <c r="AQ3574">
        <f>VLOOKUP(M3574,spp!A:H,8,FALSE)</f>
        <v>3.5</v>
      </c>
      <c r="AR3574" t="str">
        <f>VLOOKUP(M3574,spp!A:K,10,FALSE)</f>
        <v>Depredador</v>
      </c>
      <c r="AS3574" t="str">
        <f>VLOOKUP(M3574,spp!A:L,12,FALSE)</f>
        <v>LC</v>
      </c>
    </row>
    <row r="3575" spans="1:45" x14ac:dyDescent="0.3">
      <c r="A3575">
        <v>18</v>
      </c>
      <c r="B3575" s="2" t="s">
        <v>983</v>
      </c>
      <c r="C3575" s="2" t="s">
        <v>1009</v>
      </c>
      <c r="D3575" s="2" t="s">
        <v>1011</v>
      </c>
      <c r="E3575" s="2" t="s">
        <v>1123</v>
      </c>
      <c r="F3575">
        <v>2</v>
      </c>
      <c r="G3575" s="1">
        <v>41660</v>
      </c>
      <c r="H3575" s="61">
        <v>2014</v>
      </c>
      <c r="I3575" s="5" t="s">
        <v>986</v>
      </c>
      <c r="J3575" s="1">
        <v>41677</v>
      </c>
      <c r="K3575" s="66">
        <v>2.5</v>
      </c>
      <c r="L3575" t="str">
        <f t="shared" si="401"/>
        <v>Somero</v>
      </c>
      <c r="M3575" s="2" t="s">
        <v>1025</v>
      </c>
      <c r="N3575" t="str">
        <f>VLOOKUP(M3575,spp!A:B,2,FALSE)</f>
        <v>Abudefduf troschelii</v>
      </c>
      <c r="O3575">
        <f t="shared" si="400"/>
        <v>2</v>
      </c>
      <c r="R3575">
        <v>2</v>
      </c>
      <c r="AJ3575">
        <f>VLOOKUP(M3575,spp!A:C,3,FALSE)</f>
        <v>1.6E-2</v>
      </c>
      <c r="AK3575">
        <f>VLOOKUP(M3575,spp!A:D,4,FALSE)</f>
        <v>3</v>
      </c>
      <c r="AL3575">
        <f t="shared" si="395"/>
        <v>62.5</v>
      </c>
      <c r="AM3575">
        <f t="shared" si="396"/>
        <v>1.5625</v>
      </c>
      <c r="AN3575">
        <f t="shared" si="397"/>
        <v>15.625</v>
      </c>
      <c r="AO3575">
        <f t="shared" si="398"/>
        <v>1.5625E-2</v>
      </c>
      <c r="AP3575">
        <f t="shared" si="399"/>
        <v>0.04</v>
      </c>
      <c r="AQ3575">
        <f>VLOOKUP(M3575,spp!A:H,8,FALSE)</f>
        <v>3</v>
      </c>
      <c r="AR3575" t="str">
        <f>VLOOKUP(M3575,spp!A:K,10,FALSE)</f>
        <v>Planctívoro</v>
      </c>
      <c r="AS3575" t="str">
        <f>VLOOKUP(M3575,spp!A:L,12,FALSE)</f>
        <v>LC</v>
      </c>
    </row>
    <row r="3576" spans="1:45" x14ac:dyDescent="0.3">
      <c r="A3576">
        <v>18</v>
      </c>
      <c r="B3576" s="2" t="s">
        <v>983</v>
      </c>
      <c r="C3576" s="2" t="s">
        <v>1009</v>
      </c>
      <c r="D3576" s="2" t="s">
        <v>1011</v>
      </c>
      <c r="E3576" s="2" t="s">
        <v>1123</v>
      </c>
      <c r="F3576">
        <v>3</v>
      </c>
      <c r="G3576" s="1">
        <v>41660</v>
      </c>
      <c r="H3576" s="61">
        <v>2014</v>
      </c>
      <c r="I3576" s="5" t="s">
        <v>986</v>
      </c>
      <c r="J3576" s="1">
        <v>41677</v>
      </c>
      <c r="K3576" s="66">
        <v>2.5</v>
      </c>
      <c r="L3576" t="str">
        <f t="shared" si="401"/>
        <v>Somero</v>
      </c>
      <c r="M3576" s="2" t="s">
        <v>1019</v>
      </c>
      <c r="N3576" t="str">
        <f>VLOOKUP(M3576,spp!A:B,2,FALSE)</f>
        <v>Stegastes acapulcoensis</v>
      </c>
      <c r="O3576">
        <f t="shared" si="400"/>
        <v>10</v>
      </c>
      <c r="Q3576">
        <v>6</v>
      </c>
      <c r="R3576">
        <v>4</v>
      </c>
      <c r="AJ3576">
        <f>VLOOKUP(M3576,spp!A:C,3,FALSE)</f>
        <v>3.49E-2</v>
      </c>
      <c r="AK3576">
        <f>VLOOKUP(M3576,spp!A:D,4,FALSE)</f>
        <v>2</v>
      </c>
      <c r="AL3576">
        <f t="shared" si="395"/>
        <v>33.591250000000002</v>
      </c>
      <c r="AM3576">
        <f t="shared" si="396"/>
        <v>0.83978125000000003</v>
      </c>
      <c r="AN3576">
        <f t="shared" si="397"/>
        <v>8.3978125000000006</v>
      </c>
      <c r="AO3576">
        <f t="shared" si="398"/>
        <v>8.3978125000000008E-3</v>
      </c>
      <c r="AP3576">
        <f t="shared" si="399"/>
        <v>0.2</v>
      </c>
      <c r="AQ3576">
        <f>VLOOKUP(M3576,spp!A:H,8,FALSE)</f>
        <v>2</v>
      </c>
      <c r="AR3576" t="str">
        <f>VLOOKUP(M3576,spp!A:K,10,FALSE)</f>
        <v>Herbívoro</v>
      </c>
      <c r="AS3576" t="str">
        <f>VLOOKUP(M3576,spp!A:L,12,FALSE)</f>
        <v>LC</v>
      </c>
    </row>
    <row r="3577" spans="1:45" x14ac:dyDescent="0.3">
      <c r="A3577">
        <v>18</v>
      </c>
      <c r="B3577" s="2" t="s">
        <v>983</v>
      </c>
      <c r="C3577" s="2" t="s">
        <v>1009</v>
      </c>
      <c r="D3577" s="2" t="s">
        <v>1011</v>
      </c>
      <c r="E3577" s="2" t="s">
        <v>1123</v>
      </c>
      <c r="F3577">
        <v>3</v>
      </c>
      <c r="G3577" s="1">
        <v>41660</v>
      </c>
      <c r="H3577" s="61">
        <v>2014</v>
      </c>
      <c r="I3577" s="5" t="s">
        <v>986</v>
      </c>
      <c r="J3577" s="1">
        <v>41677</v>
      </c>
      <c r="K3577" s="66">
        <v>2.5</v>
      </c>
      <c r="L3577" t="str">
        <f t="shared" si="401"/>
        <v>Somero</v>
      </c>
      <c r="M3577" s="2" t="s">
        <v>1022</v>
      </c>
      <c r="N3577" t="str">
        <f>VLOOKUP(M3577,spp!A:B,2,FALSE)</f>
        <v>Epinephelus labriformis</v>
      </c>
      <c r="O3577">
        <f t="shared" si="400"/>
        <v>1</v>
      </c>
      <c r="T3577">
        <v>1</v>
      </c>
      <c r="AJ3577">
        <f>VLOOKUP(M3577,spp!A:C,3,FALSE)</f>
        <v>3</v>
      </c>
      <c r="AK3577">
        <f>VLOOKUP(M3577,spp!A:D,4,FALSE)</f>
        <v>2.9</v>
      </c>
      <c r="AL3577">
        <f t="shared" si="395"/>
        <v>33974.046734891948</v>
      </c>
      <c r="AM3577">
        <f t="shared" si="396"/>
        <v>849.35116837229873</v>
      </c>
      <c r="AN3577">
        <f t="shared" si="397"/>
        <v>8493.5116837229871</v>
      </c>
      <c r="AO3577">
        <f t="shared" si="398"/>
        <v>8.4935116837229874</v>
      </c>
      <c r="AP3577">
        <f t="shared" si="399"/>
        <v>0.02</v>
      </c>
      <c r="AQ3577">
        <f>VLOOKUP(M3577,spp!A:H,8,FALSE)</f>
        <v>4</v>
      </c>
      <c r="AR3577" t="str">
        <f>VLOOKUP(M3577,spp!A:K,10,FALSE)</f>
        <v>Depredador Tope</v>
      </c>
      <c r="AS3577" t="str">
        <f>VLOOKUP(M3577,spp!A:L,12,FALSE)</f>
        <v>LC</v>
      </c>
    </row>
    <row r="3578" spans="1:45" x14ac:dyDescent="0.3">
      <c r="A3578">
        <v>18</v>
      </c>
      <c r="B3578" s="2" t="s">
        <v>983</v>
      </c>
      <c r="C3578" s="2" t="s">
        <v>1009</v>
      </c>
      <c r="D3578" s="2" t="s">
        <v>1011</v>
      </c>
      <c r="E3578" s="2" t="s">
        <v>1123</v>
      </c>
      <c r="F3578">
        <v>3</v>
      </c>
      <c r="G3578" s="1">
        <v>41660</v>
      </c>
      <c r="H3578" s="61">
        <v>2014</v>
      </c>
      <c r="I3578" s="5" t="s">
        <v>986</v>
      </c>
      <c r="J3578" s="1">
        <v>41677</v>
      </c>
      <c r="K3578" s="66">
        <v>2.5</v>
      </c>
      <c r="L3578" t="str">
        <f t="shared" si="401"/>
        <v>Somero</v>
      </c>
      <c r="M3578" s="2" t="s">
        <v>1017</v>
      </c>
      <c r="N3578" t="str">
        <f>VLOOKUP(M3578,spp!A:B,2,FALSE)</f>
        <v>Halichoeres dispilus</v>
      </c>
      <c r="O3578">
        <f t="shared" si="400"/>
        <v>27</v>
      </c>
      <c r="P3578">
        <v>25</v>
      </c>
      <c r="Q3578">
        <v>2</v>
      </c>
      <c r="AJ3578">
        <f>VLOOKUP(M3578,spp!A:C,3,FALSE)</f>
        <v>1.26E-2</v>
      </c>
      <c r="AK3578">
        <f>VLOOKUP(M3578,spp!A:D,4,FALSE)</f>
        <v>3</v>
      </c>
      <c r="AL3578">
        <f t="shared" si="395"/>
        <v>15.553125</v>
      </c>
      <c r="AM3578">
        <f t="shared" si="396"/>
        <v>0.38882812499999997</v>
      </c>
      <c r="AN3578">
        <f t="shared" si="397"/>
        <v>3.8882812499999995</v>
      </c>
      <c r="AO3578">
        <f t="shared" si="398"/>
        <v>3.8882812499999994E-3</v>
      </c>
      <c r="AP3578">
        <f t="shared" si="399"/>
        <v>0.54</v>
      </c>
      <c r="AQ3578">
        <f>VLOOKUP(M3578,spp!A:H,8,FALSE)</f>
        <v>3.9</v>
      </c>
      <c r="AR3578" t="str">
        <f>VLOOKUP(M3578,spp!A:K,10,FALSE)</f>
        <v>Depredador</v>
      </c>
      <c r="AS3578" t="str">
        <f>VLOOKUP(M3578,spp!A:L,12,FALSE)</f>
        <v>LC</v>
      </c>
    </row>
    <row r="3579" spans="1:45" x14ac:dyDescent="0.3">
      <c r="A3579">
        <v>19</v>
      </c>
      <c r="B3579" s="2" t="s">
        <v>983</v>
      </c>
      <c r="C3579" s="2" t="s">
        <v>1009</v>
      </c>
      <c r="D3579" s="2" t="s">
        <v>1012</v>
      </c>
      <c r="E3579" s="2" t="s">
        <v>1123</v>
      </c>
      <c r="F3579">
        <v>1</v>
      </c>
      <c r="G3579" s="1">
        <v>41660</v>
      </c>
      <c r="H3579" s="61">
        <v>2014</v>
      </c>
      <c r="I3579" s="5" t="s">
        <v>986</v>
      </c>
      <c r="J3579" s="1">
        <v>41677</v>
      </c>
      <c r="K3579" s="66">
        <v>2.7</v>
      </c>
      <c r="L3579" t="str">
        <f t="shared" si="401"/>
        <v>Somero</v>
      </c>
      <c r="M3579" s="2" t="s">
        <v>1058</v>
      </c>
      <c r="N3579" t="str">
        <f>VLOOKUP(M3579,spp!A:B,2,FALSE)</f>
        <v>Serranus psittacinus</v>
      </c>
      <c r="O3579">
        <f t="shared" si="400"/>
        <v>3</v>
      </c>
      <c r="Q3579">
        <v>2</v>
      </c>
      <c r="R3579">
        <v>1</v>
      </c>
      <c r="AJ3579">
        <f>VLOOKUP(M3579,spp!A:C,3,FALSE)</f>
        <v>1</v>
      </c>
      <c r="AK3579">
        <f>VLOOKUP(M3579,spp!A:D,4,FALSE)</f>
        <v>2</v>
      </c>
      <c r="AL3579">
        <f t="shared" si="395"/>
        <v>268.75</v>
      </c>
      <c r="AM3579">
        <f t="shared" si="396"/>
        <v>6.71875</v>
      </c>
      <c r="AN3579">
        <f t="shared" si="397"/>
        <v>67.1875</v>
      </c>
      <c r="AO3579">
        <f t="shared" si="398"/>
        <v>6.7187499999999997E-2</v>
      </c>
      <c r="AP3579">
        <f t="shared" si="399"/>
        <v>0.06</v>
      </c>
      <c r="AQ3579">
        <f>VLOOKUP(M3579,spp!A:H,8,FALSE)</f>
        <v>3.6</v>
      </c>
      <c r="AR3579" t="str">
        <f>VLOOKUP(M3579,spp!A:K,10,FALSE)</f>
        <v>Depredador</v>
      </c>
      <c r="AS3579" t="str">
        <f>VLOOKUP(M3579,spp!A:L,12,FALSE)</f>
        <v>LC</v>
      </c>
    </row>
    <row r="3580" spans="1:45" x14ac:dyDescent="0.3">
      <c r="A3580">
        <v>19</v>
      </c>
      <c r="B3580" s="2" t="s">
        <v>983</v>
      </c>
      <c r="C3580" s="2" t="s">
        <v>1009</v>
      </c>
      <c r="D3580" s="2" t="s">
        <v>1012</v>
      </c>
      <c r="E3580" s="2" t="s">
        <v>1123</v>
      </c>
      <c r="F3580">
        <v>1</v>
      </c>
      <c r="G3580" s="1">
        <v>41660</v>
      </c>
      <c r="H3580" s="61">
        <v>2014</v>
      </c>
      <c r="I3580" s="5" t="s">
        <v>986</v>
      </c>
      <c r="J3580" s="1">
        <v>41677</v>
      </c>
      <c r="K3580" s="66">
        <v>2.7</v>
      </c>
      <c r="L3580" t="str">
        <f t="shared" si="401"/>
        <v>Somero</v>
      </c>
      <c r="M3580" s="2" t="s">
        <v>1017</v>
      </c>
      <c r="N3580" t="str">
        <f>VLOOKUP(M3580,spp!A:B,2,FALSE)</f>
        <v>Halichoeres dispilus</v>
      </c>
      <c r="O3580">
        <f t="shared" si="400"/>
        <v>60</v>
      </c>
      <c r="Q3580">
        <v>60</v>
      </c>
      <c r="AJ3580">
        <f>VLOOKUP(M3580,spp!A:C,3,FALSE)</f>
        <v>1.26E-2</v>
      </c>
      <c r="AK3580">
        <f>VLOOKUP(M3580,spp!A:D,4,FALSE)</f>
        <v>3</v>
      </c>
      <c r="AL3580">
        <f t="shared" si="395"/>
        <v>318.9375</v>
      </c>
      <c r="AM3580">
        <f t="shared" si="396"/>
        <v>7.9734375000000002</v>
      </c>
      <c r="AN3580">
        <f t="shared" si="397"/>
        <v>79.734375</v>
      </c>
      <c r="AO3580">
        <f t="shared" si="398"/>
        <v>7.9734374999999996E-2</v>
      </c>
      <c r="AP3580">
        <f t="shared" si="399"/>
        <v>1.2</v>
      </c>
      <c r="AQ3580">
        <f>VLOOKUP(M3580,spp!A:H,8,FALSE)</f>
        <v>3.9</v>
      </c>
      <c r="AR3580" t="str">
        <f>VLOOKUP(M3580,spp!A:K,10,FALSE)</f>
        <v>Depredador</v>
      </c>
      <c r="AS3580" t="str">
        <f>VLOOKUP(M3580,spp!A:L,12,FALSE)</f>
        <v>LC</v>
      </c>
    </row>
    <row r="3581" spans="1:45" x14ac:dyDescent="0.3">
      <c r="A3581">
        <v>19</v>
      </c>
      <c r="B3581" s="2" t="s">
        <v>983</v>
      </c>
      <c r="C3581" s="2" t="s">
        <v>1009</v>
      </c>
      <c r="D3581" s="2" t="s">
        <v>1012</v>
      </c>
      <c r="E3581" s="2" t="s">
        <v>1123</v>
      </c>
      <c r="F3581">
        <v>1</v>
      </c>
      <c r="G3581" s="1">
        <v>41660</v>
      </c>
      <c r="H3581" s="61">
        <v>2014</v>
      </c>
      <c r="I3581" s="5" t="s">
        <v>986</v>
      </c>
      <c r="J3581" s="1">
        <v>41677</v>
      </c>
      <c r="K3581" s="66">
        <v>2.7</v>
      </c>
      <c r="L3581" t="str">
        <f t="shared" si="401"/>
        <v>Somero</v>
      </c>
      <c r="M3581" s="2" t="s">
        <v>1028</v>
      </c>
      <c r="N3581" t="str">
        <f>VLOOKUP(M3581,spp!A:B,2,FALSE)</f>
        <v>Thalassoma lucasanum</v>
      </c>
      <c r="O3581">
        <f t="shared" si="400"/>
        <v>1</v>
      </c>
      <c r="P3581">
        <v>1</v>
      </c>
      <c r="AJ3581">
        <f>VLOOKUP(M3581,spp!A:C,3,FALSE)</f>
        <v>1.261E-2</v>
      </c>
      <c r="AK3581">
        <f>VLOOKUP(M3581,spp!A:D,4,FALSE)</f>
        <v>2</v>
      </c>
      <c r="AL3581">
        <f t="shared" si="395"/>
        <v>7.8812499999999994E-2</v>
      </c>
      <c r="AM3581">
        <f t="shared" si="396"/>
        <v>1.9703124999999998E-3</v>
      </c>
      <c r="AN3581">
        <f t="shared" si="397"/>
        <v>1.9703124999999998E-2</v>
      </c>
      <c r="AO3581">
        <f t="shared" si="398"/>
        <v>1.9703125E-5</v>
      </c>
      <c r="AP3581">
        <f t="shared" si="399"/>
        <v>0.02</v>
      </c>
      <c r="AQ3581">
        <f>VLOOKUP(M3581,spp!A:H,8,FALSE)</f>
        <v>3.5</v>
      </c>
      <c r="AR3581" t="str">
        <f>VLOOKUP(M3581,spp!A:K,10,FALSE)</f>
        <v>Depredador</v>
      </c>
      <c r="AS3581" t="str">
        <f>VLOOKUP(M3581,spp!A:L,12,FALSE)</f>
        <v>LC</v>
      </c>
    </row>
    <row r="3582" spans="1:45" x14ac:dyDescent="0.3">
      <c r="A3582">
        <v>19</v>
      </c>
      <c r="B3582" s="2" t="s">
        <v>983</v>
      </c>
      <c r="C3582" s="2" t="s">
        <v>1009</v>
      </c>
      <c r="D3582" s="2" t="s">
        <v>1012</v>
      </c>
      <c r="E3582" s="2" t="s">
        <v>1123</v>
      </c>
      <c r="F3582">
        <v>2</v>
      </c>
      <c r="G3582" s="1">
        <v>41660</v>
      </c>
      <c r="H3582" s="61">
        <v>2014</v>
      </c>
      <c r="I3582" s="5" t="s">
        <v>986</v>
      </c>
      <c r="J3582" s="1">
        <v>41677</v>
      </c>
      <c r="K3582" s="66">
        <v>2</v>
      </c>
      <c r="L3582" t="str">
        <f t="shared" si="401"/>
        <v>Somero</v>
      </c>
      <c r="M3582" s="2" t="s">
        <v>1074</v>
      </c>
      <c r="N3582" t="str">
        <f>VLOOKUP(M3582,spp!A:B,2,FALSE)</f>
        <v>Gnathanodon speciosus</v>
      </c>
      <c r="O3582">
        <f t="shared" si="400"/>
        <v>1</v>
      </c>
      <c r="U3582">
        <v>1</v>
      </c>
      <c r="AJ3582">
        <f>VLOOKUP(M3582,spp!A:C,3,FALSE)</f>
        <v>3.9E-2</v>
      </c>
      <c r="AK3582">
        <f>VLOOKUP(M3582,spp!A:D,4,FALSE)</f>
        <v>2.84</v>
      </c>
      <c r="AL3582">
        <f t="shared" si="395"/>
        <v>946.71193667720024</v>
      </c>
      <c r="AM3582">
        <f t="shared" si="396"/>
        <v>23.667798416930005</v>
      </c>
      <c r="AN3582">
        <f t="shared" si="397"/>
        <v>236.67798416930003</v>
      </c>
      <c r="AO3582">
        <f t="shared" si="398"/>
        <v>0.23667798416930003</v>
      </c>
      <c r="AP3582">
        <f t="shared" si="399"/>
        <v>0.02</v>
      </c>
      <c r="AQ3582">
        <f>VLOOKUP(M3582,spp!A:H,8,FALSE)</f>
        <v>3.8</v>
      </c>
      <c r="AR3582" t="str">
        <f>VLOOKUP(M3582,spp!A:K,10,FALSE)</f>
        <v>Depredador</v>
      </c>
      <c r="AS3582" t="str">
        <f>VLOOKUP(M3582,spp!A:L,12,FALSE)</f>
        <v>NE</v>
      </c>
    </row>
    <row r="3583" spans="1:45" x14ac:dyDescent="0.3">
      <c r="A3583">
        <v>19</v>
      </c>
      <c r="B3583" s="2" t="s">
        <v>983</v>
      </c>
      <c r="C3583" s="2" t="s">
        <v>1009</v>
      </c>
      <c r="D3583" s="2" t="s">
        <v>1012</v>
      </c>
      <c r="E3583" s="2" t="s">
        <v>1123</v>
      </c>
      <c r="F3583">
        <v>2</v>
      </c>
      <c r="G3583" s="1">
        <v>41660</v>
      </c>
      <c r="H3583" s="61">
        <v>2014</v>
      </c>
      <c r="I3583" s="5" t="s">
        <v>986</v>
      </c>
      <c r="J3583" s="1">
        <v>41677</v>
      </c>
      <c r="K3583" s="66">
        <v>2</v>
      </c>
      <c r="L3583" t="str">
        <f t="shared" si="401"/>
        <v>Somero</v>
      </c>
      <c r="M3583" s="2" t="s">
        <v>1017</v>
      </c>
      <c r="N3583" t="str">
        <f>VLOOKUP(M3583,spp!A:B,2,FALSE)</f>
        <v>Halichoeres dispilus</v>
      </c>
      <c r="O3583">
        <f t="shared" si="400"/>
        <v>25</v>
      </c>
      <c r="Q3583">
        <v>25</v>
      </c>
      <c r="AJ3583">
        <f>VLOOKUP(M3583,spp!A:C,3,FALSE)</f>
        <v>1.26E-2</v>
      </c>
      <c r="AK3583">
        <f>VLOOKUP(M3583,spp!A:D,4,FALSE)</f>
        <v>3</v>
      </c>
      <c r="AL3583">
        <f t="shared" si="395"/>
        <v>132.890625</v>
      </c>
      <c r="AM3583">
        <f t="shared" si="396"/>
        <v>3.322265625</v>
      </c>
      <c r="AN3583">
        <f t="shared" si="397"/>
        <v>33.22265625</v>
      </c>
      <c r="AO3583">
        <f t="shared" si="398"/>
        <v>3.3222656250000003E-2</v>
      </c>
      <c r="AP3583">
        <f t="shared" si="399"/>
        <v>0.5</v>
      </c>
      <c r="AQ3583">
        <f>VLOOKUP(M3583,spp!A:H,8,FALSE)</f>
        <v>3.9</v>
      </c>
      <c r="AR3583" t="str">
        <f>VLOOKUP(M3583,spp!A:K,10,FALSE)</f>
        <v>Depredador</v>
      </c>
      <c r="AS3583" t="str">
        <f>VLOOKUP(M3583,spp!A:L,12,FALSE)</f>
        <v>LC</v>
      </c>
    </row>
    <row r="3584" spans="1:45" x14ac:dyDescent="0.3">
      <c r="A3584">
        <v>19</v>
      </c>
      <c r="B3584" s="2" t="s">
        <v>983</v>
      </c>
      <c r="C3584" s="2" t="s">
        <v>1009</v>
      </c>
      <c r="D3584" s="2" t="s">
        <v>1012</v>
      </c>
      <c r="E3584" s="2" t="s">
        <v>1123</v>
      </c>
      <c r="F3584">
        <v>2</v>
      </c>
      <c r="G3584" s="1">
        <v>41660</v>
      </c>
      <c r="H3584" s="61">
        <v>2014</v>
      </c>
      <c r="I3584" s="5" t="s">
        <v>986</v>
      </c>
      <c r="J3584" s="1">
        <v>41677</v>
      </c>
      <c r="K3584" s="66">
        <v>2</v>
      </c>
      <c r="L3584" t="str">
        <f t="shared" si="401"/>
        <v>Somero</v>
      </c>
      <c r="M3584" s="2" t="s">
        <v>1058</v>
      </c>
      <c r="N3584" t="str">
        <f>VLOOKUP(M3584,spp!A:B,2,FALSE)</f>
        <v>Serranus psittacinus</v>
      </c>
      <c r="O3584">
        <f t="shared" si="400"/>
        <v>2</v>
      </c>
      <c r="Q3584">
        <v>2</v>
      </c>
      <c r="AJ3584">
        <f>VLOOKUP(M3584,spp!A:C,3,FALSE)</f>
        <v>1</v>
      </c>
      <c r="AK3584">
        <f>VLOOKUP(M3584,spp!A:D,4,FALSE)</f>
        <v>2</v>
      </c>
      <c r="AL3584">
        <f t="shared" si="395"/>
        <v>112.5</v>
      </c>
      <c r="AM3584">
        <f t="shared" si="396"/>
        <v>2.8125</v>
      </c>
      <c r="AN3584">
        <f t="shared" si="397"/>
        <v>28.125</v>
      </c>
      <c r="AO3584">
        <f t="shared" si="398"/>
        <v>2.8125000000000001E-2</v>
      </c>
      <c r="AP3584">
        <f t="shared" si="399"/>
        <v>0.04</v>
      </c>
      <c r="AQ3584">
        <f>VLOOKUP(M3584,spp!A:H,8,FALSE)</f>
        <v>3.6</v>
      </c>
      <c r="AR3584" t="str">
        <f>VLOOKUP(M3584,spp!A:K,10,FALSE)</f>
        <v>Depredador</v>
      </c>
      <c r="AS3584" t="str">
        <f>VLOOKUP(M3584,spp!A:L,12,FALSE)</f>
        <v>LC</v>
      </c>
    </row>
    <row r="3585" spans="1:45" x14ac:dyDescent="0.3">
      <c r="A3585">
        <v>19</v>
      </c>
      <c r="B3585" s="2" t="s">
        <v>983</v>
      </c>
      <c r="C3585" s="2" t="s">
        <v>1009</v>
      </c>
      <c r="D3585" s="2" t="s">
        <v>1012</v>
      </c>
      <c r="E3585" s="2" t="s">
        <v>1123</v>
      </c>
      <c r="F3585">
        <v>2</v>
      </c>
      <c r="G3585" s="1">
        <v>41660</v>
      </c>
      <c r="H3585" s="61">
        <v>2014</v>
      </c>
      <c r="I3585" s="5" t="s">
        <v>986</v>
      </c>
      <c r="J3585" s="1">
        <v>41677</v>
      </c>
      <c r="K3585" s="66">
        <v>2</v>
      </c>
      <c r="L3585" t="str">
        <f t="shared" si="401"/>
        <v>Somero</v>
      </c>
      <c r="M3585" s="2" t="s">
        <v>1028</v>
      </c>
      <c r="N3585" t="str">
        <f>VLOOKUP(M3585,spp!A:B,2,FALSE)</f>
        <v>Thalassoma lucasanum</v>
      </c>
      <c r="O3585">
        <f t="shared" si="400"/>
        <v>2</v>
      </c>
      <c r="Q3585">
        <v>2</v>
      </c>
      <c r="AJ3585">
        <f>VLOOKUP(M3585,spp!A:C,3,FALSE)</f>
        <v>1.261E-2</v>
      </c>
      <c r="AK3585">
        <f>VLOOKUP(M3585,spp!A:D,4,FALSE)</f>
        <v>2</v>
      </c>
      <c r="AL3585">
        <f t="shared" si="395"/>
        <v>1.418625</v>
      </c>
      <c r="AM3585">
        <f t="shared" si="396"/>
        <v>3.5465625000000001E-2</v>
      </c>
      <c r="AN3585">
        <f t="shared" si="397"/>
        <v>0.35465625000000001</v>
      </c>
      <c r="AO3585">
        <f t="shared" si="398"/>
        <v>3.5465624999999999E-4</v>
      </c>
      <c r="AP3585">
        <f t="shared" si="399"/>
        <v>0.04</v>
      </c>
      <c r="AQ3585">
        <f>VLOOKUP(M3585,spp!A:H,8,FALSE)</f>
        <v>3.5</v>
      </c>
      <c r="AR3585" t="str">
        <f>VLOOKUP(M3585,spp!A:K,10,FALSE)</f>
        <v>Depredador</v>
      </c>
      <c r="AS3585" t="str">
        <f>VLOOKUP(M3585,spp!A:L,12,FALSE)</f>
        <v>LC</v>
      </c>
    </row>
    <row r="3586" spans="1:45" x14ac:dyDescent="0.3">
      <c r="A3586">
        <v>19</v>
      </c>
      <c r="B3586" s="2" t="s">
        <v>983</v>
      </c>
      <c r="C3586" s="2" t="s">
        <v>1009</v>
      </c>
      <c r="D3586" s="2" t="s">
        <v>1012</v>
      </c>
      <c r="E3586" s="2" t="s">
        <v>1123</v>
      </c>
      <c r="F3586">
        <v>3</v>
      </c>
      <c r="G3586" s="1">
        <v>41660</v>
      </c>
      <c r="H3586" s="61">
        <v>2014</v>
      </c>
      <c r="I3586" s="5" t="s">
        <v>986</v>
      </c>
      <c r="J3586" s="1">
        <v>41677</v>
      </c>
      <c r="K3586" s="66">
        <v>2</v>
      </c>
      <c r="L3586" t="str">
        <f t="shared" si="401"/>
        <v>Somero</v>
      </c>
      <c r="M3586" s="2" t="s">
        <v>1019</v>
      </c>
      <c r="N3586" t="str">
        <f>VLOOKUP(M3586,spp!A:B,2,FALSE)</f>
        <v>Stegastes acapulcoensis</v>
      </c>
      <c r="O3586">
        <f t="shared" si="400"/>
        <v>5</v>
      </c>
      <c r="Q3586">
        <v>5</v>
      </c>
      <c r="AJ3586">
        <f>VLOOKUP(M3586,spp!A:C,3,FALSE)</f>
        <v>3.49E-2</v>
      </c>
      <c r="AK3586">
        <f>VLOOKUP(M3586,spp!A:D,4,FALSE)</f>
        <v>2</v>
      </c>
      <c r="AL3586">
        <f t="shared" si="395"/>
        <v>9.8156250000000007</v>
      </c>
      <c r="AM3586">
        <f t="shared" si="396"/>
        <v>0.24539062500000003</v>
      </c>
      <c r="AN3586">
        <f t="shared" si="397"/>
        <v>2.4539062500000002</v>
      </c>
      <c r="AO3586">
        <f t="shared" si="398"/>
        <v>2.4539062500000004E-3</v>
      </c>
      <c r="AP3586">
        <f t="shared" si="399"/>
        <v>0.1</v>
      </c>
      <c r="AQ3586">
        <f>VLOOKUP(M3586,spp!A:H,8,FALSE)</f>
        <v>2</v>
      </c>
      <c r="AR3586" t="str">
        <f>VLOOKUP(M3586,spp!A:K,10,FALSE)</f>
        <v>Herbívoro</v>
      </c>
      <c r="AS3586" t="str">
        <f>VLOOKUP(M3586,spp!A:L,12,FALSE)</f>
        <v>LC</v>
      </c>
    </row>
    <row r="3587" spans="1:45" x14ac:dyDescent="0.3">
      <c r="A3587">
        <v>19</v>
      </c>
      <c r="B3587" s="2" t="s">
        <v>983</v>
      </c>
      <c r="C3587" s="2" t="s">
        <v>1009</v>
      </c>
      <c r="D3587" s="2" t="s">
        <v>1012</v>
      </c>
      <c r="E3587" s="2" t="s">
        <v>1123</v>
      </c>
      <c r="F3587">
        <v>3</v>
      </c>
      <c r="G3587" s="1">
        <v>41660</v>
      </c>
      <c r="H3587" s="61">
        <v>2014</v>
      </c>
      <c r="I3587" s="5" t="s">
        <v>986</v>
      </c>
      <c r="J3587" s="1">
        <v>41677</v>
      </c>
      <c r="K3587" s="66">
        <v>2</v>
      </c>
      <c r="L3587" t="str">
        <f t="shared" si="401"/>
        <v>Somero</v>
      </c>
      <c r="M3587" s="2" t="s">
        <v>1058</v>
      </c>
      <c r="N3587" t="str">
        <f>VLOOKUP(M3587,spp!A:B,2,FALSE)</f>
        <v>Serranus psittacinus</v>
      </c>
      <c r="O3587">
        <f t="shared" si="400"/>
        <v>1</v>
      </c>
      <c r="Q3587">
        <v>1</v>
      </c>
      <c r="AJ3587">
        <f>VLOOKUP(M3587,spp!A:C,3,FALSE)</f>
        <v>1</v>
      </c>
      <c r="AK3587">
        <f>VLOOKUP(M3587,spp!A:D,4,FALSE)</f>
        <v>2</v>
      </c>
      <c r="AL3587">
        <f t="shared" si="395"/>
        <v>56.25</v>
      </c>
      <c r="AM3587">
        <f t="shared" si="396"/>
        <v>1.40625</v>
      </c>
      <c r="AN3587">
        <f t="shared" si="397"/>
        <v>14.0625</v>
      </c>
      <c r="AO3587">
        <f t="shared" si="398"/>
        <v>1.40625E-2</v>
      </c>
      <c r="AP3587">
        <f t="shared" si="399"/>
        <v>0.02</v>
      </c>
      <c r="AQ3587">
        <f>VLOOKUP(M3587,spp!A:H,8,FALSE)</f>
        <v>3.6</v>
      </c>
      <c r="AR3587" t="str">
        <f>VLOOKUP(M3587,spp!A:K,10,FALSE)</f>
        <v>Depredador</v>
      </c>
      <c r="AS3587" t="str">
        <f>VLOOKUP(M3587,spp!A:L,12,FALSE)</f>
        <v>LC</v>
      </c>
    </row>
    <row r="3588" spans="1:45" x14ac:dyDescent="0.3">
      <c r="A3588">
        <v>19</v>
      </c>
      <c r="B3588" s="2" t="s">
        <v>983</v>
      </c>
      <c r="C3588" s="2" t="s">
        <v>1009</v>
      </c>
      <c r="D3588" s="2" t="s">
        <v>1012</v>
      </c>
      <c r="E3588" s="2" t="s">
        <v>1123</v>
      </c>
      <c r="F3588">
        <v>3</v>
      </c>
      <c r="G3588" s="1">
        <v>41660</v>
      </c>
      <c r="H3588" s="61">
        <v>2014</v>
      </c>
      <c r="I3588" s="5" t="s">
        <v>986</v>
      </c>
      <c r="J3588" s="1">
        <v>41677</v>
      </c>
      <c r="K3588" s="66">
        <v>2</v>
      </c>
      <c r="L3588" t="str">
        <f t="shared" si="401"/>
        <v>Somero</v>
      </c>
      <c r="M3588" s="2" t="s">
        <v>1028</v>
      </c>
      <c r="N3588" t="str">
        <f>VLOOKUP(M3588,spp!A:B,2,FALSE)</f>
        <v>Thalassoma lucasanum</v>
      </c>
      <c r="O3588">
        <f t="shared" si="400"/>
        <v>2</v>
      </c>
      <c r="Q3588">
        <v>2</v>
      </c>
      <c r="AJ3588">
        <f>VLOOKUP(M3588,spp!A:C,3,FALSE)</f>
        <v>1.261E-2</v>
      </c>
      <c r="AK3588">
        <f>VLOOKUP(M3588,spp!A:D,4,FALSE)</f>
        <v>2</v>
      </c>
      <c r="AL3588">
        <f t="shared" ref="AL3588:AL3590" si="402">((AJ3588*$P$2^AK3588)*P3588)+((AJ3588*$Q$2^AK3588)*Q3588)+((AJ3588*$R$2^AK3588)*R3588)+((AJ3588*$S$2^AK3588)*S3588)+((AJ3588*$T$2^AK3588)*T3588)+((AJ3588*$U$2^AK3588)*U3588)+((AJ3588*$V$2^AK3588)*V3588)+((AJ3588*$W$2^AK3588)*W3588)+((AJ3588*$X$2^AK3588)*X3588)+((AJ3588*$Y$2^AK3588)*Y3588)+((AJ3588*$Z$2^AK3588)*Z3588)+((AJ3588*$AA$2^AK3588)*AA3588)+((AJ3588*$AB$2^AK3588)*AB3588)+ ((AJ3588*$AC$2^AK3588)*AC3588)+((AJ3588*$AD$2^AK3588)*AD3588)+((AJ3588*$AE$2^AK3588)*AE3588)+((AJ3588*$AF$2^AK3588)*AF3588)+((AJ3588*$AG$2^AK3588)*AG3588)+((AJ3588*$AH$2^AK3588)*AH3588)</f>
        <v>1.418625</v>
      </c>
      <c r="AM3588">
        <f t="shared" ref="AM3588:AM3590" si="403">AL3588/40</f>
        <v>3.5465625000000001E-2</v>
      </c>
      <c r="AN3588">
        <f t="shared" ref="AN3588:AN3590" si="404">AM3588*10</f>
        <v>0.35465625000000001</v>
      </c>
      <c r="AO3588">
        <f t="shared" ref="AO3588:AO3590" si="405">AN3588/1000</f>
        <v>3.5465624999999999E-4</v>
      </c>
      <c r="AP3588">
        <f t="shared" ref="AP3588:AP3590" si="406">O3588/$C$1</f>
        <v>0.04</v>
      </c>
      <c r="AQ3588">
        <f>VLOOKUP(M3588,spp!A:H,8,FALSE)</f>
        <v>3.5</v>
      </c>
      <c r="AR3588" t="str">
        <f>VLOOKUP(M3588,spp!A:K,10,FALSE)</f>
        <v>Depredador</v>
      </c>
      <c r="AS3588" t="str">
        <f>VLOOKUP(M3588,spp!A:L,12,FALSE)</f>
        <v>LC</v>
      </c>
    </row>
    <row r="3589" spans="1:45" x14ac:dyDescent="0.3">
      <c r="A3589">
        <v>19</v>
      </c>
      <c r="B3589" s="2" t="s">
        <v>983</v>
      </c>
      <c r="C3589" s="2" t="s">
        <v>1009</v>
      </c>
      <c r="D3589" s="2" t="s">
        <v>1012</v>
      </c>
      <c r="E3589" s="2" t="s">
        <v>1123</v>
      </c>
      <c r="F3589">
        <v>3</v>
      </c>
      <c r="G3589" s="1">
        <v>41660</v>
      </c>
      <c r="H3589" s="61">
        <v>2014</v>
      </c>
      <c r="I3589" s="5" t="s">
        <v>986</v>
      </c>
      <c r="J3589" s="1">
        <v>41677</v>
      </c>
      <c r="K3589" s="66">
        <v>2</v>
      </c>
      <c r="L3589" t="str">
        <f t="shared" si="401"/>
        <v>Somero</v>
      </c>
      <c r="M3589" s="2" t="s">
        <v>1017</v>
      </c>
      <c r="N3589" t="str">
        <f>VLOOKUP(M3589,spp!A:B,2,FALSE)</f>
        <v>Halichoeres dispilus</v>
      </c>
      <c r="O3589">
        <f t="shared" si="400"/>
        <v>15</v>
      </c>
      <c r="Q3589">
        <v>15</v>
      </c>
      <c r="AJ3589">
        <f>VLOOKUP(M3589,spp!A:C,3,FALSE)</f>
        <v>1.26E-2</v>
      </c>
      <c r="AK3589">
        <f>VLOOKUP(M3589,spp!A:D,4,FALSE)</f>
        <v>3</v>
      </c>
      <c r="AL3589">
        <f t="shared" si="402"/>
        <v>79.734375</v>
      </c>
      <c r="AM3589">
        <f t="shared" si="403"/>
        <v>1.993359375</v>
      </c>
      <c r="AN3589">
        <f t="shared" si="404"/>
        <v>19.93359375</v>
      </c>
      <c r="AO3589">
        <f t="shared" si="405"/>
        <v>1.9933593749999999E-2</v>
      </c>
      <c r="AP3589">
        <f t="shared" si="406"/>
        <v>0.3</v>
      </c>
      <c r="AQ3589">
        <f>VLOOKUP(M3589,spp!A:H,8,FALSE)</f>
        <v>3.9</v>
      </c>
      <c r="AR3589" t="str">
        <f>VLOOKUP(M3589,spp!A:K,10,FALSE)</f>
        <v>Depredador</v>
      </c>
      <c r="AS3589" t="str">
        <f>VLOOKUP(M3589,spp!A:L,12,FALSE)</f>
        <v>LC</v>
      </c>
    </row>
    <row r="3590" spans="1:45" x14ac:dyDescent="0.3">
      <c r="A3590">
        <v>19</v>
      </c>
      <c r="B3590" s="2" t="s">
        <v>983</v>
      </c>
      <c r="C3590" s="2" t="s">
        <v>1009</v>
      </c>
      <c r="D3590" s="2" t="s">
        <v>1012</v>
      </c>
      <c r="E3590" s="2" t="s">
        <v>1123</v>
      </c>
      <c r="F3590">
        <v>3</v>
      </c>
      <c r="G3590" s="1">
        <v>41660</v>
      </c>
      <c r="H3590" s="61">
        <v>2014</v>
      </c>
      <c r="I3590" s="5" t="s">
        <v>986</v>
      </c>
      <c r="J3590" s="1">
        <v>41677</v>
      </c>
      <c r="K3590" s="66">
        <v>2</v>
      </c>
      <c r="L3590" t="str">
        <f t="shared" si="401"/>
        <v>Somero</v>
      </c>
      <c r="M3590" s="2" t="s">
        <v>1082</v>
      </c>
      <c r="N3590" t="str">
        <f>VLOOKUP(M3590,spp!A:B,2,FALSE)</f>
        <v>Apogon dovii</v>
      </c>
      <c r="O3590">
        <f t="shared" si="400"/>
        <v>2</v>
      </c>
      <c r="P3590">
        <v>2</v>
      </c>
      <c r="AJ3590">
        <f>VLOOKUP(M3590,spp!A:C,3,FALSE)</f>
        <v>1.41E-2</v>
      </c>
      <c r="AK3590">
        <f>VLOOKUP(M3590,spp!A:D,4,FALSE)</f>
        <v>3.1286</v>
      </c>
      <c r="AL3590">
        <f t="shared" si="402"/>
        <v>0.49572887866705612</v>
      </c>
      <c r="AM3590">
        <f t="shared" si="403"/>
        <v>1.2393221966676403E-2</v>
      </c>
      <c r="AN3590">
        <f t="shared" si="404"/>
        <v>0.12393221966676403</v>
      </c>
      <c r="AO3590">
        <f t="shared" si="405"/>
        <v>1.2393221966676402E-4</v>
      </c>
      <c r="AP3590">
        <f t="shared" si="406"/>
        <v>0.04</v>
      </c>
      <c r="AQ3590">
        <f>VLOOKUP(M3590,spp!A:H,8,FALSE)</f>
        <v>3.4</v>
      </c>
      <c r="AR3590" t="str">
        <f>VLOOKUP(M3590,spp!A:K,10,FALSE)</f>
        <v>Planctívoro</v>
      </c>
      <c r="AS3590" t="str">
        <f>VLOOKUP(M3590,spp!A:L,12,FALSE)</f>
        <v>LC</v>
      </c>
    </row>
    <row r="3591" spans="1:45" x14ac:dyDescent="0.3">
      <c r="A3591">
        <v>24</v>
      </c>
      <c r="B3591" s="2" t="s">
        <v>1113</v>
      </c>
      <c r="C3591" s="2" t="s">
        <v>1114</v>
      </c>
      <c r="D3591" s="2" t="s">
        <v>1124</v>
      </c>
      <c r="E3591" s="2" t="s">
        <v>1394</v>
      </c>
      <c r="F3591">
        <v>1</v>
      </c>
      <c r="G3591" s="1">
        <v>41674</v>
      </c>
      <c r="H3591" s="61">
        <v>2014</v>
      </c>
      <c r="I3591" s="5" t="s">
        <v>986</v>
      </c>
      <c r="J3591" s="1">
        <v>41680</v>
      </c>
      <c r="K3591" s="66">
        <v>7.2</v>
      </c>
      <c r="L3591" t="str">
        <f t="shared" si="401"/>
        <v>Profundo</v>
      </c>
      <c r="M3591" s="2" t="s">
        <v>1019</v>
      </c>
      <c r="N3591" t="str">
        <f>VLOOKUP(M3591,spp!A:B,2,FALSE)</f>
        <v>Stegastes acapulcoensis</v>
      </c>
      <c r="O3591">
        <f t="shared" si="400"/>
        <v>14</v>
      </c>
      <c r="P3591" s="67" t="s">
        <v>1398</v>
      </c>
      <c r="R3591">
        <v>14</v>
      </c>
      <c r="AJ3591">
        <f>VLOOKUP(M3591,spp!A:C,3,FALSE)</f>
        <v>3.49E-2</v>
      </c>
      <c r="AK3591">
        <f>VLOOKUP(M3591,spp!A:D,4,FALSE)</f>
        <v>2</v>
      </c>
      <c r="AL3591" t="e">
        <f t="shared" ref="AL3591:AL3651" si="407">((AJ3591*$P$2^AK3591)*P3591)+((AJ3591*$Q$2^AK3591)*Q3591)+((AJ3591*$R$2^AK3591)*R3591)+((AJ3591*$S$2^AK3591)*S3591)+((AJ3591*$T$2^AK3591)*T3591)+((AJ3591*$U$2^AK3591)*U3591)+((AJ3591*$V$2^AK3591)*V3591)+((AJ3591*$W$2^AK3591)*W3591)+((AJ3591*$X$2^AK3591)*X3591)+((AJ3591*$Y$2^AK3591)*Y3591)+((AJ3591*$Z$2^AK3591)*Z3591)+((AJ3591*$AA$2^AK3591)*AA3591)+((AJ3591*$AB$2^AK3591)*AB3591)+ ((AJ3591*$AC$2^AK3591)*AC3591)+((AJ3591*$AD$2^AK3591)*AD3591)+((AJ3591*$AE$2^AK3591)*AE3591)+((AJ3591*$AF$2^AK3591)*AF3591)+((AJ3591*$AG$2^AK3591)*AG3591)+((AJ3591*$AH$2^AK3591)*AH3591)</f>
        <v>#VALUE!</v>
      </c>
      <c r="AM3591" t="e">
        <f t="shared" ref="AM3591:AM3651" si="408">AL3591/40</f>
        <v>#VALUE!</v>
      </c>
      <c r="AN3591" t="e">
        <f t="shared" ref="AN3591:AN3651" si="409">AM3591*10</f>
        <v>#VALUE!</v>
      </c>
      <c r="AO3591" t="e">
        <f t="shared" ref="AO3591:AO3651" si="410">AN3591/1000</f>
        <v>#VALUE!</v>
      </c>
      <c r="AP3591">
        <f t="shared" ref="AP3591:AP3651" si="411">O3591/$C$1</f>
        <v>0.28000000000000003</v>
      </c>
      <c r="AQ3591">
        <f>VLOOKUP(M3591,spp!A:H,8,FALSE)</f>
        <v>2</v>
      </c>
      <c r="AR3591" t="str">
        <f>VLOOKUP(M3591,spp!A:K,10,FALSE)</f>
        <v>Herbívoro</v>
      </c>
      <c r="AS3591" t="str">
        <f>VLOOKUP(M3591,spp!A:L,12,FALSE)</f>
        <v>LC</v>
      </c>
    </row>
    <row r="3592" spans="1:45" x14ac:dyDescent="0.3">
      <c r="A3592">
        <v>24</v>
      </c>
      <c r="B3592" s="2" t="s">
        <v>1113</v>
      </c>
      <c r="C3592" s="2" t="s">
        <v>1114</v>
      </c>
      <c r="D3592" s="2" t="s">
        <v>1124</v>
      </c>
      <c r="E3592" s="2" t="s">
        <v>1394</v>
      </c>
      <c r="F3592">
        <v>1</v>
      </c>
      <c r="G3592" s="1">
        <v>41674</v>
      </c>
      <c r="H3592" s="61">
        <v>2014</v>
      </c>
      <c r="I3592" s="5" t="s">
        <v>986</v>
      </c>
      <c r="J3592" s="1">
        <v>41680</v>
      </c>
      <c r="K3592" s="66">
        <v>7.2</v>
      </c>
      <c r="L3592" t="str">
        <f t="shared" si="401"/>
        <v>Profundo</v>
      </c>
      <c r="M3592" s="2" t="s">
        <v>1041</v>
      </c>
      <c r="N3592" t="str">
        <f>VLOOKUP(M3592,spp!A:B,2,FALSE)</f>
        <v>Chromis atrilobata</v>
      </c>
      <c r="O3592">
        <f t="shared" si="400"/>
        <v>600</v>
      </c>
      <c r="Q3592">
        <v>600</v>
      </c>
      <c r="AJ3592">
        <f>VLOOKUP(M3592,spp!A:C,3,FALSE)</f>
        <v>5</v>
      </c>
      <c r="AK3592">
        <f>VLOOKUP(M3592,spp!A:D,4,FALSE)</f>
        <v>3.41655</v>
      </c>
      <c r="AL3592">
        <f t="shared" si="407"/>
        <v>2929623.5235565156</v>
      </c>
      <c r="AM3592">
        <f t="shared" si="408"/>
        <v>73240.588088912889</v>
      </c>
      <c r="AN3592">
        <f t="shared" si="409"/>
        <v>732405.88088912889</v>
      </c>
      <c r="AO3592">
        <f t="shared" si="410"/>
        <v>732.40588088912887</v>
      </c>
      <c r="AP3592">
        <f t="shared" si="411"/>
        <v>12</v>
      </c>
      <c r="AQ3592">
        <f>VLOOKUP(M3592,spp!A:H,8,FALSE)</f>
        <v>3.4</v>
      </c>
      <c r="AR3592" t="str">
        <f>VLOOKUP(M3592,spp!A:K,10,FALSE)</f>
        <v>Planctívoro</v>
      </c>
      <c r="AS3592" t="str">
        <f>VLOOKUP(M3592,spp!A:L,12,FALSE)</f>
        <v>LC</v>
      </c>
    </row>
    <row r="3593" spans="1:45" x14ac:dyDescent="0.3">
      <c r="A3593">
        <v>24</v>
      </c>
      <c r="B3593" s="2" t="s">
        <v>1113</v>
      </c>
      <c r="C3593" s="2" t="s">
        <v>1114</v>
      </c>
      <c r="D3593" s="2" t="s">
        <v>1124</v>
      </c>
      <c r="E3593" s="2" t="s">
        <v>1394</v>
      </c>
      <c r="F3593">
        <v>1</v>
      </c>
      <c r="G3593" s="1">
        <v>41674</v>
      </c>
      <c r="H3593" s="61">
        <v>2014</v>
      </c>
      <c r="I3593" s="5" t="s">
        <v>986</v>
      </c>
      <c r="J3593" s="1">
        <v>41680</v>
      </c>
      <c r="K3593" s="66">
        <v>7.2</v>
      </c>
      <c r="L3593" t="str">
        <f t="shared" si="401"/>
        <v>Profundo</v>
      </c>
      <c r="M3593" s="2" t="s">
        <v>1028</v>
      </c>
      <c r="N3593" t="str">
        <f>VLOOKUP(M3593,spp!A:B,2,FALSE)</f>
        <v>Thalassoma lucasanum</v>
      </c>
      <c r="O3593">
        <f t="shared" si="400"/>
        <v>13</v>
      </c>
      <c r="P3593">
        <v>3</v>
      </c>
      <c r="Q3593">
        <v>6</v>
      </c>
      <c r="R3593">
        <v>2</v>
      </c>
      <c r="S3593">
        <v>2</v>
      </c>
      <c r="AJ3593">
        <f>VLOOKUP(M3593,spp!A:C,3,FALSE)</f>
        <v>1.261E-2</v>
      </c>
      <c r="AK3593">
        <f>VLOOKUP(M3593,spp!A:D,4,FALSE)</f>
        <v>2</v>
      </c>
      <c r="AL3593">
        <f t="shared" si="407"/>
        <v>16.1565625</v>
      </c>
      <c r="AM3593">
        <f t="shared" si="408"/>
        <v>0.4039140625</v>
      </c>
      <c r="AN3593">
        <f t="shared" si="409"/>
        <v>4.0391406249999999</v>
      </c>
      <c r="AO3593">
        <f t="shared" si="410"/>
        <v>4.0391406249999998E-3</v>
      </c>
      <c r="AP3593">
        <f t="shared" si="411"/>
        <v>0.26</v>
      </c>
      <c r="AQ3593">
        <f>VLOOKUP(M3593,spp!A:H,8,FALSE)</f>
        <v>3.5</v>
      </c>
      <c r="AR3593" t="str">
        <f>VLOOKUP(M3593,spp!A:K,10,FALSE)</f>
        <v>Depredador</v>
      </c>
      <c r="AS3593" t="str">
        <f>VLOOKUP(M3593,spp!A:L,12,FALSE)</f>
        <v>LC</v>
      </c>
    </row>
    <row r="3594" spans="1:45" x14ac:dyDescent="0.3">
      <c r="A3594">
        <v>24</v>
      </c>
      <c r="B3594" s="2" t="s">
        <v>1113</v>
      </c>
      <c r="C3594" s="2" t="s">
        <v>1114</v>
      </c>
      <c r="D3594" s="2" t="s">
        <v>1124</v>
      </c>
      <c r="E3594" s="2" t="s">
        <v>1394</v>
      </c>
      <c r="F3594">
        <v>1</v>
      </c>
      <c r="G3594" s="1">
        <v>41674</v>
      </c>
      <c r="H3594" s="61">
        <v>2014</v>
      </c>
      <c r="I3594" s="5" t="s">
        <v>986</v>
      </c>
      <c r="J3594" s="1">
        <v>41680</v>
      </c>
      <c r="K3594" s="66">
        <v>7.2</v>
      </c>
      <c r="L3594" t="str">
        <f t="shared" si="401"/>
        <v>Profundo</v>
      </c>
      <c r="M3594" s="2" t="s">
        <v>1053</v>
      </c>
      <c r="N3594" t="str">
        <f>VLOOKUP(M3594,spp!A:B,2,FALSE)</f>
        <v>Halichoeres chierchiae</v>
      </c>
      <c r="O3594">
        <f t="shared" si="400"/>
        <v>1</v>
      </c>
      <c r="S3594">
        <v>1</v>
      </c>
      <c r="AJ3594">
        <f>VLOOKUP(M3594,spp!A:C,3,FALSE)</f>
        <v>1.26E-2</v>
      </c>
      <c r="AK3594">
        <f>VLOOKUP(M3594,spp!A:D,4,FALSE)</f>
        <v>3</v>
      </c>
      <c r="AL3594">
        <f t="shared" si="407"/>
        <v>67.528125000000003</v>
      </c>
      <c r="AM3594">
        <f t="shared" si="408"/>
        <v>1.688203125</v>
      </c>
      <c r="AN3594">
        <f t="shared" si="409"/>
        <v>16.882031250000001</v>
      </c>
      <c r="AO3594">
        <f t="shared" si="410"/>
        <v>1.6882031250000002E-2</v>
      </c>
      <c r="AP3594">
        <f t="shared" si="411"/>
        <v>0.02</v>
      </c>
      <c r="AQ3594">
        <f>VLOOKUP(M3594,spp!A:H,8,FALSE)</f>
        <v>3.5</v>
      </c>
      <c r="AR3594" t="str">
        <f>VLOOKUP(M3594,spp!A:K,10,FALSE)</f>
        <v>Depredador</v>
      </c>
      <c r="AS3594" t="str">
        <f>VLOOKUP(M3594,spp!A:L,12,FALSE)</f>
        <v>LC</v>
      </c>
    </row>
    <row r="3595" spans="1:45" x14ac:dyDescent="0.3">
      <c r="A3595">
        <v>24</v>
      </c>
      <c r="B3595" s="2" t="s">
        <v>1113</v>
      </c>
      <c r="C3595" s="2" t="s">
        <v>1114</v>
      </c>
      <c r="D3595" s="2" t="s">
        <v>1124</v>
      </c>
      <c r="E3595" s="2" t="s">
        <v>1394</v>
      </c>
      <c r="F3595">
        <v>1</v>
      </c>
      <c r="G3595" s="1">
        <v>41674</v>
      </c>
      <c r="H3595" s="61">
        <v>2014</v>
      </c>
      <c r="I3595" s="5" t="s">
        <v>986</v>
      </c>
      <c r="J3595" s="1">
        <v>41680</v>
      </c>
      <c r="K3595" s="66">
        <v>7.2</v>
      </c>
      <c r="L3595" t="str">
        <f t="shared" si="401"/>
        <v>Profundo</v>
      </c>
      <c r="M3595" s="2" t="s">
        <v>1020</v>
      </c>
      <c r="N3595" t="str">
        <f>VLOOKUP(M3595,spp!A:B,2,FALSE)</f>
        <v>Plagiotremus azaleus</v>
      </c>
      <c r="O3595">
        <f t="shared" si="400"/>
        <v>2</v>
      </c>
      <c r="Q3595">
        <v>2</v>
      </c>
      <c r="AJ3595">
        <f>VLOOKUP(M3595,spp!A:C,3,FALSE)</f>
        <v>4</v>
      </c>
      <c r="AK3595">
        <f>VLOOKUP(M3595,spp!A:D,4,FALSE)</f>
        <v>3</v>
      </c>
      <c r="AL3595">
        <f t="shared" si="407"/>
        <v>3375</v>
      </c>
      <c r="AM3595">
        <f t="shared" si="408"/>
        <v>84.375</v>
      </c>
      <c r="AN3595">
        <f t="shared" si="409"/>
        <v>843.75</v>
      </c>
      <c r="AO3595">
        <f t="shared" si="410"/>
        <v>0.84375</v>
      </c>
      <c r="AP3595">
        <f t="shared" si="411"/>
        <v>0.04</v>
      </c>
      <c r="AQ3595">
        <f>VLOOKUP(M3595,spp!A:H,8,FALSE)</f>
        <v>4</v>
      </c>
      <c r="AR3595" t="str">
        <f>VLOOKUP(M3595,spp!A:K,10,FALSE)</f>
        <v>Depredador Tope</v>
      </c>
      <c r="AS3595" t="str">
        <f>VLOOKUP(M3595,spp!A:L,12,FALSE)</f>
        <v>LC</v>
      </c>
    </row>
    <row r="3596" spans="1:45" x14ac:dyDescent="0.3">
      <c r="A3596">
        <v>24</v>
      </c>
      <c r="B3596" s="2" t="s">
        <v>1113</v>
      </c>
      <c r="C3596" s="2" t="s">
        <v>1114</v>
      </c>
      <c r="D3596" s="2" t="s">
        <v>1124</v>
      </c>
      <c r="E3596" s="2" t="s">
        <v>1394</v>
      </c>
      <c r="F3596">
        <v>1</v>
      </c>
      <c r="G3596" s="1">
        <v>41674</v>
      </c>
      <c r="H3596" s="61">
        <v>2014</v>
      </c>
      <c r="I3596" s="5" t="s">
        <v>986</v>
      </c>
      <c r="J3596" s="1">
        <v>41680</v>
      </c>
      <c r="K3596" s="66">
        <v>7.2</v>
      </c>
      <c r="L3596" t="str">
        <f t="shared" si="401"/>
        <v>Profundo</v>
      </c>
      <c r="M3596" s="2" t="s">
        <v>1026</v>
      </c>
      <c r="N3596" t="str">
        <f>VLOOKUP(M3596,spp!A:B,2,FALSE)</f>
        <v>Microspathodon dorsalis</v>
      </c>
      <c r="O3596">
        <f t="shared" si="400"/>
        <v>1</v>
      </c>
      <c r="T3596">
        <v>1</v>
      </c>
      <c r="AJ3596">
        <f>VLOOKUP(M3596,spp!A:C,3,FALSE)</f>
        <v>2</v>
      </c>
      <c r="AK3596">
        <f>VLOOKUP(M3596,spp!A:D,4,FALSE)</f>
        <v>3</v>
      </c>
      <c r="AL3596">
        <f t="shared" si="407"/>
        <v>31250</v>
      </c>
      <c r="AM3596">
        <f t="shared" si="408"/>
        <v>781.25</v>
      </c>
      <c r="AN3596">
        <f t="shared" si="409"/>
        <v>7812.5</v>
      </c>
      <c r="AO3596">
        <f t="shared" si="410"/>
        <v>7.8125</v>
      </c>
      <c r="AP3596">
        <f t="shared" si="411"/>
        <v>0.02</v>
      </c>
      <c r="AQ3596">
        <f>VLOOKUP(M3596,spp!A:H,8,FALSE)</f>
        <v>2.1</v>
      </c>
      <c r="AR3596" t="str">
        <f>VLOOKUP(M3596,spp!A:K,10,FALSE)</f>
        <v>Herbívoro</v>
      </c>
      <c r="AS3596" t="str">
        <f>VLOOKUP(M3596,spp!A:L,12,FALSE)</f>
        <v>LC</v>
      </c>
    </row>
    <row r="3597" spans="1:45" x14ac:dyDescent="0.3">
      <c r="A3597">
        <v>24</v>
      </c>
      <c r="B3597" s="2" t="s">
        <v>1113</v>
      </c>
      <c r="C3597" s="2" t="s">
        <v>1114</v>
      </c>
      <c r="D3597" s="2" t="s">
        <v>1124</v>
      </c>
      <c r="E3597" s="2" t="s">
        <v>1394</v>
      </c>
      <c r="F3597">
        <v>1</v>
      </c>
      <c r="G3597" s="1">
        <v>41674</v>
      </c>
      <c r="H3597" s="61">
        <v>2014</v>
      </c>
      <c r="I3597" s="5" t="s">
        <v>986</v>
      </c>
      <c r="J3597" s="1">
        <v>41680</v>
      </c>
      <c r="K3597" s="66">
        <v>7.2</v>
      </c>
      <c r="L3597" t="str">
        <f t="shared" si="401"/>
        <v>Profundo</v>
      </c>
      <c r="M3597" s="2" t="s">
        <v>1022</v>
      </c>
      <c r="N3597" t="str">
        <f>VLOOKUP(M3597,spp!A:B,2,FALSE)</f>
        <v>Epinephelus labriformis</v>
      </c>
      <c r="O3597">
        <f t="shared" si="400"/>
        <v>1</v>
      </c>
      <c r="S3597">
        <v>1</v>
      </c>
      <c r="AJ3597">
        <f>VLOOKUP(M3597,spp!A:C,3,FALSE)</f>
        <v>3</v>
      </c>
      <c r="AK3597">
        <f>VLOOKUP(M3597,spp!A:D,4,FALSE)</f>
        <v>2.9</v>
      </c>
      <c r="AL3597">
        <f t="shared" si="407"/>
        <v>12076.236118743216</v>
      </c>
      <c r="AM3597">
        <f t="shared" si="408"/>
        <v>301.90590296858039</v>
      </c>
      <c r="AN3597">
        <f t="shared" si="409"/>
        <v>3019.059029685804</v>
      </c>
      <c r="AO3597">
        <f t="shared" si="410"/>
        <v>3.019059029685804</v>
      </c>
      <c r="AP3597">
        <f t="shared" si="411"/>
        <v>0.02</v>
      </c>
      <c r="AQ3597">
        <f>VLOOKUP(M3597,spp!A:H,8,FALSE)</f>
        <v>4</v>
      </c>
      <c r="AR3597" t="str">
        <f>VLOOKUP(M3597,spp!A:K,10,FALSE)</f>
        <v>Depredador Tope</v>
      </c>
      <c r="AS3597" t="str">
        <f>VLOOKUP(M3597,spp!A:L,12,FALSE)</f>
        <v>LC</v>
      </c>
    </row>
    <row r="3598" spans="1:45" x14ac:dyDescent="0.3">
      <c r="A3598">
        <v>24</v>
      </c>
      <c r="B3598" s="2" t="s">
        <v>1113</v>
      </c>
      <c r="C3598" s="2" t="s">
        <v>1114</v>
      </c>
      <c r="D3598" s="2" t="s">
        <v>1124</v>
      </c>
      <c r="E3598" s="2" t="s">
        <v>1394</v>
      </c>
      <c r="F3598">
        <v>1</v>
      </c>
      <c r="G3598" s="1">
        <v>41674</v>
      </c>
      <c r="H3598" s="61">
        <v>2014</v>
      </c>
      <c r="I3598" s="5" t="s">
        <v>986</v>
      </c>
      <c r="J3598" s="1">
        <v>41680</v>
      </c>
      <c r="K3598" s="66">
        <v>7.2</v>
      </c>
      <c r="L3598" t="str">
        <f t="shared" si="401"/>
        <v>Profundo</v>
      </c>
      <c r="M3598" s="2" t="s">
        <v>1050</v>
      </c>
      <c r="N3598" t="str">
        <f>VLOOKUP(M3598,spp!A:B,2,FALSE)</f>
        <v>Stegastes flavilatus</v>
      </c>
      <c r="O3598">
        <f t="shared" si="400"/>
        <v>3</v>
      </c>
      <c r="R3598">
        <v>3</v>
      </c>
      <c r="AJ3598">
        <f>VLOOKUP(M3598,spp!A:C,3,FALSE)</f>
        <v>3.49E-2</v>
      </c>
      <c r="AK3598">
        <f>VLOOKUP(M3598,spp!A:D,4,FALSE)</f>
        <v>2</v>
      </c>
      <c r="AL3598">
        <f t="shared" si="407"/>
        <v>16.359375</v>
      </c>
      <c r="AM3598">
        <f t="shared" si="408"/>
        <v>0.40898437500000001</v>
      </c>
      <c r="AN3598">
        <f t="shared" si="409"/>
        <v>4.08984375</v>
      </c>
      <c r="AO3598">
        <f t="shared" si="410"/>
        <v>4.0898437499999997E-3</v>
      </c>
      <c r="AP3598">
        <f t="shared" si="411"/>
        <v>0.06</v>
      </c>
      <c r="AQ3598">
        <f>VLOOKUP(M3598,spp!A:H,8,FALSE)</f>
        <v>2</v>
      </c>
      <c r="AR3598" t="str">
        <f>VLOOKUP(M3598,spp!A:K,10,FALSE)</f>
        <v>Herbívoro</v>
      </c>
      <c r="AS3598" t="str">
        <f>VLOOKUP(M3598,spp!A:L,12,FALSE)</f>
        <v>LC</v>
      </c>
    </row>
    <row r="3599" spans="1:45" x14ac:dyDescent="0.3">
      <c r="A3599">
        <v>24</v>
      </c>
      <c r="B3599" s="2" t="s">
        <v>1113</v>
      </c>
      <c r="C3599" s="2" t="s">
        <v>1114</v>
      </c>
      <c r="D3599" s="2" t="s">
        <v>1124</v>
      </c>
      <c r="E3599" s="2" t="s">
        <v>1394</v>
      </c>
      <c r="F3599">
        <v>1</v>
      </c>
      <c r="G3599" s="1">
        <v>41674</v>
      </c>
      <c r="H3599" s="61">
        <v>2014</v>
      </c>
      <c r="I3599" s="5" t="s">
        <v>986</v>
      </c>
      <c r="J3599" s="1">
        <v>41680</v>
      </c>
      <c r="K3599" s="66">
        <v>7.2</v>
      </c>
      <c r="L3599" t="str">
        <f t="shared" si="401"/>
        <v>Profundo</v>
      </c>
      <c r="M3599" s="2" t="s">
        <v>1056</v>
      </c>
      <c r="N3599" t="str">
        <f>VLOOKUP(M3599,spp!A:B,2,FALSE)</f>
        <v>Canthigaster punctatissima</v>
      </c>
      <c r="O3599">
        <f t="shared" si="400"/>
        <v>2</v>
      </c>
      <c r="P3599">
        <v>2</v>
      </c>
      <c r="AJ3599">
        <f>VLOOKUP(M3599,spp!A:C,3,FALSE)</f>
        <v>1</v>
      </c>
      <c r="AK3599">
        <f>VLOOKUP(M3599,spp!A:D,4,FALSE)</f>
        <v>2</v>
      </c>
      <c r="AL3599">
        <f t="shared" si="407"/>
        <v>12.5</v>
      </c>
      <c r="AM3599">
        <f t="shared" si="408"/>
        <v>0.3125</v>
      </c>
      <c r="AN3599">
        <f t="shared" si="409"/>
        <v>3.125</v>
      </c>
      <c r="AO3599">
        <f t="shared" si="410"/>
        <v>3.1250000000000002E-3</v>
      </c>
      <c r="AP3599">
        <f t="shared" si="411"/>
        <v>0.04</v>
      </c>
      <c r="AQ3599">
        <f>VLOOKUP(M3599,spp!A:H,8,FALSE)</f>
        <v>3</v>
      </c>
      <c r="AR3599" t="str">
        <f>VLOOKUP(M3599,spp!A:K,10,FALSE)</f>
        <v>Depredador</v>
      </c>
      <c r="AS3599" t="str">
        <f>VLOOKUP(M3599,spp!A:L,12,FALSE)</f>
        <v>LC</v>
      </c>
    </row>
    <row r="3600" spans="1:45" x14ac:dyDescent="0.3">
      <c r="A3600">
        <v>24</v>
      </c>
      <c r="B3600" s="2" t="s">
        <v>1113</v>
      </c>
      <c r="C3600" s="2" t="s">
        <v>1114</v>
      </c>
      <c r="D3600" s="2" t="s">
        <v>1124</v>
      </c>
      <c r="E3600" s="2" t="s">
        <v>1394</v>
      </c>
      <c r="F3600">
        <v>1</v>
      </c>
      <c r="G3600" s="1">
        <v>41674</v>
      </c>
      <c r="H3600" s="61">
        <v>2014</v>
      </c>
      <c r="I3600" s="5" t="s">
        <v>986</v>
      </c>
      <c r="J3600" s="1">
        <v>41680</v>
      </c>
      <c r="K3600" s="66">
        <v>7.2</v>
      </c>
      <c r="L3600" t="str">
        <f t="shared" si="401"/>
        <v>Profundo</v>
      </c>
      <c r="M3600" s="2" t="s">
        <v>1040</v>
      </c>
      <c r="N3600" t="str">
        <f>VLOOKUP(M3600,spp!A:B,2,FALSE)</f>
        <v>Sufflamen verres</v>
      </c>
      <c r="O3600">
        <f t="shared" si="400"/>
        <v>1</v>
      </c>
      <c r="R3600">
        <v>1</v>
      </c>
      <c r="AJ3600">
        <f>VLOOKUP(M3600,spp!A:C,3,FALSE)</f>
        <v>2</v>
      </c>
      <c r="AK3600">
        <f>VLOOKUP(M3600,spp!A:D,4,FALSE)</f>
        <v>3</v>
      </c>
      <c r="AL3600">
        <f t="shared" si="407"/>
        <v>3906.25</v>
      </c>
      <c r="AM3600">
        <f t="shared" si="408"/>
        <v>97.65625</v>
      </c>
      <c r="AN3600">
        <f t="shared" si="409"/>
        <v>976.5625</v>
      </c>
      <c r="AO3600">
        <f t="shared" si="410"/>
        <v>0.9765625</v>
      </c>
      <c r="AP3600">
        <f t="shared" si="411"/>
        <v>0.02</v>
      </c>
      <c r="AQ3600">
        <f>VLOOKUP(M3600,spp!A:H,8,FALSE)</f>
        <v>3.3</v>
      </c>
      <c r="AR3600" t="str">
        <f>VLOOKUP(M3600,spp!A:K,10,FALSE)</f>
        <v>Depredador</v>
      </c>
      <c r="AS3600" t="str">
        <f>VLOOKUP(M3600,spp!A:L,12,FALSE)</f>
        <v>LC</v>
      </c>
    </row>
    <row r="3601" spans="1:45" x14ac:dyDescent="0.3">
      <c r="A3601">
        <v>24</v>
      </c>
      <c r="B3601" s="2" t="s">
        <v>1113</v>
      </c>
      <c r="C3601" s="2" t="s">
        <v>1114</v>
      </c>
      <c r="D3601" s="2" t="s">
        <v>1124</v>
      </c>
      <c r="E3601" s="2" t="s">
        <v>1394</v>
      </c>
      <c r="F3601">
        <v>1</v>
      </c>
      <c r="G3601" s="1">
        <v>41674</v>
      </c>
      <c r="H3601" s="61">
        <v>2014</v>
      </c>
      <c r="I3601" s="5" t="s">
        <v>986</v>
      </c>
      <c r="J3601" s="1">
        <v>41680</v>
      </c>
      <c r="K3601" s="66">
        <v>7.2</v>
      </c>
      <c r="L3601" t="str">
        <f t="shared" si="401"/>
        <v>Profundo</v>
      </c>
      <c r="M3601" s="2" t="s">
        <v>1031</v>
      </c>
      <c r="N3601" t="str">
        <f>VLOOKUP(M3601,spp!A:B,2,FALSE)</f>
        <v>Ophioblennius steindachneri</v>
      </c>
      <c r="O3601">
        <f t="shared" si="400"/>
        <v>1</v>
      </c>
      <c r="Q3601">
        <v>1</v>
      </c>
      <c r="AJ3601">
        <f>VLOOKUP(M3601,spp!A:C,3,FALSE)</f>
        <v>3</v>
      </c>
      <c r="AK3601">
        <f>VLOOKUP(M3601,spp!A:D,4,FALSE)</f>
        <v>2.379</v>
      </c>
      <c r="AL3601">
        <f t="shared" si="407"/>
        <v>362.15292759506724</v>
      </c>
      <c r="AM3601">
        <f t="shared" si="408"/>
        <v>9.053823189876681</v>
      </c>
      <c r="AN3601">
        <f t="shared" si="409"/>
        <v>90.53823189876681</v>
      </c>
      <c r="AO3601">
        <f t="shared" si="410"/>
        <v>9.0538231898766808E-2</v>
      </c>
      <c r="AP3601">
        <f t="shared" si="411"/>
        <v>0.02</v>
      </c>
      <c r="AQ3601">
        <f>VLOOKUP(M3601,spp!A:H,8,FALSE)</f>
        <v>2.7</v>
      </c>
      <c r="AR3601" t="str">
        <f>VLOOKUP(M3601,spp!A:K,10,FALSE)</f>
        <v>Herbívoro</v>
      </c>
      <c r="AS3601" t="str">
        <f>VLOOKUP(M3601,spp!A:L,12,FALSE)</f>
        <v>LC</v>
      </c>
    </row>
    <row r="3602" spans="1:45" x14ac:dyDescent="0.3">
      <c r="A3602">
        <v>24</v>
      </c>
      <c r="B3602" s="2" t="s">
        <v>1113</v>
      </c>
      <c r="C3602" s="2" t="s">
        <v>1114</v>
      </c>
      <c r="D3602" s="2" t="s">
        <v>1124</v>
      </c>
      <c r="E3602" s="2" t="s">
        <v>1394</v>
      </c>
      <c r="F3602">
        <v>1</v>
      </c>
      <c r="G3602" s="1">
        <v>41674</v>
      </c>
      <c r="H3602" s="61">
        <v>2014</v>
      </c>
      <c r="I3602" s="5" t="s">
        <v>986</v>
      </c>
      <c r="J3602" s="1">
        <v>41680</v>
      </c>
      <c r="K3602" s="66">
        <v>7.2</v>
      </c>
      <c r="L3602" t="str">
        <f t="shared" si="401"/>
        <v>Profundo</v>
      </c>
      <c r="M3602" s="2" t="s">
        <v>1017</v>
      </c>
      <c r="N3602" t="str">
        <f>VLOOKUP(M3602,spp!A:B,2,FALSE)</f>
        <v>Halichoeres dispilus</v>
      </c>
      <c r="O3602">
        <f t="shared" si="400"/>
        <v>5</v>
      </c>
      <c r="Q3602">
        <v>5</v>
      </c>
      <c r="AJ3602">
        <f>VLOOKUP(M3602,spp!A:C,3,FALSE)</f>
        <v>1.26E-2</v>
      </c>
      <c r="AK3602">
        <f>VLOOKUP(M3602,spp!A:D,4,FALSE)</f>
        <v>3</v>
      </c>
      <c r="AL3602">
        <f t="shared" si="407"/>
        <v>26.578125</v>
      </c>
      <c r="AM3602">
        <f t="shared" si="408"/>
        <v>0.66445312499999998</v>
      </c>
      <c r="AN3602">
        <f t="shared" si="409"/>
        <v>6.64453125</v>
      </c>
      <c r="AO3602">
        <f t="shared" si="410"/>
        <v>6.6445312500000003E-3</v>
      </c>
      <c r="AP3602">
        <f t="shared" si="411"/>
        <v>0.1</v>
      </c>
      <c r="AQ3602">
        <f>VLOOKUP(M3602,spp!A:H,8,FALSE)</f>
        <v>3.9</v>
      </c>
      <c r="AR3602" t="str">
        <f>VLOOKUP(M3602,spp!A:K,10,FALSE)</f>
        <v>Depredador</v>
      </c>
      <c r="AS3602" t="str">
        <f>VLOOKUP(M3602,spp!A:L,12,FALSE)</f>
        <v>LC</v>
      </c>
    </row>
    <row r="3603" spans="1:45" x14ac:dyDescent="0.3">
      <c r="A3603">
        <v>24</v>
      </c>
      <c r="B3603" s="2" t="s">
        <v>1113</v>
      </c>
      <c r="C3603" s="2" t="s">
        <v>1114</v>
      </c>
      <c r="D3603" s="2" t="s">
        <v>1124</v>
      </c>
      <c r="E3603" s="2" t="s">
        <v>1394</v>
      </c>
      <c r="F3603">
        <v>2</v>
      </c>
      <c r="G3603" s="1">
        <v>41674</v>
      </c>
      <c r="H3603" s="61">
        <v>2014</v>
      </c>
      <c r="I3603" s="5" t="s">
        <v>986</v>
      </c>
      <c r="J3603" s="1">
        <v>41680</v>
      </c>
      <c r="K3603" s="66">
        <v>5.3</v>
      </c>
      <c r="L3603" t="str">
        <f t="shared" si="401"/>
        <v>Somero</v>
      </c>
      <c r="M3603" s="2" t="s">
        <v>1040</v>
      </c>
      <c r="N3603" t="str">
        <f>VLOOKUP(M3603,spp!A:B,2,FALSE)</f>
        <v>Sufflamen verres</v>
      </c>
      <c r="O3603">
        <f t="shared" si="400"/>
        <v>1</v>
      </c>
      <c r="R3603">
        <v>1</v>
      </c>
      <c r="AJ3603">
        <f>VLOOKUP(M3603,spp!A:C,3,FALSE)</f>
        <v>2</v>
      </c>
      <c r="AK3603">
        <f>VLOOKUP(M3603,spp!A:D,4,FALSE)</f>
        <v>3</v>
      </c>
      <c r="AL3603">
        <f t="shared" si="407"/>
        <v>3906.25</v>
      </c>
      <c r="AM3603">
        <f t="shared" si="408"/>
        <v>97.65625</v>
      </c>
      <c r="AN3603">
        <f t="shared" si="409"/>
        <v>976.5625</v>
      </c>
      <c r="AO3603">
        <f t="shared" si="410"/>
        <v>0.9765625</v>
      </c>
      <c r="AP3603">
        <f t="shared" si="411"/>
        <v>0.02</v>
      </c>
      <c r="AQ3603">
        <f>VLOOKUP(M3603,spp!A:H,8,FALSE)</f>
        <v>3.3</v>
      </c>
      <c r="AR3603" t="str">
        <f>VLOOKUP(M3603,spp!A:K,10,FALSE)</f>
        <v>Depredador</v>
      </c>
      <c r="AS3603" t="str">
        <f>VLOOKUP(M3603,spp!A:L,12,FALSE)</f>
        <v>LC</v>
      </c>
    </row>
    <row r="3604" spans="1:45" x14ac:dyDescent="0.3">
      <c r="A3604">
        <v>24</v>
      </c>
      <c r="B3604" s="2" t="s">
        <v>1113</v>
      </c>
      <c r="C3604" s="2" t="s">
        <v>1114</v>
      </c>
      <c r="D3604" s="2" t="s">
        <v>1124</v>
      </c>
      <c r="E3604" s="2" t="s">
        <v>1394</v>
      </c>
      <c r="F3604">
        <v>2</v>
      </c>
      <c r="G3604" s="1">
        <v>41674</v>
      </c>
      <c r="H3604" s="61">
        <v>2014</v>
      </c>
      <c r="I3604" s="5" t="s">
        <v>986</v>
      </c>
      <c r="J3604" s="1">
        <v>41680</v>
      </c>
      <c r="K3604" s="66">
        <v>5.3</v>
      </c>
      <c r="L3604" t="str">
        <f t="shared" si="401"/>
        <v>Somero</v>
      </c>
      <c r="M3604" s="2" t="s">
        <v>1028</v>
      </c>
      <c r="N3604" t="str">
        <f>VLOOKUP(M3604,spp!A:B,2,FALSE)</f>
        <v>Thalassoma lucasanum</v>
      </c>
      <c r="O3604">
        <f t="shared" si="400"/>
        <v>26</v>
      </c>
      <c r="P3604">
        <v>3</v>
      </c>
      <c r="Q3604">
        <v>20</v>
      </c>
      <c r="R3604">
        <v>2</v>
      </c>
      <c r="S3604">
        <v>1</v>
      </c>
      <c r="AJ3604">
        <f>VLOOKUP(M3604,spp!A:C,3,FALSE)</f>
        <v>1.261E-2</v>
      </c>
      <c r="AK3604">
        <f>VLOOKUP(M3604,spp!A:D,4,FALSE)</f>
        <v>2</v>
      </c>
      <c r="AL3604">
        <f t="shared" si="407"/>
        <v>22.225124999999998</v>
      </c>
      <c r="AM3604">
        <f t="shared" si="408"/>
        <v>0.55562812499999992</v>
      </c>
      <c r="AN3604">
        <f t="shared" si="409"/>
        <v>5.5562812499999996</v>
      </c>
      <c r="AO3604">
        <f t="shared" si="410"/>
        <v>5.5562812499999996E-3</v>
      </c>
      <c r="AP3604">
        <f t="shared" si="411"/>
        <v>0.52</v>
      </c>
      <c r="AQ3604">
        <f>VLOOKUP(M3604,spp!A:H,8,FALSE)</f>
        <v>3.5</v>
      </c>
      <c r="AR3604" t="str">
        <f>VLOOKUP(M3604,spp!A:K,10,FALSE)</f>
        <v>Depredador</v>
      </c>
      <c r="AS3604" t="str">
        <f>VLOOKUP(M3604,spp!A:L,12,FALSE)</f>
        <v>LC</v>
      </c>
    </row>
    <row r="3605" spans="1:45" x14ac:dyDescent="0.3">
      <c r="A3605">
        <v>24</v>
      </c>
      <c r="B3605" s="2" t="s">
        <v>1113</v>
      </c>
      <c r="C3605" s="2" t="s">
        <v>1114</v>
      </c>
      <c r="D3605" s="2" t="s">
        <v>1124</v>
      </c>
      <c r="E3605" s="2" t="s">
        <v>1394</v>
      </c>
      <c r="F3605">
        <v>2</v>
      </c>
      <c r="G3605" s="1">
        <v>41674</v>
      </c>
      <c r="H3605" s="61">
        <v>2014</v>
      </c>
      <c r="I3605" s="5" t="s">
        <v>986</v>
      </c>
      <c r="J3605" s="1">
        <v>41680</v>
      </c>
      <c r="K3605" s="66">
        <v>5.3</v>
      </c>
      <c r="L3605" t="str">
        <f t="shared" si="401"/>
        <v>Somero</v>
      </c>
      <c r="M3605" s="2" t="s">
        <v>1019</v>
      </c>
      <c r="N3605" t="str">
        <f>VLOOKUP(M3605,spp!A:B,2,FALSE)</f>
        <v>Stegastes acapulcoensis</v>
      </c>
      <c r="O3605">
        <f t="shared" si="400"/>
        <v>11</v>
      </c>
      <c r="R3605">
        <v>11</v>
      </c>
      <c r="AJ3605">
        <f>VLOOKUP(M3605,spp!A:C,3,FALSE)</f>
        <v>3.49E-2</v>
      </c>
      <c r="AK3605">
        <f>VLOOKUP(M3605,spp!A:D,4,FALSE)</f>
        <v>2</v>
      </c>
      <c r="AL3605">
        <f t="shared" si="407"/>
        <v>59.984375</v>
      </c>
      <c r="AM3605">
        <f t="shared" si="408"/>
        <v>1.4996093749999999</v>
      </c>
      <c r="AN3605">
        <f t="shared" si="409"/>
        <v>14.99609375</v>
      </c>
      <c r="AO3605">
        <f t="shared" si="410"/>
        <v>1.499609375E-2</v>
      </c>
      <c r="AP3605">
        <f t="shared" si="411"/>
        <v>0.22</v>
      </c>
      <c r="AQ3605">
        <f>VLOOKUP(M3605,spp!A:H,8,FALSE)</f>
        <v>2</v>
      </c>
      <c r="AR3605" t="str">
        <f>VLOOKUP(M3605,spp!A:K,10,FALSE)</f>
        <v>Herbívoro</v>
      </c>
      <c r="AS3605" t="str">
        <f>VLOOKUP(M3605,spp!A:L,12,FALSE)</f>
        <v>LC</v>
      </c>
    </row>
    <row r="3606" spans="1:45" x14ac:dyDescent="0.3">
      <c r="A3606">
        <v>24</v>
      </c>
      <c r="B3606" s="2" t="s">
        <v>1113</v>
      </c>
      <c r="C3606" s="2" t="s">
        <v>1114</v>
      </c>
      <c r="D3606" s="2" t="s">
        <v>1124</v>
      </c>
      <c r="E3606" s="2" t="s">
        <v>1394</v>
      </c>
      <c r="F3606">
        <v>2</v>
      </c>
      <c r="G3606" s="1">
        <v>41674</v>
      </c>
      <c r="H3606" s="61">
        <v>2014</v>
      </c>
      <c r="I3606" s="5" t="s">
        <v>986</v>
      </c>
      <c r="J3606" s="1">
        <v>41680</v>
      </c>
      <c r="K3606" s="66">
        <v>5.3</v>
      </c>
      <c r="L3606" t="str">
        <f t="shared" si="401"/>
        <v>Somero</v>
      </c>
      <c r="M3606" s="2" t="s">
        <v>1050</v>
      </c>
      <c r="N3606" t="str">
        <f>VLOOKUP(M3606,spp!A:B,2,FALSE)</f>
        <v>Stegastes flavilatus</v>
      </c>
      <c r="O3606">
        <f t="shared" si="400"/>
        <v>4</v>
      </c>
      <c r="P3606">
        <v>1</v>
      </c>
      <c r="R3606">
        <v>3</v>
      </c>
      <c r="AJ3606">
        <f>VLOOKUP(M3606,spp!A:C,3,FALSE)</f>
        <v>3.49E-2</v>
      </c>
      <c r="AK3606">
        <f>VLOOKUP(M3606,spp!A:D,4,FALSE)</f>
        <v>2</v>
      </c>
      <c r="AL3606">
        <f t="shared" si="407"/>
        <v>16.577500000000001</v>
      </c>
      <c r="AM3606">
        <f t="shared" si="408"/>
        <v>0.41443750000000001</v>
      </c>
      <c r="AN3606">
        <f t="shared" si="409"/>
        <v>4.1443750000000001</v>
      </c>
      <c r="AO3606">
        <f t="shared" si="410"/>
        <v>4.1443750000000005E-3</v>
      </c>
      <c r="AP3606">
        <f t="shared" si="411"/>
        <v>0.08</v>
      </c>
      <c r="AQ3606">
        <f>VLOOKUP(M3606,spp!A:H,8,FALSE)</f>
        <v>2</v>
      </c>
      <c r="AR3606" t="str">
        <f>VLOOKUP(M3606,spp!A:K,10,FALSE)</f>
        <v>Herbívoro</v>
      </c>
      <c r="AS3606" t="str">
        <f>VLOOKUP(M3606,spp!A:L,12,FALSE)</f>
        <v>LC</v>
      </c>
    </row>
    <row r="3607" spans="1:45" x14ac:dyDescent="0.3">
      <c r="A3607">
        <v>24</v>
      </c>
      <c r="B3607" s="2" t="s">
        <v>1113</v>
      </c>
      <c r="C3607" s="2" t="s">
        <v>1114</v>
      </c>
      <c r="D3607" s="2" t="s">
        <v>1124</v>
      </c>
      <c r="E3607" s="2" t="s">
        <v>1394</v>
      </c>
      <c r="F3607">
        <v>2</v>
      </c>
      <c r="G3607" s="1">
        <v>41674</v>
      </c>
      <c r="H3607" s="61">
        <v>2014</v>
      </c>
      <c r="I3607" s="5" t="s">
        <v>986</v>
      </c>
      <c r="J3607" s="1">
        <v>41680</v>
      </c>
      <c r="K3607" s="66">
        <v>5.3</v>
      </c>
      <c r="L3607" t="str">
        <f t="shared" si="401"/>
        <v>Somero</v>
      </c>
      <c r="M3607" s="2" t="s">
        <v>1056</v>
      </c>
      <c r="N3607" t="str">
        <f>VLOOKUP(M3607,spp!A:B,2,FALSE)</f>
        <v>Canthigaster punctatissima</v>
      </c>
      <c r="O3607">
        <f t="shared" si="400"/>
        <v>3</v>
      </c>
      <c r="P3607">
        <v>3</v>
      </c>
      <c r="AJ3607">
        <f>VLOOKUP(M3607,spp!A:C,3,FALSE)</f>
        <v>1</v>
      </c>
      <c r="AK3607">
        <f>VLOOKUP(M3607,spp!A:D,4,FALSE)</f>
        <v>2</v>
      </c>
      <c r="AL3607">
        <f t="shared" si="407"/>
        <v>18.75</v>
      </c>
      <c r="AM3607">
        <f t="shared" si="408"/>
        <v>0.46875</v>
      </c>
      <c r="AN3607">
        <f t="shared" si="409"/>
        <v>4.6875</v>
      </c>
      <c r="AO3607">
        <f t="shared" si="410"/>
        <v>4.6874999999999998E-3</v>
      </c>
      <c r="AP3607">
        <f t="shared" si="411"/>
        <v>0.06</v>
      </c>
      <c r="AQ3607">
        <f>VLOOKUP(M3607,spp!A:H,8,FALSE)</f>
        <v>3</v>
      </c>
      <c r="AR3607" t="str">
        <f>VLOOKUP(M3607,spp!A:K,10,FALSE)</f>
        <v>Depredador</v>
      </c>
      <c r="AS3607" t="str">
        <f>VLOOKUP(M3607,spp!A:L,12,FALSE)</f>
        <v>LC</v>
      </c>
    </row>
    <row r="3608" spans="1:45" x14ac:dyDescent="0.3">
      <c r="A3608">
        <v>24</v>
      </c>
      <c r="B3608" s="2" t="s">
        <v>1113</v>
      </c>
      <c r="C3608" s="2" t="s">
        <v>1114</v>
      </c>
      <c r="D3608" s="2" t="s">
        <v>1124</v>
      </c>
      <c r="E3608" s="2" t="s">
        <v>1394</v>
      </c>
      <c r="F3608">
        <v>2</v>
      </c>
      <c r="G3608" s="1">
        <v>41674</v>
      </c>
      <c r="H3608" s="61">
        <v>2014</v>
      </c>
      <c r="I3608" s="5" t="s">
        <v>986</v>
      </c>
      <c r="J3608" s="1">
        <v>41680</v>
      </c>
      <c r="K3608" s="66">
        <v>5.3</v>
      </c>
      <c r="L3608" t="str">
        <f t="shared" si="401"/>
        <v>Somero</v>
      </c>
      <c r="M3608" s="2" t="s">
        <v>1022</v>
      </c>
      <c r="N3608" t="str">
        <f>VLOOKUP(M3608,spp!A:B,2,FALSE)</f>
        <v>Epinephelus labriformis</v>
      </c>
      <c r="O3608">
        <f t="shared" si="400"/>
        <v>3</v>
      </c>
      <c r="S3608">
        <v>3</v>
      </c>
      <c r="AJ3608">
        <f>VLOOKUP(M3608,spp!A:C,3,FALSE)</f>
        <v>3</v>
      </c>
      <c r="AK3608">
        <f>VLOOKUP(M3608,spp!A:D,4,FALSE)</f>
        <v>2.9</v>
      </c>
      <c r="AL3608">
        <f t="shared" si="407"/>
        <v>36228.708356229647</v>
      </c>
      <c r="AM3608">
        <f t="shared" si="408"/>
        <v>905.71770890574112</v>
      </c>
      <c r="AN3608">
        <f t="shared" si="409"/>
        <v>9057.1770890574116</v>
      </c>
      <c r="AO3608">
        <f t="shared" si="410"/>
        <v>9.0571770890574115</v>
      </c>
      <c r="AP3608">
        <f t="shared" si="411"/>
        <v>0.06</v>
      </c>
      <c r="AQ3608">
        <f>VLOOKUP(M3608,spp!A:H,8,FALSE)</f>
        <v>4</v>
      </c>
      <c r="AR3608" t="str">
        <f>VLOOKUP(M3608,spp!A:K,10,FALSE)</f>
        <v>Depredador Tope</v>
      </c>
      <c r="AS3608" t="str">
        <f>VLOOKUP(M3608,spp!A:L,12,FALSE)</f>
        <v>LC</v>
      </c>
    </row>
    <row r="3609" spans="1:45" x14ac:dyDescent="0.3">
      <c r="A3609">
        <v>24</v>
      </c>
      <c r="B3609" s="2" t="s">
        <v>1113</v>
      </c>
      <c r="C3609" s="2" t="s">
        <v>1114</v>
      </c>
      <c r="D3609" s="2" t="s">
        <v>1124</v>
      </c>
      <c r="E3609" s="2" t="s">
        <v>1394</v>
      </c>
      <c r="F3609">
        <v>2</v>
      </c>
      <c r="G3609" s="1">
        <v>41674</v>
      </c>
      <c r="H3609" s="61">
        <v>2014</v>
      </c>
      <c r="I3609" s="5" t="s">
        <v>986</v>
      </c>
      <c r="J3609" s="1">
        <v>41680</v>
      </c>
      <c r="K3609" s="66">
        <v>5.3</v>
      </c>
      <c r="L3609" t="str">
        <f t="shared" si="401"/>
        <v>Somero</v>
      </c>
      <c r="M3609" s="2" t="s">
        <v>1026</v>
      </c>
      <c r="N3609" t="str">
        <f>VLOOKUP(M3609,spp!A:B,2,FALSE)</f>
        <v>Microspathodon dorsalis</v>
      </c>
      <c r="O3609">
        <f t="shared" si="400"/>
        <v>2</v>
      </c>
      <c r="T3609">
        <v>2</v>
      </c>
      <c r="AJ3609">
        <f>VLOOKUP(M3609,spp!A:C,3,FALSE)</f>
        <v>2</v>
      </c>
      <c r="AK3609">
        <f>VLOOKUP(M3609,spp!A:D,4,FALSE)</f>
        <v>3</v>
      </c>
      <c r="AL3609">
        <f t="shared" si="407"/>
        <v>62500</v>
      </c>
      <c r="AM3609">
        <f t="shared" si="408"/>
        <v>1562.5</v>
      </c>
      <c r="AN3609">
        <f t="shared" si="409"/>
        <v>15625</v>
      </c>
      <c r="AO3609">
        <f t="shared" si="410"/>
        <v>15.625</v>
      </c>
      <c r="AP3609">
        <f t="shared" si="411"/>
        <v>0.04</v>
      </c>
      <c r="AQ3609">
        <f>VLOOKUP(M3609,spp!A:H,8,FALSE)</f>
        <v>2.1</v>
      </c>
      <c r="AR3609" t="str">
        <f>VLOOKUP(M3609,spp!A:K,10,FALSE)</f>
        <v>Herbívoro</v>
      </c>
      <c r="AS3609" t="str">
        <f>VLOOKUP(M3609,spp!A:L,12,FALSE)</f>
        <v>LC</v>
      </c>
    </row>
    <row r="3610" spans="1:45" x14ac:dyDescent="0.3">
      <c r="A3610">
        <v>24</v>
      </c>
      <c r="B3610" s="2" t="s">
        <v>1113</v>
      </c>
      <c r="C3610" s="2" t="s">
        <v>1114</v>
      </c>
      <c r="D3610" s="2" t="s">
        <v>1124</v>
      </c>
      <c r="E3610" s="2" t="s">
        <v>1394</v>
      </c>
      <c r="F3610">
        <v>2</v>
      </c>
      <c r="G3610" s="1">
        <v>41674</v>
      </c>
      <c r="H3610" s="61">
        <v>2014</v>
      </c>
      <c r="I3610" s="5" t="s">
        <v>986</v>
      </c>
      <c r="J3610" s="1">
        <v>41680</v>
      </c>
      <c r="K3610" s="66">
        <v>5.3</v>
      </c>
      <c r="L3610" t="str">
        <f t="shared" si="401"/>
        <v>Somero</v>
      </c>
      <c r="M3610" s="2" t="s">
        <v>1017</v>
      </c>
      <c r="N3610" t="str">
        <f>VLOOKUP(M3610,spp!A:B,2,FALSE)</f>
        <v>Halichoeres dispilus</v>
      </c>
      <c r="O3610">
        <f t="shared" si="400"/>
        <v>14</v>
      </c>
      <c r="P3610">
        <v>8</v>
      </c>
      <c r="Q3610">
        <v>5</v>
      </c>
      <c r="R3610">
        <v>1</v>
      </c>
      <c r="AJ3610">
        <f>VLOOKUP(M3610,spp!A:C,3,FALSE)</f>
        <v>1.26E-2</v>
      </c>
      <c r="AK3610">
        <f>VLOOKUP(M3610,spp!A:D,4,FALSE)</f>
        <v>3</v>
      </c>
      <c r="AL3610">
        <f t="shared" si="407"/>
        <v>52.762500000000003</v>
      </c>
      <c r="AM3610">
        <f t="shared" si="408"/>
        <v>1.3190625</v>
      </c>
      <c r="AN3610">
        <f t="shared" si="409"/>
        <v>13.190625000000001</v>
      </c>
      <c r="AO3610">
        <f t="shared" si="410"/>
        <v>1.3190625000000001E-2</v>
      </c>
      <c r="AP3610">
        <f t="shared" si="411"/>
        <v>0.28000000000000003</v>
      </c>
      <c r="AQ3610">
        <f>VLOOKUP(M3610,spp!A:H,8,FALSE)</f>
        <v>3.9</v>
      </c>
      <c r="AR3610" t="str">
        <f>VLOOKUP(M3610,spp!A:K,10,FALSE)</f>
        <v>Depredador</v>
      </c>
      <c r="AS3610" t="str">
        <f>VLOOKUP(M3610,spp!A:L,12,FALSE)</f>
        <v>LC</v>
      </c>
    </row>
    <row r="3611" spans="1:45" x14ac:dyDescent="0.3">
      <c r="A3611">
        <v>24</v>
      </c>
      <c r="B3611" s="2" t="s">
        <v>1113</v>
      </c>
      <c r="C3611" s="2" t="s">
        <v>1114</v>
      </c>
      <c r="D3611" s="2" t="s">
        <v>1124</v>
      </c>
      <c r="E3611" s="2" t="s">
        <v>1394</v>
      </c>
      <c r="F3611">
        <v>2</v>
      </c>
      <c r="G3611" s="1">
        <v>41674</v>
      </c>
      <c r="H3611" s="61">
        <v>2014</v>
      </c>
      <c r="I3611" s="5" t="s">
        <v>986</v>
      </c>
      <c r="J3611" s="1">
        <v>41680</v>
      </c>
      <c r="K3611" s="66">
        <v>5.3</v>
      </c>
      <c r="L3611" t="str">
        <f t="shared" si="401"/>
        <v>Somero</v>
      </c>
      <c r="M3611" s="2" t="s">
        <v>1020</v>
      </c>
      <c r="N3611" t="str">
        <f>VLOOKUP(M3611,spp!A:B,2,FALSE)</f>
        <v>Plagiotremus azaleus</v>
      </c>
      <c r="O3611">
        <f t="shared" ref="O3611:O3674" si="412">+SUM(P3611:AF3611)</f>
        <v>1</v>
      </c>
      <c r="P3611">
        <v>1</v>
      </c>
      <c r="AJ3611">
        <f>VLOOKUP(M3611,spp!A:C,3,FALSE)</f>
        <v>4</v>
      </c>
      <c r="AK3611">
        <f>VLOOKUP(M3611,spp!A:D,4,FALSE)</f>
        <v>3</v>
      </c>
      <c r="AL3611">
        <f t="shared" si="407"/>
        <v>62.5</v>
      </c>
      <c r="AM3611">
        <f t="shared" si="408"/>
        <v>1.5625</v>
      </c>
      <c r="AN3611">
        <f t="shared" si="409"/>
        <v>15.625</v>
      </c>
      <c r="AO3611">
        <f t="shared" si="410"/>
        <v>1.5625E-2</v>
      </c>
      <c r="AP3611">
        <f t="shared" si="411"/>
        <v>0.02</v>
      </c>
      <c r="AQ3611">
        <f>VLOOKUP(M3611,spp!A:H,8,FALSE)</f>
        <v>4</v>
      </c>
      <c r="AR3611" t="str">
        <f>VLOOKUP(M3611,spp!A:K,10,FALSE)</f>
        <v>Depredador Tope</v>
      </c>
      <c r="AS3611" t="str">
        <f>VLOOKUP(M3611,spp!A:L,12,FALSE)</f>
        <v>LC</v>
      </c>
    </row>
    <row r="3612" spans="1:45" x14ac:dyDescent="0.3">
      <c r="A3612">
        <v>24</v>
      </c>
      <c r="B3612" s="2" t="s">
        <v>1113</v>
      </c>
      <c r="C3612" s="2" t="s">
        <v>1114</v>
      </c>
      <c r="D3612" s="2" t="s">
        <v>1124</v>
      </c>
      <c r="E3612" s="2" t="s">
        <v>1394</v>
      </c>
      <c r="F3612">
        <v>2</v>
      </c>
      <c r="G3612" s="1">
        <v>41674</v>
      </c>
      <c r="H3612" s="61">
        <v>2014</v>
      </c>
      <c r="I3612" s="5" t="s">
        <v>986</v>
      </c>
      <c r="J3612" s="1">
        <v>41680</v>
      </c>
      <c r="K3612" s="66">
        <v>5.3</v>
      </c>
      <c r="L3612" t="str">
        <f t="shared" si="401"/>
        <v>Somero</v>
      </c>
      <c r="M3612" s="2" t="s">
        <v>1069</v>
      </c>
      <c r="N3612" t="str">
        <f>VLOOKUP(M3612,spp!A:B,2,FALSE)</f>
        <v>Muraena lentiginosa</v>
      </c>
      <c r="O3612">
        <f t="shared" si="412"/>
        <v>1</v>
      </c>
      <c r="U3612">
        <v>1</v>
      </c>
      <c r="AJ3612">
        <f>VLOOKUP(M3612,spp!A:C,3,FALSE)</f>
        <v>1</v>
      </c>
      <c r="AK3612">
        <f>VLOOKUP(M3612,spp!A:D,4,FALSE)</f>
        <v>2</v>
      </c>
      <c r="AL3612">
        <f t="shared" si="407"/>
        <v>1225</v>
      </c>
      <c r="AM3612">
        <f t="shared" si="408"/>
        <v>30.625</v>
      </c>
      <c r="AN3612">
        <f t="shared" si="409"/>
        <v>306.25</v>
      </c>
      <c r="AO3612">
        <f t="shared" si="410"/>
        <v>0.30625000000000002</v>
      </c>
      <c r="AP3612">
        <f t="shared" si="411"/>
        <v>0.02</v>
      </c>
      <c r="AQ3612">
        <f>VLOOKUP(M3612,spp!A:H,8,FALSE)</f>
        <v>3.9</v>
      </c>
      <c r="AR3612" t="str">
        <f>VLOOKUP(M3612,spp!A:K,10,FALSE)</f>
        <v>Depredador</v>
      </c>
      <c r="AS3612" t="str">
        <f>VLOOKUP(M3612,spp!A:L,12,FALSE)</f>
        <v>LC</v>
      </c>
    </row>
    <row r="3613" spans="1:45" x14ac:dyDescent="0.3">
      <c r="A3613">
        <v>24</v>
      </c>
      <c r="B3613" s="2" t="s">
        <v>1113</v>
      </c>
      <c r="C3613" s="2" t="s">
        <v>1114</v>
      </c>
      <c r="D3613" s="2" t="s">
        <v>1124</v>
      </c>
      <c r="E3613" s="2" t="s">
        <v>1394</v>
      </c>
      <c r="F3613">
        <v>2</v>
      </c>
      <c r="G3613" s="1">
        <v>41674</v>
      </c>
      <c r="H3613" s="61">
        <v>2014</v>
      </c>
      <c r="I3613" s="5" t="s">
        <v>986</v>
      </c>
      <c r="J3613" s="1">
        <v>41680</v>
      </c>
      <c r="K3613" s="66">
        <v>5.3</v>
      </c>
      <c r="L3613" t="str">
        <f t="shared" si="401"/>
        <v>Somero</v>
      </c>
      <c r="M3613" s="2" t="s">
        <v>1046</v>
      </c>
      <c r="N3613" t="str">
        <f>VLOOKUP(M3613,spp!A:B,2,FALSE)</f>
        <v>Arothron meleagris</v>
      </c>
      <c r="O3613">
        <f t="shared" si="412"/>
        <v>2</v>
      </c>
      <c r="T3613">
        <v>2</v>
      </c>
      <c r="AJ3613">
        <f>VLOOKUP(M3613,spp!A:C,3,FALSE)</f>
        <v>3</v>
      </c>
      <c r="AK3613">
        <f>VLOOKUP(M3613,spp!A:D,4,FALSE)</f>
        <v>2</v>
      </c>
      <c r="AL3613">
        <f t="shared" si="407"/>
        <v>3750</v>
      </c>
      <c r="AM3613">
        <f t="shared" si="408"/>
        <v>93.75</v>
      </c>
      <c r="AN3613">
        <f t="shared" si="409"/>
        <v>937.5</v>
      </c>
      <c r="AO3613">
        <f t="shared" si="410"/>
        <v>0.9375</v>
      </c>
      <c r="AP3613">
        <f t="shared" si="411"/>
        <v>0.04</v>
      </c>
      <c r="AQ3613">
        <f>VLOOKUP(M3613,spp!A:H,8,FALSE)</f>
        <v>3.4</v>
      </c>
      <c r="AR3613" t="str">
        <f>VLOOKUP(M3613,spp!A:K,10,FALSE)</f>
        <v>Depredador</v>
      </c>
      <c r="AS3613" t="str">
        <f>VLOOKUP(M3613,spp!A:L,12,FALSE)</f>
        <v>NE</v>
      </c>
    </row>
    <row r="3614" spans="1:45" x14ac:dyDescent="0.3">
      <c r="A3614">
        <v>24</v>
      </c>
      <c r="B3614" s="2" t="s">
        <v>1113</v>
      </c>
      <c r="C3614" s="2" t="s">
        <v>1114</v>
      </c>
      <c r="D3614" s="2" t="s">
        <v>1124</v>
      </c>
      <c r="E3614" s="2" t="s">
        <v>1394</v>
      </c>
      <c r="F3614">
        <v>2</v>
      </c>
      <c r="G3614" s="1">
        <v>41674</v>
      </c>
      <c r="H3614" s="61">
        <v>2014</v>
      </c>
      <c r="I3614" s="5" t="s">
        <v>986</v>
      </c>
      <c r="J3614" s="1">
        <v>41680</v>
      </c>
      <c r="K3614" s="66">
        <v>5.3</v>
      </c>
      <c r="L3614" t="str">
        <f t="shared" si="401"/>
        <v>Somero</v>
      </c>
      <c r="M3614" s="2" t="s">
        <v>1021</v>
      </c>
      <c r="N3614" t="str">
        <f>VLOOKUP(M3614,spp!A:B,2,FALSE)</f>
        <v>Johnrandallia nigrirostris</v>
      </c>
      <c r="O3614">
        <f t="shared" si="412"/>
        <v>3</v>
      </c>
      <c r="R3614">
        <v>3</v>
      </c>
      <c r="AJ3614">
        <f>VLOOKUP(M3614,spp!A:C,3,FALSE)</f>
        <v>2</v>
      </c>
      <c r="AK3614">
        <f>VLOOKUP(M3614,spp!A:D,4,FALSE)</f>
        <v>3</v>
      </c>
      <c r="AL3614">
        <f t="shared" si="407"/>
        <v>11718.75</v>
      </c>
      <c r="AM3614">
        <f t="shared" si="408"/>
        <v>292.96875</v>
      </c>
      <c r="AN3614">
        <f t="shared" si="409"/>
        <v>2929.6875</v>
      </c>
      <c r="AO3614">
        <f t="shared" si="410"/>
        <v>2.9296875</v>
      </c>
      <c r="AP3614">
        <f t="shared" si="411"/>
        <v>0.06</v>
      </c>
      <c r="AQ3614">
        <f>VLOOKUP(M3614,spp!A:H,8,FALSE)</f>
        <v>3</v>
      </c>
      <c r="AR3614" t="str">
        <f>VLOOKUP(M3614,spp!A:K,10,FALSE)</f>
        <v>Depredador</v>
      </c>
      <c r="AS3614" t="str">
        <f>VLOOKUP(M3614,spp!A:L,12,FALSE)</f>
        <v>LC</v>
      </c>
    </row>
    <row r="3615" spans="1:45" x14ac:dyDescent="0.3">
      <c r="A3615">
        <v>24</v>
      </c>
      <c r="B3615" s="2" t="s">
        <v>1113</v>
      </c>
      <c r="C3615" s="2" t="s">
        <v>1114</v>
      </c>
      <c r="D3615" s="2" t="s">
        <v>1124</v>
      </c>
      <c r="E3615" s="2" t="s">
        <v>1394</v>
      </c>
      <c r="F3615">
        <v>2</v>
      </c>
      <c r="G3615" s="1">
        <v>41674</v>
      </c>
      <c r="H3615" s="61">
        <v>2014</v>
      </c>
      <c r="I3615" s="5" t="s">
        <v>986</v>
      </c>
      <c r="J3615" s="1">
        <v>41680</v>
      </c>
      <c r="K3615" s="66">
        <v>5.3</v>
      </c>
      <c r="L3615" t="str">
        <f t="shared" si="401"/>
        <v>Somero</v>
      </c>
      <c r="M3615" s="2" t="s">
        <v>1036</v>
      </c>
      <c r="N3615" t="str">
        <f>VLOOKUP(M3615,spp!A:B,2,FALSE)</f>
        <v>Chaetodon humeralis</v>
      </c>
      <c r="O3615">
        <f t="shared" si="412"/>
        <v>2</v>
      </c>
      <c r="Q3615">
        <v>2</v>
      </c>
      <c r="AJ3615">
        <f>VLOOKUP(M3615,spp!A:C,3,FALSE)</f>
        <v>2</v>
      </c>
      <c r="AK3615">
        <f>VLOOKUP(M3615,spp!A:D,4,FALSE)</f>
        <v>2.9895</v>
      </c>
      <c r="AL3615">
        <f t="shared" si="407"/>
        <v>1652.1734475462163</v>
      </c>
      <c r="AM3615">
        <f t="shared" si="408"/>
        <v>41.304336188655405</v>
      </c>
      <c r="AN3615">
        <f t="shared" si="409"/>
        <v>413.04336188655407</v>
      </c>
      <c r="AO3615">
        <f t="shared" si="410"/>
        <v>0.41304336188655405</v>
      </c>
      <c r="AP3615">
        <f t="shared" si="411"/>
        <v>0.04</v>
      </c>
      <c r="AQ3615">
        <f>VLOOKUP(M3615,spp!A:H,8,FALSE)</f>
        <v>2.7</v>
      </c>
      <c r="AR3615" t="str">
        <f>VLOOKUP(M3615,spp!A:K,10,FALSE)</f>
        <v>Herbívoro</v>
      </c>
      <c r="AS3615" t="str">
        <f>VLOOKUP(M3615,spp!A:L,12,FALSE)</f>
        <v>LC</v>
      </c>
    </row>
    <row r="3616" spans="1:45" x14ac:dyDescent="0.3">
      <c r="A3616">
        <v>24</v>
      </c>
      <c r="B3616" s="2" t="s">
        <v>1113</v>
      </c>
      <c r="C3616" s="2" t="s">
        <v>1114</v>
      </c>
      <c r="D3616" s="2" t="s">
        <v>1124</v>
      </c>
      <c r="E3616" s="2" t="s">
        <v>1394</v>
      </c>
      <c r="F3616">
        <v>2</v>
      </c>
      <c r="G3616" s="1">
        <v>41674</v>
      </c>
      <c r="H3616" s="61">
        <v>2014</v>
      </c>
      <c r="I3616" s="5" t="s">
        <v>986</v>
      </c>
      <c r="J3616" s="1">
        <v>41680</v>
      </c>
      <c r="K3616" s="66">
        <v>5.3</v>
      </c>
      <c r="L3616" t="str">
        <f t="shared" si="401"/>
        <v>Somero</v>
      </c>
      <c r="M3616" s="2" t="s">
        <v>1025</v>
      </c>
      <c r="N3616" t="str">
        <f>VLOOKUP(M3616,spp!A:B,2,FALSE)</f>
        <v>Abudefduf troschelii</v>
      </c>
      <c r="O3616">
        <f t="shared" si="412"/>
        <v>20</v>
      </c>
      <c r="R3616">
        <v>20</v>
      </c>
      <c r="AJ3616">
        <f>VLOOKUP(M3616,spp!A:C,3,FALSE)</f>
        <v>1.6E-2</v>
      </c>
      <c r="AK3616">
        <f>VLOOKUP(M3616,spp!A:D,4,FALSE)</f>
        <v>3</v>
      </c>
      <c r="AL3616">
        <f t="shared" si="407"/>
        <v>625</v>
      </c>
      <c r="AM3616">
        <f t="shared" si="408"/>
        <v>15.625</v>
      </c>
      <c r="AN3616">
        <f t="shared" si="409"/>
        <v>156.25</v>
      </c>
      <c r="AO3616">
        <f t="shared" si="410"/>
        <v>0.15625</v>
      </c>
      <c r="AP3616">
        <f t="shared" si="411"/>
        <v>0.4</v>
      </c>
      <c r="AQ3616">
        <f>VLOOKUP(M3616,spp!A:H,8,FALSE)</f>
        <v>3</v>
      </c>
      <c r="AR3616" t="str">
        <f>VLOOKUP(M3616,spp!A:K,10,FALSE)</f>
        <v>Planctívoro</v>
      </c>
      <c r="AS3616" t="str">
        <f>VLOOKUP(M3616,spp!A:L,12,FALSE)</f>
        <v>LC</v>
      </c>
    </row>
    <row r="3617" spans="1:45" x14ac:dyDescent="0.3">
      <c r="A3617">
        <v>24</v>
      </c>
      <c r="B3617" s="2" t="s">
        <v>1113</v>
      </c>
      <c r="C3617" s="2" t="s">
        <v>1114</v>
      </c>
      <c r="D3617" s="2" t="s">
        <v>1124</v>
      </c>
      <c r="E3617" s="2" t="s">
        <v>1394</v>
      </c>
      <c r="F3617">
        <v>2</v>
      </c>
      <c r="G3617" s="1">
        <v>41674</v>
      </c>
      <c r="H3617" s="61">
        <v>2014</v>
      </c>
      <c r="I3617" s="5" t="s">
        <v>986</v>
      </c>
      <c r="J3617" s="1">
        <v>41680</v>
      </c>
      <c r="K3617" s="66">
        <v>5.3</v>
      </c>
      <c r="L3617" t="str">
        <f t="shared" si="401"/>
        <v>Somero</v>
      </c>
      <c r="M3617" s="2" t="s">
        <v>1038</v>
      </c>
      <c r="N3617" t="str">
        <f>VLOOKUP(M3617,spp!A:B,2,FALSE)</f>
        <v>Holacanthus passer</v>
      </c>
      <c r="O3617">
        <f t="shared" si="412"/>
        <v>1</v>
      </c>
      <c r="R3617">
        <v>1</v>
      </c>
      <c r="AJ3617">
        <f>VLOOKUP(M3617,spp!A:C,3,FALSE)</f>
        <v>2</v>
      </c>
      <c r="AK3617">
        <f>VLOOKUP(M3617,spp!A:D,4,FALSE)</f>
        <v>3</v>
      </c>
      <c r="AL3617">
        <f t="shared" si="407"/>
        <v>3906.25</v>
      </c>
      <c r="AM3617">
        <f t="shared" si="408"/>
        <v>97.65625</v>
      </c>
      <c r="AN3617">
        <f t="shared" si="409"/>
        <v>976.5625</v>
      </c>
      <c r="AO3617">
        <f t="shared" si="410"/>
        <v>0.9765625</v>
      </c>
      <c r="AP3617">
        <f t="shared" si="411"/>
        <v>0.02</v>
      </c>
      <c r="AQ3617">
        <f>VLOOKUP(M3617,spp!A:H,8,FALSE)</f>
        <v>2.6</v>
      </c>
      <c r="AR3617" t="str">
        <f>VLOOKUP(M3617,spp!A:K,10,FALSE)</f>
        <v>Herbívoro</v>
      </c>
      <c r="AS3617" t="str">
        <f>VLOOKUP(M3617,spp!A:L,12,FALSE)</f>
        <v>LC</v>
      </c>
    </row>
    <row r="3618" spans="1:45" x14ac:dyDescent="0.3">
      <c r="A3618">
        <v>24</v>
      </c>
      <c r="B3618" s="2" t="s">
        <v>1113</v>
      </c>
      <c r="C3618" s="2" t="s">
        <v>1114</v>
      </c>
      <c r="D3618" s="2" t="s">
        <v>1124</v>
      </c>
      <c r="E3618" s="2" t="s">
        <v>1394</v>
      </c>
      <c r="F3618">
        <v>2</v>
      </c>
      <c r="G3618" s="1">
        <v>41674</v>
      </c>
      <c r="H3618" s="61">
        <v>2014</v>
      </c>
      <c r="I3618" s="5" t="s">
        <v>986</v>
      </c>
      <c r="J3618" s="1">
        <v>41680</v>
      </c>
      <c r="K3618" s="66">
        <v>5.3</v>
      </c>
      <c r="L3618" t="str">
        <f t="shared" si="401"/>
        <v>Somero</v>
      </c>
      <c r="M3618" s="2" t="s">
        <v>1042</v>
      </c>
      <c r="N3618" t="str">
        <f>VLOOKUP(M3618,spp!A:B,2,FALSE)</f>
        <v>Bodianus diplotaenia</v>
      </c>
      <c r="O3618">
        <f t="shared" si="412"/>
        <v>6</v>
      </c>
      <c r="Q3618">
        <v>3</v>
      </c>
      <c r="R3618">
        <v>3</v>
      </c>
      <c r="AJ3618">
        <f>VLOOKUP(M3618,spp!A:C,3,FALSE)</f>
        <v>2.01E-2</v>
      </c>
      <c r="AK3618">
        <f>VLOOKUP(M3618,spp!A:D,4,FALSE)</f>
        <v>2</v>
      </c>
      <c r="AL3618">
        <f t="shared" si="407"/>
        <v>12.813749999999999</v>
      </c>
      <c r="AM3618">
        <f t="shared" si="408"/>
        <v>0.32034374999999998</v>
      </c>
      <c r="AN3618">
        <f t="shared" si="409"/>
        <v>3.2034374999999997</v>
      </c>
      <c r="AO3618">
        <f t="shared" si="410"/>
        <v>3.2034374999999997E-3</v>
      </c>
      <c r="AP3618">
        <f t="shared" si="411"/>
        <v>0.12</v>
      </c>
      <c r="AQ3618">
        <f>VLOOKUP(M3618,spp!A:H,8,FALSE)</f>
        <v>3.4</v>
      </c>
      <c r="AR3618" t="str">
        <f>VLOOKUP(M3618,spp!A:K,10,FALSE)</f>
        <v>Depredador</v>
      </c>
      <c r="AS3618" t="str">
        <f>VLOOKUP(M3618,spp!A:L,12,FALSE)</f>
        <v>LC</v>
      </c>
    </row>
    <row r="3619" spans="1:45" x14ac:dyDescent="0.3">
      <c r="A3619">
        <v>24</v>
      </c>
      <c r="B3619" s="2" t="s">
        <v>1113</v>
      </c>
      <c r="C3619" s="2" t="s">
        <v>1114</v>
      </c>
      <c r="D3619" s="2" t="s">
        <v>1124</v>
      </c>
      <c r="E3619" s="2" t="s">
        <v>1394</v>
      </c>
      <c r="F3619">
        <v>3</v>
      </c>
      <c r="G3619" s="1">
        <v>41674</v>
      </c>
      <c r="H3619" s="61">
        <v>2014</v>
      </c>
      <c r="I3619" s="5" t="s">
        <v>986</v>
      </c>
      <c r="J3619" s="1">
        <v>41680</v>
      </c>
      <c r="K3619" s="66">
        <v>4</v>
      </c>
      <c r="L3619" t="str">
        <f t="shared" si="401"/>
        <v>Somero</v>
      </c>
      <c r="M3619" s="2" t="s">
        <v>1042</v>
      </c>
      <c r="N3619" t="str">
        <f>VLOOKUP(M3619,spp!A:B,2,FALSE)</f>
        <v>Bodianus diplotaenia</v>
      </c>
      <c r="O3619">
        <f t="shared" si="412"/>
        <v>2</v>
      </c>
      <c r="S3619">
        <v>1</v>
      </c>
      <c r="T3619">
        <v>1</v>
      </c>
      <c r="AJ3619">
        <f>VLOOKUP(M3619,spp!A:C,3,FALSE)</f>
        <v>2.01E-2</v>
      </c>
      <c r="AK3619">
        <f>VLOOKUP(M3619,spp!A:D,4,FALSE)</f>
        <v>2</v>
      </c>
      <c r="AL3619">
        <f t="shared" si="407"/>
        <v>18.718125000000001</v>
      </c>
      <c r="AM3619">
        <f t="shared" si="408"/>
        <v>0.46795312500000003</v>
      </c>
      <c r="AN3619">
        <f t="shared" si="409"/>
        <v>4.6795312500000001</v>
      </c>
      <c r="AO3619">
        <f t="shared" si="410"/>
        <v>4.6795312500000005E-3</v>
      </c>
      <c r="AP3619">
        <f t="shared" si="411"/>
        <v>0.04</v>
      </c>
      <c r="AQ3619">
        <f>VLOOKUP(M3619,spp!A:H,8,FALSE)</f>
        <v>3.4</v>
      </c>
      <c r="AR3619" t="str">
        <f>VLOOKUP(M3619,spp!A:K,10,FALSE)</f>
        <v>Depredador</v>
      </c>
      <c r="AS3619" t="str">
        <f>VLOOKUP(M3619,spp!A:L,12,FALSE)</f>
        <v>LC</v>
      </c>
    </row>
    <row r="3620" spans="1:45" x14ac:dyDescent="0.3">
      <c r="A3620">
        <v>24</v>
      </c>
      <c r="B3620" s="2" t="s">
        <v>1113</v>
      </c>
      <c r="C3620" s="2" t="s">
        <v>1114</v>
      </c>
      <c r="D3620" s="2" t="s">
        <v>1124</v>
      </c>
      <c r="E3620" s="2" t="s">
        <v>1394</v>
      </c>
      <c r="F3620">
        <v>3</v>
      </c>
      <c r="G3620" s="1">
        <v>41674</v>
      </c>
      <c r="H3620" s="61">
        <v>2014</v>
      </c>
      <c r="I3620" s="5" t="s">
        <v>986</v>
      </c>
      <c r="J3620" s="1">
        <v>41680</v>
      </c>
      <c r="K3620" s="66">
        <v>4</v>
      </c>
      <c r="L3620" t="str">
        <f t="shared" si="401"/>
        <v>Somero</v>
      </c>
      <c r="M3620" s="2" t="s">
        <v>1019</v>
      </c>
      <c r="N3620" t="str">
        <f>VLOOKUP(M3620,spp!A:B,2,FALSE)</f>
        <v>Stegastes acapulcoensis</v>
      </c>
      <c r="O3620">
        <f t="shared" si="412"/>
        <v>35</v>
      </c>
      <c r="R3620">
        <v>35</v>
      </c>
      <c r="AJ3620">
        <f>VLOOKUP(M3620,spp!A:C,3,FALSE)</f>
        <v>3.49E-2</v>
      </c>
      <c r="AK3620">
        <f>VLOOKUP(M3620,spp!A:D,4,FALSE)</f>
        <v>2</v>
      </c>
      <c r="AL3620">
        <f t="shared" si="407"/>
        <v>190.859375</v>
      </c>
      <c r="AM3620">
        <f t="shared" si="408"/>
        <v>4.771484375</v>
      </c>
      <c r="AN3620">
        <f t="shared" si="409"/>
        <v>47.71484375</v>
      </c>
      <c r="AO3620">
        <f t="shared" si="410"/>
        <v>4.7714843749999999E-2</v>
      </c>
      <c r="AP3620">
        <f t="shared" si="411"/>
        <v>0.7</v>
      </c>
      <c r="AQ3620">
        <f>VLOOKUP(M3620,spp!A:H,8,FALSE)</f>
        <v>2</v>
      </c>
      <c r="AR3620" t="str">
        <f>VLOOKUP(M3620,spp!A:K,10,FALSE)</f>
        <v>Herbívoro</v>
      </c>
      <c r="AS3620" t="str">
        <f>VLOOKUP(M3620,spp!A:L,12,FALSE)</f>
        <v>LC</v>
      </c>
    </row>
    <row r="3621" spans="1:45" x14ac:dyDescent="0.3">
      <c r="A3621">
        <v>24</v>
      </c>
      <c r="B3621" s="2" t="s">
        <v>1113</v>
      </c>
      <c r="C3621" s="2" t="s">
        <v>1114</v>
      </c>
      <c r="D3621" s="2" t="s">
        <v>1124</v>
      </c>
      <c r="E3621" s="2" t="s">
        <v>1394</v>
      </c>
      <c r="F3621">
        <v>3</v>
      </c>
      <c r="G3621" s="1">
        <v>41674</v>
      </c>
      <c r="H3621" s="61">
        <v>2014</v>
      </c>
      <c r="I3621" s="5" t="s">
        <v>986</v>
      </c>
      <c r="J3621" s="1">
        <v>41680</v>
      </c>
      <c r="K3621" s="66">
        <v>4</v>
      </c>
      <c r="L3621" t="str">
        <f t="shared" ref="L3621:L3684" si="413">IF(K3621&gt;6,"Profundo","Somero")</f>
        <v>Somero</v>
      </c>
      <c r="M3621" s="2" t="s">
        <v>1026</v>
      </c>
      <c r="N3621" t="str">
        <f>VLOOKUP(M3621,spp!A:B,2,FALSE)</f>
        <v>Microspathodon dorsalis</v>
      </c>
      <c r="O3621">
        <f t="shared" si="412"/>
        <v>5</v>
      </c>
      <c r="S3621">
        <v>2</v>
      </c>
      <c r="T3621">
        <v>3</v>
      </c>
      <c r="AJ3621">
        <f>VLOOKUP(M3621,spp!A:C,3,FALSE)</f>
        <v>2</v>
      </c>
      <c r="AK3621">
        <f>VLOOKUP(M3621,spp!A:D,4,FALSE)</f>
        <v>3</v>
      </c>
      <c r="AL3621">
        <f t="shared" si="407"/>
        <v>115187.5</v>
      </c>
      <c r="AM3621">
        <f t="shared" si="408"/>
        <v>2879.6875</v>
      </c>
      <c r="AN3621">
        <f t="shared" si="409"/>
        <v>28796.875</v>
      </c>
      <c r="AO3621">
        <f t="shared" si="410"/>
        <v>28.796875</v>
      </c>
      <c r="AP3621">
        <f t="shared" si="411"/>
        <v>0.1</v>
      </c>
      <c r="AQ3621">
        <f>VLOOKUP(M3621,spp!A:H,8,FALSE)</f>
        <v>2.1</v>
      </c>
      <c r="AR3621" t="str">
        <f>VLOOKUP(M3621,spp!A:K,10,FALSE)</f>
        <v>Herbívoro</v>
      </c>
      <c r="AS3621" t="str">
        <f>VLOOKUP(M3621,spp!A:L,12,FALSE)</f>
        <v>LC</v>
      </c>
    </row>
    <row r="3622" spans="1:45" x14ac:dyDescent="0.3">
      <c r="A3622">
        <v>24</v>
      </c>
      <c r="B3622" s="2" t="s">
        <v>1113</v>
      </c>
      <c r="C3622" s="2" t="s">
        <v>1114</v>
      </c>
      <c r="D3622" s="2" t="s">
        <v>1124</v>
      </c>
      <c r="E3622" s="2" t="s">
        <v>1394</v>
      </c>
      <c r="F3622">
        <v>3</v>
      </c>
      <c r="G3622" s="1">
        <v>41674</v>
      </c>
      <c r="H3622" s="61">
        <v>2014</v>
      </c>
      <c r="I3622" s="5" t="s">
        <v>986</v>
      </c>
      <c r="J3622" s="1">
        <v>41680</v>
      </c>
      <c r="K3622" s="66">
        <v>4</v>
      </c>
      <c r="L3622" t="str">
        <f t="shared" si="413"/>
        <v>Somero</v>
      </c>
      <c r="M3622" s="2" t="s">
        <v>1021</v>
      </c>
      <c r="N3622" t="str">
        <f>VLOOKUP(M3622,spp!A:B,2,FALSE)</f>
        <v>Johnrandallia nigrirostris</v>
      </c>
      <c r="O3622">
        <f t="shared" si="412"/>
        <v>16</v>
      </c>
      <c r="R3622">
        <v>16</v>
      </c>
      <c r="AJ3622">
        <f>VLOOKUP(M3622,spp!A:C,3,FALSE)</f>
        <v>2</v>
      </c>
      <c r="AK3622">
        <f>VLOOKUP(M3622,spp!A:D,4,FALSE)</f>
        <v>3</v>
      </c>
      <c r="AL3622">
        <f t="shared" si="407"/>
        <v>62500</v>
      </c>
      <c r="AM3622">
        <f t="shared" si="408"/>
        <v>1562.5</v>
      </c>
      <c r="AN3622">
        <f t="shared" si="409"/>
        <v>15625</v>
      </c>
      <c r="AO3622">
        <f t="shared" si="410"/>
        <v>15.625</v>
      </c>
      <c r="AP3622">
        <f t="shared" si="411"/>
        <v>0.32</v>
      </c>
      <c r="AQ3622">
        <f>VLOOKUP(M3622,spp!A:H,8,FALSE)</f>
        <v>3</v>
      </c>
      <c r="AR3622" t="str">
        <f>VLOOKUP(M3622,spp!A:K,10,FALSE)</f>
        <v>Depredador</v>
      </c>
      <c r="AS3622" t="str">
        <f>VLOOKUP(M3622,spp!A:L,12,FALSE)</f>
        <v>LC</v>
      </c>
    </row>
    <row r="3623" spans="1:45" x14ac:dyDescent="0.3">
      <c r="A3623">
        <v>24</v>
      </c>
      <c r="B3623" s="2" t="s">
        <v>1113</v>
      </c>
      <c r="C3623" s="2" t="s">
        <v>1114</v>
      </c>
      <c r="D3623" s="2" t="s">
        <v>1124</v>
      </c>
      <c r="E3623" s="2" t="s">
        <v>1394</v>
      </c>
      <c r="F3623">
        <v>3</v>
      </c>
      <c r="G3623" s="1">
        <v>41674</v>
      </c>
      <c r="H3623" s="61">
        <v>2014</v>
      </c>
      <c r="I3623" s="5" t="s">
        <v>986</v>
      </c>
      <c r="J3623" s="1">
        <v>41680</v>
      </c>
      <c r="K3623" s="66">
        <v>4</v>
      </c>
      <c r="L3623" t="str">
        <f t="shared" si="413"/>
        <v>Somero</v>
      </c>
      <c r="M3623" s="2" t="s">
        <v>1025</v>
      </c>
      <c r="N3623" t="str">
        <f>VLOOKUP(M3623,spp!A:B,2,FALSE)</f>
        <v>Abudefduf troschelii</v>
      </c>
      <c r="O3623">
        <f t="shared" si="412"/>
        <v>47</v>
      </c>
      <c r="Q3623">
        <v>7</v>
      </c>
      <c r="R3623">
        <v>30</v>
      </c>
      <c r="S3623">
        <v>10</v>
      </c>
      <c r="AJ3623">
        <f>VLOOKUP(M3623,spp!A:C,3,FALSE)</f>
        <v>1.6E-2</v>
      </c>
      <c r="AK3623">
        <f>VLOOKUP(M3623,spp!A:D,4,FALSE)</f>
        <v>3</v>
      </c>
      <c r="AL3623">
        <f t="shared" si="407"/>
        <v>1842.25</v>
      </c>
      <c r="AM3623">
        <f t="shared" si="408"/>
        <v>46.056249999999999</v>
      </c>
      <c r="AN3623">
        <f t="shared" si="409"/>
        <v>460.5625</v>
      </c>
      <c r="AO3623">
        <f t="shared" si="410"/>
        <v>0.46056249999999999</v>
      </c>
      <c r="AP3623">
        <f t="shared" si="411"/>
        <v>0.94</v>
      </c>
      <c r="AQ3623">
        <f>VLOOKUP(M3623,spp!A:H,8,FALSE)</f>
        <v>3</v>
      </c>
      <c r="AR3623" t="str">
        <f>VLOOKUP(M3623,spp!A:K,10,FALSE)</f>
        <v>Planctívoro</v>
      </c>
      <c r="AS3623" t="str">
        <f>VLOOKUP(M3623,spp!A:L,12,FALSE)</f>
        <v>LC</v>
      </c>
    </row>
    <row r="3624" spans="1:45" x14ac:dyDescent="0.3">
      <c r="A3624">
        <v>24</v>
      </c>
      <c r="B3624" s="2" t="s">
        <v>1113</v>
      </c>
      <c r="C3624" s="2" t="s">
        <v>1114</v>
      </c>
      <c r="D3624" s="2" t="s">
        <v>1124</v>
      </c>
      <c r="E3624" s="2" t="s">
        <v>1394</v>
      </c>
      <c r="F3624">
        <v>3</v>
      </c>
      <c r="G3624" s="1">
        <v>41674</v>
      </c>
      <c r="H3624" s="61">
        <v>2014</v>
      </c>
      <c r="I3624" s="5" t="s">
        <v>986</v>
      </c>
      <c r="J3624" s="1">
        <v>41680</v>
      </c>
      <c r="K3624" s="66">
        <v>4</v>
      </c>
      <c r="L3624" t="str">
        <f t="shared" si="413"/>
        <v>Somero</v>
      </c>
      <c r="M3624" s="2" t="s">
        <v>1128</v>
      </c>
      <c r="N3624" t="str">
        <f>VLOOKUP(M3624,spp!A:B,2,FALSE)</f>
        <v>Haemulon flaviguttatum</v>
      </c>
      <c r="O3624">
        <f t="shared" si="412"/>
        <v>100</v>
      </c>
      <c r="S3624">
        <v>100</v>
      </c>
      <c r="AJ3624" t="str">
        <f>VLOOKUP(M3624,spp!A:C,3,FALSE)</f>
        <v>0.10299999999999999</v>
      </c>
      <c r="AK3624">
        <f>VLOOKUP(M3624,spp!A:D,4,FALSE)</f>
        <v>2.6</v>
      </c>
      <c r="AL3624">
        <f t="shared" si="407"/>
        <v>17568.559397618734</v>
      </c>
      <c r="AM3624">
        <f t="shared" si="408"/>
        <v>439.21398494046832</v>
      </c>
      <c r="AN3624">
        <f t="shared" si="409"/>
        <v>4392.1398494046834</v>
      </c>
      <c r="AO3624">
        <f t="shared" si="410"/>
        <v>4.3921398494046837</v>
      </c>
      <c r="AP3624">
        <f t="shared" si="411"/>
        <v>2</v>
      </c>
      <c r="AQ3624">
        <f>VLOOKUP(M3624,spp!A:H,8,FALSE)</f>
        <v>4.2</v>
      </c>
      <c r="AR3624" t="str">
        <f>VLOOKUP(M3624,spp!A:K,10,FALSE)</f>
        <v>Depredador Tope</v>
      </c>
      <c r="AS3624" t="str">
        <f>VLOOKUP(M3624,spp!A:L,12,FALSE)</f>
        <v>LC</v>
      </c>
    </row>
    <row r="3625" spans="1:45" x14ac:dyDescent="0.3">
      <c r="A3625">
        <v>24</v>
      </c>
      <c r="B3625" s="2" t="s">
        <v>1113</v>
      </c>
      <c r="C3625" s="2" t="s">
        <v>1114</v>
      </c>
      <c r="D3625" s="2" t="s">
        <v>1124</v>
      </c>
      <c r="E3625" s="2" t="s">
        <v>1394</v>
      </c>
      <c r="F3625">
        <v>3</v>
      </c>
      <c r="G3625" s="1">
        <v>41674</v>
      </c>
      <c r="H3625" s="61">
        <v>2014</v>
      </c>
      <c r="I3625" s="5" t="s">
        <v>986</v>
      </c>
      <c r="J3625" s="1">
        <v>41680</v>
      </c>
      <c r="K3625" s="66">
        <v>4</v>
      </c>
      <c r="L3625" t="str">
        <f t="shared" si="413"/>
        <v>Somero</v>
      </c>
      <c r="M3625" s="2" t="s">
        <v>1043</v>
      </c>
      <c r="N3625" t="str">
        <f>VLOOKUP(M3625,spp!A:B,2,FALSE)</f>
        <v>Haemulon maculicauda</v>
      </c>
      <c r="O3625">
        <f t="shared" si="412"/>
        <v>100</v>
      </c>
      <c r="S3625">
        <v>100</v>
      </c>
      <c r="AJ3625">
        <f>VLOOKUP(M3625,spp!A:C,3,FALSE)</f>
        <v>8</v>
      </c>
      <c r="AK3625">
        <f>VLOOKUP(M3625,spp!A:D,4,FALSE)</f>
        <v>3.16</v>
      </c>
      <c r="AL3625">
        <f t="shared" si="407"/>
        <v>6777822.9626866858</v>
      </c>
      <c r="AM3625">
        <f t="shared" si="408"/>
        <v>169445.57406716715</v>
      </c>
      <c r="AN3625">
        <f t="shared" si="409"/>
        <v>1694455.7406716715</v>
      </c>
      <c r="AO3625">
        <f t="shared" si="410"/>
        <v>1694.4557406716715</v>
      </c>
      <c r="AP3625">
        <f t="shared" si="411"/>
        <v>2</v>
      </c>
      <c r="AQ3625">
        <f>VLOOKUP(M3625,spp!A:H,8,FALSE)</f>
        <v>4.2</v>
      </c>
      <c r="AR3625" t="str">
        <f>VLOOKUP(M3625,spp!A:K,10,FALSE)</f>
        <v>Depredador Tope</v>
      </c>
      <c r="AS3625" t="str">
        <f>VLOOKUP(M3625,spp!A:L,12,FALSE)</f>
        <v>LC</v>
      </c>
    </row>
    <row r="3626" spans="1:45" x14ac:dyDescent="0.3">
      <c r="A3626">
        <v>24</v>
      </c>
      <c r="B3626" s="2" t="s">
        <v>1113</v>
      </c>
      <c r="C3626" s="2" t="s">
        <v>1114</v>
      </c>
      <c r="D3626" s="2" t="s">
        <v>1124</v>
      </c>
      <c r="E3626" s="2" t="s">
        <v>1394</v>
      </c>
      <c r="F3626">
        <v>3</v>
      </c>
      <c r="G3626" s="1">
        <v>41674</v>
      </c>
      <c r="H3626" s="61">
        <v>2014</v>
      </c>
      <c r="I3626" s="5" t="s">
        <v>986</v>
      </c>
      <c r="J3626" s="1">
        <v>41680</v>
      </c>
      <c r="K3626" s="66">
        <v>4</v>
      </c>
      <c r="L3626" t="str">
        <f t="shared" si="413"/>
        <v>Somero</v>
      </c>
      <c r="M3626" s="2" t="s">
        <v>1048</v>
      </c>
      <c r="N3626" t="str">
        <f>VLOOKUP(M3626,spp!A:B,2,FALSE)</f>
        <v>Scarus ghobban</v>
      </c>
      <c r="O3626">
        <f t="shared" si="412"/>
        <v>2</v>
      </c>
      <c r="T3626">
        <v>2</v>
      </c>
      <c r="AJ3626">
        <f>VLOOKUP(M3626,spp!A:C,3,FALSE)</f>
        <v>2</v>
      </c>
      <c r="AK3626">
        <f>VLOOKUP(M3626,spp!A:D,4,FALSE)</f>
        <v>2.919</v>
      </c>
      <c r="AL3626">
        <f t="shared" si="407"/>
        <v>48155.608678963486</v>
      </c>
      <c r="AM3626">
        <f t="shared" si="408"/>
        <v>1203.8902169740873</v>
      </c>
      <c r="AN3626">
        <f t="shared" si="409"/>
        <v>12038.902169740872</v>
      </c>
      <c r="AO3626">
        <f t="shared" si="410"/>
        <v>12.038902169740872</v>
      </c>
      <c r="AP3626">
        <f t="shared" si="411"/>
        <v>0.04</v>
      </c>
      <c r="AQ3626">
        <f>VLOOKUP(M3626,spp!A:H,8,FALSE)</f>
        <v>2</v>
      </c>
      <c r="AR3626" t="str">
        <f>VLOOKUP(M3626,spp!A:K,10,FALSE)</f>
        <v>Herbívoro</v>
      </c>
      <c r="AS3626" t="str">
        <f>VLOOKUP(M3626,spp!A:L,12,FALSE)</f>
        <v>LC</v>
      </c>
    </row>
    <row r="3627" spans="1:45" x14ac:dyDescent="0.3">
      <c r="A3627">
        <v>24</v>
      </c>
      <c r="B3627" s="2" t="s">
        <v>1113</v>
      </c>
      <c r="C3627" s="2" t="s">
        <v>1114</v>
      </c>
      <c r="D3627" s="2" t="s">
        <v>1124</v>
      </c>
      <c r="E3627" s="2" t="s">
        <v>1394</v>
      </c>
      <c r="F3627">
        <v>3</v>
      </c>
      <c r="G3627" s="1">
        <v>41674</v>
      </c>
      <c r="H3627" s="61">
        <v>2014</v>
      </c>
      <c r="I3627" s="5" t="s">
        <v>986</v>
      </c>
      <c r="J3627" s="1">
        <v>41680</v>
      </c>
      <c r="K3627" s="66">
        <v>4</v>
      </c>
      <c r="L3627" t="str">
        <f t="shared" si="413"/>
        <v>Somero</v>
      </c>
      <c r="M3627" s="2" t="s">
        <v>1047</v>
      </c>
      <c r="N3627" t="str">
        <f>VLOOKUP(M3627,spp!A:B,2,FALSE)</f>
        <v>Scarus rubroviolaceus</v>
      </c>
      <c r="O3627">
        <f t="shared" si="412"/>
        <v>3</v>
      </c>
      <c r="R3627">
        <v>3</v>
      </c>
      <c r="AJ3627">
        <f>VLOOKUP(M3627,spp!A:C,3,FALSE)</f>
        <v>1</v>
      </c>
      <c r="AK3627">
        <f>VLOOKUP(M3627,spp!A:D,4,FALSE)</f>
        <v>3.109</v>
      </c>
      <c r="AL3627">
        <f t="shared" si="407"/>
        <v>7716.3956078938281</v>
      </c>
      <c r="AM3627">
        <f t="shared" si="408"/>
        <v>192.9098901973457</v>
      </c>
      <c r="AN3627">
        <f t="shared" si="409"/>
        <v>1929.098901973457</v>
      </c>
      <c r="AO3627">
        <f t="shared" si="410"/>
        <v>1.929098901973457</v>
      </c>
      <c r="AP3627">
        <f t="shared" si="411"/>
        <v>0.06</v>
      </c>
      <c r="AQ3627">
        <f>VLOOKUP(M3627,spp!A:H,8,FALSE)</f>
        <v>2</v>
      </c>
      <c r="AR3627" t="str">
        <f>VLOOKUP(M3627,spp!A:K,10,FALSE)</f>
        <v>Herbívoro</v>
      </c>
      <c r="AS3627" t="str">
        <f>VLOOKUP(M3627,spp!A:L,12,FALSE)</f>
        <v>LC</v>
      </c>
    </row>
    <row r="3628" spans="1:45" x14ac:dyDescent="0.3">
      <c r="A3628">
        <v>24</v>
      </c>
      <c r="B3628" s="2" t="s">
        <v>1113</v>
      </c>
      <c r="C3628" s="2" t="s">
        <v>1114</v>
      </c>
      <c r="D3628" s="2" t="s">
        <v>1124</v>
      </c>
      <c r="E3628" s="2" t="s">
        <v>1394</v>
      </c>
      <c r="F3628">
        <v>3</v>
      </c>
      <c r="G3628" s="1">
        <v>41674</v>
      </c>
      <c r="H3628" s="61">
        <v>2014</v>
      </c>
      <c r="I3628" s="5" t="s">
        <v>986</v>
      </c>
      <c r="J3628" s="1">
        <v>41680</v>
      </c>
      <c r="K3628" s="66">
        <v>4</v>
      </c>
      <c r="L3628" t="str">
        <f t="shared" si="413"/>
        <v>Somero</v>
      </c>
      <c r="M3628" s="2" t="s">
        <v>1040</v>
      </c>
      <c r="N3628" t="str">
        <f>VLOOKUP(M3628,spp!A:B,2,FALSE)</f>
        <v>Sufflamen verres</v>
      </c>
      <c r="O3628">
        <f t="shared" si="412"/>
        <v>1</v>
      </c>
      <c r="R3628">
        <v>1</v>
      </c>
      <c r="AJ3628">
        <f>VLOOKUP(M3628,spp!A:C,3,FALSE)</f>
        <v>2</v>
      </c>
      <c r="AK3628">
        <f>VLOOKUP(M3628,spp!A:D,4,FALSE)</f>
        <v>3</v>
      </c>
      <c r="AL3628">
        <f t="shared" si="407"/>
        <v>3906.25</v>
      </c>
      <c r="AM3628">
        <f t="shared" si="408"/>
        <v>97.65625</v>
      </c>
      <c r="AN3628">
        <f t="shared" si="409"/>
        <v>976.5625</v>
      </c>
      <c r="AO3628">
        <f t="shared" si="410"/>
        <v>0.9765625</v>
      </c>
      <c r="AP3628">
        <f t="shared" si="411"/>
        <v>0.02</v>
      </c>
      <c r="AQ3628">
        <f>VLOOKUP(M3628,spp!A:H,8,FALSE)</f>
        <v>3.3</v>
      </c>
      <c r="AR3628" t="str">
        <f>VLOOKUP(M3628,spp!A:K,10,FALSE)</f>
        <v>Depredador</v>
      </c>
      <c r="AS3628" t="str">
        <f>VLOOKUP(M3628,spp!A:L,12,FALSE)</f>
        <v>LC</v>
      </c>
    </row>
    <row r="3629" spans="1:45" x14ac:dyDescent="0.3">
      <c r="B3629" s="2" t="s">
        <v>1113</v>
      </c>
      <c r="C3629" s="2" t="s">
        <v>1114</v>
      </c>
      <c r="D3629" s="2" t="s">
        <v>1399</v>
      </c>
      <c r="E3629" s="2" t="s">
        <v>1394</v>
      </c>
      <c r="F3629">
        <v>1</v>
      </c>
      <c r="G3629" s="1">
        <v>41674</v>
      </c>
      <c r="H3629" s="61">
        <v>2014</v>
      </c>
      <c r="I3629" s="5" t="s">
        <v>986</v>
      </c>
      <c r="J3629" s="1">
        <v>41680</v>
      </c>
      <c r="K3629" s="66">
        <v>4</v>
      </c>
      <c r="L3629" t="str">
        <f t="shared" si="413"/>
        <v>Somero</v>
      </c>
      <c r="M3629" s="2" t="s">
        <v>1050</v>
      </c>
      <c r="N3629" t="str">
        <f>VLOOKUP(M3629,spp!A:B,2,FALSE)</f>
        <v>Stegastes flavilatus</v>
      </c>
      <c r="O3629">
        <f t="shared" si="412"/>
        <v>6</v>
      </c>
      <c r="Q3629">
        <v>3</v>
      </c>
      <c r="R3629">
        <v>3</v>
      </c>
      <c r="AJ3629">
        <f>VLOOKUP(M3629,spp!A:C,3,FALSE)</f>
        <v>3.49E-2</v>
      </c>
      <c r="AK3629">
        <f>VLOOKUP(M3629,spp!A:D,4,FALSE)</f>
        <v>2</v>
      </c>
      <c r="AL3629">
        <f t="shared" si="407"/>
        <v>22.248750000000001</v>
      </c>
      <c r="AM3629">
        <f t="shared" si="408"/>
        <v>0.55621874999999998</v>
      </c>
      <c r="AN3629">
        <f t="shared" si="409"/>
        <v>5.5621875000000003</v>
      </c>
      <c r="AO3629">
        <f t="shared" si="410"/>
        <v>5.5621875000000003E-3</v>
      </c>
      <c r="AP3629">
        <f t="shared" si="411"/>
        <v>0.12</v>
      </c>
      <c r="AQ3629">
        <f>VLOOKUP(M3629,spp!A:H,8,FALSE)</f>
        <v>2</v>
      </c>
      <c r="AR3629" t="str">
        <f>VLOOKUP(M3629,spp!A:K,10,FALSE)</f>
        <v>Herbívoro</v>
      </c>
      <c r="AS3629" t="str">
        <f>VLOOKUP(M3629,spp!A:L,12,FALSE)</f>
        <v>LC</v>
      </c>
    </row>
    <row r="3630" spans="1:45" x14ac:dyDescent="0.3">
      <c r="B3630" s="2" t="s">
        <v>1113</v>
      </c>
      <c r="C3630" s="2" t="s">
        <v>1114</v>
      </c>
      <c r="D3630" s="2" t="s">
        <v>1399</v>
      </c>
      <c r="E3630" s="2" t="s">
        <v>1394</v>
      </c>
      <c r="F3630">
        <v>1</v>
      </c>
      <c r="G3630" s="1">
        <v>41674</v>
      </c>
      <c r="H3630" s="61">
        <v>2014</v>
      </c>
      <c r="I3630" s="5" t="s">
        <v>986</v>
      </c>
      <c r="J3630" s="1">
        <v>41680</v>
      </c>
      <c r="K3630" s="66">
        <v>4</v>
      </c>
      <c r="L3630" t="str">
        <f t="shared" si="413"/>
        <v>Somero</v>
      </c>
      <c r="M3630" s="2" t="s">
        <v>1036</v>
      </c>
      <c r="N3630" t="str">
        <f>VLOOKUP(M3630,spp!A:B,2,FALSE)</f>
        <v>Chaetodon humeralis</v>
      </c>
      <c r="O3630">
        <f t="shared" si="412"/>
        <v>4</v>
      </c>
      <c r="R3630">
        <v>4</v>
      </c>
      <c r="AJ3630">
        <f>VLOOKUP(M3630,spp!A:C,3,FALSE)</f>
        <v>2</v>
      </c>
      <c r="AK3630">
        <f>VLOOKUP(M3630,spp!A:D,4,FALSE)</f>
        <v>2.9895</v>
      </c>
      <c r="AL3630">
        <f t="shared" si="407"/>
        <v>15216.069066405376</v>
      </c>
      <c r="AM3630">
        <f t="shared" si="408"/>
        <v>380.40172666013439</v>
      </c>
      <c r="AN3630">
        <f t="shared" si="409"/>
        <v>3804.0172666013441</v>
      </c>
      <c r="AO3630">
        <f t="shared" si="410"/>
        <v>3.8040172666013441</v>
      </c>
      <c r="AP3630">
        <f t="shared" si="411"/>
        <v>0.08</v>
      </c>
      <c r="AQ3630">
        <f>VLOOKUP(M3630,spp!A:H,8,FALSE)</f>
        <v>2.7</v>
      </c>
      <c r="AR3630" t="str">
        <f>VLOOKUP(M3630,spp!A:K,10,FALSE)</f>
        <v>Herbívoro</v>
      </c>
      <c r="AS3630" t="str">
        <f>VLOOKUP(M3630,spp!A:L,12,FALSE)</f>
        <v>LC</v>
      </c>
    </row>
    <row r="3631" spans="1:45" x14ac:dyDescent="0.3">
      <c r="B3631" s="2" t="s">
        <v>1113</v>
      </c>
      <c r="C3631" s="2" t="s">
        <v>1114</v>
      </c>
      <c r="D3631" s="2" t="s">
        <v>1399</v>
      </c>
      <c r="E3631" s="2" t="s">
        <v>1394</v>
      </c>
      <c r="F3631">
        <v>1</v>
      </c>
      <c r="G3631" s="1">
        <v>41674</v>
      </c>
      <c r="H3631" s="61">
        <v>2014</v>
      </c>
      <c r="I3631" s="5" t="s">
        <v>986</v>
      </c>
      <c r="J3631" s="1">
        <v>41680</v>
      </c>
      <c r="K3631" s="66">
        <v>4</v>
      </c>
      <c r="L3631" t="str">
        <f t="shared" si="413"/>
        <v>Somero</v>
      </c>
      <c r="M3631" s="2" t="s">
        <v>1019</v>
      </c>
      <c r="N3631" t="str">
        <f>VLOOKUP(M3631,spp!A:B,2,FALSE)</f>
        <v>Stegastes acapulcoensis</v>
      </c>
      <c r="O3631">
        <f t="shared" si="412"/>
        <v>10</v>
      </c>
      <c r="R3631">
        <v>10</v>
      </c>
      <c r="AJ3631">
        <f>VLOOKUP(M3631,spp!A:C,3,FALSE)</f>
        <v>3.49E-2</v>
      </c>
      <c r="AK3631">
        <f>VLOOKUP(M3631,spp!A:D,4,FALSE)</f>
        <v>2</v>
      </c>
      <c r="AL3631">
        <f t="shared" si="407"/>
        <v>54.53125</v>
      </c>
      <c r="AM3631">
        <f t="shared" si="408"/>
        <v>1.36328125</v>
      </c>
      <c r="AN3631">
        <f t="shared" si="409"/>
        <v>13.6328125</v>
      </c>
      <c r="AO3631">
        <f t="shared" si="410"/>
        <v>1.3632812500000001E-2</v>
      </c>
      <c r="AP3631">
        <f t="shared" si="411"/>
        <v>0.2</v>
      </c>
      <c r="AQ3631">
        <f>VLOOKUP(M3631,spp!A:H,8,FALSE)</f>
        <v>2</v>
      </c>
      <c r="AR3631" t="str">
        <f>VLOOKUP(M3631,spp!A:K,10,FALSE)</f>
        <v>Herbívoro</v>
      </c>
      <c r="AS3631" t="str">
        <f>VLOOKUP(M3631,spp!A:L,12,FALSE)</f>
        <v>LC</v>
      </c>
    </row>
    <row r="3632" spans="1:45" x14ac:dyDescent="0.3">
      <c r="B3632" s="2" t="s">
        <v>1113</v>
      </c>
      <c r="C3632" s="2" t="s">
        <v>1114</v>
      </c>
      <c r="D3632" s="2" t="s">
        <v>1399</v>
      </c>
      <c r="E3632" s="2" t="s">
        <v>1394</v>
      </c>
      <c r="F3632">
        <v>1</v>
      </c>
      <c r="G3632" s="1">
        <v>41674</v>
      </c>
      <c r="H3632" s="61">
        <v>2014</v>
      </c>
      <c r="I3632" s="5" t="s">
        <v>986</v>
      </c>
      <c r="J3632" s="1">
        <v>41680</v>
      </c>
      <c r="K3632" s="66">
        <v>4</v>
      </c>
      <c r="L3632" t="str">
        <f t="shared" si="413"/>
        <v>Somero</v>
      </c>
      <c r="M3632" s="2" t="s">
        <v>1028</v>
      </c>
      <c r="N3632" t="str">
        <f>VLOOKUP(M3632,spp!A:B,2,FALSE)</f>
        <v>Thalassoma lucasanum</v>
      </c>
      <c r="O3632">
        <f t="shared" si="412"/>
        <v>6</v>
      </c>
      <c r="Q3632">
        <v>2</v>
      </c>
      <c r="R3632">
        <v>4</v>
      </c>
      <c r="AJ3632">
        <f>VLOOKUP(M3632,spp!A:C,3,FALSE)</f>
        <v>1.261E-2</v>
      </c>
      <c r="AK3632">
        <f>VLOOKUP(M3632,spp!A:D,4,FALSE)</f>
        <v>2</v>
      </c>
      <c r="AL3632">
        <f t="shared" si="407"/>
        <v>9.2998750000000001</v>
      </c>
      <c r="AM3632">
        <f t="shared" si="408"/>
        <v>0.23249687499999999</v>
      </c>
      <c r="AN3632">
        <f t="shared" si="409"/>
        <v>2.32496875</v>
      </c>
      <c r="AO3632">
        <f t="shared" si="410"/>
        <v>2.3249687500000002E-3</v>
      </c>
      <c r="AP3632">
        <f t="shared" si="411"/>
        <v>0.12</v>
      </c>
      <c r="AQ3632">
        <f>VLOOKUP(M3632,spp!A:H,8,FALSE)</f>
        <v>3.5</v>
      </c>
      <c r="AR3632" t="str">
        <f>VLOOKUP(M3632,spp!A:K,10,FALSE)</f>
        <v>Depredador</v>
      </c>
      <c r="AS3632" t="str">
        <f>VLOOKUP(M3632,spp!A:L,12,FALSE)</f>
        <v>LC</v>
      </c>
    </row>
    <row r="3633" spans="2:45" x14ac:dyDescent="0.3">
      <c r="B3633" s="2" t="s">
        <v>1113</v>
      </c>
      <c r="C3633" s="2" t="s">
        <v>1114</v>
      </c>
      <c r="D3633" s="2" t="s">
        <v>1399</v>
      </c>
      <c r="E3633" s="2" t="s">
        <v>1394</v>
      </c>
      <c r="F3633">
        <v>1</v>
      </c>
      <c r="G3633" s="1">
        <v>41674</v>
      </c>
      <c r="H3633" s="61">
        <v>2014</v>
      </c>
      <c r="I3633" s="5" t="s">
        <v>986</v>
      </c>
      <c r="J3633" s="1">
        <v>41680</v>
      </c>
      <c r="K3633" s="66">
        <v>4</v>
      </c>
      <c r="L3633" t="str">
        <f t="shared" si="413"/>
        <v>Somero</v>
      </c>
      <c r="M3633" s="2" t="s">
        <v>1021</v>
      </c>
      <c r="N3633" t="str">
        <f>VLOOKUP(M3633,spp!A:B,2,FALSE)</f>
        <v>Johnrandallia nigrirostris</v>
      </c>
      <c r="O3633">
        <f t="shared" si="412"/>
        <v>1</v>
      </c>
      <c r="Q3633">
        <v>1</v>
      </c>
      <c r="AJ3633">
        <f>VLOOKUP(M3633,spp!A:C,3,FALSE)</f>
        <v>2</v>
      </c>
      <c r="AK3633">
        <f>VLOOKUP(M3633,spp!A:D,4,FALSE)</f>
        <v>3</v>
      </c>
      <c r="AL3633">
        <f t="shared" si="407"/>
        <v>843.75</v>
      </c>
      <c r="AM3633">
        <f t="shared" si="408"/>
        <v>21.09375</v>
      </c>
      <c r="AN3633">
        <f t="shared" si="409"/>
        <v>210.9375</v>
      </c>
      <c r="AO3633">
        <f t="shared" si="410"/>
        <v>0.2109375</v>
      </c>
      <c r="AP3633">
        <f t="shared" si="411"/>
        <v>0.02</v>
      </c>
      <c r="AQ3633">
        <f>VLOOKUP(M3633,spp!A:H,8,FALSE)</f>
        <v>3</v>
      </c>
      <c r="AR3633" t="str">
        <f>VLOOKUP(M3633,spp!A:K,10,FALSE)</f>
        <v>Depredador</v>
      </c>
      <c r="AS3633" t="str">
        <f>VLOOKUP(M3633,spp!A:L,12,FALSE)</f>
        <v>LC</v>
      </c>
    </row>
    <row r="3634" spans="2:45" x14ac:dyDescent="0.3">
      <c r="B3634" s="2" t="s">
        <v>1113</v>
      </c>
      <c r="C3634" s="2" t="s">
        <v>1114</v>
      </c>
      <c r="D3634" s="2" t="s">
        <v>1399</v>
      </c>
      <c r="E3634" s="2" t="s">
        <v>1394</v>
      </c>
      <c r="F3634">
        <v>1</v>
      </c>
      <c r="G3634" s="1">
        <v>41674</v>
      </c>
      <c r="H3634" s="61">
        <v>2014</v>
      </c>
      <c r="I3634" s="5" t="s">
        <v>986</v>
      </c>
      <c r="J3634" s="1">
        <v>41680</v>
      </c>
      <c r="K3634" s="66">
        <v>4</v>
      </c>
      <c r="L3634" t="str">
        <f t="shared" si="413"/>
        <v>Somero</v>
      </c>
      <c r="M3634" s="2" t="s">
        <v>1040</v>
      </c>
      <c r="N3634" t="str">
        <f>VLOOKUP(M3634,spp!A:B,2,FALSE)</f>
        <v>Sufflamen verres</v>
      </c>
      <c r="O3634">
        <f t="shared" si="412"/>
        <v>2</v>
      </c>
      <c r="R3634">
        <v>1</v>
      </c>
      <c r="S3634">
        <v>1</v>
      </c>
      <c r="AJ3634">
        <f>VLOOKUP(M3634,spp!A:C,3,FALSE)</f>
        <v>2</v>
      </c>
      <c r="AK3634">
        <f>VLOOKUP(M3634,spp!A:D,4,FALSE)</f>
        <v>3</v>
      </c>
      <c r="AL3634">
        <f t="shared" si="407"/>
        <v>14625</v>
      </c>
      <c r="AM3634">
        <f t="shared" si="408"/>
        <v>365.625</v>
      </c>
      <c r="AN3634">
        <f t="shared" si="409"/>
        <v>3656.25</v>
      </c>
      <c r="AO3634">
        <f t="shared" si="410"/>
        <v>3.65625</v>
      </c>
      <c r="AP3634">
        <f t="shared" si="411"/>
        <v>0.04</v>
      </c>
      <c r="AQ3634">
        <f>VLOOKUP(M3634,spp!A:H,8,FALSE)</f>
        <v>3.3</v>
      </c>
      <c r="AR3634" t="str">
        <f>VLOOKUP(M3634,spp!A:K,10,FALSE)</f>
        <v>Depredador</v>
      </c>
      <c r="AS3634" t="str">
        <f>VLOOKUP(M3634,spp!A:L,12,FALSE)</f>
        <v>LC</v>
      </c>
    </row>
    <row r="3635" spans="2:45" x14ac:dyDescent="0.3">
      <c r="B3635" s="2" t="s">
        <v>1113</v>
      </c>
      <c r="C3635" s="2" t="s">
        <v>1114</v>
      </c>
      <c r="D3635" s="2" t="s">
        <v>1399</v>
      </c>
      <c r="E3635" s="2" t="s">
        <v>1394</v>
      </c>
      <c r="F3635">
        <v>1</v>
      </c>
      <c r="G3635" s="1">
        <v>41674</v>
      </c>
      <c r="H3635" s="61">
        <v>2014</v>
      </c>
      <c r="I3635" s="5" t="s">
        <v>986</v>
      </c>
      <c r="J3635" s="1">
        <v>41680</v>
      </c>
      <c r="K3635" s="66">
        <v>4</v>
      </c>
      <c r="L3635" t="str">
        <f t="shared" si="413"/>
        <v>Somero</v>
      </c>
      <c r="M3635" s="2" t="s">
        <v>1056</v>
      </c>
      <c r="N3635" t="str">
        <f>VLOOKUP(M3635,spp!A:B,2,FALSE)</f>
        <v>Canthigaster punctatissima</v>
      </c>
      <c r="O3635">
        <f t="shared" si="412"/>
        <v>3</v>
      </c>
      <c r="P3635">
        <v>3</v>
      </c>
      <c r="AJ3635">
        <f>VLOOKUP(M3635,spp!A:C,3,FALSE)</f>
        <v>1</v>
      </c>
      <c r="AK3635">
        <f>VLOOKUP(M3635,spp!A:D,4,FALSE)</f>
        <v>2</v>
      </c>
      <c r="AL3635">
        <f t="shared" si="407"/>
        <v>18.75</v>
      </c>
      <c r="AM3635">
        <f t="shared" si="408"/>
        <v>0.46875</v>
      </c>
      <c r="AN3635">
        <f t="shared" si="409"/>
        <v>4.6875</v>
      </c>
      <c r="AO3635">
        <f t="shared" si="410"/>
        <v>4.6874999999999998E-3</v>
      </c>
      <c r="AP3635">
        <f t="shared" si="411"/>
        <v>0.06</v>
      </c>
      <c r="AQ3635">
        <f>VLOOKUP(M3635,spp!A:H,8,FALSE)</f>
        <v>3</v>
      </c>
      <c r="AR3635" t="str">
        <f>VLOOKUP(M3635,spp!A:K,10,FALSE)</f>
        <v>Depredador</v>
      </c>
      <c r="AS3635" t="str">
        <f>VLOOKUP(M3635,spp!A:L,12,FALSE)</f>
        <v>LC</v>
      </c>
    </row>
    <row r="3636" spans="2:45" x14ac:dyDescent="0.3">
      <c r="B3636" s="2" t="s">
        <v>1113</v>
      </c>
      <c r="C3636" s="2" t="s">
        <v>1114</v>
      </c>
      <c r="D3636" s="2" t="s">
        <v>1399</v>
      </c>
      <c r="E3636" s="2" t="s">
        <v>1394</v>
      </c>
      <c r="F3636">
        <v>1</v>
      </c>
      <c r="G3636" s="1">
        <v>41674</v>
      </c>
      <c r="H3636" s="61">
        <v>2014</v>
      </c>
      <c r="I3636" s="5" t="s">
        <v>986</v>
      </c>
      <c r="J3636" s="1">
        <v>41680</v>
      </c>
      <c r="K3636" s="66">
        <v>4</v>
      </c>
      <c r="L3636" t="str">
        <f t="shared" si="413"/>
        <v>Somero</v>
      </c>
      <c r="M3636" s="2" t="s">
        <v>1042</v>
      </c>
      <c r="N3636" t="str">
        <f>VLOOKUP(M3636,spp!A:B,2,FALSE)</f>
        <v>Bodianus diplotaenia</v>
      </c>
      <c r="O3636">
        <f t="shared" si="412"/>
        <v>2</v>
      </c>
      <c r="R3636">
        <v>2</v>
      </c>
      <c r="AJ3636">
        <f>VLOOKUP(M3636,spp!A:C,3,FALSE)</f>
        <v>2.01E-2</v>
      </c>
      <c r="AK3636">
        <f>VLOOKUP(M3636,spp!A:D,4,FALSE)</f>
        <v>2</v>
      </c>
      <c r="AL3636">
        <f t="shared" si="407"/>
        <v>6.28125</v>
      </c>
      <c r="AM3636">
        <f t="shared" si="408"/>
        <v>0.15703125000000001</v>
      </c>
      <c r="AN3636">
        <f t="shared" si="409"/>
        <v>1.5703125</v>
      </c>
      <c r="AO3636">
        <f t="shared" si="410"/>
        <v>1.5703125000000001E-3</v>
      </c>
      <c r="AP3636">
        <f t="shared" si="411"/>
        <v>0.04</v>
      </c>
      <c r="AQ3636">
        <f>VLOOKUP(M3636,spp!A:H,8,FALSE)</f>
        <v>3.4</v>
      </c>
      <c r="AR3636" t="str">
        <f>VLOOKUP(M3636,spp!A:K,10,FALSE)</f>
        <v>Depredador</v>
      </c>
      <c r="AS3636" t="str">
        <f>VLOOKUP(M3636,spp!A:L,12,FALSE)</f>
        <v>LC</v>
      </c>
    </row>
    <row r="3637" spans="2:45" x14ac:dyDescent="0.3">
      <c r="B3637" s="2" t="s">
        <v>1113</v>
      </c>
      <c r="C3637" s="2" t="s">
        <v>1114</v>
      </c>
      <c r="D3637" s="2" t="s">
        <v>1399</v>
      </c>
      <c r="E3637" s="2" t="s">
        <v>1394</v>
      </c>
      <c r="F3637">
        <v>1</v>
      </c>
      <c r="G3637" s="1">
        <v>41674</v>
      </c>
      <c r="H3637" s="61">
        <v>2014</v>
      </c>
      <c r="I3637" s="5" t="s">
        <v>986</v>
      </c>
      <c r="J3637" s="1">
        <v>41680</v>
      </c>
      <c r="K3637" s="66">
        <v>4</v>
      </c>
      <c r="L3637" t="str">
        <f t="shared" si="413"/>
        <v>Somero</v>
      </c>
      <c r="M3637" s="2" t="s">
        <v>1017</v>
      </c>
      <c r="N3637" t="str">
        <f>VLOOKUP(M3637,spp!A:B,2,FALSE)</f>
        <v>Halichoeres dispilus</v>
      </c>
      <c r="O3637">
        <f t="shared" si="412"/>
        <v>7</v>
      </c>
      <c r="Q3637">
        <v>7</v>
      </c>
      <c r="AJ3637">
        <f>VLOOKUP(M3637,spp!A:C,3,FALSE)</f>
        <v>1.26E-2</v>
      </c>
      <c r="AK3637">
        <f>VLOOKUP(M3637,spp!A:D,4,FALSE)</f>
        <v>3</v>
      </c>
      <c r="AL3637">
        <f t="shared" si="407"/>
        <v>37.209375000000001</v>
      </c>
      <c r="AM3637">
        <f t="shared" si="408"/>
        <v>0.93023437500000006</v>
      </c>
      <c r="AN3637">
        <f t="shared" si="409"/>
        <v>9.3023437500000004</v>
      </c>
      <c r="AO3637">
        <f t="shared" si="410"/>
        <v>9.3023437500000007E-3</v>
      </c>
      <c r="AP3637">
        <f t="shared" si="411"/>
        <v>0.14000000000000001</v>
      </c>
      <c r="AQ3637">
        <f>VLOOKUP(M3637,spp!A:H,8,FALSE)</f>
        <v>3.9</v>
      </c>
      <c r="AR3637" t="str">
        <f>VLOOKUP(M3637,spp!A:K,10,FALSE)</f>
        <v>Depredador</v>
      </c>
      <c r="AS3637" t="str">
        <f>VLOOKUP(M3637,spp!A:L,12,FALSE)</f>
        <v>LC</v>
      </c>
    </row>
    <row r="3638" spans="2:45" x14ac:dyDescent="0.3">
      <c r="B3638" s="2" t="s">
        <v>1113</v>
      </c>
      <c r="C3638" s="2" t="s">
        <v>1114</v>
      </c>
      <c r="D3638" s="2" t="s">
        <v>1399</v>
      </c>
      <c r="E3638" s="2" t="s">
        <v>1394</v>
      </c>
      <c r="F3638">
        <v>1</v>
      </c>
      <c r="G3638" s="1">
        <v>41674</v>
      </c>
      <c r="H3638" s="61">
        <v>2014</v>
      </c>
      <c r="I3638" s="5" t="s">
        <v>986</v>
      </c>
      <c r="J3638" s="1">
        <v>41680</v>
      </c>
      <c r="K3638" s="66">
        <v>4</v>
      </c>
      <c r="L3638" t="str">
        <f t="shared" si="413"/>
        <v>Somero</v>
      </c>
      <c r="M3638" s="2" t="s">
        <v>1053</v>
      </c>
      <c r="N3638" t="str">
        <f>VLOOKUP(M3638,spp!A:B,2,FALSE)</f>
        <v>Halichoeres chierchiae</v>
      </c>
      <c r="O3638">
        <f t="shared" si="412"/>
        <v>1</v>
      </c>
      <c r="R3638">
        <v>1</v>
      </c>
      <c r="AJ3638">
        <f>VLOOKUP(M3638,spp!A:C,3,FALSE)</f>
        <v>1.26E-2</v>
      </c>
      <c r="AK3638">
        <f>VLOOKUP(M3638,spp!A:D,4,FALSE)</f>
        <v>3</v>
      </c>
      <c r="AL3638">
        <f t="shared" si="407"/>
        <v>24.609375</v>
      </c>
      <c r="AM3638">
        <f t="shared" si="408"/>
        <v>0.615234375</v>
      </c>
      <c r="AN3638">
        <f t="shared" si="409"/>
        <v>6.15234375</v>
      </c>
      <c r="AO3638">
        <f t="shared" si="410"/>
        <v>6.1523437499999998E-3</v>
      </c>
      <c r="AP3638">
        <f t="shared" si="411"/>
        <v>0.02</v>
      </c>
      <c r="AQ3638">
        <f>VLOOKUP(M3638,spp!A:H,8,FALSE)</f>
        <v>3.5</v>
      </c>
      <c r="AR3638" t="str">
        <f>VLOOKUP(M3638,spp!A:K,10,FALSE)</f>
        <v>Depredador</v>
      </c>
      <c r="AS3638" t="str">
        <f>VLOOKUP(M3638,spp!A:L,12,FALSE)</f>
        <v>LC</v>
      </c>
    </row>
    <row r="3639" spans="2:45" x14ac:dyDescent="0.3">
      <c r="B3639" s="2" t="s">
        <v>1113</v>
      </c>
      <c r="C3639" s="2" t="s">
        <v>1114</v>
      </c>
      <c r="D3639" s="2" t="s">
        <v>1399</v>
      </c>
      <c r="E3639" s="2" t="s">
        <v>1394</v>
      </c>
      <c r="F3639">
        <v>1</v>
      </c>
      <c r="G3639" s="1">
        <v>41674</v>
      </c>
      <c r="H3639" s="61">
        <v>2014</v>
      </c>
      <c r="I3639" s="5" t="s">
        <v>986</v>
      </c>
      <c r="J3639" s="1">
        <v>41680</v>
      </c>
      <c r="K3639" s="66">
        <v>4</v>
      </c>
      <c r="L3639" t="str">
        <f t="shared" si="413"/>
        <v>Somero</v>
      </c>
      <c r="M3639" s="2" t="s">
        <v>1054</v>
      </c>
      <c r="N3639" t="str">
        <f>VLOOKUP(M3639,spp!A:B,2,FALSE)</f>
        <v>Halichoeres nicholsi</v>
      </c>
      <c r="O3639">
        <f t="shared" si="412"/>
        <v>2</v>
      </c>
      <c r="P3639">
        <v>2</v>
      </c>
      <c r="AJ3639">
        <f>VLOOKUP(M3639,spp!A:C,3,FALSE)</f>
        <v>1.26E-2</v>
      </c>
      <c r="AK3639">
        <f>VLOOKUP(M3639,spp!A:D,4,FALSE)</f>
        <v>3</v>
      </c>
      <c r="AL3639">
        <f t="shared" si="407"/>
        <v>0.39374999999999999</v>
      </c>
      <c r="AM3639">
        <f t="shared" si="408"/>
        <v>9.8437500000000001E-3</v>
      </c>
      <c r="AN3639">
        <f t="shared" si="409"/>
        <v>9.8437499999999997E-2</v>
      </c>
      <c r="AO3639">
        <f t="shared" si="410"/>
        <v>9.8437500000000001E-5</v>
      </c>
      <c r="AP3639">
        <f t="shared" si="411"/>
        <v>0.04</v>
      </c>
      <c r="AQ3639">
        <f>VLOOKUP(M3639,spp!A:H,8,FALSE)</f>
        <v>4</v>
      </c>
      <c r="AR3639" t="str">
        <f>VLOOKUP(M3639,spp!A:K,10,FALSE)</f>
        <v>Depredador Tope</v>
      </c>
      <c r="AS3639" t="str">
        <f>VLOOKUP(M3639,spp!A:L,12,FALSE)</f>
        <v>LC</v>
      </c>
    </row>
    <row r="3640" spans="2:45" x14ac:dyDescent="0.3">
      <c r="B3640" s="2" t="s">
        <v>1113</v>
      </c>
      <c r="C3640" s="2" t="s">
        <v>1114</v>
      </c>
      <c r="D3640" s="2" t="s">
        <v>1399</v>
      </c>
      <c r="E3640" s="2" t="s">
        <v>1394</v>
      </c>
      <c r="F3640">
        <v>1</v>
      </c>
      <c r="G3640" s="1">
        <v>41674</v>
      </c>
      <c r="H3640" s="61">
        <v>2014</v>
      </c>
      <c r="I3640" s="5" t="s">
        <v>986</v>
      </c>
      <c r="J3640" s="1">
        <v>41680</v>
      </c>
      <c r="K3640" s="66">
        <v>4</v>
      </c>
      <c r="L3640" t="str">
        <f t="shared" si="413"/>
        <v>Somero</v>
      </c>
      <c r="M3640" s="2" t="s">
        <v>1128</v>
      </c>
      <c r="N3640" t="str">
        <f>VLOOKUP(M3640,spp!A:B,2,FALSE)</f>
        <v>Haemulon flaviguttatum</v>
      </c>
      <c r="O3640">
        <f t="shared" si="412"/>
        <v>1</v>
      </c>
      <c r="R3640">
        <v>1</v>
      </c>
      <c r="AJ3640" t="str">
        <f>VLOOKUP(M3640,spp!A:C,3,FALSE)</f>
        <v>0.10299999999999999</v>
      </c>
      <c r="AK3640">
        <f>VLOOKUP(M3640,spp!A:D,4,FALSE)</f>
        <v>2.6</v>
      </c>
      <c r="AL3640">
        <f t="shared" si="407"/>
        <v>73.249262856126748</v>
      </c>
      <c r="AM3640">
        <f t="shared" si="408"/>
        <v>1.8312315714031686</v>
      </c>
      <c r="AN3640">
        <f t="shared" si="409"/>
        <v>18.312315714031687</v>
      </c>
      <c r="AO3640">
        <f t="shared" si="410"/>
        <v>1.8312315714031687E-2</v>
      </c>
      <c r="AP3640">
        <f t="shared" si="411"/>
        <v>0.02</v>
      </c>
      <c r="AQ3640">
        <f>VLOOKUP(M3640,spp!A:H,8,FALSE)</f>
        <v>4.2</v>
      </c>
      <c r="AR3640" t="str">
        <f>VLOOKUP(M3640,spp!A:K,10,FALSE)</f>
        <v>Depredador Tope</v>
      </c>
      <c r="AS3640" t="str">
        <f>VLOOKUP(M3640,spp!A:L,12,FALSE)</f>
        <v>LC</v>
      </c>
    </row>
    <row r="3641" spans="2:45" x14ac:dyDescent="0.3">
      <c r="B3641" s="2" t="s">
        <v>1113</v>
      </c>
      <c r="C3641" s="2" t="s">
        <v>1114</v>
      </c>
      <c r="D3641" s="2" t="s">
        <v>1399</v>
      </c>
      <c r="E3641" s="2" t="s">
        <v>1394</v>
      </c>
      <c r="F3641">
        <v>1</v>
      </c>
      <c r="G3641" s="1">
        <v>41674</v>
      </c>
      <c r="H3641" s="61">
        <v>2014</v>
      </c>
      <c r="I3641" s="5" t="s">
        <v>986</v>
      </c>
      <c r="J3641" s="1">
        <v>41680</v>
      </c>
      <c r="K3641" s="66">
        <v>4</v>
      </c>
      <c r="L3641" t="str">
        <f t="shared" si="413"/>
        <v>Somero</v>
      </c>
      <c r="M3641" s="2" t="s">
        <v>1038</v>
      </c>
      <c r="N3641" t="str">
        <f>VLOOKUP(M3641,spp!A:B,2,FALSE)</f>
        <v>Holacanthus passer</v>
      </c>
      <c r="O3641">
        <f t="shared" si="412"/>
        <v>1</v>
      </c>
      <c r="S3641">
        <v>1</v>
      </c>
      <c r="AJ3641">
        <f>VLOOKUP(M3641,spp!A:C,3,FALSE)</f>
        <v>2</v>
      </c>
      <c r="AK3641">
        <f>VLOOKUP(M3641,spp!A:D,4,FALSE)</f>
        <v>3</v>
      </c>
      <c r="AL3641">
        <f t="shared" si="407"/>
        <v>10718.75</v>
      </c>
      <c r="AM3641">
        <f t="shared" si="408"/>
        <v>267.96875</v>
      </c>
      <c r="AN3641">
        <f t="shared" si="409"/>
        <v>2679.6875</v>
      </c>
      <c r="AO3641">
        <f t="shared" si="410"/>
        <v>2.6796875</v>
      </c>
      <c r="AP3641">
        <f t="shared" si="411"/>
        <v>0.02</v>
      </c>
      <c r="AQ3641">
        <f>VLOOKUP(M3641,spp!A:H,8,FALSE)</f>
        <v>2.6</v>
      </c>
      <c r="AR3641" t="str">
        <f>VLOOKUP(M3641,spp!A:K,10,FALSE)</f>
        <v>Herbívoro</v>
      </c>
      <c r="AS3641" t="str">
        <f>VLOOKUP(M3641,spp!A:L,12,FALSE)</f>
        <v>LC</v>
      </c>
    </row>
    <row r="3642" spans="2:45" x14ac:dyDescent="0.3">
      <c r="B3642" s="2" t="s">
        <v>1113</v>
      </c>
      <c r="C3642" s="2" t="s">
        <v>1114</v>
      </c>
      <c r="D3642" s="2" t="s">
        <v>1399</v>
      </c>
      <c r="E3642" s="2" t="s">
        <v>1394</v>
      </c>
      <c r="F3642">
        <v>1</v>
      </c>
      <c r="G3642" s="1">
        <v>41674</v>
      </c>
      <c r="H3642" s="61">
        <v>2014</v>
      </c>
      <c r="I3642" s="5" t="s">
        <v>986</v>
      </c>
      <c r="J3642" s="1">
        <v>41680</v>
      </c>
      <c r="K3642" s="66">
        <v>4</v>
      </c>
      <c r="L3642" t="str">
        <f t="shared" si="413"/>
        <v>Somero</v>
      </c>
      <c r="M3642" s="2" t="s">
        <v>1125</v>
      </c>
      <c r="N3642" t="str">
        <f>VLOOKUP(M3642,spp!A:B,2,FALSE)</f>
        <v>Diodon holocanthus</v>
      </c>
      <c r="O3642">
        <f t="shared" si="412"/>
        <v>1</v>
      </c>
      <c r="T3642">
        <v>1</v>
      </c>
      <c r="AJ3642">
        <f>VLOOKUP(M3642,spp!A:C,3,FALSE)</f>
        <v>2</v>
      </c>
      <c r="AK3642">
        <f>VLOOKUP(M3642,spp!A:D,4,FALSE)</f>
        <v>3</v>
      </c>
      <c r="AL3642">
        <f t="shared" si="407"/>
        <v>31250</v>
      </c>
      <c r="AM3642">
        <f t="shared" si="408"/>
        <v>781.25</v>
      </c>
      <c r="AN3642">
        <f t="shared" si="409"/>
        <v>7812.5</v>
      </c>
      <c r="AO3642">
        <f t="shared" si="410"/>
        <v>7.8125</v>
      </c>
      <c r="AP3642">
        <f t="shared" si="411"/>
        <v>0.02</v>
      </c>
      <c r="AQ3642">
        <f>VLOOKUP(M3642,spp!A:H,8,FALSE)</f>
        <v>3.3</v>
      </c>
      <c r="AR3642" t="str">
        <f>VLOOKUP(M3642,spp!A:K,10,FALSE)</f>
        <v>Depredador</v>
      </c>
      <c r="AS3642" t="str">
        <f>VLOOKUP(M3642,spp!A:L,12,FALSE)</f>
        <v>NE</v>
      </c>
    </row>
    <row r="3643" spans="2:45" x14ac:dyDescent="0.3">
      <c r="B3643" s="2" t="s">
        <v>1113</v>
      </c>
      <c r="C3643" s="2" t="s">
        <v>1114</v>
      </c>
      <c r="D3643" s="2" t="s">
        <v>1399</v>
      </c>
      <c r="E3643" s="2" t="s">
        <v>1394</v>
      </c>
      <c r="F3643">
        <v>2</v>
      </c>
      <c r="G3643" s="1">
        <v>41674</v>
      </c>
      <c r="H3643" s="61">
        <v>2014</v>
      </c>
      <c r="I3643" s="5" t="s">
        <v>986</v>
      </c>
      <c r="J3643" s="1">
        <v>41680</v>
      </c>
      <c r="K3643" s="66">
        <v>4.2</v>
      </c>
      <c r="L3643" t="str">
        <f t="shared" si="413"/>
        <v>Somero</v>
      </c>
      <c r="M3643" s="2" t="s">
        <v>1023</v>
      </c>
      <c r="N3643" t="str">
        <f>VLOOKUP(M3643,spp!A:B,2,FALSE)</f>
        <v>Anisotremus caesius</v>
      </c>
      <c r="O3643">
        <f t="shared" si="412"/>
        <v>3</v>
      </c>
      <c r="R3643">
        <v>1</v>
      </c>
      <c r="S3643">
        <v>2</v>
      </c>
      <c r="AJ3643">
        <f>VLOOKUP(M3643,spp!A:C,3,FALSE)</f>
        <v>1</v>
      </c>
      <c r="AK3643">
        <f>VLOOKUP(M3643,spp!A:D,4,FALSE)</f>
        <v>2</v>
      </c>
      <c r="AL3643">
        <f t="shared" si="407"/>
        <v>768.75</v>
      </c>
      <c r="AM3643">
        <f t="shared" si="408"/>
        <v>19.21875</v>
      </c>
      <c r="AN3643">
        <f t="shared" si="409"/>
        <v>192.1875</v>
      </c>
      <c r="AO3643">
        <f t="shared" si="410"/>
        <v>0.19218750000000001</v>
      </c>
      <c r="AP3643">
        <f t="shared" si="411"/>
        <v>0.06</v>
      </c>
      <c r="AQ3643">
        <f>VLOOKUP(M3643,spp!A:H,8,FALSE)</f>
        <v>3.4</v>
      </c>
      <c r="AR3643" t="str">
        <f>VLOOKUP(M3643,spp!A:K,10,FALSE)</f>
        <v>Depredador</v>
      </c>
      <c r="AS3643" t="str">
        <f>VLOOKUP(M3643,spp!A:L,12,FALSE)</f>
        <v>LC</v>
      </c>
    </row>
    <row r="3644" spans="2:45" x14ac:dyDescent="0.3">
      <c r="B3644" s="2" t="s">
        <v>1113</v>
      </c>
      <c r="C3644" s="2" t="s">
        <v>1114</v>
      </c>
      <c r="D3644" s="2" t="s">
        <v>1399</v>
      </c>
      <c r="E3644" s="2" t="s">
        <v>1394</v>
      </c>
      <c r="F3644">
        <v>2</v>
      </c>
      <c r="G3644" s="1">
        <v>41674</v>
      </c>
      <c r="H3644" s="61">
        <v>2014</v>
      </c>
      <c r="I3644" s="5" t="s">
        <v>986</v>
      </c>
      <c r="J3644" s="1">
        <v>41680</v>
      </c>
      <c r="K3644" s="66">
        <v>4.2</v>
      </c>
      <c r="L3644" t="str">
        <f t="shared" si="413"/>
        <v>Somero</v>
      </c>
      <c r="M3644" s="2" t="s">
        <v>1040</v>
      </c>
      <c r="N3644" t="str">
        <f>VLOOKUP(M3644,spp!A:B,2,FALSE)</f>
        <v>Sufflamen verres</v>
      </c>
      <c r="O3644">
        <f t="shared" si="412"/>
        <v>2</v>
      </c>
      <c r="S3644">
        <v>2</v>
      </c>
      <c r="AJ3644">
        <f>VLOOKUP(M3644,spp!A:C,3,FALSE)</f>
        <v>2</v>
      </c>
      <c r="AK3644">
        <f>VLOOKUP(M3644,spp!A:D,4,FALSE)</f>
        <v>3</v>
      </c>
      <c r="AL3644">
        <f t="shared" si="407"/>
        <v>21437.5</v>
      </c>
      <c r="AM3644">
        <f t="shared" si="408"/>
        <v>535.9375</v>
      </c>
      <c r="AN3644">
        <f t="shared" si="409"/>
        <v>5359.375</v>
      </c>
      <c r="AO3644">
        <f t="shared" si="410"/>
        <v>5.359375</v>
      </c>
      <c r="AP3644">
        <f t="shared" si="411"/>
        <v>0.04</v>
      </c>
      <c r="AQ3644">
        <f>VLOOKUP(M3644,spp!A:H,8,FALSE)</f>
        <v>3.3</v>
      </c>
      <c r="AR3644" t="str">
        <f>VLOOKUP(M3644,spp!A:K,10,FALSE)</f>
        <v>Depredador</v>
      </c>
      <c r="AS3644" t="str">
        <f>VLOOKUP(M3644,spp!A:L,12,FALSE)</f>
        <v>LC</v>
      </c>
    </row>
    <row r="3645" spans="2:45" x14ac:dyDescent="0.3">
      <c r="B3645" s="2" t="s">
        <v>1113</v>
      </c>
      <c r="C3645" s="2" t="s">
        <v>1114</v>
      </c>
      <c r="D3645" s="2" t="s">
        <v>1399</v>
      </c>
      <c r="E3645" s="2" t="s">
        <v>1394</v>
      </c>
      <c r="F3645">
        <v>2</v>
      </c>
      <c r="G3645" s="1">
        <v>41674</v>
      </c>
      <c r="H3645" s="61">
        <v>2014</v>
      </c>
      <c r="I3645" s="5" t="s">
        <v>986</v>
      </c>
      <c r="J3645" s="1">
        <v>41680</v>
      </c>
      <c r="K3645" s="66">
        <v>4.2</v>
      </c>
      <c r="L3645" t="str">
        <f t="shared" si="413"/>
        <v>Somero</v>
      </c>
      <c r="M3645" s="2" t="s">
        <v>1042</v>
      </c>
      <c r="N3645" t="str">
        <f>VLOOKUP(M3645,spp!A:B,2,FALSE)</f>
        <v>Bodianus diplotaenia</v>
      </c>
      <c r="O3645">
        <f t="shared" si="412"/>
        <v>10</v>
      </c>
      <c r="R3645">
        <v>10</v>
      </c>
      <c r="AJ3645">
        <f>VLOOKUP(M3645,spp!A:C,3,FALSE)</f>
        <v>2.01E-2</v>
      </c>
      <c r="AK3645">
        <f>VLOOKUP(M3645,spp!A:D,4,FALSE)</f>
        <v>2</v>
      </c>
      <c r="AL3645">
        <f t="shared" si="407"/>
        <v>31.40625</v>
      </c>
      <c r="AM3645">
        <f t="shared" si="408"/>
        <v>0.78515625</v>
      </c>
      <c r="AN3645">
        <f t="shared" si="409"/>
        <v>7.8515625</v>
      </c>
      <c r="AO3645">
        <f t="shared" si="410"/>
        <v>7.8515624999999992E-3</v>
      </c>
      <c r="AP3645">
        <f t="shared" si="411"/>
        <v>0.2</v>
      </c>
      <c r="AQ3645">
        <f>VLOOKUP(M3645,spp!A:H,8,FALSE)</f>
        <v>3.4</v>
      </c>
      <c r="AR3645" t="str">
        <f>VLOOKUP(M3645,spp!A:K,10,FALSE)</f>
        <v>Depredador</v>
      </c>
      <c r="AS3645" t="str">
        <f>VLOOKUP(M3645,spp!A:L,12,FALSE)</f>
        <v>LC</v>
      </c>
    </row>
    <row r="3646" spans="2:45" x14ac:dyDescent="0.3">
      <c r="B3646" s="2" t="s">
        <v>1113</v>
      </c>
      <c r="C3646" s="2" t="s">
        <v>1114</v>
      </c>
      <c r="D3646" s="2" t="s">
        <v>1399</v>
      </c>
      <c r="E3646" s="2" t="s">
        <v>1394</v>
      </c>
      <c r="F3646">
        <v>2</v>
      </c>
      <c r="G3646" s="1">
        <v>41674</v>
      </c>
      <c r="H3646" s="61">
        <v>2014</v>
      </c>
      <c r="I3646" s="5" t="s">
        <v>986</v>
      </c>
      <c r="J3646" s="1">
        <v>41680</v>
      </c>
      <c r="K3646" s="66">
        <v>4.2</v>
      </c>
      <c r="L3646" t="str">
        <f t="shared" si="413"/>
        <v>Somero</v>
      </c>
      <c r="M3646" s="2" t="s">
        <v>1021</v>
      </c>
      <c r="N3646" t="str">
        <f>VLOOKUP(M3646,spp!A:B,2,FALSE)</f>
        <v>Johnrandallia nigrirostris</v>
      </c>
      <c r="O3646">
        <f t="shared" si="412"/>
        <v>4</v>
      </c>
      <c r="R3646">
        <v>4</v>
      </c>
      <c r="AJ3646">
        <f>VLOOKUP(M3646,spp!A:C,3,FALSE)</f>
        <v>2</v>
      </c>
      <c r="AK3646">
        <f>VLOOKUP(M3646,spp!A:D,4,FALSE)</f>
        <v>3</v>
      </c>
      <c r="AL3646">
        <f t="shared" si="407"/>
        <v>15625</v>
      </c>
      <c r="AM3646">
        <f t="shared" si="408"/>
        <v>390.625</v>
      </c>
      <c r="AN3646">
        <f t="shared" si="409"/>
        <v>3906.25</v>
      </c>
      <c r="AO3646">
        <f t="shared" si="410"/>
        <v>3.90625</v>
      </c>
      <c r="AP3646">
        <f t="shared" si="411"/>
        <v>0.08</v>
      </c>
      <c r="AQ3646">
        <f>VLOOKUP(M3646,spp!A:H,8,FALSE)</f>
        <v>3</v>
      </c>
      <c r="AR3646" t="str">
        <f>VLOOKUP(M3646,spp!A:K,10,FALSE)</f>
        <v>Depredador</v>
      </c>
      <c r="AS3646" t="str">
        <f>VLOOKUP(M3646,spp!A:L,12,FALSE)</f>
        <v>LC</v>
      </c>
    </row>
    <row r="3647" spans="2:45" x14ac:dyDescent="0.3">
      <c r="B3647" s="2" t="s">
        <v>1113</v>
      </c>
      <c r="C3647" s="2" t="s">
        <v>1114</v>
      </c>
      <c r="D3647" s="2" t="s">
        <v>1399</v>
      </c>
      <c r="E3647" s="2" t="s">
        <v>1394</v>
      </c>
      <c r="F3647">
        <v>2</v>
      </c>
      <c r="G3647" s="1">
        <v>41674</v>
      </c>
      <c r="H3647" s="61">
        <v>2014</v>
      </c>
      <c r="I3647" s="5" t="s">
        <v>986</v>
      </c>
      <c r="J3647" s="1">
        <v>41680</v>
      </c>
      <c r="K3647" s="66">
        <v>4.2</v>
      </c>
      <c r="L3647" t="str">
        <f t="shared" si="413"/>
        <v>Somero</v>
      </c>
      <c r="M3647" s="2" t="s">
        <v>1019</v>
      </c>
      <c r="N3647" t="str">
        <f>VLOOKUP(M3647,spp!A:B,2,FALSE)</f>
        <v>Stegastes acapulcoensis</v>
      </c>
      <c r="O3647">
        <f t="shared" si="412"/>
        <v>30</v>
      </c>
      <c r="R3647">
        <v>30</v>
      </c>
      <c r="AJ3647">
        <f>VLOOKUP(M3647,spp!A:C,3,FALSE)</f>
        <v>3.49E-2</v>
      </c>
      <c r="AK3647">
        <f>VLOOKUP(M3647,spp!A:D,4,FALSE)</f>
        <v>2</v>
      </c>
      <c r="AL3647">
        <f t="shared" si="407"/>
        <v>163.59375</v>
      </c>
      <c r="AM3647">
        <f t="shared" si="408"/>
        <v>4.08984375</v>
      </c>
      <c r="AN3647">
        <f t="shared" si="409"/>
        <v>40.8984375</v>
      </c>
      <c r="AO3647">
        <f t="shared" si="410"/>
        <v>4.0898437500000002E-2</v>
      </c>
      <c r="AP3647">
        <f t="shared" si="411"/>
        <v>0.6</v>
      </c>
      <c r="AQ3647">
        <f>VLOOKUP(M3647,spp!A:H,8,FALSE)</f>
        <v>2</v>
      </c>
      <c r="AR3647" t="str">
        <f>VLOOKUP(M3647,spp!A:K,10,FALSE)</f>
        <v>Herbívoro</v>
      </c>
      <c r="AS3647" t="str">
        <f>VLOOKUP(M3647,spp!A:L,12,FALSE)</f>
        <v>LC</v>
      </c>
    </row>
    <row r="3648" spans="2:45" x14ac:dyDescent="0.3">
      <c r="B3648" s="2" t="s">
        <v>1113</v>
      </c>
      <c r="C3648" s="2" t="s">
        <v>1114</v>
      </c>
      <c r="D3648" s="2" t="s">
        <v>1399</v>
      </c>
      <c r="E3648" s="2" t="s">
        <v>1394</v>
      </c>
      <c r="F3648">
        <v>2</v>
      </c>
      <c r="G3648" s="1">
        <v>41674</v>
      </c>
      <c r="H3648" s="61">
        <v>2014</v>
      </c>
      <c r="I3648" s="5" t="s">
        <v>986</v>
      </c>
      <c r="J3648" s="1">
        <v>41680</v>
      </c>
      <c r="K3648" s="66">
        <v>4.2</v>
      </c>
      <c r="L3648" t="str">
        <f t="shared" si="413"/>
        <v>Somero</v>
      </c>
      <c r="M3648" s="2" t="s">
        <v>1025</v>
      </c>
      <c r="N3648" t="str">
        <f>VLOOKUP(M3648,spp!A:B,2,FALSE)</f>
        <v>Abudefduf troschelii</v>
      </c>
      <c r="O3648">
        <f t="shared" si="412"/>
        <v>44</v>
      </c>
      <c r="Q3648">
        <v>4</v>
      </c>
      <c r="R3648">
        <v>35</v>
      </c>
      <c r="S3648">
        <v>5</v>
      </c>
      <c r="AJ3648">
        <f>VLOOKUP(M3648,spp!A:C,3,FALSE)</f>
        <v>1.6E-2</v>
      </c>
      <c r="AK3648">
        <f>VLOOKUP(M3648,spp!A:D,4,FALSE)</f>
        <v>3</v>
      </c>
      <c r="AL3648">
        <f t="shared" si="407"/>
        <v>1549.5</v>
      </c>
      <c r="AM3648">
        <f t="shared" si="408"/>
        <v>38.737499999999997</v>
      </c>
      <c r="AN3648">
        <f t="shared" si="409"/>
        <v>387.375</v>
      </c>
      <c r="AO3648">
        <f t="shared" si="410"/>
        <v>0.38737500000000002</v>
      </c>
      <c r="AP3648">
        <f t="shared" si="411"/>
        <v>0.88</v>
      </c>
      <c r="AQ3648">
        <f>VLOOKUP(M3648,spp!A:H,8,FALSE)</f>
        <v>3</v>
      </c>
      <c r="AR3648" t="str">
        <f>VLOOKUP(M3648,spp!A:K,10,FALSE)</f>
        <v>Planctívoro</v>
      </c>
      <c r="AS3648" t="str">
        <f>VLOOKUP(M3648,spp!A:L,12,FALSE)</f>
        <v>LC</v>
      </c>
    </row>
    <row r="3649" spans="2:45" x14ac:dyDescent="0.3">
      <c r="B3649" s="2" t="s">
        <v>1113</v>
      </c>
      <c r="C3649" s="2" t="s">
        <v>1114</v>
      </c>
      <c r="D3649" s="2" t="s">
        <v>1399</v>
      </c>
      <c r="E3649" s="2" t="s">
        <v>1394</v>
      </c>
      <c r="F3649">
        <v>2</v>
      </c>
      <c r="G3649" s="1">
        <v>41674</v>
      </c>
      <c r="H3649" s="61">
        <v>2014</v>
      </c>
      <c r="I3649" s="5" t="s">
        <v>986</v>
      </c>
      <c r="J3649" s="1">
        <v>41680</v>
      </c>
      <c r="K3649" s="66">
        <v>4.2</v>
      </c>
      <c r="L3649" t="str">
        <f t="shared" si="413"/>
        <v>Somero</v>
      </c>
      <c r="M3649" s="2" t="s">
        <v>1022</v>
      </c>
      <c r="N3649" t="str">
        <f>VLOOKUP(M3649,spp!A:B,2,FALSE)</f>
        <v>Epinephelus labriformis</v>
      </c>
      <c r="O3649">
        <f t="shared" si="412"/>
        <v>2</v>
      </c>
      <c r="Q3649">
        <v>1</v>
      </c>
      <c r="S3649">
        <v>1</v>
      </c>
      <c r="AJ3649">
        <f>VLOOKUP(M3649,spp!A:C,3,FALSE)</f>
        <v>3</v>
      </c>
      <c r="AK3649">
        <f>VLOOKUP(M3649,spp!A:D,4,FALSE)</f>
        <v>2.9</v>
      </c>
      <c r="AL3649">
        <f t="shared" si="407"/>
        <v>13110.899118149722</v>
      </c>
      <c r="AM3649">
        <f t="shared" si="408"/>
        <v>327.77247795374308</v>
      </c>
      <c r="AN3649">
        <f t="shared" si="409"/>
        <v>3277.7247795374305</v>
      </c>
      <c r="AO3649">
        <f t="shared" si="410"/>
        <v>3.2777247795374307</v>
      </c>
      <c r="AP3649">
        <f t="shared" si="411"/>
        <v>0.04</v>
      </c>
      <c r="AQ3649">
        <f>VLOOKUP(M3649,spp!A:H,8,FALSE)</f>
        <v>4</v>
      </c>
      <c r="AR3649" t="str">
        <f>VLOOKUP(M3649,spp!A:K,10,FALSE)</f>
        <v>Depredador Tope</v>
      </c>
      <c r="AS3649" t="str">
        <f>VLOOKUP(M3649,spp!A:L,12,FALSE)</f>
        <v>LC</v>
      </c>
    </row>
    <row r="3650" spans="2:45" x14ac:dyDescent="0.3">
      <c r="B3650" s="2" t="s">
        <v>1113</v>
      </c>
      <c r="C3650" s="2" t="s">
        <v>1114</v>
      </c>
      <c r="D3650" s="2" t="s">
        <v>1399</v>
      </c>
      <c r="E3650" s="2" t="s">
        <v>1394</v>
      </c>
      <c r="F3650">
        <v>2</v>
      </c>
      <c r="G3650" s="1">
        <v>41674</v>
      </c>
      <c r="H3650" s="61">
        <v>2014</v>
      </c>
      <c r="I3650" s="5" t="s">
        <v>986</v>
      </c>
      <c r="J3650" s="1">
        <v>41680</v>
      </c>
      <c r="K3650" s="66">
        <v>4.2</v>
      </c>
      <c r="L3650" t="str">
        <f t="shared" si="413"/>
        <v>Somero</v>
      </c>
      <c r="M3650" s="2" t="s">
        <v>1036</v>
      </c>
      <c r="N3650" t="str">
        <f>VLOOKUP(M3650,spp!A:B,2,FALSE)</f>
        <v>Chaetodon humeralis</v>
      </c>
      <c r="O3650">
        <f t="shared" si="412"/>
        <v>2</v>
      </c>
      <c r="Q3650">
        <v>2</v>
      </c>
      <c r="AJ3650">
        <f>VLOOKUP(M3650,spp!A:C,3,FALSE)</f>
        <v>2</v>
      </c>
      <c r="AK3650">
        <f>VLOOKUP(M3650,spp!A:D,4,FALSE)</f>
        <v>2.9895</v>
      </c>
      <c r="AL3650">
        <f t="shared" si="407"/>
        <v>1652.1734475462163</v>
      </c>
      <c r="AM3650">
        <f t="shared" si="408"/>
        <v>41.304336188655405</v>
      </c>
      <c r="AN3650">
        <f t="shared" si="409"/>
        <v>413.04336188655407</v>
      </c>
      <c r="AO3650">
        <f t="shared" si="410"/>
        <v>0.41304336188655405</v>
      </c>
      <c r="AP3650">
        <f t="shared" si="411"/>
        <v>0.04</v>
      </c>
      <c r="AQ3650">
        <f>VLOOKUP(M3650,spp!A:H,8,FALSE)</f>
        <v>2.7</v>
      </c>
      <c r="AR3650" t="str">
        <f>VLOOKUP(M3650,spp!A:K,10,FALSE)</f>
        <v>Herbívoro</v>
      </c>
      <c r="AS3650" t="str">
        <f>VLOOKUP(M3650,spp!A:L,12,FALSE)</f>
        <v>LC</v>
      </c>
    </row>
    <row r="3651" spans="2:45" x14ac:dyDescent="0.3">
      <c r="B3651" s="2" t="s">
        <v>1113</v>
      </c>
      <c r="C3651" s="2" t="s">
        <v>1114</v>
      </c>
      <c r="D3651" s="2" t="s">
        <v>1399</v>
      </c>
      <c r="E3651" s="2" t="s">
        <v>1394</v>
      </c>
      <c r="F3651">
        <v>2</v>
      </c>
      <c r="G3651" s="1">
        <v>41674</v>
      </c>
      <c r="H3651" s="61">
        <v>2014</v>
      </c>
      <c r="I3651" s="5" t="s">
        <v>986</v>
      </c>
      <c r="J3651" s="1">
        <v>41680</v>
      </c>
      <c r="K3651" s="66">
        <v>4.2</v>
      </c>
      <c r="L3651" t="str">
        <f t="shared" si="413"/>
        <v>Somero</v>
      </c>
      <c r="M3651" s="2" t="s">
        <v>1050</v>
      </c>
      <c r="N3651" t="str">
        <f>VLOOKUP(M3651,spp!A:B,2,FALSE)</f>
        <v>Stegastes flavilatus</v>
      </c>
      <c r="O3651">
        <f t="shared" si="412"/>
        <v>8</v>
      </c>
      <c r="Q3651">
        <v>6</v>
      </c>
      <c r="R3651">
        <v>2</v>
      </c>
      <c r="AJ3651">
        <f>VLOOKUP(M3651,spp!A:C,3,FALSE)</f>
        <v>3.49E-2</v>
      </c>
      <c r="AK3651">
        <f>VLOOKUP(M3651,spp!A:D,4,FALSE)</f>
        <v>2</v>
      </c>
      <c r="AL3651">
        <f t="shared" si="407"/>
        <v>22.685000000000002</v>
      </c>
      <c r="AM3651">
        <f t="shared" si="408"/>
        <v>0.5671250000000001</v>
      </c>
      <c r="AN3651">
        <f t="shared" si="409"/>
        <v>5.6712500000000006</v>
      </c>
      <c r="AO3651">
        <f t="shared" si="410"/>
        <v>5.6712500000000009E-3</v>
      </c>
      <c r="AP3651">
        <f t="shared" si="411"/>
        <v>0.16</v>
      </c>
      <c r="AQ3651">
        <f>VLOOKUP(M3651,spp!A:H,8,FALSE)</f>
        <v>2</v>
      </c>
      <c r="AR3651" t="str">
        <f>VLOOKUP(M3651,spp!A:K,10,FALSE)</f>
        <v>Herbívoro</v>
      </c>
      <c r="AS3651" t="str">
        <f>VLOOKUP(M3651,spp!A:L,12,FALSE)</f>
        <v>LC</v>
      </c>
    </row>
    <row r="3652" spans="2:45" x14ac:dyDescent="0.3">
      <c r="B3652" s="2" t="s">
        <v>1113</v>
      </c>
      <c r="C3652" s="2" t="s">
        <v>1114</v>
      </c>
      <c r="D3652" s="2" t="s">
        <v>1399</v>
      </c>
      <c r="E3652" s="2" t="s">
        <v>1394</v>
      </c>
      <c r="F3652">
        <v>2</v>
      </c>
      <c r="G3652" s="1">
        <v>41674</v>
      </c>
      <c r="H3652" s="61">
        <v>2014</v>
      </c>
      <c r="I3652" s="5" t="s">
        <v>986</v>
      </c>
      <c r="J3652" s="1">
        <v>41680</v>
      </c>
      <c r="K3652" s="66">
        <v>4.2</v>
      </c>
      <c r="L3652" t="str">
        <f t="shared" si="413"/>
        <v>Somero</v>
      </c>
      <c r="M3652" s="2" t="s">
        <v>1026</v>
      </c>
      <c r="N3652" t="str">
        <f>VLOOKUP(M3652,spp!A:B,2,FALSE)</f>
        <v>Microspathodon dorsalis</v>
      </c>
      <c r="O3652">
        <f t="shared" si="412"/>
        <v>1</v>
      </c>
      <c r="T3652">
        <v>1</v>
      </c>
      <c r="AJ3652">
        <f>VLOOKUP(M3652,spp!A:C,3,FALSE)</f>
        <v>2</v>
      </c>
      <c r="AK3652">
        <f>VLOOKUP(M3652,spp!A:D,4,FALSE)</f>
        <v>3</v>
      </c>
      <c r="AL3652">
        <f t="shared" ref="AL3652:AL3715" si="414">((AJ3652*$P$2^AK3652)*P3652)+((AJ3652*$Q$2^AK3652)*Q3652)+((AJ3652*$R$2^AK3652)*R3652)+((AJ3652*$S$2^AK3652)*S3652)+((AJ3652*$T$2^AK3652)*T3652)+((AJ3652*$U$2^AK3652)*U3652)+((AJ3652*$V$2^AK3652)*V3652)+((AJ3652*$W$2^AK3652)*W3652)+((AJ3652*$X$2^AK3652)*X3652)+((AJ3652*$Y$2^AK3652)*Y3652)+((AJ3652*$Z$2^AK3652)*Z3652)+((AJ3652*$AA$2^AK3652)*AA3652)+((AJ3652*$AB$2^AK3652)*AB3652)+ ((AJ3652*$AC$2^AK3652)*AC3652)+((AJ3652*$AD$2^AK3652)*AD3652)+((AJ3652*$AE$2^AK3652)*AE3652)+((AJ3652*$AF$2^AK3652)*AF3652)+((AJ3652*$AG$2^AK3652)*AG3652)+((AJ3652*$AH$2^AK3652)*AH3652)</f>
        <v>31250</v>
      </c>
      <c r="AM3652">
        <f t="shared" ref="AM3652:AM3715" si="415">AL3652/40</f>
        <v>781.25</v>
      </c>
      <c r="AN3652">
        <f t="shared" ref="AN3652:AN3715" si="416">AM3652*10</f>
        <v>7812.5</v>
      </c>
      <c r="AO3652">
        <f t="shared" ref="AO3652:AO3715" si="417">AN3652/1000</f>
        <v>7.8125</v>
      </c>
      <c r="AP3652">
        <f t="shared" ref="AP3652:AP3715" si="418">O3652/$C$1</f>
        <v>0.02</v>
      </c>
      <c r="AQ3652">
        <f>VLOOKUP(M3652,spp!A:H,8,FALSE)</f>
        <v>2.1</v>
      </c>
      <c r="AR3652" t="str">
        <f>VLOOKUP(M3652,spp!A:K,10,FALSE)</f>
        <v>Herbívoro</v>
      </c>
      <c r="AS3652" t="str">
        <f>VLOOKUP(M3652,spp!A:L,12,FALSE)</f>
        <v>LC</v>
      </c>
    </row>
    <row r="3653" spans="2:45" x14ac:dyDescent="0.3">
      <c r="B3653" s="2" t="s">
        <v>1113</v>
      </c>
      <c r="C3653" s="2" t="s">
        <v>1114</v>
      </c>
      <c r="D3653" s="2" t="s">
        <v>1399</v>
      </c>
      <c r="E3653" s="2" t="s">
        <v>1394</v>
      </c>
      <c r="F3653">
        <v>2</v>
      </c>
      <c r="G3653" s="1">
        <v>41674</v>
      </c>
      <c r="H3653" s="61">
        <v>2014</v>
      </c>
      <c r="I3653" s="5" t="s">
        <v>986</v>
      </c>
      <c r="J3653" s="1">
        <v>41680</v>
      </c>
      <c r="K3653" s="66">
        <v>4.2</v>
      </c>
      <c r="L3653" t="str">
        <f t="shared" si="413"/>
        <v>Somero</v>
      </c>
      <c r="M3653" s="2" t="s">
        <v>1041</v>
      </c>
      <c r="N3653" t="str">
        <f>VLOOKUP(M3653,spp!A:B,2,FALSE)</f>
        <v>Chromis atrilobata</v>
      </c>
      <c r="O3653">
        <f t="shared" si="412"/>
        <v>100</v>
      </c>
      <c r="Q3653">
        <v>100</v>
      </c>
      <c r="AJ3653">
        <f>VLOOKUP(M3653,spp!A:C,3,FALSE)</f>
        <v>5</v>
      </c>
      <c r="AK3653">
        <f>VLOOKUP(M3653,spp!A:D,4,FALSE)</f>
        <v>3.41655</v>
      </c>
      <c r="AL3653">
        <f t="shared" si="414"/>
        <v>488270.58725941926</v>
      </c>
      <c r="AM3653">
        <f t="shared" si="415"/>
        <v>12206.764681485482</v>
      </c>
      <c r="AN3653">
        <f t="shared" si="416"/>
        <v>122067.64681485482</v>
      </c>
      <c r="AO3653">
        <f t="shared" si="417"/>
        <v>122.06764681485481</v>
      </c>
      <c r="AP3653">
        <f t="shared" si="418"/>
        <v>2</v>
      </c>
      <c r="AQ3653">
        <f>VLOOKUP(M3653,spp!A:H,8,FALSE)</f>
        <v>3.4</v>
      </c>
      <c r="AR3653" t="str">
        <f>VLOOKUP(M3653,spp!A:K,10,FALSE)</f>
        <v>Planctívoro</v>
      </c>
      <c r="AS3653" t="str">
        <f>VLOOKUP(M3653,spp!A:L,12,FALSE)</f>
        <v>LC</v>
      </c>
    </row>
    <row r="3654" spans="2:45" x14ac:dyDescent="0.3">
      <c r="B3654" s="2" t="s">
        <v>1113</v>
      </c>
      <c r="C3654" s="2" t="s">
        <v>1114</v>
      </c>
      <c r="D3654" s="2" t="s">
        <v>1399</v>
      </c>
      <c r="E3654" s="2" t="s">
        <v>1394</v>
      </c>
      <c r="F3654">
        <v>2</v>
      </c>
      <c r="G3654" s="1">
        <v>41674</v>
      </c>
      <c r="H3654" s="61">
        <v>2014</v>
      </c>
      <c r="I3654" s="5" t="s">
        <v>986</v>
      </c>
      <c r="J3654" s="1">
        <v>41680</v>
      </c>
      <c r="K3654" s="66">
        <v>4.2</v>
      </c>
      <c r="L3654" t="str">
        <f t="shared" si="413"/>
        <v>Somero</v>
      </c>
      <c r="M3654" s="2" t="s">
        <v>1028</v>
      </c>
      <c r="N3654" t="str">
        <f>VLOOKUP(M3654,spp!A:B,2,FALSE)</f>
        <v>Thalassoma lucasanum</v>
      </c>
      <c r="O3654">
        <f t="shared" si="412"/>
        <v>4</v>
      </c>
      <c r="R3654">
        <v>3</v>
      </c>
      <c r="S3654">
        <v>1</v>
      </c>
      <c r="AJ3654">
        <f>VLOOKUP(M3654,spp!A:C,3,FALSE)</f>
        <v>1.261E-2</v>
      </c>
      <c r="AK3654">
        <f>VLOOKUP(M3654,spp!A:D,4,FALSE)</f>
        <v>2</v>
      </c>
      <c r="AL3654">
        <f t="shared" si="414"/>
        <v>9.7727499999999985</v>
      </c>
      <c r="AM3654">
        <f t="shared" si="415"/>
        <v>0.24431874999999997</v>
      </c>
      <c r="AN3654">
        <f t="shared" si="416"/>
        <v>2.4431874999999996</v>
      </c>
      <c r="AO3654">
        <f t="shared" si="417"/>
        <v>2.4431874999999996E-3</v>
      </c>
      <c r="AP3654">
        <f t="shared" si="418"/>
        <v>0.08</v>
      </c>
      <c r="AQ3654">
        <f>VLOOKUP(M3654,spp!A:H,8,FALSE)</f>
        <v>3.5</v>
      </c>
      <c r="AR3654" t="str">
        <f>VLOOKUP(M3654,spp!A:K,10,FALSE)</f>
        <v>Depredador</v>
      </c>
      <c r="AS3654" t="str">
        <f>VLOOKUP(M3654,spp!A:L,12,FALSE)</f>
        <v>LC</v>
      </c>
    </row>
    <row r="3655" spans="2:45" x14ac:dyDescent="0.3">
      <c r="B3655" s="2" t="s">
        <v>1113</v>
      </c>
      <c r="C3655" s="2" t="s">
        <v>1114</v>
      </c>
      <c r="D3655" s="2" t="s">
        <v>1399</v>
      </c>
      <c r="E3655" s="2" t="s">
        <v>1394</v>
      </c>
      <c r="F3655">
        <v>3</v>
      </c>
      <c r="G3655" s="1">
        <v>41674</v>
      </c>
      <c r="H3655" s="61">
        <v>2014</v>
      </c>
      <c r="I3655" s="5" t="s">
        <v>986</v>
      </c>
      <c r="J3655" s="1">
        <v>41680</v>
      </c>
      <c r="K3655" s="66">
        <v>4.7</v>
      </c>
      <c r="L3655" t="str">
        <f t="shared" si="413"/>
        <v>Somero</v>
      </c>
      <c r="M3655" s="2" t="s">
        <v>1128</v>
      </c>
      <c r="N3655" t="str">
        <f>VLOOKUP(M3655,spp!A:B,2,FALSE)</f>
        <v>Haemulon flaviguttatum</v>
      </c>
      <c r="O3655">
        <f t="shared" si="412"/>
        <v>1</v>
      </c>
      <c r="S3655">
        <v>1</v>
      </c>
      <c r="AJ3655" t="str">
        <f>VLOOKUP(M3655,spp!A:C,3,FALSE)</f>
        <v>0.10299999999999999</v>
      </c>
      <c r="AK3655">
        <f>VLOOKUP(M3655,spp!A:D,4,FALSE)</f>
        <v>2.6</v>
      </c>
      <c r="AL3655">
        <f t="shared" si="414"/>
        <v>175.68559397618733</v>
      </c>
      <c r="AM3655">
        <f t="shared" si="415"/>
        <v>4.3921398494046837</v>
      </c>
      <c r="AN3655">
        <f t="shared" si="416"/>
        <v>43.921398494046841</v>
      </c>
      <c r="AO3655">
        <f t="shared" si="417"/>
        <v>4.3921398494046839E-2</v>
      </c>
      <c r="AP3655">
        <f t="shared" si="418"/>
        <v>0.02</v>
      </c>
      <c r="AQ3655">
        <f>VLOOKUP(M3655,spp!A:H,8,FALSE)</f>
        <v>4.2</v>
      </c>
      <c r="AR3655" t="str">
        <f>VLOOKUP(M3655,spp!A:K,10,FALSE)</f>
        <v>Depredador Tope</v>
      </c>
      <c r="AS3655" t="str">
        <f>VLOOKUP(M3655,spp!A:L,12,FALSE)</f>
        <v>LC</v>
      </c>
    </row>
    <row r="3656" spans="2:45" x14ac:dyDescent="0.3">
      <c r="B3656" s="2" t="s">
        <v>1113</v>
      </c>
      <c r="C3656" s="2" t="s">
        <v>1114</v>
      </c>
      <c r="D3656" s="2" t="s">
        <v>1399</v>
      </c>
      <c r="E3656" s="2" t="s">
        <v>1394</v>
      </c>
      <c r="F3656">
        <v>3</v>
      </c>
      <c r="G3656" s="1">
        <v>41674</v>
      </c>
      <c r="H3656" s="61">
        <v>2014</v>
      </c>
      <c r="I3656" s="5" t="s">
        <v>986</v>
      </c>
      <c r="J3656" s="1">
        <v>41680</v>
      </c>
      <c r="K3656" s="66">
        <v>4.7</v>
      </c>
      <c r="L3656" t="str">
        <f t="shared" si="413"/>
        <v>Somero</v>
      </c>
      <c r="M3656" s="2" t="s">
        <v>1028</v>
      </c>
      <c r="N3656" t="str">
        <f>VLOOKUP(M3656,spp!A:B,2,FALSE)</f>
        <v>Thalassoma lucasanum</v>
      </c>
      <c r="O3656">
        <f t="shared" si="412"/>
        <v>3</v>
      </c>
      <c r="R3656">
        <v>2</v>
      </c>
      <c r="S3656">
        <v>1</v>
      </c>
      <c r="AJ3656">
        <f>VLOOKUP(M3656,spp!A:C,3,FALSE)</f>
        <v>1.261E-2</v>
      </c>
      <c r="AK3656">
        <f>VLOOKUP(M3656,spp!A:D,4,FALSE)</f>
        <v>2</v>
      </c>
      <c r="AL3656">
        <f t="shared" si="414"/>
        <v>7.8024374999999999</v>
      </c>
      <c r="AM3656">
        <f t="shared" si="415"/>
        <v>0.1950609375</v>
      </c>
      <c r="AN3656">
        <f t="shared" si="416"/>
        <v>1.950609375</v>
      </c>
      <c r="AO3656">
        <f t="shared" si="417"/>
        <v>1.9506093750000001E-3</v>
      </c>
      <c r="AP3656">
        <f t="shared" si="418"/>
        <v>0.06</v>
      </c>
      <c r="AQ3656">
        <f>VLOOKUP(M3656,spp!A:H,8,FALSE)</f>
        <v>3.5</v>
      </c>
      <c r="AR3656" t="str">
        <f>VLOOKUP(M3656,spp!A:K,10,FALSE)</f>
        <v>Depredador</v>
      </c>
      <c r="AS3656" t="str">
        <f>VLOOKUP(M3656,spp!A:L,12,FALSE)</f>
        <v>LC</v>
      </c>
    </row>
    <row r="3657" spans="2:45" x14ac:dyDescent="0.3">
      <c r="B3657" s="2" t="s">
        <v>1113</v>
      </c>
      <c r="C3657" s="2" t="s">
        <v>1114</v>
      </c>
      <c r="D3657" s="2" t="s">
        <v>1399</v>
      </c>
      <c r="E3657" s="2" t="s">
        <v>1394</v>
      </c>
      <c r="F3657">
        <v>3</v>
      </c>
      <c r="G3657" s="1">
        <v>41674</v>
      </c>
      <c r="H3657" s="61">
        <v>2014</v>
      </c>
      <c r="I3657" s="5" t="s">
        <v>986</v>
      </c>
      <c r="J3657" s="1">
        <v>41680</v>
      </c>
      <c r="K3657" s="66">
        <v>4.7</v>
      </c>
      <c r="L3657" t="str">
        <f t="shared" si="413"/>
        <v>Somero</v>
      </c>
      <c r="M3657" s="2" t="s">
        <v>1033</v>
      </c>
      <c r="N3657" t="str">
        <f>VLOOKUP(M3657,spp!A:B,2,FALSE)</f>
        <v>Cephalopholis panamensis</v>
      </c>
      <c r="O3657">
        <f t="shared" si="412"/>
        <v>1</v>
      </c>
      <c r="R3657">
        <v>1</v>
      </c>
      <c r="AJ3657">
        <f>VLOOKUP(M3657,spp!A:C,3,FALSE)</f>
        <v>2</v>
      </c>
      <c r="AK3657">
        <f>VLOOKUP(M3657,spp!A:D,4,FALSE)</f>
        <v>3</v>
      </c>
      <c r="AL3657">
        <f t="shared" si="414"/>
        <v>3906.25</v>
      </c>
      <c r="AM3657">
        <f t="shared" si="415"/>
        <v>97.65625</v>
      </c>
      <c r="AN3657">
        <f t="shared" si="416"/>
        <v>976.5625</v>
      </c>
      <c r="AO3657">
        <f t="shared" si="417"/>
        <v>0.9765625</v>
      </c>
      <c r="AP3657">
        <f t="shared" si="418"/>
        <v>0.02</v>
      </c>
      <c r="AQ3657">
        <f>VLOOKUP(M3657,spp!A:H,8,FALSE)</f>
        <v>4</v>
      </c>
      <c r="AR3657" t="str">
        <f>VLOOKUP(M3657,spp!A:K,10,FALSE)</f>
        <v>Depredador Tope</v>
      </c>
      <c r="AS3657" t="str">
        <f>VLOOKUP(M3657,spp!A:L,12,FALSE)</f>
        <v>LC</v>
      </c>
    </row>
    <row r="3658" spans="2:45" x14ac:dyDescent="0.3">
      <c r="B3658" s="2" t="s">
        <v>1113</v>
      </c>
      <c r="C3658" s="2" t="s">
        <v>1114</v>
      </c>
      <c r="D3658" s="2" t="s">
        <v>1399</v>
      </c>
      <c r="E3658" s="2" t="s">
        <v>1394</v>
      </c>
      <c r="F3658">
        <v>3</v>
      </c>
      <c r="G3658" s="1">
        <v>41674</v>
      </c>
      <c r="H3658" s="61">
        <v>2014</v>
      </c>
      <c r="I3658" s="5" t="s">
        <v>986</v>
      </c>
      <c r="J3658" s="1">
        <v>41680</v>
      </c>
      <c r="K3658" s="66">
        <v>4.7</v>
      </c>
      <c r="L3658" t="str">
        <f t="shared" si="413"/>
        <v>Somero</v>
      </c>
      <c r="M3658" s="2" t="s">
        <v>1022</v>
      </c>
      <c r="N3658" t="str">
        <f>VLOOKUP(M3658,spp!A:B,2,FALSE)</f>
        <v>Epinephelus labriformis</v>
      </c>
      <c r="O3658">
        <f t="shared" si="412"/>
        <v>2</v>
      </c>
      <c r="S3658">
        <v>1</v>
      </c>
      <c r="T3658">
        <v>1</v>
      </c>
      <c r="AJ3658">
        <f>VLOOKUP(M3658,spp!A:C,3,FALSE)</f>
        <v>3</v>
      </c>
      <c r="AK3658">
        <f>VLOOKUP(M3658,spp!A:D,4,FALSE)</f>
        <v>2.9</v>
      </c>
      <c r="AL3658">
        <f t="shared" si="414"/>
        <v>46050.282853635166</v>
      </c>
      <c r="AM3658">
        <f t="shared" si="415"/>
        <v>1151.2570713408791</v>
      </c>
      <c r="AN3658">
        <f t="shared" si="416"/>
        <v>11512.57071340879</v>
      </c>
      <c r="AO3658">
        <f t="shared" si="417"/>
        <v>11.51257071340879</v>
      </c>
      <c r="AP3658">
        <f t="shared" si="418"/>
        <v>0.04</v>
      </c>
      <c r="AQ3658">
        <f>VLOOKUP(M3658,spp!A:H,8,FALSE)</f>
        <v>4</v>
      </c>
      <c r="AR3658" t="str">
        <f>VLOOKUP(M3658,spp!A:K,10,FALSE)</f>
        <v>Depredador Tope</v>
      </c>
      <c r="AS3658" t="str">
        <f>VLOOKUP(M3658,spp!A:L,12,FALSE)</f>
        <v>LC</v>
      </c>
    </row>
    <row r="3659" spans="2:45" x14ac:dyDescent="0.3">
      <c r="B3659" s="2" t="s">
        <v>1113</v>
      </c>
      <c r="C3659" s="2" t="s">
        <v>1114</v>
      </c>
      <c r="D3659" s="2" t="s">
        <v>1399</v>
      </c>
      <c r="E3659" s="2" t="s">
        <v>1394</v>
      </c>
      <c r="F3659">
        <v>3</v>
      </c>
      <c r="G3659" s="1">
        <v>41674</v>
      </c>
      <c r="H3659" s="61">
        <v>2014</v>
      </c>
      <c r="I3659" s="5" t="s">
        <v>986</v>
      </c>
      <c r="J3659" s="1">
        <v>41680</v>
      </c>
      <c r="K3659" s="66">
        <v>4.7</v>
      </c>
      <c r="L3659" t="str">
        <f t="shared" si="413"/>
        <v>Somero</v>
      </c>
      <c r="M3659" s="2" t="s">
        <v>1025</v>
      </c>
      <c r="N3659" t="str">
        <f>VLOOKUP(M3659,spp!A:B,2,FALSE)</f>
        <v>Abudefduf troschelii</v>
      </c>
      <c r="O3659">
        <f t="shared" si="412"/>
        <v>29</v>
      </c>
      <c r="Q3659">
        <v>9</v>
      </c>
      <c r="R3659">
        <v>20</v>
      </c>
      <c r="AJ3659">
        <f>VLOOKUP(M3659,spp!A:C,3,FALSE)</f>
        <v>1.6E-2</v>
      </c>
      <c r="AK3659">
        <f>VLOOKUP(M3659,spp!A:D,4,FALSE)</f>
        <v>3</v>
      </c>
      <c r="AL3659">
        <f t="shared" si="414"/>
        <v>685.75</v>
      </c>
      <c r="AM3659">
        <f t="shared" si="415"/>
        <v>17.143750000000001</v>
      </c>
      <c r="AN3659">
        <f t="shared" si="416"/>
        <v>171.4375</v>
      </c>
      <c r="AO3659">
        <f t="shared" si="417"/>
        <v>0.17143749999999999</v>
      </c>
      <c r="AP3659">
        <f t="shared" si="418"/>
        <v>0.57999999999999996</v>
      </c>
      <c r="AQ3659">
        <f>VLOOKUP(M3659,spp!A:H,8,FALSE)</f>
        <v>3</v>
      </c>
      <c r="AR3659" t="str">
        <f>VLOOKUP(M3659,spp!A:K,10,FALSE)</f>
        <v>Planctívoro</v>
      </c>
      <c r="AS3659" t="str">
        <f>VLOOKUP(M3659,spp!A:L,12,FALSE)</f>
        <v>LC</v>
      </c>
    </row>
    <row r="3660" spans="2:45" x14ac:dyDescent="0.3">
      <c r="B3660" s="2" t="s">
        <v>1113</v>
      </c>
      <c r="C3660" s="2" t="s">
        <v>1114</v>
      </c>
      <c r="D3660" s="2" t="s">
        <v>1399</v>
      </c>
      <c r="E3660" s="2" t="s">
        <v>1394</v>
      </c>
      <c r="F3660">
        <v>3</v>
      </c>
      <c r="G3660" s="1">
        <v>41674</v>
      </c>
      <c r="H3660" s="61">
        <v>2014</v>
      </c>
      <c r="I3660" s="5" t="s">
        <v>986</v>
      </c>
      <c r="J3660" s="1">
        <v>41680</v>
      </c>
      <c r="K3660" s="66">
        <v>4.7</v>
      </c>
      <c r="L3660" t="str">
        <f t="shared" si="413"/>
        <v>Somero</v>
      </c>
      <c r="M3660" s="2" t="s">
        <v>1019</v>
      </c>
      <c r="N3660" t="str">
        <f>VLOOKUP(M3660,spp!A:B,2,FALSE)</f>
        <v>Stegastes acapulcoensis</v>
      </c>
      <c r="O3660">
        <f t="shared" si="412"/>
        <v>3</v>
      </c>
      <c r="P3660">
        <v>2</v>
      </c>
      <c r="R3660">
        <v>1</v>
      </c>
      <c r="AJ3660">
        <f>VLOOKUP(M3660,spp!A:C,3,FALSE)</f>
        <v>3.49E-2</v>
      </c>
      <c r="AK3660">
        <f>VLOOKUP(M3660,spp!A:D,4,FALSE)</f>
        <v>2</v>
      </c>
      <c r="AL3660">
        <f t="shared" si="414"/>
        <v>5.8893750000000002</v>
      </c>
      <c r="AM3660">
        <f t="shared" si="415"/>
        <v>0.147234375</v>
      </c>
      <c r="AN3660">
        <f t="shared" si="416"/>
        <v>1.4723437500000001</v>
      </c>
      <c r="AO3660">
        <f t="shared" si="417"/>
        <v>1.4723437500000001E-3</v>
      </c>
      <c r="AP3660">
        <f t="shared" si="418"/>
        <v>0.06</v>
      </c>
      <c r="AQ3660">
        <f>VLOOKUP(M3660,spp!A:H,8,FALSE)</f>
        <v>2</v>
      </c>
      <c r="AR3660" t="str">
        <f>VLOOKUP(M3660,spp!A:K,10,FALSE)</f>
        <v>Herbívoro</v>
      </c>
      <c r="AS3660" t="str">
        <f>VLOOKUP(M3660,spp!A:L,12,FALSE)</f>
        <v>LC</v>
      </c>
    </row>
    <row r="3661" spans="2:45" x14ac:dyDescent="0.3">
      <c r="B3661" s="2" t="s">
        <v>1113</v>
      </c>
      <c r="C3661" s="2" t="s">
        <v>1114</v>
      </c>
      <c r="D3661" s="2" t="s">
        <v>1399</v>
      </c>
      <c r="E3661" s="2" t="s">
        <v>1394</v>
      </c>
      <c r="F3661">
        <v>3</v>
      </c>
      <c r="G3661" s="1">
        <v>41674</v>
      </c>
      <c r="H3661" s="61">
        <v>2014</v>
      </c>
      <c r="I3661" s="5" t="s">
        <v>986</v>
      </c>
      <c r="J3661" s="1">
        <v>41680</v>
      </c>
      <c r="K3661" s="66">
        <v>4.7</v>
      </c>
      <c r="L3661" t="str">
        <f t="shared" si="413"/>
        <v>Somero</v>
      </c>
      <c r="M3661" s="2" t="s">
        <v>1050</v>
      </c>
      <c r="N3661" t="str">
        <f>VLOOKUP(M3661,spp!A:B,2,FALSE)</f>
        <v>Stegastes flavilatus</v>
      </c>
      <c r="O3661">
        <f t="shared" si="412"/>
        <v>2</v>
      </c>
      <c r="R3661">
        <v>2</v>
      </c>
      <c r="AJ3661">
        <f>VLOOKUP(M3661,spp!A:C,3,FALSE)</f>
        <v>3.49E-2</v>
      </c>
      <c r="AK3661">
        <f>VLOOKUP(M3661,spp!A:D,4,FALSE)</f>
        <v>2</v>
      </c>
      <c r="AL3661">
        <f t="shared" si="414"/>
        <v>10.90625</v>
      </c>
      <c r="AM3661">
        <f t="shared" si="415"/>
        <v>0.27265624999999999</v>
      </c>
      <c r="AN3661">
        <f t="shared" si="416"/>
        <v>2.7265625</v>
      </c>
      <c r="AO3661">
        <f t="shared" si="417"/>
        <v>2.7265624999999998E-3</v>
      </c>
      <c r="AP3661">
        <f t="shared" si="418"/>
        <v>0.04</v>
      </c>
      <c r="AQ3661">
        <f>VLOOKUP(M3661,spp!A:H,8,FALSE)</f>
        <v>2</v>
      </c>
      <c r="AR3661" t="str">
        <f>VLOOKUP(M3661,spp!A:K,10,FALSE)</f>
        <v>Herbívoro</v>
      </c>
      <c r="AS3661" t="str">
        <f>VLOOKUP(M3661,spp!A:L,12,FALSE)</f>
        <v>LC</v>
      </c>
    </row>
    <row r="3662" spans="2:45" x14ac:dyDescent="0.3">
      <c r="B3662" s="2" t="s">
        <v>1113</v>
      </c>
      <c r="C3662" s="2" t="s">
        <v>1114</v>
      </c>
      <c r="D3662" s="2" t="s">
        <v>1399</v>
      </c>
      <c r="E3662" s="2" t="s">
        <v>1394</v>
      </c>
      <c r="F3662">
        <v>3</v>
      </c>
      <c r="G3662" s="1">
        <v>41674</v>
      </c>
      <c r="H3662" s="61">
        <v>2014</v>
      </c>
      <c r="I3662" s="5" t="s">
        <v>986</v>
      </c>
      <c r="J3662" s="1">
        <v>41680</v>
      </c>
      <c r="K3662" s="66">
        <v>4.7</v>
      </c>
      <c r="L3662" t="str">
        <f t="shared" si="413"/>
        <v>Somero</v>
      </c>
      <c r="M3662" s="2" t="s">
        <v>1040</v>
      </c>
      <c r="N3662" t="str">
        <f>VLOOKUP(M3662,spp!A:B,2,FALSE)</f>
        <v>Sufflamen verres</v>
      </c>
      <c r="O3662">
        <f t="shared" si="412"/>
        <v>1</v>
      </c>
      <c r="R3662">
        <v>1</v>
      </c>
      <c r="AJ3662">
        <f>VLOOKUP(M3662,spp!A:C,3,FALSE)</f>
        <v>2</v>
      </c>
      <c r="AK3662">
        <f>VLOOKUP(M3662,spp!A:D,4,FALSE)</f>
        <v>3</v>
      </c>
      <c r="AL3662">
        <f t="shared" si="414"/>
        <v>3906.25</v>
      </c>
      <c r="AM3662">
        <f t="shared" si="415"/>
        <v>97.65625</v>
      </c>
      <c r="AN3662">
        <f t="shared" si="416"/>
        <v>976.5625</v>
      </c>
      <c r="AO3662">
        <f t="shared" si="417"/>
        <v>0.9765625</v>
      </c>
      <c r="AP3662">
        <f t="shared" si="418"/>
        <v>0.02</v>
      </c>
      <c r="AQ3662">
        <f>VLOOKUP(M3662,spp!A:H,8,FALSE)</f>
        <v>3.3</v>
      </c>
      <c r="AR3662" t="str">
        <f>VLOOKUP(M3662,spp!A:K,10,FALSE)</f>
        <v>Depredador</v>
      </c>
      <c r="AS3662" t="str">
        <f>VLOOKUP(M3662,spp!A:L,12,FALSE)</f>
        <v>LC</v>
      </c>
    </row>
    <row r="3663" spans="2:45" x14ac:dyDescent="0.3">
      <c r="B3663" s="2" t="s">
        <v>1113</v>
      </c>
      <c r="C3663" s="2" t="s">
        <v>1114</v>
      </c>
      <c r="D3663" s="2" t="s">
        <v>1399</v>
      </c>
      <c r="E3663" s="2" t="s">
        <v>1394</v>
      </c>
      <c r="F3663">
        <v>3</v>
      </c>
      <c r="G3663" s="1">
        <v>41674</v>
      </c>
      <c r="H3663" s="61">
        <v>2014</v>
      </c>
      <c r="I3663" s="5" t="s">
        <v>986</v>
      </c>
      <c r="J3663" s="1">
        <v>41680</v>
      </c>
      <c r="K3663" s="66">
        <v>4.7</v>
      </c>
      <c r="L3663" t="str">
        <f t="shared" si="413"/>
        <v>Somero</v>
      </c>
      <c r="M3663" s="2" t="s">
        <v>1054</v>
      </c>
      <c r="N3663" t="str">
        <f>VLOOKUP(M3663,spp!A:B,2,FALSE)</f>
        <v>Halichoeres nicholsi</v>
      </c>
      <c r="O3663">
        <f t="shared" si="412"/>
        <v>1</v>
      </c>
      <c r="P3663">
        <v>1</v>
      </c>
      <c r="AJ3663">
        <f>VLOOKUP(M3663,spp!A:C,3,FALSE)</f>
        <v>1.26E-2</v>
      </c>
      <c r="AK3663">
        <f>VLOOKUP(M3663,spp!A:D,4,FALSE)</f>
        <v>3</v>
      </c>
      <c r="AL3663">
        <f t="shared" si="414"/>
        <v>0.19687499999999999</v>
      </c>
      <c r="AM3663">
        <f t="shared" si="415"/>
        <v>4.921875E-3</v>
      </c>
      <c r="AN3663">
        <f t="shared" si="416"/>
        <v>4.9218749999999999E-2</v>
      </c>
      <c r="AO3663">
        <f t="shared" si="417"/>
        <v>4.921875E-5</v>
      </c>
      <c r="AP3663">
        <f t="shared" si="418"/>
        <v>0.02</v>
      </c>
      <c r="AQ3663">
        <f>VLOOKUP(M3663,spp!A:H,8,FALSE)</f>
        <v>4</v>
      </c>
      <c r="AR3663" t="str">
        <f>VLOOKUP(M3663,spp!A:K,10,FALSE)</f>
        <v>Depredador Tope</v>
      </c>
      <c r="AS3663" t="str">
        <f>VLOOKUP(M3663,spp!A:L,12,FALSE)</f>
        <v>LC</v>
      </c>
    </row>
    <row r="3664" spans="2:45" x14ac:dyDescent="0.3">
      <c r="B3664" s="2" t="s">
        <v>1113</v>
      </c>
      <c r="C3664" s="2" t="s">
        <v>1114</v>
      </c>
      <c r="D3664" s="2" t="s">
        <v>1399</v>
      </c>
      <c r="E3664" s="2" t="s">
        <v>1394</v>
      </c>
      <c r="F3664">
        <v>3</v>
      </c>
      <c r="G3664" s="1">
        <v>41674</v>
      </c>
      <c r="H3664" s="61">
        <v>2014</v>
      </c>
      <c r="I3664" s="5" t="s">
        <v>986</v>
      </c>
      <c r="J3664" s="1">
        <v>41680</v>
      </c>
      <c r="K3664" s="66">
        <v>4.7</v>
      </c>
      <c r="L3664" t="str">
        <f t="shared" si="413"/>
        <v>Somero</v>
      </c>
      <c r="M3664" s="2" t="s">
        <v>1053</v>
      </c>
      <c r="N3664" t="str">
        <f>VLOOKUP(M3664,spp!A:B,2,FALSE)</f>
        <v>Halichoeres chierchiae</v>
      </c>
      <c r="O3664">
        <f t="shared" si="412"/>
        <v>1</v>
      </c>
      <c r="S3664">
        <v>1</v>
      </c>
      <c r="AJ3664">
        <f>VLOOKUP(M3664,spp!A:C,3,FALSE)</f>
        <v>1.26E-2</v>
      </c>
      <c r="AK3664">
        <f>VLOOKUP(M3664,spp!A:D,4,FALSE)</f>
        <v>3</v>
      </c>
      <c r="AL3664">
        <f t="shared" si="414"/>
        <v>67.528125000000003</v>
      </c>
      <c r="AM3664">
        <f t="shared" si="415"/>
        <v>1.688203125</v>
      </c>
      <c r="AN3664">
        <f t="shared" si="416"/>
        <v>16.882031250000001</v>
      </c>
      <c r="AO3664">
        <f t="shared" si="417"/>
        <v>1.6882031250000002E-2</v>
      </c>
      <c r="AP3664">
        <f t="shared" si="418"/>
        <v>0.02</v>
      </c>
      <c r="AQ3664">
        <f>VLOOKUP(M3664,spp!A:H,8,FALSE)</f>
        <v>3.5</v>
      </c>
      <c r="AR3664" t="str">
        <f>VLOOKUP(M3664,spp!A:K,10,FALSE)</f>
        <v>Depredador</v>
      </c>
      <c r="AS3664" t="str">
        <f>VLOOKUP(M3664,spp!A:L,12,FALSE)</f>
        <v>LC</v>
      </c>
    </row>
    <row r="3665" spans="1:45" x14ac:dyDescent="0.3">
      <c r="B3665" s="2" t="s">
        <v>1113</v>
      </c>
      <c r="C3665" s="2" t="s">
        <v>1114</v>
      </c>
      <c r="D3665" s="2" t="s">
        <v>1399</v>
      </c>
      <c r="E3665" s="2" t="s">
        <v>1394</v>
      </c>
      <c r="F3665">
        <v>3</v>
      </c>
      <c r="G3665" s="1">
        <v>41674</v>
      </c>
      <c r="H3665" s="61">
        <v>2014</v>
      </c>
      <c r="I3665" s="5" t="s">
        <v>986</v>
      </c>
      <c r="J3665" s="1">
        <v>41680</v>
      </c>
      <c r="K3665" s="66">
        <v>4.7</v>
      </c>
      <c r="L3665" t="str">
        <f t="shared" si="413"/>
        <v>Somero</v>
      </c>
      <c r="M3665" s="2" t="s">
        <v>1024</v>
      </c>
      <c r="N3665" t="str">
        <f>VLOOKUP(M3665,spp!A:B,2,FALSE)</f>
        <v>Sargocentron suborbitalis</v>
      </c>
      <c r="O3665">
        <f t="shared" si="412"/>
        <v>1</v>
      </c>
      <c r="R3665">
        <v>1</v>
      </c>
      <c r="AJ3665">
        <f>VLOOKUP(M3665,spp!A:C,3,FALSE)</f>
        <v>2</v>
      </c>
      <c r="AK3665">
        <f>VLOOKUP(M3665,spp!A:D,4,FALSE)</f>
        <v>2.9554</v>
      </c>
      <c r="AL3665">
        <f t="shared" si="414"/>
        <v>3490.0998180522265</v>
      </c>
      <c r="AM3665">
        <f t="shared" si="415"/>
        <v>87.252495451305663</v>
      </c>
      <c r="AN3665">
        <f t="shared" si="416"/>
        <v>872.52495451305663</v>
      </c>
      <c r="AO3665">
        <f t="shared" si="417"/>
        <v>0.87252495451305667</v>
      </c>
      <c r="AP3665">
        <f t="shared" si="418"/>
        <v>0.02</v>
      </c>
      <c r="AQ3665">
        <f>VLOOKUP(M3665,spp!A:H,8,FALSE)</f>
        <v>3.5</v>
      </c>
      <c r="AR3665" t="str">
        <f>VLOOKUP(M3665,spp!A:K,10,FALSE)</f>
        <v>Depredador</v>
      </c>
      <c r="AS3665" t="str">
        <f>VLOOKUP(M3665,spp!A:L,12,FALSE)</f>
        <v>LC</v>
      </c>
    </row>
    <row r="3666" spans="1:45" x14ac:dyDescent="0.3">
      <c r="B3666" s="2" t="s">
        <v>1113</v>
      </c>
      <c r="C3666" s="2" t="s">
        <v>1114</v>
      </c>
      <c r="D3666" s="2" t="s">
        <v>1399</v>
      </c>
      <c r="E3666" s="2" t="s">
        <v>1394</v>
      </c>
      <c r="F3666">
        <v>3</v>
      </c>
      <c r="G3666" s="1">
        <v>41674</v>
      </c>
      <c r="H3666" s="61">
        <v>2014</v>
      </c>
      <c r="I3666" s="5" t="s">
        <v>986</v>
      </c>
      <c r="J3666" s="1">
        <v>41680</v>
      </c>
      <c r="K3666" s="66">
        <v>4.7</v>
      </c>
      <c r="L3666" t="str">
        <f t="shared" si="413"/>
        <v>Somero</v>
      </c>
      <c r="M3666" s="2" t="s">
        <v>1041</v>
      </c>
      <c r="N3666" t="str">
        <f>VLOOKUP(M3666,spp!A:B,2,FALSE)</f>
        <v>Chromis atrilobata</v>
      </c>
      <c r="O3666">
        <f t="shared" si="412"/>
        <v>10</v>
      </c>
      <c r="P3666">
        <v>10</v>
      </c>
      <c r="AJ3666">
        <f>VLOOKUP(M3666,spp!A:C,3,FALSE)</f>
        <v>5</v>
      </c>
      <c r="AK3666">
        <f>VLOOKUP(M3666,spp!A:D,4,FALSE)</f>
        <v>3.41655</v>
      </c>
      <c r="AL3666">
        <f t="shared" si="414"/>
        <v>1144.3317319809451</v>
      </c>
      <c r="AM3666">
        <f t="shared" si="415"/>
        <v>28.608293299523627</v>
      </c>
      <c r="AN3666">
        <f t="shared" si="416"/>
        <v>286.08293299523626</v>
      </c>
      <c r="AO3666">
        <f t="shared" si="417"/>
        <v>0.28608293299523624</v>
      </c>
      <c r="AP3666">
        <f t="shared" si="418"/>
        <v>0.2</v>
      </c>
      <c r="AQ3666">
        <f>VLOOKUP(M3666,spp!A:H,8,FALSE)</f>
        <v>3.4</v>
      </c>
      <c r="AR3666" t="str">
        <f>VLOOKUP(M3666,spp!A:K,10,FALSE)</f>
        <v>Planctívoro</v>
      </c>
      <c r="AS3666" t="str">
        <f>VLOOKUP(M3666,spp!A:L,12,FALSE)</f>
        <v>LC</v>
      </c>
    </row>
    <row r="3667" spans="1:45" x14ac:dyDescent="0.3">
      <c r="A3667" s="2">
        <v>30</v>
      </c>
      <c r="B3667" s="2" t="s">
        <v>1113</v>
      </c>
      <c r="C3667" s="2" t="s">
        <v>1299</v>
      </c>
      <c r="D3667" s="2" t="s">
        <v>1300</v>
      </c>
      <c r="E3667" s="2" t="s">
        <v>1394</v>
      </c>
      <c r="F3667">
        <v>1</v>
      </c>
      <c r="G3667" s="1">
        <v>41676</v>
      </c>
      <c r="H3667" s="61">
        <v>2014</v>
      </c>
      <c r="I3667" s="5" t="s">
        <v>986</v>
      </c>
      <c r="J3667" s="1">
        <v>41680</v>
      </c>
      <c r="K3667" s="66">
        <v>5</v>
      </c>
      <c r="L3667" t="str">
        <f t="shared" si="413"/>
        <v>Somero</v>
      </c>
      <c r="M3667" s="2" t="s">
        <v>1020</v>
      </c>
      <c r="N3667" t="str">
        <f>VLOOKUP(M3667,spp!A:B,2,FALSE)</f>
        <v>Plagiotremus azaleus</v>
      </c>
      <c r="O3667">
        <f t="shared" si="412"/>
        <v>3</v>
      </c>
      <c r="P3667">
        <v>3</v>
      </c>
      <c r="AJ3667">
        <f>VLOOKUP(M3667,spp!A:C,3,FALSE)</f>
        <v>4</v>
      </c>
      <c r="AK3667">
        <f>VLOOKUP(M3667,spp!A:D,4,FALSE)</f>
        <v>3</v>
      </c>
      <c r="AL3667">
        <f t="shared" si="414"/>
        <v>187.5</v>
      </c>
      <c r="AM3667">
        <f t="shared" si="415"/>
        <v>4.6875</v>
      </c>
      <c r="AN3667">
        <f t="shared" si="416"/>
        <v>46.875</v>
      </c>
      <c r="AO3667">
        <f t="shared" si="417"/>
        <v>4.6875E-2</v>
      </c>
      <c r="AP3667">
        <f t="shared" si="418"/>
        <v>0.06</v>
      </c>
      <c r="AQ3667">
        <f>VLOOKUP(M3667,spp!A:H,8,FALSE)</f>
        <v>4</v>
      </c>
      <c r="AR3667" t="str">
        <f>VLOOKUP(M3667,spp!A:K,10,FALSE)</f>
        <v>Depredador Tope</v>
      </c>
      <c r="AS3667" t="str">
        <f>VLOOKUP(M3667,spp!A:L,12,FALSE)</f>
        <v>LC</v>
      </c>
    </row>
    <row r="3668" spans="1:45" x14ac:dyDescent="0.3">
      <c r="A3668" s="2">
        <v>30</v>
      </c>
      <c r="B3668" s="2" t="s">
        <v>1113</v>
      </c>
      <c r="C3668" s="2" t="s">
        <v>1299</v>
      </c>
      <c r="D3668" s="2" t="s">
        <v>1300</v>
      </c>
      <c r="E3668" s="2" t="s">
        <v>1394</v>
      </c>
      <c r="F3668">
        <v>1</v>
      </c>
      <c r="G3668" s="1">
        <v>41676</v>
      </c>
      <c r="H3668" s="61">
        <v>2014</v>
      </c>
      <c r="I3668" s="5" t="s">
        <v>986</v>
      </c>
      <c r="J3668" s="1">
        <v>41680</v>
      </c>
      <c r="K3668" s="66">
        <v>5</v>
      </c>
      <c r="L3668" t="str">
        <f t="shared" si="413"/>
        <v>Somero</v>
      </c>
      <c r="M3668" s="2" t="s">
        <v>1028</v>
      </c>
      <c r="N3668" t="str">
        <f>VLOOKUP(M3668,spp!A:B,2,FALSE)</f>
        <v>Thalassoma lucasanum</v>
      </c>
      <c r="O3668">
        <f t="shared" si="412"/>
        <v>66</v>
      </c>
      <c r="P3668">
        <v>55</v>
      </c>
      <c r="Q3668">
        <v>11</v>
      </c>
      <c r="AJ3668">
        <f>VLOOKUP(M3668,spp!A:C,3,FALSE)</f>
        <v>1.261E-2</v>
      </c>
      <c r="AK3668">
        <f>VLOOKUP(M3668,spp!A:D,4,FALSE)</f>
        <v>2</v>
      </c>
      <c r="AL3668">
        <f t="shared" si="414"/>
        <v>12.137124999999999</v>
      </c>
      <c r="AM3668">
        <f t="shared" si="415"/>
        <v>0.30342812499999999</v>
      </c>
      <c r="AN3668">
        <f t="shared" si="416"/>
        <v>3.0342812499999998</v>
      </c>
      <c r="AO3668">
        <f t="shared" si="417"/>
        <v>3.0342812499999997E-3</v>
      </c>
      <c r="AP3668">
        <f t="shared" si="418"/>
        <v>1.32</v>
      </c>
      <c r="AQ3668">
        <f>VLOOKUP(M3668,spp!A:H,8,FALSE)</f>
        <v>3.5</v>
      </c>
      <c r="AR3668" t="str">
        <f>VLOOKUP(M3668,spp!A:K,10,FALSE)</f>
        <v>Depredador</v>
      </c>
      <c r="AS3668" t="str">
        <f>VLOOKUP(M3668,spp!A:L,12,FALSE)</f>
        <v>LC</v>
      </c>
    </row>
    <row r="3669" spans="1:45" x14ac:dyDescent="0.3">
      <c r="A3669" s="2">
        <v>30</v>
      </c>
      <c r="B3669" s="2" t="s">
        <v>1113</v>
      </c>
      <c r="C3669" s="2" t="s">
        <v>1299</v>
      </c>
      <c r="D3669" s="2" t="s">
        <v>1300</v>
      </c>
      <c r="E3669" s="2" t="s">
        <v>1394</v>
      </c>
      <c r="F3669">
        <v>1</v>
      </c>
      <c r="G3669" s="1">
        <v>41676</v>
      </c>
      <c r="H3669" s="61">
        <v>2014</v>
      </c>
      <c r="I3669" s="5" t="s">
        <v>986</v>
      </c>
      <c r="J3669" s="1">
        <v>41680</v>
      </c>
      <c r="K3669" s="66">
        <v>5</v>
      </c>
      <c r="L3669" t="str">
        <f t="shared" si="413"/>
        <v>Somero</v>
      </c>
      <c r="M3669" s="2" t="s">
        <v>1025</v>
      </c>
      <c r="N3669" t="str">
        <f>VLOOKUP(M3669,spp!A:B,2,FALSE)</f>
        <v>Abudefduf troschelii</v>
      </c>
      <c r="O3669">
        <f t="shared" si="412"/>
        <v>63</v>
      </c>
      <c r="R3669">
        <v>63</v>
      </c>
      <c r="AJ3669">
        <f>VLOOKUP(M3669,spp!A:C,3,FALSE)</f>
        <v>1.6E-2</v>
      </c>
      <c r="AK3669">
        <f>VLOOKUP(M3669,spp!A:D,4,FALSE)</f>
        <v>3</v>
      </c>
      <c r="AL3669">
        <f t="shared" si="414"/>
        <v>1968.75</v>
      </c>
      <c r="AM3669">
        <f t="shared" si="415"/>
        <v>49.21875</v>
      </c>
      <c r="AN3669">
        <f t="shared" si="416"/>
        <v>492.1875</v>
      </c>
      <c r="AO3669">
        <f t="shared" si="417"/>
        <v>0.4921875</v>
      </c>
      <c r="AP3669">
        <f t="shared" si="418"/>
        <v>1.26</v>
      </c>
      <c r="AQ3669">
        <f>VLOOKUP(M3669,spp!A:H,8,FALSE)</f>
        <v>3</v>
      </c>
      <c r="AR3669" t="str">
        <f>VLOOKUP(M3669,spp!A:K,10,FALSE)</f>
        <v>Planctívoro</v>
      </c>
      <c r="AS3669" t="str">
        <f>VLOOKUP(M3669,spp!A:L,12,FALSE)</f>
        <v>LC</v>
      </c>
    </row>
    <row r="3670" spans="1:45" x14ac:dyDescent="0.3">
      <c r="A3670" s="2">
        <v>30</v>
      </c>
      <c r="B3670" s="2" t="s">
        <v>1113</v>
      </c>
      <c r="C3670" s="2" t="s">
        <v>1299</v>
      </c>
      <c r="D3670" s="2" t="s">
        <v>1300</v>
      </c>
      <c r="E3670" s="2" t="s">
        <v>1394</v>
      </c>
      <c r="F3670">
        <v>1</v>
      </c>
      <c r="G3670" s="1">
        <v>41676</v>
      </c>
      <c r="H3670" s="61">
        <v>2014</v>
      </c>
      <c r="I3670" s="5" t="s">
        <v>986</v>
      </c>
      <c r="J3670" s="1">
        <v>41680</v>
      </c>
      <c r="K3670" s="66">
        <v>5</v>
      </c>
      <c r="L3670" t="str">
        <f t="shared" si="413"/>
        <v>Somero</v>
      </c>
      <c r="M3670" s="2" t="s">
        <v>1019</v>
      </c>
      <c r="N3670" t="str">
        <f>VLOOKUP(M3670,spp!A:B,2,FALSE)</f>
        <v>Stegastes acapulcoensis</v>
      </c>
      <c r="O3670">
        <f t="shared" si="412"/>
        <v>19</v>
      </c>
      <c r="P3670">
        <v>5</v>
      </c>
      <c r="R3670">
        <v>14</v>
      </c>
      <c r="AJ3670">
        <f>VLOOKUP(M3670,spp!A:C,3,FALSE)</f>
        <v>3.49E-2</v>
      </c>
      <c r="AK3670">
        <f>VLOOKUP(M3670,spp!A:D,4,FALSE)</f>
        <v>2</v>
      </c>
      <c r="AL3670">
        <f t="shared" si="414"/>
        <v>77.434375000000003</v>
      </c>
      <c r="AM3670">
        <f t="shared" si="415"/>
        <v>1.9358593750000002</v>
      </c>
      <c r="AN3670">
        <f t="shared" si="416"/>
        <v>19.358593750000001</v>
      </c>
      <c r="AO3670">
        <f t="shared" si="417"/>
        <v>1.935859375E-2</v>
      </c>
      <c r="AP3670">
        <f t="shared" si="418"/>
        <v>0.38</v>
      </c>
      <c r="AQ3670">
        <f>VLOOKUP(M3670,spp!A:H,8,FALSE)</f>
        <v>2</v>
      </c>
      <c r="AR3670" t="str">
        <f>VLOOKUP(M3670,spp!A:K,10,FALSE)</f>
        <v>Herbívoro</v>
      </c>
      <c r="AS3670" t="str">
        <f>VLOOKUP(M3670,spp!A:L,12,FALSE)</f>
        <v>LC</v>
      </c>
    </row>
    <row r="3671" spans="1:45" x14ac:dyDescent="0.3">
      <c r="A3671" s="2">
        <v>30</v>
      </c>
      <c r="B3671" s="2" t="s">
        <v>1113</v>
      </c>
      <c r="C3671" s="2" t="s">
        <v>1299</v>
      </c>
      <c r="D3671" s="2" t="s">
        <v>1300</v>
      </c>
      <c r="E3671" s="2" t="s">
        <v>1394</v>
      </c>
      <c r="F3671">
        <v>1</v>
      </c>
      <c r="G3671" s="1">
        <v>41676</v>
      </c>
      <c r="H3671" s="61">
        <v>2014</v>
      </c>
      <c r="I3671" s="5" t="s">
        <v>986</v>
      </c>
      <c r="J3671" s="1">
        <v>41680</v>
      </c>
      <c r="K3671" s="66">
        <v>5</v>
      </c>
      <c r="L3671" t="str">
        <f t="shared" si="413"/>
        <v>Somero</v>
      </c>
      <c r="M3671" s="2" t="s">
        <v>1042</v>
      </c>
      <c r="N3671" t="str">
        <f>VLOOKUP(M3671,spp!A:B,2,FALSE)</f>
        <v>Bodianus diplotaenia</v>
      </c>
      <c r="O3671">
        <f t="shared" si="412"/>
        <v>2</v>
      </c>
      <c r="P3671">
        <v>1</v>
      </c>
      <c r="R3671">
        <v>1</v>
      </c>
      <c r="AJ3671">
        <f>VLOOKUP(M3671,spp!A:C,3,FALSE)</f>
        <v>2.01E-2</v>
      </c>
      <c r="AK3671">
        <f>VLOOKUP(M3671,spp!A:D,4,FALSE)</f>
        <v>2</v>
      </c>
      <c r="AL3671">
        <f t="shared" si="414"/>
        <v>3.2662499999999999</v>
      </c>
      <c r="AM3671">
        <f t="shared" si="415"/>
        <v>8.165625E-2</v>
      </c>
      <c r="AN3671">
        <f t="shared" si="416"/>
        <v>0.81656249999999997</v>
      </c>
      <c r="AO3671">
        <f t="shared" si="417"/>
        <v>8.1656250000000001E-4</v>
      </c>
      <c r="AP3671">
        <f t="shared" si="418"/>
        <v>0.04</v>
      </c>
      <c r="AQ3671">
        <f>VLOOKUP(M3671,spp!A:H,8,FALSE)</f>
        <v>3.4</v>
      </c>
      <c r="AR3671" t="str">
        <f>VLOOKUP(M3671,spp!A:K,10,FALSE)</f>
        <v>Depredador</v>
      </c>
      <c r="AS3671" t="str">
        <f>VLOOKUP(M3671,spp!A:L,12,FALSE)</f>
        <v>LC</v>
      </c>
    </row>
    <row r="3672" spans="1:45" x14ac:dyDescent="0.3">
      <c r="A3672" s="2">
        <v>30</v>
      </c>
      <c r="B3672" s="2" t="s">
        <v>1113</v>
      </c>
      <c r="C3672" s="2" t="s">
        <v>1299</v>
      </c>
      <c r="D3672" s="2" t="s">
        <v>1300</v>
      </c>
      <c r="E3672" s="2" t="s">
        <v>1394</v>
      </c>
      <c r="F3672">
        <v>1</v>
      </c>
      <c r="G3672" s="1">
        <v>41676</v>
      </c>
      <c r="H3672" s="61">
        <v>2014</v>
      </c>
      <c r="I3672" s="5" t="s">
        <v>986</v>
      </c>
      <c r="J3672" s="1">
        <v>41680</v>
      </c>
      <c r="K3672" s="66">
        <v>5</v>
      </c>
      <c r="L3672" t="str">
        <f t="shared" si="413"/>
        <v>Somero</v>
      </c>
      <c r="M3672" s="2" t="s">
        <v>1050</v>
      </c>
      <c r="N3672" t="str">
        <f>VLOOKUP(M3672,spp!A:B,2,FALSE)</f>
        <v>Stegastes flavilatus</v>
      </c>
      <c r="O3672">
        <f t="shared" si="412"/>
        <v>8</v>
      </c>
      <c r="P3672">
        <v>2</v>
      </c>
      <c r="Q3672">
        <v>6</v>
      </c>
      <c r="AJ3672">
        <f>VLOOKUP(M3672,spp!A:C,3,FALSE)</f>
        <v>3.49E-2</v>
      </c>
      <c r="AK3672">
        <f>VLOOKUP(M3672,spp!A:D,4,FALSE)</f>
        <v>2</v>
      </c>
      <c r="AL3672">
        <f t="shared" si="414"/>
        <v>12.215</v>
      </c>
      <c r="AM3672">
        <f t="shared" si="415"/>
        <v>0.30537500000000001</v>
      </c>
      <c r="AN3672">
        <f t="shared" si="416"/>
        <v>3.05375</v>
      </c>
      <c r="AO3672">
        <f t="shared" si="417"/>
        <v>3.05375E-3</v>
      </c>
      <c r="AP3672">
        <f t="shared" si="418"/>
        <v>0.16</v>
      </c>
      <c r="AQ3672">
        <f>VLOOKUP(M3672,spp!A:H,8,FALSE)</f>
        <v>2</v>
      </c>
      <c r="AR3672" t="str">
        <f>VLOOKUP(M3672,spp!A:K,10,FALSE)</f>
        <v>Herbívoro</v>
      </c>
      <c r="AS3672" t="str">
        <f>VLOOKUP(M3672,spp!A:L,12,FALSE)</f>
        <v>LC</v>
      </c>
    </row>
    <row r="3673" spans="1:45" x14ac:dyDescent="0.3">
      <c r="A3673" s="2">
        <v>30</v>
      </c>
      <c r="B3673" s="2" t="s">
        <v>1113</v>
      </c>
      <c r="C3673" s="2" t="s">
        <v>1299</v>
      </c>
      <c r="D3673" s="2" t="s">
        <v>1300</v>
      </c>
      <c r="E3673" s="2" t="s">
        <v>1394</v>
      </c>
      <c r="F3673">
        <v>1</v>
      </c>
      <c r="G3673" s="1">
        <v>41676</v>
      </c>
      <c r="H3673" s="61">
        <v>2014</v>
      </c>
      <c r="I3673" s="5" t="s">
        <v>986</v>
      </c>
      <c r="J3673" s="1">
        <v>41680</v>
      </c>
      <c r="K3673" s="66">
        <v>5</v>
      </c>
      <c r="L3673" t="str">
        <f t="shared" si="413"/>
        <v>Somero</v>
      </c>
      <c r="M3673" s="2" t="s">
        <v>1128</v>
      </c>
      <c r="N3673" t="str">
        <f>VLOOKUP(M3673,spp!A:B,2,FALSE)</f>
        <v>Haemulon flaviguttatum</v>
      </c>
      <c r="O3673">
        <f t="shared" si="412"/>
        <v>2</v>
      </c>
      <c r="R3673">
        <v>2</v>
      </c>
      <c r="AJ3673" t="str">
        <f>VLOOKUP(M3673,spp!A:C,3,FALSE)</f>
        <v>0.10299999999999999</v>
      </c>
      <c r="AK3673">
        <f>VLOOKUP(M3673,spp!A:D,4,FALSE)</f>
        <v>2.6</v>
      </c>
      <c r="AL3673">
        <f t="shared" si="414"/>
        <v>146.4985257122535</v>
      </c>
      <c r="AM3673">
        <f t="shared" si="415"/>
        <v>3.6624631428063372</v>
      </c>
      <c r="AN3673">
        <f t="shared" si="416"/>
        <v>36.624631428063374</v>
      </c>
      <c r="AO3673">
        <f t="shared" si="417"/>
        <v>3.6624631428063374E-2</v>
      </c>
      <c r="AP3673">
        <f t="shared" si="418"/>
        <v>0.04</v>
      </c>
      <c r="AQ3673">
        <f>VLOOKUP(M3673,spp!A:H,8,FALSE)</f>
        <v>4.2</v>
      </c>
      <c r="AR3673" t="str">
        <f>VLOOKUP(M3673,spp!A:K,10,FALSE)</f>
        <v>Depredador Tope</v>
      </c>
      <c r="AS3673" t="str">
        <f>VLOOKUP(M3673,spp!A:L,12,FALSE)</f>
        <v>LC</v>
      </c>
    </row>
    <row r="3674" spans="1:45" x14ac:dyDescent="0.3">
      <c r="A3674" s="2">
        <v>30</v>
      </c>
      <c r="B3674" s="2" t="s">
        <v>1113</v>
      </c>
      <c r="C3674" s="2" t="s">
        <v>1299</v>
      </c>
      <c r="D3674" s="2" t="s">
        <v>1300</v>
      </c>
      <c r="E3674" s="2" t="s">
        <v>1394</v>
      </c>
      <c r="F3674">
        <v>1</v>
      </c>
      <c r="G3674" s="1">
        <v>41676</v>
      </c>
      <c r="H3674" s="61">
        <v>2014</v>
      </c>
      <c r="I3674" s="5" t="s">
        <v>986</v>
      </c>
      <c r="J3674" s="1">
        <v>41680</v>
      </c>
      <c r="K3674" s="66">
        <v>5</v>
      </c>
      <c r="L3674" t="str">
        <f t="shared" si="413"/>
        <v>Somero</v>
      </c>
      <c r="M3674" s="2" t="s">
        <v>1017</v>
      </c>
      <c r="N3674" t="str">
        <f>VLOOKUP(M3674,spp!A:B,2,FALSE)</f>
        <v>Halichoeres dispilus</v>
      </c>
      <c r="O3674">
        <f t="shared" si="412"/>
        <v>1</v>
      </c>
      <c r="P3674">
        <v>1</v>
      </c>
      <c r="AJ3674">
        <f>VLOOKUP(M3674,spp!A:C,3,FALSE)</f>
        <v>1.26E-2</v>
      </c>
      <c r="AK3674">
        <f>VLOOKUP(M3674,spp!A:D,4,FALSE)</f>
        <v>3</v>
      </c>
      <c r="AL3674">
        <f t="shared" si="414"/>
        <v>0.19687499999999999</v>
      </c>
      <c r="AM3674">
        <f t="shared" si="415"/>
        <v>4.921875E-3</v>
      </c>
      <c r="AN3674">
        <f t="shared" si="416"/>
        <v>4.9218749999999999E-2</v>
      </c>
      <c r="AO3674">
        <f t="shared" si="417"/>
        <v>4.921875E-5</v>
      </c>
      <c r="AP3674">
        <f t="shared" si="418"/>
        <v>0.02</v>
      </c>
      <c r="AQ3674">
        <f>VLOOKUP(M3674,spp!A:H,8,FALSE)</f>
        <v>3.9</v>
      </c>
      <c r="AR3674" t="str">
        <f>VLOOKUP(M3674,spp!A:K,10,FALSE)</f>
        <v>Depredador</v>
      </c>
      <c r="AS3674" t="str">
        <f>VLOOKUP(M3674,spp!A:L,12,FALSE)</f>
        <v>LC</v>
      </c>
    </row>
    <row r="3675" spans="1:45" x14ac:dyDescent="0.3">
      <c r="A3675" s="2">
        <v>30</v>
      </c>
      <c r="B3675" s="2" t="s">
        <v>1113</v>
      </c>
      <c r="C3675" s="2" t="s">
        <v>1299</v>
      </c>
      <c r="D3675" s="2" t="s">
        <v>1300</v>
      </c>
      <c r="E3675" s="2" t="s">
        <v>1394</v>
      </c>
      <c r="F3675">
        <v>1</v>
      </c>
      <c r="G3675" s="1">
        <v>41676</v>
      </c>
      <c r="H3675" s="61">
        <v>2014</v>
      </c>
      <c r="I3675" s="5" t="s">
        <v>986</v>
      </c>
      <c r="J3675" s="1">
        <v>41680</v>
      </c>
      <c r="K3675" s="66">
        <v>5</v>
      </c>
      <c r="L3675" t="str">
        <f t="shared" si="413"/>
        <v>Somero</v>
      </c>
      <c r="M3675" s="2" t="s">
        <v>1026</v>
      </c>
      <c r="N3675" t="str">
        <f>VLOOKUP(M3675,spp!A:B,2,FALSE)</f>
        <v>Microspathodon dorsalis</v>
      </c>
      <c r="O3675">
        <f t="shared" ref="O3675:O3738" si="419">+SUM(P3675:AF3675)</f>
        <v>1</v>
      </c>
      <c r="Q3675">
        <v>1</v>
      </c>
      <c r="AJ3675">
        <f>VLOOKUP(M3675,spp!A:C,3,FALSE)</f>
        <v>2</v>
      </c>
      <c r="AK3675">
        <f>VLOOKUP(M3675,spp!A:D,4,FALSE)</f>
        <v>3</v>
      </c>
      <c r="AL3675">
        <f t="shared" si="414"/>
        <v>843.75</v>
      </c>
      <c r="AM3675">
        <f t="shared" si="415"/>
        <v>21.09375</v>
      </c>
      <c r="AN3675">
        <f t="shared" si="416"/>
        <v>210.9375</v>
      </c>
      <c r="AO3675">
        <f t="shared" si="417"/>
        <v>0.2109375</v>
      </c>
      <c r="AP3675">
        <f t="shared" si="418"/>
        <v>0.02</v>
      </c>
      <c r="AQ3675">
        <f>VLOOKUP(M3675,spp!A:H,8,FALSE)</f>
        <v>2.1</v>
      </c>
      <c r="AR3675" t="str">
        <f>VLOOKUP(M3675,spp!A:K,10,FALSE)</f>
        <v>Herbívoro</v>
      </c>
      <c r="AS3675" t="str">
        <f>VLOOKUP(M3675,spp!A:L,12,FALSE)</f>
        <v>LC</v>
      </c>
    </row>
    <row r="3676" spans="1:45" x14ac:dyDescent="0.3">
      <c r="A3676" s="2">
        <v>30</v>
      </c>
      <c r="B3676" s="2" t="s">
        <v>1113</v>
      </c>
      <c r="C3676" s="2" t="s">
        <v>1299</v>
      </c>
      <c r="D3676" s="2" t="s">
        <v>1300</v>
      </c>
      <c r="E3676" s="2" t="s">
        <v>1394</v>
      </c>
      <c r="F3676">
        <v>1</v>
      </c>
      <c r="G3676" s="1">
        <v>41676</v>
      </c>
      <c r="H3676" s="61">
        <v>2014</v>
      </c>
      <c r="I3676" s="5" t="s">
        <v>986</v>
      </c>
      <c r="J3676" s="1">
        <v>41680</v>
      </c>
      <c r="K3676" s="66">
        <v>5</v>
      </c>
      <c r="L3676" t="str">
        <f t="shared" si="413"/>
        <v>Somero</v>
      </c>
      <c r="M3676" s="2" t="s">
        <v>1023</v>
      </c>
      <c r="N3676" t="str">
        <f>VLOOKUP(M3676,spp!A:B,2,FALSE)</f>
        <v>Anisotremus caesius</v>
      </c>
      <c r="O3676">
        <f t="shared" si="419"/>
        <v>1</v>
      </c>
      <c r="R3676">
        <v>1</v>
      </c>
      <c r="AJ3676">
        <f>VLOOKUP(M3676,spp!A:C,3,FALSE)</f>
        <v>1</v>
      </c>
      <c r="AK3676">
        <f>VLOOKUP(M3676,spp!A:D,4,FALSE)</f>
        <v>2</v>
      </c>
      <c r="AL3676">
        <f t="shared" si="414"/>
        <v>156.25</v>
      </c>
      <c r="AM3676">
        <f t="shared" si="415"/>
        <v>3.90625</v>
      </c>
      <c r="AN3676">
        <f t="shared" si="416"/>
        <v>39.0625</v>
      </c>
      <c r="AO3676">
        <f t="shared" si="417"/>
        <v>3.90625E-2</v>
      </c>
      <c r="AP3676">
        <f t="shared" si="418"/>
        <v>0.02</v>
      </c>
      <c r="AQ3676">
        <f>VLOOKUP(M3676,spp!A:H,8,FALSE)</f>
        <v>3.4</v>
      </c>
      <c r="AR3676" t="str">
        <f>VLOOKUP(M3676,spp!A:K,10,FALSE)</f>
        <v>Depredador</v>
      </c>
      <c r="AS3676" t="str">
        <f>VLOOKUP(M3676,spp!A:L,12,FALSE)</f>
        <v>LC</v>
      </c>
    </row>
    <row r="3677" spans="1:45" x14ac:dyDescent="0.3">
      <c r="A3677" s="2">
        <v>30</v>
      </c>
      <c r="B3677" s="2" t="s">
        <v>1113</v>
      </c>
      <c r="C3677" s="2" t="s">
        <v>1299</v>
      </c>
      <c r="D3677" s="2" t="s">
        <v>1300</v>
      </c>
      <c r="E3677" s="2" t="s">
        <v>1394</v>
      </c>
      <c r="F3677">
        <v>1</v>
      </c>
      <c r="G3677" s="1">
        <v>41676</v>
      </c>
      <c r="H3677" s="61">
        <v>2014</v>
      </c>
      <c r="I3677" s="5" t="s">
        <v>986</v>
      </c>
      <c r="J3677" s="1">
        <v>41680</v>
      </c>
      <c r="K3677" s="66">
        <v>5</v>
      </c>
      <c r="L3677" t="str">
        <f t="shared" si="413"/>
        <v>Somero</v>
      </c>
      <c r="M3677" s="2" t="s">
        <v>1056</v>
      </c>
      <c r="N3677" t="str">
        <f>VLOOKUP(M3677,spp!A:B,2,FALSE)</f>
        <v>Canthigaster punctatissima</v>
      </c>
      <c r="O3677">
        <f t="shared" si="419"/>
        <v>1</v>
      </c>
      <c r="P3677">
        <v>1</v>
      </c>
      <c r="AJ3677">
        <f>VLOOKUP(M3677,spp!A:C,3,FALSE)</f>
        <v>1</v>
      </c>
      <c r="AK3677">
        <f>VLOOKUP(M3677,spp!A:D,4,FALSE)</f>
        <v>2</v>
      </c>
      <c r="AL3677">
        <f t="shared" si="414"/>
        <v>6.25</v>
      </c>
      <c r="AM3677">
        <f t="shared" si="415"/>
        <v>0.15625</v>
      </c>
      <c r="AN3677">
        <f t="shared" si="416"/>
        <v>1.5625</v>
      </c>
      <c r="AO3677">
        <f t="shared" si="417"/>
        <v>1.5625000000000001E-3</v>
      </c>
      <c r="AP3677">
        <f t="shared" si="418"/>
        <v>0.02</v>
      </c>
      <c r="AQ3677">
        <f>VLOOKUP(M3677,spp!A:H,8,FALSE)</f>
        <v>3</v>
      </c>
      <c r="AR3677" t="str">
        <f>VLOOKUP(M3677,spp!A:K,10,FALSE)</f>
        <v>Depredador</v>
      </c>
      <c r="AS3677" t="str">
        <f>VLOOKUP(M3677,spp!A:L,12,FALSE)</f>
        <v>LC</v>
      </c>
    </row>
    <row r="3678" spans="1:45" x14ac:dyDescent="0.3">
      <c r="A3678" s="2">
        <v>30</v>
      </c>
      <c r="B3678" s="2" t="s">
        <v>1113</v>
      </c>
      <c r="C3678" s="2" t="s">
        <v>1299</v>
      </c>
      <c r="D3678" s="2" t="s">
        <v>1300</v>
      </c>
      <c r="E3678" s="2" t="s">
        <v>1394</v>
      </c>
      <c r="F3678">
        <v>2</v>
      </c>
      <c r="G3678" s="1">
        <v>41676</v>
      </c>
      <c r="H3678" s="61">
        <v>2014</v>
      </c>
      <c r="I3678" s="5" t="s">
        <v>986</v>
      </c>
      <c r="J3678" s="1">
        <v>41680</v>
      </c>
      <c r="K3678" s="66">
        <v>5.4</v>
      </c>
      <c r="L3678" t="str">
        <f t="shared" si="413"/>
        <v>Somero</v>
      </c>
      <c r="M3678" s="2" t="s">
        <v>1020</v>
      </c>
      <c r="N3678" t="str">
        <f>VLOOKUP(M3678,spp!A:B,2,FALSE)</f>
        <v>Plagiotremus azaleus</v>
      </c>
      <c r="O3678">
        <f t="shared" si="419"/>
        <v>3</v>
      </c>
      <c r="P3678">
        <v>2</v>
      </c>
      <c r="Q3678">
        <v>1</v>
      </c>
      <c r="AJ3678">
        <f>VLOOKUP(M3678,spp!A:C,3,FALSE)</f>
        <v>4</v>
      </c>
      <c r="AK3678">
        <f>VLOOKUP(M3678,spp!A:D,4,FALSE)</f>
        <v>3</v>
      </c>
      <c r="AL3678">
        <f t="shared" si="414"/>
        <v>1812.5</v>
      </c>
      <c r="AM3678">
        <f t="shared" si="415"/>
        <v>45.3125</v>
      </c>
      <c r="AN3678">
        <f t="shared" si="416"/>
        <v>453.125</v>
      </c>
      <c r="AO3678">
        <f t="shared" si="417"/>
        <v>0.453125</v>
      </c>
      <c r="AP3678">
        <f t="shared" si="418"/>
        <v>0.06</v>
      </c>
      <c r="AQ3678">
        <f>VLOOKUP(M3678,spp!A:H,8,FALSE)</f>
        <v>4</v>
      </c>
      <c r="AR3678" t="str">
        <f>VLOOKUP(M3678,spp!A:K,10,FALSE)</f>
        <v>Depredador Tope</v>
      </c>
      <c r="AS3678" t="str">
        <f>VLOOKUP(M3678,spp!A:L,12,FALSE)</f>
        <v>LC</v>
      </c>
    </row>
    <row r="3679" spans="1:45" x14ac:dyDescent="0.3">
      <c r="A3679" s="2">
        <v>30</v>
      </c>
      <c r="B3679" s="2" t="s">
        <v>1113</v>
      </c>
      <c r="C3679" s="2" t="s">
        <v>1299</v>
      </c>
      <c r="D3679" s="2" t="s">
        <v>1300</v>
      </c>
      <c r="E3679" s="2" t="s">
        <v>1394</v>
      </c>
      <c r="F3679">
        <v>2</v>
      </c>
      <c r="G3679" s="1">
        <v>41676</v>
      </c>
      <c r="H3679" s="61">
        <v>2014</v>
      </c>
      <c r="I3679" s="5" t="s">
        <v>986</v>
      </c>
      <c r="J3679" s="1">
        <v>41680</v>
      </c>
      <c r="K3679" s="66">
        <v>5.4</v>
      </c>
      <c r="L3679" t="str">
        <f t="shared" si="413"/>
        <v>Somero</v>
      </c>
      <c r="M3679" s="2" t="s">
        <v>1042</v>
      </c>
      <c r="N3679" t="str">
        <f>VLOOKUP(M3679,spp!A:B,2,FALSE)</f>
        <v>Bodianus diplotaenia</v>
      </c>
      <c r="O3679">
        <f t="shared" si="419"/>
        <v>47</v>
      </c>
      <c r="P3679">
        <v>37</v>
      </c>
      <c r="Q3679">
        <v>10</v>
      </c>
      <c r="AJ3679">
        <f>VLOOKUP(M3679,spp!A:C,3,FALSE)</f>
        <v>2.01E-2</v>
      </c>
      <c r="AK3679">
        <f>VLOOKUP(M3679,spp!A:D,4,FALSE)</f>
        <v>2</v>
      </c>
      <c r="AL3679">
        <f t="shared" si="414"/>
        <v>15.954374999999999</v>
      </c>
      <c r="AM3679">
        <f t="shared" si="415"/>
        <v>0.39885937499999996</v>
      </c>
      <c r="AN3679">
        <f t="shared" si="416"/>
        <v>3.9885937499999997</v>
      </c>
      <c r="AO3679">
        <f t="shared" si="417"/>
        <v>3.98859375E-3</v>
      </c>
      <c r="AP3679">
        <f t="shared" si="418"/>
        <v>0.94</v>
      </c>
      <c r="AQ3679">
        <f>VLOOKUP(M3679,spp!A:H,8,FALSE)</f>
        <v>3.4</v>
      </c>
      <c r="AR3679" t="str">
        <f>VLOOKUP(M3679,spp!A:K,10,FALSE)</f>
        <v>Depredador</v>
      </c>
      <c r="AS3679" t="str">
        <f>VLOOKUP(M3679,spp!A:L,12,FALSE)</f>
        <v>LC</v>
      </c>
    </row>
    <row r="3680" spans="1:45" x14ac:dyDescent="0.3">
      <c r="A3680" s="2">
        <v>30</v>
      </c>
      <c r="B3680" s="2" t="s">
        <v>1113</v>
      </c>
      <c r="C3680" s="2" t="s">
        <v>1299</v>
      </c>
      <c r="D3680" s="2" t="s">
        <v>1300</v>
      </c>
      <c r="E3680" s="2" t="s">
        <v>1394</v>
      </c>
      <c r="F3680">
        <v>2</v>
      </c>
      <c r="G3680" s="1">
        <v>41676</v>
      </c>
      <c r="H3680" s="61">
        <v>2014</v>
      </c>
      <c r="I3680" s="5" t="s">
        <v>986</v>
      </c>
      <c r="J3680" s="1">
        <v>41680</v>
      </c>
      <c r="K3680" s="66">
        <v>5.4</v>
      </c>
      <c r="L3680" t="str">
        <f t="shared" si="413"/>
        <v>Somero</v>
      </c>
      <c r="M3680" s="2" t="s">
        <v>1050</v>
      </c>
      <c r="N3680" t="str">
        <f>VLOOKUP(M3680,spp!A:B,2,FALSE)</f>
        <v>Stegastes flavilatus</v>
      </c>
      <c r="O3680">
        <f t="shared" si="419"/>
        <v>26</v>
      </c>
      <c r="P3680">
        <v>10</v>
      </c>
      <c r="R3680">
        <v>16</v>
      </c>
      <c r="AJ3680">
        <f>VLOOKUP(M3680,spp!A:C,3,FALSE)</f>
        <v>3.49E-2</v>
      </c>
      <c r="AK3680">
        <f>VLOOKUP(M3680,spp!A:D,4,FALSE)</f>
        <v>2</v>
      </c>
      <c r="AL3680">
        <f t="shared" si="414"/>
        <v>89.431250000000006</v>
      </c>
      <c r="AM3680">
        <f t="shared" si="415"/>
        <v>2.2357812500000001</v>
      </c>
      <c r="AN3680">
        <f t="shared" si="416"/>
        <v>22.357812500000001</v>
      </c>
      <c r="AO3680">
        <f t="shared" si="417"/>
        <v>2.2357812500000001E-2</v>
      </c>
      <c r="AP3680">
        <f t="shared" si="418"/>
        <v>0.52</v>
      </c>
      <c r="AQ3680">
        <f>VLOOKUP(M3680,spp!A:H,8,FALSE)</f>
        <v>2</v>
      </c>
      <c r="AR3680" t="str">
        <f>VLOOKUP(M3680,spp!A:K,10,FALSE)</f>
        <v>Herbívoro</v>
      </c>
      <c r="AS3680" t="str">
        <f>VLOOKUP(M3680,spp!A:L,12,FALSE)</f>
        <v>LC</v>
      </c>
    </row>
    <row r="3681" spans="1:45" x14ac:dyDescent="0.3">
      <c r="A3681" s="2">
        <v>30</v>
      </c>
      <c r="B3681" s="2" t="s">
        <v>1113</v>
      </c>
      <c r="C3681" s="2" t="s">
        <v>1299</v>
      </c>
      <c r="D3681" s="2" t="s">
        <v>1300</v>
      </c>
      <c r="E3681" s="2" t="s">
        <v>1394</v>
      </c>
      <c r="F3681">
        <v>2</v>
      </c>
      <c r="G3681" s="1">
        <v>41676</v>
      </c>
      <c r="H3681" s="61">
        <v>2014</v>
      </c>
      <c r="I3681" s="5" t="s">
        <v>986</v>
      </c>
      <c r="J3681" s="1">
        <v>41680</v>
      </c>
      <c r="K3681" s="66">
        <v>5.4</v>
      </c>
      <c r="L3681" t="str">
        <f t="shared" si="413"/>
        <v>Somero</v>
      </c>
      <c r="M3681" s="2" t="s">
        <v>1056</v>
      </c>
      <c r="N3681" t="str">
        <f>VLOOKUP(M3681,spp!A:B,2,FALSE)</f>
        <v>Canthigaster punctatissima</v>
      </c>
      <c r="O3681">
        <f t="shared" si="419"/>
        <v>2</v>
      </c>
      <c r="Q3681">
        <v>2</v>
      </c>
      <c r="AJ3681">
        <f>VLOOKUP(M3681,spp!A:C,3,FALSE)</f>
        <v>1</v>
      </c>
      <c r="AK3681">
        <f>VLOOKUP(M3681,spp!A:D,4,FALSE)</f>
        <v>2</v>
      </c>
      <c r="AL3681">
        <f t="shared" si="414"/>
        <v>112.5</v>
      </c>
      <c r="AM3681">
        <f t="shared" si="415"/>
        <v>2.8125</v>
      </c>
      <c r="AN3681">
        <f t="shared" si="416"/>
        <v>28.125</v>
      </c>
      <c r="AO3681">
        <f t="shared" si="417"/>
        <v>2.8125000000000001E-2</v>
      </c>
      <c r="AP3681">
        <f t="shared" si="418"/>
        <v>0.04</v>
      </c>
      <c r="AQ3681">
        <f>VLOOKUP(M3681,spp!A:H,8,FALSE)</f>
        <v>3</v>
      </c>
      <c r="AR3681" t="str">
        <f>VLOOKUP(M3681,spp!A:K,10,FALSE)</f>
        <v>Depredador</v>
      </c>
      <c r="AS3681" t="str">
        <f>VLOOKUP(M3681,spp!A:L,12,FALSE)</f>
        <v>LC</v>
      </c>
    </row>
    <row r="3682" spans="1:45" x14ac:dyDescent="0.3">
      <c r="A3682" s="2">
        <v>30</v>
      </c>
      <c r="B3682" s="2" t="s">
        <v>1113</v>
      </c>
      <c r="C3682" s="2" t="s">
        <v>1299</v>
      </c>
      <c r="D3682" s="2" t="s">
        <v>1300</v>
      </c>
      <c r="E3682" s="2" t="s">
        <v>1394</v>
      </c>
      <c r="F3682">
        <v>2</v>
      </c>
      <c r="G3682" s="1">
        <v>41676</v>
      </c>
      <c r="H3682" s="61">
        <v>2014</v>
      </c>
      <c r="I3682" s="5" t="s">
        <v>986</v>
      </c>
      <c r="J3682" s="1">
        <v>41680</v>
      </c>
      <c r="K3682" s="66">
        <v>5.4</v>
      </c>
      <c r="L3682" t="str">
        <f t="shared" si="413"/>
        <v>Somero</v>
      </c>
      <c r="M3682" s="2" t="s">
        <v>1028</v>
      </c>
      <c r="N3682" t="str">
        <f>VLOOKUP(M3682,spp!A:B,2,FALSE)</f>
        <v>Thalassoma lucasanum</v>
      </c>
      <c r="O3682">
        <f t="shared" si="419"/>
        <v>7</v>
      </c>
      <c r="P3682">
        <v>5</v>
      </c>
      <c r="Q3682">
        <v>2</v>
      </c>
      <c r="AJ3682">
        <f>VLOOKUP(M3682,spp!A:C,3,FALSE)</f>
        <v>1.261E-2</v>
      </c>
      <c r="AK3682">
        <f>VLOOKUP(M3682,spp!A:D,4,FALSE)</f>
        <v>2</v>
      </c>
      <c r="AL3682">
        <f t="shared" si="414"/>
        <v>1.8126875</v>
      </c>
      <c r="AM3682">
        <f t="shared" si="415"/>
        <v>4.5317187500000002E-2</v>
      </c>
      <c r="AN3682">
        <f t="shared" si="416"/>
        <v>0.453171875</v>
      </c>
      <c r="AO3682">
        <f t="shared" si="417"/>
        <v>4.5317187500000002E-4</v>
      </c>
      <c r="AP3682">
        <f t="shared" si="418"/>
        <v>0.14000000000000001</v>
      </c>
      <c r="AQ3682">
        <f>VLOOKUP(M3682,spp!A:H,8,FALSE)</f>
        <v>3.5</v>
      </c>
      <c r="AR3682" t="str">
        <f>VLOOKUP(M3682,spp!A:K,10,FALSE)</f>
        <v>Depredador</v>
      </c>
      <c r="AS3682" t="str">
        <f>VLOOKUP(M3682,spp!A:L,12,FALSE)</f>
        <v>LC</v>
      </c>
    </row>
    <row r="3683" spans="1:45" x14ac:dyDescent="0.3">
      <c r="A3683" s="2">
        <v>30</v>
      </c>
      <c r="B3683" s="2" t="s">
        <v>1113</v>
      </c>
      <c r="C3683" s="2" t="s">
        <v>1299</v>
      </c>
      <c r="D3683" s="2" t="s">
        <v>1300</v>
      </c>
      <c r="E3683" s="2" t="s">
        <v>1394</v>
      </c>
      <c r="F3683">
        <v>2</v>
      </c>
      <c r="G3683" s="1">
        <v>41676</v>
      </c>
      <c r="H3683" s="61">
        <v>2014</v>
      </c>
      <c r="I3683" s="5" t="s">
        <v>986</v>
      </c>
      <c r="J3683" s="1">
        <v>41680</v>
      </c>
      <c r="K3683" s="66">
        <v>5.4</v>
      </c>
      <c r="L3683" t="str">
        <f t="shared" si="413"/>
        <v>Somero</v>
      </c>
      <c r="M3683" s="2" t="s">
        <v>1019</v>
      </c>
      <c r="N3683" t="str">
        <f>VLOOKUP(M3683,spp!A:B,2,FALSE)</f>
        <v>Stegastes acapulcoensis</v>
      </c>
      <c r="O3683">
        <f t="shared" si="419"/>
        <v>6</v>
      </c>
      <c r="P3683">
        <v>3</v>
      </c>
      <c r="Q3683">
        <v>3</v>
      </c>
      <c r="AJ3683">
        <f>VLOOKUP(M3683,spp!A:C,3,FALSE)</f>
        <v>3.49E-2</v>
      </c>
      <c r="AK3683">
        <f>VLOOKUP(M3683,spp!A:D,4,FALSE)</f>
        <v>2</v>
      </c>
      <c r="AL3683">
        <f t="shared" si="414"/>
        <v>6.5437500000000002</v>
      </c>
      <c r="AM3683">
        <f t="shared" si="415"/>
        <v>0.16359375000000001</v>
      </c>
      <c r="AN3683">
        <f t="shared" si="416"/>
        <v>1.6359375</v>
      </c>
      <c r="AO3683">
        <f t="shared" si="417"/>
        <v>1.6359375E-3</v>
      </c>
      <c r="AP3683">
        <f t="shared" si="418"/>
        <v>0.12</v>
      </c>
      <c r="AQ3683">
        <f>VLOOKUP(M3683,spp!A:H,8,FALSE)</f>
        <v>2</v>
      </c>
      <c r="AR3683" t="str">
        <f>VLOOKUP(M3683,spp!A:K,10,FALSE)</f>
        <v>Herbívoro</v>
      </c>
      <c r="AS3683" t="str">
        <f>VLOOKUP(M3683,spp!A:L,12,FALSE)</f>
        <v>LC</v>
      </c>
    </row>
    <row r="3684" spans="1:45" x14ac:dyDescent="0.3">
      <c r="A3684" s="2">
        <v>30</v>
      </c>
      <c r="B3684" s="2" t="s">
        <v>1113</v>
      </c>
      <c r="C3684" s="2" t="s">
        <v>1299</v>
      </c>
      <c r="D3684" s="2" t="s">
        <v>1300</v>
      </c>
      <c r="E3684" s="2" t="s">
        <v>1394</v>
      </c>
      <c r="F3684">
        <v>2</v>
      </c>
      <c r="G3684" s="1">
        <v>41676</v>
      </c>
      <c r="H3684" s="61">
        <v>2014</v>
      </c>
      <c r="I3684" s="5" t="s">
        <v>986</v>
      </c>
      <c r="J3684" s="1">
        <v>41680</v>
      </c>
      <c r="K3684" s="66">
        <v>5.4</v>
      </c>
      <c r="L3684" t="str">
        <f t="shared" si="413"/>
        <v>Somero</v>
      </c>
      <c r="M3684" s="2" t="s">
        <v>1017</v>
      </c>
      <c r="N3684" t="str">
        <f>VLOOKUP(M3684,spp!A:B,2,FALSE)</f>
        <v>Halichoeres dispilus</v>
      </c>
      <c r="O3684">
        <f t="shared" si="419"/>
        <v>6</v>
      </c>
      <c r="P3684">
        <v>1</v>
      </c>
      <c r="Q3684">
        <v>5</v>
      </c>
      <c r="AJ3684">
        <f>VLOOKUP(M3684,spp!A:C,3,FALSE)</f>
        <v>1.26E-2</v>
      </c>
      <c r="AK3684">
        <f>VLOOKUP(M3684,spp!A:D,4,FALSE)</f>
        <v>3</v>
      </c>
      <c r="AL3684">
        <f t="shared" si="414"/>
        <v>26.774999999999999</v>
      </c>
      <c r="AM3684">
        <f t="shared" si="415"/>
        <v>0.66937499999999994</v>
      </c>
      <c r="AN3684">
        <f t="shared" si="416"/>
        <v>6.6937499999999996</v>
      </c>
      <c r="AO3684">
        <f t="shared" si="417"/>
        <v>6.69375E-3</v>
      </c>
      <c r="AP3684">
        <f t="shared" si="418"/>
        <v>0.12</v>
      </c>
      <c r="AQ3684">
        <f>VLOOKUP(M3684,spp!A:H,8,FALSE)</f>
        <v>3.9</v>
      </c>
      <c r="AR3684" t="str">
        <f>VLOOKUP(M3684,spp!A:K,10,FALSE)</f>
        <v>Depredador</v>
      </c>
      <c r="AS3684" t="str">
        <f>VLOOKUP(M3684,spp!A:L,12,FALSE)</f>
        <v>LC</v>
      </c>
    </row>
    <row r="3685" spans="1:45" x14ac:dyDescent="0.3">
      <c r="A3685" s="2">
        <v>30</v>
      </c>
      <c r="B3685" s="2" t="s">
        <v>1113</v>
      </c>
      <c r="C3685" s="2" t="s">
        <v>1299</v>
      </c>
      <c r="D3685" s="2" t="s">
        <v>1300</v>
      </c>
      <c r="E3685" s="2" t="s">
        <v>1394</v>
      </c>
      <c r="F3685">
        <v>2</v>
      </c>
      <c r="G3685" s="1">
        <v>41676</v>
      </c>
      <c r="H3685" s="61">
        <v>2014</v>
      </c>
      <c r="I3685" s="5" t="s">
        <v>986</v>
      </c>
      <c r="J3685" s="1">
        <v>41680</v>
      </c>
      <c r="K3685" s="66">
        <v>5.4</v>
      </c>
      <c r="L3685" t="str">
        <f t="shared" ref="L3685:L3748" si="420">IF(K3685&gt;6,"Profundo","Somero")</f>
        <v>Somero</v>
      </c>
      <c r="M3685" s="2" t="s">
        <v>1032</v>
      </c>
      <c r="N3685" t="str">
        <f>VLOOKUP(M3685,spp!A:B,2,FALSE)</f>
        <v>Lutjanus argentiventris</v>
      </c>
      <c r="O3685">
        <f t="shared" si="419"/>
        <v>1</v>
      </c>
      <c r="S3685">
        <v>1</v>
      </c>
      <c r="AJ3685">
        <f>VLOOKUP(M3685,spp!A:C,3,FALSE)</f>
        <v>1</v>
      </c>
      <c r="AK3685">
        <f>VLOOKUP(M3685,spp!A:D,4,FALSE)</f>
        <v>3</v>
      </c>
      <c r="AL3685">
        <f t="shared" si="414"/>
        <v>5359.375</v>
      </c>
      <c r="AM3685">
        <f t="shared" si="415"/>
        <v>133.984375</v>
      </c>
      <c r="AN3685">
        <f t="shared" si="416"/>
        <v>1339.84375</v>
      </c>
      <c r="AO3685">
        <f t="shared" si="417"/>
        <v>1.33984375</v>
      </c>
      <c r="AP3685">
        <f t="shared" si="418"/>
        <v>0.02</v>
      </c>
      <c r="AQ3685">
        <f>VLOOKUP(M3685,spp!A:H,8,FALSE)</f>
        <v>4</v>
      </c>
      <c r="AR3685" t="str">
        <f>VLOOKUP(M3685,spp!A:K,10,FALSE)</f>
        <v>Depredador Tope</v>
      </c>
      <c r="AS3685" t="str">
        <f>VLOOKUP(M3685,spp!A:L,12,FALSE)</f>
        <v>LC</v>
      </c>
    </row>
    <row r="3686" spans="1:45" x14ac:dyDescent="0.3">
      <c r="A3686" s="2">
        <v>30</v>
      </c>
      <c r="B3686" s="2" t="s">
        <v>1113</v>
      </c>
      <c r="C3686" s="2" t="s">
        <v>1299</v>
      </c>
      <c r="D3686" s="2" t="s">
        <v>1300</v>
      </c>
      <c r="E3686" s="2" t="s">
        <v>1394</v>
      </c>
      <c r="F3686">
        <v>2</v>
      </c>
      <c r="G3686" s="1">
        <v>41676</v>
      </c>
      <c r="H3686" s="61">
        <v>2014</v>
      </c>
      <c r="I3686" s="5" t="s">
        <v>986</v>
      </c>
      <c r="J3686" s="1">
        <v>41680</v>
      </c>
      <c r="K3686" s="66">
        <v>5.4</v>
      </c>
      <c r="L3686" t="str">
        <f t="shared" si="420"/>
        <v>Somero</v>
      </c>
      <c r="M3686" s="2" t="s">
        <v>1046</v>
      </c>
      <c r="N3686" t="str">
        <f>VLOOKUP(M3686,spp!A:B,2,FALSE)</f>
        <v>Arothron meleagris</v>
      </c>
      <c r="O3686">
        <f t="shared" si="419"/>
        <v>1</v>
      </c>
      <c r="T3686">
        <v>1</v>
      </c>
      <c r="AJ3686">
        <f>VLOOKUP(M3686,spp!A:C,3,FALSE)</f>
        <v>3</v>
      </c>
      <c r="AK3686">
        <f>VLOOKUP(M3686,spp!A:D,4,FALSE)</f>
        <v>2</v>
      </c>
      <c r="AL3686">
        <f t="shared" si="414"/>
        <v>1875</v>
      </c>
      <c r="AM3686">
        <f t="shared" si="415"/>
        <v>46.875</v>
      </c>
      <c r="AN3686">
        <f t="shared" si="416"/>
        <v>468.75</v>
      </c>
      <c r="AO3686">
        <f t="shared" si="417"/>
        <v>0.46875</v>
      </c>
      <c r="AP3686">
        <f t="shared" si="418"/>
        <v>0.02</v>
      </c>
      <c r="AQ3686">
        <f>VLOOKUP(M3686,spp!A:H,8,FALSE)</f>
        <v>3.4</v>
      </c>
      <c r="AR3686" t="str">
        <f>VLOOKUP(M3686,spp!A:K,10,FALSE)</f>
        <v>Depredador</v>
      </c>
      <c r="AS3686" t="str">
        <f>VLOOKUP(M3686,spp!A:L,12,FALSE)</f>
        <v>NE</v>
      </c>
    </row>
    <row r="3687" spans="1:45" x14ac:dyDescent="0.3">
      <c r="A3687" s="2">
        <v>30</v>
      </c>
      <c r="B3687" s="2" t="s">
        <v>1113</v>
      </c>
      <c r="C3687" s="2" t="s">
        <v>1299</v>
      </c>
      <c r="D3687" s="2" t="s">
        <v>1300</v>
      </c>
      <c r="E3687" s="2" t="s">
        <v>1394</v>
      </c>
      <c r="F3687">
        <v>2</v>
      </c>
      <c r="G3687" s="1">
        <v>41676</v>
      </c>
      <c r="H3687" s="61">
        <v>2014</v>
      </c>
      <c r="I3687" s="5" t="s">
        <v>986</v>
      </c>
      <c r="J3687" s="1">
        <v>41680</v>
      </c>
      <c r="K3687" s="66">
        <v>5.4</v>
      </c>
      <c r="L3687" t="str">
        <f t="shared" si="420"/>
        <v>Somero</v>
      </c>
      <c r="M3687" s="2" t="s">
        <v>1038</v>
      </c>
      <c r="N3687" t="str">
        <f>VLOOKUP(M3687,spp!A:B,2,FALSE)</f>
        <v>Holacanthus passer</v>
      </c>
      <c r="O3687">
        <f t="shared" si="419"/>
        <v>1</v>
      </c>
      <c r="S3687">
        <v>1</v>
      </c>
      <c r="AJ3687">
        <f>VLOOKUP(M3687,spp!A:C,3,FALSE)</f>
        <v>2</v>
      </c>
      <c r="AK3687">
        <f>VLOOKUP(M3687,spp!A:D,4,FALSE)</f>
        <v>3</v>
      </c>
      <c r="AL3687">
        <f t="shared" si="414"/>
        <v>10718.75</v>
      </c>
      <c r="AM3687">
        <f t="shared" si="415"/>
        <v>267.96875</v>
      </c>
      <c r="AN3687">
        <f t="shared" si="416"/>
        <v>2679.6875</v>
      </c>
      <c r="AO3687">
        <f t="shared" si="417"/>
        <v>2.6796875</v>
      </c>
      <c r="AP3687">
        <f t="shared" si="418"/>
        <v>0.02</v>
      </c>
      <c r="AQ3687">
        <f>VLOOKUP(M3687,spp!A:H,8,FALSE)</f>
        <v>2.6</v>
      </c>
      <c r="AR3687" t="str">
        <f>VLOOKUP(M3687,spp!A:K,10,FALSE)</f>
        <v>Herbívoro</v>
      </c>
      <c r="AS3687" t="str">
        <f>VLOOKUP(M3687,spp!A:L,12,FALSE)</f>
        <v>LC</v>
      </c>
    </row>
    <row r="3688" spans="1:45" x14ac:dyDescent="0.3">
      <c r="A3688" s="2">
        <v>30</v>
      </c>
      <c r="B3688" s="2" t="s">
        <v>1113</v>
      </c>
      <c r="C3688" s="2" t="s">
        <v>1299</v>
      </c>
      <c r="D3688" s="2" t="s">
        <v>1300</v>
      </c>
      <c r="E3688" s="2" t="s">
        <v>1394</v>
      </c>
      <c r="F3688">
        <v>2</v>
      </c>
      <c r="G3688" s="1">
        <v>41676</v>
      </c>
      <c r="H3688" s="61">
        <v>2014</v>
      </c>
      <c r="I3688" s="5" t="s">
        <v>986</v>
      </c>
      <c r="J3688" s="1">
        <v>41680</v>
      </c>
      <c r="K3688" s="66">
        <v>5.4</v>
      </c>
      <c r="L3688" t="str">
        <f t="shared" si="420"/>
        <v>Somero</v>
      </c>
      <c r="M3688" s="2" t="s">
        <v>1033</v>
      </c>
      <c r="N3688" t="str">
        <f>VLOOKUP(M3688,spp!A:B,2,FALSE)</f>
        <v>Cephalopholis panamensis</v>
      </c>
      <c r="O3688">
        <f t="shared" si="419"/>
        <v>1</v>
      </c>
      <c r="T3688">
        <v>1</v>
      </c>
      <c r="AJ3688">
        <f>VLOOKUP(M3688,spp!A:C,3,FALSE)</f>
        <v>2</v>
      </c>
      <c r="AK3688">
        <f>VLOOKUP(M3688,spp!A:D,4,FALSE)</f>
        <v>3</v>
      </c>
      <c r="AL3688">
        <f t="shared" si="414"/>
        <v>31250</v>
      </c>
      <c r="AM3688">
        <f t="shared" si="415"/>
        <v>781.25</v>
      </c>
      <c r="AN3688">
        <f t="shared" si="416"/>
        <v>7812.5</v>
      </c>
      <c r="AO3688">
        <f t="shared" si="417"/>
        <v>7.8125</v>
      </c>
      <c r="AP3688">
        <f t="shared" si="418"/>
        <v>0.02</v>
      </c>
      <c r="AQ3688">
        <f>VLOOKUP(M3688,spp!A:H,8,FALSE)</f>
        <v>4</v>
      </c>
      <c r="AR3688" t="str">
        <f>VLOOKUP(M3688,spp!A:K,10,FALSE)</f>
        <v>Depredador Tope</v>
      </c>
      <c r="AS3688" t="str">
        <f>VLOOKUP(M3688,spp!A:L,12,FALSE)</f>
        <v>LC</v>
      </c>
    </row>
    <row r="3689" spans="1:45" x14ac:dyDescent="0.3">
      <c r="A3689" s="2">
        <v>30</v>
      </c>
      <c r="B3689" s="2" t="s">
        <v>1113</v>
      </c>
      <c r="C3689" s="2" t="s">
        <v>1299</v>
      </c>
      <c r="D3689" s="2" t="s">
        <v>1300</v>
      </c>
      <c r="E3689" s="2" t="s">
        <v>1394</v>
      </c>
      <c r="F3689">
        <v>3</v>
      </c>
      <c r="G3689" s="1">
        <v>41676</v>
      </c>
      <c r="H3689" s="61">
        <v>2014</v>
      </c>
      <c r="I3689" s="5" t="s">
        <v>986</v>
      </c>
      <c r="J3689" s="1">
        <v>41680</v>
      </c>
      <c r="K3689" s="66">
        <v>4</v>
      </c>
      <c r="L3689" t="str">
        <f t="shared" si="420"/>
        <v>Somero</v>
      </c>
      <c r="M3689" s="2" t="s">
        <v>1400</v>
      </c>
      <c r="N3689" t="str">
        <f>VLOOKUP(M3689,spp!A:B,2,FALSE)</f>
        <v>Sphyraena qenie</v>
      </c>
      <c r="O3689">
        <f t="shared" si="419"/>
        <v>1</v>
      </c>
      <c r="U3689">
        <v>1</v>
      </c>
      <c r="AJ3689">
        <f>VLOOKUP(M3689,spp!A:C,3,FALSE)</f>
        <v>5</v>
      </c>
      <c r="AK3689">
        <f>VLOOKUP(M3689,spp!A:D,4,FALSE)</f>
        <v>3</v>
      </c>
      <c r="AL3689">
        <f t="shared" si="414"/>
        <v>214375</v>
      </c>
      <c r="AM3689">
        <f t="shared" si="415"/>
        <v>5359.375</v>
      </c>
      <c r="AN3689">
        <f t="shared" si="416"/>
        <v>53593.75</v>
      </c>
      <c r="AO3689">
        <f t="shared" si="417"/>
        <v>53.59375</v>
      </c>
      <c r="AP3689">
        <f t="shared" si="418"/>
        <v>0.02</v>
      </c>
      <c r="AQ3689">
        <f>VLOOKUP(M3689,spp!A:H,8,FALSE)</f>
        <v>4.5</v>
      </c>
      <c r="AR3689" t="str">
        <f>VLOOKUP(M3689,spp!A:K,10,FALSE)</f>
        <v>Depredador Tope</v>
      </c>
      <c r="AS3689" t="str">
        <f>VLOOKUP(M3689,spp!A:L,12,FALSE)</f>
        <v>NE</v>
      </c>
    </row>
    <row r="3690" spans="1:45" x14ac:dyDescent="0.3">
      <c r="A3690" s="2">
        <v>30</v>
      </c>
      <c r="B3690" s="2" t="s">
        <v>1113</v>
      </c>
      <c r="C3690" s="2" t="s">
        <v>1299</v>
      </c>
      <c r="D3690" s="2" t="s">
        <v>1300</v>
      </c>
      <c r="E3690" s="2" t="s">
        <v>1394</v>
      </c>
      <c r="F3690">
        <v>3</v>
      </c>
      <c r="G3690" s="1">
        <v>41676</v>
      </c>
      <c r="H3690" s="61">
        <v>2014</v>
      </c>
      <c r="I3690" s="5" t="s">
        <v>986</v>
      </c>
      <c r="J3690" s="1">
        <v>41680</v>
      </c>
      <c r="K3690" s="66">
        <v>4</v>
      </c>
      <c r="L3690" t="str">
        <f t="shared" si="420"/>
        <v>Somero</v>
      </c>
      <c r="M3690" s="2" t="s">
        <v>1036</v>
      </c>
      <c r="N3690" t="str">
        <f>VLOOKUP(M3690,spp!A:B,2,FALSE)</f>
        <v>Chaetodon humeralis</v>
      </c>
      <c r="O3690">
        <f t="shared" si="419"/>
        <v>1</v>
      </c>
      <c r="Q3690">
        <v>1</v>
      </c>
      <c r="AJ3690">
        <f>VLOOKUP(M3690,spp!A:C,3,FALSE)</f>
        <v>2</v>
      </c>
      <c r="AK3690">
        <f>VLOOKUP(M3690,spp!A:D,4,FALSE)</f>
        <v>2.9895</v>
      </c>
      <c r="AL3690">
        <f t="shared" si="414"/>
        <v>826.08672377310813</v>
      </c>
      <c r="AM3690">
        <f t="shared" si="415"/>
        <v>20.652168094327703</v>
      </c>
      <c r="AN3690">
        <f t="shared" si="416"/>
        <v>206.52168094327703</v>
      </c>
      <c r="AO3690">
        <f t="shared" si="417"/>
        <v>0.20652168094327703</v>
      </c>
      <c r="AP3690">
        <f t="shared" si="418"/>
        <v>0.02</v>
      </c>
      <c r="AQ3690">
        <f>VLOOKUP(M3690,spp!A:H,8,FALSE)</f>
        <v>2.7</v>
      </c>
      <c r="AR3690" t="str">
        <f>VLOOKUP(M3690,spp!A:K,10,FALSE)</f>
        <v>Herbívoro</v>
      </c>
      <c r="AS3690" t="str">
        <f>VLOOKUP(M3690,spp!A:L,12,FALSE)</f>
        <v>LC</v>
      </c>
    </row>
    <row r="3691" spans="1:45" x14ac:dyDescent="0.3">
      <c r="A3691" s="2">
        <v>30</v>
      </c>
      <c r="B3691" s="2" t="s">
        <v>1113</v>
      </c>
      <c r="C3691" s="2" t="s">
        <v>1299</v>
      </c>
      <c r="D3691" s="2" t="s">
        <v>1300</v>
      </c>
      <c r="E3691" s="2" t="s">
        <v>1394</v>
      </c>
      <c r="F3691">
        <v>3</v>
      </c>
      <c r="G3691" s="1">
        <v>41676</v>
      </c>
      <c r="H3691" s="61">
        <v>2014</v>
      </c>
      <c r="I3691" s="5" t="s">
        <v>986</v>
      </c>
      <c r="J3691" s="1">
        <v>41680</v>
      </c>
      <c r="K3691" s="66">
        <v>4</v>
      </c>
      <c r="L3691" t="str">
        <f t="shared" si="420"/>
        <v>Somero</v>
      </c>
      <c r="M3691" s="2" t="s">
        <v>1050</v>
      </c>
      <c r="N3691" t="str">
        <f>VLOOKUP(M3691,spp!A:B,2,FALSE)</f>
        <v>Stegastes flavilatus</v>
      </c>
      <c r="O3691">
        <f t="shared" si="419"/>
        <v>7</v>
      </c>
      <c r="P3691">
        <v>4</v>
      </c>
      <c r="Q3691">
        <v>3</v>
      </c>
      <c r="AJ3691">
        <f>VLOOKUP(M3691,spp!A:C,3,FALSE)</f>
        <v>3.49E-2</v>
      </c>
      <c r="AK3691">
        <f>VLOOKUP(M3691,spp!A:D,4,FALSE)</f>
        <v>2</v>
      </c>
      <c r="AL3691">
        <f t="shared" si="414"/>
        <v>6.7618749999999999</v>
      </c>
      <c r="AM3691">
        <f t="shared" si="415"/>
        <v>0.16904687499999999</v>
      </c>
      <c r="AN3691">
        <f t="shared" si="416"/>
        <v>1.69046875</v>
      </c>
      <c r="AO3691">
        <f t="shared" si="417"/>
        <v>1.6904687499999999E-3</v>
      </c>
      <c r="AP3691">
        <f t="shared" si="418"/>
        <v>0.14000000000000001</v>
      </c>
      <c r="AQ3691">
        <f>VLOOKUP(M3691,spp!A:H,8,FALSE)</f>
        <v>2</v>
      </c>
      <c r="AR3691" t="str">
        <f>VLOOKUP(M3691,spp!A:K,10,FALSE)</f>
        <v>Herbívoro</v>
      </c>
      <c r="AS3691" t="str">
        <f>VLOOKUP(M3691,spp!A:L,12,FALSE)</f>
        <v>LC</v>
      </c>
    </row>
    <row r="3692" spans="1:45" x14ac:dyDescent="0.3">
      <c r="A3692" s="2">
        <v>30</v>
      </c>
      <c r="B3692" s="2" t="s">
        <v>1113</v>
      </c>
      <c r="C3692" s="2" t="s">
        <v>1299</v>
      </c>
      <c r="D3692" s="2" t="s">
        <v>1300</v>
      </c>
      <c r="E3692" s="2" t="s">
        <v>1394</v>
      </c>
      <c r="F3692">
        <v>3</v>
      </c>
      <c r="G3692" s="1">
        <v>41676</v>
      </c>
      <c r="H3692" s="61">
        <v>2014</v>
      </c>
      <c r="I3692" s="5" t="s">
        <v>986</v>
      </c>
      <c r="J3692" s="1">
        <v>41680</v>
      </c>
      <c r="K3692" s="66">
        <v>4</v>
      </c>
      <c r="L3692" t="str">
        <f t="shared" si="420"/>
        <v>Somero</v>
      </c>
      <c r="M3692" s="2" t="s">
        <v>1033</v>
      </c>
      <c r="N3692" t="str">
        <f>VLOOKUP(M3692,spp!A:B,2,FALSE)</f>
        <v>Cephalopholis panamensis</v>
      </c>
      <c r="O3692">
        <f t="shared" si="419"/>
        <v>1</v>
      </c>
      <c r="R3692">
        <v>1</v>
      </c>
      <c r="AJ3692">
        <f>VLOOKUP(M3692,spp!A:C,3,FALSE)</f>
        <v>2</v>
      </c>
      <c r="AK3692">
        <f>VLOOKUP(M3692,spp!A:D,4,FALSE)</f>
        <v>3</v>
      </c>
      <c r="AL3692">
        <f t="shared" si="414"/>
        <v>3906.25</v>
      </c>
      <c r="AM3692">
        <f t="shared" si="415"/>
        <v>97.65625</v>
      </c>
      <c r="AN3692">
        <f t="shared" si="416"/>
        <v>976.5625</v>
      </c>
      <c r="AO3692">
        <f t="shared" si="417"/>
        <v>0.9765625</v>
      </c>
      <c r="AP3692">
        <f t="shared" si="418"/>
        <v>0.02</v>
      </c>
      <c r="AQ3692">
        <f>VLOOKUP(M3692,spp!A:H,8,FALSE)</f>
        <v>4</v>
      </c>
      <c r="AR3692" t="str">
        <f>VLOOKUP(M3692,spp!A:K,10,FALSE)</f>
        <v>Depredador Tope</v>
      </c>
      <c r="AS3692" t="str">
        <f>VLOOKUP(M3692,spp!A:L,12,FALSE)</f>
        <v>LC</v>
      </c>
    </row>
    <row r="3693" spans="1:45" x14ac:dyDescent="0.3">
      <c r="A3693" s="2">
        <v>30</v>
      </c>
      <c r="B3693" s="2" t="s">
        <v>1113</v>
      </c>
      <c r="C3693" s="2" t="s">
        <v>1299</v>
      </c>
      <c r="D3693" s="2" t="s">
        <v>1300</v>
      </c>
      <c r="E3693" s="2" t="s">
        <v>1394</v>
      </c>
      <c r="F3693">
        <v>3</v>
      </c>
      <c r="G3693" s="1">
        <v>41676</v>
      </c>
      <c r="H3693" s="61">
        <v>2014</v>
      </c>
      <c r="I3693" s="5" t="s">
        <v>986</v>
      </c>
      <c r="J3693" s="1">
        <v>41680</v>
      </c>
      <c r="K3693" s="66">
        <v>4</v>
      </c>
      <c r="L3693" t="str">
        <f t="shared" si="420"/>
        <v>Somero</v>
      </c>
      <c r="M3693" s="2" t="s">
        <v>1022</v>
      </c>
      <c r="N3693" t="str">
        <f>VLOOKUP(M3693,spp!A:B,2,FALSE)</f>
        <v>Epinephelus labriformis</v>
      </c>
      <c r="O3693">
        <f t="shared" si="419"/>
        <v>5</v>
      </c>
      <c r="Q3693">
        <v>1</v>
      </c>
      <c r="R3693">
        <v>3</v>
      </c>
      <c r="S3693">
        <v>1</v>
      </c>
      <c r="AJ3693">
        <f>VLOOKUP(M3693,spp!A:C,3,FALSE)</f>
        <v>3</v>
      </c>
      <c r="AK3693">
        <f>VLOOKUP(M3693,spp!A:D,4,FALSE)</f>
        <v>2.9</v>
      </c>
      <c r="AL3693">
        <f t="shared" si="414"/>
        <v>26765.579757684114</v>
      </c>
      <c r="AM3693">
        <f t="shared" si="415"/>
        <v>669.13949394210283</v>
      </c>
      <c r="AN3693">
        <f t="shared" si="416"/>
        <v>6691.3949394210285</v>
      </c>
      <c r="AO3693">
        <f t="shared" si="417"/>
        <v>6.6913949394210288</v>
      </c>
      <c r="AP3693">
        <f t="shared" si="418"/>
        <v>0.1</v>
      </c>
      <c r="AQ3693">
        <f>VLOOKUP(M3693,spp!A:H,8,FALSE)</f>
        <v>4</v>
      </c>
      <c r="AR3693" t="str">
        <f>VLOOKUP(M3693,spp!A:K,10,FALSE)</f>
        <v>Depredador Tope</v>
      </c>
      <c r="AS3693" t="str">
        <f>VLOOKUP(M3693,spp!A:L,12,FALSE)</f>
        <v>LC</v>
      </c>
    </row>
    <row r="3694" spans="1:45" x14ac:dyDescent="0.3">
      <c r="A3694" s="2">
        <v>30</v>
      </c>
      <c r="B3694" s="2" t="s">
        <v>1113</v>
      </c>
      <c r="C3694" s="2" t="s">
        <v>1299</v>
      </c>
      <c r="D3694" s="2" t="s">
        <v>1300</v>
      </c>
      <c r="E3694" s="2" t="s">
        <v>1394</v>
      </c>
      <c r="F3694">
        <v>3</v>
      </c>
      <c r="G3694" s="1">
        <v>41676</v>
      </c>
      <c r="H3694" s="61">
        <v>2014</v>
      </c>
      <c r="I3694" s="5" t="s">
        <v>986</v>
      </c>
      <c r="J3694" s="1">
        <v>41680</v>
      </c>
      <c r="K3694" s="66">
        <v>4</v>
      </c>
      <c r="L3694" t="str">
        <f t="shared" si="420"/>
        <v>Somero</v>
      </c>
      <c r="M3694" s="2" t="s">
        <v>1032</v>
      </c>
      <c r="N3694" t="str">
        <f>VLOOKUP(M3694,spp!A:B,2,FALSE)</f>
        <v>Lutjanus argentiventris</v>
      </c>
      <c r="O3694">
        <f t="shared" si="419"/>
        <v>5</v>
      </c>
      <c r="Q3694">
        <v>1</v>
      </c>
      <c r="R3694">
        <v>4</v>
      </c>
      <c r="AJ3694">
        <f>VLOOKUP(M3694,spp!A:C,3,FALSE)</f>
        <v>1</v>
      </c>
      <c r="AK3694">
        <f>VLOOKUP(M3694,spp!A:D,4,FALSE)</f>
        <v>3</v>
      </c>
      <c r="AL3694">
        <f t="shared" si="414"/>
        <v>8234.375</v>
      </c>
      <c r="AM3694">
        <f t="shared" si="415"/>
        <v>205.859375</v>
      </c>
      <c r="AN3694">
        <f t="shared" si="416"/>
        <v>2058.59375</v>
      </c>
      <c r="AO3694">
        <f t="shared" si="417"/>
        <v>2.05859375</v>
      </c>
      <c r="AP3694">
        <f t="shared" si="418"/>
        <v>0.1</v>
      </c>
      <c r="AQ3694">
        <f>VLOOKUP(M3694,spp!A:H,8,FALSE)</f>
        <v>4</v>
      </c>
      <c r="AR3694" t="str">
        <f>VLOOKUP(M3694,spp!A:K,10,FALSE)</f>
        <v>Depredador Tope</v>
      </c>
      <c r="AS3694" t="str">
        <f>VLOOKUP(M3694,spp!A:L,12,FALSE)</f>
        <v>LC</v>
      </c>
    </row>
    <row r="3695" spans="1:45" x14ac:dyDescent="0.3">
      <c r="A3695" s="2">
        <v>30</v>
      </c>
      <c r="B3695" s="2" t="s">
        <v>1113</v>
      </c>
      <c r="C3695" s="2" t="s">
        <v>1299</v>
      </c>
      <c r="D3695" s="2" t="s">
        <v>1300</v>
      </c>
      <c r="E3695" s="2" t="s">
        <v>1394</v>
      </c>
      <c r="F3695">
        <v>3</v>
      </c>
      <c r="G3695" s="1">
        <v>41676</v>
      </c>
      <c r="H3695" s="61">
        <v>2014</v>
      </c>
      <c r="I3695" s="5" t="s">
        <v>986</v>
      </c>
      <c r="J3695" s="1">
        <v>41680</v>
      </c>
      <c r="K3695" s="66">
        <v>4</v>
      </c>
      <c r="L3695" t="str">
        <f t="shared" si="420"/>
        <v>Somero</v>
      </c>
      <c r="M3695" s="2" t="s">
        <v>1024</v>
      </c>
      <c r="N3695" t="str">
        <f>VLOOKUP(M3695,spp!A:B,2,FALSE)</f>
        <v>Sargocentron suborbitalis</v>
      </c>
      <c r="O3695">
        <f t="shared" si="419"/>
        <v>4</v>
      </c>
      <c r="R3695">
        <v>3</v>
      </c>
      <c r="S3695">
        <v>1</v>
      </c>
      <c r="AJ3695">
        <f>VLOOKUP(M3695,spp!A:C,3,FALSE)</f>
        <v>2</v>
      </c>
      <c r="AK3695">
        <f>VLOOKUP(M3695,spp!A:D,4,FALSE)</f>
        <v>2.9554</v>
      </c>
      <c r="AL3695">
        <f t="shared" si="414"/>
        <v>19904.490024906852</v>
      </c>
      <c r="AM3695">
        <f t="shared" si="415"/>
        <v>497.6122506226713</v>
      </c>
      <c r="AN3695">
        <f t="shared" si="416"/>
        <v>4976.1225062267131</v>
      </c>
      <c r="AO3695">
        <f t="shared" si="417"/>
        <v>4.9761225062267131</v>
      </c>
      <c r="AP3695">
        <f t="shared" si="418"/>
        <v>0.08</v>
      </c>
      <c r="AQ3695">
        <f>VLOOKUP(M3695,spp!A:H,8,FALSE)</f>
        <v>3.5</v>
      </c>
      <c r="AR3695" t="str">
        <f>VLOOKUP(M3695,spp!A:K,10,FALSE)</f>
        <v>Depredador</v>
      </c>
      <c r="AS3695" t="str">
        <f>VLOOKUP(M3695,spp!A:L,12,FALSE)</f>
        <v>LC</v>
      </c>
    </row>
    <row r="3696" spans="1:45" x14ac:dyDescent="0.3">
      <c r="A3696" s="2">
        <v>30</v>
      </c>
      <c r="B3696" s="2" t="s">
        <v>1113</v>
      </c>
      <c r="C3696" s="2" t="s">
        <v>1299</v>
      </c>
      <c r="D3696" s="2" t="s">
        <v>1300</v>
      </c>
      <c r="E3696" s="2" t="s">
        <v>1394</v>
      </c>
      <c r="F3696">
        <v>3</v>
      </c>
      <c r="G3696" s="1">
        <v>41676</v>
      </c>
      <c r="H3696" s="61">
        <v>2014</v>
      </c>
      <c r="I3696" s="5" t="s">
        <v>986</v>
      </c>
      <c r="J3696" s="1">
        <v>41680</v>
      </c>
      <c r="K3696" s="66">
        <v>4</v>
      </c>
      <c r="L3696" t="str">
        <f t="shared" si="420"/>
        <v>Somero</v>
      </c>
      <c r="M3696" s="2" t="s">
        <v>1020</v>
      </c>
      <c r="N3696" t="str">
        <f>VLOOKUP(M3696,spp!A:B,2,FALSE)</f>
        <v>Plagiotremus azaleus</v>
      </c>
      <c r="O3696">
        <f t="shared" si="419"/>
        <v>5</v>
      </c>
      <c r="P3696">
        <v>3</v>
      </c>
      <c r="Q3696">
        <v>2</v>
      </c>
      <c r="AJ3696">
        <f>VLOOKUP(M3696,spp!A:C,3,FALSE)</f>
        <v>4</v>
      </c>
      <c r="AK3696">
        <f>VLOOKUP(M3696,spp!A:D,4,FALSE)</f>
        <v>3</v>
      </c>
      <c r="AL3696">
        <f t="shared" si="414"/>
        <v>3562.5</v>
      </c>
      <c r="AM3696">
        <f t="shared" si="415"/>
        <v>89.0625</v>
      </c>
      <c r="AN3696">
        <f t="shared" si="416"/>
        <v>890.625</v>
      </c>
      <c r="AO3696">
        <f t="shared" si="417"/>
        <v>0.890625</v>
      </c>
      <c r="AP3696">
        <f t="shared" si="418"/>
        <v>0.1</v>
      </c>
      <c r="AQ3696">
        <f>VLOOKUP(M3696,spp!A:H,8,FALSE)</f>
        <v>4</v>
      </c>
      <c r="AR3696" t="str">
        <f>VLOOKUP(M3696,spp!A:K,10,FALSE)</f>
        <v>Depredador Tope</v>
      </c>
      <c r="AS3696" t="str">
        <f>VLOOKUP(M3696,spp!A:L,12,FALSE)</f>
        <v>LC</v>
      </c>
    </row>
    <row r="3697" spans="1:45" x14ac:dyDescent="0.3">
      <c r="A3697" s="2">
        <v>30</v>
      </c>
      <c r="B3697" s="2" t="s">
        <v>1113</v>
      </c>
      <c r="C3697" s="2" t="s">
        <v>1299</v>
      </c>
      <c r="D3697" s="2" t="s">
        <v>1300</v>
      </c>
      <c r="E3697" s="2" t="s">
        <v>1394</v>
      </c>
      <c r="F3697">
        <v>3</v>
      </c>
      <c r="G3697" s="1">
        <v>41676</v>
      </c>
      <c r="H3697" s="61">
        <v>2014</v>
      </c>
      <c r="I3697" s="5" t="s">
        <v>986</v>
      </c>
      <c r="J3697" s="1">
        <v>41680</v>
      </c>
      <c r="K3697" s="66">
        <v>4</v>
      </c>
      <c r="L3697" t="str">
        <f t="shared" si="420"/>
        <v>Somero</v>
      </c>
      <c r="M3697" s="2" t="s">
        <v>1026</v>
      </c>
      <c r="N3697" t="str">
        <f>VLOOKUP(M3697,spp!A:B,2,FALSE)</f>
        <v>Microspathodon dorsalis</v>
      </c>
      <c r="O3697">
        <f t="shared" si="419"/>
        <v>6</v>
      </c>
      <c r="Q3697">
        <v>2</v>
      </c>
      <c r="R3697">
        <v>4</v>
      </c>
      <c r="AJ3697">
        <f>VLOOKUP(M3697,spp!A:C,3,FALSE)</f>
        <v>2</v>
      </c>
      <c r="AK3697">
        <f>VLOOKUP(M3697,spp!A:D,4,FALSE)</f>
        <v>3</v>
      </c>
      <c r="AL3697">
        <f t="shared" si="414"/>
        <v>17312.5</v>
      </c>
      <c r="AM3697">
        <f t="shared" si="415"/>
        <v>432.8125</v>
      </c>
      <c r="AN3697">
        <f t="shared" si="416"/>
        <v>4328.125</v>
      </c>
      <c r="AO3697">
        <f t="shared" si="417"/>
        <v>4.328125</v>
      </c>
      <c r="AP3697">
        <f t="shared" si="418"/>
        <v>0.12</v>
      </c>
      <c r="AQ3697">
        <f>VLOOKUP(M3697,spp!A:H,8,FALSE)</f>
        <v>2.1</v>
      </c>
      <c r="AR3697" t="str">
        <f>VLOOKUP(M3697,spp!A:K,10,FALSE)</f>
        <v>Herbívoro</v>
      </c>
      <c r="AS3697" t="str">
        <f>VLOOKUP(M3697,spp!A:L,12,FALSE)</f>
        <v>LC</v>
      </c>
    </row>
    <row r="3698" spans="1:45" x14ac:dyDescent="0.3">
      <c r="A3698" s="2">
        <v>30</v>
      </c>
      <c r="B3698" s="2" t="s">
        <v>1113</v>
      </c>
      <c r="C3698" s="2" t="s">
        <v>1299</v>
      </c>
      <c r="D3698" s="2" t="s">
        <v>1300</v>
      </c>
      <c r="E3698" s="2" t="s">
        <v>1394</v>
      </c>
      <c r="F3698">
        <v>3</v>
      </c>
      <c r="G3698" s="1">
        <v>41676</v>
      </c>
      <c r="H3698" s="61">
        <v>2014</v>
      </c>
      <c r="I3698" s="5" t="s">
        <v>986</v>
      </c>
      <c r="J3698" s="1">
        <v>41680</v>
      </c>
      <c r="K3698" s="66">
        <v>4</v>
      </c>
      <c r="L3698" t="str">
        <f t="shared" si="420"/>
        <v>Somero</v>
      </c>
      <c r="M3698" s="2" t="s">
        <v>1042</v>
      </c>
      <c r="N3698" t="str">
        <f>VLOOKUP(M3698,spp!A:B,2,FALSE)</f>
        <v>Bodianus diplotaenia</v>
      </c>
      <c r="O3698">
        <f t="shared" si="419"/>
        <v>29</v>
      </c>
      <c r="P3698">
        <v>28</v>
      </c>
      <c r="Q3698">
        <v>1</v>
      </c>
      <c r="AJ3698">
        <f>VLOOKUP(M3698,spp!A:C,3,FALSE)</f>
        <v>2.01E-2</v>
      </c>
      <c r="AK3698">
        <f>VLOOKUP(M3698,spp!A:D,4,FALSE)</f>
        <v>2</v>
      </c>
      <c r="AL3698">
        <f t="shared" si="414"/>
        <v>4.6481249999999994</v>
      </c>
      <c r="AM3698">
        <f t="shared" si="415"/>
        <v>0.11620312499999999</v>
      </c>
      <c r="AN3698">
        <f t="shared" si="416"/>
        <v>1.1620312499999998</v>
      </c>
      <c r="AO3698">
        <f t="shared" si="417"/>
        <v>1.1620312499999999E-3</v>
      </c>
      <c r="AP3698">
        <f t="shared" si="418"/>
        <v>0.57999999999999996</v>
      </c>
      <c r="AQ3698">
        <f>VLOOKUP(M3698,spp!A:H,8,FALSE)</f>
        <v>3.4</v>
      </c>
      <c r="AR3698" t="str">
        <f>VLOOKUP(M3698,spp!A:K,10,FALSE)</f>
        <v>Depredador</v>
      </c>
      <c r="AS3698" t="str">
        <f>VLOOKUP(M3698,spp!A:L,12,FALSE)</f>
        <v>LC</v>
      </c>
    </row>
    <row r="3699" spans="1:45" x14ac:dyDescent="0.3">
      <c r="A3699" s="2">
        <v>30</v>
      </c>
      <c r="B3699" s="2" t="s">
        <v>1113</v>
      </c>
      <c r="C3699" s="2" t="s">
        <v>1299</v>
      </c>
      <c r="D3699" s="2" t="s">
        <v>1300</v>
      </c>
      <c r="E3699" s="2" t="s">
        <v>1394</v>
      </c>
      <c r="F3699">
        <v>3</v>
      </c>
      <c r="G3699" s="1">
        <v>41676</v>
      </c>
      <c r="H3699" s="61">
        <v>2014</v>
      </c>
      <c r="I3699" s="5" t="s">
        <v>986</v>
      </c>
      <c r="J3699" s="1">
        <v>41680</v>
      </c>
      <c r="K3699" s="66">
        <v>4</v>
      </c>
      <c r="L3699" t="str">
        <f t="shared" si="420"/>
        <v>Somero</v>
      </c>
      <c r="M3699" s="2" t="s">
        <v>1025</v>
      </c>
      <c r="N3699" t="str">
        <f>VLOOKUP(M3699,spp!A:B,2,FALSE)</f>
        <v>Abudefduf troschelii</v>
      </c>
      <c r="O3699">
        <f t="shared" si="419"/>
        <v>100</v>
      </c>
      <c r="Q3699">
        <v>100</v>
      </c>
      <c r="AJ3699">
        <f>VLOOKUP(M3699,spp!A:C,3,FALSE)</f>
        <v>1.6E-2</v>
      </c>
      <c r="AK3699">
        <f>VLOOKUP(M3699,spp!A:D,4,FALSE)</f>
        <v>3</v>
      </c>
      <c r="AL3699">
        <f t="shared" si="414"/>
        <v>675</v>
      </c>
      <c r="AM3699">
        <f t="shared" si="415"/>
        <v>16.875</v>
      </c>
      <c r="AN3699">
        <f t="shared" si="416"/>
        <v>168.75</v>
      </c>
      <c r="AO3699">
        <f t="shared" si="417"/>
        <v>0.16875000000000001</v>
      </c>
      <c r="AP3699">
        <f t="shared" si="418"/>
        <v>2</v>
      </c>
      <c r="AQ3699">
        <f>VLOOKUP(M3699,spp!A:H,8,FALSE)</f>
        <v>3</v>
      </c>
      <c r="AR3699" t="str">
        <f>VLOOKUP(M3699,spp!A:K,10,FALSE)</f>
        <v>Planctívoro</v>
      </c>
      <c r="AS3699" t="str">
        <f>VLOOKUP(M3699,spp!A:L,12,FALSE)</f>
        <v>LC</v>
      </c>
    </row>
    <row r="3700" spans="1:45" x14ac:dyDescent="0.3">
      <c r="A3700" s="2">
        <v>30</v>
      </c>
      <c r="B3700" s="2" t="s">
        <v>1113</v>
      </c>
      <c r="C3700" s="2" t="s">
        <v>1299</v>
      </c>
      <c r="D3700" s="2" t="s">
        <v>1300</v>
      </c>
      <c r="E3700" s="2" t="s">
        <v>1394</v>
      </c>
      <c r="F3700">
        <v>3</v>
      </c>
      <c r="G3700" s="1">
        <v>41676</v>
      </c>
      <c r="H3700" s="61">
        <v>2014</v>
      </c>
      <c r="I3700" s="5" t="s">
        <v>986</v>
      </c>
      <c r="J3700" s="1">
        <v>41680</v>
      </c>
      <c r="K3700" s="66">
        <v>4</v>
      </c>
      <c r="L3700" t="str">
        <f t="shared" si="420"/>
        <v>Somero</v>
      </c>
      <c r="M3700" s="2" t="s">
        <v>1028</v>
      </c>
      <c r="N3700" t="str">
        <f>VLOOKUP(M3700,spp!A:B,2,FALSE)</f>
        <v>Thalassoma lucasanum</v>
      </c>
      <c r="O3700">
        <f t="shared" si="419"/>
        <v>28</v>
      </c>
      <c r="Q3700">
        <v>28</v>
      </c>
      <c r="AJ3700">
        <f>VLOOKUP(M3700,spp!A:C,3,FALSE)</f>
        <v>1.261E-2</v>
      </c>
      <c r="AK3700">
        <f>VLOOKUP(M3700,spp!A:D,4,FALSE)</f>
        <v>2</v>
      </c>
      <c r="AL3700">
        <f t="shared" si="414"/>
        <v>19.860749999999999</v>
      </c>
      <c r="AM3700">
        <f t="shared" si="415"/>
        <v>0.49651875000000001</v>
      </c>
      <c r="AN3700">
        <f t="shared" si="416"/>
        <v>4.9651874999999999</v>
      </c>
      <c r="AO3700">
        <f t="shared" si="417"/>
        <v>4.9651875E-3</v>
      </c>
      <c r="AP3700">
        <f t="shared" si="418"/>
        <v>0.56000000000000005</v>
      </c>
      <c r="AQ3700">
        <f>VLOOKUP(M3700,spp!A:H,8,FALSE)</f>
        <v>3.5</v>
      </c>
      <c r="AR3700" t="str">
        <f>VLOOKUP(M3700,spp!A:K,10,FALSE)</f>
        <v>Depredador</v>
      </c>
      <c r="AS3700" t="str">
        <f>VLOOKUP(M3700,spp!A:L,12,FALSE)</f>
        <v>LC</v>
      </c>
    </row>
    <row r="3701" spans="1:45" x14ac:dyDescent="0.3">
      <c r="A3701" s="2">
        <v>30</v>
      </c>
      <c r="B3701" s="2" t="s">
        <v>1113</v>
      </c>
      <c r="C3701" s="2" t="s">
        <v>1299</v>
      </c>
      <c r="D3701" s="2" t="s">
        <v>1300</v>
      </c>
      <c r="E3701" s="2" t="s">
        <v>1394</v>
      </c>
      <c r="F3701">
        <v>3</v>
      </c>
      <c r="G3701" s="1">
        <v>41676</v>
      </c>
      <c r="H3701" s="61">
        <v>2014</v>
      </c>
      <c r="I3701" s="5" t="s">
        <v>986</v>
      </c>
      <c r="J3701" s="1">
        <v>41680</v>
      </c>
      <c r="K3701" s="66">
        <v>4</v>
      </c>
      <c r="L3701" t="str">
        <f t="shared" si="420"/>
        <v>Somero</v>
      </c>
      <c r="M3701" s="2" t="s">
        <v>1019</v>
      </c>
      <c r="N3701" t="str">
        <f>VLOOKUP(M3701,spp!A:B,2,FALSE)</f>
        <v>Stegastes acapulcoensis</v>
      </c>
      <c r="O3701">
        <f t="shared" si="419"/>
        <v>1</v>
      </c>
      <c r="P3701">
        <v>1</v>
      </c>
      <c r="AJ3701">
        <f>VLOOKUP(M3701,spp!A:C,3,FALSE)</f>
        <v>3.49E-2</v>
      </c>
      <c r="AK3701">
        <f>VLOOKUP(M3701,spp!A:D,4,FALSE)</f>
        <v>2</v>
      </c>
      <c r="AL3701">
        <f t="shared" si="414"/>
        <v>0.21812500000000001</v>
      </c>
      <c r="AM3701">
        <f t="shared" si="415"/>
        <v>5.4531250000000005E-3</v>
      </c>
      <c r="AN3701">
        <f t="shared" si="416"/>
        <v>5.4531250000000003E-2</v>
      </c>
      <c r="AO3701">
        <f t="shared" si="417"/>
        <v>5.4531250000000001E-5</v>
      </c>
      <c r="AP3701">
        <f t="shared" si="418"/>
        <v>0.02</v>
      </c>
      <c r="AQ3701">
        <f>VLOOKUP(M3701,spp!A:H,8,FALSE)</f>
        <v>2</v>
      </c>
      <c r="AR3701" t="str">
        <f>VLOOKUP(M3701,spp!A:K,10,FALSE)</f>
        <v>Herbívoro</v>
      </c>
      <c r="AS3701" t="str">
        <f>VLOOKUP(M3701,spp!A:L,12,FALSE)</f>
        <v>LC</v>
      </c>
    </row>
    <row r="3702" spans="1:45" x14ac:dyDescent="0.3">
      <c r="A3702" s="2">
        <v>30</v>
      </c>
      <c r="B3702" s="2" t="s">
        <v>1113</v>
      </c>
      <c r="C3702" s="2" t="s">
        <v>1299</v>
      </c>
      <c r="D3702" s="2" t="s">
        <v>1300</v>
      </c>
      <c r="E3702" s="2" t="s">
        <v>1394</v>
      </c>
      <c r="F3702">
        <v>3</v>
      </c>
      <c r="G3702" s="1">
        <v>41676</v>
      </c>
      <c r="H3702" s="61">
        <v>2014</v>
      </c>
      <c r="I3702" s="5" t="s">
        <v>986</v>
      </c>
      <c r="J3702" s="1">
        <v>41680</v>
      </c>
      <c r="K3702" s="66">
        <v>4</v>
      </c>
      <c r="L3702" t="str">
        <f t="shared" si="420"/>
        <v>Somero</v>
      </c>
      <c r="M3702" s="2" t="s">
        <v>1038</v>
      </c>
      <c r="N3702" t="str">
        <f>VLOOKUP(M3702,spp!A:B,2,FALSE)</f>
        <v>Holacanthus passer</v>
      </c>
      <c r="O3702">
        <f t="shared" si="419"/>
        <v>1</v>
      </c>
      <c r="Q3702">
        <v>1</v>
      </c>
      <c r="AJ3702">
        <f>VLOOKUP(M3702,spp!A:C,3,FALSE)</f>
        <v>2</v>
      </c>
      <c r="AK3702">
        <f>VLOOKUP(M3702,spp!A:D,4,FALSE)</f>
        <v>3</v>
      </c>
      <c r="AL3702">
        <f t="shared" si="414"/>
        <v>843.75</v>
      </c>
      <c r="AM3702">
        <f t="shared" si="415"/>
        <v>21.09375</v>
      </c>
      <c r="AN3702">
        <f t="shared" si="416"/>
        <v>210.9375</v>
      </c>
      <c r="AO3702">
        <f t="shared" si="417"/>
        <v>0.2109375</v>
      </c>
      <c r="AP3702">
        <f t="shared" si="418"/>
        <v>0.02</v>
      </c>
      <c r="AQ3702">
        <f>VLOOKUP(M3702,spp!A:H,8,FALSE)</f>
        <v>2.6</v>
      </c>
      <c r="AR3702" t="str">
        <f>VLOOKUP(M3702,spp!A:K,10,FALSE)</f>
        <v>Herbívoro</v>
      </c>
      <c r="AS3702" t="str">
        <f>VLOOKUP(M3702,spp!A:L,12,FALSE)</f>
        <v>LC</v>
      </c>
    </row>
    <row r="3703" spans="1:45" x14ac:dyDescent="0.3">
      <c r="A3703" s="2">
        <v>30</v>
      </c>
      <c r="B3703" s="2" t="s">
        <v>1113</v>
      </c>
      <c r="C3703" s="2" t="s">
        <v>1299</v>
      </c>
      <c r="D3703" s="2" t="s">
        <v>1300</v>
      </c>
      <c r="E3703" s="2" t="s">
        <v>1394</v>
      </c>
      <c r="F3703">
        <v>3</v>
      </c>
      <c r="G3703" s="1">
        <v>41676</v>
      </c>
      <c r="H3703" s="61">
        <v>2014</v>
      </c>
      <c r="I3703" s="5" t="s">
        <v>986</v>
      </c>
      <c r="J3703" s="1">
        <v>41680</v>
      </c>
      <c r="K3703" s="66">
        <v>4</v>
      </c>
      <c r="L3703" t="str">
        <f t="shared" si="420"/>
        <v>Somero</v>
      </c>
      <c r="M3703" s="2" t="s">
        <v>1029</v>
      </c>
      <c r="N3703" t="str">
        <f>VLOOKUP(M3703,spp!A:B,2,FALSE)</f>
        <v>Cirrhitus rivulatus</v>
      </c>
      <c r="O3703">
        <f t="shared" si="419"/>
        <v>1</v>
      </c>
      <c r="R3703">
        <v>1</v>
      </c>
      <c r="AJ3703">
        <f>VLOOKUP(M3703,spp!A:C,3,FALSE)</f>
        <v>2.76E-2</v>
      </c>
      <c r="AK3703">
        <f>VLOOKUP(M3703,spp!A:D,4,FALSE)</f>
        <v>3</v>
      </c>
      <c r="AL3703">
        <f t="shared" si="414"/>
        <v>53.90625</v>
      </c>
      <c r="AM3703">
        <f t="shared" si="415"/>
        <v>1.34765625</v>
      </c>
      <c r="AN3703">
        <f t="shared" si="416"/>
        <v>13.4765625</v>
      </c>
      <c r="AO3703">
        <f t="shared" si="417"/>
        <v>1.3476562500000001E-2</v>
      </c>
      <c r="AP3703">
        <f t="shared" si="418"/>
        <v>0.02</v>
      </c>
      <c r="AQ3703">
        <f>VLOOKUP(M3703,spp!A:H,8,FALSE)</f>
        <v>4</v>
      </c>
      <c r="AR3703" t="str">
        <f>VLOOKUP(M3703,spp!A:K,10,FALSE)</f>
        <v>Depredador Tope</v>
      </c>
      <c r="AS3703" t="str">
        <f>VLOOKUP(M3703,spp!A:L,12,FALSE)</f>
        <v>LC</v>
      </c>
    </row>
    <row r="3704" spans="1:45" x14ac:dyDescent="0.3">
      <c r="A3704">
        <v>31</v>
      </c>
      <c r="B3704" s="2" t="s">
        <v>1113</v>
      </c>
      <c r="C3704" s="2" t="s">
        <v>1299</v>
      </c>
      <c r="D3704" s="2" t="s">
        <v>1303</v>
      </c>
      <c r="E3704" s="2" t="s">
        <v>1394</v>
      </c>
      <c r="F3704">
        <v>1</v>
      </c>
      <c r="G3704" s="1">
        <v>41676</v>
      </c>
      <c r="H3704" s="61">
        <v>2014</v>
      </c>
      <c r="I3704" s="5" t="s">
        <v>986</v>
      </c>
      <c r="J3704" s="1">
        <v>41680</v>
      </c>
      <c r="K3704" s="66">
        <v>3.3</v>
      </c>
      <c r="L3704" t="str">
        <f t="shared" si="420"/>
        <v>Somero</v>
      </c>
      <c r="M3704" s="2" t="s">
        <v>1017</v>
      </c>
      <c r="N3704" t="str">
        <f>VLOOKUP(M3704,spp!A:B,2,FALSE)</f>
        <v>Halichoeres dispilus</v>
      </c>
      <c r="O3704">
        <f t="shared" si="419"/>
        <v>45</v>
      </c>
      <c r="P3704">
        <v>16</v>
      </c>
      <c r="Q3704">
        <v>29</v>
      </c>
      <c r="AJ3704">
        <f>VLOOKUP(M3704,spp!A:C,3,FALSE)</f>
        <v>1.26E-2</v>
      </c>
      <c r="AK3704">
        <f>VLOOKUP(M3704,spp!A:D,4,FALSE)</f>
        <v>3</v>
      </c>
      <c r="AL3704">
        <f t="shared" si="414"/>
        <v>157.30312499999999</v>
      </c>
      <c r="AM3704">
        <f t="shared" si="415"/>
        <v>3.932578125</v>
      </c>
      <c r="AN3704">
        <f t="shared" si="416"/>
        <v>39.325781249999999</v>
      </c>
      <c r="AO3704">
        <f t="shared" si="417"/>
        <v>3.9325781249999997E-2</v>
      </c>
      <c r="AP3704">
        <f t="shared" si="418"/>
        <v>0.9</v>
      </c>
      <c r="AQ3704">
        <f>VLOOKUP(M3704,spp!A:H,8,FALSE)</f>
        <v>3.9</v>
      </c>
      <c r="AR3704" t="str">
        <f>VLOOKUP(M3704,spp!A:K,10,FALSE)</f>
        <v>Depredador</v>
      </c>
      <c r="AS3704" t="str">
        <f>VLOOKUP(M3704,spp!A:L,12,FALSE)</f>
        <v>LC</v>
      </c>
    </row>
    <row r="3705" spans="1:45" x14ac:dyDescent="0.3">
      <c r="A3705">
        <v>31</v>
      </c>
      <c r="B3705" s="2" t="s">
        <v>1113</v>
      </c>
      <c r="C3705" s="2" t="s">
        <v>1299</v>
      </c>
      <c r="D3705" s="2" t="s">
        <v>1303</v>
      </c>
      <c r="E3705" s="2" t="s">
        <v>1394</v>
      </c>
      <c r="F3705">
        <v>1</v>
      </c>
      <c r="G3705" s="1">
        <v>41676</v>
      </c>
      <c r="H3705" s="61">
        <v>2014</v>
      </c>
      <c r="I3705" s="5" t="s">
        <v>986</v>
      </c>
      <c r="J3705" s="1">
        <v>41680</v>
      </c>
      <c r="K3705" s="66">
        <v>3.3</v>
      </c>
      <c r="L3705" t="str">
        <f t="shared" si="420"/>
        <v>Somero</v>
      </c>
      <c r="M3705" s="2" t="s">
        <v>1054</v>
      </c>
      <c r="N3705" t="str">
        <f>VLOOKUP(M3705,spp!A:B,2,FALSE)</f>
        <v>Halichoeres nicholsi</v>
      </c>
      <c r="O3705">
        <f t="shared" si="419"/>
        <v>3</v>
      </c>
      <c r="P3705">
        <v>2</v>
      </c>
      <c r="Q3705">
        <v>1</v>
      </c>
      <c r="AJ3705">
        <f>VLOOKUP(M3705,spp!A:C,3,FALSE)</f>
        <v>1.26E-2</v>
      </c>
      <c r="AK3705">
        <f>VLOOKUP(M3705,spp!A:D,4,FALSE)</f>
        <v>3</v>
      </c>
      <c r="AL3705">
        <f t="shared" si="414"/>
        <v>5.7093749999999996</v>
      </c>
      <c r="AM3705">
        <f t="shared" si="415"/>
        <v>0.142734375</v>
      </c>
      <c r="AN3705">
        <f t="shared" si="416"/>
        <v>1.4273437499999999</v>
      </c>
      <c r="AO3705">
        <f t="shared" si="417"/>
        <v>1.42734375E-3</v>
      </c>
      <c r="AP3705">
        <f t="shared" si="418"/>
        <v>0.06</v>
      </c>
      <c r="AQ3705">
        <f>VLOOKUP(M3705,spp!A:H,8,FALSE)</f>
        <v>4</v>
      </c>
      <c r="AR3705" t="str">
        <f>VLOOKUP(M3705,spp!A:K,10,FALSE)</f>
        <v>Depredador Tope</v>
      </c>
      <c r="AS3705" t="str">
        <f>VLOOKUP(M3705,spp!A:L,12,FALSE)</f>
        <v>LC</v>
      </c>
    </row>
    <row r="3706" spans="1:45" x14ac:dyDescent="0.3">
      <c r="A3706">
        <v>31</v>
      </c>
      <c r="B3706" s="2" t="s">
        <v>1113</v>
      </c>
      <c r="C3706" s="2" t="s">
        <v>1299</v>
      </c>
      <c r="D3706" s="2" t="s">
        <v>1303</v>
      </c>
      <c r="E3706" s="2" t="s">
        <v>1394</v>
      </c>
      <c r="F3706">
        <v>1</v>
      </c>
      <c r="G3706" s="1">
        <v>41676</v>
      </c>
      <c r="H3706" s="61">
        <v>2014</v>
      </c>
      <c r="I3706" s="5" t="s">
        <v>986</v>
      </c>
      <c r="J3706" s="1">
        <v>41680</v>
      </c>
      <c r="K3706" s="66">
        <v>3.3</v>
      </c>
      <c r="L3706" t="str">
        <f t="shared" si="420"/>
        <v>Somero</v>
      </c>
      <c r="M3706" s="2" t="s">
        <v>1019</v>
      </c>
      <c r="N3706" t="str">
        <f>VLOOKUP(M3706,spp!A:B,2,FALSE)</f>
        <v>Stegastes acapulcoensis</v>
      </c>
      <c r="O3706">
        <f t="shared" si="419"/>
        <v>22</v>
      </c>
      <c r="P3706">
        <v>15</v>
      </c>
      <c r="Q3706">
        <v>1</v>
      </c>
      <c r="R3706">
        <v>6</v>
      </c>
      <c r="AJ3706">
        <f>VLOOKUP(M3706,spp!A:C,3,FALSE)</f>
        <v>3.49E-2</v>
      </c>
      <c r="AK3706">
        <f>VLOOKUP(M3706,spp!A:D,4,FALSE)</f>
        <v>2</v>
      </c>
      <c r="AL3706">
        <f t="shared" si="414"/>
        <v>37.953749999999999</v>
      </c>
      <c r="AM3706">
        <f t="shared" si="415"/>
        <v>0.94884374999999999</v>
      </c>
      <c r="AN3706">
        <f t="shared" si="416"/>
        <v>9.4884374999999999</v>
      </c>
      <c r="AO3706">
        <f t="shared" si="417"/>
        <v>9.4884375000000003E-3</v>
      </c>
      <c r="AP3706">
        <f t="shared" si="418"/>
        <v>0.44</v>
      </c>
      <c r="AQ3706">
        <f>VLOOKUP(M3706,spp!A:H,8,FALSE)</f>
        <v>2</v>
      </c>
      <c r="AR3706" t="str">
        <f>VLOOKUP(M3706,spp!A:K,10,FALSE)</f>
        <v>Herbívoro</v>
      </c>
      <c r="AS3706" t="str">
        <f>VLOOKUP(M3706,spp!A:L,12,FALSE)</f>
        <v>LC</v>
      </c>
    </row>
    <row r="3707" spans="1:45" x14ac:dyDescent="0.3">
      <c r="A3707">
        <v>31</v>
      </c>
      <c r="B3707" s="2" t="s">
        <v>1113</v>
      </c>
      <c r="C3707" s="2" t="s">
        <v>1299</v>
      </c>
      <c r="D3707" s="2" t="s">
        <v>1303</v>
      </c>
      <c r="E3707" s="2" t="s">
        <v>1394</v>
      </c>
      <c r="F3707">
        <v>1</v>
      </c>
      <c r="G3707" s="1">
        <v>41676</v>
      </c>
      <c r="H3707" s="61">
        <v>2014</v>
      </c>
      <c r="I3707" s="5" t="s">
        <v>986</v>
      </c>
      <c r="J3707" s="1">
        <v>41680</v>
      </c>
      <c r="K3707" s="66">
        <v>3.3</v>
      </c>
      <c r="L3707" t="str">
        <f t="shared" si="420"/>
        <v>Somero</v>
      </c>
      <c r="M3707" s="2" t="s">
        <v>1020</v>
      </c>
      <c r="N3707" t="str">
        <f>VLOOKUP(M3707,spp!A:B,2,FALSE)</f>
        <v>Plagiotremus azaleus</v>
      </c>
      <c r="O3707">
        <f t="shared" si="419"/>
        <v>3</v>
      </c>
      <c r="P3707">
        <v>3</v>
      </c>
      <c r="AJ3707">
        <f>VLOOKUP(M3707,spp!A:C,3,FALSE)</f>
        <v>4</v>
      </c>
      <c r="AK3707">
        <f>VLOOKUP(M3707,spp!A:D,4,FALSE)</f>
        <v>3</v>
      </c>
      <c r="AL3707">
        <f t="shared" si="414"/>
        <v>187.5</v>
      </c>
      <c r="AM3707">
        <f t="shared" si="415"/>
        <v>4.6875</v>
      </c>
      <c r="AN3707">
        <f t="shared" si="416"/>
        <v>46.875</v>
      </c>
      <c r="AO3707">
        <f t="shared" si="417"/>
        <v>4.6875E-2</v>
      </c>
      <c r="AP3707">
        <f t="shared" si="418"/>
        <v>0.06</v>
      </c>
      <c r="AQ3707">
        <f>VLOOKUP(M3707,spp!A:H,8,FALSE)</f>
        <v>4</v>
      </c>
      <c r="AR3707" t="str">
        <f>VLOOKUP(M3707,spp!A:K,10,FALSE)</f>
        <v>Depredador Tope</v>
      </c>
      <c r="AS3707" t="str">
        <f>VLOOKUP(M3707,spp!A:L,12,FALSE)</f>
        <v>LC</v>
      </c>
    </row>
    <row r="3708" spans="1:45" x14ac:dyDescent="0.3">
      <c r="A3708">
        <v>31</v>
      </c>
      <c r="B3708" s="2" t="s">
        <v>1113</v>
      </c>
      <c r="C3708" s="2" t="s">
        <v>1299</v>
      </c>
      <c r="D3708" s="2" t="s">
        <v>1303</v>
      </c>
      <c r="E3708" s="2" t="s">
        <v>1394</v>
      </c>
      <c r="F3708">
        <v>1</v>
      </c>
      <c r="G3708" s="1">
        <v>41676</v>
      </c>
      <c r="H3708" s="61">
        <v>2014</v>
      </c>
      <c r="I3708" s="5" t="s">
        <v>986</v>
      </c>
      <c r="J3708" s="1">
        <v>41680</v>
      </c>
      <c r="K3708" s="66">
        <v>3.3</v>
      </c>
      <c r="L3708" t="str">
        <f t="shared" si="420"/>
        <v>Somero</v>
      </c>
      <c r="M3708" s="2" t="s">
        <v>1036</v>
      </c>
      <c r="N3708" t="str">
        <f>VLOOKUP(M3708,spp!A:B,2,FALSE)</f>
        <v>Chaetodon humeralis</v>
      </c>
      <c r="O3708">
        <f t="shared" si="419"/>
        <v>2</v>
      </c>
      <c r="Q3708">
        <v>2</v>
      </c>
      <c r="AJ3708">
        <f>VLOOKUP(M3708,spp!A:C,3,FALSE)</f>
        <v>2</v>
      </c>
      <c r="AK3708">
        <f>VLOOKUP(M3708,spp!A:D,4,FALSE)</f>
        <v>2.9895</v>
      </c>
      <c r="AL3708">
        <f t="shared" si="414"/>
        <v>1652.1734475462163</v>
      </c>
      <c r="AM3708">
        <f t="shared" si="415"/>
        <v>41.304336188655405</v>
      </c>
      <c r="AN3708">
        <f t="shared" si="416"/>
        <v>413.04336188655407</v>
      </c>
      <c r="AO3708">
        <f t="shared" si="417"/>
        <v>0.41304336188655405</v>
      </c>
      <c r="AP3708">
        <f t="shared" si="418"/>
        <v>0.04</v>
      </c>
      <c r="AQ3708">
        <f>VLOOKUP(M3708,spp!A:H,8,FALSE)</f>
        <v>2.7</v>
      </c>
      <c r="AR3708" t="str">
        <f>VLOOKUP(M3708,spp!A:K,10,FALSE)</f>
        <v>Herbívoro</v>
      </c>
      <c r="AS3708" t="str">
        <f>VLOOKUP(M3708,spp!A:L,12,FALSE)</f>
        <v>LC</v>
      </c>
    </row>
    <row r="3709" spans="1:45" x14ac:dyDescent="0.3">
      <c r="A3709">
        <v>31</v>
      </c>
      <c r="B3709" s="2" t="s">
        <v>1113</v>
      </c>
      <c r="C3709" s="2" t="s">
        <v>1299</v>
      </c>
      <c r="D3709" s="2" t="s">
        <v>1303</v>
      </c>
      <c r="E3709" s="2" t="s">
        <v>1394</v>
      </c>
      <c r="F3709">
        <v>1</v>
      </c>
      <c r="G3709" s="1">
        <v>41676</v>
      </c>
      <c r="H3709" s="61">
        <v>2014</v>
      </c>
      <c r="I3709" s="5" t="s">
        <v>986</v>
      </c>
      <c r="J3709" s="1">
        <v>41680</v>
      </c>
      <c r="K3709" s="66">
        <v>3.3</v>
      </c>
      <c r="L3709" t="str">
        <f t="shared" si="420"/>
        <v>Somero</v>
      </c>
      <c r="M3709" s="2" t="s">
        <v>1022</v>
      </c>
      <c r="N3709" t="str">
        <f>VLOOKUP(M3709,spp!A:B,2,FALSE)</f>
        <v>Epinephelus labriformis</v>
      </c>
      <c r="O3709">
        <f t="shared" si="419"/>
        <v>1</v>
      </c>
      <c r="R3709">
        <v>1</v>
      </c>
      <c r="AJ3709">
        <f>VLOOKUP(M3709,spp!A:C,3,FALSE)</f>
        <v>3</v>
      </c>
      <c r="AK3709">
        <f>VLOOKUP(M3709,spp!A:D,4,FALSE)</f>
        <v>2.9</v>
      </c>
      <c r="AL3709">
        <f t="shared" si="414"/>
        <v>4551.5602131781307</v>
      </c>
      <c r="AM3709">
        <f t="shared" si="415"/>
        <v>113.78900532945326</v>
      </c>
      <c r="AN3709">
        <f t="shared" si="416"/>
        <v>1137.8900532945327</v>
      </c>
      <c r="AO3709">
        <f t="shared" si="417"/>
        <v>1.1378900532945326</v>
      </c>
      <c r="AP3709">
        <f t="shared" si="418"/>
        <v>0.02</v>
      </c>
      <c r="AQ3709">
        <f>VLOOKUP(M3709,spp!A:H,8,FALSE)</f>
        <v>4</v>
      </c>
      <c r="AR3709" t="str">
        <f>VLOOKUP(M3709,spp!A:K,10,FALSE)</f>
        <v>Depredador Tope</v>
      </c>
      <c r="AS3709" t="str">
        <f>VLOOKUP(M3709,spp!A:L,12,FALSE)</f>
        <v>LC</v>
      </c>
    </row>
    <row r="3710" spans="1:45" x14ac:dyDescent="0.3">
      <c r="A3710">
        <v>31</v>
      </c>
      <c r="B3710" s="2" t="s">
        <v>1113</v>
      </c>
      <c r="C3710" s="2" t="s">
        <v>1299</v>
      </c>
      <c r="D3710" s="2" t="s">
        <v>1303</v>
      </c>
      <c r="E3710" s="2" t="s">
        <v>1394</v>
      </c>
      <c r="F3710">
        <v>1</v>
      </c>
      <c r="G3710" s="1">
        <v>41676</v>
      </c>
      <c r="H3710" s="61">
        <v>2014</v>
      </c>
      <c r="I3710" s="5" t="s">
        <v>986</v>
      </c>
      <c r="J3710" s="1">
        <v>41680</v>
      </c>
      <c r="K3710" s="66">
        <v>3.3</v>
      </c>
      <c r="L3710" t="str">
        <f t="shared" si="420"/>
        <v>Somero</v>
      </c>
      <c r="M3710" s="2" t="s">
        <v>1050</v>
      </c>
      <c r="N3710" t="str">
        <f>VLOOKUP(M3710,spp!A:B,2,FALSE)</f>
        <v>Stegastes flavilatus</v>
      </c>
      <c r="O3710">
        <f t="shared" si="419"/>
        <v>11</v>
      </c>
      <c r="P3710">
        <v>8</v>
      </c>
      <c r="Q3710">
        <v>3</v>
      </c>
      <c r="AJ3710">
        <f>VLOOKUP(M3710,spp!A:C,3,FALSE)</f>
        <v>3.49E-2</v>
      </c>
      <c r="AK3710">
        <f>VLOOKUP(M3710,spp!A:D,4,FALSE)</f>
        <v>2</v>
      </c>
      <c r="AL3710">
        <f t="shared" si="414"/>
        <v>7.6343750000000004</v>
      </c>
      <c r="AM3710">
        <f t="shared" si="415"/>
        <v>0.190859375</v>
      </c>
      <c r="AN3710">
        <f t="shared" si="416"/>
        <v>1.9085937500000001</v>
      </c>
      <c r="AO3710">
        <f t="shared" si="417"/>
        <v>1.9085937500000001E-3</v>
      </c>
      <c r="AP3710">
        <f t="shared" si="418"/>
        <v>0.22</v>
      </c>
      <c r="AQ3710">
        <f>VLOOKUP(M3710,spp!A:H,8,FALSE)</f>
        <v>2</v>
      </c>
      <c r="AR3710" t="str">
        <f>VLOOKUP(M3710,spp!A:K,10,FALSE)</f>
        <v>Herbívoro</v>
      </c>
      <c r="AS3710" t="str">
        <f>VLOOKUP(M3710,spp!A:L,12,FALSE)</f>
        <v>LC</v>
      </c>
    </row>
    <row r="3711" spans="1:45" x14ac:dyDescent="0.3">
      <c r="A3711">
        <v>31</v>
      </c>
      <c r="B3711" s="2" t="s">
        <v>1113</v>
      </c>
      <c r="C3711" s="2" t="s">
        <v>1299</v>
      </c>
      <c r="D3711" s="2" t="s">
        <v>1303</v>
      </c>
      <c r="E3711" s="2" t="s">
        <v>1394</v>
      </c>
      <c r="F3711">
        <v>1</v>
      </c>
      <c r="G3711" s="1">
        <v>41676</v>
      </c>
      <c r="H3711" s="61">
        <v>2014</v>
      </c>
      <c r="I3711" s="5" t="s">
        <v>986</v>
      </c>
      <c r="J3711" s="1">
        <v>41680</v>
      </c>
      <c r="K3711" s="66">
        <v>3.3</v>
      </c>
      <c r="L3711" t="str">
        <f t="shared" si="420"/>
        <v>Somero</v>
      </c>
      <c r="M3711" s="2" t="s">
        <v>1033</v>
      </c>
      <c r="N3711" t="str">
        <f>VLOOKUP(M3711,spp!A:B,2,FALSE)</f>
        <v>Cephalopholis panamensis</v>
      </c>
      <c r="O3711">
        <f t="shared" si="419"/>
        <v>2</v>
      </c>
      <c r="Q3711">
        <v>2</v>
      </c>
      <c r="AJ3711">
        <f>VLOOKUP(M3711,spp!A:C,3,FALSE)</f>
        <v>2</v>
      </c>
      <c r="AK3711">
        <f>VLOOKUP(M3711,spp!A:D,4,FALSE)</f>
        <v>3</v>
      </c>
      <c r="AL3711">
        <f t="shared" si="414"/>
        <v>1687.5</v>
      </c>
      <c r="AM3711">
        <f t="shared" si="415"/>
        <v>42.1875</v>
      </c>
      <c r="AN3711">
        <f t="shared" si="416"/>
        <v>421.875</v>
      </c>
      <c r="AO3711">
        <f t="shared" si="417"/>
        <v>0.421875</v>
      </c>
      <c r="AP3711">
        <f t="shared" si="418"/>
        <v>0.04</v>
      </c>
      <c r="AQ3711">
        <f>VLOOKUP(M3711,spp!A:H,8,FALSE)</f>
        <v>4</v>
      </c>
      <c r="AR3711" t="str">
        <f>VLOOKUP(M3711,spp!A:K,10,FALSE)</f>
        <v>Depredador Tope</v>
      </c>
      <c r="AS3711" t="str">
        <f>VLOOKUP(M3711,spp!A:L,12,FALSE)</f>
        <v>LC</v>
      </c>
    </row>
    <row r="3712" spans="1:45" x14ac:dyDescent="0.3">
      <c r="A3712">
        <v>31</v>
      </c>
      <c r="B3712" s="2" t="s">
        <v>1113</v>
      </c>
      <c r="C3712" s="2" t="s">
        <v>1299</v>
      </c>
      <c r="D3712" s="2" t="s">
        <v>1303</v>
      </c>
      <c r="E3712" s="2" t="s">
        <v>1394</v>
      </c>
      <c r="F3712">
        <v>1</v>
      </c>
      <c r="G3712" s="1">
        <v>41676</v>
      </c>
      <c r="H3712" s="61">
        <v>2014</v>
      </c>
      <c r="I3712" s="5" t="s">
        <v>986</v>
      </c>
      <c r="J3712" s="1">
        <v>41680</v>
      </c>
      <c r="K3712" s="66">
        <v>3.3</v>
      </c>
      <c r="L3712" t="str">
        <f t="shared" si="420"/>
        <v>Somero</v>
      </c>
      <c r="M3712" s="2" t="s">
        <v>1041</v>
      </c>
      <c r="N3712" t="str">
        <f>VLOOKUP(M3712,spp!A:B,2,FALSE)</f>
        <v>Chromis atrilobata</v>
      </c>
      <c r="O3712">
        <f t="shared" si="419"/>
        <v>300</v>
      </c>
      <c r="Q3712">
        <v>300</v>
      </c>
      <c r="AJ3712">
        <f>VLOOKUP(M3712,spp!A:C,3,FALSE)</f>
        <v>5</v>
      </c>
      <c r="AK3712">
        <f>VLOOKUP(M3712,spp!A:D,4,FALSE)</f>
        <v>3.41655</v>
      </c>
      <c r="AL3712">
        <f t="shared" si="414"/>
        <v>1464811.7617782578</v>
      </c>
      <c r="AM3712">
        <f t="shared" si="415"/>
        <v>36620.294044456445</v>
      </c>
      <c r="AN3712">
        <f t="shared" si="416"/>
        <v>366202.94044456445</v>
      </c>
      <c r="AO3712">
        <f t="shared" si="417"/>
        <v>366.20294044456443</v>
      </c>
      <c r="AP3712">
        <f t="shared" si="418"/>
        <v>6</v>
      </c>
      <c r="AQ3712">
        <f>VLOOKUP(M3712,spp!A:H,8,FALSE)</f>
        <v>3.4</v>
      </c>
      <c r="AR3712" t="str">
        <f>VLOOKUP(M3712,spp!A:K,10,FALSE)</f>
        <v>Planctívoro</v>
      </c>
      <c r="AS3712" t="str">
        <f>VLOOKUP(M3712,spp!A:L,12,FALSE)</f>
        <v>LC</v>
      </c>
    </row>
    <row r="3713" spans="1:45" x14ac:dyDescent="0.3">
      <c r="A3713">
        <v>31</v>
      </c>
      <c r="B3713" s="2" t="s">
        <v>1113</v>
      </c>
      <c r="C3713" s="2" t="s">
        <v>1299</v>
      </c>
      <c r="D3713" s="2" t="s">
        <v>1303</v>
      </c>
      <c r="E3713" s="2" t="s">
        <v>1394</v>
      </c>
      <c r="F3713">
        <v>2</v>
      </c>
      <c r="G3713" s="1">
        <v>41676</v>
      </c>
      <c r="H3713" s="61">
        <v>2014</v>
      </c>
      <c r="I3713" s="5" t="s">
        <v>986</v>
      </c>
      <c r="J3713" s="1">
        <v>41680</v>
      </c>
      <c r="K3713" s="66">
        <v>2.8</v>
      </c>
      <c r="L3713" t="str">
        <f t="shared" si="420"/>
        <v>Somero</v>
      </c>
      <c r="M3713" s="2" t="s">
        <v>1028</v>
      </c>
      <c r="N3713" t="str">
        <f>VLOOKUP(M3713,spp!A:B,2,FALSE)</f>
        <v>Thalassoma lucasanum</v>
      </c>
      <c r="O3713">
        <f t="shared" si="419"/>
        <v>11</v>
      </c>
      <c r="P3713">
        <v>10</v>
      </c>
      <c r="Q3713">
        <v>1</v>
      </c>
      <c r="AJ3713">
        <f>VLOOKUP(M3713,spp!A:C,3,FALSE)</f>
        <v>1.261E-2</v>
      </c>
      <c r="AK3713">
        <f>VLOOKUP(M3713,spp!A:D,4,FALSE)</f>
        <v>2</v>
      </c>
      <c r="AL3713">
        <f t="shared" si="414"/>
        <v>1.4974375</v>
      </c>
      <c r="AM3713">
        <f t="shared" si="415"/>
        <v>3.7435937500000002E-2</v>
      </c>
      <c r="AN3713">
        <f t="shared" si="416"/>
        <v>0.37435937500000005</v>
      </c>
      <c r="AO3713">
        <f t="shared" si="417"/>
        <v>3.7435937500000007E-4</v>
      </c>
      <c r="AP3713">
        <f t="shared" si="418"/>
        <v>0.22</v>
      </c>
      <c r="AQ3713">
        <f>VLOOKUP(M3713,spp!A:H,8,FALSE)</f>
        <v>3.5</v>
      </c>
      <c r="AR3713" t="str">
        <f>VLOOKUP(M3713,spp!A:K,10,FALSE)</f>
        <v>Depredador</v>
      </c>
      <c r="AS3713" t="str">
        <f>VLOOKUP(M3713,spp!A:L,12,FALSE)</f>
        <v>LC</v>
      </c>
    </row>
    <row r="3714" spans="1:45" x14ac:dyDescent="0.3">
      <c r="A3714">
        <v>31</v>
      </c>
      <c r="B3714" s="2" t="s">
        <v>1113</v>
      </c>
      <c r="C3714" s="2" t="s">
        <v>1299</v>
      </c>
      <c r="D3714" s="2" t="s">
        <v>1303</v>
      </c>
      <c r="E3714" s="2" t="s">
        <v>1394</v>
      </c>
      <c r="F3714">
        <v>2</v>
      </c>
      <c r="G3714" s="1">
        <v>41676</v>
      </c>
      <c r="H3714" s="61">
        <v>2014</v>
      </c>
      <c r="I3714" s="5" t="s">
        <v>986</v>
      </c>
      <c r="J3714" s="1">
        <v>41680</v>
      </c>
      <c r="K3714" s="66">
        <v>2.8</v>
      </c>
      <c r="L3714" t="str">
        <f t="shared" si="420"/>
        <v>Somero</v>
      </c>
      <c r="M3714" s="2" t="s">
        <v>1020</v>
      </c>
      <c r="N3714" t="str">
        <f>VLOOKUP(M3714,spp!A:B,2,FALSE)</f>
        <v>Plagiotremus azaleus</v>
      </c>
      <c r="O3714">
        <f t="shared" si="419"/>
        <v>3</v>
      </c>
      <c r="P3714">
        <v>3</v>
      </c>
      <c r="AJ3714">
        <f>VLOOKUP(M3714,spp!A:C,3,FALSE)</f>
        <v>4</v>
      </c>
      <c r="AK3714">
        <f>VLOOKUP(M3714,spp!A:D,4,FALSE)</f>
        <v>3</v>
      </c>
      <c r="AL3714">
        <f t="shared" si="414"/>
        <v>187.5</v>
      </c>
      <c r="AM3714">
        <f t="shared" si="415"/>
        <v>4.6875</v>
      </c>
      <c r="AN3714">
        <f t="shared" si="416"/>
        <v>46.875</v>
      </c>
      <c r="AO3714">
        <f t="shared" si="417"/>
        <v>4.6875E-2</v>
      </c>
      <c r="AP3714">
        <f t="shared" si="418"/>
        <v>0.06</v>
      </c>
      <c r="AQ3714">
        <f>VLOOKUP(M3714,spp!A:H,8,FALSE)</f>
        <v>4</v>
      </c>
      <c r="AR3714" t="str">
        <f>VLOOKUP(M3714,spp!A:K,10,FALSE)</f>
        <v>Depredador Tope</v>
      </c>
      <c r="AS3714" t="str">
        <f>VLOOKUP(M3714,spp!A:L,12,FALSE)</f>
        <v>LC</v>
      </c>
    </row>
    <row r="3715" spans="1:45" x14ac:dyDescent="0.3">
      <c r="A3715">
        <v>31</v>
      </c>
      <c r="B3715" s="2" t="s">
        <v>1113</v>
      </c>
      <c r="C3715" s="2" t="s">
        <v>1299</v>
      </c>
      <c r="D3715" s="2" t="s">
        <v>1303</v>
      </c>
      <c r="E3715" s="2" t="s">
        <v>1394</v>
      </c>
      <c r="F3715">
        <v>2</v>
      </c>
      <c r="G3715" s="1">
        <v>41676</v>
      </c>
      <c r="H3715" s="61">
        <v>2014</v>
      </c>
      <c r="I3715" s="5" t="s">
        <v>986</v>
      </c>
      <c r="J3715" s="1">
        <v>41680</v>
      </c>
      <c r="K3715" s="66">
        <v>2.8</v>
      </c>
      <c r="L3715" t="str">
        <f t="shared" si="420"/>
        <v>Somero</v>
      </c>
      <c r="M3715" s="2" t="s">
        <v>1019</v>
      </c>
      <c r="N3715" t="str">
        <f>VLOOKUP(M3715,spp!A:B,2,FALSE)</f>
        <v>Stegastes acapulcoensis</v>
      </c>
      <c r="O3715">
        <f t="shared" si="419"/>
        <v>6</v>
      </c>
      <c r="P3715">
        <v>4</v>
      </c>
      <c r="Q3715">
        <v>1</v>
      </c>
      <c r="R3715">
        <v>1</v>
      </c>
      <c r="AJ3715">
        <f>VLOOKUP(M3715,spp!A:C,3,FALSE)</f>
        <v>3.49E-2</v>
      </c>
      <c r="AK3715">
        <f>VLOOKUP(M3715,spp!A:D,4,FALSE)</f>
        <v>2</v>
      </c>
      <c r="AL3715">
        <f t="shared" si="414"/>
        <v>8.2887500000000003</v>
      </c>
      <c r="AM3715">
        <f t="shared" si="415"/>
        <v>0.20721875000000001</v>
      </c>
      <c r="AN3715">
        <f t="shared" si="416"/>
        <v>2.0721875000000001</v>
      </c>
      <c r="AO3715">
        <f t="shared" si="417"/>
        <v>2.0721875000000002E-3</v>
      </c>
      <c r="AP3715">
        <f t="shared" si="418"/>
        <v>0.12</v>
      </c>
      <c r="AQ3715">
        <f>VLOOKUP(M3715,spp!A:H,8,FALSE)</f>
        <v>2</v>
      </c>
      <c r="AR3715" t="str">
        <f>VLOOKUP(M3715,spp!A:K,10,FALSE)</f>
        <v>Herbívoro</v>
      </c>
      <c r="AS3715" t="str">
        <f>VLOOKUP(M3715,spp!A:L,12,FALSE)</f>
        <v>LC</v>
      </c>
    </row>
    <row r="3716" spans="1:45" x14ac:dyDescent="0.3">
      <c r="A3716">
        <v>31</v>
      </c>
      <c r="B3716" s="2" t="s">
        <v>1113</v>
      </c>
      <c r="C3716" s="2" t="s">
        <v>1299</v>
      </c>
      <c r="D3716" s="2" t="s">
        <v>1303</v>
      </c>
      <c r="E3716" s="2" t="s">
        <v>1394</v>
      </c>
      <c r="F3716">
        <v>2</v>
      </c>
      <c r="G3716" s="1">
        <v>41676</v>
      </c>
      <c r="H3716" s="61">
        <v>2014</v>
      </c>
      <c r="I3716" s="5" t="s">
        <v>986</v>
      </c>
      <c r="J3716" s="1">
        <v>41680</v>
      </c>
      <c r="K3716" s="66">
        <v>2.8</v>
      </c>
      <c r="L3716" t="str">
        <f t="shared" si="420"/>
        <v>Somero</v>
      </c>
      <c r="M3716" s="2" t="s">
        <v>1050</v>
      </c>
      <c r="N3716" t="str">
        <f>VLOOKUP(M3716,spp!A:B,2,FALSE)</f>
        <v>Stegastes flavilatus</v>
      </c>
      <c r="O3716">
        <f t="shared" si="419"/>
        <v>5</v>
      </c>
      <c r="Q3716">
        <v>4</v>
      </c>
      <c r="R3716">
        <v>1</v>
      </c>
      <c r="AJ3716">
        <f>VLOOKUP(M3716,spp!A:C,3,FALSE)</f>
        <v>3.49E-2</v>
      </c>
      <c r="AK3716">
        <f>VLOOKUP(M3716,spp!A:D,4,FALSE)</f>
        <v>2</v>
      </c>
      <c r="AL3716">
        <f t="shared" ref="AL3716:AL3779" si="421">((AJ3716*$P$2^AK3716)*P3716)+((AJ3716*$Q$2^AK3716)*Q3716)+((AJ3716*$R$2^AK3716)*R3716)+((AJ3716*$S$2^AK3716)*S3716)+((AJ3716*$T$2^AK3716)*T3716)+((AJ3716*$U$2^AK3716)*U3716)+((AJ3716*$V$2^AK3716)*V3716)+((AJ3716*$W$2^AK3716)*W3716)+((AJ3716*$X$2^AK3716)*X3716)+((AJ3716*$Y$2^AK3716)*Y3716)+((AJ3716*$Z$2^AK3716)*Z3716)+((AJ3716*$AA$2^AK3716)*AA3716)+((AJ3716*$AB$2^AK3716)*AB3716)+ ((AJ3716*$AC$2^AK3716)*AC3716)+((AJ3716*$AD$2^AK3716)*AD3716)+((AJ3716*$AE$2^AK3716)*AE3716)+((AJ3716*$AF$2^AK3716)*AF3716)+((AJ3716*$AG$2^AK3716)*AG3716)+((AJ3716*$AH$2^AK3716)*AH3716)</f>
        <v>13.305624999999999</v>
      </c>
      <c r="AM3716">
        <f t="shared" ref="AM3716:AM3779" si="422">AL3716/40</f>
        <v>0.33264062499999997</v>
      </c>
      <c r="AN3716">
        <f t="shared" ref="AN3716:AN3779" si="423">AM3716*10</f>
        <v>3.3264062499999998</v>
      </c>
      <c r="AO3716">
        <f t="shared" ref="AO3716:AO3779" si="424">AN3716/1000</f>
        <v>3.3264062499999999E-3</v>
      </c>
      <c r="AP3716">
        <f t="shared" ref="AP3716:AP3779" si="425">O3716/$C$1</f>
        <v>0.1</v>
      </c>
      <c r="AQ3716">
        <f>VLOOKUP(M3716,spp!A:H,8,FALSE)</f>
        <v>2</v>
      </c>
      <c r="AR3716" t="str">
        <f>VLOOKUP(M3716,spp!A:K,10,FALSE)</f>
        <v>Herbívoro</v>
      </c>
      <c r="AS3716" t="str">
        <f>VLOOKUP(M3716,spp!A:L,12,FALSE)</f>
        <v>LC</v>
      </c>
    </row>
    <row r="3717" spans="1:45" x14ac:dyDescent="0.3">
      <c r="A3717">
        <v>31</v>
      </c>
      <c r="B3717" s="2" t="s">
        <v>1113</v>
      </c>
      <c r="C3717" s="2" t="s">
        <v>1299</v>
      </c>
      <c r="D3717" s="2" t="s">
        <v>1303</v>
      </c>
      <c r="E3717" s="2" t="s">
        <v>1394</v>
      </c>
      <c r="F3717">
        <v>2</v>
      </c>
      <c r="G3717" s="1">
        <v>41676</v>
      </c>
      <c r="H3717" s="61">
        <v>2014</v>
      </c>
      <c r="I3717" s="5" t="s">
        <v>986</v>
      </c>
      <c r="J3717" s="1">
        <v>41680</v>
      </c>
      <c r="K3717" s="66">
        <v>2.8</v>
      </c>
      <c r="L3717" t="str">
        <f t="shared" si="420"/>
        <v>Somero</v>
      </c>
      <c r="M3717" s="2" t="s">
        <v>1017</v>
      </c>
      <c r="N3717" t="str">
        <f>VLOOKUP(M3717,spp!A:B,2,FALSE)</f>
        <v>Halichoeres dispilus</v>
      </c>
      <c r="O3717">
        <f t="shared" si="419"/>
        <v>3</v>
      </c>
      <c r="Q3717">
        <v>2</v>
      </c>
      <c r="R3717">
        <v>1</v>
      </c>
      <c r="AJ3717">
        <f>VLOOKUP(M3717,spp!A:C,3,FALSE)</f>
        <v>1.26E-2</v>
      </c>
      <c r="AK3717">
        <f>VLOOKUP(M3717,spp!A:D,4,FALSE)</f>
        <v>3</v>
      </c>
      <c r="AL3717">
        <f t="shared" si="421"/>
        <v>35.240625000000001</v>
      </c>
      <c r="AM3717">
        <f t="shared" si="422"/>
        <v>0.88101562500000008</v>
      </c>
      <c r="AN3717">
        <f t="shared" si="423"/>
        <v>8.8101562500000004</v>
      </c>
      <c r="AO3717">
        <f t="shared" si="424"/>
        <v>8.8101562500000011E-3</v>
      </c>
      <c r="AP3717">
        <f t="shared" si="425"/>
        <v>0.06</v>
      </c>
      <c r="AQ3717">
        <f>VLOOKUP(M3717,spp!A:H,8,FALSE)</f>
        <v>3.9</v>
      </c>
      <c r="AR3717" t="str">
        <f>VLOOKUP(M3717,spp!A:K,10,FALSE)</f>
        <v>Depredador</v>
      </c>
      <c r="AS3717" t="str">
        <f>VLOOKUP(M3717,spp!A:L,12,FALSE)</f>
        <v>LC</v>
      </c>
    </row>
    <row r="3718" spans="1:45" x14ac:dyDescent="0.3">
      <c r="A3718">
        <v>31</v>
      </c>
      <c r="B3718" s="2" t="s">
        <v>1113</v>
      </c>
      <c r="C3718" s="2" t="s">
        <v>1299</v>
      </c>
      <c r="D3718" s="2" t="s">
        <v>1303</v>
      </c>
      <c r="E3718" s="2" t="s">
        <v>1394</v>
      </c>
      <c r="F3718">
        <v>2</v>
      </c>
      <c r="G3718" s="1">
        <v>41676</v>
      </c>
      <c r="H3718" s="61">
        <v>2014</v>
      </c>
      <c r="I3718" s="5" t="s">
        <v>986</v>
      </c>
      <c r="J3718" s="1">
        <v>41680</v>
      </c>
      <c r="K3718" s="66">
        <v>2.8</v>
      </c>
      <c r="L3718" t="str">
        <f t="shared" si="420"/>
        <v>Somero</v>
      </c>
      <c r="M3718" s="2" t="s">
        <v>1042</v>
      </c>
      <c r="N3718" t="str">
        <f>VLOOKUP(M3718,spp!A:B,2,FALSE)</f>
        <v>Bodianus diplotaenia</v>
      </c>
      <c r="O3718">
        <f t="shared" si="419"/>
        <v>8</v>
      </c>
      <c r="P3718">
        <v>8</v>
      </c>
      <c r="AJ3718">
        <f>VLOOKUP(M3718,spp!A:C,3,FALSE)</f>
        <v>2.01E-2</v>
      </c>
      <c r="AK3718">
        <f>VLOOKUP(M3718,spp!A:D,4,FALSE)</f>
        <v>2</v>
      </c>
      <c r="AL3718">
        <f t="shared" si="421"/>
        <v>1.0049999999999999</v>
      </c>
      <c r="AM3718">
        <f t="shared" si="422"/>
        <v>2.5124999999999998E-2</v>
      </c>
      <c r="AN3718">
        <f t="shared" si="423"/>
        <v>0.25124999999999997</v>
      </c>
      <c r="AO3718">
        <f t="shared" si="424"/>
        <v>2.5124999999999995E-4</v>
      </c>
      <c r="AP3718">
        <f t="shared" si="425"/>
        <v>0.16</v>
      </c>
      <c r="AQ3718">
        <f>VLOOKUP(M3718,spp!A:H,8,FALSE)</f>
        <v>3.4</v>
      </c>
      <c r="AR3718" t="str">
        <f>VLOOKUP(M3718,spp!A:K,10,FALSE)</f>
        <v>Depredador</v>
      </c>
      <c r="AS3718" t="str">
        <f>VLOOKUP(M3718,spp!A:L,12,FALSE)</f>
        <v>LC</v>
      </c>
    </row>
    <row r="3719" spans="1:45" x14ac:dyDescent="0.3">
      <c r="A3719">
        <v>31</v>
      </c>
      <c r="B3719" s="2" t="s">
        <v>1113</v>
      </c>
      <c r="C3719" s="2" t="s">
        <v>1299</v>
      </c>
      <c r="D3719" s="2" t="s">
        <v>1303</v>
      </c>
      <c r="E3719" s="2" t="s">
        <v>1394</v>
      </c>
      <c r="F3719">
        <v>2</v>
      </c>
      <c r="G3719" s="1">
        <v>41676</v>
      </c>
      <c r="H3719" s="61">
        <v>2014</v>
      </c>
      <c r="I3719" s="5" t="s">
        <v>986</v>
      </c>
      <c r="J3719" s="1">
        <v>41680</v>
      </c>
      <c r="K3719" s="66">
        <v>2.8</v>
      </c>
      <c r="L3719" t="str">
        <f t="shared" si="420"/>
        <v>Somero</v>
      </c>
      <c r="M3719" s="2" t="s">
        <v>1026</v>
      </c>
      <c r="N3719" t="str">
        <f>VLOOKUP(M3719,spp!A:B,2,FALSE)</f>
        <v>Microspathodon dorsalis</v>
      </c>
      <c r="O3719">
        <f t="shared" si="419"/>
        <v>3</v>
      </c>
      <c r="S3719">
        <v>3</v>
      </c>
      <c r="AJ3719">
        <f>VLOOKUP(M3719,spp!A:C,3,FALSE)</f>
        <v>2</v>
      </c>
      <c r="AK3719">
        <f>VLOOKUP(M3719,spp!A:D,4,FALSE)</f>
        <v>3</v>
      </c>
      <c r="AL3719">
        <f t="shared" si="421"/>
        <v>32156.25</v>
      </c>
      <c r="AM3719">
        <f t="shared" si="422"/>
        <v>803.90625</v>
      </c>
      <c r="AN3719">
        <f t="shared" si="423"/>
        <v>8039.0625</v>
      </c>
      <c r="AO3719">
        <f t="shared" si="424"/>
        <v>8.0390625</v>
      </c>
      <c r="AP3719">
        <f t="shared" si="425"/>
        <v>0.06</v>
      </c>
      <c r="AQ3719">
        <f>VLOOKUP(M3719,spp!A:H,8,FALSE)</f>
        <v>2.1</v>
      </c>
      <c r="AR3719" t="str">
        <f>VLOOKUP(M3719,spp!A:K,10,FALSE)</f>
        <v>Herbívoro</v>
      </c>
      <c r="AS3719" t="str">
        <f>VLOOKUP(M3719,spp!A:L,12,FALSE)</f>
        <v>LC</v>
      </c>
    </row>
    <row r="3720" spans="1:45" x14ac:dyDescent="0.3">
      <c r="A3720">
        <v>32</v>
      </c>
      <c r="B3720" s="2" t="s">
        <v>1113</v>
      </c>
      <c r="C3720" s="2" t="s">
        <v>1299</v>
      </c>
      <c r="D3720" s="2" t="s">
        <v>1118</v>
      </c>
      <c r="E3720" s="2" t="s">
        <v>1394</v>
      </c>
      <c r="F3720">
        <v>1</v>
      </c>
      <c r="G3720" s="1">
        <v>41676</v>
      </c>
      <c r="H3720" s="61">
        <v>2014</v>
      </c>
      <c r="I3720" s="5" t="s">
        <v>986</v>
      </c>
      <c r="J3720" s="1">
        <v>41680</v>
      </c>
      <c r="K3720" s="66">
        <v>3.1</v>
      </c>
      <c r="L3720" t="str">
        <f t="shared" si="420"/>
        <v>Somero</v>
      </c>
      <c r="M3720" s="2" t="s">
        <v>1017</v>
      </c>
      <c r="N3720" t="str">
        <f>VLOOKUP(M3720,spp!A:B,2,FALSE)</f>
        <v>Halichoeres dispilus</v>
      </c>
      <c r="O3720">
        <f t="shared" si="419"/>
        <v>111</v>
      </c>
      <c r="P3720">
        <v>100</v>
      </c>
      <c r="Q3720">
        <v>10</v>
      </c>
      <c r="R3720">
        <v>1</v>
      </c>
      <c r="AJ3720">
        <f>VLOOKUP(M3720,spp!A:C,3,FALSE)</f>
        <v>1.26E-2</v>
      </c>
      <c r="AK3720">
        <f>VLOOKUP(M3720,spp!A:D,4,FALSE)</f>
        <v>3</v>
      </c>
      <c r="AL3720">
        <f t="shared" si="421"/>
        <v>97.453125</v>
      </c>
      <c r="AM3720">
        <f t="shared" si="422"/>
        <v>2.4363281250000002</v>
      </c>
      <c r="AN3720">
        <f t="shared" si="423"/>
        <v>24.36328125</v>
      </c>
      <c r="AO3720">
        <f t="shared" si="424"/>
        <v>2.436328125E-2</v>
      </c>
      <c r="AP3720">
        <f t="shared" si="425"/>
        <v>2.2200000000000002</v>
      </c>
      <c r="AQ3720">
        <f>VLOOKUP(M3720,spp!A:H,8,FALSE)</f>
        <v>3.9</v>
      </c>
      <c r="AR3720" t="str">
        <f>VLOOKUP(M3720,spp!A:K,10,FALSE)</f>
        <v>Depredador</v>
      </c>
      <c r="AS3720" t="str">
        <f>VLOOKUP(M3720,spp!A:L,12,FALSE)</f>
        <v>LC</v>
      </c>
    </row>
    <row r="3721" spans="1:45" x14ac:dyDescent="0.3">
      <c r="A3721">
        <v>32</v>
      </c>
      <c r="B3721" s="2" t="s">
        <v>1113</v>
      </c>
      <c r="C3721" s="2" t="s">
        <v>1299</v>
      </c>
      <c r="D3721" s="2" t="s">
        <v>1118</v>
      </c>
      <c r="E3721" s="2" t="s">
        <v>1394</v>
      </c>
      <c r="F3721">
        <v>1</v>
      </c>
      <c r="G3721" s="1">
        <v>41676</v>
      </c>
      <c r="H3721" s="61">
        <v>2014</v>
      </c>
      <c r="I3721" s="5" t="s">
        <v>986</v>
      </c>
      <c r="J3721" s="1">
        <v>41680</v>
      </c>
      <c r="K3721" s="66">
        <v>3.1</v>
      </c>
      <c r="L3721" t="str">
        <f t="shared" si="420"/>
        <v>Somero</v>
      </c>
      <c r="M3721" s="2" t="s">
        <v>1054</v>
      </c>
      <c r="N3721" t="str">
        <f>VLOOKUP(M3721,spp!A:B,2,FALSE)</f>
        <v>Halichoeres nicholsi</v>
      </c>
      <c r="O3721">
        <f t="shared" si="419"/>
        <v>3</v>
      </c>
      <c r="Q3721">
        <v>3</v>
      </c>
      <c r="AJ3721">
        <f>VLOOKUP(M3721,spp!A:C,3,FALSE)</f>
        <v>1.26E-2</v>
      </c>
      <c r="AK3721">
        <f>VLOOKUP(M3721,spp!A:D,4,FALSE)</f>
        <v>3</v>
      </c>
      <c r="AL3721">
        <f t="shared" si="421"/>
        <v>15.946874999999999</v>
      </c>
      <c r="AM3721">
        <f t="shared" si="422"/>
        <v>0.39867187499999995</v>
      </c>
      <c r="AN3721">
        <f t="shared" si="423"/>
        <v>3.9867187499999996</v>
      </c>
      <c r="AO3721">
        <f t="shared" si="424"/>
        <v>3.9867187499999998E-3</v>
      </c>
      <c r="AP3721">
        <f t="shared" si="425"/>
        <v>0.06</v>
      </c>
      <c r="AQ3721">
        <f>VLOOKUP(M3721,spp!A:H,8,FALSE)</f>
        <v>4</v>
      </c>
      <c r="AR3721" t="str">
        <f>VLOOKUP(M3721,spp!A:K,10,FALSE)</f>
        <v>Depredador Tope</v>
      </c>
      <c r="AS3721" t="str">
        <f>VLOOKUP(M3721,spp!A:L,12,FALSE)</f>
        <v>LC</v>
      </c>
    </row>
    <row r="3722" spans="1:45" x14ac:dyDescent="0.3">
      <c r="A3722">
        <v>32</v>
      </c>
      <c r="B3722" s="2" t="s">
        <v>1113</v>
      </c>
      <c r="C3722" s="2" t="s">
        <v>1299</v>
      </c>
      <c r="D3722" s="2" t="s">
        <v>1118</v>
      </c>
      <c r="E3722" s="2" t="s">
        <v>1394</v>
      </c>
      <c r="F3722">
        <v>1</v>
      </c>
      <c r="G3722" s="1">
        <v>41676</v>
      </c>
      <c r="H3722" s="61">
        <v>2014</v>
      </c>
      <c r="I3722" s="5" t="s">
        <v>986</v>
      </c>
      <c r="J3722" s="1">
        <v>41680</v>
      </c>
      <c r="K3722" s="66">
        <v>3.1</v>
      </c>
      <c r="L3722" t="str">
        <f t="shared" si="420"/>
        <v>Somero</v>
      </c>
      <c r="M3722" s="2" t="s">
        <v>1050</v>
      </c>
      <c r="N3722" t="str">
        <f>VLOOKUP(M3722,spp!A:B,2,FALSE)</f>
        <v>Stegastes flavilatus</v>
      </c>
      <c r="O3722">
        <f t="shared" si="419"/>
        <v>20</v>
      </c>
      <c r="P3722">
        <v>2</v>
      </c>
      <c r="Q3722">
        <v>15</v>
      </c>
      <c r="R3722">
        <v>3</v>
      </c>
      <c r="AJ3722">
        <f>VLOOKUP(M3722,spp!A:C,3,FALSE)</f>
        <v>3.49E-2</v>
      </c>
      <c r="AK3722">
        <f>VLOOKUP(M3722,spp!A:D,4,FALSE)</f>
        <v>2</v>
      </c>
      <c r="AL3722">
        <f t="shared" si="421"/>
        <v>46.2425</v>
      </c>
      <c r="AM3722">
        <f t="shared" si="422"/>
        <v>1.1560625</v>
      </c>
      <c r="AN3722">
        <f t="shared" si="423"/>
        <v>11.560625</v>
      </c>
      <c r="AO3722">
        <f t="shared" si="424"/>
        <v>1.1560625E-2</v>
      </c>
      <c r="AP3722">
        <f t="shared" si="425"/>
        <v>0.4</v>
      </c>
      <c r="AQ3722">
        <f>VLOOKUP(M3722,spp!A:H,8,FALSE)</f>
        <v>2</v>
      </c>
      <c r="AR3722" t="str">
        <f>VLOOKUP(M3722,spp!A:K,10,FALSE)</f>
        <v>Herbívoro</v>
      </c>
      <c r="AS3722" t="str">
        <f>VLOOKUP(M3722,spp!A:L,12,FALSE)</f>
        <v>LC</v>
      </c>
    </row>
    <row r="3723" spans="1:45" x14ac:dyDescent="0.3">
      <c r="A3723">
        <v>32</v>
      </c>
      <c r="B3723" s="2" t="s">
        <v>1113</v>
      </c>
      <c r="C3723" s="2" t="s">
        <v>1299</v>
      </c>
      <c r="D3723" s="2" t="s">
        <v>1118</v>
      </c>
      <c r="E3723" s="2" t="s">
        <v>1394</v>
      </c>
      <c r="F3723">
        <v>1</v>
      </c>
      <c r="G3723" s="1">
        <v>41676</v>
      </c>
      <c r="H3723" s="61">
        <v>2014</v>
      </c>
      <c r="I3723" s="5" t="s">
        <v>986</v>
      </c>
      <c r="J3723" s="1">
        <v>41680</v>
      </c>
      <c r="K3723" s="66">
        <v>3.1</v>
      </c>
      <c r="L3723" t="str">
        <f t="shared" si="420"/>
        <v>Somero</v>
      </c>
      <c r="M3723" s="2" t="s">
        <v>1019</v>
      </c>
      <c r="N3723" t="str">
        <f>VLOOKUP(M3723,spp!A:B,2,FALSE)</f>
        <v>Stegastes acapulcoensis</v>
      </c>
      <c r="O3723">
        <f t="shared" si="419"/>
        <v>7</v>
      </c>
      <c r="P3723">
        <v>2</v>
      </c>
      <c r="Q3723">
        <v>4</v>
      </c>
      <c r="R3723">
        <v>1</v>
      </c>
      <c r="AJ3723">
        <f>VLOOKUP(M3723,spp!A:C,3,FALSE)</f>
        <v>3.49E-2</v>
      </c>
      <c r="AK3723">
        <f>VLOOKUP(M3723,spp!A:D,4,FALSE)</f>
        <v>2</v>
      </c>
      <c r="AL3723">
        <f t="shared" si="421"/>
        <v>13.741875</v>
      </c>
      <c r="AM3723">
        <f t="shared" si="422"/>
        <v>0.34354687500000003</v>
      </c>
      <c r="AN3723">
        <f t="shared" si="423"/>
        <v>3.4354687500000001</v>
      </c>
      <c r="AO3723">
        <f t="shared" si="424"/>
        <v>3.4354687500000002E-3</v>
      </c>
      <c r="AP3723">
        <f t="shared" si="425"/>
        <v>0.14000000000000001</v>
      </c>
      <c r="AQ3723">
        <f>VLOOKUP(M3723,spp!A:H,8,FALSE)</f>
        <v>2</v>
      </c>
      <c r="AR3723" t="str">
        <f>VLOOKUP(M3723,spp!A:K,10,FALSE)</f>
        <v>Herbívoro</v>
      </c>
      <c r="AS3723" t="str">
        <f>VLOOKUP(M3723,spp!A:L,12,FALSE)</f>
        <v>LC</v>
      </c>
    </row>
    <row r="3724" spans="1:45" x14ac:dyDescent="0.3">
      <c r="A3724">
        <v>32</v>
      </c>
      <c r="B3724" s="2" t="s">
        <v>1113</v>
      </c>
      <c r="C3724" s="2" t="s">
        <v>1299</v>
      </c>
      <c r="D3724" s="2" t="s">
        <v>1118</v>
      </c>
      <c r="E3724" s="2" t="s">
        <v>1394</v>
      </c>
      <c r="F3724">
        <v>1</v>
      </c>
      <c r="G3724" s="1">
        <v>41676</v>
      </c>
      <c r="H3724" s="61">
        <v>2014</v>
      </c>
      <c r="I3724" s="5" t="s">
        <v>986</v>
      </c>
      <c r="J3724" s="1">
        <v>41680</v>
      </c>
      <c r="K3724" s="66">
        <v>3.1</v>
      </c>
      <c r="L3724" t="str">
        <f t="shared" si="420"/>
        <v>Somero</v>
      </c>
      <c r="M3724" s="2" t="s">
        <v>1041</v>
      </c>
      <c r="N3724" t="str">
        <f>VLOOKUP(M3724,spp!A:B,2,FALSE)</f>
        <v>Chromis atrilobata</v>
      </c>
      <c r="O3724">
        <f t="shared" si="419"/>
        <v>3</v>
      </c>
      <c r="P3724">
        <v>3</v>
      </c>
      <c r="AJ3724">
        <f>VLOOKUP(M3724,spp!A:C,3,FALSE)</f>
        <v>5</v>
      </c>
      <c r="AK3724">
        <f>VLOOKUP(M3724,spp!A:D,4,FALSE)</f>
        <v>3.41655</v>
      </c>
      <c r="AL3724">
        <f t="shared" si="421"/>
        <v>343.29951959428354</v>
      </c>
      <c r="AM3724">
        <f t="shared" si="422"/>
        <v>8.5824879898570892</v>
      </c>
      <c r="AN3724">
        <f t="shared" si="423"/>
        <v>85.824879898570885</v>
      </c>
      <c r="AO3724">
        <f t="shared" si="424"/>
        <v>8.5824879898570891E-2</v>
      </c>
      <c r="AP3724">
        <f t="shared" si="425"/>
        <v>0.06</v>
      </c>
      <c r="AQ3724">
        <f>VLOOKUP(M3724,spp!A:H,8,FALSE)</f>
        <v>3.4</v>
      </c>
      <c r="AR3724" t="str">
        <f>VLOOKUP(M3724,spp!A:K,10,FALSE)</f>
        <v>Planctívoro</v>
      </c>
      <c r="AS3724" t="str">
        <f>VLOOKUP(M3724,spp!A:L,12,FALSE)</f>
        <v>LC</v>
      </c>
    </row>
    <row r="3725" spans="1:45" x14ac:dyDescent="0.3">
      <c r="A3725">
        <v>32</v>
      </c>
      <c r="B3725" s="2" t="s">
        <v>1113</v>
      </c>
      <c r="C3725" s="2" t="s">
        <v>1299</v>
      </c>
      <c r="D3725" s="2" t="s">
        <v>1118</v>
      </c>
      <c r="E3725" s="2" t="s">
        <v>1394</v>
      </c>
      <c r="F3725">
        <v>1</v>
      </c>
      <c r="G3725" s="1">
        <v>41676</v>
      </c>
      <c r="H3725" s="61">
        <v>2014</v>
      </c>
      <c r="I3725" s="5" t="s">
        <v>986</v>
      </c>
      <c r="J3725" s="1">
        <v>41680</v>
      </c>
      <c r="K3725" s="66">
        <v>3.1</v>
      </c>
      <c r="L3725" t="str">
        <f t="shared" si="420"/>
        <v>Somero</v>
      </c>
      <c r="M3725" s="2" t="s">
        <v>1022</v>
      </c>
      <c r="N3725" t="str">
        <f>VLOOKUP(M3725,spp!A:B,2,FALSE)</f>
        <v>Epinephelus labriformis</v>
      </c>
      <c r="O3725">
        <f t="shared" si="419"/>
        <v>1</v>
      </c>
      <c r="Q3725">
        <v>1</v>
      </c>
      <c r="AJ3725">
        <f>VLOOKUP(M3725,spp!A:C,3,FALSE)</f>
        <v>3</v>
      </c>
      <c r="AK3725">
        <f>VLOOKUP(M3725,spp!A:D,4,FALSE)</f>
        <v>2.9</v>
      </c>
      <c r="AL3725">
        <f t="shared" si="421"/>
        <v>1034.662999406507</v>
      </c>
      <c r="AM3725">
        <f t="shared" si="422"/>
        <v>25.866574985162675</v>
      </c>
      <c r="AN3725">
        <f t="shared" si="423"/>
        <v>258.66574985162674</v>
      </c>
      <c r="AO3725">
        <f t="shared" si="424"/>
        <v>0.25866574985162677</v>
      </c>
      <c r="AP3725">
        <f t="shared" si="425"/>
        <v>0.02</v>
      </c>
      <c r="AQ3725">
        <f>VLOOKUP(M3725,spp!A:H,8,FALSE)</f>
        <v>4</v>
      </c>
      <c r="AR3725" t="str">
        <f>VLOOKUP(M3725,spp!A:K,10,FALSE)</f>
        <v>Depredador Tope</v>
      </c>
      <c r="AS3725" t="str">
        <f>VLOOKUP(M3725,spp!A:L,12,FALSE)</f>
        <v>LC</v>
      </c>
    </row>
    <row r="3726" spans="1:45" x14ac:dyDescent="0.3">
      <c r="A3726">
        <v>32</v>
      </c>
      <c r="B3726" s="2" t="s">
        <v>1113</v>
      </c>
      <c r="C3726" s="2" t="s">
        <v>1299</v>
      </c>
      <c r="D3726" s="2" t="s">
        <v>1118</v>
      </c>
      <c r="E3726" s="2" t="s">
        <v>1394</v>
      </c>
      <c r="F3726">
        <v>1</v>
      </c>
      <c r="G3726" s="1">
        <v>41676</v>
      </c>
      <c r="H3726" s="61">
        <v>2014</v>
      </c>
      <c r="I3726" s="5" t="s">
        <v>986</v>
      </c>
      <c r="J3726" s="1">
        <v>41680</v>
      </c>
      <c r="K3726" s="66">
        <v>3.1</v>
      </c>
      <c r="L3726" t="str">
        <f t="shared" si="420"/>
        <v>Somero</v>
      </c>
      <c r="M3726" s="2" t="s">
        <v>1058</v>
      </c>
      <c r="N3726" t="str">
        <f>VLOOKUP(M3726,spp!A:B,2,FALSE)</f>
        <v>Serranus psittacinus</v>
      </c>
      <c r="O3726">
        <f t="shared" si="419"/>
        <v>2</v>
      </c>
      <c r="P3726">
        <v>1</v>
      </c>
      <c r="Q3726">
        <v>1</v>
      </c>
      <c r="AJ3726">
        <f>VLOOKUP(M3726,spp!A:C,3,FALSE)</f>
        <v>1</v>
      </c>
      <c r="AK3726">
        <f>VLOOKUP(M3726,spp!A:D,4,FALSE)</f>
        <v>2</v>
      </c>
      <c r="AL3726">
        <f t="shared" si="421"/>
        <v>62.5</v>
      </c>
      <c r="AM3726">
        <f t="shared" si="422"/>
        <v>1.5625</v>
      </c>
      <c r="AN3726">
        <f t="shared" si="423"/>
        <v>15.625</v>
      </c>
      <c r="AO3726">
        <f t="shared" si="424"/>
        <v>1.5625E-2</v>
      </c>
      <c r="AP3726">
        <f t="shared" si="425"/>
        <v>0.04</v>
      </c>
      <c r="AQ3726">
        <f>VLOOKUP(M3726,spp!A:H,8,FALSE)</f>
        <v>3.6</v>
      </c>
      <c r="AR3726" t="str">
        <f>VLOOKUP(M3726,spp!A:K,10,FALSE)</f>
        <v>Depredador</v>
      </c>
      <c r="AS3726" t="str">
        <f>VLOOKUP(M3726,spp!A:L,12,FALSE)</f>
        <v>LC</v>
      </c>
    </row>
    <row r="3727" spans="1:45" x14ac:dyDescent="0.3">
      <c r="A3727">
        <v>32</v>
      </c>
      <c r="B3727" s="2" t="s">
        <v>1113</v>
      </c>
      <c r="C3727" s="2" t="s">
        <v>1299</v>
      </c>
      <c r="D3727" s="2" t="s">
        <v>1118</v>
      </c>
      <c r="E3727" s="2" t="s">
        <v>1394</v>
      </c>
      <c r="F3727">
        <v>1</v>
      </c>
      <c r="G3727" s="1">
        <v>41676</v>
      </c>
      <c r="H3727" s="61">
        <v>2014</v>
      </c>
      <c r="I3727" s="5" t="s">
        <v>986</v>
      </c>
      <c r="J3727" s="1">
        <v>41680</v>
      </c>
      <c r="K3727" s="66">
        <v>3.1</v>
      </c>
      <c r="L3727" t="str">
        <f t="shared" si="420"/>
        <v>Somero</v>
      </c>
      <c r="M3727" s="2" t="s">
        <v>1036</v>
      </c>
      <c r="N3727" t="str">
        <f>VLOOKUP(M3727,spp!A:B,2,FALSE)</f>
        <v>Chaetodon humeralis</v>
      </c>
      <c r="O3727">
        <f t="shared" si="419"/>
        <v>4</v>
      </c>
      <c r="Q3727">
        <v>4</v>
      </c>
      <c r="AJ3727">
        <f>VLOOKUP(M3727,spp!A:C,3,FALSE)</f>
        <v>2</v>
      </c>
      <c r="AK3727">
        <f>VLOOKUP(M3727,spp!A:D,4,FALSE)</f>
        <v>2.9895</v>
      </c>
      <c r="AL3727">
        <f t="shared" si="421"/>
        <v>3304.3468950924325</v>
      </c>
      <c r="AM3727">
        <f t="shared" si="422"/>
        <v>82.60867237731081</v>
      </c>
      <c r="AN3727">
        <f t="shared" si="423"/>
        <v>826.08672377310813</v>
      </c>
      <c r="AO3727">
        <f t="shared" si="424"/>
        <v>0.8260867237731081</v>
      </c>
      <c r="AP3727">
        <f t="shared" si="425"/>
        <v>0.08</v>
      </c>
      <c r="AQ3727">
        <f>VLOOKUP(M3727,spp!A:H,8,FALSE)</f>
        <v>2.7</v>
      </c>
      <c r="AR3727" t="str">
        <f>VLOOKUP(M3727,spp!A:K,10,FALSE)</f>
        <v>Herbívoro</v>
      </c>
      <c r="AS3727" t="str">
        <f>VLOOKUP(M3727,spp!A:L,12,FALSE)</f>
        <v>LC</v>
      </c>
    </row>
    <row r="3728" spans="1:45" x14ac:dyDescent="0.3">
      <c r="A3728">
        <v>32</v>
      </c>
      <c r="B3728" s="2" t="s">
        <v>1113</v>
      </c>
      <c r="C3728" s="2" t="s">
        <v>1299</v>
      </c>
      <c r="D3728" s="2" t="s">
        <v>1118</v>
      </c>
      <c r="E3728" s="2" t="s">
        <v>1394</v>
      </c>
      <c r="F3728">
        <v>1</v>
      </c>
      <c r="G3728" s="1">
        <v>41676</v>
      </c>
      <c r="H3728" s="61">
        <v>2014</v>
      </c>
      <c r="I3728" s="5" t="s">
        <v>986</v>
      </c>
      <c r="J3728" s="1">
        <v>41680</v>
      </c>
      <c r="K3728" s="66">
        <v>3.1</v>
      </c>
      <c r="L3728" t="str">
        <f t="shared" si="420"/>
        <v>Somero</v>
      </c>
      <c r="M3728" s="2" t="s">
        <v>1020</v>
      </c>
      <c r="N3728" t="str">
        <f>VLOOKUP(M3728,spp!A:B,2,FALSE)</f>
        <v>Plagiotremus azaleus</v>
      </c>
      <c r="O3728">
        <f t="shared" si="419"/>
        <v>1</v>
      </c>
      <c r="P3728">
        <v>1</v>
      </c>
      <c r="AJ3728">
        <f>VLOOKUP(M3728,spp!A:C,3,FALSE)</f>
        <v>4</v>
      </c>
      <c r="AK3728">
        <f>VLOOKUP(M3728,spp!A:D,4,FALSE)</f>
        <v>3</v>
      </c>
      <c r="AL3728">
        <f t="shared" si="421"/>
        <v>62.5</v>
      </c>
      <c r="AM3728">
        <f t="shared" si="422"/>
        <v>1.5625</v>
      </c>
      <c r="AN3728">
        <f t="shared" si="423"/>
        <v>15.625</v>
      </c>
      <c r="AO3728">
        <f t="shared" si="424"/>
        <v>1.5625E-2</v>
      </c>
      <c r="AP3728">
        <f t="shared" si="425"/>
        <v>0.02</v>
      </c>
      <c r="AQ3728">
        <f>VLOOKUP(M3728,spp!A:H,8,FALSE)</f>
        <v>4</v>
      </c>
      <c r="AR3728" t="str">
        <f>VLOOKUP(M3728,spp!A:K,10,FALSE)</f>
        <v>Depredador Tope</v>
      </c>
      <c r="AS3728" t="str">
        <f>VLOOKUP(M3728,spp!A:L,12,FALSE)</f>
        <v>LC</v>
      </c>
    </row>
    <row r="3729" spans="1:45" x14ac:dyDescent="0.3">
      <c r="A3729">
        <v>32</v>
      </c>
      <c r="B3729" s="2" t="s">
        <v>1113</v>
      </c>
      <c r="C3729" s="2" t="s">
        <v>1299</v>
      </c>
      <c r="D3729" s="2" t="s">
        <v>1118</v>
      </c>
      <c r="E3729" s="2" t="s">
        <v>1394</v>
      </c>
      <c r="F3729">
        <v>1</v>
      </c>
      <c r="G3729" s="1">
        <v>41676</v>
      </c>
      <c r="H3729" s="61">
        <v>2014</v>
      </c>
      <c r="I3729" s="5" t="s">
        <v>986</v>
      </c>
      <c r="J3729" s="1">
        <v>41680</v>
      </c>
      <c r="K3729" s="66">
        <v>3.1</v>
      </c>
      <c r="L3729" t="str">
        <f t="shared" si="420"/>
        <v>Somero</v>
      </c>
      <c r="M3729" s="2" t="s">
        <v>1033</v>
      </c>
      <c r="N3729" t="str">
        <f>VLOOKUP(M3729,spp!A:B,2,FALSE)</f>
        <v>Cephalopholis panamensis</v>
      </c>
      <c r="O3729">
        <f t="shared" si="419"/>
        <v>2</v>
      </c>
      <c r="R3729">
        <v>2</v>
      </c>
      <c r="AJ3729">
        <f>VLOOKUP(M3729,spp!A:C,3,FALSE)</f>
        <v>2</v>
      </c>
      <c r="AK3729">
        <f>VLOOKUP(M3729,spp!A:D,4,FALSE)</f>
        <v>3</v>
      </c>
      <c r="AL3729">
        <f t="shared" si="421"/>
        <v>7812.5</v>
      </c>
      <c r="AM3729">
        <f t="shared" si="422"/>
        <v>195.3125</v>
      </c>
      <c r="AN3729">
        <f t="shared" si="423"/>
        <v>1953.125</v>
      </c>
      <c r="AO3729">
        <f t="shared" si="424"/>
        <v>1.953125</v>
      </c>
      <c r="AP3729">
        <f t="shared" si="425"/>
        <v>0.04</v>
      </c>
      <c r="AQ3729">
        <f>VLOOKUP(M3729,spp!A:H,8,FALSE)</f>
        <v>4</v>
      </c>
      <c r="AR3729" t="str">
        <f>VLOOKUP(M3729,spp!A:K,10,FALSE)</f>
        <v>Depredador Tope</v>
      </c>
      <c r="AS3729" t="str">
        <f>VLOOKUP(M3729,spp!A:L,12,FALSE)</f>
        <v>LC</v>
      </c>
    </row>
    <row r="3730" spans="1:45" x14ac:dyDescent="0.3">
      <c r="A3730">
        <v>32</v>
      </c>
      <c r="B3730" s="2" t="s">
        <v>1113</v>
      </c>
      <c r="C3730" s="2" t="s">
        <v>1299</v>
      </c>
      <c r="D3730" s="2" t="s">
        <v>1118</v>
      </c>
      <c r="E3730" s="2" t="s">
        <v>1394</v>
      </c>
      <c r="F3730">
        <v>1</v>
      </c>
      <c r="G3730" s="1">
        <v>41676</v>
      </c>
      <c r="H3730" s="61">
        <v>2014</v>
      </c>
      <c r="I3730" s="5" t="s">
        <v>986</v>
      </c>
      <c r="J3730" s="1">
        <v>41680</v>
      </c>
      <c r="K3730" s="66">
        <v>3.1</v>
      </c>
      <c r="L3730" t="str">
        <f t="shared" si="420"/>
        <v>Somero</v>
      </c>
      <c r="M3730" s="2" t="s">
        <v>1125</v>
      </c>
      <c r="N3730" t="str">
        <f>VLOOKUP(M3730,spp!A:B,2,FALSE)</f>
        <v>Diodon holocanthus</v>
      </c>
      <c r="O3730">
        <f t="shared" si="419"/>
        <v>1</v>
      </c>
      <c r="R3730">
        <v>1</v>
      </c>
      <c r="AJ3730">
        <f>VLOOKUP(M3730,spp!A:C,3,FALSE)</f>
        <v>2</v>
      </c>
      <c r="AK3730">
        <f>VLOOKUP(M3730,spp!A:D,4,FALSE)</f>
        <v>3</v>
      </c>
      <c r="AL3730">
        <f t="shared" si="421"/>
        <v>3906.25</v>
      </c>
      <c r="AM3730">
        <f t="shared" si="422"/>
        <v>97.65625</v>
      </c>
      <c r="AN3730">
        <f t="shared" si="423"/>
        <v>976.5625</v>
      </c>
      <c r="AO3730">
        <f t="shared" si="424"/>
        <v>0.9765625</v>
      </c>
      <c r="AP3730">
        <f t="shared" si="425"/>
        <v>0.02</v>
      </c>
      <c r="AQ3730">
        <f>VLOOKUP(M3730,spp!A:H,8,FALSE)</f>
        <v>3.3</v>
      </c>
      <c r="AR3730" t="str">
        <f>VLOOKUP(M3730,spp!A:K,10,FALSE)</f>
        <v>Depredador</v>
      </c>
      <c r="AS3730" t="str">
        <f>VLOOKUP(M3730,spp!A:L,12,FALSE)</f>
        <v>NE</v>
      </c>
    </row>
    <row r="3731" spans="1:45" x14ac:dyDescent="0.3">
      <c r="A3731">
        <v>32</v>
      </c>
      <c r="B3731" s="2" t="s">
        <v>1113</v>
      </c>
      <c r="C3731" s="2" t="s">
        <v>1299</v>
      </c>
      <c r="D3731" s="2" t="s">
        <v>1118</v>
      </c>
      <c r="E3731" s="2" t="s">
        <v>1394</v>
      </c>
      <c r="F3731">
        <v>2</v>
      </c>
      <c r="G3731" s="1">
        <v>41676</v>
      </c>
      <c r="H3731" s="61">
        <v>2014</v>
      </c>
      <c r="I3731" s="5" t="s">
        <v>986</v>
      </c>
      <c r="J3731" s="1">
        <v>41680</v>
      </c>
      <c r="K3731" s="66">
        <v>3.3</v>
      </c>
      <c r="L3731" t="str">
        <f t="shared" si="420"/>
        <v>Somero</v>
      </c>
      <c r="M3731" s="2" t="s">
        <v>1025</v>
      </c>
      <c r="N3731" t="str">
        <f>VLOOKUP(M3731,spp!A:B,2,FALSE)</f>
        <v>Abudefduf troschelii</v>
      </c>
      <c r="O3731">
        <f t="shared" si="419"/>
        <v>13</v>
      </c>
      <c r="R3731">
        <v>13</v>
      </c>
      <c r="AJ3731">
        <f>VLOOKUP(M3731,spp!A:C,3,FALSE)</f>
        <v>1.6E-2</v>
      </c>
      <c r="AK3731">
        <f>VLOOKUP(M3731,spp!A:D,4,FALSE)</f>
        <v>3</v>
      </c>
      <c r="AL3731">
        <f t="shared" si="421"/>
        <v>406.25</v>
      </c>
      <c r="AM3731">
        <f t="shared" si="422"/>
        <v>10.15625</v>
      </c>
      <c r="AN3731">
        <f t="shared" si="423"/>
        <v>101.5625</v>
      </c>
      <c r="AO3731">
        <f t="shared" si="424"/>
        <v>0.1015625</v>
      </c>
      <c r="AP3731">
        <f t="shared" si="425"/>
        <v>0.26</v>
      </c>
      <c r="AQ3731">
        <f>VLOOKUP(M3731,spp!A:H,8,FALSE)</f>
        <v>3</v>
      </c>
      <c r="AR3731" t="str">
        <f>VLOOKUP(M3731,spp!A:K,10,FALSE)</f>
        <v>Planctívoro</v>
      </c>
      <c r="AS3731" t="str">
        <f>VLOOKUP(M3731,spp!A:L,12,FALSE)</f>
        <v>LC</v>
      </c>
    </row>
    <row r="3732" spans="1:45" x14ac:dyDescent="0.3">
      <c r="A3732">
        <v>32</v>
      </c>
      <c r="B3732" s="2" t="s">
        <v>1113</v>
      </c>
      <c r="C3732" s="2" t="s">
        <v>1299</v>
      </c>
      <c r="D3732" s="2" t="s">
        <v>1118</v>
      </c>
      <c r="E3732" s="2" t="s">
        <v>1394</v>
      </c>
      <c r="F3732">
        <v>2</v>
      </c>
      <c r="G3732" s="1">
        <v>41676</v>
      </c>
      <c r="H3732" s="61">
        <v>2014</v>
      </c>
      <c r="I3732" s="5" t="s">
        <v>986</v>
      </c>
      <c r="J3732" s="1">
        <v>41680</v>
      </c>
      <c r="K3732" s="66">
        <v>3.3</v>
      </c>
      <c r="L3732" t="str">
        <f t="shared" si="420"/>
        <v>Somero</v>
      </c>
      <c r="M3732" s="2" t="s">
        <v>1050</v>
      </c>
      <c r="N3732" t="str">
        <f>VLOOKUP(M3732,spp!A:B,2,FALSE)</f>
        <v>Stegastes flavilatus</v>
      </c>
      <c r="O3732">
        <f t="shared" si="419"/>
        <v>22</v>
      </c>
      <c r="P3732">
        <v>4</v>
      </c>
      <c r="Q3732">
        <v>18</v>
      </c>
      <c r="AJ3732">
        <f>VLOOKUP(M3732,spp!A:C,3,FALSE)</f>
        <v>3.49E-2</v>
      </c>
      <c r="AK3732">
        <f>VLOOKUP(M3732,spp!A:D,4,FALSE)</f>
        <v>2</v>
      </c>
      <c r="AL3732">
        <f t="shared" si="421"/>
        <v>36.208750000000002</v>
      </c>
      <c r="AM3732">
        <f t="shared" si="422"/>
        <v>0.90521875000000007</v>
      </c>
      <c r="AN3732">
        <f t="shared" si="423"/>
        <v>9.0521875000000005</v>
      </c>
      <c r="AO3732">
        <f t="shared" si="424"/>
        <v>9.0521875000000012E-3</v>
      </c>
      <c r="AP3732">
        <f t="shared" si="425"/>
        <v>0.44</v>
      </c>
      <c r="AQ3732">
        <f>VLOOKUP(M3732,spp!A:H,8,FALSE)</f>
        <v>2</v>
      </c>
      <c r="AR3732" t="str">
        <f>VLOOKUP(M3732,spp!A:K,10,FALSE)</f>
        <v>Herbívoro</v>
      </c>
      <c r="AS3732" t="str">
        <f>VLOOKUP(M3732,spp!A:L,12,FALSE)</f>
        <v>LC</v>
      </c>
    </row>
    <row r="3733" spans="1:45" x14ac:dyDescent="0.3">
      <c r="A3733">
        <v>32</v>
      </c>
      <c r="B3733" s="2" t="s">
        <v>1113</v>
      </c>
      <c r="C3733" s="2" t="s">
        <v>1299</v>
      </c>
      <c r="D3733" s="2" t="s">
        <v>1118</v>
      </c>
      <c r="E3733" s="2" t="s">
        <v>1394</v>
      </c>
      <c r="F3733">
        <v>2</v>
      </c>
      <c r="G3733" s="1">
        <v>41676</v>
      </c>
      <c r="H3733" s="61">
        <v>2014</v>
      </c>
      <c r="I3733" s="5" t="s">
        <v>986</v>
      </c>
      <c r="J3733" s="1">
        <v>41680</v>
      </c>
      <c r="K3733" s="66">
        <v>3.3</v>
      </c>
      <c r="L3733" t="str">
        <f t="shared" si="420"/>
        <v>Somero</v>
      </c>
      <c r="M3733" s="2" t="s">
        <v>1056</v>
      </c>
      <c r="N3733" t="str">
        <f>VLOOKUP(M3733,spp!A:B,2,FALSE)</f>
        <v>Canthigaster punctatissima</v>
      </c>
      <c r="O3733">
        <f t="shared" si="419"/>
        <v>2</v>
      </c>
      <c r="Q3733">
        <v>2</v>
      </c>
      <c r="AJ3733">
        <f>VLOOKUP(M3733,spp!A:C,3,FALSE)</f>
        <v>1</v>
      </c>
      <c r="AK3733">
        <f>VLOOKUP(M3733,spp!A:D,4,FALSE)</f>
        <v>2</v>
      </c>
      <c r="AL3733">
        <f t="shared" si="421"/>
        <v>112.5</v>
      </c>
      <c r="AM3733">
        <f t="shared" si="422"/>
        <v>2.8125</v>
      </c>
      <c r="AN3733">
        <f t="shared" si="423"/>
        <v>28.125</v>
      </c>
      <c r="AO3733">
        <f t="shared" si="424"/>
        <v>2.8125000000000001E-2</v>
      </c>
      <c r="AP3733">
        <f t="shared" si="425"/>
        <v>0.04</v>
      </c>
      <c r="AQ3733">
        <f>VLOOKUP(M3733,spp!A:H,8,FALSE)</f>
        <v>3</v>
      </c>
      <c r="AR3733" t="str">
        <f>VLOOKUP(M3733,spp!A:K,10,FALSE)</f>
        <v>Depredador</v>
      </c>
      <c r="AS3733" t="str">
        <f>VLOOKUP(M3733,spp!A:L,12,FALSE)</f>
        <v>LC</v>
      </c>
    </row>
    <row r="3734" spans="1:45" x14ac:dyDescent="0.3">
      <c r="A3734">
        <v>32</v>
      </c>
      <c r="B3734" s="2" t="s">
        <v>1113</v>
      </c>
      <c r="C3734" s="2" t="s">
        <v>1299</v>
      </c>
      <c r="D3734" s="2" t="s">
        <v>1118</v>
      </c>
      <c r="E3734" s="2" t="s">
        <v>1394</v>
      </c>
      <c r="F3734">
        <v>2</v>
      </c>
      <c r="G3734" s="1">
        <v>41676</v>
      </c>
      <c r="H3734" s="61">
        <v>2014</v>
      </c>
      <c r="I3734" s="5" t="s">
        <v>986</v>
      </c>
      <c r="J3734" s="1">
        <v>41680</v>
      </c>
      <c r="K3734" s="66">
        <v>3.3</v>
      </c>
      <c r="L3734" t="str">
        <f t="shared" si="420"/>
        <v>Somero</v>
      </c>
      <c r="M3734" s="2" t="s">
        <v>1041</v>
      </c>
      <c r="N3734" t="str">
        <f>VLOOKUP(M3734,spp!A:B,2,FALSE)</f>
        <v>Chromis atrilobata</v>
      </c>
      <c r="O3734">
        <f t="shared" si="419"/>
        <v>6</v>
      </c>
      <c r="P3734">
        <v>6</v>
      </c>
      <c r="AJ3734">
        <f>VLOOKUP(M3734,spp!A:C,3,FALSE)</f>
        <v>5</v>
      </c>
      <c r="AK3734">
        <f>VLOOKUP(M3734,spp!A:D,4,FALSE)</f>
        <v>3.41655</v>
      </c>
      <c r="AL3734">
        <f t="shared" si="421"/>
        <v>686.59903918856708</v>
      </c>
      <c r="AM3734">
        <f t="shared" si="422"/>
        <v>17.164975979714178</v>
      </c>
      <c r="AN3734">
        <f t="shared" si="423"/>
        <v>171.64975979714177</v>
      </c>
      <c r="AO3734">
        <f t="shared" si="424"/>
        <v>0.17164975979714178</v>
      </c>
      <c r="AP3734">
        <f t="shared" si="425"/>
        <v>0.12</v>
      </c>
      <c r="AQ3734">
        <f>VLOOKUP(M3734,spp!A:H,8,FALSE)</f>
        <v>3.4</v>
      </c>
      <c r="AR3734" t="str">
        <f>VLOOKUP(M3734,spp!A:K,10,FALSE)</f>
        <v>Planctívoro</v>
      </c>
      <c r="AS3734" t="str">
        <f>VLOOKUP(M3734,spp!A:L,12,FALSE)</f>
        <v>LC</v>
      </c>
    </row>
    <row r="3735" spans="1:45" x14ac:dyDescent="0.3">
      <c r="A3735">
        <v>32</v>
      </c>
      <c r="B3735" s="2" t="s">
        <v>1113</v>
      </c>
      <c r="C3735" s="2" t="s">
        <v>1299</v>
      </c>
      <c r="D3735" s="2" t="s">
        <v>1118</v>
      </c>
      <c r="E3735" s="2" t="s">
        <v>1394</v>
      </c>
      <c r="F3735">
        <v>2</v>
      </c>
      <c r="G3735" s="1">
        <v>41676</v>
      </c>
      <c r="H3735" s="61">
        <v>2014</v>
      </c>
      <c r="I3735" s="5" t="s">
        <v>986</v>
      </c>
      <c r="J3735" s="1">
        <v>41680</v>
      </c>
      <c r="K3735" s="66">
        <v>3.3</v>
      </c>
      <c r="L3735" t="str">
        <f t="shared" si="420"/>
        <v>Somero</v>
      </c>
      <c r="M3735" s="2" t="s">
        <v>1017</v>
      </c>
      <c r="N3735" t="str">
        <f>VLOOKUP(M3735,spp!A:B,2,FALSE)</f>
        <v>Halichoeres dispilus</v>
      </c>
      <c r="O3735">
        <f t="shared" si="419"/>
        <v>21</v>
      </c>
      <c r="P3735">
        <v>16</v>
      </c>
      <c r="Q3735">
        <v>5</v>
      </c>
      <c r="AJ3735">
        <f>VLOOKUP(M3735,spp!A:C,3,FALSE)</f>
        <v>1.26E-2</v>
      </c>
      <c r="AK3735">
        <f>VLOOKUP(M3735,spp!A:D,4,FALSE)</f>
        <v>3</v>
      </c>
      <c r="AL3735">
        <f t="shared" si="421"/>
        <v>29.728124999999999</v>
      </c>
      <c r="AM3735">
        <f t="shared" si="422"/>
        <v>0.74320312499999996</v>
      </c>
      <c r="AN3735">
        <f t="shared" si="423"/>
        <v>7.4320312499999996</v>
      </c>
      <c r="AO3735">
        <f t="shared" si="424"/>
        <v>7.4320312499999994E-3</v>
      </c>
      <c r="AP3735">
        <f t="shared" si="425"/>
        <v>0.42</v>
      </c>
      <c r="AQ3735">
        <f>VLOOKUP(M3735,spp!A:H,8,FALSE)</f>
        <v>3.9</v>
      </c>
      <c r="AR3735" t="str">
        <f>VLOOKUP(M3735,spp!A:K,10,FALSE)</f>
        <v>Depredador</v>
      </c>
      <c r="AS3735" t="str">
        <f>VLOOKUP(M3735,spp!A:L,12,FALSE)</f>
        <v>LC</v>
      </c>
    </row>
    <row r="3736" spans="1:45" x14ac:dyDescent="0.3">
      <c r="A3736">
        <v>32</v>
      </c>
      <c r="B3736" s="2" t="s">
        <v>1113</v>
      </c>
      <c r="C3736" s="2" t="s">
        <v>1299</v>
      </c>
      <c r="D3736" s="2" t="s">
        <v>1118</v>
      </c>
      <c r="E3736" s="2" t="s">
        <v>1394</v>
      </c>
      <c r="F3736">
        <v>2</v>
      </c>
      <c r="G3736" s="1">
        <v>41676</v>
      </c>
      <c r="H3736" s="61">
        <v>2014</v>
      </c>
      <c r="I3736" s="5" t="s">
        <v>986</v>
      </c>
      <c r="J3736" s="1">
        <v>41680</v>
      </c>
      <c r="K3736" s="66">
        <v>3.3</v>
      </c>
      <c r="L3736" t="str">
        <f t="shared" si="420"/>
        <v>Somero</v>
      </c>
      <c r="M3736" s="2" t="s">
        <v>1028</v>
      </c>
      <c r="N3736" t="str">
        <f>VLOOKUP(M3736,spp!A:B,2,FALSE)</f>
        <v>Thalassoma lucasanum</v>
      </c>
      <c r="O3736">
        <f t="shared" si="419"/>
        <v>6</v>
      </c>
      <c r="Q3736">
        <v>6</v>
      </c>
      <c r="AJ3736">
        <f>VLOOKUP(M3736,spp!A:C,3,FALSE)</f>
        <v>1.261E-2</v>
      </c>
      <c r="AK3736">
        <f>VLOOKUP(M3736,spp!A:D,4,FALSE)</f>
        <v>2</v>
      </c>
      <c r="AL3736">
        <f t="shared" si="421"/>
        <v>4.2558749999999996</v>
      </c>
      <c r="AM3736">
        <f t="shared" si="422"/>
        <v>0.10639687499999999</v>
      </c>
      <c r="AN3736">
        <f t="shared" si="423"/>
        <v>1.0639687499999999</v>
      </c>
      <c r="AO3736">
        <f t="shared" si="424"/>
        <v>1.0639687499999998E-3</v>
      </c>
      <c r="AP3736">
        <f t="shared" si="425"/>
        <v>0.12</v>
      </c>
      <c r="AQ3736">
        <f>VLOOKUP(M3736,spp!A:H,8,FALSE)</f>
        <v>3.5</v>
      </c>
      <c r="AR3736" t="str">
        <f>VLOOKUP(M3736,spp!A:K,10,FALSE)</f>
        <v>Depredador</v>
      </c>
      <c r="AS3736" t="str">
        <f>VLOOKUP(M3736,spp!A:L,12,FALSE)</f>
        <v>LC</v>
      </c>
    </row>
    <row r="3737" spans="1:45" x14ac:dyDescent="0.3">
      <c r="A3737">
        <v>32</v>
      </c>
      <c r="B3737" s="2" t="s">
        <v>1113</v>
      </c>
      <c r="C3737" s="2" t="s">
        <v>1299</v>
      </c>
      <c r="D3737" s="2" t="s">
        <v>1118</v>
      </c>
      <c r="E3737" s="2" t="s">
        <v>1394</v>
      </c>
      <c r="F3737">
        <v>2</v>
      </c>
      <c r="G3737" s="1">
        <v>41676</v>
      </c>
      <c r="H3737" s="61">
        <v>2014</v>
      </c>
      <c r="I3737" s="5" t="s">
        <v>986</v>
      </c>
      <c r="J3737" s="1">
        <v>41680</v>
      </c>
      <c r="K3737" s="66">
        <v>3.3</v>
      </c>
      <c r="L3737" t="str">
        <f t="shared" si="420"/>
        <v>Somero</v>
      </c>
      <c r="M3737" s="2" t="s">
        <v>1020</v>
      </c>
      <c r="N3737" t="str">
        <f>VLOOKUP(M3737,spp!A:B,2,FALSE)</f>
        <v>Plagiotremus azaleus</v>
      </c>
      <c r="O3737">
        <f t="shared" si="419"/>
        <v>5</v>
      </c>
      <c r="P3737">
        <v>5</v>
      </c>
      <c r="AJ3737">
        <f>VLOOKUP(M3737,spp!A:C,3,FALSE)</f>
        <v>4</v>
      </c>
      <c r="AK3737">
        <f>VLOOKUP(M3737,spp!A:D,4,FALSE)</f>
        <v>3</v>
      </c>
      <c r="AL3737">
        <f t="shared" si="421"/>
        <v>312.5</v>
      </c>
      <c r="AM3737">
        <f t="shared" si="422"/>
        <v>7.8125</v>
      </c>
      <c r="AN3737">
        <f t="shared" si="423"/>
        <v>78.125</v>
      </c>
      <c r="AO3737">
        <f t="shared" si="424"/>
        <v>7.8125E-2</v>
      </c>
      <c r="AP3737">
        <f t="shared" si="425"/>
        <v>0.1</v>
      </c>
      <c r="AQ3737">
        <f>VLOOKUP(M3737,spp!A:H,8,FALSE)</f>
        <v>4</v>
      </c>
      <c r="AR3737" t="str">
        <f>VLOOKUP(M3737,spp!A:K,10,FALSE)</f>
        <v>Depredador Tope</v>
      </c>
      <c r="AS3737" t="str">
        <f>VLOOKUP(M3737,spp!A:L,12,FALSE)</f>
        <v>LC</v>
      </c>
    </row>
    <row r="3738" spans="1:45" x14ac:dyDescent="0.3">
      <c r="A3738">
        <v>32</v>
      </c>
      <c r="B3738" s="2" t="s">
        <v>1113</v>
      </c>
      <c r="C3738" s="2" t="s">
        <v>1299</v>
      </c>
      <c r="D3738" s="2" t="s">
        <v>1118</v>
      </c>
      <c r="E3738" s="2" t="s">
        <v>1394</v>
      </c>
      <c r="F3738">
        <v>2</v>
      </c>
      <c r="G3738" s="1">
        <v>41676</v>
      </c>
      <c r="H3738" s="61">
        <v>2014</v>
      </c>
      <c r="I3738" s="5" t="s">
        <v>986</v>
      </c>
      <c r="J3738" s="1">
        <v>41680</v>
      </c>
      <c r="K3738" s="66">
        <v>3.3</v>
      </c>
      <c r="L3738" t="str">
        <f t="shared" si="420"/>
        <v>Somero</v>
      </c>
      <c r="M3738" s="2" t="s">
        <v>1022</v>
      </c>
      <c r="N3738" t="str">
        <f>VLOOKUP(M3738,spp!A:B,2,FALSE)</f>
        <v>Epinephelus labriformis</v>
      </c>
      <c r="O3738">
        <f t="shared" si="419"/>
        <v>1</v>
      </c>
      <c r="R3738">
        <v>1</v>
      </c>
      <c r="AJ3738">
        <f>VLOOKUP(M3738,spp!A:C,3,FALSE)</f>
        <v>3</v>
      </c>
      <c r="AK3738">
        <f>VLOOKUP(M3738,spp!A:D,4,FALSE)</f>
        <v>2.9</v>
      </c>
      <c r="AL3738">
        <f t="shared" si="421"/>
        <v>4551.5602131781307</v>
      </c>
      <c r="AM3738">
        <f t="shared" si="422"/>
        <v>113.78900532945326</v>
      </c>
      <c r="AN3738">
        <f t="shared" si="423"/>
        <v>1137.8900532945327</v>
      </c>
      <c r="AO3738">
        <f t="shared" si="424"/>
        <v>1.1378900532945326</v>
      </c>
      <c r="AP3738">
        <f t="shared" si="425"/>
        <v>0.02</v>
      </c>
      <c r="AQ3738">
        <f>VLOOKUP(M3738,spp!A:H,8,FALSE)</f>
        <v>4</v>
      </c>
      <c r="AR3738" t="str">
        <f>VLOOKUP(M3738,spp!A:K,10,FALSE)</f>
        <v>Depredador Tope</v>
      </c>
      <c r="AS3738" t="str">
        <f>VLOOKUP(M3738,spp!A:L,12,FALSE)</f>
        <v>LC</v>
      </c>
    </row>
    <row r="3739" spans="1:45" x14ac:dyDescent="0.3">
      <c r="A3739">
        <v>32</v>
      </c>
      <c r="B3739" s="2" t="s">
        <v>1113</v>
      </c>
      <c r="C3739" s="2" t="s">
        <v>1299</v>
      </c>
      <c r="D3739" s="2" t="s">
        <v>1118</v>
      </c>
      <c r="E3739" s="2" t="s">
        <v>1394</v>
      </c>
      <c r="F3739">
        <v>2</v>
      </c>
      <c r="G3739" s="1">
        <v>41676</v>
      </c>
      <c r="H3739" s="61">
        <v>2014</v>
      </c>
      <c r="I3739" s="5" t="s">
        <v>986</v>
      </c>
      <c r="J3739" s="1">
        <v>41680</v>
      </c>
      <c r="K3739" s="66">
        <v>3.3</v>
      </c>
      <c r="L3739" t="str">
        <f t="shared" si="420"/>
        <v>Somero</v>
      </c>
      <c r="M3739" s="2" t="s">
        <v>1019</v>
      </c>
      <c r="N3739" t="str">
        <f>VLOOKUP(M3739,spp!A:B,2,FALSE)</f>
        <v>Stegastes acapulcoensis</v>
      </c>
      <c r="O3739">
        <f t="shared" ref="O3739:O3802" si="426">+SUM(P3739:AF3739)</f>
        <v>2</v>
      </c>
      <c r="Q3739">
        <v>2</v>
      </c>
      <c r="AJ3739">
        <f>VLOOKUP(M3739,spp!A:C,3,FALSE)</f>
        <v>3.49E-2</v>
      </c>
      <c r="AK3739">
        <f>VLOOKUP(M3739,spp!A:D,4,FALSE)</f>
        <v>2</v>
      </c>
      <c r="AL3739">
        <f t="shared" si="421"/>
        <v>3.92625</v>
      </c>
      <c r="AM3739">
        <f t="shared" si="422"/>
        <v>9.815625E-2</v>
      </c>
      <c r="AN3739">
        <f t="shared" si="423"/>
        <v>0.9815625</v>
      </c>
      <c r="AO3739">
        <f t="shared" si="424"/>
        <v>9.8156250000000001E-4</v>
      </c>
      <c r="AP3739">
        <f t="shared" si="425"/>
        <v>0.04</v>
      </c>
      <c r="AQ3739">
        <f>VLOOKUP(M3739,spp!A:H,8,FALSE)</f>
        <v>2</v>
      </c>
      <c r="AR3739" t="str">
        <f>VLOOKUP(M3739,spp!A:K,10,FALSE)</f>
        <v>Herbívoro</v>
      </c>
      <c r="AS3739" t="str">
        <f>VLOOKUP(M3739,spp!A:L,12,FALSE)</f>
        <v>LC</v>
      </c>
    </row>
    <row r="3740" spans="1:45" x14ac:dyDescent="0.3">
      <c r="A3740">
        <v>32</v>
      </c>
      <c r="B3740" s="2" t="s">
        <v>1113</v>
      </c>
      <c r="C3740" s="2" t="s">
        <v>1299</v>
      </c>
      <c r="D3740" s="2" t="s">
        <v>1118</v>
      </c>
      <c r="E3740" s="2" t="s">
        <v>1394</v>
      </c>
      <c r="F3740">
        <v>2</v>
      </c>
      <c r="G3740" s="1">
        <v>41676</v>
      </c>
      <c r="H3740" s="61">
        <v>2014</v>
      </c>
      <c r="I3740" s="5" t="s">
        <v>986</v>
      </c>
      <c r="J3740" s="1">
        <v>41680</v>
      </c>
      <c r="K3740" s="66">
        <v>3.3</v>
      </c>
      <c r="L3740" t="str">
        <f t="shared" si="420"/>
        <v>Somero</v>
      </c>
      <c r="M3740" s="2" t="s">
        <v>1042</v>
      </c>
      <c r="N3740" t="str">
        <f>VLOOKUP(M3740,spp!A:B,2,FALSE)</f>
        <v>Bodianus diplotaenia</v>
      </c>
      <c r="O3740">
        <f t="shared" si="426"/>
        <v>1</v>
      </c>
      <c r="Q3740">
        <v>1</v>
      </c>
      <c r="AJ3740">
        <f>VLOOKUP(M3740,spp!A:C,3,FALSE)</f>
        <v>2.01E-2</v>
      </c>
      <c r="AK3740">
        <f>VLOOKUP(M3740,spp!A:D,4,FALSE)</f>
        <v>2</v>
      </c>
      <c r="AL3740">
        <f t="shared" si="421"/>
        <v>1.130625</v>
      </c>
      <c r="AM3740">
        <f t="shared" si="422"/>
        <v>2.8265624999999999E-2</v>
      </c>
      <c r="AN3740">
        <f t="shared" si="423"/>
        <v>0.28265625</v>
      </c>
      <c r="AO3740">
        <f t="shared" si="424"/>
        <v>2.8265624999999998E-4</v>
      </c>
      <c r="AP3740">
        <f t="shared" si="425"/>
        <v>0.02</v>
      </c>
      <c r="AQ3740">
        <f>VLOOKUP(M3740,spp!A:H,8,FALSE)</f>
        <v>3.4</v>
      </c>
      <c r="AR3740" t="str">
        <f>VLOOKUP(M3740,spp!A:K,10,FALSE)</f>
        <v>Depredador</v>
      </c>
      <c r="AS3740" t="str">
        <f>VLOOKUP(M3740,spp!A:L,12,FALSE)</f>
        <v>LC</v>
      </c>
    </row>
    <row r="3741" spans="1:45" x14ac:dyDescent="0.3">
      <c r="A3741">
        <v>32</v>
      </c>
      <c r="B3741" s="2" t="s">
        <v>1113</v>
      </c>
      <c r="C3741" s="2" t="s">
        <v>1299</v>
      </c>
      <c r="D3741" s="2" t="s">
        <v>1118</v>
      </c>
      <c r="E3741" s="2" t="s">
        <v>1394</v>
      </c>
      <c r="F3741">
        <v>2</v>
      </c>
      <c r="G3741" s="1">
        <v>41676</v>
      </c>
      <c r="H3741" s="61">
        <v>2014</v>
      </c>
      <c r="I3741" s="5" t="s">
        <v>986</v>
      </c>
      <c r="J3741" s="1">
        <v>41680</v>
      </c>
      <c r="K3741" s="66">
        <v>3.3</v>
      </c>
      <c r="L3741" t="str">
        <f t="shared" si="420"/>
        <v>Somero</v>
      </c>
      <c r="M3741" s="2" t="s">
        <v>1021</v>
      </c>
      <c r="N3741" t="str">
        <f>VLOOKUP(M3741,spp!A:B,2,FALSE)</f>
        <v>Johnrandallia nigrirostris</v>
      </c>
      <c r="O3741">
        <f t="shared" si="426"/>
        <v>1</v>
      </c>
      <c r="Q3741">
        <v>1</v>
      </c>
      <c r="AJ3741">
        <f>VLOOKUP(M3741,spp!A:C,3,FALSE)</f>
        <v>2</v>
      </c>
      <c r="AK3741">
        <f>VLOOKUP(M3741,spp!A:D,4,FALSE)</f>
        <v>3</v>
      </c>
      <c r="AL3741">
        <f t="shared" si="421"/>
        <v>843.75</v>
      </c>
      <c r="AM3741">
        <f t="shared" si="422"/>
        <v>21.09375</v>
      </c>
      <c r="AN3741">
        <f t="shared" si="423"/>
        <v>210.9375</v>
      </c>
      <c r="AO3741">
        <f t="shared" si="424"/>
        <v>0.2109375</v>
      </c>
      <c r="AP3741">
        <f t="shared" si="425"/>
        <v>0.02</v>
      </c>
      <c r="AQ3741">
        <f>VLOOKUP(M3741,spp!A:H,8,FALSE)</f>
        <v>3</v>
      </c>
      <c r="AR3741" t="str">
        <f>VLOOKUP(M3741,spp!A:K,10,FALSE)</f>
        <v>Depredador</v>
      </c>
      <c r="AS3741" t="str">
        <f>VLOOKUP(M3741,spp!A:L,12,FALSE)</f>
        <v>LC</v>
      </c>
    </row>
    <row r="3742" spans="1:45" x14ac:dyDescent="0.3">
      <c r="A3742">
        <v>32</v>
      </c>
      <c r="B3742" s="2" t="s">
        <v>1113</v>
      </c>
      <c r="C3742" s="2" t="s">
        <v>1299</v>
      </c>
      <c r="D3742" s="2" t="s">
        <v>1118</v>
      </c>
      <c r="E3742" s="2" t="s">
        <v>1394</v>
      </c>
      <c r="F3742">
        <v>2</v>
      </c>
      <c r="G3742" s="1">
        <v>41676</v>
      </c>
      <c r="H3742" s="61">
        <v>2014</v>
      </c>
      <c r="I3742" s="5" t="s">
        <v>986</v>
      </c>
      <c r="J3742" s="1">
        <v>41680</v>
      </c>
      <c r="K3742" s="66">
        <v>3.3</v>
      </c>
      <c r="L3742" t="str">
        <f t="shared" si="420"/>
        <v>Somero</v>
      </c>
      <c r="M3742" s="2" t="s">
        <v>1082</v>
      </c>
      <c r="N3742" t="str">
        <f>VLOOKUP(M3742,spp!A:B,2,FALSE)</f>
        <v>Apogon dovii</v>
      </c>
      <c r="O3742">
        <f t="shared" si="426"/>
        <v>5</v>
      </c>
      <c r="P3742">
        <v>5</v>
      </c>
      <c r="AJ3742">
        <f>VLOOKUP(M3742,spp!A:C,3,FALSE)</f>
        <v>1.41E-2</v>
      </c>
      <c r="AK3742">
        <f>VLOOKUP(M3742,spp!A:D,4,FALSE)</f>
        <v>3.1286</v>
      </c>
      <c r="AL3742">
        <f t="shared" si="421"/>
        <v>1.2393221966676402</v>
      </c>
      <c r="AM3742">
        <f t="shared" si="422"/>
        <v>3.0983054916691004E-2</v>
      </c>
      <c r="AN3742">
        <f t="shared" si="423"/>
        <v>0.30983054916691005</v>
      </c>
      <c r="AO3742">
        <f t="shared" si="424"/>
        <v>3.0983054916691006E-4</v>
      </c>
      <c r="AP3742">
        <f t="shared" si="425"/>
        <v>0.1</v>
      </c>
      <c r="AQ3742">
        <f>VLOOKUP(M3742,spp!A:H,8,FALSE)</f>
        <v>3.4</v>
      </c>
      <c r="AR3742" t="str">
        <f>VLOOKUP(M3742,spp!A:K,10,FALSE)</f>
        <v>Planctívoro</v>
      </c>
      <c r="AS3742" t="str">
        <f>VLOOKUP(M3742,spp!A:L,12,FALSE)</f>
        <v>LC</v>
      </c>
    </row>
    <row r="3743" spans="1:45" x14ac:dyDescent="0.3">
      <c r="A3743">
        <v>32</v>
      </c>
      <c r="B3743" s="2" t="s">
        <v>1113</v>
      </c>
      <c r="C3743" s="2" t="s">
        <v>1299</v>
      </c>
      <c r="D3743" s="2" t="s">
        <v>1118</v>
      </c>
      <c r="E3743" s="2" t="s">
        <v>1394</v>
      </c>
      <c r="F3743">
        <v>3</v>
      </c>
      <c r="G3743" s="1">
        <v>41676</v>
      </c>
      <c r="H3743" s="61">
        <v>2014</v>
      </c>
      <c r="I3743" s="5" t="s">
        <v>986</v>
      </c>
      <c r="J3743" s="1">
        <v>41680</v>
      </c>
      <c r="K3743" s="66">
        <v>3.6</v>
      </c>
      <c r="L3743" t="str">
        <f t="shared" si="420"/>
        <v>Somero</v>
      </c>
      <c r="M3743" s="2" t="s">
        <v>1028</v>
      </c>
      <c r="N3743" t="str">
        <f>VLOOKUP(M3743,spp!A:B,2,FALSE)</f>
        <v>Thalassoma lucasanum</v>
      </c>
      <c r="O3743">
        <f t="shared" si="426"/>
        <v>50</v>
      </c>
      <c r="P3743">
        <v>40</v>
      </c>
      <c r="Q3743">
        <v>10</v>
      </c>
      <c r="AJ3743">
        <f>VLOOKUP(M3743,spp!A:C,3,FALSE)</f>
        <v>1.261E-2</v>
      </c>
      <c r="AK3743">
        <f>VLOOKUP(M3743,spp!A:D,4,FALSE)</f>
        <v>2</v>
      </c>
      <c r="AL3743">
        <f t="shared" si="421"/>
        <v>10.245625</v>
      </c>
      <c r="AM3743">
        <f t="shared" si="422"/>
        <v>0.25614062500000001</v>
      </c>
      <c r="AN3743">
        <f t="shared" si="423"/>
        <v>2.5614062500000001</v>
      </c>
      <c r="AO3743">
        <f t="shared" si="424"/>
        <v>2.5614062500000003E-3</v>
      </c>
      <c r="AP3743">
        <f t="shared" si="425"/>
        <v>1</v>
      </c>
      <c r="AQ3743">
        <f>VLOOKUP(M3743,spp!A:H,8,FALSE)</f>
        <v>3.5</v>
      </c>
      <c r="AR3743" t="str">
        <f>VLOOKUP(M3743,spp!A:K,10,FALSE)</f>
        <v>Depredador</v>
      </c>
      <c r="AS3743" t="str">
        <f>VLOOKUP(M3743,spp!A:L,12,FALSE)</f>
        <v>LC</v>
      </c>
    </row>
    <row r="3744" spans="1:45" x14ac:dyDescent="0.3">
      <c r="A3744">
        <v>32</v>
      </c>
      <c r="B3744" s="2" t="s">
        <v>1113</v>
      </c>
      <c r="C3744" s="2" t="s">
        <v>1299</v>
      </c>
      <c r="D3744" s="2" t="s">
        <v>1118</v>
      </c>
      <c r="E3744" s="2" t="s">
        <v>1394</v>
      </c>
      <c r="F3744">
        <v>3</v>
      </c>
      <c r="G3744" s="1">
        <v>41676</v>
      </c>
      <c r="H3744" s="61">
        <v>2014</v>
      </c>
      <c r="I3744" s="5" t="s">
        <v>986</v>
      </c>
      <c r="J3744" s="1">
        <v>41680</v>
      </c>
      <c r="K3744" s="66">
        <v>3.6</v>
      </c>
      <c r="L3744" t="str">
        <f t="shared" si="420"/>
        <v>Somero</v>
      </c>
      <c r="M3744" s="2" t="s">
        <v>1058</v>
      </c>
      <c r="N3744" t="str">
        <f>VLOOKUP(M3744,spp!A:B,2,FALSE)</f>
        <v>Serranus psittacinus</v>
      </c>
      <c r="O3744">
        <f t="shared" si="426"/>
        <v>1</v>
      </c>
      <c r="Q3744">
        <v>1</v>
      </c>
      <c r="AJ3744">
        <f>VLOOKUP(M3744,spp!A:C,3,FALSE)</f>
        <v>1</v>
      </c>
      <c r="AK3744">
        <f>VLOOKUP(M3744,spp!A:D,4,FALSE)</f>
        <v>2</v>
      </c>
      <c r="AL3744">
        <f t="shared" si="421"/>
        <v>56.25</v>
      </c>
      <c r="AM3744">
        <f t="shared" si="422"/>
        <v>1.40625</v>
      </c>
      <c r="AN3744">
        <f t="shared" si="423"/>
        <v>14.0625</v>
      </c>
      <c r="AO3744">
        <f t="shared" si="424"/>
        <v>1.40625E-2</v>
      </c>
      <c r="AP3744">
        <f t="shared" si="425"/>
        <v>0.02</v>
      </c>
      <c r="AQ3744">
        <f>VLOOKUP(M3744,spp!A:H,8,FALSE)</f>
        <v>3.6</v>
      </c>
      <c r="AR3744" t="str">
        <f>VLOOKUP(M3744,spp!A:K,10,FALSE)</f>
        <v>Depredador</v>
      </c>
      <c r="AS3744" t="str">
        <f>VLOOKUP(M3744,spp!A:L,12,FALSE)</f>
        <v>LC</v>
      </c>
    </row>
    <row r="3745" spans="1:45" x14ac:dyDescent="0.3">
      <c r="A3745">
        <v>32</v>
      </c>
      <c r="B3745" s="2" t="s">
        <v>1113</v>
      </c>
      <c r="C3745" s="2" t="s">
        <v>1299</v>
      </c>
      <c r="D3745" s="2" t="s">
        <v>1118</v>
      </c>
      <c r="E3745" s="2" t="s">
        <v>1394</v>
      </c>
      <c r="F3745">
        <v>3</v>
      </c>
      <c r="G3745" s="1">
        <v>41676</v>
      </c>
      <c r="H3745" s="61">
        <v>2014</v>
      </c>
      <c r="I3745" s="5" t="s">
        <v>986</v>
      </c>
      <c r="J3745" s="1">
        <v>41680</v>
      </c>
      <c r="K3745" s="66">
        <v>3.6</v>
      </c>
      <c r="L3745" t="str">
        <f t="shared" si="420"/>
        <v>Somero</v>
      </c>
      <c r="M3745" s="2" t="s">
        <v>1017</v>
      </c>
      <c r="N3745" t="str">
        <f>VLOOKUP(M3745,spp!A:B,2,FALSE)</f>
        <v>Halichoeres dispilus</v>
      </c>
      <c r="O3745">
        <f t="shared" si="426"/>
        <v>56</v>
      </c>
      <c r="P3745">
        <v>55</v>
      </c>
      <c r="Q3745">
        <v>1</v>
      </c>
      <c r="AJ3745">
        <f>VLOOKUP(M3745,spp!A:C,3,FALSE)</f>
        <v>1.26E-2</v>
      </c>
      <c r="AK3745">
        <f>VLOOKUP(M3745,spp!A:D,4,FALSE)</f>
        <v>3</v>
      </c>
      <c r="AL3745">
        <f t="shared" si="421"/>
        <v>16.143750000000001</v>
      </c>
      <c r="AM3745">
        <f t="shared" si="422"/>
        <v>0.40359375000000003</v>
      </c>
      <c r="AN3745">
        <f t="shared" si="423"/>
        <v>4.0359375000000002</v>
      </c>
      <c r="AO3745">
        <f t="shared" si="424"/>
        <v>4.0359375000000005E-3</v>
      </c>
      <c r="AP3745">
        <f t="shared" si="425"/>
        <v>1.1200000000000001</v>
      </c>
      <c r="AQ3745">
        <f>VLOOKUP(M3745,spp!A:H,8,FALSE)</f>
        <v>3.9</v>
      </c>
      <c r="AR3745" t="str">
        <f>VLOOKUP(M3745,spp!A:K,10,FALSE)</f>
        <v>Depredador</v>
      </c>
      <c r="AS3745" t="str">
        <f>VLOOKUP(M3745,spp!A:L,12,FALSE)</f>
        <v>LC</v>
      </c>
    </row>
    <row r="3746" spans="1:45" x14ac:dyDescent="0.3">
      <c r="A3746">
        <v>32</v>
      </c>
      <c r="B3746" s="2" t="s">
        <v>1113</v>
      </c>
      <c r="C3746" s="2" t="s">
        <v>1299</v>
      </c>
      <c r="D3746" s="2" t="s">
        <v>1118</v>
      </c>
      <c r="E3746" s="2" t="s">
        <v>1394</v>
      </c>
      <c r="F3746">
        <v>3</v>
      </c>
      <c r="G3746" s="1">
        <v>41676</v>
      </c>
      <c r="H3746" s="61">
        <v>2014</v>
      </c>
      <c r="I3746" s="5" t="s">
        <v>986</v>
      </c>
      <c r="J3746" s="1">
        <v>41680</v>
      </c>
      <c r="K3746" s="66">
        <v>3.6</v>
      </c>
      <c r="L3746" t="str">
        <f t="shared" si="420"/>
        <v>Somero</v>
      </c>
      <c r="M3746" s="2" t="s">
        <v>1020</v>
      </c>
      <c r="N3746" t="str">
        <f>VLOOKUP(M3746,spp!A:B,2,FALSE)</f>
        <v>Plagiotremus azaleus</v>
      </c>
      <c r="O3746">
        <f t="shared" si="426"/>
        <v>1</v>
      </c>
      <c r="P3746">
        <v>1</v>
      </c>
      <c r="AJ3746">
        <f>VLOOKUP(M3746,spp!A:C,3,FALSE)</f>
        <v>4</v>
      </c>
      <c r="AK3746">
        <f>VLOOKUP(M3746,spp!A:D,4,FALSE)</f>
        <v>3</v>
      </c>
      <c r="AL3746">
        <f t="shared" si="421"/>
        <v>62.5</v>
      </c>
      <c r="AM3746">
        <f t="shared" si="422"/>
        <v>1.5625</v>
      </c>
      <c r="AN3746">
        <f t="shared" si="423"/>
        <v>15.625</v>
      </c>
      <c r="AO3746">
        <f t="shared" si="424"/>
        <v>1.5625E-2</v>
      </c>
      <c r="AP3746">
        <f t="shared" si="425"/>
        <v>0.02</v>
      </c>
      <c r="AQ3746">
        <f>VLOOKUP(M3746,spp!A:H,8,FALSE)</f>
        <v>4</v>
      </c>
      <c r="AR3746" t="str">
        <f>VLOOKUP(M3746,spp!A:K,10,FALSE)</f>
        <v>Depredador Tope</v>
      </c>
      <c r="AS3746" t="str">
        <f>VLOOKUP(M3746,spp!A:L,12,FALSE)</f>
        <v>LC</v>
      </c>
    </row>
    <row r="3747" spans="1:45" x14ac:dyDescent="0.3">
      <c r="A3747">
        <v>32</v>
      </c>
      <c r="B3747" s="2" t="s">
        <v>1113</v>
      </c>
      <c r="C3747" s="2" t="s">
        <v>1299</v>
      </c>
      <c r="D3747" s="2" t="s">
        <v>1118</v>
      </c>
      <c r="E3747" s="2" t="s">
        <v>1394</v>
      </c>
      <c r="F3747">
        <v>3</v>
      </c>
      <c r="G3747" s="1">
        <v>41676</v>
      </c>
      <c r="H3747" s="61">
        <v>2014</v>
      </c>
      <c r="I3747" s="5" t="s">
        <v>986</v>
      </c>
      <c r="J3747" s="1">
        <v>41680</v>
      </c>
      <c r="K3747" s="66">
        <v>3.6</v>
      </c>
      <c r="L3747" t="str">
        <f t="shared" si="420"/>
        <v>Somero</v>
      </c>
      <c r="M3747" s="2" t="s">
        <v>1054</v>
      </c>
      <c r="N3747" t="str">
        <f>VLOOKUP(M3747,spp!A:B,2,FALSE)</f>
        <v>Halichoeres nicholsi</v>
      </c>
      <c r="O3747">
        <f t="shared" si="426"/>
        <v>19</v>
      </c>
      <c r="P3747">
        <v>19</v>
      </c>
      <c r="AJ3747">
        <f>VLOOKUP(M3747,spp!A:C,3,FALSE)</f>
        <v>1.26E-2</v>
      </c>
      <c r="AK3747">
        <f>VLOOKUP(M3747,spp!A:D,4,FALSE)</f>
        <v>3</v>
      </c>
      <c r="AL3747">
        <f t="shared" si="421"/>
        <v>3.7406250000000001</v>
      </c>
      <c r="AM3747">
        <f t="shared" si="422"/>
        <v>9.3515625000000005E-2</v>
      </c>
      <c r="AN3747">
        <f t="shared" si="423"/>
        <v>0.93515625000000002</v>
      </c>
      <c r="AO3747">
        <f t="shared" si="424"/>
        <v>9.3515625000000001E-4</v>
      </c>
      <c r="AP3747">
        <f t="shared" si="425"/>
        <v>0.38</v>
      </c>
      <c r="AQ3747">
        <f>VLOOKUP(M3747,spp!A:H,8,FALSE)</f>
        <v>4</v>
      </c>
      <c r="AR3747" t="str">
        <f>VLOOKUP(M3747,spp!A:K,10,FALSE)</f>
        <v>Depredador Tope</v>
      </c>
      <c r="AS3747" t="str">
        <f>VLOOKUP(M3747,spp!A:L,12,FALSE)</f>
        <v>LC</v>
      </c>
    </row>
    <row r="3748" spans="1:45" x14ac:dyDescent="0.3">
      <c r="A3748">
        <v>32</v>
      </c>
      <c r="B3748" s="2" t="s">
        <v>1113</v>
      </c>
      <c r="C3748" s="2" t="s">
        <v>1299</v>
      </c>
      <c r="D3748" s="2" t="s">
        <v>1118</v>
      </c>
      <c r="E3748" s="2" t="s">
        <v>1394</v>
      </c>
      <c r="F3748">
        <v>3</v>
      </c>
      <c r="G3748" s="1">
        <v>41676</v>
      </c>
      <c r="H3748" s="61">
        <v>2014</v>
      </c>
      <c r="I3748" s="5" t="s">
        <v>986</v>
      </c>
      <c r="J3748" s="1">
        <v>41680</v>
      </c>
      <c r="K3748" s="66">
        <v>3.6</v>
      </c>
      <c r="L3748" t="str">
        <f t="shared" si="420"/>
        <v>Somero</v>
      </c>
      <c r="M3748" s="2" t="s">
        <v>1050</v>
      </c>
      <c r="N3748" t="str">
        <f>VLOOKUP(M3748,spp!A:B,2,FALSE)</f>
        <v>Stegastes flavilatus</v>
      </c>
      <c r="O3748">
        <f t="shared" si="426"/>
        <v>7</v>
      </c>
      <c r="P3748">
        <v>3</v>
      </c>
      <c r="Q3748">
        <v>4</v>
      </c>
      <c r="AJ3748">
        <f>VLOOKUP(M3748,spp!A:C,3,FALSE)</f>
        <v>3.49E-2</v>
      </c>
      <c r="AK3748">
        <f>VLOOKUP(M3748,spp!A:D,4,FALSE)</f>
        <v>2</v>
      </c>
      <c r="AL3748">
        <f t="shared" si="421"/>
        <v>8.5068750000000009</v>
      </c>
      <c r="AM3748">
        <f t="shared" si="422"/>
        <v>0.21267187500000001</v>
      </c>
      <c r="AN3748">
        <f t="shared" si="423"/>
        <v>2.1267187500000002</v>
      </c>
      <c r="AO3748">
        <f t="shared" si="424"/>
        <v>2.1267187500000001E-3</v>
      </c>
      <c r="AP3748">
        <f t="shared" si="425"/>
        <v>0.14000000000000001</v>
      </c>
      <c r="AQ3748">
        <f>VLOOKUP(M3748,spp!A:H,8,FALSE)</f>
        <v>2</v>
      </c>
      <c r="AR3748" t="str">
        <f>VLOOKUP(M3748,spp!A:K,10,FALSE)</f>
        <v>Herbívoro</v>
      </c>
      <c r="AS3748" t="str">
        <f>VLOOKUP(M3748,spp!A:L,12,FALSE)</f>
        <v>LC</v>
      </c>
    </row>
    <row r="3749" spans="1:45" x14ac:dyDescent="0.3">
      <c r="A3749">
        <v>32</v>
      </c>
      <c r="B3749" s="2" t="s">
        <v>1113</v>
      </c>
      <c r="C3749" s="2" t="s">
        <v>1299</v>
      </c>
      <c r="D3749" s="2" t="s">
        <v>1118</v>
      </c>
      <c r="E3749" s="2" t="s">
        <v>1394</v>
      </c>
      <c r="F3749">
        <v>3</v>
      </c>
      <c r="G3749" s="1">
        <v>41676</v>
      </c>
      <c r="H3749" s="61">
        <v>2014</v>
      </c>
      <c r="I3749" s="5" t="s">
        <v>986</v>
      </c>
      <c r="J3749" s="1">
        <v>41680</v>
      </c>
      <c r="K3749" s="66">
        <v>3.6</v>
      </c>
      <c r="L3749" t="str">
        <f t="shared" ref="L3749:L3812" si="427">IF(K3749&gt;6,"Profundo","Somero")</f>
        <v>Somero</v>
      </c>
      <c r="M3749" s="2" t="s">
        <v>1041</v>
      </c>
      <c r="N3749" t="str">
        <f>VLOOKUP(M3749,spp!A:B,2,FALSE)</f>
        <v>Chromis atrilobata</v>
      </c>
      <c r="O3749">
        <f t="shared" si="426"/>
        <v>200</v>
      </c>
      <c r="Q3749">
        <v>200</v>
      </c>
      <c r="AJ3749">
        <f>VLOOKUP(M3749,spp!A:C,3,FALSE)</f>
        <v>5</v>
      </c>
      <c r="AK3749">
        <f>VLOOKUP(M3749,spp!A:D,4,FALSE)</f>
        <v>3.41655</v>
      </c>
      <c r="AL3749">
        <f t="shared" si="421"/>
        <v>976541.17451883852</v>
      </c>
      <c r="AM3749">
        <f t="shared" si="422"/>
        <v>24413.529362970963</v>
      </c>
      <c r="AN3749">
        <f t="shared" si="423"/>
        <v>244135.29362970963</v>
      </c>
      <c r="AO3749">
        <f t="shared" si="424"/>
        <v>244.13529362970962</v>
      </c>
      <c r="AP3749">
        <f t="shared" si="425"/>
        <v>4</v>
      </c>
      <c r="AQ3749">
        <f>VLOOKUP(M3749,spp!A:H,8,FALSE)</f>
        <v>3.4</v>
      </c>
      <c r="AR3749" t="str">
        <f>VLOOKUP(M3749,spp!A:K,10,FALSE)</f>
        <v>Planctívoro</v>
      </c>
      <c r="AS3749" t="str">
        <f>VLOOKUP(M3749,spp!A:L,12,FALSE)</f>
        <v>LC</v>
      </c>
    </row>
    <row r="3750" spans="1:45" x14ac:dyDescent="0.3">
      <c r="A3750">
        <v>32</v>
      </c>
      <c r="B3750" s="2" t="s">
        <v>1113</v>
      </c>
      <c r="C3750" s="2" t="s">
        <v>1299</v>
      </c>
      <c r="D3750" s="2" t="s">
        <v>1118</v>
      </c>
      <c r="E3750" s="2" t="s">
        <v>1394</v>
      </c>
      <c r="F3750">
        <v>3</v>
      </c>
      <c r="G3750" s="1">
        <v>41676</v>
      </c>
      <c r="H3750" s="61">
        <v>2014</v>
      </c>
      <c r="I3750" s="5" t="s">
        <v>986</v>
      </c>
      <c r="J3750" s="1">
        <v>41680</v>
      </c>
      <c r="K3750" s="66">
        <v>3.6</v>
      </c>
      <c r="L3750" t="str">
        <f t="shared" si="427"/>
        <v>Somero</v>
      </c>
      <c r="M3750" s="2" t="s">
        <v>1056</v>
      </c>
      <c r="N3750" t="str">
        <f>VLOOKUP(M3750,spp!A:B,2,FALSE)</f>
        <v>Canthigaster punctatissima</v>
      </c>
      <c r="O3750">
        <f t="shared" si="426"/>
        <v>1</v>
      </c>
      <c r="P3750">
        <v>1</v>
      </c>
      <c r="AJ3750">
        <f>VLOOKUP(M3750,spp!A:C,3,FALSE)</f>
        <v>1</v>
      </c>
      <c r="AK3750">
        <f>VLOOKUP(M3750,spp!A:D,4,FALSE)</f>
        <v>2</v>
      </c>
      <c r="AL3750">
        <f t="shared" si="421"/>
        <v>6.25</v>
      </c>
      <c r="AM3750">
        <f t="shared" si="422"/>
        <v>0.15625</v>
      </c>
      <c r="AN3750">
        <f t="shared" si="423"/>
        <v>1.5625</v>
      </c>
      <c r="AO3750">
        <f t="shared" si="424"/>
        <v>1.5625000000000001E-3</v>
      </c>
      <c r="AP3750">
        <f t="shared" si="425"/>
        <v>0.02</v>
      </c>
      <c r="AQ3750">
        <f>VLOOKUP(M3750,spp!A:H,8,FALSE)</f>
        <v>3</v>
      </c>
      <c r="AR3750" t="str">
        <f>VLOOKUP(M3750,spp!A:K,10,FALSE)</f>
        <v>Depredador</v>
      </c>
      <c r="AS3750" t="str">
        <f>VLOOKUP(M3750,spp!A:L,12,FALSE)</f>
        <v>LC</v>
      </c>
    </row>
    <row r="3751" spans="1:45" x14ac:dyDescent="0.3">
      <c r="A3751">
        <v>32</v>
      </c>
      <c r="B3751" s="2" t="s">
        <v>1113</v>
      </c>
      <c r="C3751" s="2" t="s">
        <v>1299</v>
      </c>
      <c r="D3751" s="2" t="s">
        <v>1118</v>
      </c>
      <c r="E3751" s="2" t="s">
        <v>1394</v>
      </c>
      <c r="F3751">
        <v>3</v>
      </c>
      <c r="G3751" s="1">
        <v>41676</v>
      </c>
      <c r="H3751" s="61">
        <v>2014</v>
      </c>
      <c r="I3751" s="5" t="s">
        <v>986</v>
      </c>
      <c r="J3751" s="1">
        <v>41680</v>
      </c>
      <c r="K3751" s="66">
        <v>3.6</v>
      </c>
      <c r="L3751" t="str">
        <f t="shared" si="427"/>
        <v>Somero</v>
      </c>
      <c r="M3751" s="2" t="s">
        <v>1040</v>
      </c>
      <c r="N3751" t="str">
        <f>VLOOKUP(M3751,spp!A:B,2,FALSE)</f>
        <v>Sufflamen verres</v>
      </c>
      <c r="O3751">
        <f t="shared" si="426"/>
        <v>1</v>
      </c>
      <c r="R3751">
        <v>1</v>
      </c>
      <c r="AJ3751">
        <f>VLOOKUP(M3751,spp!A:C,3,FALSE)</f>
        <v>2</v>
      </c>
      <c r="AK3751">
        <f>VLOOKUP(M3751,spp!A:D,4,FALSE)</f>
        <v>3</v>
      </c>
      <c r="AL3751">
        <f t="shared" si="421"/>
        <v>3906.25</v>
      </c>
      <c r="AM3751">
        <f t="shared" si="422"/>
        <v>97.65625</v>
      </c>
      <c r="AN3751">
        <f t="shared" si="423"/>
        <v>976.5625</v>
      </c>
      <c r="AO3751">
        <f t="shared" si="424"/>
        <v>0.9765625</v>
      </c>
      <c r="AP3751">
        <f t="shared" si="425"/>
        <v>0.02</v>
      </c>
      <c r="AQ3751">
        <f>VLOOKUP(M3751,spp!A:H,8,FALSE)</f>
        <v>3.3</v>
      </c>
      <c r="AR3751" t="str">
        <f>VLOOKUP(M3751,spp!A:K,10,FALSE)</f>
        <v>Depredador</v>
      </c>
      <c r="AS3751" t="str">
        <f>VLOOKUP(M3751,spp!A:L,12,FALSE)</f>
        <v>LC</v>
      </c>
    </row>
    <row r="3752" spans="1:45" x14ac:dyDescent="0.3">
      <c r="A3752">
        <v>32</v>
      </c>
      <c r="B3752" s="2" t="s">
        <v>1113</v>
      </c>
      <c r="C3752" s="2" t="s">
        <v>1299</v>
      </c>
      <c r="D3752" s="2" t="s">
        <v>1118</v>
      </c>
      <c r="E3752" s="2" t="s">
        <v>1394</v>
      </c>
      <c r="F3752">
        <v>3</v>
      </c>
      <c r="G3752" s="1">
        <v>41676</v>
      </c>
      <c r="H3752" s="61">
        <v>2014</v>
      </c>
      <c r="I3752" s="5" t="s">
        <v>986</v>
      </c>
      <c r="J3752" s="1">
        <v>41680</v>
      </c>
      <c r="K3752" s="66">
        <v>3.6</v>
      </c>
      <c r="L3752" t="str">
        <f t="shared" si="427"/>
        <v>Somero</v>
      </c>
      <c r="M3752" s="2" t="s">
        <v>1022</v>
      </c>
      <c r="N3752" t="str">
        <f>VLOOKUP(M3752,spp!A:B,2,FALSE)</f>
        <v>Epinephelus labriformis</v>
      </c>
      <c r="O3752">
        <f t="shared" si="426"/>
        <v>1</v>
      </c>
      <c r="Q3752">
        <v>1</v>
      </c>
      <c r="AJ3752">
        <f>VLOOKUP(M3752,spp!A:C,3,FALSE)</f>
        <v>3</v>
      </c>
      <c r="AK3752">
        <f>VLOOKUP(M3752,spp!A:D,4,FALSE)</f>
        <v>2.9</v>
      </c>
      <c r="AL3752">
        <f t="shared" si="421"/>
        <v>1034.662999406507</v>
      </c>
      <c r="AM3752">
        <f t="shared" si="422"/>
        <v>25.866574985162675</v>
      </c>
      <c r="AN3752">
        <f t="shared" si="423"/>
        <v>258.66574985162674</v>
      </c>
      <c r="AO3752">
        <f t="shared" si="424"/>
        <v>0.25866574985162677</v>
      </c>
      <c r="AP3752">
        <f t="shared" si="425"/>
        <v>0.02</v>
      </c>
      <c r="AQ3752">
        <f>VLOOKUP(M3752,spp!A:H,8,FALSE)</f>
        <v>4</v>
      </c>
      <c r="AR3752" t="str">
        <f>VLOOKUP(M3752,spp!A:K,10,FALSE)</f>
        <v>Depredador Tope</v>
      </c>
      <c r="AS3752" t="str">
        <f>VLOOKUP(M3752,spp!A:L,12,FALSE)</f>
        <v>LC</v>
      </c>
    </row>
    <row r="3753" spans="1:45" x14ac:dyDescent="0.3">
      <c r="A3753">
        <v>34</v>
      </c>
      <c r="B3753" s="2" t="s">
        <v>1113</v>
      </c>
      <c r="C3753" s="2" t="s">
        <v>1299</v>
      </c>
      <c r="D3753" s="2" t="s">
        <v>1311</v>
      </c>
      <c r="E3753" s="2" t="s">
        <v>1394</v>
      </c>
      <c r="F3753">
        <v>1</v>
      </c>
      <c r="G3753" s="1">
        <v>41677</v>
      </c>
      <c r="H3753" s="61">
        <v>2014</v>
      </c>
      <c r="I3753" s="5" t="s">
        <v>986</v>
      </c>
      <c r="J3753" s="1">
        <v>41680</v>
      </c>
      <c r="K3753" s="66">
        <v>4</v>
      </c>
      <c r="L3753" t="str">
        <f t="shared" si="427"/>
        <v>Somero</v>
      </c>
      <c r="M3753" s="2" t="s">
        <v>1028</v>
      </c>
      <c r="N3753" t="str">
        <f>VLOOKUP(M3753,spp!A:B,2,FALSE)</f>
        <v>Thalassoma lucasanum</v>
      </c>
      <c r="O3753">
        <f t="shared" si="426"/>
        <v>55</v>
      </c>
      <c r="P3753">
        <v>30</v>
      </c>
      <c r="Q3753">
        <v>20</v>
      </c>
      <c r="R3753">
        <v>5</v>
      </c>
      <c r="AJ3753">
        <f>VLOOKUP(M3753,spp!A:C,3,FALSE)</f>
        <v>1.261E-2</v>
      </c>
      <c r="AK3753">
        <f>VLOOKUP(M3753,spp!A:D,4,FALSE)</f>
        <v>2</v>
      </c>
      <c r="AL3753">
        <f t="shared" si="421"/>
        <v>26.4021875</v>
      </c>
      <c r="AM3753">
        <f t="shared" si="422"/>
        <v>0.66005468749999996</v>
      </c>
      <c r="AN3753">
        <f t="shared" si="423"/>
        <v>6.6005468749999991</v>
      </c>
      <c r="AO3753">
        <f t="shared" si="424"/>
        <v>6.6005468749999992E-3</v>
      </c>
      <c r="AP3753">
        <f t="shared" si="425"/>
        <v>1.1000000000000001</v>
      </c>
      <c r="AQ3753">
        <f>VLOOKUP(M3753,spp!A:H,8,FALSE)</f>
        <v>3.5</v>
      </c>
      <c r="AR3753" t="str">
        <f>VLOOKUP(M3753,spp!A:K,10,FALSE)</f>
        <v>Depredador</v>
      </c>
      <c r="AS3753" t="str">
        <f>VLOOKUP(M3753,spp!A:L,12,FALSE)</f>
        <v>LC</v>
      </c>
    </row>
    <row r="3754" spans="1:45" x14ac:dyDescent="0.3">
      <c r="A3754">
        <v>34</v>
      </c>
      <c r="B3754" s="2" t="s">
        <v>1113</v>
      </c>
      <c r="C3754" s="2" t="s">
        <v>1299</v>
      </c>
      <c r="D3754" s="2" t="s">
        <v>1311</v>
      </c>
      <c r="E3754" s="2" t="s">
        <v>1394</v>
      </c>
      <c r="F3754">
        <v>1</v>
      </c>
      <c r="G3754" s="1">
        <v>41677</v>
      </c>
      <c r="H3754" s="61">
        <v>2014</v>
      </c>
      <c r="I3754" s="5" t="s">
        <v>986</v>
      </c>
      <c r="J3754" s="1">
        <v>41680</v>
      </c>
      <c r="K3754" s="66">
        <v>4</v>
      </c>
      <c r="L3754" t="str">
        <f t="shared" si="427"/>
        <v>Somero</v>
      </c>
      <c r="M3754" s="2" t="s">
        <v>1019</v>
      </c>
      <c r="N3754" t="str">
        <f>VLOOKUP(M3754,spp!A:B,2,FALSE)</f>
        <v>Stegastes acapulcoensis</v>
      </c>
      <c r="O3754">
        <f t="shared" si="426"/>
        <v>4</v>
      </c>
      <c r="P3754">
        <v>3</v>
      </c>
      <c r="Q3754">
        <v>1</v>
      </c>
      <c r="AJ3754">
        <f>VLOOKUP(M3754,spp!A:C,3,FALSE)</f>
        <v>3.49E-2</v>
      </c>
      <c r="AK3754">
        <f>VLOOKUP(M3754,spp!A:D,4,FALSE)</f>
        <v>2</v>
      </c>
      <c r="AL3754">
        <f t="shared" si="421"/>
        <v>2.6175000000000002</v>
      </c>
      <c r="AM3754">
        <f t="shared" si="422"/>
        <v>6.543750000000001E-2</v>
      </c>
      <c r="AN3754">
        <f t="shared" si="423"/>
        <v>0.65437500000000015</v>
      </c>
      <c r="AO3754">
        <f t="shared" si="424"/>
        <v>6.5437500000000012E-4</v>
      </c>
      <c r="AP3754">
        <f t="shared" si="425"/>
        <v>0.08</v>
      </c>
      <c r="AQ3754">
        <f>VLOOKUP(M3754,spp!A:H,8,FALSE)</f>
        <v>2</v>
      </c>
      <c r="AR3754" t="str">
        <f>VLOOKUP(M3754,spp!A:K,10,FALSE)</f>
        <v>Herbívoro</v>
      </c>
      <c r="AS3754" t="str">
        <f>VLOOKUP(M3754,spp!A:L,12,FALSE)</f>
        <v>LC</v>
      </c>
    </row>
    <row r="3755" spans="1:45" x14ac:dyDescent="0.3">
      <c r="A3755">
        <v>34</v>
      </c>
      <c r="B3755" s="2" t="s">
        <v>1113</v>
      </c>
      <c r="C3755" s="2" t="s">
        <v>1299</v>
      </c>
      <c r="D3755" s="2" t="s">
        <v>1311</v>
      </c>
      <c r="E3755" s="2" t="s">
        <v>1394</v>
      </c>
      <c r="F3755">
        <v>1</v>
      </c>
      <c r="G3755" s="1">
        <v>41677</v>
      </c>
      <c r="H3755" s="61">
        <v>2014</v>
      </c>
      <c r="I3755" s="5" t="s">
        <v>986</v>
      </c>
      <c r="J3755" s="1">
        <v>41680</v>
      </c>
      <c r="K3755" s="66">
        <v>4</v>
      </c>
      <c r="L3755" t="str">
        <f t="shared" si="427"/>
        <v>Somero</v>
      </c>
      <c r="M3755" s="2" t="s">
        <v>1050</v>
      </c>
      <c r="N3755" t="str">
        <f>VLOOKUP(M3755,spp!A:B,2,FALSE)</f>
        <v>Stegastes flavilatus</v>
      </c>
      <c r="O3755">
        <f t="shared" si="426"/>
        <v>17</v>
      </c>
      <c r="P3755">
        <v>4</v>
      </c>
      <c r="Q3755">
        <v>13</v>
      </c>
      <c r="AJ3755">
        <f>VLOOKUP(M3755,spp!A:C,3,FALSE)</f>
        <v>3.49E-2</v>
      </c>
      <c r="AK3755">
        <f>VLOOKUP(M3755,spp!A:D,4,FALSE)</f>
        <v>2</v>
      </c>
      <c r="AL3755">
        <f t="shared" si="421"/>
        <v>26.393124999999998</v>
      </c>
      <c r="AM3755">
        <f t="shared" si="422"/>
        <v>0.65982812499999999</v>
      </c>
      <c r="AN3755">
        <f t="shared" si="423"/>
        <v>6.5982812499999994</v>
      </c>
      <c r="AO3755">
        <f t="shared" si="424"/>
        <v>6.5982812499999991E-3</v>
      </c>
      <c r="AP3755">
        <f t="shared" si="425"/>
        <v>0.34</v>
      </c>
      <c r="AQ3755">
        <f>VLOOKUP(M3755,spp!A:H,8,FALSE)</f>
        <v>2</v>
      </c>
      <c r="AR3755" t="str">
        <f>VLOOKUP(M3755,spp!A:K,10,FALSE)</f>
        <v>Herbívoro</v>
      </c>
      <c r="AS3755" t="str">
        <f>VLOOKUP(M3755,spp!A:L,12,FALSE)</f>
        <v>LC</v>
      </c>
    </row>
    <row r="3756" spans="1:45" x14ac:dyDescent="0.3">
      <c r="A3756">
        <v>34</v>
      </c>
      <c r="B3756" s="2" t="s">
        <v>1113</v>
      </c>
      <c r="C3756" s="2" t="s">
        <v>1299</v>
      </c>
      <c r="D3756" s="2" t="s">
        <v>1311</v>
      </c>
      <c r="E3756" s="2" t="s">
        <v>1394</v>
      </c>
      <c r="F3756">
        <v>1</v>
      </c>
      <c r="G3756" s="1">
        <v>41677</v>
      </c>
      <c r="H3756" s="61">
        <v>2014</v>
      </c>
      <c r="I3756" s="5" t="s">
        <v>986</v>
      </c>
      <c r="J3756" s="1">
        <v>41680</v>
      </c>
      <c r="K3756" s="66">
        <v>4</v>
      </c>
      <c r="L3756" t="str">
        <f t="shared" si="427"/>
        <v>Somero</v>
      </c>
      <c r="M3756" s="2" t="s">
        <v>1026</v>
      </c>
      <c r="N3756" t="str">
        <f>VLOOKUP(M3756,spp!A:B,2,FALSE)</f>
        <v>Microspathodon dorsalis</v>
      </c>
      <c r="O3756">
        <f t="shared" si="426"/>
        <v>1</v>
      </c>
      <c r="R3756">
        <v>1</v>
      </c>
      <c r="AJ3756">
        <f>VLOOKUP(M3756,spp!A:C,3,FALSE)</f>
        <v>2</v>
      </c>
      <c r="AK3756">
        <f>VLOOKUP(M3756,spp!A:D,4,FALSE)</f>
        <v>3</v>
      </c>
      <c r="AL3756">
        <f t="shared" si="421"/>
        <v>3906.25</v>
      </c>
      <c r="AM3756">
        <f t="shared" si="422"/>
        <v>97.65625</v>
      </c>
      <c r="AN3756">
        <f t="shared" si="423"/>
        <v>976.5625</v>
      </c>
      <c r="AO3756">
        <f t="shared" si="424"/>
        <v>0.9765625</v>
      </c>
      <c r="AP3756">
        <f t="shared" si="425"/>
        <v>0.02</v>
      </c>
      <c r="AQ3756">
        <f>VLOOKUP(M3756,spp!A:H,8,FALSE)</f>
        <v>2.1</v>
      </c>
      <c r="AR3756" t="str">
        <f>VLOOKUP(M3756,spp!A:K,10,FALSE)</f>
        <v>Herbívoro</v>
      </c>
      <c r="AS3756" t="str">
        <f>VLOOKUP(M3756,spp!A:L,12,FALSE)</f>
        <v>LC</v>
      </c>
    </row>
    <row r="3757" spans="1:45" x14ac:dyDescent="0.3">
      <c r="A3757">
        <v>34</v>
      </c>
      <c r="B3757" s="2" t="s">
        <v>1113</v>
      </c>
      <c r="C3757" s="2" t="s">
        <v>1299</v>
      </c>
      <c r="D3757" s="2" t="s">
        <v>1311</v>
      </c>
      <c r="E3757" s="2" t="s">
        <v>1394</v>
      </c>
      <c r="F3757">
        <v>1</v>
      </c>
      <c r="G3757" s="1">
        <v>41677</v>
      </c>
      <c r="H3757" s="61">
        <v>2014</v>
      </c>
      <c r="I3757" s="5" t="s">
        <v>986</v>
      </c>
      <c r="J3757" s="1">
        <v>41680</v>
      </c>
      <c r="K3757" s="66">
        <v>4</v>
      </c>
      <c r="L3757" t="str">
        <f t="shared" si="427"/>
        <v>Somero</v>
      </c>
      <c r="M3757" s="2" t="s">
        <v>1017</v>
      </c>
      <c r="N3757" t="str">
        <f>VLOOKUP(M3757,spp!A:B,2,FALSE)</f>
        <v>Halichoeres dispilus</v>
      </c>
      <c r="O3757">
        <f t="shared" si="426"/>
        <v>3</v>
      </c>
      <c r="Q3757">
        <v>2</v>
      </c>
      <c r="R3757">
        <v>1</v>
      </c>
      <c r="AJ3757">
        <f>VLOOKUP(M3757,spp!A:C,3,FALSE)</f>
        <v>1.26E-2</v>
      </c>
      <c r="AK3757">
        <f>VLOOKUP(M3757,spp!A:D,4,FALSE)</f>
        <v>3</v>
      </c>
      <c r="AL3757">
        <f t="shared" si="421"/>
        <v>35.240625000000001</v>
      </c>
      <c r="AM3757">
        <f t="shared" si="422"/>
        <v>0.88101562500000008</v>
      </c>
      <c r="AN3757">
        <f t="shared" si="423"/>
        <v>8.8101562500000004</v>
      </c>
      <c r="AO3757">
        <f t="shared" si="424"/>
        <v>8.8101562500000011E-3</v>
      </c>
      <c r="AP3757">
        <f t="shared" si="425"/>
        <v>0.06</v>
      </c>
      <c r="AQ3757">
        <f>VLOOKUP(M3757,spp!A:H,8,FALSE)</f>
        <v>3.9</v>
      </c>
      <c r="AR3757" t="str">
        <f>VLOOKUP(M3757,spp!A:K,10,FALSE)</f>
        <v>Depredador</v>
      </c>
      <c r="AS3757" t="str">
        <f>VLOOKUP(M3757,spp!A:L,12,FALSE)</f>
        <v>LC</v>
      </c>
    </row>
    <row r="3758" spans="1:45" x14ac:dyDescent="0.3">
      <c r="A3758">
        <v>34</v>
      </c>
      <c r="B3758" s="2" t="s">
        <v>1113</v>
      </c>
      <c r="C3758" s="2" t="s">
        <v>1299</v>
      </c>
      <c r="D3758" s="2" t="s">
        <v>1311</v>
      </c>
      <c r="E3758" s="2" t="s">
        <v>1394</v>
      </c>
      <c r="F3758">
        <v>1</v>
      </c>
      <c r="G3758" s="1">
        <v>41677</v>
      </c>
      <c r="H3758" s="61">
        <v>2014</v>
      </c>
      <c r="I3758" s="5" t="s">
        <v>986</v>
      </c>
      <c r="J3758" s="1">
        <v>41680</v>
      </c>
      <c r="K3758" s="66">
        <v>4</v>
      </c>
      <c r="L3758" t="str">
        <f t="shared" si="427"/>
        <v>Somero</v>
      </c>
      <c r="M3758" s="2" t="s">
        <v>1058</v>
      </c>
      <c r="N3758" t="str">
        <f>VLOOKUP(M3758,spp!A:B,2,FALSE)</f>
        <v>Serranus psittacinus</v>
      </c>
      <c r="O3758">
        <f t="shared" si="426"/>
        <v>3</v>
      </c>
      <c r="P3758">
        <v>3</v>
      </c>
      <c r="AJ3758">
        <f>VLOOKUP(M3758,spp!A:C,3,FALSE)</f>
        <v>1</v>
      </c>
      <c r="AK3758">
        <f>VLOOKUP(M3758,spp!A:D,4,FALSE)</f>
        <v>2</v>
      </c>
      <c r="AL3758">
        <f t="shared" si="421"/>
        <v>18.75</v>
      </c>
      <c r="AM3758">
        <f t="shared" si="422"/>
        <v>0.46875</v>
      </c>
      <c r="AN3758">
        <f t="shared" si="423"/>
        <v>4.6875</v>
      </c>
      <c r="AO3758">
        <f t="shared" si="424"/>
        <v>4.6874999999999998E-3</v>
      </c>
      <c r="AP3758">
        <f t="shared" si="425"/>
        <v>0.06</v>
      </c>
      <c r="AQ3758">
        <f>VLOOKUP(M3758,spp!A:H,8,FALSE)</f>
        <v>3.6</v>
      </c>
      <c r="AR3758" t="str">
        <f>VLOOKUP(M3758,spp!A:K,10,FALSE)</f>
        <v>Depredador</v>
      </c>
      <c r="AS3758" t="str">
        <f>VLOOKUP(M3758,spp!A:L,12,FALSE)</f>
        <v>LC</v>
      </c>
    </row>
    <row r="3759" spans="1:45" x14ac:dyDescent="0.3">
      <c r="A3759">
        <v>34</v>
      </c>
      <c r="B3759" s="2" t="s">
        <v>1113</v>
      </c>
      <c r="C3759" s="2" t="s">
        <v>1299</v>
      </c>
      <c r="D3759" s="2" t="s">
        <v>1311</v>
      </c>
      <c r="E3759" s="2" t="s">
        <v>1394</v>
      </c>
      <c r="F3759">
        <v>1</v>
      </c>
      <c r="G3759" s="1">
        <v>41677</v>
      </c>
      <c r="H3759" s="61">
        <v>2014</v>
      </c>
      <c r="I3759" s="5" t="s">
        <v>986</v>
      </c>
      <c r="J3759" s="1">
        <v>41680</v>
      </c>
      <c r="K3759" s="66">
        <v>4</v>
      </c>
      <c r="L3759" t="str">
        <f t="shared" si="427"/>
        <v>Somero</v>
      </c>
      <c r="M3759" s="2" t="s">
        <v>1038</v>
      </c>
      <c r="N3759" t="str">
        <f>VLOOKUP(M3759,spp!A:B,2,FALSE)</f>
        <v>Holacanthus passer</v>
      </c>
      <c r="O3759">
        <f t="shared" si="426"/>
        <v>1</v>
      </c>
      <c r="R3759">
        <v>1</v>
      </c>
      <c r="AJ3759">
        <f>VLOOKUP(M3759,spp!A:C,3,FALSE)</f>
        <v>2</v>
      </c>
      <c r="AK3759">
        <f>VLOOKUP(M3759,spp!A:D,4,FALSE)</f>
        <v>3</v>
      </c>
      <c r="AL3759">
        <f t="shared" si="421"/>
        <v>3906.25</v>
      </c>
      <c r="AM3759">
        <f t="shared" si="422"/>
        <v>97.65625</v>
      </c>
      <c r="AN3759">
        <f t="shared" si="423"/>
        <v>976.5625</v>
      </c>
      <c r="AO3759">
        <f t="shared" si="424"/>
        <v>0.9765625</v>
      </c>
      <c r="AP3759">
        <f t="shared" si="425"/>
        <v>0.02</v>
      </c>
      <c r="AQ3759">
        <f>VLOOKUP(M3759,spp!A:H,8,FALSE)</f>
        <v>2.6</v>
      </c>
      <c r="AR3759" t="str">
        <f>VLOOKUP(M3759,spp!A:K,10,FALSE)</f>
        <v>Herbívoro</v>
      </c>
      <c r="AS3759" t="str">
        <f>VLOOKUP(M3759,spp!A:L,12,FALSE)</f>
        <v>LC</v>
      </c>
    </row>
    <row r="3760" spans="1:45" x14ac:dyDescent="0.3">
      <c r="A3760">
        <v>34</v>
      </c>
      <c r="B3760" s="2" t="s">
        <v>1113</v>
      </c>
      <c r="C3760" s="2" t="s">
        <v>1299</v>
      </c>
      <c r="D3760" s="2" t="s">
        <v>1311</v>
      </c>
      <c r="E3760" s="2" t="s">
        <v>1394</v>
      </c>
      <c r="F3760">
        <v>2</v>
      </c>
      <c r="G3760" s="1">
        <v>41677</v>
      </c>
      <c r="H3760" s="61">
        <v>2014</v>
      </c>
      <c r="I3760" s="5" t="s">
        <v>986</v>
      </c>
      <c r="J3760" s="1">
        <v>41680</v>
      </c>
      <c r="K3760" s="66">
        <v>3.8</v>
      </c>
      <c r="L3760" t="str">
        <f t="shared" si="427"/>
        <v>Somero</v>
      </c>
      <c r="M3760" s="2" t="s">
        <v>1017</v>
      </c>
      <c r="N3760" t="str">
        <f>VLOOKUP(M3760,spp!A:B,2,FALSE)</f>
        <v>Halichoeres dispilus</v>
      </c>
      <c r="O3760">
        <f t="shared" si="426"/>
        <v>4</v>
      </c>
      <c r="P3760">
        <v>4</v>
      </c>
      <c r="AJ3760">
        <f>VLOOKUP(M3760,spp!A:C,3,FALSE)</f>
        <v>1.26E-2</v>
      </c>
      <c r="AK3760">
        <f>VLOOKUP(M3760,spp!A:D,4,FALSE)</f>
        <v>3</v>
      </c>
      <c r="AL3760">
        <f t="shared" si="421"/>
        <v>0.78749999999999998</v>
      </c>
      <c r="AM3760">
        <f t="shared" si="422"/>
        <v>1.96875E-2</v>
      </c>
      <c r="AN3760">
        <f t="shared" si="423"/>
        <v>0.19687499999999999</v>
      </c>
      <c r="AO3760">
        <f t="shared" si="424"/>
        <v>1.96875E-4</v>
      </c>
      <c r="AP3760">
        <f t="shared" si="425"/>
        <v>0.08</v>
      </c>
      <c r="AQ3760">
        <f>VLOOKUP(M3760,spp!A:H,8,FALSE)</f>
        <v>3.9</v>
      </c>
      <c r="AR3760" t="str">
        <f>VLOOKUP(M3760,spp!A:K,10,FALSE)</f>
        <v>Depredador</v>
      </c>
      <c r="AS3760" t="str">
        <f>VLOOKUP(M3760,spp!A:L,12,FALSE)</f>
        <v>LC</v>
      </c>
    </row>
    <row r="3761" spans="1:45" x14ac:dyDescent="0.3">
      <c r="A3761">
        <v>34</v>
      </c>
      <c r="B3761" s="2" t="s">
        <v>1113</v>
      </c>
      <c r="C3761" s="2" t="s">
        <v>1299</v>
      </c>
      <c r="D3761" s="2" t="s">
        <v>1311</v>
      </c>
      <c r="E3761" s="2" t="s">
        <v>1394</v>
      </c>
      <c r="F3761">
        <v>2</v>
      </c>
      <c r="G3761" s="1">
        <v>41677</v>
      </c>
      <c r="H3761" s="61">
        <v>2014</v>
      </c>
      <c r="I3761" s="5" t="s">
        <v>986</v>
      </c>
      <c r="J3761" s="1">
        <v>41680</v>
      </c>
      <c r="K3761" s="66">
        <v>3.8</v>
      </c>
      <c r="L3761" t="str">
        <f t="shared" si="427"/>
        <v>Somero</v>
      </c>
      <c r="M3761" s="2" t="s">
        <v>1029</v>
      </c>
      <c r="N3761" t="str">
        <f>VLOOKUP(M3761,spp!A:B,2,FALSE)</f>
        <v>Cirrhitus rivulatus</v>
      </c>
      <c r="O3761">
        <f t="shared" si="426"/>
        <v>1</v>
      </c>
      <c r="R3761">
        <v>1</v>
      </c>
      <c r="AJ3761">
        <f>VLOOKUP(M3761,spp!A:C,3,FALSE)</f>
        <v>2.76E-2</v>
      </c>
      <c r="AK3761">
        <f>VLOOKUP(M3761,spp!A:D,4,FALSE)</f>
        <v>3</v>
      </c>
      <c r="AL3761">
        <f t="shared" si="421"/>
        <v>53.90625</v>
      </c>
      <c r="AM3761">
        <f t="shared" si="422"/>
        <v>1.34765625</v>
      </c>
      <c r="AN3761">
        <f t="shared" si="423"/>
        <v>13.4765625</v>
      </c>
      <c r="AO3761">
        <f t="shared" si="424"/>
        <v>1.3476562500000001E-2</v>
      </c>
      <c r="AP3761">
        <f t="shared" si="425"/>
        <v>0.02</v>
      </c>
      <c r="AQ3761">
        <f>VLOOKUP(M3761,spp!A:H,8,FALSE)</f>
        <v>4</v>
      </c>
      <c r="AR3761" t="str">
        <f>VLOOKUP(M3761,spp!A:K,10,FALSE)</f>
        <v>Depredador Tope</v>
      </c>
      <c r="AS3761" t="str">
        <f>VLOOKUP(M3761,spp!A:L,12,FALSE)</f>
        <v>LC</v>
      </c>
    </row>
    <row r="3762" spans="1:45" x14ac:dyDescent="0.3">
      <c r="A3762">
        <v>34</v>
      </c>
      <c r="B3762" s="2" t="s">
        <v>1113</v>
      </c>
      <c r="C3762" s="2" t="s">
        <v>1299</v>
      </c>
      <c r="D3762" s="2" t="s">
        <v>1311</v>
      </c>
      <c r="E3762" s="2" t="s">
        <v>1394</v>
      </c>
      <c r="F3762">
        <v>2</v>
      </c>
      <c r="G3762" s="1">
        <v>41677</v>
      </c>
      <c r="H3762" s="61">
        <v>2014</v>
      </c>
      <c r="I3762" s="5" t="s">
        <v>986</v>
      </c>
      <c r="J3762" s="1">
        <v>41680</v>
      </c>
      <c r="K3762" s="66">
        <v>3.8</v>
      </c>
      <c r="L3762" t="str">
        <f t="shared" si="427"/>
        <v>Somero</v>
      </c>
      <c r="M3762" s="2" t="s">
        <v>1020</v>
      </c>
      <c r="N3762" t="str">
        <f>VLOOKUP(M3762,spp!A:B,2,FALSE)</f>
        <v>Plagiotremus azaleus</v>
      </c>
      <c r="O3762">
        <f t="shared" si="426"/>
        <v>4</v>
      </c>
      <c r="P3762">
        <v>4</v>
      </c>
      <c r="AJ3762">
        <f>VLOOKUP(M3762,spp!A:C,3,FALSE)</f>
        <v>4</v>
      </c>
      <c r="AK3762">
        <f>VLOOKUP(M3762,spp!A:D,4,FALSE)</f>
        <v>3</v>
      </c>
      <c r="AL3762">
        <f t="shared" si="421"/>
        <v>250</v>
      </c>
      <c r="AM3762">
        <f t="shared" si="422"/>
        <v>6.25</v>
      </c>
      <c r="AN3762">
        <f t="shared" si="423"/>
        <v>62.5</v>
      </c>
      <c r="AO3762">
        <f t="shared" si="424"/>
        <v>6.25E-2</v>
      </c>
      <c r="AP3762">
        <f t="shared" si="425"/>
        <v>0.08</v>
      </c>
      <c r="AQ3762">
        <f>VLOOKUP(M3762,spp!A:H,8,FALSE)</f>
        <v>4</v>
      </c>
      <c r="AR3762" t="str">
        <f>VLOOKUP(M3762,spp!A:K,10,FALSE)</f>
        <v>Depredador Tope</v>
      </c>
      <c r="AS3762" t="str">
        <f>VLOOKUP(M3762,spp!A:L,12,FALSE)</f>
        <v>LC</v>
      </c>
    </row>
    <row r="3763" spans="1:45" x14ac:dyDescent="0.3">
      <c r="A3763">
        <v>34</v>
      </c>
      <c r="B3763" s="2" t="s">
        <v>1113</v>
      </c>
      <c r="C3763" s="2" t="s">
        <v>1299</v>
      </c>
      <c r="D3763" s="2" t="s">
        <v>1311</v>
      </c>
      <c r="E3763" s="2" t="s">
        <v>1394</v>
      </c>
      <c r="F3763">
        <v>2</v>
      </c>
      <c r="G3763" s="1">
        <v>41677</v>
      </c>
      <c r="H3763" s="61">
        <v>2014</v>
      </c>
      <c r="I3763" s="5" t="s">
        <v>986</v>
      </c>
      <c r="J3763" s="1">
        <v>41680</v>
      </c>
      <c r="K3763" s="66">
        <v>3.8</v>
      </c>
      <c r="L3763" t="str">
        <f t="shared" si="427"/>
        <v>Somero</v>
      </c>
      <c r="M3763" s="2" t="s">
        <v>1028</v>
      </c>
      <c r="N3763" t="str">
        <f>VLOOKUP(M3763,spp!A:B,2,FALSE)</f>
        <v>Thalassoma lucasanum</v>
      </c>
      <c r="O3763">
        <f t="shared" si="426"/>
        <v>48</v>
      </c>
      <c r="P3763">
        <v>30</v>
      </c>
      <c r="Q3763">
        <v>18</v>
      </c>
      <c r="AJ3763">
        <f>VLOOKUP(M3763,spp!A:C,3,FALSE)</f>
        <v>1.261E-2</v>
      </c>
      <c r="AK3763">
        <f>VLOOKUP(M3763,spp!A:D,4,FALSE)</f>
        <v>2</v>
      </c>
      <c r="AL3763">
        <f t="shared" si="421"/>
        <v>15.132000000000001</v>
      </c>
      <c r="AM3763">
        <f t="shared" si="422"/>
        <v>0.37830000000000003</v>
      </c>
      <c r="AN3763">
        <f t="shared" si="423"/>
        <v>3.7830000000000004</v>
      </c>
      <c r="AO3763">
        <f t="shared" si="424"/>
        <v>3.7830000000000003E-3</v>
      </c>
      <c r="AP3763">
        <f t="shared" si="425"/>
        <v>0.96</v>
      </c>
      <c r="AQ3763">
        <f>VLOOKUP(M3763,spp!A:H,8,FALSE)</f>
        <v>3.5</v>
      </c>
      <c r="AR3763" t="str">
        <f>VLOOKUP(M3763,spp!A:K,10,FALSE)</f>
        <v>Depredador</v>
      </c>
      <c r="AS3763" t="str">
        <f>VLOOKUP(M3763,spp!A:L,12,FALSE)</f>
        <v>LC</v>
      </c>
    </row>
    <row r="3764" spans="1:45" x14ac:dyDescent="0.3">
      <c r="A3764">
        <v>34</v>
      </c>
      <c r="B3764" s="2" t="s">
        <v>1113</v>
      </c>
      <c r="C3764" s="2" t="s">
        <v>1299</v>
      </c>
      <c r="D3764" s="2" t="s">
        <v>1311</v>
      </c>
      <c r="E3764" s="2" t="s">
        <v>1394</v>
      </c>
      <c r="F3764">
        <v>2</v>
      </c>
      <c r="G3764" s="1">
        <v>41677</v>
      </c>
      <c r="H3764" s="61">
        <v>2014</v>
      </c>
      <c r="I3764" s="5" t="s">
        <v>986</v>
      </c>
      <c r="J3764" s="1">
        <v>41680</v>
      </c>
      <c r="K3764" s="66">
        <v>3.8</v>
      </c>
      <c r="L3764" t="str">
        <f t="shared" si="427"/>
        <v>Somero</v>
      </c>
      <c r="M3764" s="2" t="s">
        <v>1025</v>
      </c>
      <c r="N3764" t="str">
        <f>VLOOKUP(M3764,spp!A:B,2,FALSE)</f>
        <v>Abudefduf troschelii</v>
      </c>
      <c r="O3764">
        <f t="shared" si="426"/>
        <v>30</v>
      </c>
      <c r="R3764">
        <v>30</v>
      </c>
      <c r="AJ3764">
        <f>VLOOKUP(M3764,spp!A:C,3,FALSE)</f>
        <v>1.6E-2</v>
      </c>
      <c r="AK3764">
        <f>VLOOKUP(M3764,spp!A:D,4,FALSE)</f>
        <v>3</v>
      </c>
      <c r="AL3764">
        <f t="shared" si="421"/>
        <v>937.5</v>
      </c>
      <c r="AM3764">
        <f t="shared" si="422"/>
        <v>23.4375</v>
      </c>
      <c r="AN3764">
        <f t="shared" si="423"/>
        <v>234.375</v>
      </c>
      <c r="AO3764">
        <f t="shared" si="424"/>
        <v>0.234375</v>
      </c>
      <c r="AP3764">
        <f t="shared" si="425"/>
        <v>0.6</v>
      </c>
      <c r="AQ3764">
        <f>VLOOKUP(M3764,spp!A:H,8,FALSE)</f>
        <v>3</v>
      </c>
      <c r="AR3764" t="str">
        <f>VLOOKUP(M3764,spp!A:K,10,FALSE)</f>
        <v>Planctívoro</v>
      </c>
      <c r="AS3764" t="str">
        <f>VLOOKUP(M3764,spp!A:L,12,FALSE)</f>
        <v>LC</v>
      </c>
    </row>
    <row r="3765" spans="1:45" x14ac:dyDescent="0.3">
      <c r="A3765">
        <v>34</v>
      </c>
      <c r="B3765" s="2" t="s">
        <v>1113</v>
      </c>
      <c r="C3765" s="2" t="s">
        <v>1299</v>
      </c>
      <c r="D3765" s="2" t="s">
        <v>1311</v>
      </c>
      <c r="E3765" s="2" t="s">
        <v>1394</v>
      </c>
      <c r="F3765">
        <v>2</v>
      </c>
      <c r="G3765" s="1">
        <v>41677</v>
      </c>
      <c r="H3765" s="61">
        <v>2014</v>
      </c>
      <c r="I3765" s="5" t="s">
        <v>986</v>
      </c>
      <c r="J3765" s="1">
        <v>41680</v>
      </c>
      <c r="K3765" s="66">
        <v>3.8</v>
      </c>
      <c r="L3765" t="str">
        <f t="shared" si="427"/>
        <v>Somero</v>
      </c>
      <c r="M3765" s="2" t="s">
        <v>1042</v>
      </c>
      <c r="N3765" t="str">
        <f>VLOOKUP(M3765,spp!A:B,2,FALSE)</f>
        <v>Bodianus diplotaenia</v>
      </c>
      <c r="O3765">
        <f t="shared" si="426"/>
        <v>2</v>
      </c>
      <c r="Q3765">
        <v>1</v>
      </c>
      <c r="R3765">
        <v>1</v>
      </c>
      <c r="AJ3765">
        <f>VLOOKUP(M3765,spp!A:C,3,FALSE)</f>
        <v>2.01E-2</v>
      </c>
      <c r="AK3765">
        <f>VLOOKUP(M3765,spp!A:D,4,FALSE)</f>
        <v>2</v>
      </c>
      <c r="AL3765">
        <f t="shared" si="421"/>
        <v>4.2712500000000002</v>
      </c>
      <c r="AM3765">
        <f t="shared" si="422"/>
        <v>0.10678125000000001</v>
      </c>
      <c r="AN3765">
        <f t="shared" si="423"/>
        <v>1.0678125000000001</v>
      </c>
      <c r="AO3765">
        <f t="shared" si="424"/>
        <v>1.0678125E-3</v>
      </c>
      <c r="AP3765">
        <f t="shared" si="425"/>
        <v>0.04</v>
      </c>
      <c r="AQ3765">
        <f>VLOOKUP(M3765,spp!A:H,8,FALSE)</f>
        <v>3.4</v>
      </c>
      <c r="AR3765" t="str">
        <f>VLOOKUP(M3765,spp!A:K,10,FALSE)</f>
        <v>Depredador</v>
      </c>
      <c r="AS3765" t="str">
        <f>VLOOKUP(M3765,spp!A:L,12,FALSE)</f>
        <v>LC</v>
      </c>
    </row>
    <row r="3766" spans="1:45" x14ac:dyDescent="0.3">
      <c r="A3766">
        <v>34</v>
      </c>
      <c r="B3766" s="2" t="s">
        <v>1113</v>
      </c>
      <c r="C3766" s="2" t="s">
        <v>1299</v>
      </c>
      <c r="D3766" s="2" t="s">
        <v>1311</v>
      </c>
      <c r="E3766" s="2" t="s">
        <v>1394</v>
      </c>
      <c r="F3766">
        <v>2</v>
      </c>
      <c r="G3766" s="1">
        <v>41677</v>
      </c>
      <c r="H3766" s="61">
        <v>2014</v>
      </c>
      <c r="I3766" s="5" t="s">
        <v>986</v>
      </c>
      <c r="J3766" s="1">
        <v>41680</v>
      </c>
      <c r="K3766" s="66">
        <v>3.8</v>
      </c>
      <c r="L3766" t="str">
        <f t="shared" si="427"/>
        <v>Somero</v>
      </c>
      <c r="M3766" s="2" t="s">
        <v>1019</v>
      </c>
      <c r="N3766" t="str">
        <f>VLOOKUP(M3766,spp!A:B,2,FALSE)</f>
        <v>Stegastes acapulcoensis</v>
      </c>
      <c r="O3766">
        <f t="shared" si="426"/>
        <v>22</v>
      </c>
      <c r="P3766">
        <v>2</v>
      </c>
      <c r="R3766">
        <v>20</v>
      </c>
      <c r="AJ3766">
        <f>VLOOKUP(M3766,spp!A:C,3,FALSE)</f>
        <v>3.49E-2</v>
      </c>
      <c r="AK3766">
        <f>VLOOKUP(M3766,spp!A:D,4,FALSE)</f>
        <v>2</v>
      </c>
      <c r="AL3766">
        <f t="shared" si="421"/>
        <v>109.49875</v>
      </c>
      <c r="AM3766">
        <f t="shared" si="422"/>
        <v>2.7374687500000001</v>
      </c>
      <c r="AN3766">
        <f t="shared" si="423"/>
        <v>27.3746875</v>
      </c>
      <c r="AO3766">
        <f t="shared" si="424"/>
        <v>2.7374687500000001E-2</v>
      </c>
      <c r="AP3766">
        <f t="shared" si="425"/>
        <v>0.44</v>
      </c>
      <c r="AQ3766">
        <f>VLOOKUP(M3766,spp!A:H,8,FALSE)</f>
        <v>2</v>
      </c>
      <c r="AR3766" t="str">
        <f>VLOOKUP(M3766,spp!A:K,10,FALSE)</f>
        <v>Herbívoro</v>
      </c>
      <c r="AS3766" t="str">
        <f>VLOOKUP(M3766,spp!A:L,12,FALSE)</f>
        <v>LC</v>
      </c>
    </row>
    <row r="3767" spans="1:45" x14ac:dyDescent="0.3">
      <c r="A3767">
        <v>34</v>
      </c>
      <c r="B3767" s="2" t="s">
        <v>1113</v>
      </c>
      <c r="C3767" s="2" t="s">
        <v>1299</v>
      </c>
      <c r="D3767" s="2" t="s">
        <v>1311</v>
      </c>
      <c r="E3767" s="2" t="s">
        <v>1394</v>
      </c>
      <c r="F3767">
        <v>2</v>
      </c>
      <c r="G3767" s="1">
        <v>41677</v>
      </c>
      <c r="H3767" s="61">
        <v>2014</v>
      </c>
      <c r="I3767" s="5" t="s">
        <v>986</v>
      </c>
      <c r="J3767" s="1">
        <v>41680</v>
      </c>
      <c r="K3767" s="66">
        <v>3.8</v>
      </c>
      <c r="L3767" t="str">
        <f t="shared" si="427"/>
        <v>Somero</v>
      </c>
      <c r="M3767" s="2" t="s">
        <v>1038</v>
      </c>
      <c r="N3767" t="str">
        <f>VLOOKUP(M3767,spp!A:B,2,FALSE)</f>
        <v>Holacanthus passer</v>
      </c>
      <c r="O3767">
        <f t="shared" si="426"/>
        <v>1</v>
      </c>
      <c r="S3767">
        <v>1</v>
      </c>
      <c r="AJ3767">
        <f>VLOOKUP(M3767,spp!A:C,3,FALSE)</f>
        <v>2</v>
      </c>
      <c r="AK3767">
        <f>VLOOKUP(M3767,spp!A:D,4,FALSE)</f>
        <v>3</v>
      </c>
      <c r="AL3767">
        <f t="shared" si="421"/>
        <v>10718.75</v>
      </c>
      <c r="AM3767">
        <f t="shared" si="422"/>
        <v>267.96875</v>
      </c>
      <c r="AN3767">
        <f t="shared" si="423"/>
        <v>2679.6875</v>
      </c>
      <c r="AO3767">
        <f t="shared" si="424"/>
        <v>2.6796875</v>
      </c>
      <c r="AP3767">
        <f t="shared" si="425"/>
        <v>0.02</v>
      </c>
      <c r="AQ3767">
        <f>VLOOKUP(M3767,spp!A:H,8,FALSE)</f>
        <v>2.6</v>
      </c>
      <c r="AR3767" t="str">
        <f>VLOOKUP(M3767,spp!A:K,10,FALSE)</f>
        <v>Herbívoro</v>
      </c>
      <c r="AS3767" t="str">
        <f>VLOOKUP(M3767,spp!A:L,12,FALSE)</f>
        <v>LC</v>
      </c>
    </row>
    <row r="3768" spans="1:45" x14ac:dyDescent="0.3">
      <c r="A3768">
        <v>34</v>
      </c>
      <c r="B3768" s="2" t="s">
        <v>1113</v>
      </c>
      <c r="C3768" s="2" t="s">
        <v>1299</v>
      </c>
      <c r="D3768" s="2" t="s">
        <v>1311</v>
      </c>
      <c r="E3768" s="2" t="s">
        <v>1394</v>
      </c>
      <c r="F3768">
        <v>2</v>
      </c>
      <c r="G3768" s="1">
        <v>41677</v>
      </c>
      <c r="H3768" s="61">
        <v>2014</v>
      </c>
      <c r="I3768" s="5" t="s">
        <v>986</v>
      </c>
      <c r="J3768" s="1">
        <v>41680</v>
      </c>
      <c r="K3768" s="66">
        <v>3.8</v>
      </c>
      <c r="L3768" t="str">
        <f t="shared" si="427"/>
        <v>Somero</v>
      </c>
      <c r="M3768" s="2" t="s">
        <v>1041</v>
      </c>
      <c r="N3768" t="str">
        <f>VLOOKUP(M3768,spp!A:B,2,FALSE)</f>
        <v>Chromis atrilobata</v>
      </c>
      <c r="O3768">
        <f t="shared" si="426"/>
        <v>100</v>
      </c>
      <c r="Q3768">
        <v>100</v>
      </c>
      <c r="AJ3768">
        <f>VLOOKUP(M3768,spp!A:C,3,FALSE)</f>
        <v>5</v>
      </c>
      <c r="AK3768">
        <f>VLOOKUP(M3768,spp!A:D,4,FALSE)</f>
        <v>3.41655</v>
      </c>
      <c r="AL3768">
        <f t="shared" si="421"/>
        <v>488270.58725941926</v>
      </c>
      <c r="AM3768">
        <f t="shared" si="422"/>
        <v>12206.764681485482</v>
      </c>
      <c r="AN3768">
        <f t="shared" si="423"/>
        <v>122067.64681485482</v>
      </c>
      <c r="AO3768">
        <f t="shared" si="424"/>
        <v>122.06764681485481</v>
      </c>
      <c r="AP3768">
        <f t="shared" si="425"/>
        <v>2</v>
      </c>
      <c r="AQ3768">
        <f>VLOOKUP(M3768,spp!A:H,8,FALSE)</f>
        <v>3.4</v>
      </c>
      <c r="AR3768" t="str">
        <f>VLOOKUP(M3768,spp!A:K,10,FALSE)</f>
        <v>Planctívoro</v>
      </c>
      <c r="AS3768" t="str">
        <f>VLOOKUP(M3768,spp!A:L,12,FALSE)</f>
        <v>LC</v>
      </c>
    </row>
    <row r="3769" spans="1:45" x14ac:dyDescent="0.3">
      <c r="A3769">
        <v>34</v>
      </c>
      <c r="B3769" s="2" t="s">
        <v>1113</v>
      </c>
      <c r="C3769" s="2" t="s">
        <v>1299</v>
      </c>
      <c r="D3769" s="2" t="s">
        <v>1311</v>
      </c>
      <c r="E3769" s="2" t="s">
        <v>1394</v>
      </c>
      <c r="F3769">
        <v>2</v>
      </c>
      <c r="G3769" s="1">
        <v>41677</v>
      </c>
      <c r="H3769" s="61">
        <v>2014</v>
      </c>
      <c r="I3769" s="5" t="s">
        <v>986</v>
      </c>
      <c r="J3769" s="1">
        <v>41680</v>
      </c>
      <c r="K3769" s="66">
        <v>3.8</v>
      </c>
      <c r="L3769" t="str">
        <f t="shared" si="427"/>
        <v>Somero</v>
      </c>
      <c r="M3769" s="2" t="s">
        <v>1022</v>
      </c>
      <c r="N3769" t="str">
        <f>VLOOKUP(M3769,spp!A:B,2,FALSE)</f>
        <v>Epinephelus labriformis</v>
      </c>
      <c r="O3769">
        <f t="shared" si="426"/>
        <v>1</v>
      </c>
      <c r="S3769">
        <v>1</v>
      </c>
      <c r="AJ3769">
        <f>VLOOKUP(M3769,spp!A:C,3,FALSE)</f>
        <v>3</v>
      </c>
      <c r="AK3769">
        <f>VLOOKUP(M3769,spp!A:D,4,FALSE)</f>
        <v>2.9</v>
      </c>
      <c r="AL3769">
        <f t="shared" si="421"/>
        <v>12076.236118743216</v>
      </c>
      <c r="AM3769">
        <f t="shared" si="422"/>
        <v>301.90590296858039</v>
      </c>
      <c r="AN3769">
        <f t="shared" si="423"/>
        <v>3019.059029685804</v>
      </c>
      <c r="AO3769">
        <f t="shared" si="424"/>
        <v>3.019059029685804</v>
      </c>
      <c r="AP3769">
        <f t="shared" si="425"/>
        <v>0.02</v>
      </c>
      <c r="AQ3769">
        <f>VLOOKUP(M3769,spp!A:H,8,FALSE)</f>
        <v>4</v>
      </c>
      <c r="AR3769" t="str">
        <f>VLOOKUP(M3769,spp!A:K,10,FALSE)</f>
        <v>Depredador Tope</v>
      </c>
      <c r="AS3769" t="str">
        <f>VLOOKUP(M3769,spp!A:L,12,FALSE)</f>
        <v>LC</v>
      </c>
    </row>
    <row r="3770" spans="1:45" x14ac:dyDescent="0.3">
      <c r="A3770">
        <v>34</v>
      </c>
      <c r="B3770" s="2" t="s">
        <v>1113</v>
      </c>
      <c r="C3770" s="2" t="s">
        <v>1299</v>
      </c>
      <c r="D3770" s="2" t="s">
        <v>1311</v>
      </c>
      <c r="E3770" s="2" t="s">
        <v>1394</v>
      </c>
      <c r="F3770">
        <v>2</v>
      </c>
      <c r="G3770" s="1">
        <v>41677</v>
      </c>
      <c r="H3770" s="61">
        <v>2014</v>
      </c>
      <c r="I3770" s="5" t="s">
        <v>986</v>
      </c>
      <c r="J3770" s="1">
        <v>41680</v>
      </c>
      <c r="K3770" s="66">
        <v>3.8</v>
      </c>
      <c r="L3770" t="str">
        <f t="shared" si="427"/>
        <v>Somero</v>
      </c>
      <c r="M3770" s="2" t="s">
        <v>1050</v>
      </c>
      <c r="N3770" t="str">
        <f>VLOOKUP(M3770,spp!A:B,2,FALSE)</f>
        <v>Stegastes flavilatus</v>
      </c>
      <c r="O3770">
        <f t="shared" si="426"/>
        <v>3</v>
      </c>
      <c r="P3770">
        <v>3</v>
      </c>
      <c r="AJ3770">
        <f>VLOOKUP(M3770,spp!A:C,3,FALSE)</f>
        <v>3.49E-2</v>
      </c>
      <c r="AK3770">
        <f>VLOOKUP(M3770,spp!A:D,4,FALSE)</f>
        <v>2</v>
      </c>
      <c r="AL3770">
        <f t="shared" si="421"/>
        <v>0.65437500000000004</v>
      </c>
      <c r="AM3770">
        <f t="shared" si="422"/>
        <v>1.6359375000000002E-2</v>
      </c>
      <c r="AN3770">
        <f t="shared" si="423"/>
        <v>0.16359375000000004</v>
      </c>
      <c r="AO3770">
        <f t="shared" si="424"/>
        <v>1.6359375000000003E-4</v>
      </c>
      <c r="AP3770">
        <f t="shared" si="425"/>
        <v>0.06</v>
      </c>
      <c r="AQ3770">
        <f>VLOOKUP(M3770,spp!A:H,8,FALSE)</f>
        <v>2</v>
      </c>
      <c r="AR3770" t="str">
        <f>VLOOKUP(M3770,spp!A:K,10,FALSE)</f>
        <v>Herbívoro</v>
      </c>
      <c r="AS3770" t="str">
        <f>VLOOKUP(M3770,spp!A:L,12,FALSE)</f>
        <v>LC</v>
      </c>
    </row>
    <row r="3771" spans="1:45" x14ac:dyDescent="0.3">
      <c r="A3771">
        <v>34</v>
      </c>
      <c r="B3771" s="2" t="s">
        <v>1113</v>
      </c>
      <c r="C3771" s="2" t="s">
        <v>1299</v>
      </c>
      <c r="D3771" s="2" t="s">
        <v>1311</v>
      </c>
      <c r="E3771" s="2" t="s">
        <v>1394</v>
      </c>
      <c r="F3771">
        <v>2</v>
      </c>
      <c r="G3771" s="1">
        <v>41677</v>
      </c>
      <c r="H3771" s="61">
        <v>2014</v>
      </c>
      <c r="I3771" s="5" t="s">
        <v>986</v>
      </c>
      <c r="J3771" s="1">
        <v>41680</v>
      </c>
      <c r="K3771" s="66">
        <v>3.8</v>
      </c>
      <c r="L3771" t="str">
        <f t="shared" si="427"/>
        <v>Somero</v>
      </c>
      <c r="M3771" s="2" t="s">
        <v>1026</v>
      </c>
      <c r="N3771" t="str">
        <f>VLOOKUP(M3771,spp!A:B,2,FALSE)</f>
        <v>Microspathodon dorsalis</v>
      </c>
      <c r="O3771">
        <f t="shared" si="426"/>
        <v>1</v>
      </c>
      <c r="P3771">
        <v>1</v>
      </c>
      <c r="AJ3771">
        <f>VLOOKUP(M3771,spp!A:C,3,FALSE)</f>
        <v>2</v>
      </c>
      <c r="AK3771">
        <f>VLOOKUP(M3771,spp!A:D,4,FALSE)</f>
        <v>3</v>
      </c>
      <c r="AL3771">
        <f t="shared" si="421"/>
        <v>31.25</v>
      </c>
      <c r="AM3771">
        <f t="shared" si="422"/>
        <v>0.78125</v>
      </c>
      <c r="AN3771">
        <f t="shared" si="423"/>
        <v>7.8125</v>
      </c>
      <c r="AO3771">
        <f t="shared" si="424"/>
        <v>7.8125E-3</v>
      </c>
      <c r="AP3771">
        <f t="shared" si="425"/>
        <v>0.02</v>
      </c>
      <c r="AQ3771">
        <f>VLOOKUP(M3771,spp!A:H,8,FALSE)</f>
        <v>2.1</v>
      </c>
      <c r="AR3771" t="str">
        <f>VLOOKUP(M3771,spp!A:K,10,FALSE)</f>
        <v>Herbívoro</v>
      </c>
      <c r="AS3771" t="str">
        <f>VLOOKUP(M3771,spp!A:L,12,FALSE)</f>
        <v>LC</v>
      </c>
    </row>
    <row r="3772" spans="1:45" x14ac:dyDescent="0.3">
      <c r="A3772">
        <v>34</v>
      </c>
      <c r="B3772" s="2" t="s">
        <v>1113</v>
      </c>
      <c r="C3772" s="2" t="s">
        <v>1299</v>
      </c>
      <c r="D3772" s="2" t="s">
        <v>1311</v>
      </c>
      <c r="E3772" s="2" t="s">
        <v>1394</v>
      </c>
      <c r="F3772">
        <v>2</v>
      </c>
      <c r="G3772" s="1">
        <v>41677</v>
      </c>
      <c r="H3772" s="61">
        <v>2014</v>
      </c>
      <c r="I3772" s="5" t="s">
        <v>986</v>
      </c>
      <c r="J3772" s="1">
        <v>41680</v>
      </c>
      <c r="K3772" s="66">
        <v>3.8</v>
      </c>
      <c r="L3772" t="str">
        <f t="shared" si="427"/>
        <v>Somero</v>
      </c>
      <c r="M3772" s="2" t="s">
        <v>1036</v>
      </c>
      <c r="N3772" t="str">
        <f>VLOOKUP(M3772,spp!A:B,2,FALSE)</f>
        <v>Chaetodon humeralis</v>
      </c>
      <c r="O3772">
        <f t="shared" si="426"/>
        <v>1</v>
      </c>
      <c r="Q3772">
        <v>1</v>
      </c>
      <c r="AJ3772">
        <f>VLOOKUP(M3772,spp!A:C,3,FALSE)</f>
        <v>2</v>
      </c>
      <c r="AK3772">
        <f>VLOOKUP(M3772,spp!A:D,4,FALSE)</f>
        <v>2.9895</v>
      </c>
      <c r="AL3772">
        <f t="shared" si="421"/>
        <v>826.08672377310813</v>
      </c>
      <c r="AM3772">
        <f t="shared" si="422"/>
        <v>20.652168094327703</v>
      </c>
      <c r="AN3772">
        <f t="shared" si="423"/>
        <v>206.52168094327703</v>
      </c>
      <c r="AO3772">
        <f t="shared" si="424"/>
        <v>0.20652168094327703</v>
      </c>
      <c r="AP3772">
        <f t="shared" si="425"/>
        <v>0.02</v>
      </c>
      <c r="AQ3772">
        <f>VLOOKUP(M3772,spp!A:H,8,FALSE)</f>
        <v>2.7</v>
      </c>
      <c r="AR3772" t="str">
        <f>VLOOKUP(M3772,spp!A:K,10,FALSE)</f>
        <v>Herbívoro</v>
      </c>
      <c r="AS3772" t="str">
        <f>VLOOKUP(M3772,spp!A:L,12,FALSE)</f>
        <v>LC</v>
      </c>
    </row>
    <row r="3773" spans="1:45" x14ac:dyDescent="0.3">
      <c r="A3773">
        <v>34</v>
      </c>
      <c r="B3773" s="2" t="s">
        <v>1113</v>
      </c>
      <c r="C3773" s="2" t="s">
        <v>1299</v>
      </c>
      <c r="D3773" s="2" t="s">
        <v>1311</v>
      </c>
      <c r="E3773" s="2" t="s">
        <v>1394</v>
      </c>
      <c r="F3773">
        <v>2</v>
      </c>
      <c r="G3773" s="1">
        <v>41677</v>
      </c>
      <c r="H3773" s="61">
        <v>2014</v>
      </c>
      <c r="I3773" s="5" t="s">
        <v>986</v>
      </c>
      <c r="J3773" s="1">
        <v>41680</v>
      </c>
      <c r="K3773" s="66">
        <v>3.8</v>
      </c>
      <c r="L3773" t="str">
        <f t="shared" si="427"/>
        <v>Somero</v>
      </c>
      <c r="M3773" s="2" t="s">
        <v>1058</v>
      </c>
      <c r="N3773" t="str">
        <f>VLOOKUP(M3773,spp!A:B,2,FALSE)</f>
        <v>Serranus psittacinus</v>
      </c>
      <c r="O3773">
        <f t="shared" si="426"/>
        <v>2</v>
      </c>
      <c r="P3773">
        <v>2</v>
      </c>
      <c r="AJ3773">
        <f>VLOOKUP(M3773,spp!A:C,3,FALSE)</f>
        <v>1</v>
      </c>
      <c r="AK3773">
        <f>VLOOKUP(M3773,spp!A:D,4,FALSE)</f>
        <v>2</v>
      </c>
      <c r="AL3773">
        <f t="shared" si="421"/>
        <v>12.5</v>
      </c>
      <c r="AM3773">
        <f t="shared" si="422"/>
        <v>0.3125</v>
      </c>
      <c r="AN3773">
        <f t="shared" si="423"/>
        <v>3.125</v>
      </c>
      <c r="AO3773">
        <f t="shared" si="424"/>
        <v>3.1250000000000002E-3</v>
      </c>
      <c r="AP3773">
        <f t="shared" si="425"/>
        <v>0.04</v>
      </c>
      <c r="AQ3773">
        <f>VLOOKUP(M3773,spp!A:H,8,FALSE)</f>
        <v>3.6</v>
      </c>
      <c r="AR3773" t="str">
        <f>VLOOKUP(M3773,spp!A:K,10,FALSE)</f>
        <v>Depredador</v>
      </c>
      <c r="AS3773" t="str">
        <f>VLOOKUP(M3773,spp!A:L,12,FALSE)</f>
        <v>LC</v>
      </c>
    </row>
    <row r="3774" spans="1:45" x14ac:dyDescent="0.3">
      <c r="A3774">
        <v>34</v>
      </c>
      <c r="B3774" s="2" t="s">
        <v>1113</v>
      </c>
      <c r="C3774" s="2" t="s">
        <v>1299</v>
      </c>
      <c r="D3774" s="2" t="s">
        <v>1311</v>
      </c>
      <c r="E3774" s="2" t="s">
        <v>1394</v>
      </c>
      <c r="F3774">
        <v>2</v>
      </c>
      <c r="G3774" s="1">
        <v>41677</v>
      </c>
      <c r="H3774" s="61">
        <v>2014</v>
      </c>
      <c r="I3774" s="5" t="s">
        <v>986</v>
      </c>
      <c r="J3774" s="1">
        <v>41680</v>
      </c>
      <c r="K3774" s="66">
        <v>3.8</v>
      </c>
      <c r="L3774" t="str">
        <f t="shared" si="427"/>
        <v>Somero</v>
      </c>
      <c r="M3774" s="2" t="s">
        <v>1040</v>
      </c>
      <c r="N3774" t="str">
        <f>VLOOKUP(M3774,spp!A:B,2,FALSE)</f>
        <v>Sufflamen verres</v>
      </c>
      <c r="O3774">
        <f t="shared" si="426"/>
        <v>1</v>
      </c>
      <c r="R3774">
        <v>1</v>
      </c>
      <c r="AJ3774">
        <f>VLOOKUP(M3774,spp!A:C,3,FALSE)</f>
        <v>2</v>
      </c>
      <c r="AK3774">
        <f>VLOOKUP(M3774,spp!A:D,4,FALSE)</f>
        <v>3</v>
      </c>
      <c r="AL3774">
        <f t="shared" si="421"/>
        <v>3906.25</v>
      </c>
      <c r="AM3774">
        <f t="shared" si="422"/>
        <v>97.65625</v>
      </c>
      <c r="AN3774">
        <f t="shared" si="423"/>
        <v>976.5625</v>
      </c>
      <c r="AO3774">
        <f t="shared" si="424"/>
        <v>0.9765625</v>
      </c>
      <c r="AP3774">
        <f t="shared" si="425"/>
        <v>0.02</v>
      </c>
      <c r="AQ3774">
        <f>VLOOKUP(M3774,spp!A:H,8,FALSE)</f>
        <v>3.3</v>
      </c>
      <c r="AR3774" t="str">
        <f>VLOOKUP(M3774,spp!A:K,10,FALSE)</f>
        <v>Depredador</v>
      </c>
      <c r="AS3774" t="str">
        <f>VLOOKUP(M3774,spp!A:L,12,FALSE)</f>
        <v>LC</v>
      </c>
    </row>
    <row r="3775" spans="1:45" x14ac:dyDescent="0.3">
      <c r="A3775">
        <v>34</v>
      </c>
      <c r="B3775" s="2" t="s">
        <v>1113</v>
      </c>
      <c r="C3775" s="2" t="s">
        <v>1299</v>
      </c>
      <c r="D3775" s="2" t="s">
        <v>1311</v>
      </c>
      <c r="E3775" s="2" t="s">
        <v>1394</v>
      </c>
      <c r="F3775">
        <v>3</v>
      </c>
      <c r="G3775" s="1">
        <v>41677</v>
      </c>
      <c r="H3775" s="61">
        <v>2014</v>
      </c>
      <c r="I3775" s="5" t="s">
        <v>986</v>
      </c>
      <c r="J3775" s="1">
        <v>41680</v>
      </c>
      <c r="K3775" s="66">
        <v>2.6</v>
      </c>
      <c r="L3775" t="str">
        <f t="shared" si="427"/>
        <v>Somero</v>
      </c>
      <c r="M3775" s="2" t="s">
        <v>1019</v>
      </c>
      <c r="N3775" t="str">
        <f>VLOOKUP(M3775,spp!A:B,2,FALSE)</f>
        <v>Stegastes acapulcoensis</v>
      </c>
      <c r="O3775">
        <f t="shared" si="426"/>
        <v>2</v>
      </c>
      <c r="P3775">
        <v>2</v>
      </c>
      <c r="AJ3775">
        <f>VLOOKUP(M3775,spp!A:C,3,FALSE)</f>
        <v>3.49E-2</v>
      </c>
      <c r="AK3775">
        <f>VLOOKUP(M3775,spp!A:D,4,FALSE)</f>
        <v>2</v>
      </c>
      <c r="AL3775">
        <f t="shared" si="421"/>
        <v>0.43625000000000003</v>
      </c>
      <c r="AM3775">
        <f t="shared" si="422"/>
        <v>1.0906250000000001E-2</v>
      </c>
      <c r="AN3775">
        <f t="shared" si="423"/>
        <v>0.10906250000000001</v>
      </c>
      <c r="AO3775">
        <f t="shared" si="424"/>
        <v>1.090625E-4</v>
      </c>
      <c r="AP3775">
        <f t="shared" si="425"/>
        <v>0.04</v>
      </c>
      <c r="AQ3775">
        <f>VLOOKUP(M3775,spp!A:H,8,FALSE)</f>
        <v>2</v>
      </c>
      <c r="AR3775" t="str">
        <f>VLOOKUP(M3775,spp!A:K,10,FALSE)</f>
        <v>Herbívoro</v>
      </c>
      <c r="AS3775" t="str">
        <f>VLOOKUP(M3775,spp!A:L,12,FALSE)</f>
        <v>LC</v>
      </c>
    </row>
    <row r="3776" spans="1:45" x14ac:dyDescent="0.3">
      <c r="A3776">
        <v>34</v>
      </c>
      <c r="B3776" s="2" t="s">
        <v>1113</v>
      </c>
      <c r="C3776" s="2" t="s">
        <v>1299</v>
      </c>
      <c r="D3776" s="2" t="s">
        <v>1311</v>
      </c>
      <c r="E3776" s="2" t="s">
        <v>1394</v>
      </c>
      <c r="F3776">
        <v>3</v>
      </c>
      <c r="G3776" s="1">
        <v>41677</v>
      </c>
      <c r="H3776" s="61">
        <v>2014</v>
      </c>
      <c r="I3776" s="5" t="s">
        <v>986</v>
      </c>
      <c r="J3776" s="1">
        <v>41680</v>
      </c>
      <c r="K3776" s="66">
        <v>2.6</v>
      </c>
      <c r="L3776" t="str">
        <f t="shared" si="427"/>
        <v>Somero</v>
      </c>
      <c r="M3776" s="2" t="s">
        <v>1050</v>
      </c>
      <c r="N3776" t="str">
        <f>VLOOKUP(M3776,spp!A:B,2,FALSE)</f>
        <v>Stegastes flavilatus</v>
      </c>
      <c r="O3776">
        <f>+SUM(P3776:AF3776)</f>
        <v>37</v>
      </c>
      <c r="P3776">
        <v>1</v>
      </c>
      <c r="Q3776">
        <v>1</v>
      </c>
      <c r="R3776">
        <v>35</v>
      </c>
      <c r="AJ3776">
        <f>VLOOKUP(M3776,spp!A:C,3,FALSE)</f>
        <v>3.49E-2</v>
      </c>
      <c r="AK3776">
        <f>VLOOKUP(M3776,spp!A:D,4,FALSE)</f>
        <v>2</v>
      </c>
      <c r="AL3776">
        <f t="shared" si="421"/>
        <v>193.04062500000001</v>
      </c>
      <c r="AM3776">
        <f t="shared" si="422"/>
        <v>4.8260156250000001</v>
      </c>
      <c r="AN3776">
        <f t="shared" si="423"/>
        <v>48.260156250000001</v>
      </c>
      <c r="AO3776">
        <f t="shared" si="424"/>
        <v>4.8260156249999998E-2</v>
      </c>
      <c r="AP3776">
        <f t="shared" si="425"/>
        <v>0.74</v>
      </c>
      <c r="AQ3776">
        <f>VLOOKUP(M3776,spp!A:H,8,FALSE)</f>
        <v>2</v>
      </c>
      <c r="AR3776" t="str">
        <f>VLOOKUP(M3776,spp!A:K,10,FALSE)</f>
        <v>Herbívoro</v>
      </c>
      <c r="AS3776" t="str">
        <f>VLOOKUP(M3776,spp!A:L,12,FALSE)</f>
        <v>LC</v>
      </c>
    </row>
    <row r="3777" spans="1:45" x14ac:dyDescent="0.3">
      <c r="A3777">
        <v>34</v>
      </c>
      <c r="B3777" s="2" t="s">
        <v>1113</v>
      </c>
      <c r="C3777" s="2" t="s">
        <v>1299</v>
      </c>
      <c r="D3777" s="2" t="s">
        <v>1311</v>
      </c>
      <c r="E3777" s="2" t="s">
        <v>1394</v>
      </c>
      <c r="F3777">
        <v>3</v>
      </c>
      <c r="G3777" s="1">
        <v>41677</v>
      </c>
      <c r="H3777" s="61">
        <v>2014</v>
      </c>
      <c r="I3777" s="5" t="s">
        <v>986</v>
      </c>
      <c r="J3777" s="1">
        <v>41680</v>
      </c>
      <c r="K3777" s="66">
        <v>2.6</v>
      </c>
      <c r="L3777" t="str">
        <f t="shared" si="427"/>
        <v>Somero</v>
      </c>
      <c r="M3777" s="2" t="s">
        <v>1058</v>
      </c>
      <c r="N3777" t="str">
        <f>VLOOKUP(M3777,spp!A:B,2,FALSE)</f>
        <v>Serranus psittacinus</v>
      </c>
      <c r="O3777">
        <f t="shared" ref="O3777:O3778" si="428">+SUM(P3777:AF3777)</f>
        <v>14</v>
      </c>
      <c r="P3777">
        <v>4</v>
      </c>
      <c r="Q3777">
        <v>3</v>
      </c>
      <c r="R3777">
        <v>7</v>
      </c>
      <c r="AJ3777">
        <f>VLOOKUP(M3777,spp!A:C,3,FALSE)</f>
        <v>1</v>
      </c>
      <c r="AK3777">
        <f>VLOOKUP(M3777,spp!A:D,4,FALSE)</f>
        <v>2</v>
      </c>
      <c r="AL3777">
        <f t="shared" si="421"/>
        <v>1287.5</v>
      </c>
      <c r="AM3777">
        <f t="shared" si="422"/>
        <v>32.1875</v>
      </c>
      <c r="AN3777">
        <f t="shared" si="423"/>
        <v>321.875</v>
      </c>
      <c r="AO3777">
        <f t="shared" si="424"/>
        <v>0.32187500000000002</v>
      </c>
      <c r="AP3777">
        <f t="shared" si="425"/>
        <v>0.28000000000000003</v>
      </c>
      <c r="AQ3777">
        <f>VLOOKUP(M3777,spp!A:H,8,FALSE)</f>
        <v>3.6</v>
      </c>
      <c r="AR3777" t="str">
        <f>VLOOKUP(M3777,spp!A:K,10,FALSE)</f>
        <v>Depredador</v>
      </c>
      <c r="AS3777" t="str">
        <f>VLOOKUP(M3777,spp!A:L,12,FALSE)</f>
        <v>LC</v>
      </c>
    </row>
    <row r="3778" spans="1:45" x14ac:dyDescent="0.3">
      <c r="A3778">
        <v>34</v>
      </c>
      <c r="B3778" s="2" t="s">
        <v>1113</v>
      </c>
      <c r="C3778" s="2" t="s">
        <v>1299</v>
      </c>
      <c r="D3778" s="2" t="s">
        <v>1311</v>
      </c>
      <c r="E3778" s="2" t="s">
        <v>1394</v>
      </c>
      <c r="F3778">
        <v>3</v>
      </c>
      <c r="G3778" s="1">
        <v>41677</v>
      </c>
      <c r="H3778" s="61">
        <v>2014</v>
      </c>
      <c r="I3778" s="5" t="s">
        <v>986</v>
      </c>
      <c r="J3778" s="1">
        <v>41680</v>
      </c>
      <c r="K3778" s="66">
        <v>2.6</v>
      </c>
      <c r="L3778" t="str">
        <f t="shared" si="427"/>
        <v>Somero</v>
      </c>
      <c r="M3778" s="2" t="s">
        <v>1054</v>
      </c>
      <c r="N3778" t="str">
        <f>VLOOKUP(M3778,spp!A:B,2,FALSE)</f>
        <v>Halichoeres nicholsi</v>
      </c>
      <c r="O3778">
        <f t="shared" si="428"/>
        <v>1</v>
      </c>
      <c r="P3778">
        <v>1</v>
      </c>
      <c r="AJ3778">
        <f>VLOOKUP(M3778,spp!A:C,3,FALSE)</f>
        <v>1.26E-2</v>
      </c>
      <c r="AK3778">
        <f>VLOOKUP(M3778,spp!A:D,4,FALSE)</f>
        <v>3</v>
      </c>
      <c r="AL3778">
        <f t="shared" si="421"/>
        <v>0.19687499999999999</v>
      </c>
      <c r="AM3778">
        <f t="shared" si="422"/>
        <v>4.921875E-3</v>
      </c>
      <c r="AN3778">
        <f t="shared" si="423"/>
        <v>4.9218749999999999E-2</v>
      </c>
      <c r="AO3778">
        <f t="shared" si="424"/>
        <v>4.921875E-5</v>
      </c>
      <c r="AP3778">
        <f t="shared" si="425"/>
        <v>0.02</v>
      </c>
      <c r="AQ3778">
        <f>VLOOKUP(M3778,spp!A:H,8,FALSE)</f>
        <v>4</v>
      </c>
      <c r="AR3778" t="str">
        <f>VLOOKUP(M3778,spp!A:K,10,FALSE)</f>
        <v>Depredador Tope</v>
      </c>
      <c r="AS3778" t="str">
        <f>VLOOKUP(M3778,spp!A:L,12,FALSE)</f>
        <v>LC</v>
      </c>
    </row>
    <row r="3779" spans="1:45" x14ac:dyDescent="0.3">
      <c r="A3779">
        <v>34</v>
      </c>
      <c r="B3779" s="2" t="s">
        <v>1113</v>
      </c>
      <c r="C3779" s="2" t="s">
        <v>1299</v>
      </c>
      <c r="D3779" s="2" t="s">
        <v>1311</v>
      </c>
      <c r="E3779" s="2" t="s">
        <v>1394</v>
      </c>
      <c r="F3779">
        <v>3</v>
      </c>
      <c r="G3779" s="1">
        <v>41677</v>
      </c>
      <c r="H3779" s="61">
        <v>2014</v>
      </c>
      <c r="I3779" s="5" t="s">
        <v>986</v>
      </c>
      <c r="J3779" s="1">
        <v>41680</v>
      </c>
      <c r="K3779" s="66">
        <v>2.6</v>
      </c>
      <c r="L3779" t="str">
        <f t="shared" si="427"/>
        <v>Somero</v>
      </c>
      <c r="M3779" s="2" t="s">
        <v>1028</v>
      </c>
      <c r="N3779" t="str">
        <f>VLOOKUP(M3779,spp!A:B,2,FALSE)</f>
        <v>Thalassoma lucasanum</v>
      </c>
      <c r="O3779">
        <f t="shared" si="426"/>
        <v>11</v>
      </c>
      <c r="P3779">
        <v>10</v>
      </c>
      <c r="R3779">
        <v>1</v>
      </c>
      <c r="AJ3779">
        <f>VLOOKUP(M3779,spp!A:C,3,FALSE)</f>
        <v>1.261E-2</v>
      </c>
      <c r="AK3779">
        <f>VLOOKUP(M3779,spp!A:D,4,FALSE)</f>
        <v>2</v>
      </c>
      <c r="AL3779">
        <f t="shared" si="421"/>
        <v>2.7584374999999999</v>
      </c>
      <c r="AM3779">
        <f t="shared" si="422"/>
        <v>6.89609375E-2</v>
      </c>
      <c r="AN3779">
        <f t="shared" si="423"/>
        <v>0.68960937499999997</v>
      </c>
      <c r="AO3779">
        <f t="shared" si="424"/>
        <v>6.8960937500000001E-4</v>
      </c>
      <c r="AP3779">
        <f t="shared" si="425"/>
        <v>0.22</v>
      </c>
      <c r="AQ3779">
        <f>VLOOKUP(M3779,spp!A:H,8,FALSE)</f>
        <v>3.5</v>
      </c>
      <c r="AR3779" t="str">
        <f>VLOOKUP(M3779,spp!A:K,10,FALSE)</f>
        <v>Depredador</v>
      </c>
      <c r="AS3779" t="str">
        <f>VLOOKUP(M3779,spp!A:L,12,FALSE)</f>
        <v>LC</v>
      </c>
    </row>
    <row r="3780" spans="1:45" x14ac:dyDescent="0.3">
      <c r="A3780">
        <v>34</v>
      </c>
      <c r="B3780" s="2" t="s">
        <v>1113</v>
      </c>
      <c r="C3780" s="2" t="s">
        <v>1299</v>
      </c>
      <c r="D3780" s="2" t="s">
        <v>1311</v>
      </c>
      <c r="E3780" s="2" t="s">
        <v>1394</v>
      </c>
      <c r="F3780">
        <v>3</v>
      </c>
      <c r="G3780" s="1">
        <v>41677</v>
      </c>
      <c r="H3780" s="61">
        <v>2014</v>
      </c>
      <c r="I3780" s="5" t="s">
        <v>986</v>
      </c>
      <c r="J3780" s="1">
        <v>41680</v>
      </c>
      <c r="K3780" s="66">
        <v>2.6</v>
      </c>
      <c r="L3780" t="str">
        <f t="shared" si="427"/>
        <v>Somero</v>
      </c>
      <c r="M3780" s="2" t="s">
        <v>1026</v>
      </c>
      <c r="N3780" t="str">
        <f>VLOOKUP(M3780,spp!A:B,2,FALSE)</f>
        <v>Microspathodon dorsalis</v>
      </c>
      <c r="O3780">
        <f t="shared" si="426"/>
        <v>1</v>
      </c>
      <c r="R3780">
        <v>1</v>
      </c>
      <c r="AJ3780">
        <f>VLOOKUP(M3780,spp!A:C,3,FALSE)</f>
        <v>2</v>
      </c>
      <c r="AK3780">
        <f>VLOOKUP(M3780,spp!A:D,4,FALSE)</f>
        <v>3</v>
      </c>
      <c r="AL3780">
        <f t="shared" ref="AL3780:AL3843" si="429">((AJ3780*$P$2^AK3780)*P3780)+((AJ3780*$Q$2^AK3780)*Q3780)+((AJ3780*$R$2^AK3780)*R3780)+((AJ3780*$S$2^AK3780)*S3780)+((AJ3780*$T$2^AK3780)*T3780)+((AJ3780*$U$2^AK3780)*U3780)+((AJ3780*$V$2^AK3780)*V3780)+((AJ3780*$W$2^AK3780)*W3780)+((AJ3780*$X$2^AK3780)*X3780)+((AJ3780*$Y$2^AK3780)*Y3780)+((AJ3780*$Z$2^AK3780)*Z3780)+((AJ3780*$AA$2^AK3780)*AA3780)+((AJ3780*$AB$2^AK3780)*AB3780)+ ((AJ3780*$AC$2^AK3780)*AC3780)+((AJ3780*$AD$2^AK3780)*AD3780)+((AJ3780*$AE$2^AK3780)*AE3780)+((AJ3780*$AF$2^AK3780)*AF3780)+((AJ3780*$AG$2^AK3780)*AG3780)+((AJ3780*$AH$2^AK3780)*AH3780)</f>
        <v>3906.25</v>
      </c>
      <c r="AM3780">
        <f t="shared" ref="AM3780:AM3843" si="430">AL3780/40</f>
        <v>97.65625</v>
      </c>
      <c r="AN3780">
        <f t="shared" ref="AN3780:AN3843" si="431">AM3780*10</f>
        <v>976.5625</v>
      </c>
      <c r="AO3780">
        <f t="shared" ref="AO3780:AO3843" si="432">AN3780/1000</f>
        <v>0.9765625</v>
      </c>
      <c r="AP3780">
        <f t="shared" ref="AP3780:AP3843" si="433">O3780/$C$1</f>
        <v>0.02</v>
      </c>
      <c r="AQ3780">
        <f>VLOOKUP(M3780,spp!A:H,8,FALSE)</f>
        <v>2.1</v>
      </c>
      <c r="AR3780" t="str">
        <f>VLOOKUP(M3780,spp!A:K,10,FALSE)</f>
        <v>Herbívoro</v>
      </c>
      <c r="AS3780" t="str">
        <f>VLOOKUP(M3780,spp!A:L,12,FALSE)</f>
        <v>LC</v>
      </c>
    </row>
    <row r="3781" spans="1:45" x14ac:dyDescent="0.3">
      <c r="A3781">
        <v>34</v>
      </c>
      <c r="B3781" s="2" t="s">
        <v>1113</v>
      </c>
      <c r="C3781" s="2" t="s">
        <v>1299</v>
      </c>
      <c r="D3781" s="2" t="s">
        <v>1311</v>
      </c>
      <c r="E3781" s="2" t="s">
        <v>1394</v>
      </c>
      <c r="F3781">
        <v>3</v>
      </c>
      <c r="G3781" s="1">
        <v>41677</v>
      </c>
      <c r="H3781" s="61">
        <v>2014</v>
      </c>
      <c r="I3781" s="5" t="s">
        <v>986</v>
      </c>
      <c r="J3781" s="1">
        <v>41680</v>
      </c>
      <c r="K3781" s="66">
        <v>2.6</v>
      </c>
      <c r="L3781" t="str">
        <f t="shared" si="427"/>
        <v>Somero</v>
      </c>
      <c r="M3781" s="2" t="s">
        <v>1017</v>
      </c>
      <c r="N3781" t="str">
        <f>VLOOKUP(M3781,spp!A:B,2,FALSE)</f>
        <v>Halichoeres dispilus</v>
      </c>
      <c r="O3781">
        <f t="shared" si="426"/>
        <v>46</v>
      </c>
      <c r="P3781">
        <v>30</v>
      </c>
      <c r="Q3781">
        <v>15</v>
      </c>
      <c r="R3781">
        <v>1</v>
      </c>
      <c r="AJ3781">
        <f>VLOOKUP(M3781,spp!A:C,3,FALSE)</f>
        <v>1.26E-2</v>
      </c>
      <c r="AK3781">
        <f>VLOOKUP(M3781,spp!A:D,4,FALSE)</f>
        <v>3</v>
      </c>
      <c r="AL3781">
        <f t="shared" si="429"/>
        <v>110.25</v>
      </c>
      <c r="AM3781">
        <f t="shared" si="430"/>
        <v>2.7562500000000001</v>
      </c>
      <c r="AN3781">
        <f t="shared" si="431"/>
        <v>27.5625</v>
      </c>
      <c r="AO3781">
        <f t="shared" si="432"/>
        <v>2.75625E-2</v>
      </c>
      <c r="AP3781">
        <f t="shared" si="433"/>
        <v>0.92</v>
      </c>
      <c r="AQ3781">
        <f>VLOOKUP(M3781,spp!A:H,8,FALSE)</f>
        <v>3.9</v>
      </c>
      <c r="AR3781" t="str">
        <f>VLOOKUP(M3781,spp!A:K,10,FALSE)</f>
        <v>Depredador</v>
      </c>
      <c r="AS3781" t="str">
        <f>VLOOKUP(M3781,spp!A:L,12,FALSE)</f>
        <v>LC</v>
      </c>
    </row>
    <row r="3782" spans="1:45" x14ac:dyDescent="0.3">
      <c r="A3782">
        <v>34</v>
      </c>
      <c r="B3782" s="2" t="s">
        <v>1113</v>
      </c>
      <c r="C3782" s="2" t="s">
        <v>1299</v>
      </c>
      <c r="D3782" s="2" t="s">
        <v>1311</v>
      </c>
      <c r="E3782" s="2" t="s">
        <v>1394</v>
      </c>
      <c r="F3782">
        <v>3</v>
      </c>
      <c r="G3782" s="1">
        <v>41677</v>
      </c>
      <c r="H3782" s="61">
        <v>2014</v>
      </c>
      <c r="I3782" s="5" t="s">
        <v>986</v>
      </c>
      <c r="J3782" s="1">
        <v>41680</v>
      </c>
      <c r="K3782" s="66">
        <v>2.6</v>
      </c>
      <c r="L3782" t="str">
        <f t="shared" si="427"/>
        <v>Somero</v>
      </c>
      <c r="M3782" s="2" t="s">
        <v>1022</v>
      </c>
      <c r="N3782" t="str">
        <f>VLOOKUP(M3782,spp!A:B,2,FALSE)</f>
        <v>Epinephelus labriformis</v>
      </c>
      <c r="O3782">
        <f t="shared" si="426"/>
        <v>1</v>
      </c>
      <c r="R3782">
        <v>1</v>
      </c>
      <c r="AJ3782">
        <f>VLOOKUP(M3782,spp!A:C,3,FALSE)</f>
        <v>3</v>
      </c>
      <c r="AK3782">
        <f>VLOOKUP(M3782,spp!A:D,4,FALSE)</f>
        <v>2.9</v>
      </c>
      <c r="AL3782">
        <f t="shared" si="429"/>
        <v>4551.5602131781307</v>
      </c>
      <c r="AM3782">
        <f t="shared" si="430"/>
        <v>113.78900532945326</v>
      </c>
      <c r="AN3782">
        <f t="shared" si="431"/>
        <v>1137.8900532945327</v>
      </c>
      <c r="AO3782">
        <f t="shared" si="432"/>
        <v>1.1378900532945326</v>
      </c>
      <c r="AP3782">
        <f t="shared" si="433"/>
        <v>0.02</v>
      </c>
      <c r="AQ3782">
        <f>VLOOKUP(M3782,spp!A:H,8,FALSE)</f>
        <v>4</v>
      </c>
      <c r="AR3782" t="str">
        <f>VLOOKUP(M3782,spp!A:K,10,FALSE)</f>
        <v>Depredador Tope</v>
      </c>
      <c r="AS3782" t="str">
        <f>VLOOKUP(M3782,spp!A:L,12,FALSE)</f>
        <v>LC</v>
      </c>
    </row>
    <row r="3783" spans="1:45" x14ac:dyDescent="0.3">
      <c r="A3783">
        <v>34</v>
      </c>
      <c r="B3783" s="2" t="s">
        <v>1113</v>
      </c>
      <c r="C3783" s="2" t="s">
        <v>1299</v>
      </c>
      <c r="D3783" s="2" t="s">
        <v>1311</v>
      </c>
      <c r="E3783" s="2" t="s">
        <v>1394</v>
      </c>
      <c r="F3783">
        <v>3</v>
      </c>
      <c r="G3783" s="1">
        <v>41677</v>
      </c>
      <c r="H3783" s="61">
        <v>2014</v>
      </c>
      <c r="I3783" s="5" t="s">
        <v>986</v>
      </c>
      <c r="J3783" s="1">
        <v>41680</v>
      </c>
      <c r="K3783" s="66">
        <v>2.6</v>
      </c>
      <c r="L3783" t="str">
        <f t="shared" si="427"/>
        <v>Somero</v>
      </c>
      <c r="M3783" s="2" t="s">
        <v>1033</v>
      </c>
      <c r="N3783" t="str">
        <f>VLOOKUP(M3783,spp!A:B,2,FALSE)</f>
        <v>Cephalopholis panamensis</v>
      </c>
      <c r="O3783">
        <f t="shared" si="426"/>
        <v>2</v>
      </c>
      <c r="Q3783">
        <v>2</v>
      </c>
      <c r="AJ3783">
        <f>VLOOKUP(M3783,spp!A:C,3,FALSE)</f>
        <v>2</v>
      </c>
      <c r="AK3783">
        <f>VLOOKUP(M3783,spp!A:D,4,FALSE)</f>
        <v>3</v>
      </c>
      <c r="AL3783">
        <f t="shared" si="429"/>
        <v>1687.5</v>
      </c>
      <c r="AM3783">
        <f t="shared" si="430"/>
        <v>42.1875</v>
      </c>
      <c r="AN3783">
        <f t="shared" si="431"/>
        <v>421.875</v>
      </c>
      <c r="AO3783">
        <f t="shared" si="432"/>
        <v>0.421875</v>
      </c>
      <c r="AP3783">
        <f t="shared" si="433"/>
        <v>0.04</v>
      </c>
      <c r="AQ3783">
        <f>VLOOKUP(M3783,spp!A:H,8,FALSE)</f>
        <v>4</v>
      </c>
      <c r="AR3783" t="str">
        <f>VLOOKUP(M3783,spp!A:K,10,FALSE)</f>
        <v>Depredador Tope</v>
      </c>
      <c r="AS3783" t="str">
        <f>VLOOKUP(M3783,spp!A:L,12,FALSE)</f>
        <v>LC</v>
      </c>
    </row>
    <row r="3784" spans="1:45" x14ac:dyDescent="0.3">
      <c r="A3784">
        <v>34</v>
      </c>
      <c r="B3784" s="2" t="s">
        <v>1113</v>
      </c>
      <c r="C3784" s="2" t="s">
        <v>1299</v>
      </c>
      <c r="D3784" s="2" t="s">
        <v>1311</v>
      </c>
      <c r="E3784" s="2" t="s">
        <v>1394</v>
      </c>
      <c r="F3784">
        <v>3</v>
      </c>
      <c r="G3784" s="1">
        <v>41677</v>
      </c>
      <c r="H3784" s="61">
        <v>2014</v>
      </c>
      <c r="I3784" s="5" t="s">
        <v>986</v>
      </c>
      <c r="J3784" s="1">
        <v>41680</v>
      </c>
      <c r="K3784" s="66">
        <v>2.6</v>
      </c>
      <c r="L3784" t="str">
        <f t="shared" si="427"/>
        <v>Somero</v>
      </c>
      <c r="M3784" s="2" t="s">
        <v>1020</v>
      </c>
      <c r="N3784" t="str">
        <f>VLOOKUP(M3784,spp!A:B,2,FALSE)</f>
        <v>Plagiotremus azaleus</v>
      </c>
      <c r="O3784">
        <f t="shared" si="426"/>
        <v>2</v>
      </c>
      <c r="P3784">
        <v>2</v>
      </c>
      <c r="AJ3784">
        <f>VLOOKUP(M3784,spp!A:C,3,FALSE)</f>
        <v>4</v>
      </c>
      <c r="AK3784">
        <f>VLOOKUP(M3784,spp!A:D,4,FALSE)</f>
        <v>3</v>
      </c>
      <c r="AL3784">
        <f t="shared" si="429"/>
        <v>125</v>
      </c>
      <c r="AM3784">
        <f t="shared" si="430"/>
        <v>3.125</v>
      </c>
      <c r="AN3784">
        <f t="shared" si="431"/>
        <v>31.25</v>
      </c>
      <c r="AO3784">
        <f t="shared" si="432"/>
        <v>3.125E-2</v>
      </c>
      <c r="AP3784">
        <f t="shared" si="433"/>
        <v>0.04</v>
      </c>
      <c r="AQ3784">
        <f>VLOOKUP(M3784,spp!A:H,8,FALSE)</f>
        <v>4</v>
      </c>
      <c r="AR3784" t="str">
        <f>VLOOKUP(M3784,spp!A:K,10,FALSE)</f>
        <v>Depredador Tope</v>
      </c>
      <c r="AS3784" t="str">
        <f>VLOOKUP(M3784,spp!A:L,12,FALSE)</f>
        <v>LC</v>
      </c>
    </row>
    <row r="3785" spans="1:45" x14ac:dyDescent="0.3">
      <c r="A3785">
        <v>33</v>
      </c>
      <c r="B3785" s="2" t="s">
        <v>1113</v>
      </c>
      <c r="C3785" s="2" t="s">
        <v>1299</v>
      </c>
      <c r="D3785" s="2" t="s">
        <v>1308</v>
      </c>
      <c r="E3785" s="2" t="s">
        <v>1394</v>
      </c>
      <c r="F3785">
        <v>1</v>
      </c>
      <c r="G3785" s="1">
        <v>41677</v>
      </c>
      <c r="H3785" s="61">
        <v>2014</v>
      </c>
      <c r="I3785" s="5" t="s">
        <v>986</v>
      </c>
      <c r="J3785" s="1">
        <v>41680</v>
      </c>
      <c r="K3785" s="66">
        <v>5.5</v>
      </c>
      <c r="L3785" t="str">
        <f t="shared" si="427"/>
        <v>Somero</v>
      </c>
      <c r="M3785" s="2" t="s">
        <v>1041</v>
      </c>
      <c r="N3785" t="str">
        <f>VLOOKUP(M3785,spp!A:B,2,FALSE)</f>
        <v>Chromis atrilobata</v>
      </c>
      <c r="O3785">
        <f t="shared" si="426"/>
        <v>130</v>
      </c>
      <c r="Q3785">
        <v>130</v>
      </c>
      <c r="AJ3785">
        <f>VLOOKUP(M3785,spp!A:C,3,FALSE)</f>
        <v>5</v>
      </c>
      <c r="AK3785">
        <f>VLOOKUP(M3785,spp!A:D,4,FALSE)</f>
        <v>3.41655</v>
      </c>
      <c r="AL3785">
        <f t="shared" si="429"/>
        <v>634751.76343724504</v>
      </c>
      <c r="AM3785">
        <f t="shared" si="430"/>
        <v>15868.794085931126</v>
      </c>
      <c r="AN3785">
        <f t="shared" si="431"/>
        <v>158687.94085931126</v>
      </c>
      <c r="AO3785">
        <f t="shared" si="432"/>
        <v>158.68794085931125</v>
      </c>
      <c r="AP3785">
        <f t="shared" si="433"/>
        <v>2.6</v>
      </c>
      <c r="AQ3785">
        <f>VLOOKUP(M3785,spp!A:H,8,FALSE)</f>
        <v>3.4</v>
      </c>
      <c r="AR3785" t="str">
        <f>VLOOKUP(M3785,spp!A:K,10,FALSE)</f>
        <v>Planctívoro</v>
      </c>
      <c r="AS3785" t="str">
        <f>VLOOKUP(M3785,spp!A:L,12,FALSE)</f>
        <v>LC</v>
      </c>
    </row>
    <row r="3786" spans="1:45" x14ac:dyDescent="0.3">
      <c r="A3786">
        <v>33</v>
      </c>
      <c r="B3786" s="2" t="s">
        <v>1113</v>
      </c>
      <c r="C3786" s="2" t="s">
        <v>1299</v>
      </c>
      <c r="D3786" s="2" t="s">
        <v>1308</v>
      </c>
      <c r="E3786" s="2" t="s">
        <v>1394</v>
      </c>
      <c r="F3786">
        <v>1</v>
      </c>
      <c r="G3786" s="1">
        <v>41677</v>
      </c>
      <c r="H3786" s="61">
        <v>2014</v>
      </c>
      <c r="I3786" s="5" t="s">
        <v>986</v>
      </c>
      <c r="J3786" s="1">
        <v>41680</v>
      </c>
      <c r="K3786" s="66">
        <v>5.5</v>
      </c>
      <c r="L3786" t="str">
        <f t="shared" si="427"/>
        <v>Somero</v>
      </c>
      <c r="M3786" s="2" t="s">
        <v>1019</v>
      </c>
      <c r="N3786" t="str">
        <f>VLOOKUP(M3786,spp!A:B,2,FALSE)</f>
        <v>Stegastes acapulcoensis</v>
      </c>
      <c r="O3786">
        <f t="shared" si="426"/>
        <v>7</v>
      </c>
      <c r="R3786">
        <v>7</v>
      </c>
      <c r="AJ3786">
        <f>VLOOKUP(M3786,spp!A:C,3,FALSE)</f>
        <v>3.49E-2</v>
      </c>
      <c r="AK3786">
        <f>VLOOKUP(M3786,spp!A:D,4,FALSE)</f>
        <v>2</v>
      </c>
      <c r="AL3786">
        <f t="shared" si="429"/>
        <v>38.171875</v>
      </c>
      <c r="AM3786">
        <f t="shared" si="430"/>
        <v>0.95429687500000004</v>
      </c>
      <c r="AN3786">
        <f t="shared" si="431"/>
        <v>9.54296875</v>
      </c>
      <c r="AO3786">
        <f t="shared" si="432"/>
        <v>9.5429687500000002E-3</v>
      </c>
      <c r="AP3786">
        <f t="shared" si="433"/>
        <v>0.14000000000000001</v>
      </c>
      <c r="AQ3786">
        <f>VLOOKUP(M3786,spp!A:H,8,FALSE)</f>
        <v>2</v>
      </c>
      <c r="AR3786" t="str">
        <f>VLOOKUP(M3786,spp!A:K,10,FALSE)</f>
        <v>Herbívoro</v>
      </c>
      <c r="AS3786" t="str">
        <f>VLOOKUP(M3786,spp!A:L,12,FALSE)</f>
        <v>LC</v>
      </c>
    </row>
    <row r="3787" spans="1:45" x14ac:dyDescent="0.3">
      <c r="A3787">
        <v>33</v>
      </c>
      <c r="B3787" s="2" t="s">
        <v>1113</v>
      </c>
      <c r="C3787" s="2" t="s">
        <v>1299</v>
      </c>
      <c r="D3787" s="2" t="s">
        <v>1308</v>
      </c>
      <c r="E3787" s="2" t="s">
        <v>1394</v>
      </c>
      <c r="F3787">
        <v>1</v>
      </c>
      <c r="G3787" s="1">
        <v>41677</v>
      </c>
      <c r="H3787" s="61">
        <v>2014</v>
      </c>
      <c r="I3787" s="5" t="s">
        <v>986</v>
      </c>
      <c r="J3787" s="1">
        <v>41680</v>
      </c>
      <c r="K3787" s="66">
        <v>5.5</v>
      </c>
      <c r="L3787" t="str">
        <f t="shared" si="427"/>
        <v>Somero</v>
      </c>
      <c r="M3787" s="2" t="s">
        <v>1050</v>
      </c>
      <c r="N3787" t="str">
        <f>VLOOKUP(M3787,spp!A:B,2,FALSE)</f>
        <v>Stegastes flavilatus</v>
      </c>
      <c r="O3787">
        <f t="shared" si="426"/>
        <v>12</v>
      </c>
      <c r="P3787">
        <v>1</v>
      </c>
      <c r="Q3787">
        <v>3</v>
      </c>
      <c r="R3787">
        <v>8</v>
      </c>
      <c r="AJ3787">
        <f>VLOOKUP(M3787,spp!A:C,3,FALSE)</f>
        <v>3.49E-2</v>
      </c>
      <c r="AK3787">
        <f>VLOOKUP(M3787,spp!A:D,4,FALSE)</f>
        <v>2</v>
      </c>
      <c r="AL3787">
        <f t="shared" si="429"/>
        <v>49.732500000000002</v>
      </c>
      <c r="AM3787">
        <f t="shared" si="430"/>
        <v>1.2433125</v>
      </c>
      <c r="AN3787">
        <f t="shared" si="431"/>
        <v>12.433125</v>
      </c>
      <c r="AO3787">
        <f t="shared" si="432"/>
        <v>1.2433125E-2</v>
      </c>
      <c r="AP3787">
        <f t="shared" si="433"/>
        <v>0.24</v>
      </c>
      <c r="AQ3787">
        <f>VLOOKUP(M3787,spp!A:H,8,FALSE)</f>
        <v>2</v>
      </c>
      <c r="AR3787" t="str">
        <f>VLOOKUP(M3787,spp!A:K,10,FALSE)</f>
        <v>Herbívoro</v>
      </c>
      <c r="AS3787" t="str">
        <f>VLOOKUP(M3787,spp!A:L,12,FALSE)</f>
        <v>LC</v>
      </c>
    </row>
    <row r="3788" spans="1:45" x14ac:dyDescent="0.3">
      <c r="A3788">
        <v>33</v>
      </c>
      <c r="B3788" s="2" t="s">
        <v>1113</v>
      </c>
      <c r="C3788" s="2" t="s">
        <v>1299</v>
      </c>
      <c r="D3788" s="2" t="s">
        <v>1308</v>
      </c>
      <c r="E3788" s="2" t="s">
        <v>1394</v>
      </c>
      <c r="F3788">
        <v>1</v>
      </c>
      <c r="G3788" s="1">
        <v>41677</v>
      </c>
      <c r="H3788" s="61">
        <v>2014</v>
      </c>
      <c r="I3788" s="5" t="s">
        <v>986</v>
      </c>
      <c r="J3788" s="1">
        <v>41680</v>
      </c>
      <c r="K3788" s="66">
        <v>5.5</v>
      </c>
      <c r="L3788" t="str">
        <f t="shared" si="427"/>
        <v>Somero</v>
      </c>
      <c r="M3788" s="2" t="s">
        <v>1040</v>
      </c>
      <c r="N3788" t="str">
        <f>VLOOKUP(M3788,spp!A:B,2,FALSE)</f>
        <v>Sufflamen verres</v>
      </c>
      <c r="O3788">
        <f t="shared" si="426"/>
        <v>1</v>
      </c>
      <c r="S3788">
        <v>1</v>
      </c>
      <c r="AJ3788">
        <f>VLOOKUP(M3788,spp!A:C,3,FALSE)</f>
        <v>2</v>
      </c>
      <c r="AK3788">
        <f>VLOOKUP(M3788,spp!A:D,4,FALSE)</f>
        <v>3</v>
      </c>
      <c r="AL3788">
        <f t="shared" si="429"/>
        <v>10718.75</v>
      </c>
      <c r="AM3788">
        <f t="shared" si="430"/>
        <v>267.96875</v>
      </c>
      <c r="AN3788">
        <f t="shared" si="431"/>
        <v>2679.6875</v>
      </c>
      <c r="AO3788">
        <f t="shared" si="432"/>
        <v>2.6796875</v>
      </c>
      <c r="AP3788">
        <f t="shared" si="433"/>
        <v>0.02</v>
      </c>
      <c r="AQ3788">
        <f>VLOOKUP(M3788,spp!A:H,8,FALSE)</f>
        <v>3.3</v>
      </c>
      <c r="AR3788" t="str">
        <f>VLOOKUP(M3788,spp!A:K,10,FALSE)</f>
        <v>Depredador</v>
      </c>
      <c r="AS3788" t="str">
        <f>VLOOKUP(M3788,spp!A:L,12,FALSE)</f>
        <v>LC</v>
      </c>
    </row>
    <row r="3789" spans="1:45" x14ac:dyDescent="0.3">
      <c r="A3789">
        <v>33</v>
      </c>
      <c r="B3789" s="2" t="s">
        <v>1113</v>
      </c>
      <c r="C3789" s="2" t="s">
        <v>1299</v>
      </c>
      <c r="D3789" s="2" t="s">
        <v>1308</v>
      </c>
      <c r="E3789" s="2" t="s">
        <v>1394</v>
      </c>
      <c r="F3789">
        <v>1</v>
      </c>
      <c r="G3789" s="1">
        <v>41677</v>
      </c>
      <c r="H3789" s="61">
        <v>2014</v>
      </c>
      <c r="I3789" s="5" t="s">
        <v>986</v>
      </c>
      <c r="J3789" s="1">
        <v>41680</v>
      </c>
      <c r="K3789" s="66">
        <v>5.5</v>
      </c>
      <c r="L3789" t="str">
        <f t="shared" si="427"/>
        <v>Somero</v>
      </c>
      <c r="M3789" s="2" t="s">
        <v>1025</v>
      </c>
      <c r="N3789" t="str">
        <f>VLOOKUP(M3789,spp!A:B,2,FALSE)</f>
        <v>Abudefduf troschelii</v>
      </c>
      <c r="O3789">
        <f t="shared" si="426"/>
        <v>23</v>
      </c>
      <c r="R3789">
        <v>23</v>
      </c>
      <c r="AJ3789">
        <f>VLOOKUP(M3789,spp!A:C,3,FALSE)</f>
        <v>1.6E-2</v>
      </c>
      <c r="AK3789">
        <f>VLOOKUP(M3789,spp!A:D,4,FALSE)</f>
        <v>3</v>
      </c>
      <c r="AL3789">
        <f t="shared" si="429"/>
        <v>718.75</v>
      </c>
      <c r="AM3789">
        <f t="shared" si="430"/>
        <v>17.96875</v>
      </c>
      <c r="AN3789">
        <f t="shared" si="431"/>
        <v>179.6875</v>
      </c>
      <c r="AO3789">
        <f t="shared" si="432"/>
        <v>0.1796875</v>
      </c>
      <c r="AP3789">
        <f t="shared" si="433"/>
        <v>0.46</v>
      </c>
      <c r="AQ3789">
        <f>VLOOKUP(M3789,spp!A:H,8,FALSE)</f>
        <v>3</v>
      </c>
      <c r="AR3789" t="str">
        <f>VLOOKUP(M3789,spp!A:K,10,FALSE)</f>
        <v>Planctívoro</v>
      </c>
      <c r="AS3789" t="str">
        <f>VLOOKUP(M3789,spp!A:L,12,FALSE)</f>
        <v>LC</v>
      </c>
    </row>
    <row r="3790" spans="1:45" x14ac:dyDescent="0.3">
      <c r="A3790">
        <v>33</v>
      </c>
      <c r="B3790" s="2" t="s">
        <v>1113</v>
      </c>
      <c r="C3790" s="2" t="s">
        <v>1299</v>
      </c>
      <c r="D3790" s="2" t="s">
        <v>1308</v>
      </c>
      <c r="E3790" s="2" t="s">
        <v>1394</v>
      </c>
      <c r="F3790">
        <v>1</v>
      </c>
      <c r="G3790" s="1">
        <v>41677</v>
      </c>
      <c r="H3790" s="61">
        <v>2014</v>
      </c>
      <c r="I3790" s="5" t="s">
        <v>986</v>
      </c>
      <c r="J3790" s="1">
        <v>41680</v>
      </c>
      <c r="K3790" s="66">
        <v>5.5</v>
      </c>
      <c r="L3790" t="str">
        <f t="shared" si="427"/>
        <v>Somero</v>
      </c>
      <c r="M3790" s="2" t="s">
        <v>1024</v>
      </c>
      <c r="N3790" t="str">
        <f>VLOOKUP(M3790,spp!A:B,2,FALSE)</f>
        <v>Sargocentron suborbitalis</v>
      </c>
      <c r="O3790">
        <f t="shared" si="426"/>
        <v>3</v>
      </c>
      <c r="R3790">
        <v>3</v>
      </c>
      <c r="AJ3790">
        <f>VLOOKUP(M3790,spp!A:C,3,FALSE)</f>
        <v>2</v>
      </c>
      <c r="AK3790">
        <f>VLOOKUP(M3790,spp!A:D,4,FALSE)</f>
        <v>2.9554</v>
      </c>
      <c r="AL3790">
        <f t="shared" si="429"/>
        <v>10470.29945415668</v>
      </c>
      <c r="AM3790">
        <f t="shared" si="430"/>
        <v>261.75748635391699</v>
      </c>
      <c r="AN3790">
        <f t="shared" si="431"/>
        <v>2617.5748635391701</v>
      </c>
      <c r="AO3790">
        <f t="shared" si="432"/>
        <v>2.6175748635391702</v>
      </c>
      <c r="AP3790">
        <f t="shared" si="433"/>
        <v>0.06</v>
      </c>
      <c r="AQ3790">
        <f>VLOOKUP(M3790,spp!A:H,8,FALSE)</f>
        <v>3.5</v>
      </c>
      <c r="AR3790" t="str">
        <f>VLOOKUP(M3790,spp!A:K,10,FALSE)</f>
        <v>Depredador</v>
      </c>
      <c r="AS3790" t="str">
        <f>VLOOKUP(M3790,spp!A:L,12,FALSE)</f>
        <v>LC</v>
      </c>
    </row>
    <row r="3791" spans="1:45" x14ac:dyDescent="0.3">
      <c r="A3791">
        <v>33</v>
      </c>
      <c r="B3791" s="2" t="s">
        <v>1113</v>
      </c>
      <c r="C3791" s="2" t="s">
        <v>1299</v>
      </c>
      <c r="D3791" s="2" t="s">
        <v>1308</v>
      </c>
      <c r="E3791" s="2" t="s">
        <v>1394</v>
      </c>
      <c r="F3791">
        <v>1</v>
      </c>
      <c r="G3791" s="1">
        <v>41677</v>
      </c>
      <c r="H3791" s="61">
        <v>2014</v>
      </c>
      <c r="I3791" s="5" t="s">
        <v>986</v>
      </c>
      <c r="J3791" s="1">
        <v>41680</v>
      </c>
      <c r="K3791" s="66">
        <v>5.5</v>
      </c>
      <c r="L3791" t="str">
        <f t="shared" si="427"/>
        <v>Somero</v>
      </c>
      <c r="M3791" s="2" t="s">
        <v>1029</v>
      </c>
      <c r="N3791" t="str">
        <f>VLOOKUP(M3791,spp!A:B,2,FALSE)</f>
        <v>Cirrhitus rivulatus</v>
      </c>
      <c r="O3791">
        <f t="shared" si="426"/>
        <v>2</v>
      </c>
      <c r="R3791">
        <v>1</v>
      </c>
      <c r="S3791">
        <v>1</v>
      </c>
      <c r="AJ3791">
        <f>VLOOKUP(M3791,spp!A:C,3,FALSE)</f>
        <v>2.76E-2</v>
      </c>
      <c r="AK3791">
        <f>VLOOKUP(M3791,spp!A:D,4,FALSE)</f>
        <v>3</v>
      </c>
      <c r="AL3791">
        <f t="shared" si="429"/>
        <v>201.82499999999999</v>
      </c>
      <c r="AM3791">
        <f t="shared" si="430"/>
        <v>5.0456249999999994</v>
      </c>
      <c r="AN3791">
        <f t="shared" si="431"/>
        <v>50.456249999999997</v>
      </c>
      <c r="AO3791">
        <f t="shared" si="432"/>
        <v>5.0456249999999994E-2</v>
      </c>
      <c r="AP3791">
        <f t="shared" si="433"/>
        <v>0.04</v>
      </c>
      <c r="AQ3791">
        <f>VLOOKUP(M3791,spp!A:H,8,FALSE)</f>
        <v>4</v>
      </c>
      <c r="AR3791" t="str">
        <f>VLOOKUP(M3791,spp!A:K,10,FALSE)</f>
        <v>Depredador Tope</v>
      </c>
      <c r="AS3791" t="str">
        <f>VLOOKUP(M3791,spp!A:L,12,FALSE)</f>
        <v>LC</v>
      </c>
    </row>
    <row r="3792" spans="1:45" x14ac:dyDescent="0.3">
      <c r="A3792">
        <v>33</v>
      </c>
      <c r="B3792" s="2" t="s">
        <v>1113</v>
      </c>
      <c r="C3792" s="2" t="s">
        <v>1299</v>
      </c>
      <c r="D3792" s="2" t="s">
        <v>1308</v>
      </c>
      <c r="E3792" s="2" t="s">
        <v>1394</v>
      </c>
      <c r="F3792">
        <v>1</v>
      </c>
      <c r="G3792" s="1">
        <v>41677</v>
      </c>
      <c r="H3792" s="61">
        <v>2014</v>
      </c>
      <c r="I3792" s="5" t="s">
        <v>986</v>
      </c>
      <c r="J3792" s="1">
        <v>41680</v>
      </c>
      <c r="K3792" s="66">
        <v>5.5</v>
      </c>
      <c r="L3792" t="str">
        <f t="shared" si="427"/>
        <v>Somero</v>
      </c>
      <c r="M3792" s="2" t="s">
        <v>1017</v>
      </c>
      <c r="N3792" t="str">
        <f>VLOOKUP(M3792,spp!A:B,2,FALSE)</f>
        <v>Halichoeres dispilus</v>
      </c>
      <c r="O3792">
        <f t="shared" si="426"/>
        <v>30</v>
      </c>
      <c r="P3792">
        <v>20</v>
      </c>
      <c r="Q3792">
        <v>10</v>
      </c>
      <c r="AJ3792">
        <f>VLOOKUP(M3792,spp!A:C,3,FALSE)</f>
        <v>1.26E-2</v>
      </c>
      <c r="AK3792">
        <f>VLOOKUP(M3792,spp!A:D,4,FALSE)</f>
        <v>3</v>
      </c>
      <c r="AL3792">
        <f t="shared" si="429"/>
        <v>57.09375</v>
      </c>
      <c r="AM3792">
        <f t="shared" si="430"/>
        <v>1.4273437499999999</v>
      </c>
      <c r="AN3792">
        <f t="shared" si="431"/>
        <v>14.2734375</v>
      </c>
      <c r="AO3792">
        <f t="shared" si="432"/>
        <v>1.42734375E-2</v>
      </c>
      <c r="AP3792">
        <f t="shared" si="433"/>
        <v>0.6</v>
      </c>
      <c r="AQ3792">
        <f>VLOOKUP(M3792,spp!A:H,8,FALSE)</f>
        <v>3.9</v>
      </c>
      <c r="AR3792" t="str">
        <f>VLOOKUP(M3792,spp!A:K,10,FALSE)</f>
        <v>Depredador</v>
      </c>
      <c r="AS3792" t="str">
        <f>VLOOKUP(M3792,spp!A:L,12,FALSE)</f>
        <v>LC</v>
      </c>
    </row>
    <row r="3793" spans="1:45" x14ac:dyDescent="0.3">
      <c r="A3793">
        <v>33</v>
      </c>
      <c r="B3793" s="2" t="s">
        <v>1113</v>
      </c>
      <c r="C3793" s="2" t="s">
        <v>1299</v>
      </c>
      <c r="D3793" s="2" t="s">
        <v>1308</v>
      </c>
      <c r="E3793" s="2" t="s">
        <v>1394</v>
      </c>
      <c r="F3793">
        <v>1</v>
      </c>
      <c r="G3793" s="1">
        <v>41677</v>
      </c>
      <c r="H3793" s="61">
        <v>2014</v>
      </c>
      <c r="I3793" s="5" t="s">
        <v>986</v>
      </c>
      <c r="J3793" s="1">
        <v>41680</v>
      </c>
      <c r="K3793" s="66">
        <v>5.5</v>
      </c>
      <c r="L3793" t="str">
        <f t="shared" si="427"/>
        <v>Somero</v>
      </c>
      <c r="M3793" s="2" t="s">
        <v>1028</v>
      </c>
      <c r="N3793" t="str">
        <f>VLOOKUP(M3793,spp!A:B,2,FALSE)</f>
        <v>Thalassoma lucasanum</v>
      </c>
      <c r="O3793">
        <f t="shared" si="426"/>
        <v>5</v>
      </c>
      <c r="Q3793">
        <v>5</v>
      </c>
      <c r="AJ3793">
        <f>VLOOKUP(M3793,spp!A:C,3,FALSE)</f>
        <v>1.261E-2</v>
      </c>
      <c r="AK3793">
        <f>VLOOKUP(M3793,spp!A:D,4,FALSE)</f>
        <v>2</v>
      </c>
      <c r="AL3793">
        <f t="shared" si="429"/>
        <v>3.5465625000000003</v>
      </c>
      <c r="AM3793">
        <f t="shared" si="430"/>
        <v>8.8664062500000002E-2</v>
      </c>
      <c r="AN3793">
        <f t="shared" si="431"/>
        <v>0.88664062500000007</v>
      </c>
      <c r="AO3793">
        <f t="shared" si="432"/>
        <v>8.8664062500000006E-4</v>
      </c>
      <c r="AP3793">
        <f t="shared" si="433"/>
        <v>0.1</v>
      </c>
      <c r="AQ3793">
        <f>VLOOKUP(M3793,spp!A:H,8,FALSE)</f>
        <v>3.5</v>
      </c>
      <c r="AR3793" t="str">
        <f>VLOOKUP(M3793,spp!A:K,10,FALSE)</f>
        <v>Depredador</v>
      </c>
      <c r="AS3793" t="str">
        <f>VLOOKUP(M3793,spp!A:L,12,FALSE)</f>
        <v>LC</v>
      </c>
    </row>
    <row r="3794" spans="1:45" x14ac:dyDescent="0.3">
      <c r="A3794">
        <v>33</v>
      </c>
      <c r="B3794" s="2" t="s">
        <v>1113</v>
      </c>
      <c r="C3794" s="2" t="s">
        <v>1299</v>
      </c>
      <c r="D3794" s="2" t="s">
        <v>1308</v>
      </c>
      <c r="E3794" s="2" t="s">
        <v>1394</v>
      </c>
      <c r="F3794">
        <v>1</v>
      </c>
      <c r="G3794" s="1">
        <v>41677</v>
      </c>
      <c r="H3794" s="61">
        <v>2014</v>
      </c>
      <c r="I3794" s="5" t="s">
        <v>986</v>
      </c>
      <c r="J3794" s="1">
        <v>41680</v>
      </c>
      <c r="K3794" s="66">
        <v>5.5</v>
      </c>
      <c r="L3794" t="str">
        <f t="shared" si="427"/>
        <v>Somero</v>
      </c>
      <c r="M3794" s="2" t="s">
        <v>1026</v>
      </c>
      <c r="N3794" t="str">
        <f>VLOOKUP(M3794,spp!A:B,2,FALSE)</f>
        <v>Microspathodon dorsalis</v>
      </c>
      <c r="O3794">
        <f t="shared" si="426"/>
        <v>1</v>
      </c>
      <c r="R3794">
        <v>1</v>
      </c>
      <c r="AJ3794">
        <f>VLOOKUP(M3794,spp!A:C,3,FALSE)</f>
        <v>2</v>
      </c>
      <c r="AK3794">
        <f>VLOOKUP(M3794,spp!A:D,4,FALSE)</f>
        <v>3</v>
      </c>
      <c r="AL3794">
        <f t="shared" si="429"/>
        <v>3906.25</v>
      </c>
      <c r="AM3794">
        <f t="shared" si="430"/>
        <v>97.65625</v>
      </c>
      <c r="AN3794">
        <f t="shared" si="431"/>
        <v>976.5625</v>
      </c>
      <c r="AO3794">
        <f t="shared" si="432"/>
        <v>0.9765625</v>
      </c>
      <c r="AP3794">
        <f t="shared" si="433"/>
        <v>0.02</v>
      </c>
      <c r="AQ3794">
        <f>VLOOKUP(M3794,spp!A:H,8,FALSE)</f>
        <v>2.1</v>
      </c>
      <c r="AR3794" t="str">
        <f>VLOOKUP(M3794,spp!A:K,10,FALSE)</f>
        <v>Herbívoro</v>
      </c>
      <c r="AS3794" t="str">
        <f>VLOOKUP(M3794,spp!A:L,12,FALSE)</f>
        <v>LC</v>
      </c>
    </row>
    <row r="3795" spans="1:45" x14ac:dyDescent="0.3">
      <c r="A3795">
        <v>33</v>
      </c>
      <c r="B3795" s="2" t="s">
        <v>1113</v>
      </c>
      <c r="C3795" s="2" t="s">
        <v>1299</v>
      </c>
      <c r="D3795" s="2" t="s">
        <v>1308</v>
      </c>
      <c r="E3795" s="2" t="s">
        <v>1394</v>
      </c>
      <c r="F3795">
        <v>1</v>
      </c>
      <c r="G3795" s="1">
        <v>41677</v>
      </c>
      <c r="H3795" s="61">
        <v>2014</v>
      </c>
      <c r="I3795" s="5" t="s">
        <v>986</v>
      </c>
      <c r="J3795" s="1">
        <v>41680</v>
      </c>
      <c r="K3795" s="66">
        <v>5.5</v>
      </c>
      <c r="L3795" t="str">
        <f t="shared" si="427"/>
        <v>Somero</v>
      </c>
      <c r="M3795" s="2" t="s">
        <v>1064</v>
      </c>
      <c r="N3795" t="str">
        <f>VLOOKUP(M3795,spp!A:B,2,FALSE)</f>
        <v>Zanclus cornutus</v>
      </c>
      <c r="O3795">
        <f t="shared" si="426"/>
        <v>1</v>
      </c>
      <c r="R3795">
        <v>1</v>
      </c>
      <c r="AJ3795">
        <f>VLOOKUP(M3795,spp!A:C,3,FALSE)</f>
        <v>1.47E-2</v>
      </c>
      <c r="AK3795">
        <f>VLOOKUP(M3795,spp!A:D,4,FALSE)</f>
        <v>3</v>
      </c>
      <c r="AL3795">
        <f t="shared" si="429"/>
        <v>28.7109375</v>
      </c>
      <c r="AM3795">
        <f t="shared" si="430"/>
        <v>0.7177734375</v>
      </c>
      <c r="AN3795">
        <f t="shared" si="431"/>
        <v>7.177734375</v>
      </c>
      <c r="AO3795">
        <f t="shared" si="432"/>
        <v>7.1777343749999997E-3</v>
      </c>
      <c r="AP3795">
        <f t="shared" si="433"/>
        <v>0.02</v>
      </c>
      <c r="AQ3795">
        <f>VLOOKUP(M3795,spp!A:H,8,FALSE)</f>
        <v>2.9</v>
      </c>
      <c r="AR3795" t="str">
        <f>VLOOKUP(M3795,spp!A:K,10,FALSE)</f>
        <v>Herbívoro</v>
      </c>
      <c r="AS3795" t="str">
        <f>VLOOKUP(M3795,spp!A:L,12,FALSE)</f>
        <v>NE</v>
      </c>
    </row>
    <row r="3796" spans="1:45" x14ac:dyDescent="0.3">
      <c r="A3796">
        <v>33</v>
      </c>
      <c r="B3796" s="2" t="s">
        <v>1113</v>
      </c>
      <c r="C3796" s="2" t="s">
        <v>1299</v>
      </c>
      <c r="D3796" s="2" t="s">
        <v>1308</v>
      </c>
      <c r="E3796" s="2" t="s">
        <v>1394</v>
      </c>
      <c r="F3796">
        <v>1</v>
      </c>
      <c r="G3796" s="1">
        <v>41677</v>
      </c>
      <c r="H3796" s="61">
        <v>2014</v>
      </c>
      <c r="I3796" s="5" t="s">
        <v>986</v>
      </c>
      <c r="J3796" s="1">
        <v>41680</v>
      </c>
      <c r="K3796" s="66">
        <v>5.5</v>
      </c>
      <c r="L3796" t="str">
        <f t="shared" si="427"/>
        <v>Somero</v>
      </c>
      <c r="M3796" s="2" t="s">
        <v>1021</v>
      </c>
      <c r="N3796" t="str">
        <f>VLOOKUP(M3796,spp!A:B,2,FALSE)</f>
        <v>Johnrandallia nigrirostris</v>
      </c>
      <c r="O3796">
        <f t="shared" si="426"/>
        <v>1</v>
      </c>
      <c r="R3796">
        <v>1</v>
      </c>
      <c r="AJ3796">
        <f>VLOOKUP(M3796,spp!A:C,3,FALSE)</f>
        <v>2</v>
      </c>
      <c r="AK3796">
        <f>VLOOKUP(M3796,spp!A:D,4,FALSE)</f>
        <v>3</v>
      </c>
      <c r="AL3796">
        <f t="shared" si="429"/>
        <v>3906.25</v>
      </c>
      <c r="AM3796">
        <f t="shared" si="430"/>
        <v>97.65625</v>
      </c>
      <c r="AN3796">
        <f t="shared" si="431"/>
        <v>976.5625</v>
      </c>
      <c r="AO3796">
        <f t="shared" si="432"/>
        <v>0.9765625</v>
      </c>
      <c r="AP3796">
        <f t="shared" si="433"/>
        <v>0.02</v>
      </c>
      <c r="AQ3796">
        <f>VLOOKUP(M3796,spp!A:H,8,FALSE)</f>
        <v>3</v>
      </c>
      <c r="AR3796" t="str">
        <f>VLOOKUP(M3796,spp!A:K,10,FALSE)</f>
        <v>Depredador</v>
      </c>
      <c r="AS3796" t="str">
        <f>VLOOKUP(M3796,spp!A:L,12,FALSE)</f>
        <v>LC</v>
      </c>
    </row>
    <row r="3797" spans="1:45" x14ac:dyDescent="0.3">
      <c r="A3797">
        <v>33</v>
      </c>
      <c r="B3797" s="2" t="s">
        <v>1113</v>
      </c>
      <c r="C3797" s="2" t="s">
        <v>1299</v>
      </c>
      <c r="D3797" s="2" t="s">
        <v>1308</v>
      </c>
      <c r="E3797" s="2" t="s">
        <v>1394</v>
      </c>
      <c r="F3797">
        <v>1</v>
      </c>
      <c r="G3797" s="1">
        <v>41677</v>
      </c>
      <c r="H3797" s="61">
        <v>2014</v>
      </c>
      <c r="I3797" s="5" t="s">
        <v>986</v>
      </c>
      <c r="J3797" s="1">
        <v>41680</v>
      </c>
      <c r="K3797" s="66">
        <v>5.5</v>
      </c>
      <c r="L3797" t="str">
        <f t="shared" si="427"/>
        <v>Somero</v>
      </c>
      <c r="M3797" s="2" t="s">
        <v>1037</v>
      </c>
      <c r="N3797" t="str">
        <f>VLOOKUP(M3797,spp!A:B,2,FALSE)</f>
        <v>Prionurus laticlavius</v>
      </c>
      <c r="O3797">
        <f t="shared" si="426"/>
        <v>2</v>
      </c>
      <c r="R3797">
        <v>2</v>
      </c>
      <c r="AJ3797" t="str">
        <f>VLOOKUP(M3797,spp!A:C,3,FALSE)</f>
        <v>0.19800000000000001</v>
      </c>
      <c r="AK3797">
        <f>VLOOKUP(M3797,spp!A:D,4,FALSE)</f>
        <v>2.504</v>
      </c>
      <c r="AL3797">
        <f t="shared" si="429"/>
        <v>220.98248779252128</v>
      </c>
      <c r="AM3797">
        <f t="shared" si="430"/>
        <v>5.5245621948130319</v>
      </c>
      <c r="AN3797">
        <f t="shared" si="431"/>
        <v>55.245621948130321</v>
      </c>
      <c r="AO3797">
        <f t="shared" si="432"/>
        <v>5.5245621948130319E-2</v>
      </c>
      <c r="AP3797">
        <f t="shared" si="433"/>
        <v>0.04</v>
      </c>
      <c r="AQ3797">
        <f>VLOOKUP(M3797,spp!A:H,8,FALSE)</f>
        <v>2.7</v>
      </c>
      <c r="AR3797" t="str">
        <f>VLOOKUP(M3797,spp!A:K,10,FALSE)</f>
        <v>Herbívoro</v>
      </c>
      <c r="AS3797" t="str">
        <f>VLOOKUP(M3797,spp!A:L,12,FALSE)</f>
        <v>LC</v>
      </c>
    </row>
    <row r="3798" spans="1:45" x14ac:dyDescent="0.3">
      <c r="A3798">
        <v>33</v>
      </c>
      <c r="B3798" s="2" t="s">
        <v>1113</v>
      </c>
      <c r="C3798" s="2" t="s">
        <v>1299</v>
      </c>
      <c r="D3798" s="2" t="s">
        <v>1308</v>
      </c>
      <c r="E3798" s="2" t="s">
        <v>1394</v>
      </c>
      <c r="F3798">
        <v>2</v>
      </c>
      <c r="G3798" s="1">
        <v>41677</v>
      </c>
      <c r="H3798" s="61">
        <v>2014</v>
      </c>
      <c r="I3798" s="5" t="s">
        <v>986</v>
      </c>
      <c r="J3798" s="1">
        <v>41680</v>
      </c>
      <c r="K3798" s="66">
        <v>5.9</v>
      </c>
      <c r="L3798" t="str">
        <f t="shared" si="427"/>
        <v>Somero</v>
      </c>
      <c r="M3798" s="2" t="s">
        <v>1023</v>
      </c>
      <c r="N3798" t="str">
        <f>VLOOKUP(M3798,spp!A:B,2,FALSE)</f>
        <v>Anisotremus caesius</v>
      </c>
      <c r="O3798">
        <f t="shared" si="426"/>
        <v>2</v>
      </c>
      <c r="R3798">
        <v>2</v>
      </c>
      <c r="AJ3798">
        <f>VLOOKUP(M3798,spp!A:C,3,FALSE)</f>
        <v>1</v>
      </c>
      <c r="AK3798">
        <f>VLOOKUP(M3798,spp!A:D,4,FALSE)</f>
        <v>2</v>
      </c>
      <c r="AL3798">
        <f t="shared" si="429"/>
        <v>312.5</v>
      </c>
      <c r="AM3798">
        <f t="shared" si="430"/>
        <v>7.8125</v>
      </c>
      <c r="AN3798">
        <f t="shared" si="431"/>
        <v>78.125</v>
      </c>
      <c r="AO3798">
        <f t="shared" si="432"/>
        <v>7.8125E-2</v>
      </c>
      <c r="AP3798">
        <f t="shared" si="433"/>
        <v>0.04</v>
      </c>
      <c r="AQ3798">
        <f>VLOOKUP(M3798,spp!A:H,8,FALSE)</f>
        <v>3.4</v>
      </c>
      <c r="AR3798" t="str">
        <f>VLOOKUP(M3798,spp!A:K,10,FALSE)</f>
        <v>Depredador</v>
      </c>
      <c r="AS3798" t="str">
        <f>VLOOKUP(M3798,spp!A:L,12,FALSE)</f>
        <v>LC</v>
      </c>
    </row>
    <row r="3799" spans="1:45" x14ac:dyDescent="0.3">
      <c r="A3799">
        <v>33</v>
      </c>
      <c r="B3799" s="2" t="s">
        <v>1113</v>
      </c>
      <c r="C3799" s="2" t="s">
        <v>1299</v>
      </c>
      <c r="D3799" s="2" t="s">
        <v>1308</v>
      </c>
      <c r="E3799" s="2" t="s">
        <v>1394</v>
      </c>
      <c r="F3799">
        <v>2</v>
      </c>
      <c r="G3799" s="1">
        <v>41677</v>
      </c>
      <c r="H3799" s="61">
        <v>2014</v>
      </c>
      <c r="I3799" s="5" t="s">
        <v>986</v>
      </c>
      <c r="J3799" s="1">
        <v>41680</v>
      </c>
      <c r="K3799" s="66">
        <v>5.9</v>
      </c>
      <c r="L3799" t="str">
        <f t="shared" si="427"/>
        <v>Somero</v>
      </c>
      <c r="M3799" s="2" t="s">
        <v>1028</v>
      </c>
      <c r="N3799" t="str">
        <f>VLOOKUP(M3799,spp!A:B,2,FALSE)</f>
        <v>Thalassoma lucasanum</v>
      </c>
      <c r="O3799">
        <f t="shared" si="426"/>
        <v>13</v>
      </c>
      <c r="Q3799">
        <v>7</v>
      </c>
      <c r="R3799">
        <v>6</v>
      </c>
      <c r="AJ3799">
        <f>VLOOKUP(M3799,spp!A:C,3,FALSE)</f>
        <v>1.261E-2</v>
      </c>
      <c r="AK3799">
        <f>VLOOKUP(M3799,spp!A:D,4,FALSE)</f>
        <v>2</v>
      </c>
      <c r="AL3799">
        <f t="shared" si="429"/>
        <v>16.787062499999998</v>
      </c>
      <c r="AM3799">
        <f t="shared" si="430"/>
        <v>0.41967656249999996</v>
      </c>
      <c r="AN3799">
        <f t="shared" si="431"/>
        <v>4.1967656249999994</v>
      </c>
      <c r="AO3799">
        <f t="shared" si="432"/>
        <v>4.1967656249999995E-3</v>
      </c>
      <c r="AP3799">
        <f t="shared" si="433"/>
        <v>0.26</v>
      </c>
      <c r="AQ3799">
        <f>VLOOKUP(M3799,spp!A:H,8,FALSE)</f>
        <v>3.5</v>
      </c>
      <c r="AR3799" t="str">
        <f>VLOOKUP(M3799,spp!A:K,10,FALSE)</f>
        <v>Depredador</v>
      </c>
      <c r="AS3799" t="str">
        <f>VLOOKUP(M3799,spp!A:L,12,FALSE)</f>
        <v>LC</v>
      </c>
    </row>
    <row r="3800" spans="1:45" x14ac:dyDescent="0.3">
      <c r="A3800">
        <v>33</v>
      </c>
      <c r="B3800" s="2" t="s">
        <v>1113</v>
      </c>
      <c r="C3800" s="2" t="s">
        <v>1299</v>
      </c>
      <c r="D3800" s="2" t="s">
        <v>1308</v>
      </c>
      <c r="E3800" s="2" t="s">
        <v>1394</v>
      </c>
      <c r="F3800">
        <v>2</v>
      </c>
      <c r="G3800" s="1">
        <v>41677</v>
      </c>
      <c r="H3800" s="61">
        <v>2014</v>
      </c>
      <c r="I3800" s="5" t="s">
        <v>986</v>
      </c>
      <c r="J3800" s="1">
        <v>41680</v>
      </c>
      <c r="K3800" s="66">
        <v>5.9</v>
      </c>
      <c r="L3800" t="str">
        <f t="shared" si="427"/>
        <v>Somero</v>
      </c>
      <c r="M3800" s="2" t="s">
        <v>1019</v>
      </c>
      <c r="N3800" t="str">
        <f>VLOOKUP(M3800,spp!A:B,2,FALSE)</f>
        <v>Stegastes acapulcoensis</v>
      </c>
      <c r="O3800">
        <f t="shared" si="426"/>
        <v>10</v>
      </c>
      <c r="R3800">
        <v>10</v>
      </c>
      <c r="AJ3800">
        <f>VLOOKUP(M3800,spp!A:C,3,FALSE)</f>
        <v>3.49E-2</v>
      </c>
      <c r="AK3800">
        <f>VLOOKUP(M3800,spp!A:D,4,FALSE)</f>
        <v>2</v>
      </c>
      <c r="AL3800">
        <f t="shared" si="429"/>
        <v>54.53125</v>
      </c>
      <c r="AM3800">
        <f t="shared" si="430"/>
        <v>1.36328125</v>
      </c>
      <c r="AN3800">
        <f t="shared" si="431"/>
        <v>13.6328125</v>
      </c>
      <c r="AO3800">
        <f t="shared" si="432"/>
        <v>1.3632812500000001E-2</v>
      </c>
      <c r="AP3800">
        <f t="shared" si="433"/>
        <v>0.2</v>
      </c>
      <c r="AQ3800">
        <f>VLOOKUP(M3800,spp!A:H,8,FALSE)</f>
        <v>2</v>
      </c>
      <c r="AR3800" t="str">
        <f>VLOOKUP(M3800,spp!A:K,10,FALSE)</f>
        <v>Herbívoro</v>
      </c>
      <c r="AS3800" t="str">
        <f>VLOOKUP(M3800,spp!A:L,12,FALSE)</f>
        <v>LC</v>
      </c>
    </row>
    <row r="3801" spans="1:45" x14ac:dyDescent="0.3">
      <c r="A3801">
        <v>33</v>
      </c>
      <c r="B3801" s="2" t="s">
        <v>1113</v>
      </c>
      <c r="C3801" s="2" t="s">
        <v>1299</v>
      </c>
      <c r="D3801" s="2" t="s">
        <v>1308</v>
      </c>
      <c r="E3801" s="2" t="s">
        <v>1394</v>
      </c>
      <c r="F3801">
        <v>2</v>
      </c>
      <c r="G3801" s="1">
        <v>41677</v>
      </c>
      <c r="H3801" s="61">
        <v>2014</v>
      </c>
      <c r="I3801" s="5" t="s">
        <v>986</v>
      </c>
      <c r="J3801" s="1">
        <v>41680</v>
      </c>
      <c r="K3801" s="66">
        <v>5.9</v>
      </c>
      <c r="L3801" t="str">
        <f t="shared" si="427"/>
        <v>Somero</v>
      </c>
      <c r="M3801" s="2" t="s">
        <v>1050</v>
      </c>
      <c r="N3801" t="str">
        <f>VLOOKUP(M3801,spp!A:B,2,FALSE)</f>
        <v>Stegastes flavilatus</v>
      </c>
      <c r="O3801">
        <f t="shared" si="426"/>
        <v>5</v>
      </c>
      <c r="R3801">
        <v>5</v>
      </c>
      <c r="AJ3801">
        <f>VLOOKUP(M3801,spp!A:C,3,FALSE)</f>
        <v>3.49E-2</v>
      </c>
      <c r="AK3801">
        <f>VLOOKUP(M3801,spp!A:D,4,FALSE)</f>
        <v>2</v>
      </c>
      <c r="AL3801">
        <f t="shared" si="429"/>
        <v>27.265625</v>
      </c>
      <c r="AM3801">
        <f t="shared" si="430"/>
        <v>0.681640625</v>
      </c>
      <c r="AN3801">
        <f t="shared" si="431"/>
        <v>6.81640625</v>
      </c>
      <c r="AO3801">
        <f t="shared" si="432"/>
        <v>6.8164062500000004E-3</v>
      </c>
      <c r="AP3801">
        <f t="shared" si="433"/>
        <v>0.1</v>
      </c>
      <c r="AQ3801">
        <f>VLOOKUP(M3801,spp!A:H,8,FALSE)</f>
        <v>2</v>
      </c>
      <c r="AR3801" t="str">
        <f>VLOOKUP(M3801,spp!A:K,10,FALSE)</f>
        <v>Herbívoro</v>
      </c>
      <c r="AS3801" t="str">
        <f>VLOOKUP(M3801,spp!A:L,12,FALSE)</f>
        <v>LC</v>
      </c>
    </row>
    <row r="3802" spans="1:45" x14ac:dyDescent="0.3">
      <c r="A3802">
        <v>33</v>
      </c>
      <c r="B3802" s="2" t="s">
        <v>1113</v>
      </c>
      <c r="C3802" s="2" t="s">
        <v>1299</v>
      </c>
      <c r="D3802" s="2" t="s">
        <v>1308</v>
      </c>
      <c r="E3802" s="2" t="s">
        <v>1394</v>
      </c>
      <c r="F3802">
        <v>2</v>
      </c>
      <c r="G3802" s="1">
        <v>41677</v>
      </c>
      <c r="H3802" s="61">
        <v>2014</v>
      </c>
      <c r="I3802" s="5" t="s">
        <v>986</v>
      </c>
      <c r="J3802" s="1">
        <v>41680</v>
      </c>
      <c r="K3802" s="66">
        <v>5.9</v>
      </c>
      <c r="L3802" t="str">
        <f t="shared" si="427"/>
        <v>Somero</v>
      </c>
      <c r="M3802" s="2" t="s">
        <v>1017</v>
      </c>
      <c r="N3802" t="str">
        <f>VLOOKUP(M3802,spp!A:B,2,FALSE)</f>
        <v>Halichoeres dispilus</v>
      </c>
      <c r="O3802">
        <f t="shared" si="426"/>
        <v>12</v>
      </c>
      <c r="Q3802">
        <v>10</v>
      </c>
      <c r="R3802">
        <v>2</v>
      </c>
      <c r="AJ3802">
        <f>VLOOKUP(M3802,spp!A:C,3,FALSE)</f>
        <v>1.26E-2</v>
      </c>
      <c r="AK3802">
        <f>VLOOKUP(M3802,spp!A:D,4,FALSE)</f>
        <v>3</v>
      </c>
      <c r="AL3802">
        <f t="shared" si="429"/>
        <v>102.375</v>
      </c>
      <c r="AM3802">
        <f t="shared" si="430"/>
        <v>2.5593750000000002</v>
      </c>
      <c r="AN3802">
        <f t="shared" si="431"/>
        <v>25.59375</v>
      </c>
      <c r="AO3802">
        <f t="shared" si="432"/>
        <v>2.5593749999999998E-2</v>
      </c>
      <c r="AP3802">
        <f t="shared" si="433"/>
        <v>0.24</v>
      </c>
      <c r="AQ3802">
        <f>VLOOKUP(M3802,spp!A:H,8,FALSE)</f>
        <v>3.9</v>
      </c>
      <c r="AR3802" t="str">
        <f>VLOOKUP(M3802,spp!A:K,10,FALSE)</f>
        <v>Depredador</v>
      </c>
      <c r="AS3802" t="str">
        <f>VLOOKUP(M3802,spp!A:L,12,FALSE)</f>
        <v>LC</v>
      </c>
    </row>
    <row r="3803" spans="1:45" x14ac:dyDescent="0.3">
      <c r="A3803">
        <v>33</v>
      </c>
      <c r="B3803" s="2" t="s">
        <v>1113</v>
      </c>
      <c r="C3803" s="2" t="s">
        <v>1299</v>
      </c>
      <c r="D3803" s="2" t="s">
        <v>1308</v>
      </c>
      <c r="E3803" s="2" t="s">
        <v>1394</v>
      </c>
      <c r="F3803">
        <v>2</v>
      </c>
      <c r="G3803" s="1">
        <v>41677</v>
      </c>
      <c r="H3803" s="61">
        <v>2014</v>
      </c>
      <c r="I3803" s="5" t="s">
        <v>986</v>
      </c>
      <c r="J3803" s="1">
        <v>41680</v>
      </c>
      <c r="K3803" s="66">
        <v>5.9</v>
      </c>
      <c r="L3803" t="str">
        <f t="shared" si="427"/>
        <v>Somero</v>
      </c>
      <c r="M3803" s="2" t="s">
        <v>1040</v>
      </c>
      <c r="N3803" t="str">
        <f>VLOOKUP(M3803,spp!A:B,2,FALSE)</f>
        <v>Sufflamen verres</v>
      </c>
      <c r="O3803">
        <f t="shared" ref="O3803:O3866" si="434">+SUM(P3803:AF3803)</f>
        <v>1</v>
      </c>
      <c r="S3803">
        <v>1</v>
      </c>
      <c r="AJ3803">
        <f>VLOOKUP(M3803,spp!A:C,3,FALSE)</f>
        <v>2</v>
      </c>
      <c r="AK3803">
        <f>VLOOKUP(M3803,spp!A:D,4,FALSE)</f>
        <v>3</v>
      </c>
      <c r="AL3803">
        <f t="shared" si="429"/>
        <v>10718.75</v>
      </c>
      <c r="AM3803">
        <f t="shared" si="430"/>
        <v>267.96875</v>
      </c>
      <c r="AN3803">
        <f t="shared" si="431"/>
        <v>2679.6875</v>
      </c>
      <c r="AO3803">
        <f t="shared" si="432"/>
        <v>2.6796875</v>
      </c>
      <c r="AP3803">
        <f t="shared" si="433"/>
        <v>0.02</v>
      </c>
      <c r="AQ3803">
        <f>VLOOKUP(M3803,spp!A:H,8,FALSE)</f>
        <v>3.3</v>
      </c>
      <c r="AR3803" t="str">
        <f>VLOOKUP(M3803,spp!A:K,10,FALSE)</f>
        <v>Depredador</v>
      </c>
      <c r="AS3803" t="str">
        <f>VLOOKUP(M3803,spp!A:L,12,FALSE)</f>
        <v>LC</v>
      </c>
    </row>
    <row r="3804" spans="1:45" x14ac:dyDescent="0.3">
      <c r="A3804">
        <v>33</v>
      </c>
      <c r="B3804" s="2" t="s">
        <v>1113</v>
      </c>
      <c r="C3804" s="2" t="s">
        <v>1299</v>
      </c>
      <c r="D3804" s="2" t="s">
        <v>1308</v>
      </c>
      <c r="E3804" s="2" t="s">
        <v>1394</v>
      </c>
      <c r="F3804">
        <v>2</v>
      </c>
      <c r="G3804" s="1">
        <v>41677</v>
      </c>
      <c r="H3804" s="61">
        <v>2014</v>
      </c>
      <c r="I3804" s="5" t="s">
        <v>986</v>
      </c>
      <c r="J3804" s="1">
        <v>41680</v>
      </c>
      <c r="K3804" s="66">
        <v>5.9</v>
      </c>
      <c r="L3804" t="str">
        <f t="shared" si="427"/>
        <v>Somero</v>
      </c>
      <c r="M3804" s="2" t="s">
        <v>1033</v>
      </c>
      <c r="N3804" t="str">
        <f>VLOOKUP(M3804,spp!A:B,2,FALSE)</f>
        <v>Cephalopholis panamensis</v>
      </c>
      <c r="O3804">
        <f t="shared" si="434"/>
        <v>2</v>
      </c>
      <c r="R3804">
        <v>1</v>
      </c>
      <c r="S3804">
        <v>1</v>
      </c>
      <c r="AJ3804">
        <f>VLOOKUP(M3804,spp!A:C,3,FALSE)</f>
        <v>2</v>
      </c>
      <c r="AK3804">
        <f>VLOOKUP(M3804,spp!A:D,4,FALSE)</f>
        <v>3</v>
      </c>
      <c r="AL3804">
        <f t="shared" si="429"/>
        <v>14625</v>
      </c>
      <c r="AM3804">
        <f t="shared" si="430"/>
        <v>365.625</v>
      </c>
      <c r="AN3804">
        <f t="shared" si="431"/>
        <v>3656.25</v>
      </c>
      <c r="AO3804">
        <f t="shared" si="432"/>
        <v>3.65625</v>
      </c>
      <c r="AP3804">
        <f t="shared" si="433"/>
        <v>0.04</v>
      </c>
      <c r="AQ3804">
        <f>VLOOKUP(M3804,spp!A:H,8,FALSE)</f>
        <v>4</v>
      </c>
      <c r="AR3804" t="str">
        <f>VLOOKUP(M3804,spp!A:K,10,FALSE)</f>
        <v>Depredador Tope</v>
      </c>
      <c r="AS3804" t="str">
        <f>VLOOKUP(M3804,spp!A:L,12,FALSE)</f>
        <v>LC</v>
      </c>
    </row>
    <row r="3805" spans="1:45" x14ac:dyDescent="0.3">
      <c r="A3805">
        <v>33</v>
      </c>
      <c r="B3805" s="2" t="s">
        <v>1113</v>
      </c>
      <c r="C3805" s="2" t="s">
        <v>1299</v>
      </c>
      <c r="D3805" s="2" t="s">
        <v>1308</v>
      </c>
      <c r="E3805" s="2" t="s">
        <v>1394</v>
      </c>
      <c r="F3805">
        <v>2</v>
      </c>
      <c r="G3805" s="1">
        <v>41677</v>
      </c>
      <c r="H3805" s="61">
        <v>2014</v>
      </c>
      <c r="I3805" s="5" t="s">
        <v>986</v>
      </c>
      <c r="J3805" s="1">
        <v>41680</v>
      </c>
      <c r="K3805" s="66">
        <v>5.9</v>
      </c>
      <c r="L3805" t="str">
        <f t="shared" si="427"/>
        <v>Somero</v>
      </c>
      <c r="M3805" s="2" t="s">
        <v>1022</v>
      </c>
      <c r="N3805" t="str">
        <f>VLOOKUP(M3805,spp!A:B,2,FALSE)</f>
        <v>Epinephelus labriformis</v>
      </c>
      <c r="O3805">
        <f t="shared" si="434"/>
        <v>5</v>
      </c>
      <c r="Q3805">
        <v>2</v>
      </c>
      <c r="R3805">
        <v>1</v>
      </c>
      <c r="T3805">
        <v>2</v>
      </c>
      <c r="AJ3805">
        <f>VLOOKUP(M3805,spp!A:C,3,FALSE)</f>
        <v>3</v>
      </c>
      <c r="AK3805">
        <f>VLOOKUP(M3805,spp!A:D,4,FALSE)</f>
        <v>2.9</v>
      </c>
      <c r="AL3805">
        <f t="shared" si="429"/>
        <v>74568.979681775047</v>
      </c>
      <c r="AM3805">
        <f t="shared" si="430"/>
        <v>1864.2244920443761</v>
      </c>
      <c r="AN3805">
        <f t="shared" si="431"/>
        <v>18642.244920443762</v>
      </c>
      <c r="AO3805">
        <f t="shared" si="432"/>
        <v>18.642244920443762</v>
      </c>
      <c r="AP3805">
        <f t="shared" si="433"/>
        <v>0.1</v>
      </c>
      <c r="AQ3805">
        <f>VLOOKUP(M3805,spp!A:H,8,FALSE)</f>
        <v>4</v>
      </c>
      <c r="AR3805" t="str">
        <f>VLOOKUP(M3805,spp!A:K,10,FALSE)</f>
        <v>Depredador Tope</v>
      </c>
      <c r="AS3805" t="str">
        <f>VLOOKUP(M3805,spp!A:L,12,FALSE)</f>
        <v>LC</v>
      </c>
    </row>
    <row r="3806" spans="1:45" x14ac:dyDescent="0.3">
      <c r="A3806">
        <v>33</v>
      </c>
      <c r="B3806" s="2" t="s">
        <v>1113</v>
      </c>
      <c r="C3806" s="2" t="s">
        <v>1299</v>
      </c>
      <c r="D3806" s="2" t="s">
        <v>1308</v>
      </c>
      <c r="E3806" s="2" t="s">
        <v>1394</v>
      </c>
      <c r="F3806">
        <v>2</v>
      </c>
      <c r="G3806" s="1">
        <v>41677</v>
      </c>
      <c r="H3806" s="61">
        <v>2014</v>
      </c>
      <c r="I3806" s="5" t="s">
        <v>986</v>
      </c>
      <c r="J3806" s="1">
        <v>41680</v>
      </c>
      <c r="K3806" s="66">
        <v>5.9</v>
      </c>
      <c r="L3806" t="str">
        <f t="shared" si="427"/>
        <v>Somero</v>
      </c>
      <c r="M3806" s="2" t="s">
        <v>1026</v>
      </c>
      <c r="N3806" t="str">
        <f>VLOOKUP(M3806,spp!A:B,2,FALSE)</f>
        <v>Microspathodon dorsalis</v>
      </c>
      <c r="O3806">
        <f t="shared" si="434"/>
        <v>1</v>
      </c>
      <c r="R3806">
        <v>1</v>
      </c>
      <c r="AJ3806">
        <f>VLOOKUP(M3806,spp!A:C,3,FALSE)</f>
        <v>2</v>
      </c>
      <c r="AK3806">
        <f>VLOOKUP(M3806,spp!A:D,4,FALSE)</f>
        <v>3</v>
      </c>
      <c r="AL3806">
        <f t="shared" si="429"/>
        <v>3906.25</v>
      </c>
      <c r="AM3806">
        <f t="shared" si="430"/>
        <v>97.65625</v>
      </c>
      <c r="AN3806">
        <f t="shared" si="431"/>
        <v>976.5625</v>
      </c>
      <c r="AO3806">
        <f t="shared" si="432"/>
        <v>0.9765625</v>
      </c>
      <c r="AP3806">
        <f t="shared" si="433"/>
        <v>0.02</v>
      </c>
      <c r="AQ3806">
        <f>VLOOKUP(M3806,spp!A:H,8,FALSE)</f>
        <v>2.1</v>
      </c>
      <c r="AR3806" t="str">
        <f>VLOOKUP(M3806,spp!A:K,10,FALSE)</f>
        <v>Herbívoro</v>
      </c>
      <c r="AS3806" t="str">
        <f>VLOOKUP(M3806,spp!A:L,12,FALSE)</f>
        <v>LC</v>
      </c>
    </row>
    <row r="3807" spans="1:45" x14ac:dyDescent="0.3">
      <c r="A3807">
        <v>33</v>
      </c>
      <c r="B3807" s="2" t="s">
        <v>1113</v>
      </c>
      <c r="C3807" s="2" t="s">
        <v>1299</v>
      </c>
      <c r="D3807" s="2" t="s">
        <v>1308</v>
      </c>
      <c r="E3807" s="2" t="s">
        <v>1394</v>
      </c>
      <c r="F3807">
        <v>2</v>
      </c>
      <c r="G3807" s="1">
        <v>41677</v>
      </c>
      <c r="H3807" s="61">
        <v>2014</v>
      </c>
      <c r="I3807" s="5" t="s">
        <v>986</v>
      </c>
      <c r="J3807" s="1">
        <v>41680</v>
      </c>
      <c r="K3807" s="66">
        <v>5.9</v>
      </c>
      <c r="L3807" t="str">
        <f t="shared" si="427"/>
        <v>Somero</v>
      </c>
      <c r="M3807" s="2" t="s">
        <v>1128</v>
      </c>
      <c r="N3807" t="str">
        <f>VLOOKUP(M3807,spp!A:B,2,FALSE)</f>
        <v>Haemulon flaviguttatum</v>
      </c>
      <c r="O3807">
        <f t="shared" si="434"/>
        <v>2</v>
      </c>
      <c r="S3807">
        <v>2</v>
      </c>
      <c r="AJ3807" t="str">
        <f>VLOOKUP(M3807,spp!A:C,3,FALSE)</f>
        <v>0.10299999999999999</v>
      </c>
      <c r="AK3807">
        <f>VLOOKUP(M3807,spp!A:D,4,FALSE)</f>
        <v>2.6</v>
      </c>
      <c r="AL3807">
        <f t="shared" si="429"/>
        <v>351.37118795237467</v>
      </c>
      <c r="AM3807">
        <f t="shared" si="430"/>
        <v>8.7842796988093674</v>
      </c>
      <c r="AN3807">
        <f t="shared" si="431"/>
        <v>87.842796988093681</v>
      </c>
      <c r="AO3807">
        <f t="shared" si="432"/>
        <v>8.7842796988093677E-2</v>
      </c>
      <c r="AP3807">
        <f t="shared" si="433"/>
        <v>0.04</v>
      </c>
      <c r="AQ3807">
        <f>VLOOKUP(M3807,spp!A:H,8,FALSE)</f>
        <v>4.2</v>
      </c>
      <c r="AR3807" t="str">
        <f>VLOOKUP(M3807,spp!A:K,10,FALSE)</f>
        <v>Depredador Tope</v>
      </c>
      <c r="AS3807" t="str">
        <f>VLOOKUP(M3807,spp!A:L,12,FALSE)</f>
        <v>LC</v>
      </c>
    </row>
    <row r="3808" spans="1:45" x14ac:dyDescent="0.3">
      <c r="A3808">
        <v>33</v>
      </c>
      <c r="B3808" s="2" t="s">
        <v>1113</v>
      </c>
      <c r="C3808" s="2" t="s">
        <v>1299</v>
      </c>
      <c r="D3808" s="2" t="s">
        <v>1308</v>
      </c>
      <c r="E3808" s="2" t="s">
        <v>1394</v>
      </c>
      <c r="F3808">
        <v>2</v>
      </c>
      <c r="G3808" s="1">
        <v>41677</v>
      </c>
      <c r="H3808" s="61">
        <v>2014</v>
      </c>
      <c r="I3808" s="5" t="s">
        <v>986</v>
      </c>
      <c r="J3808" s="1">
        <v>41680</v>
      </c>
      <c r="K3808" s="66">
        <v>5.9</v>
      </c>
      <c r="L3808" t="str">
        <f t="shared" si="427"/>
        <v>Somero</v>
      </c>
      <c r="M3808" s="2" t="s">
        <v>1041</v>
      </c>
      <c r="N3808" t="str">
        <f>VLOOKUP(M3808,spp!A:B,2,FALSE)</f>
        <v>Chromis atrilobata</v>
      </c>
      <c r="O3808">
        <f t="shared" si="434"/>
        <v>50</v>
      </c>
      <c r="P3808">
        <v>50</v>
      </c>
      <c r="AJ3808">
        <f>VLOOKUP(M3808,spp!A:C,3,FALSE)</f>
        <v>5</v>
      </c>
      <c r="AK3808">
        <f>VLOOKUP(M3808,spp!A:D,4,FALSE)</f>
        <v>3.41655</v>
      </c>
      <c r="AL3808">
        <f t="shared" si="429"/>
        <v>5721.658659904725</v>
      </c>
      <c r="AM3808">
        <f t="shared" si="430"/>
        <v>143.04146649761813</v>
      </c>
      <c r="AN3808">
        <f t="shared" si="431"/>
        <v>1430.4146649761813</v>
      </c>
      <c r="AO3808">
        <f t="shared" si="432"/>
        <v>1.4304146649761813</v>
      </c>
      <c r="AP3808">
        <f t="shared" si="433"/>
        <v>1</v>
      </c>
      <c r="AQ3808">
        <f>VLOOKUP(M3808,spp!A:H,8,FALSE)</f>
        <v>3.4</v>
      </c>
      <c r="AR3808" t="str">
        <f>VLOOKUP(M3808,spp!A:K,10,FALSE)</f>
        <v>Planctívoro</v>
      </c>
      <c r="AS3808" t="str">
        <f>VLOOKUP(M3808,spp!A:L,12,FALSE)</f>
        <v>LC</v>
      </c>
    </row>
    <row r="3809" spans="1:45" x14ac:dyDescent="0.3">
      <c r="A3809">
        <v>33</v>
      </c>
      <c r="B3809" s="2" t="s">
        <v>1113</v>
      </c>
      <c r="C3809" s="2" t="s">
        <v>1299</v>
      </c>
      <c r="D3809" s="2" t="s">
        <v>1308</v>
      </c>
      <c r="E3809" s="2" t="s">
        <v>1394</v>
      </c>
      <c r="F3809">
        <v>2</v>
      </c>
      <c r="G3809" s="1">
        <v>41677</v>
      </c>
      <c r="H3809" s="61">
        <v>2014</v>
      </c>
      <c r="I3809" s="5" t="s">
        <v>986</v>
      </c>
      <c r="J3809" s="1">
        <v>41680</v>
      </c>
      <c r="K3809" s="66">
        <v>5.9</v>
      </c>
      <c r="L3809" t="str">
        <f t="shared" si="427"/>
        <v>Somero</v>
      </c>
      <c r="M3809" s="2" t="s">
        <v>1043</v>
      </c>
      <c r="N3809" t="str">
        <f>VLOOKUP(M3809,spp!A:B,2,FALSE)</f>
        <v>Haemulon maculicauda</v>
      </c>
      <c r="O3809">
        <f t="shared" si="434"/>
        <v>200</v>
      </c>
      <c r="S3809">
        <v>200</v>
      </c>
      <c r="AJ3809">
        <f>VLOOKUP(M3809,spp!A:C,3,FALSE)</f>
        <v>8</v>
      </c>
      <c r="AK3809">
        <f>VLOOKUP(M3809,spp!A:D,4,FALSE)</f>
        <v>3.16</v>
      </c>
      <c r="AL3809">
        <f t="shared" si="429"/>
        <v>13555645.925373372</v>
      </c>
      <c r="AM3809">
        <f t="shared" si="430"/>
        <v>338891.1481343343</v>
      </c>
      <c r="AN3809">
        <f t="shared" si="431"/>
        <v>3388911.4813433429</v>
      </c>
      <c r="AO3809">
        <f t="shared" si="432"/>
        <v>3388.911481343343</v>
      </c>
      <c r="AP3809">
        <f t="shared" si="433"/>
        <v>4</v>
      </c>
      <c r="AQ3809">
        <f>VLOOKUP(M3809,spp!A:H,8,FALSE)</f>
        <v>4.2</v>
      </c>
      <c r="AR3809" t="str">
        <f>VLOOKUP(M3809,spp!A:K,10,FALSE)</f>
        <v>Depredador Tope</v>
      </c>
      <c r="AS3809" t="str">
        <f>VLOOKUP(M3809,spp!A:L,12,FALSE)</f>
        <v>LC</v>
      </c>
    </row>
    <row r="3810" spans="1:45" x14ac:dyDescent="0.3">
      <c r="A3810">
        <v>33</v>
      </c>
      <c r="B3810" s="2" t="s">
        <v>1113</v>
      </c>
      <c r="C3810" s="2" t="s">
        <v>1299</v>
      </c>
      <c r="D3810" s="2" t="s">
        <v>1308</v>
      </c>
      <c r="E3810" s="2" t="s">
        <v>1394</v>
      </c>
      <c r="F3810">
        <v>2</v>
      </c>
      <c r="G3810" s="1">
        <v>41677</v>
      </c>
      <c r="H3810" s="61">
        <v>2014</v>
      </c>
      <c r="I3810" s="5" t="s">
        <v>986</v>
      </c>
      <c r="J3810" s="1">
        <v>41680</v>
      </c>
      <c r="K3810" s="66">
        <v>5.9</v>
      </c>
      <c r="L3810" t="str">
        <f t="shared" si="427"/>
        <v>Somero</v>
      </c>
      <c r="M3810" s="2" t="s">
        <v>1020</v>
      </c>
      <c r="N3810" t="str">
        <f>VLOOKUP(M3810,spp!A:B,2,FALSE)</f>
        <v>Plagiotremus azaleus</v>
      </c>
      <c r="O3810">
        <f t="shared" si="434"/>
        <v>3</v>
      </c>
      <c r="P3810">
        <v>3</v>
      </c>
      <c r="AJ3810">
        <f>VLOOKUP(M3810,spp!A:C,3,FALSE)</f>
        <v>4</v>
      </c>
      <c r="AK3810">
        <f>VLOOKUP(M3810,spp!A:D,4,FALSE)</f>
        <v>3</v>
      </c>
      <c r="AL3810">
        <f t="shared" si="429"/>
        <v>187.5</v>
      </c>
      <c r="AM3810">
        <f t="shared" si="430"/>
        <v>4.6875</v>
      </c>
      <c r="AN3810">
        <f t="shared" si="431"/>
        <v>46.875</v>
      </c>
      <c r="AO3810">
        <f t="shared" si="432"/>
        <v>4.6875E-2</v>
      </c>
      <c r="AP3810">
        <f t="shared" si="433"/>
        <v>0.06</v>
      </c>
      <c r="AQ3810">
        <f>VLOOKUP(M3810,spp!A:H,8,FALSE)</f>
        <v>4</v>
      </c>
      <c r="AR3810" t="str">
        <f>VLOOKUP(M3810,spp!A:K,10,FALSE)</f>
        <v>Depredador Tope</v>
      </c>
      <c r="AS3810" t="str">
        <f>VLOOKUP(M3810,spp!A:L,12,FALSE)</f>
        <v>LC</v>
      </c>
    </row>
    <row r="3811" spans="1:45" x14ac:dyDescent="0.3">
      <c r="A3811">
        <v>33</v>
      </c>
      <c r="B3811" s="2" t="s">
        <v>1113</v>
      </c>
      <c r="C3811" s="2" t="s">
        <v>1299</v>
      </c>
      <c r="D3811" s="2" t="s">
        <v>1308</v>
      </c>
      <c r="E3811" s="2" t="s">
        <v>1394</v>
      </c>
      <c r="F3811">
        <v>3</v>
      </c>
      <c r="G3811" s="1">
        <v>41677</v>
      </c>
      <c r="H3811" s="61">
        <v>2014</v>
      </c>
      <c r="I3811" s="5" t="s">
        <v>986</v>
      </c>
      <c r="J3811" s="1">
        <v>41680</v>
      </c>
      <c r="K3811" s="66">
        <v>6.5</v>
      </c>
      <c r="L3811" t="str">
        <f t="shared" si="427"/>
        <v>Profundo</v>
      </c>
      <c r="M3811" s="2" t="s">
        <v>1048</v>
      </c>
      <c r="N3811" t="str">
        <f>VLOOKUP(M3811,spp!A:B,2,FALSE)</f>
        <v>Scarus ghobban</v>
      </c>
      <c r="O3811">
        <f t="shared" si="434"/>
        <v>1</v>
      </c>
      <c r="R3811">
        <v>1</v>
      </c>
      <c r="AJ3811">
        <f>VLOOKUP(M3811,spp!A:C,3,FALSE)</f>
        <v>2</v>
      </c>
      <c r="AK3811">
        <f>VLOOKUP(M3811,spp!A:D,4,FALSE)</f>
        <v>2.919</v>
      </c>
      <c r="AL3811">
        <f t="shared" si="429"/>
        <v>3183.5400927378464</v>
      </c>
      <c r="AM3811">
        <f t="shared" si="430"/>
        <v>79.58850231844616</v>
      </c>
      <c r="AN3811">
        <f t="shared" si="431"/>
        <v>795.8850231844616</v>
      </c>
      <c r="AO3811">
        <f t="shared" si="432"/>
        <v>0.79588502318446164</v>
      </c>
      <c r="AP3811">
        <f t="shared" si="433"/>
        <v>0.02</v>
      </c>
      <c r="AQ3811">
        <f>VLOOKUP(M3811,spp!A:H,8,FALSE)</f>
        <v>2</v>
      </c>
      <c r="AR3811" t="str">
        <f>VLOOKUP(M3811,spp!A:K,10,FALSE)</f>
        <v>Herbívoro</v>
      </c>
      <c r="AS3811" t="str">
        <f>VLOOKUP(M3811,spp!A:L,12,FALSE)</f>
        <v>LC</v>
      </c>
    </row>
    <row r="3812" spans="1:45" x14ac:dyDescent="0.3">
      <c r="A3812">
        <v>33</v>
      </c>
      <c r="B3812" s="2" t="s">
        <v>1113</v>
      </c>
      <c r="C3812" s="2" t="s">
        <v>1299</v>
      </c>
      <c r="D3812" s="2" t="s">
        <v>1308</v>
      </c>
      <c r="E3812" s="2" t="s">
        <v>1394</v>
      </c>
      <c r="F3812">
        <v>3</v>
      </c>
      <c r="G3812" s="1">
        <v>41677</v>
      </c>
      <c r="H3812" s="61">
        <v>2014</v>
      </c>
      <c r="I3812" s="5" t="s">
        <v>986</v>
      </c>
      <c r="J3812" s="1">
        <v>41680</v>
      </c>
      <c r="K3812" s="66">
        <v>6.5</v>
      </c>
      <c r="L3812" t="str">
        <f t="shared" si="427"/>
        <v>Profundo</v>
      </c>
      <c r="M3812" s="2" t="s">
        <v>1022</v>
      </c>
      <c r="N3812" t="str">
        <f>VLOOKUP(M3812,spp!A:B,2,FALSE)</f>
        <v>Epinephelus labriformis</v>
      </c>
      <c r="O3812">
        <f t="shared" si="434"/>
        <v>2</v>
      </c>
      <c r="R3812">
        <v>2</v>
      </c>
      <c r="AJ3812">
        <f>VLOOKUP(M3812,spp!A:C,3,FALSE)</f>
        <v>3</v>
      </c>
      <c r="AK3812">
        <f>VLOOKUP(M3812,spp!A:D,4,FALSE)</f>
        <v>2.9</v>
      </c>
      <c r="AL3812">
        <f t="shared" si="429"/>
        <v>9103.1204263562613</v>
      </c>
      <c r="AM3812">
        <f t="shared" si="430"/>
        <v>227.57801065890652</v>
      </c>
      <c r="AN3812">
        <f t="shared" si="431"/>
        <v>2275.7801065890653</v>
      </c>
      <c r="AO3812">
        <f t="shared" si="432"/>
        <v>2.2757801065890653</v>
      </c>
      <c r="AP3812">
        <f t="shared" si="433"/>
        <v>0.04</v>
      </c>
      <c r="AQ3812">
        <f>VLOOKUP(M3812,spp!A:H,8,FALSE)</f>
        <v>4</v>
      </c>
      <c r="AR3812" t="str">
        <f>VLOOKUP(M3812,spp!A:K,10,FALSE)</f>
        <v>Depredador Tope</v>
      </c>
      <c r="AS3812" t="str">
        <f>VLOOKUP(M3812,spp!A:L,12,FALSE)</f>
        <v>LC</v>
      </c>
    </row>
    <row r="3813" spans="1:45" x14ac:dyDescent="0.3">
      <c r="A3813">
        <v>33</v>
      </c>
      <c r="B3813" s="2" t="s">
        <v>1113</v>
      </c>
      <c r="C3813" s="2" t="s">
        <v>1299</v>
      </c>
      <c r="D3813" s="2" t="s">
        <v>1308</v>
      </c>
      <c r="E3813" s="2" t="s">
        <v>1394</v>
      </c>
      <c r="F3813">
        <v>3</v>
      </c>
      <c r="G3813" s="1">
        <v>41677</v>
      </c>
      <c r="H3813" s="61">
        <v>2014</v>
      </c>
      <c r="I3813" s="5" t="s">
        <v>986</v>
      </c>
      <c r="J3813" s="1">
        <v>41680</v>
      </c>
      <c r="K3813" s="66">
        <v>6.5</v>
      </c>
      <c r="L3813" t="str">
        <f t="shared" ref="L3813:L3876" si="435">IF(K3813&gt;6,"Profundo","Somero")</f>
        <v>Profundo</v>
      </c>
      <c r="M3813" s="2" t="s">
        <v>1043</v>
      </c>
      <c r="N3813" t="str">
        <f>VLOOKUP(M3813,spp!A:B,2,FALSE)</f>
        <v>Haemulon maculicauda</v>
      </c>
      <c r="O3813">
        <f t="shared" si="434"/>
        <v>200</v>
      </c>
      <c r="S3813">
        <v>200</v>
      </c>
      <c r="AJ3813">
        <f>VLOOKUP(M3813,spp!A:C,3,FALSE)</f>
        <v>8</v>
      </c>
      <c r="AK3813">
        <f>VLOOKUP(M3813,spp!A:D,4,FALSE)</f>
        <v>3.16</v>
      </c>
      <c r="AL3813">
        <f t="shared" si="429"/>
        <v>13555645.925373372</v>
      </c>
      <c r="AM3813">
        <f t="shared" si="430"/>
        <v>338891.1481343343</v>
      </c>
      <c r="AN3813">
        <f t="shared" si="431"/>
        <v>3388911.4813433429</v>
      </c>
      <c r="AO3813">
        <f t="shared" si="432"/>
        <v>3388.911481343343</v>
      </c>
      <c r="AP3813">
        <f t="shared" si="433"/>
        <v>4</v>
      </c>
      <c r="AQ3813">
        <f>VLOOKUP(M3813,spp!A:H,8,FALSE)</f>
        <v>4.2</v>
      </c>
      <c r="AR3813" t="str">
        <f>VLOOKUP(M3813,spp!A:K,10,FALSE)</f>
        <v>Depredador Tope</v>
      </c>
      <c r="AS3813" t="str">
        <f>VLOOKUP(M3813,spp!A:L,12,FALSE)</f>
        <v>LC</v>
      </c>
    </row>
    <row r="3814" spans="1:45" x14ac:dyDescent="0.3">
      <c r="A3814">
        <v>33</v>
      </c>
      <c r="B3814" s="2" t="s">
        <v>1113</v>
      </c>
      <c r="C3814" s="2" t="s">
        <v>1299</v>
      </c>
      <c r="D3814" s="2" t="s">
        <v>1308</v>
      </c>
      <c r="E3814" s="2" t="s">
        <v>1394</v>
      </c>
      <c r="F3814">
        <v>3</v>
      </c>
      <c r="G3814" s="1">
        <v>41677</v>
      </c>
      <c r="H3814" s="61">
        <v>2014</v>
      </c>
      <c r="I3814" s="5" t="s">
        <v>986</v>
      </c>
      <c r="J3814" s="1">
        <v>41680</v>
      </c>
      <c r="K3814" s="66">
        <v>6.5</v>
      </c>
      <c r="L3814" t="str">
        <f t="shared" si="435"/>
        <v>Profundo</v>
      </c>
      <c r="M3814" s="2" t="s">
        <v>1050</v>
      </c>
      <c r="N3814" t="str">
        <f>VLOOKUP(M3814,spp!A:B,2,FALSE)</f>
        <v>Stegastes flavilatus</v>
      </c>
      <c r="O3814">
        <f t="shared" si="434"/>
        <v>11</v>
      </c>
      <c r="R3814">
        <v>11</v>
      </c>
      <c r="AJ3814">
        <f>VLOOKUP(M3814,spp!A:C,3,FALSE)</f>
        <v>3.49E-2</v>
      </c>
      <c r="AK3814">
        <f>VLOOKUP(M3814,spp!A:D,4,FALSE)</f>
        <v>2</v>
      </c>
      <c r="AL3814">
        <f t="shared" si="429"/>
        <v>59.984375</v>
      </c>
      <c r="AM3814">
        <f t="shared" si="430"/>
        <v>1.4996093749999999</v>
      </c>
      <c r="AN3814">
        <f t="shared" si="431"/>
        <v>14.99609375</v>
      </c>
      <c r="AO3814">
        <f t="shared" si="432"/>
        <v>1.499609375E-2</v>
      </c>
      <c r="AP3814">
        <f t="shared" si="433"/>
        <v>0.22</v>
      </c>
      <c r="AQ3814">
        <f>VLOOKUP(M3814,spp!A:H,8,FALSE)</f>
        <v>2</v>
      </c>
      <c r="AR3814" t="str">
        <f>VLOOKUP(M3814,spp!A:K,10,FALSE)</f>
        <v>Herbívoro</v>
      </c>
      <c r="AS3814" t="str">
        <f>VLOOKUP(M3814,spp!A:L,12,FALSE)</f>
        <v>LC</v>
      </c>
    </row>
    <row r="3815" spans="1:45" x14ac:dyDescent="0.3">
      <c r="A3815">
        <v>33</v>
      </c>
      <c r="B3815" s="2" t="s">
        <v>1113</v>
      </c>
      <c r="C3815" s="2" t="s">
        <v>1299</v>
      </c>
      <c r="D3815" s="2" t="s">
        <v>1308</v>
      </c>
      <c r="E3815" s="2" t="s">
        <v>1394</v>
      </c>
      <c r="F3815">
        <v>3</v>
      </c>
      <c r="G3815" s="1">
        <v>41677</v>
      </c>
      <c r="H3815" s="61">
        <v>2014</v>
      </c>
      <c r="I3815" s="5" t="s">
        <v>986</v>
      </c>
      <c r="J3815" s="1">
        <v>41680</v>
      </c>
      <c r="K3815" s="66">
        <v>6.5</v>
      </c>
      <c r="L3815" t="str">
        <f t="shared" si="435"/>
        <v>Profundo</v>
      </c>
      <c r="M3815" s="2" t="s">
        <v>1017</v>
      </c>
      <c r="N3815" t="str">
        <f>VLOOKUP(M3815,spp!A:B,2,FALSE)</f>
        <v>Halichoeres dispilus</v>
      </c>
      <c r="O3815">
        <f t="shared" si="434"/>
        <v>33</v>
      </c>
      <c r="P3815">
        <v>30</v>
      </c>
      <c r="S3815">
        <v>3</v>
      </c>
      <c r="AJ3815">
        <f>VLOOKUP(M3815,spp!A:C,3,FALSE)</f>
        <v>1.26E-2</v>
      </c>
      <c r="AK3815">
        <f>VLOOKUP(M3815,spp!A:D,4,FALSE)</f>
        <v>3</v>
      </c>
      <c r="AL3815">
        <f t="shared" si="429"/>
        <v>208.49062500000002</v>
      </c>
      <c r="AM3815">
        <f t="shared" si="430"/>
        <v>5.2122656250000006</v>
      </c>
      <c r="AN3815">
        <f t="shared" si="431"/>
        <v>52.122656250000006</v>
      </c>
      <c r="AO3815">
        <f t="shared" si="432"/>
        <v>5.2122656250000003E-2</v>
      </c>
      <c r="AP3815">
        <f t="shared" si="433"/>
        <v>0.66</v>
      </c>
      <c r="AQ3815">
        <f>VLOOKUP(M3815,spp!A:H,8,FALSE)</f>
        <v>3.9</v>
      </c>
      <c r="AR3815" t="str">
        <f>VLOOKUP(M3815,spp!A:K,10,FALSE)</f>
        <v>Depredador</v>
      </c>
      <c r="AS3815" t="str">
        <f>VLOOKUP(M3815,spp!A:L,12,FALSE)</f>
        <v>LC</v>
      </c>
    </row>
    <row r="3816" spans="1:45" x14ac:dyDescent="0.3">
      <c r="A3816">
        <v>33</v>
      </c>
      <c r="B3816" s="2" t="s">
        <v>1113</v>
      </c>
      <c r="C3816" s="2" t="s">
        <v>1299</v>
      </c>
      <c r="D3816" s="2" t="s">
        <v>1308</v>
      </c>
      <c r="E3816" s="2" t="s">
        <v>1394</v>
      </c>
      <c r="F3816">
        <v>3</v>
      </c>
      <c r="G3816" s="1">
        <v>41677</v>
      </c>
      <c r="H3816" s="61">
        <v>2014</v>
      </c>
      <c r="I3816" s="5" t="s">
        <v>986</v>
      </c>
      <c r="J3816" s="1">
        <v>41680</v>
      </c>
      <c r="K3816" s="66">
        <v>6.5</v>
      </c>
      <c r="L3816" t="str">
        <f t="shared" si="435"/>
        <v>Profundo</v>
      </c>
      <c r="M3816" s="2" t="s">
        <v>1039</v>
      </c>
      <c r="N3816" t="str">
        <f>VLOOKUP(M3816,spp!A:B,2,FALSE)</f>
        <v>Lutjanus guttatus</v>
      </c>
      <c r="O3816">
        <f t="shared" si="434"/>
        <v>2</v>
      </c>
      <c r="S3816">
        <v>2</v>
      </c>
      <c r="AJ3816">
        <f>VLOOKUP(M3816,spp!A:C,3,FALSE)</f>
        <v>1.43E-2</v>
      </c>
      <c r="AK3816">
        <f>VLOOKUP(M3816,spp!A:D,4,FALSE)</f>
        <v>3</v>
      </c>
      <c r="AL3816">
        <f t="shared" si="429"/>
        <v>153.27812499999999</v>
      </c>
      <c r="AM3816">
        <f t="shared" si="430"/>
        <v>3.8319531249999996</v>
      </c>
      <c r="AN3816">
        <f t="shared" si="431"/>
        <v>38.319531249999997</v>
      </c>
      <c r="AO3816">
        <f t="shared" si="432"/>
        <v>3.8319531249999997E-2</v>
      </c>
      <c r="AP3816">
        <f t="shared" si="433"/>
        <v>0.04</v>
      </c>
      <c r="AQ3816">
        <f>VLOOKUP(M3816,spp!A:H,8,FALSE)</f>
        <v>3.9</v>
      </c>
      <c r="AR3816" t="str">
        <f>VLOOKUP(M3816,spp!A:K,10,FALSE)</f>
        <v>Depredador</v>
      </c>
      <c r="AS3816" t="str">
        <f>VLOOKUP(M3816,spp!A:L,12,FALSE)</f>
        <v>LC</v>
      </c>
    </row>
    <row r="3817" spans="1:45" x14ac:dyDescent="0.3">
      <c r="A3817">
        <v>33</v>
      </c>
      <c r="B3817" s="2" t="s">
        <v>1113</v>
      </c>
      <c r="C3817" s="2" t="s">
        <v>1299</v>
      </c>
      <c r="D3817" s="2" t="s">
        <v>1308</v>
      </c>
      <c r="E3817" s="2" t="s">
        <v>1394</v>
      </c>
      <c r="F3817">
        <v>3</v>
      </c>
      <c r="G3817" s="1">
        <v>41677</v>
      </c>
      <c r="H3817" s="61">
        <v>2014</v>
      </c>
      <c r="I3817" s="5" t="s">
        <v>986</v>
      </c>
      <c r="J3817" s="1">
        <v>41680</v>
      </c>
      <c r="K3817" s="66">
        <v>6.5</v>
      </c>
      <c r="L3817" t="str">
        <f t="shared" si="435"/>
        <v>Profundo</v>
      </c>
      <c r="M3817" s="2" t="s">
        <v>1033</v>
      </c>
      <c r="N3817" t="str">
        <f>VLOOKUP(M3817,spp!A:B,2,FALSE)</f>
        <v>Cephalopholis panamensis</v>
      </c>
      <c r="O3817">
        <f t="shared" si="434"/>
        <v>1</v>
      </c>
      <c r="Q3817">
        <v>1</v>
      </c>
      <c r="AJ3817">
        <f>VLOOKUP(M3817,spp!A:C,3,FALSE)</f>
        <v>2</v>
      </c>
      <c r="AK3817">
        <f>VLOOKUP(M3817,spp!A:D,4,FALSE)</f>
        <v>3</v>
      </c>
      <c r="AL3817">
        <f t="shared" si="429"/>
        <v>843.75</v>
      </c>
      <c r="AM3817">
        <f t="shared" si="430"/>
        <v>21.09375</v>
      </c>
      <c r="AN3817">
        <f t="shared" si="431"/>
        <v>210.9375</v>
      </c>
      <c r="AO3817">
        <f t="shared" si="432"/>
        <v>0.2109375</v>
      </c>
      <c r="AP3817">
        <f t="shared" si="433"/>
        <v>0.02</v>
      </c>
      <c r="AQ3817">
        <f>VLOOKUP(M3817,spp!A:H,8,FALSE)</f>
        <v>4</v>
      </c>
      <c r="AR3817" t="str">
        <f>VLOOKUP(M3817,spp!A:K,10,FALSE)</f>
        <v>Depredador Tope</v>
      </c>
      <c r="AS3817" t="str">
        <f>VLOOKUP(M3817,spp!A:L,12,FALSE)</f>
        <v>LC</v>
      </c>
    </row>
    <row r="3818" spans="1:45" x14ac:dyDescent="0.3">
      <c r="A3818" s="2">
        <v>25</v>
      </c>
      <c r="B3818" s="2" t="s">
        <v>1113</v>
      </c>
      <c r="C3818" s="2" t="s">
        <v>1114</v>
      </c>
      <c r="D3818" s="2" t="s">
        <v>1285</v>
      </c>
      <c r="E3818" s="2" t="s">
        <v>1402</v>
      </c>
      <c r="F3818">
        <v>1</v>
      </c>
      <c r="G3818" s="1">
        <v>41674</v>
      </c>
      <c r="H3818" s="61">
        <v>2014</v>
      </c>
      <c r="I3818" s="5" t="s">
        <v>986</v>
      </c>
      <c r="J3818" s="1">
        <v>41680</v>
      </c>
      <c r="K3818" s="65">
        <v>8</v>
      </c>
      <c r="L3818" t="str">
        <f t="shared" si="435"/>
        <v>Profundo</v>
      </c>
      <c r="M3818" s="2" t="s">
        <v>1050</v>
      </c>
      <c r="N3818" t="str">
        <f>VLOOKUP(M3818,spp!A:B,2,FALSE)</f>
        <v>Stegastes flavilatus</v>
      </c>
      <c r="O3818">
        <f t="shared" si="434"/>
        <v>2</v>
      </c>
      <c r="P3818">
        <v>2</v>
      </c>
      <c r="AJ3818">
        <f>VLOOKUP(M3818,spp!A:C,3,FALSE)</f>
        <v>3.49E-2</v>
      </c>
      <c r="AK3818">
        <f>VLOOKUP(M3818,spp!A:D,4,FALSE)</f>
        <v>2</v>
      </c>
      <c r="AL3818">
        <f t="shared" si="429"/>
        <v>0.43625000000000003</v>
      </c>
      <c r="AM3818">
        <f t="shared" si="430"/>
        <v>1.0906250000000001E-2</v>
      </c>
      <c r="AN3818">
        <f t="shared" si="431"/>
        <v>0.10906250000000001</v>
      </c>
      <c r="AO3818">
        <f t="shared" si="432"/>
        <v>1.090625E-4</v>
      </c>
      <c r="AP3818">
        <f t="shared" si="433"/>
        <v>0.04</v>
      </c>
      <c r="AQ3818">
        <f>VLOOKUP(M3818,spp!A:H,8,FALSE)</f>
        <v>2</v>
      </c>
      <c r="AR3818" t="str">
        <f>VLOOKUP(M3818,spp!A:K,10,FALSE)</f>
        <v>Herbívoro</v>
      </c>
      <c r="AS3818" t="str">
        <f>VLOOKUP(M3818,spp!A:L,12,FALSE)</f>
        <v>LC</v>
      </c>
    </row>
    <row r="3819" spans="1:45" x14ac:dyDescent="0.3">
      <c r="A3819" s="2">
        <v>25</v>
      </c>
      <c r="B3819" s="2" t="s">
        <v>1113</v>
      </c>
      <c r="C3819" s="2" t="s">
        <v>1114</v>
      </c>
      <c r="D3819" s="2" t="s">
        <v>1285</v>
      </c>
      <c r="E3819" s="2" t="s">
        <v>1402</v>
      </c>
      <c r="F3819">
        <v>1</v>
      </c>
      <c r="G3819" s="1">
        <v>41674</v>
      </c>
      <c r="H3819" s="61">
        <v>2014</v>
      </c>
      <c r="I3819" s="5" t="s">
        <v>986</v>
      </c>
      <c r="J3819" s="1">
        <v>41680</v>
      </c>
      <c r="K3819" s="65">
        <v>8</v>
      </c>
      <c r="L3819" t="str">
        <f t="shared" si="435"/>
        <v>Profundo</v>
      </c>
      <c r="M3819" s="2" t="s">
        <v>1053</v>
      </c>
      <c r="N3819" t="str">
        <f>VLOOKUP(M3819,spp!A:B,2,FALSE)</f>
        <v>Halichoeres chierchiae</v>
      </c>
      <c r="O3819">
        <f t="shared" si="434"/>
        <v>2</v>
      </c>
      <c r="Q3819">
        <v>2</v>
      </c>
      <c r="AJ3819">
        <f>VLOOKUP(M3819,spp!A:C,3,FALSE)</f>
        <v>1.26E-2</v>
      </c>
      <c r="AK3819">
        <f>VLOOKUP(M3819,spp!A:D,4,FALSE)</f>
        <v>3</v>
      </c>
      <c r="AL3819">
        <f t="shared" si="429"/>
        <v>10.63125</v>
      </c>
      <c r="AM3819">
        <f t="shared" si="430"/>
        <v>0.26578124999999997</v>
      </c>
      <c r="AN3819">
        <f t="shared" si="431"/>
        <v>2.6578124999999995</v>
      </c>
      <c r="AO3819">
        <f t="shared" si="432"/>
        <v>2.6578124999999996E-3</v>
      </c>
      <c r="AP3819">
        <f t="shared" si="433"/>
        <v>0.04</v>
      </c>
      <c r="AQ3819">
        <f>VLOOKUP(M3819,spp!A:H,8,FALSE)</f>
        <v>3.5</v>
      </c>
      <c r="AR3819" t="str">
        <f>VLOOKUP(M3819,spp!A:K,10,FALSE)</f>
        <v>Depredador</v>
      </c>
      <c r="AS3819" t="str">
        <f>VLOOKUP(M3819,spp!A:L,12,FALSE)</f>
        <v>LC</v>
      </c>
    </row>
    <row r="3820" spans="1:45" x14ac:dyDescent="0.3">
      <c r="A3820" s="2">
        <v>25</v>
      </c>
      <c r="B3820" s="2" t="s">
        <v>1113</v>
      </c>
      <c r="C3820" s="2" t="s">
        <v>1114</v>
      </c>
      <c r="D3820" s="2" t="s">
        <v>1285</v>
      </c>
      <c r="E3820" s="2" t="s">
        <v>1402</v>
      </c>
      <c r="F3820">
        <v>1</v>
      </c>
      <c r="G3820" s="1">
        <v>41674</v>
      </c>
      <c r="H3820" s="61">
        <v>2014</v>
      </c>
      <c r="I3820" s="5" t="s">
        <v>986</v>
      </c>
      <c r="J3820" s="1">
        <v>41680</v>
      </c>
      <c r="K3820" s="65">
        <v>8</v>
      </c>
      <c r="L3820" t="str">
        <f t="shared" si="435"/>
        <v>Profundo</v>
      </c>
      <c r="M3820" s="2" t="s">
        <v>1131</v>
      </c>
      <c r="N3820" t="str">
        <f>VLOOKUP(M3820,spp!A:B,2,FALSE)</f>
        <v>Acanthemblemaria hancocki</v>
      </c>
      <c r="O3820">
        <f t="shared" si="434"/>
        <v>1</v>
      </c>
      <c r="P3820">
        <v>1</v>
      </c>
      <c r="AJ3820">
        <f>VLOOKUP(M3820,spp!A:C,3,FALSE)</f>
        <v>6.3E-3</v>
      </c>
      <c r="AK3820">
        <f>VLOOKUP(M3820,spp!A:D,4,FALSE)</f>
        <v>3</v>
      </c>
      <c r="AL3820">
        <f t="shared" si="429"/>
        <v>9.8437499999999997E-2</v>
      </c>
      <c r="AM3820">
        <f t="shared" si="430"/>
        <v>2.4609375E-3</v>
      </c>
      <c r="AN3820">
        <f t="shared" si="431"/>
        <v>2.4609374999999999E-2</v>
      </c>
      <c r="AO3820">
        <f t="shared" si="432"/>
        <v>2.4609375E-5</v>
      </c>
      <c r="AP3820">
        <f t="shared" si="433"/>
        <v>0.02</v>
      </c>
      <c r="AQ3820">
        <f>VLOOKUP(M3820,spp!A:H,8,FALSE)</f>
        <v>3.4</v>
      </c>
      <c r="AR3820" t="str">
        <f>VLOOKUP(M3820,spp!A:K,10,FALSE)</f>
        <v>Depredador</v>
      </c>
      <c r="AS3820" t="str">
        <f>VLOOKUP(M3820,spp!A:L,12,FALSE)</f>
        <v>LC</v>
      </c>
    </row>
    <row r="3821" spans="1:45" x14ac:dyDescent="0.3">
      <c r="A3821" s="2">
        <v>25</v>
      </c>
      <c r="B3821" s="2" t="s">
        <v>1113</v>
      </c>
      <c r="C3821" s="2" t="s">
        <v>1114</v>
      </c>
      <c r="D3821" s="2" t="s">
        <v>1285</v>
      </c>
      <c r="E3821" s="2" t="s">
        <v>1402</v>
      </c>
      <c r="F3821">
        <v>1</v>
      </c>
      <c r="G3821" s="1">
        <v>41674</v>
      </c>
      <c r="H3821" s="61">
        <v>2014</v>
      </c>
      <c r="I3821" s="5" t="s">
        <v>986</v>
      </c>
      <c r="J3821" s="1">
        <v>41680</v>
      </c>
      <c r="K3821" s="65">
        <v>8</v>
      </c>
      <c r="L3821" t="str">
        <f t="shared" si="435"/>
        <v>Profundo</v>
      </c>
      <c r="M3821" s="2" t="s">
        <v>1036</v>
      </c>
      <c r="N3821" t="str">
        <f>VLOOKUP(M3821,spp!A:B,2,FALSE)</f>
        <v>Chaetodon humeralis</v>
      </c>
      <c r="O3821">
        <f t="shared" si="434"/>
        <v>2</v>
      </c>
      <c r="Q3821">
        <v>2</v>
      </c>
      <c r="AJ3821">
        <f>VLOOKUP(M3821,spp!A:C,3,FALSE)</f>
        <v>2</v>
      </c>
      <c r="AK3821">
        <f>VLOOKUP(M3821,spp!A:D,4,FALSE)</f>
        <v>2.9895</v>
      </c>
      <c r="AL3821">
        <f t="shared" si="429"/>
        <v>1652.1734475462163</v>
      </c>
      <c r="AM3821">
        <f t="shared" si="430"/>
        <v>41.304336188655405</v>
      </c>
      <c r="AN3821">
        <f t="shared" si="431"/>
        <v>413.04336188655407</v>
      </c>
      <c r="AO3821">
        <f t="shared" si="432"/>
        <v>0.41304336188655405</v>
      </c>
      <c r="AP3821">
        <f t="shared" si="433"/>
        <v>0.04</v>
      </c>
      <c r="AQ3821">
        <f>VLOOKUP(M3821,spp!A:H,8,FALSE)</f>
        <v>2.7</v>
      </c>
      <c r="AR3821" t="str">
        <f>VLOOKUP(M3821,spp!A:K,10,FALSE)</f>
        <v>Herbívoro</v>
      </c>
      <c r="AS3821" t="str">
        <f>VLOOKUP(M3821,spp!A:L,12,FALSE)</f>
        <v>LC</v>
      </c>
    </row>
    <row r="3822" spans="1:45" x14ac:dyDescent="0.3">
      <c r="A3822" s="2">
        <v>25</v>
      </c>
      <c r="B3822" s="2" t="s">
        <v>1113</v>
      </c>
      <c r="C3822" s="2" t="s">
        <v>1114</v>
      </c>
      <c r="D3822" s="2" t="s">
        <v>1285</v>
      </c>
      <c r="E3822" s="2" t="s">
        <v>1402</v>
      </c>
      <c r="F3822">
        <v>1</v>
      </c>
      <c r="G3822" s="1">
        <v>41674</v>
      </c>
      <c r="H3822" s="61">
        <v>2014</v>
      </c>
      <c r="I3822" s="5" t="s">
        <v>986</v>
      </c>
      <c r="J3822" s="1">
        <v>41680</v>
      </c>
      <c r="K3822" s="65">
        <v>8</v>
      </c>
      <c r="L3822" t="str">
        <f t="shared" si="435"/>
        <v>Profundo</v>
      </c>
      <c r="M3822" s="2" t="s">
        <v>1128</v>
      </c>
      <c r="N3822" t="str">
        <f>VLOOKUP(M3822,spp!A:B,2,FALSE)</f>
        <v>Haemulon flaviguttatum</v>
      </c>
      <c r="O3822">
        <f t="shared" si="434"/>
        <v>8</v>
      </c>
      <c r="S3822">
        <v>8</v>
      </c>
      <c r="AJ3822" t="str">
        <f>VLOOKUP(M3822,spp!A:C,3,FALSE)</f>
        <v>0.10299999999999999</v>
      </c>
      <c r="AK3822">
        <f>VLOOKUP(M3822,spp!A:D,4,FALSE)</f>
        <v>2.6</v>
      </c>
      <c r="AL3822">
        <f t="shared" si="429"/>
        <v>1405.4847518094987</v>
      </c>
      <c r="AM3822">
        <f t="shared" si="430"/>
        <v>35.13711879523747</v>
      </c>
      <c r="AN3822">
        <f t="shared" si="431"/>
        <v>351.37118795237473</v>
      </c>
      <c r="AO3822">
        <f t="shared" si="432"/>
        <v>0.35137118795237471</v>
      </c>
      <c r="AP3822">
        <f t="shared" si="433"/>
        <v>0.16</v>
      </c>
      <c r="AQ3822">
        <f>VLOOKUP(M3822,spp!A:H,8,FALSE)</f>
        <v>4.2</v>
      </c>
      <c r="AR3822" t="str">
        <f>VLOOKUP(M3822,spp!A:K,10,FALSE)</f>
        <v>Depredador Tope</v>
      </c>
      <c r="AS3822" t="str">
        <f>VLOOKUP(M3822,spp!A:L,12,FALSE)</f>
        <v>LC</v>
      </c>
    </row>
    <row r="3823" spans="1:45" x14ac:dyDescent="0.3">
      <c r="A3823" s="2">
        <v>25</v>
      </c>
      <c r="B3823" s="2" t="s">
        <v>1113</v>
      </c>
      <c r="C3823" s="2" t="s">
        <v>1114</v>
      </c>
      <c r="D3823" s="2" t="s">
        <v>1285</v>
      </c>
      <c r="E3823" s="2" t="s">
        <v>1402</v>
      </c>
      <c r="F3823">
        <v>1</v>
      </c>
      <c r="G3823" s="1">
        <v>41674</v>
      </c>
      <c r="H3823" s="61">
        <v>2014</v>
      </c>
      <c r="I3823" s="5" t="s">
        <v>986</v>
      </c>
      <c r="J3823" s="1">
        <v>41680</v>
      </c>
      <c r="K3823" s="65">
        <v>8</v>
      </c>
      <c r="L3823" t="str">
        <f t="shared" si="435"/>
        <v>Profundo</v>
      </c>
      <c r="M3823" s="2" t="s">
        <v>1026</v>
      </c>
      <c r="N3823" t="str">
        <f>VLOOKUP(M3823,spp!A:B,2,FALSE)</f>
        <v>Microspathodon dorsalis</v>
      </c>
      <c r="O3823">
        <f t="shared" si="434"/>
        <v>1</v>
      </c>
      <c r="Q3823">
        <v>1</v>
      </c>
      <c r="AJ3823">
        <f>VLOOKUP(M3823,spp!A:C,3,FALSE)</f>
        <v>2</v>
      </c>
      <c r="AK3823">
        <f>VLOOKUP(M3823,spp!A:D,4,FALSE)</f>
        <v>3</v>
      </c>
      <c r="AL3823">
        <f t="shared" si="429"/>
        <v>843.75</v>
      </c>
      <c r="AM3823">
        <f t="shared" si="430"/>
        <v>21.09375</v>
      </c>
      <c r="AN3823">
        <f t="shared" si="431"/>
        <v>210.9375</v>
      </c>
      <c r="AO3823">
        <f t="shared" si="432"/>
        <v>0.2109375</v>
      </c>
      <c r="AP3823">
        <f t="shared" si="433"/>
        <v>0.02</v>
      </c>
      <c r="AQ3823">
        <f>VLOOKUP(M3823,spp!A:H,8,FALSE)</f>
        <v>2.1</v>
      </c>
      <c r="AR3823" t="str">
        <f>VLOOKUP(M3823,spp!A:K,10,FALSE)</f>
        <v>Herbívoro</v>
      </c>
      <c r="AS3823" t="str">
        <f>VLOOKUP(M3823,spp!A:L,12,FALSE)</f>
        <v>LC</v>
      </c>
    </row>
    <row r="3824" spans="1:45" x14ac:dyDescent="0.3">
      <c r="A3824" s="2">
        <v>25</v>
      </c>
      <c r="B3824" s="2" t="s">
        <v>1113</v>
      </c>
      <c r="C3824" s="2" t="s">
        <v>1114</v>
      </c>
      <c r="D3824" s="2" t="s">
        <v>1285</v>
      </c>
      <c r="E3824" s="2" t="s">
        <v>1402</v>
      </c>
      <c r="F3824">
        <v>1</v>
      </c>
      <c r="G3824" s="1">
        <v>41674</v>
      </c>
      <c r="H3824" s="61">
        <v>2014</v>
      </c>
      <c r="I3824" s="5" t="s">
        <v>986</v>
      </c>
      <c r="J3824" s="1">
        <v>41680</v>
      </c>
      <c r="K3824" s="65">
        <v>8</v>
      </c>
      <c r="L3824" t="str">
        <f t="shared" si="435"/>
        <v>Profundo</v>
      </c>
      <c r="M3824" s="2" t="s">
        <v>1025</v>
      </c>
      <c r="N3824" t="str">
        <f>VLOOKUP(M3824,spp!A:B,2,FALSE)</f>
        <v>Abudefduf troschelii</v>
      </c>
      <c r="O3824">
        <f t="shared" si="434"/>
        <v>1</v>
      </c>
      <c r="Q3824">
        <v>1</v>
      </c>
      <c r="AJ3824">
        <f>VLOOKUP(M3824,spp!A:C,3,FALSE)</f>
        <v>1.6E-2</v>
      </c>
      <c r="AK3824">
        <f>VLOOKUP(M3824,spp!A:D,4,FALSE)</f>
        <v>3</v>
      </c>
      <c r="AL3824">
        <f t="shared" si="429"/>
        <v>6.75</v>
      </c>
      <c r="AM3824">
        <f t="shared" si="430"/>
        <v>0.16875000000000001</v>
      </c>
      <c r="AN3824">
        <f t="shared" si="431"/>
        <v>1.6875</v>
      </c>
      <c r="AO3824">
        <f t="shared" si="432"/>
        <v>1.6875E-3</v>
      </c>
      <c r="AP3824">
        <f t="shared" si="433"/>
        <v>0.02</v>
      </c>
      <c r="AQ3824">
        <f>VLOOKUP(M3824,spp!A:H,8,FALSE)</f>
        <v>3</v>
      </c>
      <c r="AR3824" t="str">
        <f>VLOOKUP(M3824,spp!A:K,10,FALSE)</f>
        <v>Planctívoro</v>
      </c>
      <c r="AS3824" t="str">
        <f>VLOOKUP(M3824,spp!A:L,12,FALSE)</f>
        <v>LC</v>
      </c>
    </row>
    <row r="3825" spans="1:45" x14ac:dyDescent="0.3">
      <c r="A3825" s="2">
        <v>25</v>
      </c>
      <c r="B3825" s="2" t="s">
        <v>1113</v>
      </c>
      <c r="C3825" s="2" t="s">
        <v>1114</v>
      </c>
      <c r="D3825" s="2" t="s">
        <v>1285</v>
      </c>
      <c r="E3825" s="2" t="s">
        <v>1402</v>
      </c>
      <c r="F3825">
        <v>1</v>
      </c>
      <c r="G3825" s="1">
        <v>41674</v>
      </c>
      <c r="H3825" s="61">
        <v>2014</v>
      </c>
      <c r="I3825" s="5" t="s">
        <v>986</v>
      </c>
      <c r="J3825" s="1">
        <v>41680</v>
      </c>
      <c r="K3825" s="65">
        <v>8</v>
      </c>
      <c r="L3825" t="str">
        <f t="shared" si="435"/>
        <v>Profundo</v>
      </c>
      <c r="M3825" s="2" t="s">
        <v>1029</v>
      </c>
      <c r="N3825" t="str">
        <f>VLOOKUP(M3825,spp!A:B,2,FALSE)</f>
        <v>Cirrhitus rivulatus</v>
      </c>
      <c r="O3825">
        <f t="shared" si="434"/>
        <v>1</v>
      </c>
      <c r="S3825">
        <v>1</v>
      </c>
      <c r="AJ3825">
        <f>VLOOKUP(M3825,spp!A:C,3,FALSE)</f>
        <v>2.76E-2</v>
      </c>
      <c r="AK3825">
        <f>VLOOKUP(M3825,spp!A:D,4,FALSE)</f>
        <v>3</v>
      </c>
      <c r="AL3825">
        <f t="shared" si="429"/>
        <v>147.91874999999999</v>
      </c>
      <c r="AM3825">
        <f t="shared" si="430"/>
        <v>3.6979687499999998</v>
      </c>
      <c r="AN3825">
        <f t="shared" si="431"/>
        <v>36.979687499999997</v>
      </c>
      <c r="AO3825">
        <f t="shared" si="432"/>
        <v>3.6979687499999997E-2</v>
      </c>
      <c r="AP3825">
        <f t="shared" si="433"/>
        <v>0.02</v>
      </c>
      <c r="AQ3825">
        <f>VLOOKUP(M3825,spp!A:H,8,FALSE)</f>
        <v>4</v>
      </c>
      <c r="AR3825" t="str">
        <f>VLOOKUP(M3825,spp!A:K,10,FALSE)</f>
        <v>Depredador Tope</v>
      </c>
      <c r="AS3825" t="str">
        <f>VLOOKUP(M3825,spp!A:L,12,FALSE)</f>
        <v>LC</v>
      </c>
    </row>
    <row r="3826" spans="1:45" x14ac:dyDescent="0.3">
      <c r="A3826" s="2">
        <v>25</v>
      </c>
      <c r="B3826" s="2" t="s">
        <v>1113</v>
      </c>
      <c r="C3826" s="2" t="s">
        <v>1114</v>
      </c>
      <c r="D3826" s="2" t="s">
        <v>1285</v>
      </c>
      <c r="E3826" s="2" t="s">
        <v>1402</v>
      </c>
      <c r="F3826">
        <v>2</v>
      </c>
      <c r="G3826" s="1">
        <v>41674</v>
      </c>
      <c r="H3826" s="61">
        <v>2014</v>
      </c>
      <c r="I3826" s="5" t="s">
        <v>986</v>
      </c>
      <c r="J3826" s="1">
        <v>41680</v>
      </c>
      <c r="K3826" s="65">
        <v>8</v>
      </c>
      <c r="L3826" t="str">
        <f t="shared" si="435"/>
        <v>Profundo</v>
      </c>
      <c r="M3826" s="2" t="s">
        <v>1054</v>
      </c>
      <c r="N3826" t="str">
        <f>VLOOKUP(M3826,spp!A:B,2,FALSE)</f>
        <v>Halichoeres nicholsi</v>
      </c>
      <c r="O3826">
        <f t="shared" si="434"/>
        <v>1</v>
      </c>
      <c r="S3826">
        <v>1</v>
      </c>
      <c r="AJ3826">
        <f>VLOOKUP(M3826,spp!A:C,3,FALSE)</f>
        <v>1.26E-2</v>
      </c>
      <c r="AK3826">
        <f>VLOOKUP(M3826,spp!A:D,4,FALSE)</f>
        <v>3</v>
      </c>
      <c r="AL3826">
        <f t="shared" si="429"/>
        <v>67.528125000000003</v>
      </c>
      <c r="AM3826">
        <f t="shared" si="430"/>
        <v>1.688203125</v>
      </c>
      <c r="AN3826">
        <f t="shared" si="431"/>
        <v>16.882031250000001</v>
      </c>
      <c r="AO3826">
        <f t="shared" si="432"/>
        <v>1.6882031250000002E-2</v>
      </c>
      <c r="AP3826">
        <f t="shared" si="433"/>
        <v>0.02</v>
      </c>
      <c r="AQ3826">
        <f>VLOOKUP(M3826,spp!A:H,8,FALSE)</f>
        <v>4</v>
      </c>
      <c r="AR3826" t="str">
        <f>VLOOKUP(M3826,spp!A:K,10,FALSE)</f>
        <v>Depredador Tope</v>
      </c>
      <c r="AS3826" t="str">
        <f>VLOOKUP(M3826,spp!A:L,12,FALSE)</f>
        <v>LC</v>
      </c>
    </row>
    <row r="3827" spans="1:45" x14ac:dyDescent="0.3">
      <c r="A3827" s="2">
        <v>25</v>
      </c>
      <c r="B3827" s="2" t="s">
        <v>1113</v>
      </c>
      <c r="C3827" s="2" t="s">
        <v>1114</v>
      </c>
      <c r="D3827" s="2" t="s">
        <v>1285</v>
      </c>
      <c r="E3827" s="2" t="s">
        <v>1402</v>
      </c>
      <c r="F3827">
        <v>2</v>
      </c>
      <c r="G3827" s="1">
        <v>41674</v>
      </c>
      <c r="H3827" s="61">
        <v>2014</v>
      </c>
      <c r="I3827" s="5" t="s">
        <v>986</v>
      </c>
      <c r="J3827" s="1">
        <v>41680</v>
      </c>
      <c r="K3827" s="65">
        <v>8</v>
      </c>
      <c r="L3827" t="str">
        <f t="shared" si="435"/>
        <v>Profundo</v>
      </c>
      <c r="M3827" s="2" t="s">
        <v>1028</v>
      </c>
      <c r="N3827" t="str">
        <f>VLOOKUP(M3827,spp!A:B,2,FALSE)</f>
        <v>Thalassoma lucasanum</v>
      </c>
      <c r="O3827">
        <f t="shared" si="434"/>
        <v>2</v>
      </c>
      <c r="R3827">
        <v>2</v>
      </c>
      <c r="AJ3827">
        <f>VLOOKUP(M3827,spp!A:C,3,FALSE)</f>
        <v>1.261E-2</v>
      </c>
      <c r="AK3827">
        <f>VLOOKUP(M3827,spp!A:D,4,FALSE)</f>
        <v>2</v>
      </c>
      <c r="AL3827">
        <f t="shared" si="429"/>
        <v>3.9406249999999998</v>
      </c>
      <c r="AM3827">
        <f t="shared" si="430"/>
        <v>9.8515624999999996E-2</v>
      </c>
      <c r="AN3827">
        <f t="shared" si="431"/>
        <v>0.98515624999999996</v>
      </c>
      <c r="AO3827">
        <f t="shared" si="432"/>
        <v>9.8515624999999992E-4</v>
      </c>
      <c r="AP3827">
        <f t="shared" si="433"/>
        <v>0.04</v>
      </c>
      <c r="AQ3827">
        <f>VLOOKUP(M3827,spp!A:H,8,FALSE)</f>
        <v>3.5</v>
      </c>
      <c r="AR3827" t="str">
        <f>VLOOKUP(M3827,spp!A:K,10,FALSE)</f>
        <v>Depredador</v>
      </c>
      <c r="AS3827" t="str">
        <f>VLOOKUP(M3827,spp!A:L,12,FALSE)</f>
        <v>LC</v>
      </c>
    </row>
    <row r="3828" spans="1:45" x14ac:dyDescent="0.3">
      <c r="A3828" s="2">
        <v>25</v>
      </c>
      <c r="B3828" s="2" t="s">
        <v>1113</v>
      </c>
      <c r="C3828" s="2" t="s">
        <v>1114</v>
      </c>
      <c r="D3828" s="2" t="s">
        <v>1285</v>
      </c>
      <c r="E3828" s="2" t="s">
        <v>1402</v>
      </c>
      <c r="F3828">
        <v>2</v>
      </c>
      <c r="G3828" s="1">
        <v>41674</v>
      </c>
      <c r="H3828" s="61">
        <v>2014</v>
      </c>
      <c r="I3828" s="5" t="s">
        <v>986</v>
      </c>
      <c r="J3828" s="1">
        <v>41680</v>
      </c>
      <c r="K3828" s="65">
        <v>8</v>
      </c>
      <c r="L3828" t="str">
        <f t="shared" si="435"/>
        <v>Profundo</v>
      </c>
      <c r="M3828" s="2" t="s">
        <v>1062</v>
      </c>
      <c r="N3828" t="str">
        <f>VLOOKUP(M3828,spp!A:B,2,FALSE)</f>
        <v>Paranthias colonus</v>
      </c>
      <c r="O3828">
        <f t="shared" si="434"/>
        <v>2</v>
      </c>
      <c r="R3828">
        <v>2</v>
      </c>
      <c r="AJ3828">
        <f>VLOOKUP(M3828,spp!A:C,3,FALSE)</f>
        <v>1.485E-2</v>
      </c>
      <c r="AK3828">
        <f>VLOOKUP(M3828,spp!A:D,4,FALSE)</f>
        <v>2</v>
      </c>
      <c r="AL3828">
        <f t="shared" si="429"/>
        <v>4.640625</v>
      </c>
      <c r="AM3828">
        <f t="shared" si="430"/>
        <v>0.116015625</v>
      </c>
      <c r="AN3828">
        <f t="shared" si="431"/>
        <v>1.16015625</v>
      </c>
      <c r="AO3828">
        <f t="shared" si="432"/>
        <v>1.1601562499999999E-3</v>
      </c>
      <c r="AP3828">
        <f t="shared" si="433"/>
        <v>0.04</v>
      </c>
      <c r="AQ3828">
        <f>VLOOKUP(M3828,spp!A:H,8,FALSE)</f>
        <v>3.8</v>
      </c>
      <c r="AR3828" t="str">
        <f>VLOOKUP(M3828,spp!A:K,10,FALSE)</f>
        <v>Planctívoro</v>
      </c>
      <c r="AS3828" t="str">
        <f>VLOOKUP(M3828,spp!A:L,12,FALSE)</f>
        <v>LC</v>
      </c>
    </row>
    <row r="3829" spans="1:45" x14ac:dyDescent="0.3">
      <c r="A3829" s="2">
        <v>25</v>
      </c>
      <c r="B3829" s="2" t="s">
        <v>1113</v>
      </c>
      <c r="C3829" s="2" t="s">
        <v>1114</v>
      </c>
      <c r="D3829" s="2" t="s">
        <v>1285</v>
      </c>
      <c r="E3829" s="2" t="s">
        <v>1402</v>
      </c>
      <c r="F3829">
        <v>2</v>
      </c>
      <c r="G3829" s="1">
        <v>41674</v>
      </c>
      <c r="H3829" s="61">
        <v>2014</v>
      </c>
      <c r="I3829" s="5" t="s">
        <v>986</v>
      </c>
      <c r="J3829" s="1">
        <v>41680</v>
      </c>
      <c r="K3829" s="65">
        <v>8</v>
      </c>
      <c r="L3829" t="str">
        <f t="shared" si="435"/>
        <v>Profundo</v>
      </c>
      <c r="M3829" s="2" t="s">
        <v>1022</v>
      </c>
      <c r="N3829" t="str">
        <f>VLOOKUP(M3829,spp!A:B,2,FALSE)</f>
        <v>Epinephelus labriformis</v>
      </c>
      <c r="O3829">
        <f t="shared" si="434"/>
        <v>2</v>
      </c>
      <c r="R3829">
        <v>1</v>
      </c>
      <c r="S3829">
        <v>1</v>
      </c>
      <c r="AJ3829">
        <f>VLOOKUP(M3829,spp!A:C,3,FALSE)</f>
        <v>3</v>
      </c>
      <c r="AK3829">
        <f>VLOOKUP(M3829,spp!A:D,4,FALSE)</f>
        <v>2.9</v>
      </c>
      <c r="AL3829">
        <f t="shared" si="429"/>
        <v>16627.796331921345</v>
      </c>
      <c r="AM3829">
        <f t="shared" si="430"/>
        <v>415.69490829803362</v>
      </c>
      <c r="AN3829">
        <f t="shared" si="431"/>
        <v>4156.9490829803362</v>
      </c>
      <c r="AO3829">
        <f t="shared" si="432"/>
        <v>4.1569490829803364</v>
      </c>
      <c r="AP3829">
        <f t="shared" si="433"/>
        <v>0.04</v>
      </c>
      <c r="AQ3829">
        <f>VLOOKUP(M3829,spp!A:H,8,FALSE)</f>
        <v>4</v>
      </c>
      <c r="AR3829" t="str">
        <f>VLOOKUP(M3829,spp!A:K,10,FALSE)</f>
        <v>Depredador Tope</v>
      </c>
      <c r="AS3829" t="str">
        <f>VLOOKUP(M3829,spp!A:L,12,FALSE)</f>
        <v>LC</v>
      </c>
    </row>
    <row r="3830" spans="1:45" x14ac:dyDescent="0.3">
      <c r="A3830" s="2">
        <v>25</v>
      </c>
      <c r="B3830" s="2" t="s">
        <v>1113</v>
      </c>
      <c r="C3830" s="2" t="s">
        <v>1114</v>
      </c>
      <c r="D3830" s="2" t="s">
        <v>1285</v>
      </c>
      <c r="E3830" s="2" t="s">
        <v>1402</v>
      </c>
      <c r="F3830">
        <v>2</v>
      </c>
      <c r="G3830" s="1">
        <v>41674</v>
      </c>
      <c r="H3830" s="61">
        <v>2014</v>
      </c>
      <c r="I3830" s="5" t="s">
        <v>986</v>
      </c>
      <c r="J3830" s="1">
        <v>41680</v>
      </c>
      <c r="K3830" s="65">
        <v>8</v>
      </c>
      <c r="L3830" t="str">
        <f t="shared" si="435"/>
        <v>Profundo</v>
      </c>
      <c r="M3830" s="2" t="s">
        <v>1017</v>
      </c>
      <c r="N3830" t="str">
        <f>VLOOKUP(M3830,spp!A:B,2,FALSE)</f>
        <v>Halichoeres dispilus</v>
      </c>
      <c r="O3830">
        <f t="shared" si="434"/>
        <v>2</v>
      </c>
      <c r="Q3830">
        <v>1</v>
      </c>
      <c r="R3830">
        <v>1</v>
      </c>
      <c r="AJ3830">
        <f>VLOOKUP(M3830,spp!A:C,3,FALSE)</f>
        <v>1.26E-2</v>
      </c>
      <c r="AK3830">
        <f>VLOOKUP(M3830,spp!A:D,4,FALSE)</f>
        <v>3</v>
      </c>
      <c r="AL3830">
        <f t="shared" si="429"/>
        <v>29.925000000000001</v>
      </c>
      <c r="AM3830">
        <f t="shared" si="430"/>
        <v>0.74812500000000004</v>
      </c>
      <c r="AN3830">
        <f t="shared" si="431"/>
        <v>7.4812500000000002</v>
      </c>
      <c r="AO3830">
        <f t="shared" si="432"/>
        <v>7.4812500000000001E-3</v>
      </c>
      <c r="AP3830">
        <f t="shared" si="433"/>
        <v>0.04</v>
      </c>
      <c r="AQ3830">
        <f>VLOOKUP(M3830,spp!A:H,8,FALSE)</f>
        <v>3.9</v>
      </c>
      <c r="AR3830" t="str">
        <f>VLOOKUP(M3830,spp!A:K,10,FALSE)</f>
        <v>Depredador</v>
      </c>
      <c r="AS3830" t="str">
        <f>VLOOKUP(M3830,spp!A:L,12,FALSE)</f>
        <v>LC</v>
      </c>
    </row>
    <row r="3831" spans="1:45" x14ac:dyDescent="0.3">
      <c r="A3831" s="2">
        <v>25</v>
      </c>
      <c r="B3831" s="2" t="s">
        <v>1113</v>
      </c>
      <c r="C3831" s="2" t="s">
        <v>1114</v>
      </c>
      <c r="D3831" s="2" t="s">
        <v>1285</v>
      </c>
      <c r="E3831" s="2" t="s">
        <v>1402</v>
      </c>
      <c r="F3831">
        <v>2</v>
      </c>
      <c r="G3831" s="1">
        <v>41674</v>
      </c>
      <c r="H3831" s="61">
        <v>2014</v>
      </c>
      <c r="I3831" s="5" t="s">
        <v>986</v>
      </c>
      <c r="J3831" s="1">
        <v>41680</v>
      </c>
      <c r="K3831" s="65">
        <v>8</v>
      </c>
      <c r="L3831" t="str">
        <f t="shared" si="435"/>
        <v>Profundo</v>
      </c>
      <c r="M3831" s="2" t="s">
        <v>1040</v>
      </c>
      <c r="N3831" t="str">
        <f>VLOOKUP(M3831,spp!A:B,2,FALSE)</f>
        <v>Sufflamen verres</v>
      </c>
      <c r="O3831">
        <f t="shared" si="434"/>
        <v>5</v>
      </c>
      <c r="Q3831">
        <v>2</v>
      </c>
      <c r="R3831">
        <v>3</v>
      </c>
      <c r="AJ3831">
        <f>VLOOKUP(M3831,spp!A:C,3,FALSE)</f>
        <v>2</v>
      </c>
      <c r="AK3831">
        <f>VLOOKUP(M3831,spp!A:D,4,FALSE)</f>
        <v>3</v>
      </c>
      <c r="AL3831">
        <f t="shared" si="429"/>
        <v>13406.25</v>
      </c>
      <c r="AM3831">
        <f t="shared" si="430"/>
        <v>335.15625</v>
      </c>
      <c r="AN3831">
        <f t="shared" si="431"/>
        <v>3351.5625</v>
      </c>
      <c r="AO3831">
        <f t="shared" si="432"/>
        <v>3.3515625</v>
      </c>
      <c r="AP3831">
        <f t="shared" si="433"/>
        <v>0.1</v>
      </c>
      <c r="AQ3831">
        <f>VLOOKUP(M3831,spp!A:H,8,FALSE)</f>
        <v>3.3</v>
      </c>
      <c r="AR3831" t="str">
        <f>VLOOKUP(M3831,spp!A:K,10,FALSE)</f>
        <v>Depredador</v>
      </c>
      <c r="AS3831" t="str">
        <f>VLOOKUP(M3831,spp!A:L,12,FALSE)</f>
        <v>LC</v>
      </c>
    </row>
    <row r="3832" spans="1:45" x14ac:dyDescent="0.3">
      <c r="A3832" s="2">
        <v>25</v>
      </c>
      <c r="B3832" s="2" t="s">
        <v>1113</v>
      </c>
      <c r="C3832" s="2" t="s">
        <v>1114</v>
      </c>
      <c r="D3832" s="2" t="s">
        <v>1285</v>
      </c>
      <c r="E3832" s="2" t="s">
        <v>1402</v>
      </c>
      <c r="F3832">
        <v>2</v>
      </c>
      <c r="G3832" s="1">
        <v>41674</v>
      </c>
      <c r="H3832" s="61">
        <v>2014</v>
      </c>
      <c r="I3832" s="5" t="s">
        <v>986</v>
      </c>
      <c r="J3832" s="1">
        <v>41680</v>
      </c>
      <c r="K3832" s="65">
        <v>8</v>
      </c>
      <c r="L3832" t="str">
        <f t="shared" si="435"/>
        <v>Profundo</v>
      </c>
      <c r="M3832" s="2" t="s">
        <v>1053</v>
      </c>
      <c r="N3832" t="str">
        <f>VLOOKUP(M3832,spp!A:B,2,FALSE)</f>
        <v>Halichoeres chierchiae</v>
      </c>
      <c r="O3832">
        <f t="shared" si="434"/>
        <v>3</v>
      </c>
      <c r="Q3832">
        <v>3</v>
      </c>
      <c r="AJ3832">
        <f>VLOOKUP(M3832,spp!A:C,3,FALSE)</f>
        <v>1.26E-2</v>
      </c>
      <c r="AK3832">
        <f>VLOOKUP(M3832,spp!A:D,4,FALSE)</f>
        <v>3</v>
      </c>
      <c r="AL3832">
        <f t="shared" si="429"/>
        <v>15.946874999999999</v>
      </c>
      <c r="AM3832">
        <f t="shared" si="430"/>
        <v>0.39867187499999995</v>
      </c>
      <c r="AN3832">
        <f t="shared" si="431"/>
        <v>3.9867187499999996</v>
      </c>
      <c r="AO3832">
        <f t="shared" si="432"/>
        <v>3.9867187499999998E-3</v>
      </c>
      <c r="AP3832">
        <f t="shared" si="433"/>
        <v>0.06</v>
      </c>
      <c r="AQ3832">
        <f>VLOOKUP(M3832,spp!A:H,8,FALSE)</f>
        <v>3.5</v>
      </c>
      <c r="AR3832" t="str">
        <f>VLOOKUP(M3832,spp!A:K,10,FALSE)</f>
        <v>Depredador</v>
      </c>
      <c r="AS3832" t="str">
        <f>VLOOKUP(M3832,spp!A:L,12,FALSE)</f>
        <v>LC</v>
      </c>
    </row>
    <row r="3833" spans="1:45" x14ac:dyDescent="0.3">
      <c r="A3833" s="2">
        <v>25</v>
      </c>
      <c r="B3833" s="2" t="s">
        <v>1113</v>
      </c>
      <c r="C3833" s="2" t="s">
        <v>1114</v>
      </c>
      <c r="D3833" s="2" t="s">
        <v>1285</v>
      </c>
      <c r="E3833" s="2" t="s">
        <v>1402</v>
      </c>
      <c r="F3833">
        <v>2</v>
      </c>
      <c r="G3833" s="1">
        <v>41674</v>
      </c>
      <c r="H3833" s="61">
        <v>2014</v>
      </c>
      <c r="I3833" s="5" t="s">
        <v>986</v>
      </c>
      <c r="J3833" s="1">
        <v>41680</v>
      </c>
      <c r="K3833" s="65">
        <v>8</v>
      </c>
      <c r="L3833" t="str">
        <f t="shared" si="435"/>
        <v>Profundo</v>
      </c>
      <c r="M3833" s="2" t="s">
        <v>1054</v>
      </c>
      <c r="N3833" t="str">
        <f>VLOOKUP(M3833,spp!A:B,2,FALSE)</f>
        <v>Halichoeres nicholsi</v>
      </c>
      <c r="O3833">
        <f t="shared" si="434"/>
        <v>1</v>
      </c>
      <c r="P3833">
        <v>1</v>
      </c>
      <c r="AJ3833">
        <f>VLOOKUP(M3833,spp!A:C,3,FALSE)</f>
        <v>1.26E-2</v>
      </c>
      <c r="AK3833">
        <f>VLOOKUP(M3833,spp!A:D,4,FALSE)</f>
        <v>3</v>
      </c>
      <c r="AL3833">
        <f t="shared" si="429"/>
        <v>0.19687499999999999</v>
      </c>
      <c r="AM3833">
        <f t="shared" si="430"/>
        <v>4.921875E-3</v>
      </c>
      <c r="AN3833">
        <f t="shared" si="431"/>
        <v>4.9218749999999999E-2</v>
      </c>
      <c r="AO3833">
        <f t="shared" si="432"/>
        <v>4.921875E-5</v>
      </c>
      <c r="AP3833">
        <f t="shared" si="433"/>
        <v>0.02</v>
      </c>
      <c r="AQ3833">
        <f>VLOOKUP(M3833,spp!A:H,8,FALSE)</f>
        <v>4</v>
      </c>
      <c r="AR3833" t="str">
        <f>VLOOKUP(M3833,spp!A:K,10,FALSE)</f>
        <v>Depredador Tope</v>
      </c>
      <c r="AS3833" t="str">
        <f>VLOOKUP(M3833,spp!A:L,12,FALSE)</f>
        <v>LC</v>
      </c>
    </row>
    <row r="3834" spans="1:45" x14ac:dyDescent="0.3">
      <c r="A3834" s="2">
        <v>25</v>
      </c>
      <c r="B3834" s="2" t="s">
        <v>1113</v>
      </c>
      <c r="C3834" s="2" t="s">
        <v>1114</v>
      </c>
      <c r="D3834" s="2" t="s">
        <v>1285</v>
      </c>
      <c r="E3834" s="2" t="s">
        <v>1402</v>
      </c>
      <c r="F3834">
        <v>2</v>
      </c>
      <c r="G3834" s="1">
        <v>41674</v>
      </c>
      <c r="H3834" s="61">
        <v>2014</v>
      </c>
      <c r="I3834" s="5" t="s">
        <v>986</v>
      </c>
      <c r="J3834" s="1">
        <v>41680</v>
      </c>
      <c r="K3834" s="65">
        <v>8</v>
      </c>
      <c r="L3834" t="str">
        <f t="shared" si="435"/>
        <v>Profundo</v>
      </c>
      <c r="M3834" s="2" t="s">
        <v>1021</v>
      </c>
      <c r="N3834" t="str">
        <f>VLOOKUP(M3834,spp!A:B,2,FALSE)</f>
        <v>Johnrandallia nigrirostris</v>
      </c>
      <c r="O3834">
        <f t="shared" si="434"/>
        <v>2</v>
      </c>
      <c r="Q3834">
        <v>2</v>
      </c>
      <c r="AJ3834">
        <f>VLOOKUP(M3834,spp!A:C,3,FALSE)</f>
        <v>2</v>
      </c>
      <c r="AK3834">
        <f>VLOOKUP(M3834,spp!A:D,4,FALSE)</f>
        <v>3</v>
      </c>
      <c r="AL3834">
        <f t="shared" si="429"/>
        <v>1687.5</v>
      </c>
      <c r="AM3834">
        <f t="shared" si="430"/>
        <v>42.1875</v>
      </c>
      <c r="AN3834">
        <f t="shared" si="431"/>
        <v>421.875</v>
      </c>
      <c r="AO3834">
        <f t="shared" si="432"/>
        <v>0.421875</v>
      </c>
      <c r="AP3834">
        <f t="shared" si="433"/>
        <v>0.04</v>
      </c>
      <c r="AQ3834">
        <f>VLOOKUP(M3834,spp!A:H,8,FALSE)</f>
        <v>3</v>
      </c>
      <c r="AR3834" t="str">
        <f>VLOOKUP(M3834,spp!A:K,10,FALSE)</f>
        <v>Depredador</v>
      </c>
      <c r="AS3834" t="str">
        <f>VLOOKUP(M3834,spp!A:L,12,FALSE)</f>
        <v>LC</v>
      </c>
    </row>
    <row r="3835" spans="1:45" x14ac:dyDescent="0.3">
      <c r="A3835" s="2">
        <v>25</v>
      </c>
      <c r="B3835" s="2" t="s">
        <v>1113</v>
      </c>
      <c r="C3835" s="2" t="s">
        <v>1114</v>
      </c>
      <c r="D3835" s="2" t="s">
        <v>1285</v>
      </c>
      <c r="E3835" s="2" t="s">
        <v>1402</v>
      </c>
      <c r="F3835">
        <v>2</v>
      </c>
      <c r="G3835" s="1">
        <v>41674</v>
      </c>
      <c r="H3835" s="61">
        <v>2014</v>
      </c>
      <c r="I3835" s="5" t="s">
        <v>986</v>
      </c>
      <c r="J3835" s="1">
        <v>41680</v>
      </c>
      <c r="K3835" s="65">
        <v>8</v>
      </c>
      <c r="L3835" t="str">
        <f t="shared" si="435"/>
        <v>Profundo</v>
      </c>
      <c r="M3835" s="2" t="s">
        <v>1042</v>
      </c>
      <c r="N3835" t="str">
        <f>VLOOKUP(M3835,spp!A:B,2,FALSE)</f>
        <v>Bodianus diplotaenia</v>
      </c>
      <c r="O3835">
        <f t="shared" si="434"/>
        <v>1</v>
      </c>
      <c r="R3835">
        <v>1</v>
      </c>
      <c r="AJ3835">
        <f>VLOOKUP(M3835,spp!A:C,3,FALSE)</f>
        <v>2.01E-2</v>
      </c>
      <c r="AK3835">
        <f>VLOOKUP(M3835,spp!A:D,4,FALSE)</f>
        <v>2</v>
      </c>
      <c r="AL3835">
        <f t="shared" si="429"/>
        <v>3.140625</v>
      </c>
      <c r="AM3835">
        <f t="shared" si="430"/>
        <v>7.8515625000000006E-2</v>
      </c>
      <c r="AN3835">
        <f t="shared" si="431"/>
        <v>0.78515625</v>
      </c>
      <c r="AO3835">
        <f t="shared" si="432"/>
        <v>7.8515625000000005E-4</v>
      </c>
      <c r="AP3835">
        <f t="shared" si="433"/>
        <v>0.02</v>
      </c>
      <c r="AQ3835">
        <f>VLOOKUP(M3835,spp!A:H,8,FALSE)</f>
        <v>3.4</v>
      </c>
      <c r="AR3835" t="str">
        <f>VLOOKUP(M3835,spp!A:K,10,FALSE)</f>
        <v>Depredador</v>
      </c>
      <c r="AS3835" t="str">
        <f>VLOOKUP(M3835,spp!A:L,12,FALSE)</f>
        <v>LC</v>
      </c>
    </row>
    <row r="3836" spans="1:45" x14ac:dyDescent="0.3">
      <c r="A3836" s="2">
        <v>25</v>
      </c>
      <c r="B3836" s="2" t="s">
        <v>1113</v>
      </c>
      <c r="C3836" s="2" t="s">
        <v>1114</v>
      </c>
      <c r="D3836" s="2" t="s">
        <v>1285</v>
      </c>
      <c r="E3836" s="2" t="s">
        <v>1402</v>
      </c>
      <c r="F3836">
        <v>2</v>
      </c>
      <c r="G3836" s="1">
        <v>41674</v>
      </c>
      <c r="H3836" s="61">
        <v>2014</v>
      </c>
      <c r="I3836" s="5" t="s">
        <v>986</v>
      </c>
      <c r="J3836" s="1">
        <v>41680</v>
      </c>
      <c r="K3836" s="65">
        <v>8</v>
      </c>
      <c r="L3836" t="str">
        <f t="shared" si="435"/>
        <v>Profundo</v>
      </c>
      <c r="M3836" s="2" t="s">
        <v>1060</v>
      </c>
      <c r="N3836" t="str">
        <f>VLOOKUP(M3836,spp!A:B,2,FALSE)</f>
        <v>Caranx caballus</v>
      </c>
      <c r="O3836">
        <f t="shared" si="434"/>
        <v>1</v>
      </c>
      <c r="S3836">
        <v>1</v>
      </c>
      <c r="AJ3836">
        <f>VLOOKUP(M3836,spp!A:C,3,FALSE)</f>
        <v>2</v>
      </c>
      <c r="AK3836">
        <f>VLOOKUP(M3836,spp!A:D,4,FALSE)</f>
        <v>3</v>
      </c>
      <c r="AL3836">
        <f t="shared" si="429"/>
        <v>10718.75</v>
      </c>
      <c r="AM3836">
        <f t="shared" si="430"/>
        <v>267.96875</v>
      </c>
      <c r="AN3836">
        <f t="shared" si="431"/>
        <v>2679.6875</v>
      </c>
      <c r="AO3836">
        <f t="shared" si="432"/>
        <v>2.6796875</v>
      </c>
      <c r="AP3836">
        <f t="shared" si="433"/>
        <v>0.02</v>
      </c>
      <c r="AQ3836">
        <f>VLOOKUP(M3836,spp!A:H,8,FALSE)</f>
        <v>4</v>
      </c>
      <c r="AR3836" t="str">
        <f>VLOOKUP(M3836,spp!A:K,10,FALSE)</f>
        <v>Depredador Tope</v>
      </c>
      <c r="AS3836" t="str">
        <f>VLOOKUP(M3836,spp!A:L,12,FALSE)</f>
        <v>LC</v>
      </c>
    </row>
    <row r="3837" spans="1:45" x14ac:dyDescent="0.3">
      <c r="A3837" s="2">
        <v>25</v>
      </c>
      <c r="B3837" s="2" t="s">
        <v>1113</v>
      </c>
      <c r="C3837" s="2" t="s">
        <v>1114</v>
      </c>
      <c r="D3837" s="2" t="s">
        <v>1285</v>
      </c>
      <c r="E3837" s="2" t="s">
        <v>1402</v>
      </c>
      <c r="F3837">
        <v>3</v>
      </c>
      <c r="G3837" s="1">
        <v>41674</v>
      </c>
      <c r="H3837" s="61">
        <v>2014</v>
      </c>
      <c r="I3837" s="5" t="s">
        <v>986</v>
      </c>
      <c r="J3837" s="1">
        <v>41680</v>
      </c>
      <c r="K3837" s="65">
        <v>8</v>
      </c>
      <c r="L3837" t="str">
        <f t="shared" si="435"/>
        <v>Profundo</v>
      </c>
      <c r="M3837" s="2" t="s">
        <v>1032</v>
      </c>
      <c r="N3837" t="str">
        <f>VLOOKUP(M3837,spp!A:B,2,FALSE)</f>
        <v>Lutjanus argentiventris</v>
      </c>
      <c r="O3837">
        <f t="shared" si="434"/>
        <v>1</v>
      </c>
      <c r="U3837">
        <v>1</v>
      </c>
      <c r="AJ3837">
        <f>VLOOKUP(M3837,spp!A:C,3,FALSE)</f>
        <v>1</v>
      </c>
      <c r="AK3837">
        <f>VLOOKUP(M3837,spp!A:D,4,FALSE)</f>
        <v>3</v>
      </c>
      <c r="AL3837">
        <f t="shared" si="429"/>
        <v>42875</v>
      </c>
      <c r="AM3837">
        <f t="shared" si="430"/>
        <v>1071.875</v>
      </c>
      <c r="AN3837">
        <f t="shared" si="431"/>
        <v>10718.75</v>
      </c>
      <c r="AO3837">
        <f t="shared" si="432"/>
        <v>10.71875</v>
      </c>
      <c r="AP3837">
        <f t="shared" si="433"/>
        <v>0.02</v>
      </c>
      <c r="AQ3837">
        <f>VLOOKUP(M3837,spp!A:H,8,FALSE)</f>
        <v>4</v>
      </c>
      <c r="AR3837" t="str">
        <f>VLOOKUP(M3837,spp!A:K,10,FALSE)</f>
        <v>Depredador Tope</v>
      </c>
      <c r="AS3837" t="str">
        <f>VLOOKUP(M3837,spp!A:L,12,FALSE)</f>
        <v>LC</v>
      </c>
    </row>
    <row r="3838" spans="1:45" x14ac:dyDescent="0.3">
      <c r="A3838" s="2">
        <v>25</v>
      </c>
      <c r="B3838" s="2" t="s">
        <v>1113</v>
      </c>
      <c r="C3838" s="2" t="s">
        <v>1114</v>
      </c>
      <c r="D3838" s="2" t="s">
        <v>1285</v>
      </c>
      <c r="E3838" s="2" t="s">
        <v>1402</v>
      </c>
      <c r="F3838">
        <v>3</v>
      </c>
      <c r="G3838" s="1">
        <v>41674</v>
      </c>
      <c r="H3838" s="61">
        <v>2014</v>
      </c>
      <c r="I3838" s="5" t="s">
        <v>986</v>
      </c>
      <c r="J3838" s="1">
        <v>41680</v>
      </c>
      <c r="K3838" s="65">
        <v>8</v>
      </c>
      <c r="L3838" t="str">
        <f t="shared" si="435"/>
        <v>Profundo</v>
      </c>
      <c r="M3838" s="2" t="s">
        <v>1024</v>
      </c>
      <c r="N3838" t="str">
        <f>VLOOKUP(M3838,spp!A:B,2,FALSE)</f>
        <v>Sargocentron suborbitalis</v>
      </c>
      <c r="O3838">
        <f t="shared" si="434"/>
        <v>1</v>
      </c>
      <c r="R3838">
        <v>1</v>
      </c>
      <c r="AJ3838">
        <f>VLOOKUP(M3838,spp!A:C,3,FALSE)</f>
        <v>2</v>
      </c>
      <c r="AK3838">
        <f>VLOOKUP(M3838,spp!A:D,4,FALSE)</f>
        <v>2.9554</v>
      </c>
      <c r="AL3838">
        <f t="shared" si="429"/>
        <v>3490.0998180522265</v>
      </c>
      <c r="AM3838">
        <f t="shared" si="430"/>
        <v>87.252495451305663</v>
      </c>
      <c r="AN3838">
        <f t="shared" si="431"/>
        <v>872.52495451305663</v>
      </c>
      <c r="AO3838">
        <f t="shared" si="432"/>
        <v>0.87252495451305667</v>
      </c>
      <c r="AP3838">
        <f t="shared" si="433"/>
        <v>0.02</v>
      </c>
      <c r="AQ3838">
        <f>VLOOKUP(M3838,spp!A:H,8,FALSE)</f>
        <v>3.5</v>
      </c>
      <c r="AR3838" t="str">
        <f>VLOOKUP(M3838,spp!A:K,10,FALSE)</f>
        <v>Depredador</v>
      </c>
      <c r="AS3838" t="str">
        <f>VLOOKUP(M3838,spp!A:L,12,FALSE)</f>
        <v>LC</v>
      </c>
    </row>
    <row r="3839" spans="1:45" x14ac:dyDescent="0.3">
      <c r="A3839" s="2">
        <v>25</v>
      </c>
      <c r="B3839" s="2" t="s">
        <v>1113</v>
      </c>
      <c r="C3839" s="2" t="s">
        <v>1114</v>
      </c>
      <c r="D3839" s="2" t="s">
        <v>1285</v>
      </c>
      <c r="E3839" s="2" t="s">
        <v>1402</v>
      </c>
      <c r="F3839">
        <v>3</v>
      </c>
      <c r="G3839" s="1">
        <v>41674</v>
      </c>
      <c r="H3839" s="61">
        <v>2014</v>
      </c>
      <c r="I3839" s="5" t="s">
        <v>986</v>
      </c>
      <c r="J3839" s="1">
        <v>41680</v>
      </c>
      <c r="K3839" s="65">
        <v>8</v>
      </c>
      <c r="L3839" t="str">
        <f t="shared" si="435"/>
        <v>Profundo</v>
      </c>
      <c r="M3839" s="2" t="s">
        <v>1042</v>
      </c>
      <c r="N3839" t="str">
        <f>VLOOKUP(M3839,spp!A:B,2,FALSE)</f>
        <v>Bodianus diplotaenia</v>
      </c>
      <c r="O3839">
        <f t="shared" si="434"/>
        <v>2</v>
      </c>
      <c r="Q3839">
        <v>2</v>
      </c>
      <c r="AJ3839">
        <f>VLOOKUP(M3839,spp!A:C,3,FALSE)</f>
        <v>2.01E-2</v>
      </c>
      <c r="AK3839">
        <f>VLOOKUP(M3839,spp!A:D,4,FALSE)</f>
        <v>2</v>
      </c>
      <c r="AL3839">
        <f t="shared" si="429"/>
        <v>2.26125</v>
      </c>
      <c r="AM3839">
        <f t="shared" si="430"/>
        <v>5.6531249999999998E-2</v>
      </c>
      <c r="AN3839">
        <f t="shared" si="431"/>
        <v>0.5653125</v>
      </c>
      <c r="AO3839">
        <f t="shared" si="432"/>
        <v>5.6531249999999995E-4</v>
      </c>
      <c r="AP3839">
        <f t="shared" si="433"/>
        <v>0.04</v>
      </c>
      <c r="AQ3839">
        <f>VLOOKUP(M3839,spp!A:H,8,FALSE)</f>
        <v>3.4</v>
      </c>
      <c r="AR3839" t="str">
        <f>VLOOKUP(M3839,spp!A:K,10,FALSE)</f>
        <v>Depredador</v>
      </c>
      <c r="AS3839" t="str">
        <f>VLOOKUP(M3839,spp!A:L,12,FALSE)</f>
        <v>LC</v>
      </c>
    </row>
    <row r="3840" spans="1:45" x14ac:dyDescent="0.3">
      <c r="A3840" s="2">
        <v>25</v>
      </c>
      <c r="B3840" s="2" t="s">
        <v>1113</v>
      </c>
      <c r="C3840" s="2" t="s">
        <v>1114</v>
      </c>
      <c r="D3840" s="2" t="s">
        <v>1285</v>
      </c>
      <c r="E3840" s="2" t="s">
        <v>1402</v>
      </c>
      <c r="F3840">
        <v>3</v>
      </c>
      <c r="G3840" s="1">
        <v>41674</v>
      </c>
      <c r="H3840" s="61">
        <v>2014</v>
      </c>
      <c r="I3840" s="5" t="s">
        <v>986</v>
      </c>
      <c r="J3840" s="1">
        <v>41680</v>
      </c>
      <c r="K3840" s="65">
        <v>8</v>
      </c>
      <c r="L3840" t="str">
        <f t="shared" si="435"/>
        <v>Profundo</v>
      </c>
      <c r="M3840" s="2" t="s">
        <v>1023</v>
      </c>
      <c r="N3840" t="str">
        <f>VLOOKUP(M3840,spp!A:B,2,FALSE)</f>
        <v>Anisotremus caesius</v>
      </c>
      <c r="O3840">
        <f t="shared" si="434"/>
        <v>1</v>
      </c>
      <c r="S3840">
        <v>1</v>
      </c>
      <c r="AJ3840">
        <f>VLOOKUP(M3840,spp!A:C,3,FALSE)</f>
        <v>1</v>
      </c>
      <c r="AK3840">
        <f>VLOOKUP(M3840,spp!A:D,4,FALSE)</f>
        <v>2</v>
      </c>
      <c r="AL3840">
        <f t="shared" si="429"/>
        <v>306.25</v>
      </c>
      <c r="AM3840">
        <f t="shared" si="430"/>
        <v>7.65625</v>
      </c>
      <c r="AN3840">
        <f t="shared" si="431"/>
        <v>76.5625</v>
      </c>
      <c r="AO3840">
        <f t="shared" si="432"/>
        <v>7.6562500000000006E-2</v>
      </c>
      <c r="AP3840">
        <f t="shared" si="433"/>
        <v>0.02</v>
      </c>
      <c r="AQ3840">
        <f>VLOOKUP(M3840,spp!A:H,8,FALSE)</f>
        <v>3.4</v>
      </c>
      <c r="AR3840" t="str">
        <f>VLOOKUP(M3840,spp!A:K,10,FALSE)</f>
        <v>Depredador</v>
      </c>
      <c r="AS3840" t="str">
        <f>VLOOKUP(M3840,spp!A:L,12,FALSE)</f>
        <v>LC</v>
      </c>
    </row>
    <row r="3841" spans="1:45" x14ac:dyDescent="0.3">
      <c r="A3841" s="2">
        <v>25</v>
      </c>
      <c r="B3841" s="2" t="s">
        <v>1113</v>
      </c>
      <c r="C3841" s="2" t="s">
        <v>1114</v>
      </c>
      <c r="D3841" s="2" t="s">
        <v>1285</v>
      </c>
      <c r="E3841" s="2" t="s">
        <v>1402</v>
      </c>
      <c r="F3841">
        <v>3</v>
      </c>
      <c r="G3841" s="1">
        <v>41674</v>
      </c>
      <c r="H3841" s="61">
        <v>2014</v>
      </c>
      <c r="I3841" s="5" t="s">
        <v>986</v>
      </c>
      <c r="J3841" s="1">
        <v>41680</v>
      </c>
      <c r="K3841" s="65">
        <v>8</v>
      </c>
      <c r="L3841" t="str">
        <f t="shared" si="435"/>
        <v>Profundo</v>
      </c>
      <c r="M3841" s="2" t="s">
        <v>1050</v>
      </c>
      <c r="N3841" t="str">
        <f>VLOOKUP(M3841,spp!A:B,2,FALSE)</f>
        <v>Stegastes flavilatus</v>
      </c>
      <c r="O3841">
        <f t="shared" si="434"/>
        <v>5</v>
      </c>
      <c r="R3841">
        <v>5</v>
      </c>
      <c r="AJ3841">
        <f>VLOOKUP(M3841,spp!A:C,3,FALSE)</f>
        <v>3.49E-2</v>
      </c>
      <c r="AK3841">
        <f>VLOOKUP(M3841,spp!A:D,4,FALSE)</f>
        <v>2</v>
      </c>
      <c r="AL3841">
        <f t="shared" si="429"/>
        <v>27.265625</v>
      </c>
      <c r="AM3841">
        <f t="shared" si="430"/>
        <v>0.681640625</v>
      </c>
      <c r="AN3841">
        <f t="shared" si="431"/>
        <v>6.81640625</v>
      </c>
      <c r="AO3841">
        <f t="shared" si="432"/>
        <v>6.8164062500000004E-3</v>
      </c>
      <c r="AP3841">
        <f t="shared" si="433"/>
        <v>0.1</v>
      </c>
      <c r="AQ3841">
        <f>VLOOKUP(M3841,spp!A:H,8,FALSE)</f>
        <v>2</v>
      </c>
      <c r="AR3841" t="str">
        <f>VLOOKUP(M3841,spp!A:K,10,FALSE)</f>
        <v>Herbívoro</v>
      </c>
      <c r="AS3841" t="str">
        <f>VLOOKUP(M3841,spp!A:L,12,FALSE)</f>
        <v>LC</v>
      </c>
    </row>
    <row r="3842" spans="1:45" x14ac:dyDescent="0.3">
      <c r="A3842" s="2">
        <v>25</v>
      </c>
      <c r="B3842" s="2" t="s">
        <v>1113</v>
      </c>
      <c r="C3842" s="2" t="s">
        <v>1114</v>
      </c>
      <c r="D3842" s="2" t="s">
        <v>1285</v>
      </c>
      <c r="E3842" s="2" t="s">
        <v>1402</v>
      </c>
      <c r="F3842">
        <v>3</v>
      </c>
      <c r="G3842" s="1">
        <v>41674</v>
      </c>
      <c r="H3842" s="61">
        <v>2014</v>
      </c>
      <c r="I3842" s="5" t="s">
        <v>986</v>
      </c>
      <c r="J3842" s="1">
        <v>41680</v>
      </c>
      <c r="K3842" s="65">
        <v>8</v>
      </c>
      <c r="L3842" t="str">
        <f t="shared" si="435"/>
        <v>Profundo</v>
      </c>
      <c r="M3842" s="2" t="s">
        <v>1053</v>
      </c>
      <c r="N3842" t="str">
        <f>VLOOKUP(M3842,spp!A:B,2,FALSE)</f>
        <v>Halichoeres chierchiae</v>
      </c>
      <c r="O3842">
        <f t="shared" si="434"/>
        <v>1</v>
      </c>
      <c r="R3842">
        <v>1</v>
      </c>
      <c r="AJ3842">
        <f>VLOOKUP(M3842,spp!A:C,3,FALSE)</f>
        <v>1.26E-2</v>
      </c>
      <c r="AK3842">
        <f>VLOOKUP(M3842,spp!A:D,4,FALSE)</f>
        <v>3</v>
      </c>
      <c r="AL3842">
        <f t="shared" si="429"/>
        <v>24.609375</v>
      </c>
      <c r="AM3842">
        <f t="shared" si="430"/>
        <v>0.615234375</v>
      </c>
      <c r="AN3842">
        <f t="shared" si="431"/>
        <v>6.15234375</v>
      </c>
      <c r="AO3842">
        <f t="shared" si="432"/>
        <v>6.1523437499999998E-3</v>
      </c>
      <c r="AP3842">
        <f t="shared" si="433"/>
        <v>0.02</v>
      </c>
      <c r="AQ3842">
        <f>VLOOKUP(M3842,spp!A:H,8,FALSE)</f>
        <v>3.5</v>
      </c>
      <c r="AR3842" t="str">
        <f>VLOOKUP(M3842,spp!A:K,10,FALSE)</f>
        <v>Depredador</v>
      </c>
      <c r="AS3842" t="str">
        <f>VLOOKUP(M3842,spp!A:L,12,FALSE)</f>
        <v>LC</v>
      </c>
    </row>
    <row r="3843" spans="1:45" x14ac:dyDescent="0.3">
      <c r="A3843" s="2">
        <v>25</v>
      </c>
      <c r="B3843" s="2" t="s">
        <v>1113</v>
      </c>
      <c r="C3843" s="2" t="s">
        <v>1114</v>
      </c>
      <c r="D3843" s="2" t="s">
        <v>1285</v>
      </c>
      <c r="E3843" s="2" t="s">
        <v>1402</v>
      </c>
      <c r="F3843">
        <v>3</v>
      </c>
      <c r="G3843" s="1">
        <v>41674</v>
      </c>
      <c r="H3843" s="61">
        <v>2014</v>
      </c>
      <c r="I3843" s="5" t="s">
        <v>986</v>
      </c>
      <c r="J3843" s="1">
        <v>41680</v>
      </c>
      <c r="K3843" s="65">
        <v>8</v>
      </c>
      <c r="L3843" t="str">
        <f t="shared" si="435"/>
        <v>Profundo</v>
      </c>
      <c r="M3843" s="2" t="s">
        <v>1020</v>
      </c>
      <c r="N3843" t="str">
        <f>VLOOKUP(M3843,spp!A:B,2,FALSE)</f>
        <v>Plagiotremus azaleus</v>
      </c>
      <c r="O3843">
        <f t="shared" si="434"/>
        <v>1</v>
      </c>
      <c r="Q3843">
        <v>1</v>
      </c>
      <c r="AJ3843">
        <f>VLOOKUP(M3843,spp!A:C,3,FALSE)</f>
        <v>4</v>
      </c>
      <c r="AK3843">
        <f>VLOOKUP(M3843,spp!A:D,4,FALSE)</f>
        <v>3</v>
      </c>
      <c r="AL3843">
        <f t="shared" si="429"/>
        <v>1687.5</v>
      </c>
      <c r="AM3843">
        <f t="shared" si="430"/>
        <v>42.1875</v>
      </c>
      <c r="AN3843">
        <f t="shared" si="431"/>
        <v>421.875</v>
      </c>
      <c r="AO3843">
        <f t="shared" si="432"/>
        <v>0.421875</v>
      </c>
      <c r="AP3843">
        <f t="shared" si="433"/>
        <v>0.02</v>
      </c>
      <c r="AQ3843">
        <f>VLOOKUP(M3843,spp!A:H,8,FALSE)</f>
        <v>4</v>
      </c>
      <c r="AR3843" t="str">
        <f>VLOOKUP(M3843,spp!A:K,10,FALSE)</f>
        <v>Depredador Tope</v>
      </c>
      <c r="AS3843" t="str">
        <f>VLOOKUP(M3843,spp!A:L,12,FALSE)</f>
        <v>LC</v>
      </c>
    </row>
    <row r="3844" spans="1:45" x14ac:dyDescent="0.3">
      <c r="A3844" s="2">
        <v>25</v>
      </c>
      <c r="B3844" s="2" t="s">
        <v>1113</v>
      </c>
      <c r="C3844" s="2" t="s">
        <v>1114</v>
      </c>
      <c r="D3844" s="2" t="s">
        <v>1285</v>
      </c>
      <c r="E3844" s="2" t="s">
        <v>1402</v>
      </c>
      <c r="F3844">
        <v>3</v>
      </c>
      <c r="G3844" s="1">
        <v>41674</v>
      </c>
      <c r="H3844" s="61">
        <v>2014</v>
      </c>
      <c r="I3844" s="5" t="s">
        <v>986</v>
      </c>
      <c r="J3844" s="1">
        <v>41680</v>
      </c>
      <c r="K3844" s="65">
        <v>8</v>
      </c>
      <c r="L3844" t="str">
        <f t="shared" si="435"/>
        <v>Profundo</v>
      </c>
      <c r="M3844" s="2" t="s">
        <v>1028</v>
      </c>
      <c r="N3844" t="str">
        <f>VLOOKUP(M3844,spp!A:B,2,FALSE)</f>
        <v>Thalassoma lucasanum</v>
      </c>
      <c r="O3844">
        <f t="shared" si="434"/>
        <v>4</v>
      </c>
      <c r="Q3844">
        <v>4</v>
      </c>
      <c r="AJ3844">
        <f>VLOOKUP(M3844,spp!A:C,3,FALSE)</f>
        <v>1.261E-2</v>
      </c>
      <c r="AK3844">
        <f>VLOOKUP(M3844,spp!A:D,4,FALSE)</f>
        <v>2</v>
      </c>
      <c r="AL3844">
        <f t="shared" ref="AL3844:AL3907" si="436">((AJ3844*$P$2^AK3844)*P3844)+((AJ3844*$Q$2^AK3844)*Q3844)+((AJ3844*$R$2^AK3844)*R3844)+((AJ3844*$S$2^AK3844)*S3844)+((AJ3844*$T$2^AK3844)*T3844)+((AJ3844*$U$2^AK3844)*U3844)+((AJ3844*$V$2^AK3844)*V3844)+((AJ3844*$W$2^AK3844)*W3844)+((AJ3844*$X$2^AK3844)*X3844)+((AJ3844*$Y$2^AK3844)*Y3844)+((AJ3844*$Z$2^AK3844)*Z3844)+((AJ3844*$AA$2^AK3844)*AA3844)+((AJ3844*$AB$2^AK3844)*AB3844)+ ((AJ3844*$AC$2^AK3844)*AC3844)+((AJ3844*$AD$2^AK3844)*AD3844)+((AJ3844*$AE$2^AK3844)*AE3844)+((AJ3844*$AF$2^AK3844)*AF3844)+((AJ3844*$AG$2^AK3844)*AG3844)+((AJ3844*$AH$2^AK3844)*AH3844)</f>
        <v>2.83725</v>
      </c>
      <c r="AM3844">
        <f t="shared" ref="AM3844:AM3907" si="437">AL3844/40</f>
        <v>7.0931250000000001E-2</v>
      </c>
      <c r="AN3844">
        <f t="shared" ref="AN3844:AN3907" si="438">AM3844*10</f>
        <v>0.70931250000000001</v>
      </c>
      <c r="AO3844">
        <f t="shared" ref="AO3844:AO3907" si="439">AN3844/1000</f>
        <v>7.0931249999999998E-4</v>
      </c>
      <c r="AP3844">
        <f t="shared" ref="AP3844:AP3907" si="440">O3844/$C$1</f>
        <v>0.08</v>
      </c>
      <c r="AQ3844">
        <f>VLOOKUP(M3844,spp!A:H,8,FALSE)</f>
        <v>3.5</v>
      </c>
      <c r="AR3844" t="str">
        <f>VLOOKUP(M3844,spp!A:K,10,FALSE)</f>
        <v>Depredador</v>
      </c>
      <c r="AS3844" t="str">
        <f>VLOOKUP(M3844,spp!A:L,12,FALSE)</f>
        <v>LC</v>
      </c>
    </row>
    <row r="3845" spans="1:45" x14ac:dyDescent="0.3">
      <c r="A3845" s="2">
        <v>25</v>
      </c>
      <c r="B3845" s="2" t="s">
        <v>1113</v>
      </c>
      <c r="C3845" s="2" t="s">
        <v>1114</v>
      </c>
      <c r="D3845" s="2" t="s">
        <v>1285</v>
      </c>
      <c r="E3845" s="2" t="s">
        <v>1402</v>
      </c>
      <c r="F3845">
        <v>3</v>
      </c>
      <c r="G3845" s="1">
        <v>41674</v>
      </c>
      <c r="H3845" s="61">
        <v>2014</v>
      </c>
      <c r="I3845" s="5" t="s">
        <v>986</v>
      </c>
      <c r="J3845" s="1">
        <v>41680</v>
      </c>
      <c r="K3845" s="65">
        <v>8</v>
      </c>
      <c r="L3845" t="str">
        <f t="shared" si="435"/>
        <v>Profundo</v>
      </c>
      <c r="M3845" s="2" t="s">
        <v>1038</v>
      </c>
      <c r="N3845" t="str">
        <f>VLOOKUP(M3845,spp!A:B,2,FALSE)</f>
        <v>Holacanthus passer</v>
      </c>
      <c r="O3845">
        <f t="shared" si="434"/>
        <v>1</v>
      </c>
      <c r="S3845">
        <v>1</v>
      </c>
      <c r="AJ3845">
        <f>VLOOKUP(M3845,spp!A:C,3,FALSE)</f>
        <v>2</v>
      </c>
      <c r="AK3845">
        <f>VLOOKUP(M3845,spp!A:D,4,FALSE)</f>
        <v>3</v>
      </c>
      <c r="AL3845">
        <f t="shared" si="436"/>
        <v>10718.75</v>
      </c>
      <c r="AM3845">
        <f t="shared" si="437"/>
        <v>267.96875</v>
      </c>
      <c r="AN3845">
        <f t="shared" si="438"/>
        <v>2679.6875</v>
      </c>
      <c r="AO3845">
        <f t="shared" si="439"/>
        <v>2.6796875</v>
      </c>
      <c r="AP3845">
        <f t="shared" si="440"/>
        <v>0.02</v>
      </c>
      <c r="AQ3845">
        <f>VLOOKUP(M3845,spp!A:H,8,FALSE)</f>
        <v>2.6</v>
      </c>
      <c r="AR3845" t="str">
        <f>VLOOKUP(M3845,spp!A:K,10,FALSE)</f>
        <v>Herbívoro</v>
      </c>
      <c r="AS3845" t="str">
        <f>VLOOKUP(M3845,spp!A:L,12,FALSE)</f>
        <v>LC</v>
      </c>
    </row>
    <row r="3846" spans="1:45" x14ac:dyDescent="0.3">
      <c r="A3846" s="2">
        <v>25</v>
      </c>
      <c r="B3846" s="2" t="s">
        <v>1113</v>
      </c>
      <c r="C3846" s="2" t="s">
        <v>1114</v>
      </c>
      <c r="D3846" s="2" t="s">
        <v>1285</v>
      </c>
      <c r="E3846" s="2" t="s">
        <v>1402</v>
      </c>
      <c r="F3846">
        <v>3</v>
      </c>
      <c r="G3846" s="1">
        <v>41674</v>
      </c>
      <c r="H3846" s="61">
        <v>2014</v>
      </c>
      <c r="I3846" s="5" t="s">
        <v>986</v>
      </c>
      <c r="J3846" s="1">
        <v>41680</v>
      </c>
      <c r="K3846" s="65">
        <v>8</v>
      </c>
      <c r="L3846" t="str">
        <f t="shared" si="435"/>
        <v>Profundo</v>
      </c>
      <c r="M3846" s="2" t="s">
        <v>1017</v>
      </c>
      <c r="N3846" t="str">
        <f>VLOOKUP(M3846,spp!A:B,2,FALSE)</f>
        <v>Halichoeres dispilus</v>
      </c>
      <c r="O3846">
        <f t="shared" si="434"/>
        <v>1</v>
      </c>
      <c r="Q3846">
        <v>1</v>
      </c>
      <c r="AJ3846">
        <f>VLOOKUP(M3846,spp!A:C,3,FALSE)</f>
        <v>1.26E-2</v>
      </c>
      <c r="AK3846">
        <f>VLOOKUP(M3846,spp!A:D,4,FALSE)</f>
        <v>3</v>
      </c>
      <c r="AL3846">
        <f t="shared" si="436"/>
        <v>5.3156249999999998</v>
      </c>
      <c r="AM3846">
        <f t="shared" si="437"/>
        <v>0.13289062499999998</v>
      </c>
      <c r="AN3846">
        <f t="shared" si="438"/>
        <v>1.3289062499999997</v>
      </c>
      <c r="AO3846">
        <f t="shared" si="439"/>
        <v>1.3289062499999998E-3</v>
      </c>
      <c r="AP3846">
        <f t="shared" si="440"/>
        <v>0.02</v>
      </c>
      <c r="AQ3846">
        <f>VLOOKUP(M3846,spp!A:H,8,FALSE)</f>
        <v>3.9</v>
      </c>
      <c r="AR3846" t="str">
        <f>VLOOKUP(M3846,spp!A:K,10,FALSE)</f>
        <v>Depredador</v>
      </c>
      <c r="AS3846" t="str">
        <f>VLOOKUP(M3846,spp!A:L,12,FALSE)</f>
        <v>LC</v>
      </c>
    </row>
    <row r="3847" spans="1:45" x14ac:dyDescent="0.3">
      <c r="A3847" s="2">
        <v>25</v>
      </c>
      <c r="B3847" s="2" t="s">
        <v>1113</v>
      </c>
      <c r="C3847" s="2" t="s">
        <v>1114</v>
      </c>
      <c r="D3847" s="2" t="s">
        <v>1285</v>
      </c>
      <c r="E3847" s="2" t="s">
        <v>1402</v>
      </c>
      <c r="F3847">
        <v>3</v>
      </c>
      <c r="G3847" s="1">
        <v>41674</v>
      </c>
      <c r="H3847" s="61">
        <v>2014</v>
      </c>
      <c r="I3847" s="5" t="s">
        <v>986</v>
      </c>
      <c r="J3847" s="1">
        <v>41680</v>
      </c>
      <c r="K3847" s="65">
        <v>8</v>
      </c>
      <c r="L3847" t="str">
        <f t="shared" si="435"/>
        <v>Profundo</v>
      </c>
      <c r="M3847" s="2" t="s">
        <v>1046</v>
      </c>
      <c r="N3847" t="str">
        <f>VLOOKUP(M3847,spp!A:B,2,FALSE)</f>
        <v>Arothron meleagris</v>
      </c>
      <c r="O3847">
        <f t="shared" si="434"/>
        <v>1</v>
      </c>
      <c r="T3847">
        <v>1</v>
      </c>
      <c r="AJ3847">
        <f>VLOOKUP(M3847,spp!A:C,3,FALSE)</f>
        <v>3</v>
      </c>
      <c r="AK3847">
        <f>VLOOKUP(M3847,spp!A:D,4,FALSE)</f>
        <v>2</v>
      </c>
      <c r="AL3847">
        <f t="shared" si="436"/>
        <v>1875</v>
      </c>
      <c r="AM3847">
        <f t="shared" si="437"/>
        <v>46.875</v>
      </c>
      <c r="AN3847">
        <f t="shared" si="438"/>
        <v>468.75</v>
      </c>
      <c r="AO3847">
        <f t="shared" si="439"/>
        <v>0.46875</v>
      </c>
      <c r="AP3847">
        <f t="shared" si="440"/>
        <v>0.02</v>
      </c>
      <c r="AQ3847">
        <f>VLOOKUP(M3847,spp!A:H,8,FALSE)</f>
        <v>3.4</v>
      </c>
      <c r="AR3847" t="str">
        <f>VLOOKUP(M3847,spp!A:K,10,FALSE)</f>
        <v>Depredador</v>
      </c>
      <c r="AS3847" t="str">
        <f>VLOOKUP(M3847,spp!A:L,12,FALSE)</f>
        <v>NE</v>
      </c>
    </row>
    <row r="3848" spans="1:45" x14ac:dyDescent="0.3">
      <c r="A3848" s="2">
        <v>25</v>
      </c>
      <c r="B3848" s="2" t="s">
        <v>1113</v>
      </c>
      <c r="C3848" s="2" t="s">
        <v>1114</v>
      </c>
      <c r="D3848" s="2" t="s">
        <v>1285</v>
      </c>
      <c r="E3848" s="2" t="s">
        <v>1402</v>
      </c>
      <c r="F3848">
        <v>3</v>
      </c>
      <c r="G3848" s="1">
        <v>41674</v>
      </c>
      <c r="H3848" s="61">
        <v>2014</v>
      </c>
      <c r="I3848" s="5" t="s">
        <v>986</v>
      </c>
      <c r="J3848" s="1">
        <v>41680</v>
      </c>
      <c r="K3848" s="65">
        <v>8</v>
      </c>
      <c r="L3848" t="str">
        <f t="shared" si="435"/>
        <v>Profundo</v>
      </c>
      <c r="M3848" s="2" t="s">
        <v>1127</v>
      </c>
      <c r="N3848" t="str">
        <f>VLOOKUP(M3848,spp!A:B,2,FALSE)</f>
        <v>Arothron hispidus</v>
      </c>
      <c r="O3848">
        <f t="shared" si="434"/>
        <v>1</v>
      </c>
      <c r="S3848">
        <v>1</v>
      </c>
      <c r="AJ3848">
        <f>VLOOKUP(M3848,spp!A:C,3,FALSE)</f>
        <v>5</v>
      </c>
      <c r="AK3848">
        <f>VLOOKUP(M3848,spp!A:D,4,FALSE)</f>
        <v>2</v>
      </c>
      <c r="AL3848">
        <f t="shared" si="436"/>
        <v>1531.25</v>
      </c>
      <c r="AM3848">
        <f t="shared" si="437"/>
        <v>38.28125</v>
      </c>
      <c r="AN3848">
        <f t="shared" si="438"/>
        <v>382.8125</v>
      </c>
      <c r="AO3848">
        <f t="shared" si="439"/>
        <v>0.3828125</v>
      </c>
      <c r="AP3848">
        <f t="shared" si="440"/>
        <v>0.02</v>
      </c>
      <c r="AQ3848">
        <f>VLOOKUP(M3848,spp!A:H,8,FALSE)</f>
        <v>3.1</v>
      </c>
      <c r="AR3848" t="str">
        <f>VLOOKUP(M3848,spp!A:K,10,FALSE)</f>
        <v>Depredador</v>
      </c>
      <c r="AS3848" t="str">
        <f>VLOOKUP(M3848,spp!A:L,12,FALSE)</f>
        <v>NE</v>
      </c>
    </row>
    <row r="3849" spans="1:45" x14ac:dyDescent="0.3">
      <c r="A3849" s="2">
        <v>25</v>
      </c>
      <c r="B3849" s="2" t="s">
        <v>1113</v>
      </c>
      <c r="C3849" s="2" t="s">
        <v>1114</v>
      </c>
      <c r="D3849" s="2" t="s">
        <v>1285</v>
      </c>
      <c r="E3849" s="2" t="s">
        <v>1402</v>
      </c>
      <c r="F3849">
        <v>3</v>
      </c>
      <c r="G3849" s="1">
        <v>41674</v>
      </c>
      <c r="H3849" s="61">
        <v>2014</v>
      </c>
      <c r="I3849" s="5" t="s">
        <v>986</v>
      </c>
      <c r="J3849" s="1">
        <v>41680</v>
      </c>
      <c r="K3849" s="65">
        <v>8</v>
      </c>
      <c r="L3849" t="str">
        <f t="shared" si="435"/>
        <v>Profundo</v>
      </c>
      <c r="M3849" s="2" t="s">
        <v>1054</v>
      </c>
      <c r="N3849" t="str">
        <f>VLOOKUP(M3849,spp!A:B,2,FALSE)</f>
        <v>Halichoeres nicholsi</v>
      </c>
      <c r="O3849">
        <f t="shared" si="434"/>
        <v>1</v>
      </c>
      <c r="R3849">
        <v>1</v>
      </c>
      <c r="AJ3849">
        <f>VLOOKUP(M3849,spp!A:C,3,FALSE)</f>
        <v>1.26E-2</v>
      </c>
      <c r="AK3849">
        <f>VLOOKUP(M3849,spp!A:D,4,FALSE)</f>
        <v>3</v>
      </c>
      <c r="AL3849">
        <f t="shared" si="436"/>
        <v>24.609375</v>
      </c>
      <c r="AM3849">
        <f t="shared" si="437"/>
        <v>0.615234375</v>
      </c>
      <c r="AN3849">
        <f t="shared" si="438"/>
        <v>6.15234375</v>
      </c>
      <c r="AO3849">
        <f t="shared" si="439"/>
        <v>6.1523437499999998E-3</v>
      </c>
      <c r="AP3849">
        <f t="shared" si="440"/>
        <v>0.02</v>
      </c>
      <c r="AQ3849">
        <f>VLOOKUP(M3849,spp!A:H,8,FALSE)</f>
        <v>4</v>
      </c>
      <c r="AR3849" t="str">
        <f>VLOOKUP(M3849,spp!A:K,10,FALSE)</f>
        <v>Depredador Tope</v>
      </c>
      <c r="AS3849" t="str">
        <f>VLOOKUP(M3849,spp!A:L,12,FALSE)</f>
        <v>LC</v>
      </c>
    </row>
    <row r="3850" spans="1:45" x14ac:dyDescent="0.3">
      <c r="A3850" s="2">
        <v>25</v>
      </c>
      <c r="B3850" s="2" t="s">
        <v>1113</v>
      </c>
      <c r="C3850" s="2" t="s">
        <v>1114</v>
      </c>
      <c r="D3850" s="2" t="s">
        <v>1285</v>
      </c>
      <c r="E3850" s="2" t="s">
        <v>1402</v>
      </c>
      <c r="F3850">
        <v>3</v>
      </c>
      <c r="G3850" s="1">
        <v>41674</v>
      </c>
      <c r="H3850" s="61">
        <v>2014</v>
      </c>
      <c r="I3850" s="5" t="s">
        <v>986</v>
      </c>
      <c r="J3850" s="1">
        <v>41680</v>
      </c>
      <c r="K3850" s="65">
        <v>8</v>
      </c>
      <c r="L3850" t="str">
        <f t="shared" si="435"/>
        <v>Profundo</v>
      </c>
      <c r="M3850" s="2" t="s">
        <v>1128</v>
      </c>
      <c r="N3850" t="str">
        <f>VLOOKUP(M3850,spp!A:B,2,FALSE)</f>
        <v>Haemulon flaviguttatum</v>
      </c>
      <c r="O3850">
        <f t="shared" si="434"/>
        <v>1</v>
      </c>
      <c r="R3850">
        <v>1</v>
      </c>
      <c r="AJ3850" t="str">
        <f>VLOOKUP(M3850,spp!A:C,3,FALSE)</f>
        <v>0.10299999999999999</v>
      </c>
      <c r="AK3850">
        <f>VLOOKUP(M3850,spp!A:D,4,FALSE)</f>
        <v>2.6</v>
      </c>
      <c r="AL3850">
        <f t="shared" si="436"/>
        <v>73.249262856126748</v>
      </c>
      <c r="AM3850">
        <f t="shared" si="437"/>
        <v>1.8312315714031686</v>
      </c>
      <c r="AN3850">
        <f t="shared" si="438"/>
        <v>18.312315714031687</v>
      </c>
      <c r="AO3850">
        <f t="shared" si="439"/>
        <v>1.8312315714031687E-2</v>
      </c>
      <c r="AP3850">
        <f t="shared" si="440"/>
        <v>0.02</v>
      </c>
      <c r="AQ3850">
        <f>VLOOKUP(M3850,spp!A:H,8,FALSE)</f>
        <v>4.2</v>
      </c>
      <c r="AR3850" t="str">
        <f>VLOOKUP(M3850,spp!A:K,10,FALSE)</f>
        <v>Depredador Tope</v>
      </c>
      <c r="AS3850" t="str">
        <f>VLOOKUP(M3850,spp!A:L,12,FALSE)</f>
        <v>LC</v>
      </c>
    </row>
    <row r="3851" spans="1:45" x14ac:dyDescent="0.3">
      <c r="A3851">
        <v>26</v>
      </c>
      <c r="B3851" s="2" t="s">
        <v>1113</v>
      </c>
      <c r="C3851" s="2" t="s">
        <v>1114</v>
      </c>
      <c r="D3851" s="2" t="s">
        <v>1288</v>
      </c>
      <c r="E3851" s="2" t="s">
        <v>1402</v>
      </c>
      <c r="F3851">
        <v>1</v>
      </c>
      <c r="G3851" s="1">
        <v>41674</v>
      </c>
      <c r="H3851" s="61">
        <v>2014</v>
      </c>
      <c r="I3851" s="5" t="s">
        <v>986</v>
      </c>
      <c r="J3851" s="1">
        <v>41680</v>
      </c>
      <c r="K3851" s="66">
        <v>3.1</v>
      </c>
      <c r="L3851" t="str">
        <f t="shared" si="435"/>
        <v>Somero</v>
      </c>
      <c r="M3851" s="2" t="s">
        <v>1017</v>
      </c>
      <c r="N3851" t="str">
        <f>VLOOKUP(M3851,spp!A:B,2,FALSE)</f>
        <v>Halichoeres dispilus</v>
      </c>
      <c r="O3851">
        <f t="shared" si="434"/>
        <v>3</v>
      </c>
      <c r="Q3851">
        <v>3</v>
      </c>
      <c r="AJ3851">
        <f>VLOOKUP(M3851,spp!A:C,3,FALSE)</f>
        <v>1.26E-2</v>
      </c>
      <c r="AK3851">
        <f>VLOOKUP(M3851,spp!A:D,4,FALSE)</f>
        <v>3</v>
      </c>
      <c r="AL3851">
        <f t="shared" si="436"/>
        <v>15.946874999999999</v>
      </c>
      <c r="AM3851">
        <f t="shared" si="437"/>
        <v>0.39867187499999995</v>
      </c>
      <c r="AN3851">
        <f t="shared" si="438"/>
        <v>3.9867187499999996</v>
      </c>
      <c r="AO3851">
        <f t="shared" si="439"/>
        <v>3.9867187499999998E-3</v>
      </c>
      <c r="AP3851">
        <f t="shared" si="440"/>
        <v>0.06</v>
      </c>
      <c r="AQ3851">
        <f>VLOOKUP(M3851,spp!A:H,8,FALSE)</f>
        <v>3.9</v>
      </c>
      <c r="AR3851" t="str">
        <f>VLOOKUP(M3851,spp!A:K,10,FALSE)</f>
        <v>Depredador</v>
      </c>
      <c r="AS3851" t="str">
        <f>VLOOKUP(M3851,spp!A:L,12,FALSE)</f>
        <v>LC</v>
      </c>
    </row>
    <row r="3852" spans="1:45" x14ac:dyDescent="0.3">
      <c r="A3852">
        <v>26</v>
      </c>
      <c r="B3852" s="2" t="s">
        <v>1113</v>
      </c>
      <c r="C3852" s="2" t="s">
        <v>1114</v>
      </c>
      <c r="D3852" s="2" t="s">
        <v>1288</v>
      </c>
      <c r="E3852" s="2" t="s">
        <v>1402</v>
      </c>
      <c r="F3852">
        <v>1</v>
      </c>
      <c r="G3852" s="1">
        <v>41674</v>
      </c>
      <c r="H3852" s="61">
        <v>2014</v>
      </c>
      <c r="I3852" s="5" t="s">
        <v>986</v>
      </c>
      <c r="J3852" s="1">
        <v>41680</v>
      </c>
      <c r="K3852" s="66">
        <v>3.1</v>
      </c>
      <c r="L3852" t="str">
        <f t="shared" si="435"/>
        <v>Somero</v>
      </c>
      <c r="M3852" s="2" t="s">
        <v>1020</v>
      </c>
      <c r="N3852" t="str">
        <f>VLOOKUP(M3852,spp!A:B,2,FALSE)</f>
        <v>Plagiotremus azaleus</v>
      </c>
      <c r="O3852">
        <f t="shared" si="434"/>
        <v>1</v>
      </c>
      <c r="P3852">
        <v>1</v>
      </c>
      <c r="AJ3852">
        <f>VLOOKUP(M3852,spp!A:C,3,FALSE)</f>
        <v>4</v>
      </c>
      <c r="AK3852">
        <f>VLOOKUP(M3852,spp!A:D,4,FALSE)</f>
        <v>3</v>
      </c>
      <c r="AL3852">
        <f t="shared" si="436"/>
        <v>62.5</v>
      </c>
      <c r="AM3852">
        <f t="shared" si="437"/>
        <v>1.5625</v>
      </c>
      <c r="AN3852">
        <f t="shared" si="438"/>
        <v>15.625</v>
      </c>
      <c r="AO3852">
        <f t="shared" si="439"/>
        <v>1.5625E-2</v>
      </c>
      <c r="AP3852">
        <f t="shared" si="440"/>
        <v>0.02</v>
      </c>
      <c r="AQ3852">
        <f>VLOOKUP(M3852,spp!A:H,8,FALSE)</f>
        <v>4</v>
      </c>
      <c r="AR3852" t="str">
        <f>VLOOKUP(M3852,spp!A:K,10,FALSE)</f>
        <v>Depredador Tope</v>
      </c>
      <c r="AS3852" t="str">
        <f>VLOOKUP(M3852,spp!A:L,12,FALSE)</f>
        <v>LC</v>
      </c>
    </row>
    <row r="3853" spans="1:45" x14ac:dyDescent="0.3">
      <c r="A3853">
        <v>26</v>
      </c>
      <c r="B3853" s="2" t="s">
        <v>1113</v>
      </c>
      <c r="C3853" s="2" t="s">
        <v>1114</v>
      </c>
      <c r="D3853" s="2" t="s">
        <v>1288</v>
      </c>
      <c r="E3853" s="2" t="s">
        <v>1402</v>
      </c>
      <c r="F3853">
        <v>1</v>
      </c>
      <c r="G3853" s="1">
        <v>41674</v>
      </c>
      <c r="H3853" s="61">
        <v>2014</v>
      </c>
      <c r="I3853" s="5" t="s">
        <v>986</v>
      </c>
      <c r="J3853" s="1">
        <v>41680</v>
      </c>
      <c r="K3853" s="66">
        <v>3.1</v>
      </c>
      <c r="L3853" t="str">
        <f t="shared" si="435"/>
        <v>Somero</v>
      </c>
      <c r="M3853" s="2" t="s">
        <v>1058</v>
      </c>
      <c r="N3853" t="str">
        <f>VLOOKUP(M3853,spp!A:B,2,FALSE)</f>
        <v>Serranus psittacinus</v>
      </c>
      <c r="O3853">
        <f t="shared" si="434"/>
        <v>6</v>
      </c>
      <c r="Q3853">
        <v>6</v>
      </c>
      <c r="AJ3853">
        <f>VLOOKUP(M3853,spp!A:C,3,FALSE)</f>
        <v>1</v>
      </c>
      <c r="AK3853">
        <f>VLOOKUP(M3853,spp!A:D,4,FALSE)</f>
        <v>2</v>
      </c>
      <c r="AL3853">
        <f t="shared" si="436"/>
        <v>337.5</v>
      </c>
      <c r="AM3853">
        <f t="shared" si="437"/>
        <v>8.4375</v>
      </c>
      <c r="AN3853">
        <f t="shared" si="438"/>
        <v>84.375</v>
      </c>
      <c r="AO3853">
        <f t="shared" si="439"/>
        <v>8.4375000000000006E-2</v>
      </c>
      <c r="AP3853">
        <f t="shared" si="440"/>
        <v>0.12</v>
      </c>
      <c r="AQ3853">
        <f>VLOOKUP(M3853,spp!A:H,8,FALSE)</f>
        <v>3.6</v>
      </c>
      <c r="AR3853" t="str">
        <f>VLOOKUP(M3853,spp!A:K,10,FALSE)</f>
        <v>Depredador</v>
      </c>
      <c r="AS3853" t="str">
        <f>VLOOKUP(M3853,spp!A:L,12,FALSE)</f>
        <v>LC</v>
      </c>
    </row>
    <row r="3854" spans="1:45" x14ac:dyDescent="0.3">
      <c r="A3854">
        <v>26</v>
      </c>
      <c r="B3854" s="2" t="s">
        <v>1113</v>
      </c>
      <c r="C3854" s="2" t="s">
        <v>1114</v>
      </c>
      <c r="D3854" s="2" t="s">
        <v>1288</v>
      </c>
      <c r="E3854" s="2" t="s">
        <v>1402</v>
      </c>
      <c r="F3854">
        <v>1</v>
      </c>
      <c r="G3854" s="1">
        <v>41674</v>
      </c>
      <c r="H3854" s="61">
        <v>2014</v>
      </c>
      <c r="I3854" s="5" t="s">
        <v>986</v>
      </c>
      <c r="J3854" s="1">
        <v>41680</v>
      </c>
      <c r="K3854" s="66">
        <v>3.1</v>
      </c>
      <c r="L3854" t="str">
        <f t="shared" si="435"/>
        <v>Somero</v>
      </c>
      <c r="M3854" s="2" t="s">
        <v>1040</v>
      </c>
      <c r="N3854" t="str">
        <f>VLOOKUP(M3854,spp!A:B,2,FALSE)</f>
        <v>Sufflamen verres</v>
      </c>
      <c r="O3854">
        <f t="shared" si="434"/>
        <v>4</v>
      </c>
      <c r="R3854">
        <v>1</v>
      </c>
      <c r="S3854">
        <v>3</v>
      </c>
      <c r="AJ3854">
        <f>VLOOKUP(M3854,spp!A:C,3,FALSE)</f>
        <v>2</v>
      </c>
      <c r="AK3854">
        <f>VLOOKUP(M3854,spp!A:D,4,FALSE)</f>
        <v>3</v>
      </c>
      <c r="AL3854">
        <f t="shared" si="436"/>
        <v>36062.5</v>
      </c>
      <c r="AM3854">
        <f t="shared" si="437"/>
        <v>901.5625</v>
      </c>
      <c r="AN3854">
        <f t="shared" si="438"/>
        <v>9015.625</v>
      </c>
      <c r="AO3854">
        <f t="shared" si="439"/>
        <v>9.015625</v>
      </c>
      <c r="AP3854">
        <f t="shared" si="440"/>
        <v>0.08</v>
      </c>
      <c r="AQ3854">
        <f>VLOOKUP(M3854,spp!A:H,8,FALSE)</f>
        <v>3.3</v>
      </c>
      <c r="AR3854" t="str">
        <f>VLOOKUP(M3854,spp!A:K,10,FALSE)</f>
        <v>Depredador</v>
      </c>
      <c r="AS3854" t="str">
        <f>VLOOKUP(M3854,spp!A:L,12,FALSE)</f>
        <v>LC</v>
      </c>
    </row>
    <row r="3855" spans="1:45" x14ac:dyDescent="0.3">
      <c r="A3855">
        <v>26</v>
      </c>
      <c r="B3855" s="2" t="s">
        <v>1113</v>
      </c>
      <c r="C3855" s="2" t="s">
        <v>1114</v>
      </c>
      <c r="D3855" s="2" t="s">
        <v>1288</v>
      </c>
      <c r="E3855" s="2" t="s">
        <v>1402</v>
      </c>
      <c r="F3855">
        <v>1</v>
      </c>
      <c r="G3855" s="1">
        <v>41674</v>
      </c>
      <c r="H3855" s="61">
        <v>2014</v>
      </c>
      <c r="I3855" s="5" t="s">
        <v>986</v>
      </c>
      <c r="J3855" s="1">
        <v>41680</v>
      </c>
      <c r="K3855" s="66">
        <v>3.1</v>
      </c>
      <c r="L3855" t="str">
        <f t="shared" si="435"/>
        <v>Somero</v>
      </c>
      <c r="M3855" s="2" t="s">
        <v>1050</v>
      </c>
      <c r="N3855" t="str">
        <f>VLOOKUP(M3855,spp!A:B,2,FALSE)</f>
        <v>Stegastes flavilatus</v>
      </c>
      <c r="O3855">
        <f t="shared" si="434"/>
        <v>1</v>
      </c>
      <c r="P3855">
        <v>1</v>
      </c>
      <c r="AJ3855">
        <f>VLOOKUP(M3855,spp!A:C,3,FALSE)</f>
        <v>3.49E-2</v>
      </c>
      <c r="AK3855">
        <f>VLOOKUP(M3855,spp!A:D,4,FALSE)</f>
        <v>2</v>
      </c>
      <c r="AL3855">
        <f t="shared" si="436"/>
        <v>0.21812500000000001</v>
      </c>
      <c r="AM3855">
        <f t="shared" si="437"/>
        <v>5.4531250000000005E-3</v>
      </c>
      <c r="AN3855">
        <f t="shared" si="438"/>
        <v>5.4531250000000003E-2</v>
      </c>
      <c r="AO3855">
        <f t="shared" si="439"/>
        <v>5.4531250000000001E-5</v>
      </c>
      <c r="AP3855">
        <f t="shared" si="440"/>
        <v>0.02</v>
      </c>
      <c r="AQ3855">
        <f>VLOOKUP(M3855,spp!A:H,8,FALSE)</f>
        <v>2</v>
      </c>
      <c r="AR3855" t="str">
        <f>VLOOKUP(M3855,spp!A:K,10,FALSE)</f>
        <v>Herbívoro</v>
      </c>
      <c r="AS3855" t="str">
        <f>VLOOKUP(M3855,spp!A:L,12,FALSE)</f>
        <v>LC</v>
      </c>
    </row>
    <row r="3856" spans="1:45" x14ac:dyDescent="0.3">
      <c r="A3856">
        <v>26</v>
      </c>
      <c r="B3856" s="2" t="s">
        <v>1113</v>
      </c>
      <c r="C3856" s="2" t="s">
        <v>1114</v>
      </c>
      <c r="D3856" s="2" t="s">
        <v>1288</v>
      </c>
      <c r="E3856" s="2" t="s">
        <v>1402</v>
      </c>
      <c r="F3856">
        <v>1</v>
      </c>
      <c r="G3856" s="1">
        <v>41674</v>
      </c>
      <c r="H3856" s="61">
        <v>2014</v>
      </c>
      <c r="I3856" s="5" t="s">
        <v>986</v>
      </c>
      <c r="J3856" s="1">
        <v>41680</v>
      </c>
      <c r="K3856" s="66">
        <v>3.1</v>
      </c>
      <c r="L3856" t="str">
        <f t="shared" si="435"/>
        <v>Somero</v>
      </c>
      <c r="M3856" s="2" t="s">
        <v>1017</v>
      </c>
      <c r="N3856" t="str">
        <f>VLOOKUP(M3856,spp!A:B,2,FALSE)</f>
        <v>Halichoeres dispilus</v>
      </c>
      <c r="O3856">
        <f t="shared" si="434"/>
        <v>7</v>
      </c>
      <c r="Q3856">
        <v>7</v>
      </c>
      <c r="AJ3856">
        <f>VLOOKUP(M3856,spp!A:C,3,FALSE)</f>
        <v>1.26E-2</v>
      </c>
      <c r="AK3856">
        <f>VLOOKUP(M3856,spp!A:D,4,FALSE)</f>
        <v>3</v>
      </c>
      <c r="AL3856">
        <f t="shared" si="436"/>
        <v>37.209375000000001</v>
      </c>
      <c r="AM3856">
        <f t="shared" si="437"/>
        <v>0.93023437500000006</v>
      </c>
      <c r="AN3856">
        <f t="shared" si="438"/>
        <v>9.3023437500000004</v>
      </c>
      <c r="AO3856">
        <f t="shared" si="439"/>
        <v>9.3023437500000007E-3</v>
      </c>
      <c r="AP3856">
        <f t="shared" si="440"/>
        <v>0.14000000000000001</v>
      </c>
      <c r="AQ3856">
        <f>VLOOKUP(M3856,spp!A:H,8,FALSE)</f>
        <v>3.9</v>
      </c>
      <c r="AR3856" t="str">
        <f>VLOOKUP(M3856,spp!A:K,10,FALSE)</f>
        <v>Depredador</v>
      </c>
      <c r="AS3856" t="str">
        <f>VLOOKUP(M3856,spp!A:L,12,FALSE)</f>
        <v>LC</v>
      </c>
    </row>
    <row r="3857" spans="1:45" x14ac:dyDescent="0.3">
      <c r="A3857">
        <v>26</v>
      </c>
      <c r="B3857" s="2" t="s">
        <v>1113</v>
      </c>
      <c r="C3857" s="2" t="s">
        <v>1114</v>
      </c>
      <c r="D3857" s="2" t="s">
        <v>1288</v>
      </c>
      <c r="E3857" s="2" t="s">
        <v>1402</v>
      </c>
      <c r="F3857">
        <v>1</v>
      </c>
      <c r="G3857" s="1">
        <v>41674</v>
      </c>
      <c r="H3857" s="61">
        <v>2014</v>
      </c>
      <c r="I3857" s="5" t="s">
        <v>986</v>
      </c>
      <c r="J3857" s="1">
        <v>41680</v>
      </c>
      <c r="K3857" s="66">
        <v>3.1</v>
      </c>
      <c r="L3857" t="str">
        <f t="shared" si="435"/>
        <v>Somero</v>
      </c>
      <c r="M3857" s="2" t="s">
        <v>1125</v>
      </c>
      <c r="N3857" t="str">
        <f>VLOOKUP(M3857,spp!A:B,2,FALSE)</f>
        <v>Diodon holocanthus</v>
      </c>
      <c r="O3857">
        <f t="shared" si="434"/>
        <v>1</v>
      </c>
      <c r="R3857">
        <v>1</v>
      </c>
      <c r="AJ3857">
        <f>VLOOKUP(M3857,spp!A:C,3,FALSE)</f>
        <v>2</v>
      </c>
      <c r="AK3857">
        <f>VLOOKUP(M3857,spp!A:D,4,FALSE)</f>
        <v>3</v>
      </c>
      <c r="AL3857">
        <f t="shared" si="436"/>
        <v>3906.25</v>
      </c>
      <c r="AM3857">
        <f t="shared" si="437"/>
        <v>97.65625</v>
      </c>
      <c r="AN3857">
        <f t="shared" si="438"/>
        <v>976.5625</v>
      </c>
      <c r="AO3857">
        <f t="shared" si="439"/>
        <v>0.9765625</v>
      </c>
      <c r="AP3857">
        <f t="shared" si="440"/>
        <v>0.02</v>
      </c>
      <c r="AQ3857">
        <f>VLOOKUP(M3857,spp!A:H,8,FALSE)</f>
        <v>3.3</v>
      </c>
      <c r="AR3857" t="str">
        <f>VLOOKUP(M3857,spp!A:K,10,FALSE)</f>
        <v>Depredador</v>
      </c>
      <c r="AS3857" t="str">
        <f>VLOOKUP(M3857,spp!A:L,12,FALSE)</f>
        <v>NE</v>
      </c>
    </row>
    <row r="3858" spans="1:45" x14ac:dyDescent="0.3">
      <c r="A3858">
        <v>26</v>
      </c>
      <c r="B3858" s="2" t="s">
        <v>1113</v>
      </c>
      <c r="C3858" s="2" t="s">
        <v>1114</v>
      </c>
      <c r="D3858" s="2" t="s">
        <v>1288</v>
      </c>
      <c r="E3858" s="2" t="s">
        <v>1402</v>
      </c>
      <c r="F3858">
        <v>1</v>
      </c>
      <c r="G3858" s="1">
        <v>41674</v>
      </c>
      <c r="H3858" s="61">
        <v>2014</v>
      </c>
      <c r="I3858" s="5" t="s">
        <v>986</v>
      </c>
      <c r="J3858" s="1">
        <v>41680</v>
      </c>
      <c r="K3858" s="66">
        <v>3.1</v>
      </c>
      <c r="L3858" t="str">
        <f t="shared" si="435"/>
        <v>Somero</v>
      </c>
      <c r="M3858" s="62" t="s">
        <v>1403</v>
      </c>
      <c r="N3858" t="e">
        <f>VLOOKUP(M3858,spp!A:B,2,FALSE)</f>
        <v>#N/A</v>
      </c>
      <c r="O3858">
        <f t="shared" si="434"/>
        <v>30</v>
      </c>
      <c r="Q3858">
        <v>30</v>
      </c>
      <c r="AJ3858" t="e">
        <f>VLOOKUP(M3858,spp!A:C,3,FALSE)</f>
        <v>#N/A</v>
      </c>
      <c r="AK3858" t="e">
        <f>VLOOKUP(M3858,spp!A:D,4,FALSE)</f>
        <v>#N/A</v>
      </c>
      <c r="AL3858" t="e">
        <f t="shared" si="436"/>
        <v>#N/A</v>
      </c>
      <c r="AM3858" t="e">
        <f t="shared" si="437"/>
        <v>#N/A</v>
      </c>
      <c r="AN3858" t="e">
        <f t="shared" si="438"/>
        <v>#N/A</v>
      </c>
      <c r="AO3858" t="e">
        <f t="shared" si="439"/>
        <v>#N/A</v>
      </c>
      <c r="AP3858">
        <f t="shared" si="440"/>
        <v>0.6</v>
      </c>
      <c r="AQ3858" t="e">
        <f>VLOOKUP(M3858,spp!A:H,8,FALSE)</f>
        <v>#N/A</v>
      </c>
      <c r="AR3858" t="e">
        <f>VLOOKUP(M3858,spp!A:K,10,FALSE)</f>
        <v>#N/A</v>
      </c>
      <c r="AS3858" t="e">
        <f>VLOOKUP(M3858,spp!A:L,12,FALSE)</f>
        <v>#N/A</v>
      </c>
    </row>
    <row r="3859" spans="1:45" x14ac:dyDescent="0.3">
      <c r="A3859">
        <v>26</v>
      </c>
      <c r="B3859" s="2" t="s">
        <v>1113</v>
      </c>
      <c r="C3859" s="2" t="s">
        <v>1114</v>
      </c>
      <c r="D3859" s="2" t="s">
        <v>1288</v>
      </c>
      <c r="E3859" s="2" t="s">
        <v>1402</v>
      </c>
      <c r="F3859">
        <v>2</v>
      </c>
      <c r="G3859" s="1">
        <v>41674</v>
      </c>
      <c r="H3859" s="61">
        <v>2014</v>
      </c>
      <c r="I3859" s="5" t="s">
        <v>986</v>
      </c>
      <c r="J3859" s="1">
        <v>41680</v>
      </c>
      <c r="K3859" s="66">
        <v>3.7</v>
      </c>
      <c r="L3859" t="str">
        <f t="shared" si="435"/>
        <v>Somero</v>
      </c>
      <c r="M3859" s="2" t="s">
        <v>1058</v>
      </c>
      <c r="N3859" t="str">
        <f>VLOOKUP(M3859,spp!A:B,2,FALSE)</f>
        <v>Serranus psittacinus</v>
      </c>
      <c r="O3859">
        <f t="shared" si="434"/>
        <v>6</v>
      </c>
      <c r="P3859">
        <v>5</v>
      </c>
      <c r="Q3859">
        <v>1</v>
      </c>
      <c r="AJ3859">
        <f>VLOOKUP(M3859,spp!A:C,3,FALSE)</f>
        <v>1</v>
      </c>
      <c r="AK3859">
        <f>VLOOKUP(M3859,spp!A:D,4,FALSE)</f>
        <v>2</v>
      </c>
      <c r="AL3859">
        <f t="shared" si="436"/>
        <v>87.5</v>
      </c>
      <c r="AM3859">
        <f t="shared" si="437"/>
        <v>2.1875</v>
      </c>
      <c r="AN3859">
        <f t="shared" si="438"/>
        <v>21.875</v>
      </c>
      <c r="AO3859">
        <f t="shared" si="439"/>
        <v>2.1874999999999999E-2</v>
      </c>
      <c r="AP3859">
        <f t="shared" si="440"/>
        <v>0.12</v>
      </c>
      <c r="AQ3859">
        <f>VLOOKUP(M3859,spp!A:H,8,FALSE)</f>
        <v>3.6</v>
      </c>
      <c r="AR3859" t="str">
        <f>VLOOKUP(M3859,spp!A:K,10,FALSE)</f>
        <v>Depredador</v>
      </c>
      <c r="AS3859" t="str">
        <f>VLOOKUP(M3859,spp!A:L,12,FALSE)</f>
        <v>LC</v>
      </c>
    </row>
    <row r="3860" spans="1:45" x14ac:dyDescent="0.3">
      <c r="A3860">
        <v>26</v>
      </c>
      <c r="B3860" s="2" t="s">
        <v>1113</v>
      </c>
      <c r="C3860" s="2" t="s">
        <v>1114</v>
      </c>
      <c r="D3860" s="2" t="s">
        <v>1288</v>
      </c>
      <c r="E3860" s="2" t="s">
        <v>1402</v>
      </c>
      <c r="F3860">
        <v>2</v>
      </c>
      <c r="G3860" s="1">
        <v>41674</v>
      </c>
      <c r="H3860" s="61">
        <v>2014</v>
      </c>
      <c r="I3860" s="5" t="s">
        <v>986</v>
      </c>
      <c r="J3860" s="1">
        <v>41680</v>
      </c>
      <c r="K3860" s="66">
        <v>3.7</v>
      </c>
      <c r="L3860" t="str">
        <f t="shared" si="435"/>
        <v>Somero</v>
      </c>
      <c r="M3860" s="2" t="s">
        <v>1050</v>
      </c>
      <c r="N3860" t="str">
        <f>VLOOKUP(M3860,spp!A:B,2,FALSE)</f>
        <v>Stegastes flavilatus</v>
      </c>
      <c r="O3860">
        <f t="shared" si="434"/>
        <v>1</v>
      </c>
      <c r="P3860">
        <v>1</v>
      </c>
      <c r="AJ3860">
        <f>VLOOKUP(M3860,spp!A:C,3,FALSE)</f>
        <v>3.49E-2</v>
      </c>
      <c r="AK3860">
        <f>VLOOKUP(M3860,spp!A:D,4,FALSE)</f>
        <v>2</v>
      </c>
      <c r="AL3860">
        <f t="shared" si="436"/>
        <v>0.21812500000000001</v>
      </c>
      <c r="AM3860">
        <f t="shared" si="437"/>
        <v>5.4531250000000005E-3</v>
      </c>
      <c r="AN3860">
        <f t="shared" si="438"/>
        <v>5.4531250000000003E-2</v>
      </c>
      <c r="AO3860">
        <f t="shared" si="439"/>
        <v>5.4531250000000001E-5</v>
      </c>
      <c r="AP3860">
        <f t="shared" si="440"/>
        <v>0.02</v>
      </c>
      <c r="AQ3860">
        <f>VLOOKUP(M3860,spp!A:H,8,FALSE)</f>
        <v>2</v>
      </c>
      <c r="AR3860" t="str">
        <f>VLOOKUP(M3860,spp!A:K,10,FALSE)</f>
        <v>Herbívoro</v>
      </c>
      <c r="AS3860" t="str">
        <f>VLOOKUP(M3860,spp!A:L,12,FALSE)</f>
        <v>LC</v>
      </c>
    </row>
    <row r="3861" spans="1:45" x14ac:dyDescent="0.3">
      <c r="A3861">
        <v>26</v>
      </c>
      <c r="B3861" s="2" t="s">
        <v>1113</v>
      </c>
      <c r="C3861" s="2" t="s">
        <v>1114</v>
      </c>
      <c r="D3861" s="2" t="s">
        <v>1288</v>
      </c>
      <c r="E3861" s="2" t="s">
        <v>1402</v>
      </c>
      <c r="F3861">
        <v>2</v>
      </c>
      <c r="G3861" s="1">
        <v>41674</v>
      </c>
      <c r="H3861" s="61">
        <v>2014</v>
      </c>
      <c r="I3861" s="5" t="s">
        <v>986</v>
      </c>
      <c r="J3861" s="1">
        <v>41680</v>
      </c>
      <c r="K3861" s="66">
        <v>3.7</v>
      </c>
      <c r="L3861" t="str">
        <f t="shared" si="435"/>
        <v>Somero</v>
      </c>
      <c r="M3861" s="2" t="s">
        <v>1017</v>
      </c>
      <c r="N3861" t="str">
        <f>VLOOKUP(M3861,spp!A:B,2,FALSE)</f>
        <v>Halichoeres dispilus</v>
      </c>
      <c r="O3861">
        <f t="shared" si="434"/>
        <v>4</v>
      </c>
      <c r="Q3861">
        <v>4</v>
      </c>
      <c r="AJ3861">
        <f>VLOOKUP(M3861,spp!A:C,3,FALSE)</f>
        <v>1.26E-2</v>
      </c>
      <c r="AK3861">
        <f>VLOOKUP(M3861,spp!A:D,4,FALSE)</f>
        <v>3</v>
      </c>
      <c r="AL3861">
        <f t="shared" si="436"/>
        <v>21.262499999999999</v>
      </c>
      <c r="AM3861">
        <f t="shared" si="437"/>
        <v>0.53156249999999994</v>
      </c>
      <c r="AN3861">
        <f t="shared" si="438"/>
        <v>5.3156249999999989</v>
      </c>
      <c r="AO3861">
        <f t="shared" si="439"/>
        <v>5.3156249999999992E-3</v>
      </c>
      <c r="AP3861">
        <f t="shared" si="440"/>
        <v>0.08</v>
      </c>
      <c r="AQ3861">
        <f>VLOOKUP(M3861,spp!A:H,8,FALSE)</f>
        <v>3.9</v>
      </c>
      <c r="AR3861" t="str">
        <f>VLOOKUP(M3861,spp!A:K,10,FALSE)</f>
        <v>Depredador</v>
      </c>
      <c r="AS3861" t="str">
        <f>VLOOKUP(M3861,spp!A:L,12,FALSE)</f>
        <v>LC</v>
      </c>
    </row>
    <row r="3862" spans="1:45" x14ac:dyDescent="0.3">
      <c r="A3862">
        <v>26</v>
      </c>
      <c r="B3862" s="2" t="s">
        <v>1113</v>
      </c>
      <c r="C3862" s="2" t="s">
        <v>1114</v>
      </c>
      <c r="D3862" s="2" t="s">
        <v>1288</v>
      </c>
      <c r="E3862" s="2" t="s">
        <v>1402</v>
      </c>
      <c r="F3862">
        <v>2</v>
      </c>
      <c r="G3862" s="1">
        <v>41674</v>
      </c>
      <c r="H3862" s="61">
        <v>2014</v>
      </c>
      <c r="I3862" s="5" t="s">
        <v>986</v>
      </c>
      <c r="J3862" s="1">
        <v>41680</v>
      </c>
      <c r="K3862" s="66">
        <v>3.7</v>
      </c>
      <c r="L3862" t="str">
        <f t="shared" si="435"/>
        <v>Somero</v>
      </c>
      <c r="M3862" s="2" t="s">
        <v>1036</v>
      </c>
      <c r="N3862" t="str">
        <f>VLOOKUP(M3862,spp!A:B,2,FALSE)</f>
        <v>Chaetodon humeralis</v>
      </c>
      <c r="O3862">
        <f t="shared" si="434"/>
        <v>2</v>
      </c>
      <c r="R3862">
        <v>2</v>
      </c>
      <c r="AJ3862">
        <f>VLOOKUP(M3862,spp!A:C,3,FALSE)</f>
        <v>2</v>
      </c>
      <c r="AK3862">
        <f>VLOOKUP(M3862,spp!A:D,4,FALSE)</f>
        <v>2.9895</v>
      </c>
      <c r="AL3862">
        <f t="shared" si="436"/>
        <v>7608.0345332026882</v>
      </c>
      <c r="AM3862">
        <f t="shared" si="437"/>
        <v>190.20086333006719</v>
      </c>
      <c r="AN3862">
        <f t="shared" si="438"/>
        <v>1902.008633300672</v>
      </c>
      <c r="AO3862">
        <f t="shared" si="439"/>
        <v>1.902008633300672</v>
      </c>
      <c r="AP3862">
        <f t="shared" si="440"/>
        <v>0.04</v>
      </c>
      <c r="AQ3862">
        <f>VLOOKUP(M3862,spp!A:H,8,FALSE)</f>
        <v>2.7</v>
      </c>
      <c r="AR3862" t="str">
        <f>VLOOKUP(M3862,spp!A:K,10,FALSE)</f>
        <v>Herbívoro</v>
      </c>
      <c r="AS3862" t="str">
        <f>VLOOKUP(M3862,spp!A:L,12,FALSE)</f>
        <v>LC</v>
      </c>
    </row>
    <row r="3863" spans="1:45" x14ac:dyDescent="0.3">
      <c r="A3863">
        <v>26</v>
      </c>
      <c r="B3863" s="2" t="s">
        <v>1113</v>
      </c>
      <c r="C3863" s="2" t="s">
        <v>1114</v>
      </c>
      <c r="D3863" s="2" t="s">
        <v>1288</v>
      </c>
      <c r="E3863" s="2" t="s">
        <v>1402</v>
      </c>
      <c r="F3863">
        <v>2</v>
      </c>
      <c r="G3863" s="1">
        <v>41674</v>
      </c>
      <c r="H3863" s="61">
        <v>2014</v>
      </c>
      <c r="I3863" s="5" t="s">
        <v>986</v>
      </c>
      <c r="J3863" s="1">
        <v>41680</v>
      </c>
      <c r="K3863" s="66">
        <v>3.7</v>
      </c>
      <c r="L3863" t="str">
        <f t="shared" si="435"/>
        <v>Somero</v>
      </c>
      <c r="M3863" s="62" t="s">
        <v>1404</v>
      </c>
      <c r="N3863" t="str">
        <f>VLOOKUP(M3863,spp!A:B,2,FALSE)</f>
        <v>Alphestes multiguttatus</v>
      </c>
      <c r="O3863">
        <f t="shared" si="434"/>
        <v>1</v>
      </c>
      <c r="R3863">
        <v>1</v>
      </c>
      <c r="AJ3863">
        <f>VLOOKUP(M3863,spp!A:C,3,FALSE)</f>
        <v>1</v>
      </c>
      <c r="AK3863">
        <f>VLOOKUP(M3863,spp!A:D,4,FALSE)</f>
        <v>3.05</v>
      </c>
      <c r="AL3863">
        <f t="shared" si="436"/>
        <v>2216.0295112734825</v>
      </c>
      <c r="AM3863">
        <f t="shared" si="437"/>
        <v>55.400737781837066</v>
      </c>
      <c r="AN3863">
        <f t="shared" si="438"/>
        <v>554.00737781837063</v>
      </c>
      <c r="AO3863">
        <f t="shared" si="439"/>
        <v>0.55400737781837062</v>
      </c>
      <c r="AP3863">
        <f t="shared" si="440"/>
        <v>0.02</v>
      </c>
      <c r="AQ3863">
        <f>VLOOKUP(M3863,spp!A:H,8,FALSE)</f>
        <v>3.5</v>
      </c>
      <c r="AR3863" t="str">
        <f>VLOOKUP(M3863,spp!A:K,10,FALSE)</f>
        <v>Depredador</v>
      </c>
      <c r="AS3863" t="str">
        <f>VLOOKUP(M3863,spp!A:L,12,FALSE)</f>
        <v>LC</v>
      </c>
    </row>
    <row r="3864" spans="1:45" x14ac:dyDescent="0.3">
      <c r="A3864">
        <v>26</v>
      </c>
      <c r="B3864" s="2" t="s">
        <v>1113</v>
      </c>
      <c r="C3864" s="2" t="s">
        <v>1114</v>
      </c>
      <c r="D3864" s="2" t="s">
        <v>1288</v>
      </c>
      <c r="E3864" s="2" t="s">
        <v>1402</v>
      </c>
      <c r="F3864">
        <v>3</v>
      </c>
      <c r="G3864" s="1">
        <v>41674</v>
      </c>
      <c r="H3864" s="61">
        <v>2014</v>
      </c>
      <c r="I3864" s="5" t="s">
        <v>986</v>
      </c>
      <c r="J3864" s="1">
        <v>41680</v>
      </c>
      <c r="K3864" s="66">
        <v>3.7</v>
      </c>
      <c r="L3864" t="str">
        <f t="shared" si="435"/>
        <v>Somero</v>
      </c>
      <c r="M3864" s="2" t="s">
        <v>1039</v>
      </c>
      <c r="N3864" t="str">
        <f>VLOOKUP(M3864,spp!A:B,2,FALSE)</f>
        <v>Lutjanus guttatus</v>
      </c>
      <c r="O3864">
        <f t="shared" si="434"/>
        <v>3</v>
      </c>
      <c r="R3864">
        <v>3</v>
      </c>
      <c r="AJ3864">
        <f>VLOOKUP(M3864,spp!A:C,3,FALSE)</f>
        <v>1.43E-2</v>
      </c>
      <c r="AK3864">
        <f>VLOOKUP(M3864,spp!A:D,4,FALSE)</f>
        <v>3</v>
      </c>
      <c r="AL3864">
        <f t="shared" si="436"/>
        <v>83.7890625</v>
      </c>
      <c r="AM3864">
        <f t="shared" si="437"/>
        <v>2.0947265625</v>
      </c>
      <c r="AN3864">
        <f t="shared" si="438"/>
        <v>20.947265625</v>
      </c>
      <c r="AO3864">
        <f t="shared" si="439"/>
        <v>2.0947265624999999E-2</v>
      </c>
      <c r="AP3864">
        <f t="shared" si="440"/>
        <v>0.06</v>
      </c>
      <c r="AQ3864">
        <f>VLOOKUP(M3864,spp!A:H,8,FALSE)</f>
        <v>3.9</v>
      </c>
      <c r="AR3864" t="str">
        <f>VLOOKUP(M3864,spp!A:K,10,FALSE)</f>
        <v>Depredador</v>
      </c>
      <c r="AS3864" t="str">
        <f>VLOOKUP(M3864,spp!A:L,12,FALSE)</f>
        <v>LC</v>
      </c>
    </row>
    <row r="3865" spans="1:45" x14ac:dyDescent="0.3">
      <c r="A3865">
        <v>26</v>
      </c>
      <c r="B3865" s="2" t="s">
        <v>1113</v>
      </c>
      <c r="C3865" s="2" t="s">
        <v>1114</v>
      </c>
      <c r="D3865" s="2" t="s">
        <v>1288</v>
      </c>
      <c r="E3865" s="2" t="s">
        <v>1402</v>
      </c>
      <c r="F3865">
        <v>3</v>
      </c>
      <c r="G3865" s="1">
        <v>41674</v>
      </c>
      <c r="H3865" s="61">
        <v>2014</v>
      </c>
      <c r="I3865" s="5" t="s">
        <v>986</v>
      </c>
      <c r="J3865" s="1">
        <v>41680</v>
      </c>
      <c r="K3865" s="66">
        <v>3.7</v>
      </c>
      <c r="L3865" t="str">
        <f t="shared" si="435"/>
        <v>Somero</v>
      </c>
      <c r="M3865" s="2" t="s">
        <v>1028</v>
      </c>
      <c r="N3865" t="str">
        <f>VLOOKUP(M3865,spp!A:B,2,FALSE)</f>
        <v>Thalassoma lucasanum</v>
      </c>
      <c r="O3865">
        <f t="shared" si="434"/>
        <v>3</v>
      </c>
      <c r="Q3865">
        <v>3</v>
      </c>
      <c r="AJ3865">
        <f>VLOOKUP(M3865,spp!A:C,3,FALSE)</f>
        <v>1.261E-2</v>
      </c>
      <c r="AK3865">
        <f>VLOOKUP(M3865,spp!A:D,4,FALSE)</f>
        <v>2</v>
      </c>
      <c r="AL3865">
        <f t="shared" si="436"/>
        <v>2.1279374999999998</v>
      </c>
      <c r="AM3865">
        <f t="shared" si="437"/>
        <v>5.3198437499999994E-2</v>
      </c>
      <c r="AN3865">
        <f t="shared" si="438"/>
        <v>0.53198437499999995</v>
      </c>
      <c r="AO3865">
        <f t="shared" si="439"/>
        <v>5.3198437499999991E-4</v>
      </c>
      <c r="AP3865">
        <f t="shared" si="440"/>
        <v>0.06</v>
      </c>
      <c r="AQ3865">
        <f>VLOOKUP(M3865,spp!A:H,8,FALSE)</f>
        <v>3.5</v>
      </c>
      <c r="AR3865" t="str">
        <f>VLOOKUP(M3865,spp!A:K,10,FALSE)</f>
        <v>Depredador</v>
      </c>
      <c r="AS3865" t="str">
        <f>VLOOKUP(M3865,spp!A:L,12,FALSE)</f>
        <v>LC</v>
      </c>
    </row>
    <row r="3866" spans="1:45" x14ac:dyDescent="0.3">
      <c r="A3866">
        <v>26</v>
      </c>
      <c r="B3866" s="2" t="s">
        <v>1113</v>
      </c>
      <c r="C3866" s="2" t="s">
        <v>1114</v>
      </c>
      <c r="D3866" s="2" t="s">
        <v>1288</v>
      </c>
      <c r="E3866" s="2" t="s">
        <v>1402</v>
      </c>
      <c r="F3866">
        <v>3</v>
      </c>
      <c r="G3866" s="1">
        <v>41674</v>
      </c>
      <c r="H3866" s="61">
        <v>2014</v>
      </c>
      <c r="I3866" s="5" t="s">
        <v>986</v>
      </c>
      <c r="J3866" s="1">
        <v>41680</v>
      </c>
      <c r="K3866" s="66">
        <v>3.7</v>
      </c>
      <c r="L3866" t="str">
        <f t="shared" si="435"/>
        <v>Somero</v>
      </c>
      <c r="M3866" s="2" t="s">
        <v>1017</v>
      </c>
      <c r="N3866" t="str">
        <f>VLOOKUP(M3866,spp!A:B,2,FALSE)</f>
        <v>Halichoeres dispilus</v>
      </c>
      <c r="O3866">
        <f t="shared" si="434"/>
        <v>4</v>
      </c>
      <c r="Q3866">
        <v>4</v>
      </c>
      <c r="AJ3866">
        <f>VLOOKUP(M3866,spp!A:C,3,FALSE)</f>
        <v>1.26E-2</v>
      </c>
      <c r="AK3866">
        <f>VLOOKUP(M3866,spp!A:D,4,FALSE)</f>
        <v>3</v>
      </c>
      <c r="AL3866">
        <f t="shared" si="436"/>
        <v>21.262499999999999</v>
      </c>
      <c r="AM3866">
        <f t="shared" si="437"/>
        <v>0.53156249999999994</v>
      </c>
      <c r="AN3866">
        <f t="shared" si="438"/>
        <v>5.3156249999999989</v>
      </c>
      <c r="AO3866">
        <f t="shared" si="439"/>
        <v>5.3156249999999992E-3</v>
      </c>
      <c r="AP3866">
        <f t="shared" si="440"/>
        <v>0.08</v>
      </c>
      <c r="AQ3866">
        <f>VLOOKUP(M3866,spp!A:H,8,FALSE)</f>
        <v>3.9</v>
      </c>
      <c r="AR3866" t="str">
        <f>VLOOKUP(M3866,spp!A:K,10,FALSE)</f>
        <v>Depredador</v>
      </c>
      <c r="AS3866" t="str">
        <f>VLOOKUP(M3866,spp!A:L,12,FALSE)</f>
        <v>LC</v>
      </c>
    </row>
    <row r="3867" spans="1:45" x14ac:dyDescent="0.3">
      <c r="A3867">
        <v>26</v>
      </c>
      <c r="B3867" s="2" t="s">
        <v>1113</v>
      </c>
      <c r="C3867" s="2" t="s">
        <v>1114</v>
      </c>
      <c r="D3867" s="2" t="s">
        <v>1288</v>
      </c>
      <c r="E3867" s="2" t="s">
        <v>1402</v>
      </c>
      <c r="F3867">
        <v>3</v>
      </c>
      <c r="G3867" s="1">
        <v>41674</v>
      </c>
      <c r="H3867" s="61">
        <v>2014</v>
      </c>
      <c r="I3867" s="5" t="s">
        <v>986</v>
      </c>
      <c r="J3867" s="1">
        <v>41680</v>
      </c>
      <c r="K3867" s="66">
        <v>3.7</v>
      </c>
      <c r="L3867" t="str">
        <f t="shared" si="435"/>
        <v>Somero</v>
      </c>
      <c r="M3867" s="2" t="s">
        <v>1053</v>
      </c>
      <c r="N3867" t="str">
        <f>VLOOKUP(M3867,spp!A:B,2,FALSE)</f>
        <v>Halichoeres chierchiae</v>
      </c>
      <c r="O3867">
        <f t="shared" ref="O3867:O3930" si="441">+SUM(P3867:AF3867)</f>
        <v>1</v>
      </c>
      <c r="Q3867">
        <v>1</v>
      </c>
      <c r="AJ3867">
        <f>VLOOKUP(M3867,spp!A:C,3,FALSE)</f>
        <v>1.26E-2</v>
      </c>
      <c r="AK3867">
        <f>VLOOKUP(M3867,spp!A:D,4,FALSE)</f>
        <v>3</v>
      </c>
      <c r="AL3867">
        <f t="shared" si="436"/>
        <v>5.3156249999999998</v>
      </c>
      <c r="AM3867">
        <f t="shared" si="437"/>
        <v>0.13289062499999998</v>
      </c>
      <c r="AN3867">
        <f t="shared" si="438"/>
        <v>1.3289062499999997</v>
      </c>
      <c r="AO3867">
        <f t="shared" si="439"/>
        <v>1.3289062499999998E-3</v>
      </c>
      <c r="AP3867">
        <f t="shared" si="440"/>
        <v>0.02</v>
      </c>
      <c r="AQ3867">
        <f>VLOOKUP(M3867,spp!A:H,8,FALSE)</f>
        <v>3.5</v>
      </c>
      <c r="AR3867" t="str">
        <f>VLOOKUP(M3867,spp!A:K,10,FALSE)</f>
        <v>Depredador</v>
      </c>
      <c r="AS3867" t="str">
        <f>VLOOKUP(M3867,spp!A:L,12,FALSE)</f>
        <v>LC</v>
      </c>
    </row>
    <row r="3868" spans="1:45" x14ac:dyDescent="0.3">
      <c r="A3868">
        <v>26</v>
      </c>
      <c r="B3868" s="2" t="s">
        <v>1113</v>
      </c>
      <c r="C3868" s="2" t="s">
        <v>1114</v>
      </c>
      <c r="D3868" s="2" t="s">
        <v>1288</v>
      </c>
      <c r="E3868" s="2" t="s">
        <v>1402</v>
      </c>
      <c r="F3868">
        <v>3</v>
      </c>
      <c r="G3868" s="1">
        <v>41674</v>
      </c>
      <c r="H3868" s="61">
        <v>2014</v>
      </c>
      <c r="I3868" s="5" t="s">
        <v>986</v>
      </c>
      <c r="J3868" s="1">
        <v>41680</v>
      </c>
      <c r="K3868" s="66">
        <v>3.7</v>
      </c>
      <c r="L3868" t="str">
        <f t="shared" si="435"/>
        <v>Somero</v>
      </c>
      <c r="M3868" s="2" t="s">
        <v>1126</v>
      </c>
      <c r="N3868" t="str">
        <f>VLOOKUP(M3868,spp!A:B,2,FALSE)</f>
        <v>Haemulon steindachneri</v>
      </c>
      <c r="O3868">
        <f t="shared" si="441"/>
        <v>5</v>
      </c>
      <c r="S3868">
        <v>5</v>
      </c>
      <c r="AJ3868">
        <f>VLOOKUP(M3868,spp!A:C,3,FALSE)</f>
        <v>9</v>
      </c>
      <c r="AK3868">
        <f>VLOOKUP(M3868,spp!A:D,4,FALSE)</f>
        <v>3</v>
      </c>
      <c r="AL3868">
        <f t="shared" si="436"/>
        <v>241171.875</v>
      </c>
      <c r="AM3868">
        <f t="shared" si="437"/>
        <v>6029.296875</v>
      </c>
      <c r="AN3868">
        <f t="shared" si="438"/>
        <v>60292.96875</v>
      </c>
      <c r="AO3868">
        <f t="shared" si="439"/>
        <v>60.29296875</v>
      </c>
      <c r="AP3868">
        <f t="shared" si="440"/>
        <v>0.1</v>
      </c>
      <c r="AQ3868">
        <f>VLOOKUP(M3868,spp!A:H,8,FALSE)</f>
        <v>3.5</v>
      </c>
      <c r="AR3868" t="str">
        <f>VLOOKUP(M3868,spp!A:K,10,FALSE)</f>
        <v>Depredador</v>
      </c>
      <c r="AS3868" t="str">
        <f>VLOOKUP(M3868,spp!A:L,12,FALSE)</f>
        <v>LC</v>
      </c>
    </row>
    <row r="3869" spans="1:45" x14ac:dyDescent="0.3">
      <c r="A3869">
        <v>26</v>
      </c>
      <c r="B3869" s="2" t="s">
        <v>1113</v>
      </c>
      <c r="C3869" s="2" t="s">
        <v>1114</v>
      </c>
      <c r="D3869" s="2" t="s">
        <v>1288</v>
      </c>
      <c r="E3869" s="2" t="s">
        <v>1402</v>
      </c>
      <c r="F3869">
        <v>3</v>
      </c>
      <c r="G3869" s="1">
        <v>41674</v>
      </c>
      <c r="H3869" s="61">
        <v>2014</v>
      </c>
      <c r="I3869" s="5" t="s">
        <v>986</v>
      </c>
      <c r="J3869" s="1">
        <v>41680</v>
      </c>
      <c r="K3869" s="66">
        <v>3.7</v>
      </c>
      <c r="L3869" t="str">
        <f t="shared" si="435"/>
        <v>Somero</v>
      </c>
      <c r="M3869" s="2" t="s">
        <v>1043</v>
      </c>
      <c r="N3869" t="str">
        <f>VLOOKUP(M3869,spp!A:B,2,FALSE)</f>
        <v>Haemulon maculicauda</v>
      </c>
      <c r="O3869">
        <f t="shared" si="441"/>
        <v>10</v>
      </c>
      <c r="S3869">
        <v>10</v>
      </c>
      <c r="AJ3869">
        <f>VLOOKUP(M3869,spp!A:C,3,FALSE)</f>
        <v>8</v>
      </c>
      <c r="AK3869">
        <f>VLOOKUP(M3869,spp!A:D,4,FALSE)</f>
        <v>3.16</v>
      </c>
      <c r="AL3869">
        <f t="shared" si="436"/>
        <v>677782.29626866861</v>
      </c>
      <c r="AM3869">
        <f t="shared" si="437"/>
        <v>16944.557406716714</v>
      </c>
      <c r="AN3869">
        <f t="shared" si="438"/>
        <v>169445.57406716715</v>
      </c>
      <c r="AO3869">
        <f t="shared" si="439"/>
        <v>169.44557406716714</v>
      </c>
      <c r="AP3869">
        <f t="shared" si="440"/>
        <v>0.2</v>
      </c>
      <c r="AQ3869">
        <f>VLOOKUP(M3869,spp!A:H,8,FALSE)</f>
        <v>4.2</v>
      </c>
      <c r="AR3869" t="str">
        <f>VLOOKUP(M3869,spp!A:K,10,FALSE)</f>
        <v>Depredador Tope</v>
      </c>
      <c r="AS3869" t="str">
        <f>VLOOKUP(M3869,spp!A:L,12,FALSE)</f>
        <v>LC</v>
      </c>
    </row>
    <row r="3870" spans="1:45" x14ac:dyDescent="0.3">
      <c r="A3870">
        <v>26</v>
      </c>
      <c r="B3870" s="2" t="s">
        <v>1113</v>
      </c>
      <c r="C3870" s="2" t="s">
        <v>1114</v>
      </c>
      <c r="D3870" s="2" t="s">
        <v>1288</v>
      </c>
      <c r="E3870" s="2" t="s">
        <v>1402</v>
      </c>
      <c r="F3870">
        <v>3</v>
      </c>
      <c r="G3870" s="1">
        <v>41674</v>
      </c>
      <c r="H3870" s="61">
        <v>2014</v>
      </c>
      <c r="I3870" s="5" t="s">
        <v>986</v>
      </c>
      <c r="J3870" s="1">
        <v>41680</v>
      </c>
      <c r="K3870" s="66">
        <v>3.7</v>
      </c>
      <c r="L3870" t="str">
        <f t="shared" si="435"/>
        <v>Somero</v>
      </c>
      <c r="M3870" s="2" t="s">
        <v>1054</v>
      </c>
      <c r="N3870" t="str">
        <f>VLOOKUP(M3870,spp!A:B,2,FALSE)</f>
        <v>Halichoeres nicholsi</v>
      </c>
      <c r="O3870">
        <f t="shared" si="441"/>
        <v>1</v>
      </c>
      <c r="S3870">
        <v>1</v>
      </c>
      <c r="AJ3870">
        <f>VLOOKUP(M3870,spp!A:C,3,FALSE)</f>
        <v>1.26E-2</v>
      </c>
      <c r="AK3870">
        <f>VLOOKUP(M3870,spp!A:D,4,FALSE)</f>
        <v>3</v>
      </c>
      <c r="AL3870">
        <f t="shared" si="436"/>
        <v>67.528125000000003</v>
      </c>
      <c r="AM3870">
        <f t="shared" si="437"/>
        <v>1.688203125</v>
      </c>
      <c r="AN3870">
        <f t="shared" si="438"/>
        <v>16.882031250000001</v>
      </c>
      <c r="AO3870">
        <f t="shared" si="439"/>
        <v>1.6882031250000002E-2</v>
      </c>
      <c r="AP3870">
        <f t="shared" si="440"/>
        <v>0.02</v>
      </c>
      <c r="AQ3870">
        <f>VLOOKUP(M3870,spp!A:H,8,FALSE)</f>
        <v>4</v>
      </c>
      <c r="AR3870" t="str">
        <f>VLOOKUP(M3870,spp!A:K,10,FALSE)</f>
        <v>Depredador Tope</v>
      </c>
      <c r="AS3870" t="str">
        <f>VLOOKUP(M3870,spp!A:L,12,FALSE)</f>
        <v>LC</v>
      </c>
    </row>
    <row r="3871" spans="1:45" x14ac:dyDescent="0.3">
      <c r="A3871">
        <v>26</v>
      </c>
      <c r="B3871" s="2" t="s">
        <v>1113</v>
      </c>
      <c r="C3871" s="2" t="s">
        <v>1114</v>
      </c>
      <c r="D3871" s="2" t="s">
        <v>1288</v>
      </c>
      <c r="E3871" s="2" t="s">
        <v>1402</v>
      </c>
      <c r="F3871">
        <v>3</v>
      </c>
      <c r="G3871" s="1">
        <v>41674</v>
      </c>
      <c r="H3871" s="61">
        <v>2014</v>
      </c>
      <c r="I3871" s="5" t="s">
        <v>986</v>
      </c>
      <c r="J3871" s="1">
        <v>41680</v>
      </c>
      <c r="K3871" s="66">
        <v>3.7</v>
      </c>
      <c r="L3871" t="str">
        <f t="shared" si="435"/>
        <v>Somero</v>
      </c>
      <c r="M3871" s="2" t="s">
        <v>1036</v>
      </c>
      <c r="N3871" t="str">
        <f>VLOOKUP(M3871,spp!A:B,2,FALSE)</f>
        <v>Chaetodon humeralis</v>
      </c>
      <c r="O3871">
        <f t="shared" si="441"/>
        <v>25</v>
      </c>
      <c r="R3871">
        <v>25</v>
      </c>
      <c r="AJ3871">
        <f>VLOOKUP(M3871,spp!A:C,3,FALSE)</f>
        <v>2</v>
      </c>
      <c r="AK3871">
        <f>VLOOKUP(M3871,spp!A:D,4,FALSE)</f>
        <v>2.9895</v>
      </c>
      <c r="AL3871">
        <f t="shared" si="436"/>
        <v>95100.431665033597</v>
      </c>
      <c r="AM3871">
        <f t="shared" si="437"/>
        <v>2377.5107916258398</v>
      </c>
      <c r="AN3871">
        <f t="shared" si="438"/>
        <v>23775.107916258399</v>
      </c>
      <c r="AO3871">
        <f t="shared" si="439"/>
        <v>23.775107916258399</v>
      </c>
      <c r="AP3871">
        <f t="shared" si="440"/>
        <v>0.5</v>
      </c>
      <c r="AQ3871">
        <f>VLOOKUP(M3871,spp!A:H,8,FALSE)</f>
        <v>2.7</v>
      </c>
      <c r="AR3871" t="str">
        <f>VLOOKUP(M3871,spp!A:K,10,FALSE)</f>
        <v>Herbívoro</v>
      </c>
      <c r="AS3871" t="str">
        <f>VLOOKUP(M3871,spp!A:L,12,FALSE)</f>
        <v>LC</v>
      </c>
    </row>
    <row r="3872" spans="1:45" x14ac:dyDescent="0.3">
      <c r="A3872" s="2">
        <v>30</v>
      </c>
      <c r="B3872" s="2" t="s">
        <v>1113</v>
      </c>
      <c r="C3872" s="2" t="s">
        <v>1299</v>
      </c>
      <c r="D3872" s="2" t="s">
        <v>1300</v>
      </c>
      <c r="E3872" s="2" t="s">
        <v>1402</v>
      </c>
      <c r="F3872">
        <v>1</v>
      </c>
      <c r="G3872" s="1">
        <v>41676</v>
      </c>
      <c r="H3872" s="61">
        <v>2014</v>
      </c>
      <c r="I3872" s="5" t="s">
        <v>986</v>
      </c>
      <c r="J3872" s="1">
        <v>41681</v>
      </c>
      <c r="K3872" s="66">
        <v>5.8</v>
      </c>
      <c r="L3872" t="str">
        <f t="shared" si="435"/>
        <v>Somero</v>
      </c>
      <c r="M3872" s="2" t="s">
        <v>1050</v>
      </c>
      <c r="N3872" t="str">
        <f>VLOOKUP(M3872,spp!A:B,2,FALSE)</f>
        <v>Stegastes flavilatus</v>
      </c>
      <c r="O3872">
        <f t="shared" si="441"/>
        <v>5</v>
      </c>
      <c r="Q3872">
        <v>4</v>
      </c>
      <c r="R3872">
        <v>1</v>
      </c>
      <c r="AJ3872">
        <f>VLOOKUP(M3872,spp!A:C,3,FALSE)</f>
        <v>3.49E-2</v>
      </c>
      <c r="AK3872">
        <f>VLOOKUP(M3872,spp!A:D,4,FALSE)</f>
        <v>2</v>
      </c>
      <c r="AL3872">
        <f t="shared" si="436"/>
        <v>13.305624999999999</v>
      </c>
      <c r="AM3872">
        <f t="shared" si="437"/>
        <v>0.33264062499999997</v>
      </c>
      <c r="AN3872">
        <f t="shared" si="438"/>
        <v>3.3264062499999998</v>
      </c>
      <c r="AO3872">
        <f t="shared" si="439"/>
        <v>3.3264062499999999E-3</v>
      </c>
      <c r="AP3872">
        <f t="shared" si="440"/>
        <v>0.1</v>
      </c>
      <c r="AQ3872">
        <f>VLOOKUP(M3872,spp!A:H,8,FALSE)</f>
        <v>2</v>
      </c>
      <c r="AR3872" t="str">
        <f>VLOOKUP(M3872,spp!A:K,10,FALSE)</f>
        <v>Herbívoro</v>
      </c>
      <c r="AS3872" t="str">
        <f>VLOOKUP(M3872,spp!A:L,12,FALSE)</f>
        <v>LC</v>
      </c>
    </row>
    <row r="3873" spans="1:45" x14ac:dyDescent="0.3">
      <c r="A3873" s="2">
        <v>30</v>
      </c>
      <c r="B3873" s="2" t="s">
        <v>1113</v>
      </c>
      <c r="C3873" s="2" t="s">
        <v>1299</v>
      </c>
      <c r="D3873" s="2" t="s">
        <v>1300</v>
      </c>
      <c r="E3873" s="2" t="s">
        <v>1402</v>
      </c>
      <c r="F3873">
        <v>1</v>
      </c>
      <c r="G3873" s="1">
        <v>41676</v>
      </c>
      <c r="H3873" s="61">
        <v>2014</v>
      </c>
      <c r="I3873" s="5" t="s">
        <v>986</v>
      </c>
      <c r="J3873" s="1">
        <v>41681</v>
      </c>
      <c r="K3873" s="66">
        <v>5.8</v>
      </c>
      <c r="L3873" t="str">
        <f t="shared" si="435"/>
        <v>Somero</v>
      </c>
      <c r="M3873" s="2" t="s">
        <v>1025</v>
      </c>
      <c r="N3873" t="str">
        <f>VLOOKUP(M3873,spp!A:B,2,FALSE)</f>
        <v>Abudefduf troschelii</v>
      </c>
      <c r="O3873">
        <f t="shared" si="441"/>
        <v>3</v>
      </c>
      <c r="R3873">
        <v>3</v>
      </c>
      <c r="AJ3873">
        <f>VLOOKUP(M3873,spp!A:C,3,FALSE)</f>
        <v>1.6E-2</v>
      </c>
      <c r="AK3873">
        <f>VLOOKUP(M3873,spp!A:D,4,FALSE)</f>
        <v>3</v>
      </c>
      <c r="AL3873">
        <f t="shared" si="436"/>
        <v>93.75</v>
      </c>
      <c r="AM3873">
        <f t="shared" si="437"/>
        <v>2.34375</v>
      </c>
      <c r="AN3873">
        <f t="shared" si="438"/>
        <v>23.4375</v>
      </c>
      <c r="AO3873">
        <f t="shared" si="439"/>
        <v>2.34375E-2</v>
      </c>
      <c r="AP3873">
        <f t="shared" si="440"/>
        <v>0.06</v>
      </c>
      <c r="AQ3873">
        <f>VLOOKUP(M3873,spp!A:H,8,FALSE)</f>
        <v>3</v>
      </c>
      <c r="AR3873" t="str">
        <f>VLOOKUP(M3873,spp!A:K,10,FALSE)</f>
        <v>Planctívoro</v>
      </c>
      <c r="AS3873" t="str">
        <f>VLOOKUP(M3873,spp!A:L,12,FALSE)</f>
        <v>LC</v>
      </c>
    </row>
    <row r="3874" spans="1:45" x14ac:dyDescent="0.3">
      <c r="A3874" s="2">
        <v>30</v>
      </c>
      <c r="B3874" s="2" t="s">
        <v>1113</v>
      </c>
      <c r="C3874" s="2" t="s">
        <v>1299</v>
      </c>
      <c r="D3874" s="2" t="s">
        <v>1300</v>
      </c>
      <c r="E3874" s="2" t="s">
        <v>1402</v>
      </c>
      <c r="F3874">
        <v>1</v>
      </c>
      <c r="G3874" s="1">
        <v>41676</v>
      </c>
      <c r="H3874" s="61">
        <v>2014</v>
      </c>
      <c r="I3874" s="5" t="s">
        <v>986</v>
      </c>
      <c r="J3874" s="1">
        <v>41681</v>
      </c>
      <c r="K3874" s="66">
        <v>5.8</v>
      </c>
      <c r="L3874" t="str">
        <f t="shared" si="435"/>
        <v>Somero</v>
      </c>
      <c r="M3874" s="2" t="s">
        <v>1017</v>
      </c>
      <c r="N3874" t="str">
        <f>VLOOKUP(M3874,spp!A:B,2,FALSE)</f>
        <v>Halichoeres dispilus</v>
      </c>
      <c r="O3874">
        <f t="shared" si="441"/>
        <v>14</v>
      </c>
      <c r="P3874">
        <v>10</v>
      </c>
      <c r="Q3874">
        <v>4</v>
      </c>
      <c r="AJ3874">
        <f>VLOOKUP(M3874,spp!A:C,3,FALSE)</f>
        <v>1.26E-2</v>
      </c>
      <c r="AK3874">
        <f>VLOOKUP(M3874,spp!A:D,4,FALSE)</f>
        <v>3</v>
      </c>
      <c r="AL3874">
        <f t="shared" si="436"/>
        <v>23.231249999999999</v>
      </c>
      <c r="AM3874">
        <f t="shared" si="437"/>
        <v>0.58078125000000003</v>
      </c>
      <c r="AN3874">
        <f t="shared" si="438"/>
        <v>5.8078125000000007</v>
      </c>
      <c r="AO3874">
        <f t="shared" si="439"/>
        <v>5.8078125000000005E-3</v>
      </c>
      <c r="AP3874">
        <f t="shared" si="440"/>
        <v>0.28000000000000003</v>
      </c>
      <c r="AQ3874">
        <f>VLOOKUP(M3874,spp!A:H,8,FALSE)</f>
        <v>3.9</v>
      </c>
      <c r="AR3874" t="str">
        <f>VLOOKUP(M3874,spp!A:K,10,FALSE)</f>
        <v>Depredador</v>
      </c>
      <c r="AS3874" t="str">
        <f>VLOOKUP(M3874,spp!A:L,12,FALSE)</f>
        <v>LC</v>
      </c>
    </row>
    <row r="3875" spans="1:45" x14ac:dyDescent="0.3">
      <c r="A3875" s="2">
        <v>30</v>
      </c>
      <c r="B3875" s="2" t="s">
        <v>1113</v>
      </c>
      <c r="C3875" s="2" t="s">
        <v>1299</v>
      </c>
      <c r="D3875" s="2" t="s">
        <v>1300</v>
      </c>
      <c r="E3875" s="2" t="s">
        <v>1402</v>
      </c>
      <c r="F3875">
        <v>1</v>
      </c>
      <c r="G3875" s="1">
        <v>41676</v>
      </c>
      <c r="H3875" s="61">
        <v>2014</v>
      </c>
      <c r="I3875" s="5" t="s">
        <v>986</v>
      </c>
      <c r="J3875" s="1">
        <v>41681</v>
      </c>
      <c r="K3875" s="66">
        <v>5.8</v>
      </c>
      <c r="L3875" t="str">
        <f t="shared" si="435"/>
        <v>Somero</v>
      </c>
      <c r="M3875" s="2" t="s">
        <v>1019</v>
      </c>
      <c r="N3875" t="str">
        <f>VLOOKUP(M3875,spp!A:B,2,FALSE)</f>
        <v>Stegastes acapulcoensis</v>
      </c>
      <c r="O3875">
        <f t="shared" si="441"/>
        <v>4</v>
      </c>
      <c r="Q3875">
        <v>4</v>
      </c>
      <c r="AJ3875">
        <f>VLOOKUP(M3875,spp!A:C,3,FALSE)</f>
        <v>3.49E-2</v>
      </c>
      <c r="AK3875">
        <f>VLOOKUP(M3875,spp!A:D,4,FALSE)</f>
        <v>2</v>
      </c>
      <c r="AL3875">
        <f t="shared" si="436"/>
        <v>7.8525</v>
      </c>
      <c r="AM3875">
        <f t="shared" si="437"/>
        <v>0.1963125</v>
      </c>
      <c r="AN3875">
        <f t="shared" si="438"/>
        <v>1.963125</v>
      </c>
      <c r="AO3875">
        <f t="shared" si="439"/>
        <v>1.963125E-3</v>
      </c>
      <c r="AP3875">
        <f t="shared" si="440"/>
        <v>0.08</v>
      </c>
      <c r="AQ3875">
        <f>VLOOKUP(M3875,spp!A:H,8,FALSE)</f>
        <v>2</v>
      </c>
      <c r="AR3875" t="str">
        <f>VLOOKUP(M3875,spp!A:K,10,FALSE)</f>
        <v>Herbívoro</v>
      </c>
      <c r="AS3875" t="str">
        <f>VLOOKUP(M3875,spp!A:L,12,FALSE)</f>
        <v>LC</v>
      </c>
    </row>
    <row r="3876" spans="1:45" x14ac:dyDescent="0.3">
      <c r="A3876" s="2">
        <v>30</v>
      </c>
      <c r="B3876" s="2" t="s">
        <v>1113</v>
      </c>
      <c r="C3876" s="2" t="s">
        <v>1299</v>
      </c>
      <c r="D3876" s="2" t="s">
        <v>1300</v>
      </c>
      <c r="E3876" s="2" t="s">
        <v>1402</v>
      </c>
      <c r="F3876">
        <v>1</v>
      </c>
      <c r="G3876" s="1">
        <v>41676</v>
      </c>
      <c r="H3876" s="61">
        <v>2014</v>
      </c>
      <c r="I3876" s="5" t="s">
        <v>986</v>
      </c>
      <c r="J3876" s="1">
        <v>41681</v>
      </c>
      <c r="K3876" s="66">
        <v>5.8</v>
      </c>
      <c r="L3876" t="str">
        <f t="shared" si="435"/>
        <v>Somero</v>
      </c>
      <c r="M3876" s="2" t="s">
        <v>1033</v>
      </c>
      <c r="N3876" t="str">
        <f>VLOOKUP(M3876,spp!A:B,2,FALSE)</f>
        <v>Cephalopholis panamensis</v>
      </c>
      <c r="O3876">
        <f t="shared" si="441"/>
        <v>1</v>
      </c>
      <c r="S3876">
        <v>1</v>
      </c>
      <c r="AJ3876">
        <f>VLOOKUP(M3876,spp!A:C,3,FALSE)</f>
        <v>2</v>
      </c>
      <c r="AK3876">
        <f>VLOOKUP(M3876,spp!A:D,4,FALSE)</f>
        <v>3</v>
      </c>
      <c r="AL3876">
        <f t="shared" si="436"/>
        <v>10718.75</v>
      </c>
      <c r="AM3876">
        <f t="shared" si="437"/>
        <v>267.96875</v>
      </c>
      <c r="AN3876">
        <f t="shared" si="438"/>
        <v>2679.6875</v>
      </c>
      <c r="AO3876">
        <f t="shared" si="439"/>
        <v>2.6796875</v>
      </c>
      <c r="AP3876">
        <f t="shared" si="440"/>
        <v>0.02</v>
      </c>
      <c r="AQ3876">
        <f>VLOOKUP(M3876,spp!A:H,8,FALSE)</f>
        <v>4</v>
      </c>
      <c r="AR3876" t="str">
        <f>VLOOKUP(M3876,spp!A:K,10,FALSE)</f>
        <v>Depredador Tope</v>
      </c>
      <c r="AS3876" t="str">
        <f>VLOOKUP(M3876,spp!A:L,12,FALSE)</f>
        <v>LC</v>
      </c>
    </row>
    <row r="3877" spans="1:45" x14ac:dyDescent="0.3">
      <c r="A3877" s="2">
        <v>30</v>
      </c>
      <c r="B3877" s="2" t="s">
        <v>1113</v>
      </c>
      <c r="C3877" s="2" t="s">
        <v>1299</v>
      </c>
      <c r="D3877" s="2" t="s">
        <v>1300</v>
      </c>
      <c r="E3877" s="2" t="s">
        <v>1402</v>
      </c>
      <c r="F3877">
        <v>1</v>
      </c>
      <c r="G3877" s="1">
        <v>41676</v>
      </c>
      <c r="H3877" s="61">
        <v>2014</v>
      </c>
      <c r="I3877" s="5" t="s">
        <v>986</v>
      </c>
      <c r="J3877" s="1">
        <v>41681</v>
      </c>
      <c r="K3877" s="66">
        <v>5.8</v>
      </c>
      <c r="L3877" t="str">
        <f t="shared" ref="L3877:L3940" si="442">IF(K3877&gt;6,"Profundo","Somero")</f>
        <v>Somero</v>
      </c>
      <c r="M3877" s="2" t="s">
        <v>1041</v>
      </c>
      <c r="N3877" t="str">
        <f>VLOOKUP(M3877,spp!A:B,2,FALSE)</f>
        <v>Chromis atrilobata</v>
      </c>
      <c r="O3877">
        <f t="shared" si="441"/>
        <v>30</v>
      </c>
      <c r="P3877">
        <v>30</v>
      </c>
      <c r="AJ3877">
        <f>VLOOKUP(M3877,spp!A:C,3,FALSE)</f>
        <v>5</v>
      </c>
      <c r="AK3877">
        <f>VLOOKUP(M3877,spp!A:D,4,FALSE)</f>
        <v>3.41655</v>
      </c>
      <c r="AL3877">
        <f t="shared" si="436"/>
        <v>3432.9951959428354</v>
      </c>
      <c r="AM3877">
        <f t="shared" si="437"/>
        <v>85.824879898570885</v>
      </c>
      <c r="AN3877">
        <f t="shared" si="438"/>
        <v>858.24879898570885</v>
      </c>
      <c r="AO3877">
        <f t="shared" si="439"/>
        <v>0.85824879898570883</v>
      </c>
      <c r="AP3877">
        <f t="shared" si="440"/>
        <v>0.6</v>
      </c>
      <c r="AQ3877">
        <f>VLOOKUP(M3877,spp!A:H,8,FALSE)</f>
        <v>3.4</v>
      </c>
      <c r="AR3877" t="str">
        <f>VLOOKUP(M3877,spp!A:K,10,FALSE)</f>
        <v>Planctívoro</v>
      </c>
      <c r="AS3877" t="str">
        <f>VLOOKUP(M3877,spp!A:L,12,FALSE)</f>
        <v>LC</v>
      </c>
    </row>
    <row r="3878" spans="1:45" x14ac:dyDescent="0.3">
      <c r="A3878" s="2">
        <v>30</v>
      </c>
      <c r="B3878" s="2" t="s">
        <v>1113</v>
      </c>
      <c r="C3878" s="2" t="s">
        <v>1299</v>
      </c>
      <c r="D3878" s="2" t="s">
        <v>1300</v>
      </c>
      <c r="E3878" s="2" t="s">
        <v>1402</v>
      </c>
      <c r="F3878">
        <v>1</v>
      </c>
      <c r="G3878" s="1">
        <v>41676</v>
      </c>
      <c r="H3878" s="61">
        <v>2014</v>
      </c>
      <c r="I3878" s="5" t="s">
        <v>986</v>
      </c>
      <c r="J3878" s="1">
        <v>41681</v>
      </c>
      <c r="K3878" s="66">
        <v>5.8</v>
      </c>
      <c r="L3878" t="str">
        <f t="shared" si="442"/>
        <v>Somero</v>
      </c>
      <c r="M3878" s="2" t="s">
        <v>1042</v>
      </c>
      <c r="N3878" t="str">
        <f>VLOOKUP(M3878,spp!A:B,2,FALSE)</f>
        <v>Bodianus diplotaenia</v>
      </c>
      <c r="O3878">
        <f t="shared" si="441"/>
        <v>2</v>
      </c>
      <c r="P3878">
        <v>2</v>
      </c>
      <c r="AJ3878">
        <f>VLOOKUP(M3878,spp!A:C,3,FALSE)</f>
        <v>2.01E-2</v>
      </c>
      <c r="AK3878">
        <f>VLOOKUP(M3878,spp!A:D,4,FALSE)</f>
        <v>2</v>
      </c>
      <c r="AL3878">
        <f t="shared" si="436"/>
        <v>0.25124999999999997</v>
      </c>
      <c r="AM3878">
        <f t="shared" si="437"/>
        <v>6.2812499999999995E-3</v>
      </c>
      <c r="AN3878">
        <f t="shared" si="438"/>
        <v>6.2812499999999993E-2</v>
      </c>
      <c r="AO3878">
        <f t="shared" si="439"/>
        <v>6.2812499999999989E-5</v>
      </c>
      <c r="AP3878">
        <f t="shared" si="440"/>
        <v>0.04</v>
      </c>
      <c r="AQ3878">
        <f>VLOOKUP(M3878,spp!A:H,8,FALSE)</f>
        <v>3.4</v>
      </c>
      <c r="AR3878" t="str">
        <f>VLOOKUP(M3878,spp!A:K,10,FALSE)</f>
        <v>Depredador</v>
      </c>
      <c r="AS3878" t="str">
        <f>VLOOKUP(M3878,spp!A:L,12,FALSE)</f>
        <v>LC</v>
      </c>
    </row>
    <row r="3879" spans="1:45" x14ac:dyDescent="0.3">
      <c r="A3879" s="2">
        <v>30</v>
      </c>
      <c r="B3879" s="2" t="s">
        <v>1113</v>
      </c>
      <c r="C3879" s="2" t="s">
        <v>1299</v>
      </c>
      <c r="D3879" s="2" t="s">
        <v>1300</v>
      </c>
      <c r="E3879" s="2" t="s">
        <v>1402</v>
      </c>
      <c r="F3879">
        <v>2</v>
      </c>
      <c r="G3879" s="1">
        <v>41676</v>
      </c>
      <c r="H3879" s="61">
        <v>2014</v>
      </c>
      <c r="I3879" s="5" t="s">
        <v>986</v>
      </c>
      <c r="J3879" s="1">
        <v>41681</v>
      </c>
      <c r="K3879" s="66">
        <v>8.9</v>
      </c>
      <c r="L3879" t="str">
        <f t="shared" si="442"/>
        <v>Profundo</v>
      </c>
      <c r="M3879" s="2" t="s">
        <v>1050</v>
      </c>
      <c r="N3879" t="str">
        <f>VLOOKUP(M3879,spp!A:B,2,FALSE)</f>
        <v>Stegastes flavilatus</v>
      </c>
      <c r="O3879">
        <f t="shared" si="441"/>
        <v>3</v>
      </c>
      <c r="Q3879">
        <v>3</v>
      </c>
      <c r="AJ3879">
        <f>VLOOKUP(M3879,spp!A:C,3,FALSE)</f>
        <v>3.49E-2</v>
      </c>
      <c r="AK3879">
        <f>VLOOKUP(M3879,spp!A:D,4,FALSE)</f>
        <v>2</v>
      </c>
      <c r="AL3879">
        <f t="shared" si="436"/>
        <v>5.8893750000000002</v>
      </c>
      <c r="AM3879">
        <f t="shared" si="437"/>
        <v>0.147234375</v>
      </c>
      <c r="AN3879">
        <f t="shared" si="438"/>
        <v>1.4723437500000001</v>
      </c>
      <c r="AO3879">
        <f t="shared" si="439"/>
        <v>1.4723437500000001E-3</v>
      </c>
      <c r="AP3879">
        <f t="shared" si="440"/>
        <v>0.06</v>
      </c>
      <c r="AQ3879">
        <f>VLOOKUP(M3879,spp!A:H,8,FALSE)</f>
        <v>2</v>
      </c>
      <c r="AR3879" t="str">
        <f>VLOOKUP(M3879,spp!A:K,10,FALSE)</f>
        <v>Herbívoro</v>
      </c>
      <c r="AS3879" t="str">
        <f>VLOOKUP(M3879,spp!A:L,12,FALSE)</f>
        <v>LC</v>
      </c>
    </row>
    <row r="3880" spans="1:45" x14ac:dyDescent="0.3">
      <c r="A3880" s="2">
        <v>30</v>
      </c>
      <c r="B3880" s="2" t="s">
        <v>1113</v>
      </c>
      <c r="C3880" s="2" t="s">
        <v>1299</v>
      </c>
      <c r="D3880" s="2" t="s">
        <v>1300</v>
      </c>
      <c r="E3880" s="2" t="s">
        <v>1402</v>
      </c>
      <c r="F3880">
        <v>2</v>
      </c>
      <c r="G3880" s="1">
        <v>41676</v>
      </c>
      <c r="H3880" s="61">
        <v>2014</v>
      </c>
      <c r="I3880" s="5" t="s">
        <v>986</v>
      </c>
      <c r="J3880" s="1">
        <v>41681</v>
      </c>
      <c r="K3880" s="66">
        <v>8.9</v>
      </c>
      <c r="L3880" t="str">
        <f t="shared" si="442"/>
        <v>Profundo</v>
      </c>
      <c r="M3880" s="2" t="s">
        <v>1017</v>
      </c>
      <c r="N3880" t="str">
        <f>VLOOKUP(M3880,spp!A:B,2,FALSE)</f>
        <v>Halichoeres dispilus</v>
      </c>
      <c r="O3880">
        <f t="shared" si="441"/>
        <v>37</v>
      </c>
      <c r="P3880">
        <v>35</v>
      </c>
      <c r="R3880">
        <v>2</v>
      </c>
      <c r="AJ3880">
        <f>VLOOKUP(M3880,spp!A:C,3,FALSE)</f>
        <v>1.26E-2</v>
      </c>
      <c r="AK3880">
        <f>VLOOKUP(M3880,spp!A:D,4,FALSE)</f>
        <v>3</v>
      </c>
      <c r="AL3880">
        <f t="shared" si="436"/>
        <v>56.109375</v>
      </c>
      <c r="AM3880">
        <f t="shared" si="437"/>
        <v>1.4027343750000001</v>
      </c>
      <c r="AN3880">
        <f t="shared" si="438"/>
        <v>14.02734375</v>
      </c>
      <c r="AO3880">
        <f t="shared" si="439"/>
        <v>1.4027343750000001E-2</v>
      </c>
      <c r="AP3880">
        <f t="shared" si="440"/>
        <v>0.74</v>
      </c>
      <c r="AQ3880">
        <f>VLOOKUP(M3880,spp!A:H,8,FALSE)</f>
        <v>3.9</v>
      </c>
      <c r="AR3880" t="str">
        <f>VLOOKUP(M3880,spp!A:K,10,FALSE)</f>
        <v>Depredador</v>
      </c>
      <c r="AS3880" t="str">
        <f>VLOOKUP(M3880,spp!A:L,12,FALSE)</f>
        <v>LC</v>
      </c>
    </row>
    <row r="3881" spans="1:45" x14ac:dyDescent="0.3">
      <c r="A3881" s="2">
        <v>30</v>
      </c>
      <c r="B3881" s="2" t="s">
        <v>1113</v>
      </c>
      <c r="C3881" s="2" t="s">
        <v>1299</v>
      </c>
      <c r="D3881" s="2" t="s">
        <v>1300</v>
      </c>
      <c r="E3881" s="2" t="s">
        <v>1402</v>
      </c>
      <c r="F3881">
        <v>2</v>
      </c>
      <c r="G3881" s="1">
        <v>41676</v>
      </c>
      <c r="H3881" s="61">
        <v>2014</v>
      </c>
      <c r="I3881" s="5" t="s">
        <v>986</v>
      </c>
      <c r="J3881" s="1">
        <v>41681</v>
      </c>
      <c r="K3881" s="66">
        <v>8.9</v>
      </c>
      <c r="L3881" t="str">
        <f t="shared" si="442"/>
        <v>Profundo</v>
      </c>
      <c r="M3881" s="2" t="s">
        <v>1128</v>
      </c>
      <c r="N3881" t="str">
        <f>VLOOKUP(M3881,spp!A:B,2,FALSE)</f>
        <v>Haemulon flaviguttatum</v>
      </c>
      <c r="O3881">
        <f t="shared" si="441"/>
        <v>6</v>
      </c>
      <c r="S3881">
        <v>6</v>
      </c>
      <c r="AJ3881" t="str">
        <f>VLOOKUP(M3881,spp!A:C,3,FALSE)</f>
        <v>0.10299999999999999</v>
      </c>
      <c r="AK3881">
        <f>VLOOKUP(M3881,spp!A:D,4,FALSE)</f>
        <v>2.6</v>
      </c>
      <c r="AL3881">
        <f t="shared" si="436"/>
        <v>1054.1135638571241</v>
      </c>
      <c r="AM3881">
        <f t="shared" si="437"/>
        <v>26.352839096428102</v>
      </c>
      <c r="AN3881">
        <f t="shared" si="438"/>
        <v>263.52839096428102</v>
      </c>
      <c r="AO3881">
        <f t="shared" si="439"/>
        <v>0.26352839096428099</v>
      </c>
      <c r="AP3881">
        <f t="shared" si="440"/>
        <v>0.12</v>
      </c>
      <c r="AQ3881">
        <f>VLOOKUP(M3881,spp!A:H,8,FALSE)</f>
        <v>4.2</v>
      </c>
      <c r="AR3881" t="str">
        <f>VLOOKUP(M3881,spp!A:K,10,FALSE)</f>
        <v>Depredador Tope</v>
      </c>
      <c r="AS3881" t="str">
        <f>VLOOKUP(M3881,spp!A:L,12,FALSE)</f>
        <v>LC</v>
      </c>
    </row>
    <row r="3882" spans="1:45" x14ac:dyDescent="0.3">
      <c r="A3882" s="2">
        <v>30</v>
      </c>
      <c r="B3882" s="2" t="s">
        <v>1113</v>
      </c>
      <c r="C3882" s="2" t="s">
        <v>1299</v>
      </c>
      <c r="D3882" s="2" t="s">
        <v>1300</v>
      </c>
      <c r="E3882" s="2" t="s">
        <v>1402</v>
      </c>
      <c r="F3882">
        <v>2</v>
      </c>
      <c r="G3882" s="1">
        <v>41676</v>
      </c>
      <c r="H3882" s="61">
        <v>2014</v>
      </c>
      <c r="I3882" s="5" t="s">
        <v>986</v>
      </c>
      <c r="J3882" s="1">
        <v>41681</v>
      </c>
      <c r="K3882" s="66">
        <v>8.9</v>
      </c>
      <c r="L3882" t="str">
        <f t="shared" si="442"/>
        <v>Profundo</v>
      </c>
      <c r="M3882" s="2" t="s">
        <v>1019</v>
      </c>
      <c r="N3882" t="str">
        <f>VLOOKUP(M3882,spp!A:B,2,FALSE)</f>
        <v>Stegastes acapulcoensis</v>
      </c>
      <c r="O3882">
        <f t="shared" si="441"/>
        <v>1</v>
      </c>
      <c r="P3882">
        <v>1</v>
      </c>
      <c r="AJ3882">
        <f>VLOOKUP(M3882,spp!A:C,3,FALSE)</f>
        <v>3.49E-2</v>
      </c>
      <c r="AK3882">
        <f>VLOOKUP(M3882,spp!A:D,4,FALSE)</f>
        <v>2</v>
      </c>
      <c r="AL3882">
        <f t="shared" si="436"/>
        <v>0.21812500000000001</v>
      </c>
      <c r="AM3882">
        <f t="shared" si="437"/>
        <v>5.4531250000000005E-3</v>
      </c>
      <c r="AN3882">
        <f t="shared" si="438"/>
        <v>5.4531250000000003E-2</v>
      </c>
      <c r="AO3882">
        <f t="shared" si="439"/>
        <v>5.4531250000000001E-5</v>
      </c>
      <c r="AP3882">
        <f t="shared" si="440"/>
        <v>0.02</v>
      </c>
      <c r="AQ3882">
        <f>VLOOKUP(M3882,spp!A:H,8,FALSE)</f>
        <v>2</v>
      </c>
      <c r="AR3882" t="str">
        <f>VLOOKUP(M3882,spp!A:K,10,FALSE)</f>
        <v>Herbívoro</v>
      </c>
      <c r="AS3882" t="str">
        <f>VLOOKUP(M3882,spp!A:L,12,FALSE)</f>
        <v>LC</v>
      </c>
    </row>
    <row r="3883" spans="1:45" x14ac:dyDescent="0.3">
      <c r="A3883" s="2">
        <v>30</v>
      </c>
      <c r="B3883" s="2" t="s">
        <v>1113</v>
      </c>
      <c r="C3883" s="2" t="s">
        <v>1299</v>
      </c>
      <c r="D3883" s="2" t="s">
        <v>1300</v>
      </c>
      <c r="E3883" s="2" t="s">
        <v>1402</v>
      </c>
      <c r="F3883">
        <v>2</v>
      </c>
      <c r="G3883" s="1">
        <v>41676</v>
      </c>
      <c r="H3883" s="61">
        <v>2014</v>
      </c>
      <c r="I3883" s="5" t="s">
        <v>986</v>
      </c>
      <c r="J3883" s="1">
        <v>41681</v>
      </c>
      <c r="K3883" s="66">
        <v>8.9</v>
      </c>
      <c r="L3883" t="str">
        <f t="shared" si="442"/>
        <v>Profundo</v>
      </c>
      <c r="M3883" s="2" t="s">
        <v>1039</v>
      </c>
      <c r="N3883" t="str">
        <f>VLOOKUP(M3883,spp!A:B,2,FALSE)</f>
        <v>Lutjanus guttatus</v>
      </c>
      <c r="O3883">
        <f t="shared" si="441"/>
        <v>1</v>
      </c>
      <c r="S3883">
        <v>1</v>
      </c>
      <c r="AJ3883">
        <f>VLOOKUP(M3883,spp!A:C,3,FALSE)</f>
        <v>1.43E-2</v>
      </c>
      <c r="AK3883">
        <f>VLOOKUP(M3883,spp!A:D,4,FALSE)</f>
        <v>3</v>
      </c>
      <c r="AL3883">
        <f t="shared" si="436"/>
        <v>76.639062499999994</v>
      </c>
      <c r="AM3883">
        <f t="shared" si="437"/>
        <v>1.9159765624999998</v>
      </c>
      <c r="AN3883">
        <f t="shared" si="438"/>
        <v>19.159765624999999</v>
      </c>
      <c r="AO3883">
        <f t="shared" si="439"/>
        <v>1.9159765624999998E-2</v>
      </c>
      <c r="AP3883">
        <f t="shared" si="440"/>
        <v>0.02</v>
      </c>
      <c r="AQ3883">
        <f>VLOOKUP(M3883,spp!A:H,8,FALSE)</f>
        <v>3.9</v>
      </c>
      <c r="AR3883" t="str">
        <f>VLOOKUP(M3883,spp!A:K,10,FALSE)</f>
        <v>Depredador</v>
      </c>
      <c r="AS3883" t="str">
        <f>VLOOKUP(M3883,spp!A:L,12,FALSE)</f>
        <v>LC</v>
      </c>
    </row>
    <row r="3884" spans="1:45" x14ac:dyDescent="0.3">
      <c r="A3884" s="2">
        <v>30</v>
      </c>
      <c r="B3884" s="2" t="s">
        <v>1113</v>
      </c>
      <c r="C3884" s="2" t="s">
        <v>1299</v>
      </c>
      <c r="D3884" s="2" t="s">
        <v>1300</v>
      </c>
      <c r="E3884" s="2" t="s">
        <v>1402</v>
      </c>
      <c r="F3884">
        <v>3</v>
      </c>
      <c r="G3884" s="1">
        <v>41676</v>
      </c>
      <c r="H3884" s="61">
        <v>2014</v>
      </c>
      <c r="I3884" s="5" t="s">
        <v>986</v>
      </c>
      <c r="J3884" s="1">
        <v>41681</v>
      </c>
      <c r="K3884" s="66">
        <v>9.6</v>
      </c>
      <c r="L3884" t="str">
        <f t="shared" si="442"/>
        <v>Profundo</v>
      </c>
      <c r="M3884" s="2" t="s">
        <v>1404</v>
      </c>
      <c r="N3884" t="str">
        <f>VLOOKUP(M3884,spp!A:B,2,FALSE)</f>
        <v>Alphestes multiguttatus</v>
      </c>
      <c r="O3884">
        <f t="shared" si="441"/>
        <v>1</v>
      </c>
      <c r="S3884">
        <v>1</v>
      </c>
      <c r="AJ3884">
        <f>VLOOKUP(M3884,spp!A:C,3,FALSE)</f>
        <v>1</v>
      </c>
      <c r="AK3884">
        <f>VLOOKUP(M3884,spp!A:D,4,FALSE)</f>
        <v>3.05</v>
      </c>
      <c r="AL3884">
        <f t="shared" si="436"/>
        <v>6183.9511253673018</v>
      </c>
      <c r="AM3884">
        <f t="shared" si="437"/>
        <v>154.59877813418254</v>
      </c>
      <c r="AN3884">
        <f t="shared" si="438"/>
        <v>1545.9877813418254</v>
      </c>
      <c r="AO3884">
        <f t="shared" si="439"/>
        <v>1.5459877813418255</v>
      </c>
      <c r="AP3884">
        <f t="shared" si="440"/>
        <v>0.02</v>
      </c>
      <c r="AQ3884">
        <f>VLOOKUP(M3884,spp!A:H,8,FALSE)</f>
        <v>3.5</v>
      </c>
      <c r="AR3884" t="str">
        <f>VLOOKUP(M3884,spp!A:K,10,FALSE)</f>
        <v>Depredador</v>
      </c>
      <c r="AS3884" t="str">
        <f>VLOOKUP(M3884,spp!A:L,12,FALSE)</f>
        <v>LC</v>
      </c>
    </row>
    <row r="3885" spans="1:45" x14ac:dyDescent="0.3">
      <c r="A3885" s="2">
        <v>30</v>
      </c>
      <c r="B3885" s="2" t="s">
        <v>1113</v>
      </c>
      <c r="C3885" s="2" t="s">
        <v>1299</v>
      </c>
      <c r="D3885" s="2" t="s">
        <v>1300</v>
      </c>
      <c r="E3885" s="2" t="s">
        <v>1402</v>
      </c>
      <c r="F3885">
        <v>3</v>
      </c>
      <c r="G3885" s="1">
        <v>41676</v>
      </c>
      <c r="H3885" s="61">
        <v>2014</v>
      </c>
      <c r="I3885" s="5" t="s">
        <v>986</v>
      </c>
      <c r="J3885" s="1">
        <v>41681</v>
      </c>
      <c r="K3885" s="66">
        <v>9.6</v>
      </c>
      <c r="L3885" t="str">
        <f t="shared" si="442"/>
        <v>Profundo</v>
      </c>
      <c r="M3885" s="2" t="s">
        <v>1020</v>
      </c>
      <c r="N3885" t="str">
        <f>VLOOKUP(M3885,spp!A:B,2,FALSE)</f>
        <v>Plagiotremus azaleus</v>
      </c>
      <c r="O3885">
        <f t="shared" si="441"/>
        <v>2</v>
      </c>
      <c r="P3885">
        <v>2</v>
      </c>
      <c r="AJ3885">
        <f>VLOOKUP(M3885,spp!A:C,3,FALSE)</f>
        <v>4</v>
      </c>
      <c r="AK3885">
        <f>VLOOKUP(M3885,spp!A:D,4,FALSE)</f>
        <v>3</v>
      </c>
      <c r="AL3885">
        <f t="shared" si="436"/>
        <v>125</v>
      </c>
      <c r="AM3885">
        <f t="shared" si="437"/>
        <v>3.125</v>
      </c>
      <c r="AN3885">
        <f t="shared" si="438"/>
        <v>31.25</v>
      </c>
      <c r="AO3885">
        <f t="shared" si="439"/>
        <v>3.125E-2</v>
      </c>
      <c r="AP3885">
        <f t="shared" si="440"/>
        <v>0.04</v>
      </c>
      <c r="AQ3885">
        <f>VLOOKUP(M3885,spp!A:H,8,FALSE)</f>
        <v>4</v>
      </c>
      <c r="AR3885" t="str">
        <f>VLOOKUP(M3885,spp!A:K,10,FALSE)</f>
        <v>Depredador Tope</v>
      </c>
      <c r="AS3885" t="str">
        <f>VLOOKUP(M3885,spp!A:L,12,FALSE)</f>
        <v>LC</v>
      </c>
    </row>
    <row r="3886" spans="1:45" x14ac:dyDescent="0.3">
      <c r="A3886" s="2">
        <v>30</v>
      </c>
      <c r="B3886" s="2" t="s">
        <v>1113</v>
      </c>
      <c r="C3886" s="2" t="s">
        <v>1299</v>
      </c>
      <c r="D3886" s="2" t="s">
        <v>1300</v>
      </c>
      <c r="E3886" s="2" t="s">
        <v>1402</v>
      </c>
      <c r="F3886">
        <v>3</v>
      </c>
      <c r="G3886" s="1">
        <v>41676</v>
      </c>
      <c r="H3886" s="61">
        <v>2014</v>
      </c>
      <c r="I3886" s="5" t="s">
        <v>986</v>
      </c>
      <c r="J3886" s="1">
        <v>41681</v>
      </c>
      <c r="K3886" s="66">
        <v>9.6</v>
      </c>
      <c r="L3886" t="str">
        <f t="shared" si="442"/>
        <v>Profundo</v>
      </c>
      <c r="M3886" s="2" t="s">
        <v>1017</v>
      </c>
      <c r="N3886" t="str">
        <f>VLOOKUP(M3886,spp!A:B,2,FALSE)</f>
        <v>Halichoeres dispilus</v>
      </c>
      <c r="O3886">
        <f t="shared" si="441"/>
        <v>9</v>
      </c>
      <c r="P3886">
        <v>8</v>
      </c>
      <c r="R3886">
        <v>1</v>
      </c>
      <c r="AJ3886">
        <f>VLOOKUP(M3886,spp!A:C,3,FALSE)</f>
        <v>1.26E-2</v>
      </c>
      <c r="AK3886">
        <f>VLOOKUP(M3886,spp!A:D,4,FALSE)</f>
        <v>3</v>
      </c>
      <c r="AL3886">
        <f t="shared" si="436"/>
        <v>26.184374999999999</v>
      </c>
      <c r="AM3886">
        <f t="shared" si="437"/>
        <v>0.65460937499999994</v>
      </c>
      <c r="AN3886">
        <f t="shared" si="438"/>
        <v>6.5460937499999989</v>
      </c>
      <c r="AO3886">
        <f t="shared" si="439"/>
        <v>6.546093749999999E-3</v>
      </c>
      <c r="AP3886">
        <f t="shared" si="440"/>
        <v>0.18</v>
      </c>
      <c r="AQ3886">
        <f>VLOOKUP(M3886,spp!A:H,8,FALSE)</f>
        <v>3.9</v>
      </c>
      <c r="AR3886" t="str">
        <f>VLOOKUP(M3886,spp!A:K,10,FALSE)</f>
        <v>Depredador</v>
      </c>
      <c r="AS3886" t="str">
        <f>VLOOKUP(M3886,spp!A:L,12,FALSE)</f>
        <v>LC</v>
      </c>
    </row>
    <row r="3887" spans="1:45" x14ac:dyDescent="0.3">
      <c r="A3887" s="2">
        <v>30</v>
      </c>
      <c r="B3887" s="2" t="s">
        <v>1113</v>
      </c>
      <c r="C3887" s="2" t="s">
        <v>1299</v>
      </c>
      <c r="D3887" s="2" t="s">
        <v>1300</v>
      </c>
      <c r="E3887" s="2" t="s">
        <v>1402</v>
      </c>
      <c r="F3887">
        <v>3</v>
      </c>
      <c r="G3887" s="1">
        <v>41676</v>
      </c>
      <c r="H3887" s="61">
        <v>2014</v>
      </c>
      <c r="I3887" s="5" t="s">
        <v>986</v>
      </c>
      <c r="J3887" s="1">
        <v>41681</v>
      </c>
      <c r="K3887" s="66">
        <v>9.6</v>
      </c>
      <c r="L3887" t="str">
        <f t="shared" si="442"/>
        <v>Profundo</v>
      </c>
      <c r="M3887" s="2" t="s">
        <v>1050</v>
      </c>
      <c r="N3887" t="str">
        <f>VLOOKUP(M3887,spp!A:B,2,FALSE)</f>
        <v>Stegastes flavilatus</v>
      </c>
      <c r="O3887">
        <f t="shared" si="441"/>
        <v>1</v>
      </c>
      <c r="Q3887">
        <v>1</v>
      </c>
      <c r="AJ3887">
        <f>VLOOKUP(M3887,spp!A:C,3,FALSE)</f>
        <v>3.49E-2</v>
      </c>
      <c r="AK3887">
        <f>VLOOKUP(M3887,spp!A:D,4,FALSE)</f>
        <v>2</v>
      </c>
      <c r="AL3887">
        <f t="shared" si="436"/>
        <v>1.963125</v>
      </c>
      <c r="AM3887">
        <f t="shared" si="437"/>
        <v>4.9078125E-2</v>
      </c>
      <c r="AN3887">
        <f t="shared" si="438"/>
        <v>0.49078125</v>
      </c>
      <c r="AO3887">
        <f t="shared" si="439"/>
        <v>4.9078125000000001E-4</v>
      </c>
      <c r="AP3887">
        <f t="shared" si="440"/>
        <v>0.02</v>
      </c>
      <c r="AQ3887">
        <f>VLOOKUP(M3887,spp!A:H,8,FALSE)</f>
        <v>2</v>
      </c>
      <c r="AR3887" t="str">
        <f>VLOOKUP(M3887,spp!A:K,10,FALSE)</f>
        <v>Herbívoro</v>
      </c>
      <c r="AS3887" t="str">
        <f>VLOOKUP(M3887,spp!A:L,12,FALSE)</f>
        <v>LC</v>
      </c>
    </row>
    <row r="3888" spans="1:45" x14ac:dyDescent="0.3">
      <c r="A3888">
        <v>31</v>
      </c>
      <c r="B3888" s="2" t="s">
        <v>1113</v>
      </c>
      <c r="C3888" s="2" t="s">
        <v>1299</v>
      </c>
      <c r="D3888" s="2" t="s">
        <v>1303</v>
      </c>
      <c r="E3888" s="2" t="s">
        <v>1402</v>
      </c>
      <c r="F3888">
        <v>1</v>
      </c>
      <c r="G3888" s="1">
        <v>41676</v>
      </c>
      <c r="H3888" s="61">
        <v>2014</v>
      </c>
      <c r="I3888" s="5" t="s">
        <v>986</v>
      </c>
      <c r="J3888" s="1">
        <v>41681</v>
      </c>
      <c r="K3888" s="66">
        <v>2.1</v>
      </c>
      <c r="L3888" t="str">
        <f t="shared" si="442"/>
        <v>Somero</v>
      </c>
      <c r="M3888" s="2" t="s">
        <v>1041</v>
      </c>
      <c r="N3888" t="str">
        <f>VLOOKUP(M3888,spp!A:B,2,FALSE)</f>
        <v>Chromis atrilobata</v>
      </c>
      <c r="O3888">
        <f t="shared" si="441"/>
        <v>250</v>
      </c>
      <c r="P3888">
        <v>250</v>
      </c>
      <c r="AJ3888">
        <f>VLOOKUP(M3888,spp!A:C,3,FALSE)</f>
        <v>5</v>
      </c>
      <c r="AK3888">
        <f>VLOOKUP(M3888,spp!A:D,4,FALSE)</f>
        <v>3.41655</v>
      </c>
      <c r="AL3888">
        <f t="shared" si="436"/>
        <v>28608.293299523626</v>
      </c>
      <c r="AM3888">
        <f t="shared" si="437"/>
        <v>715.20733248809063</v>
      </c>
      <c r="AN3888">
        <f t="shared" si="438"/>
        <v>7152.0733248809065</v>
      </c>
      <c r="AO3888">
        <f t="shared" si="439"/>
        <v>7.1520733248809067</v>
      </c>
      <c r="AP3888">
        <f t="shared" si="440"/>
        <v>5</v>
      </c>
      <c r="AQ3888">
        <f>VLOOKUP(M3888,spp!A:H,8,FALSE)</f>
        <v>3.4</v>
      </c>
      <c r="AR3888" t="str">
        <f>VLOOKUP(M3888,spp!A:K,10,FALSE)</f>
        <v>Planctívoro</v>
      </c>
      <c r="AS3888" t="str">
        <f>VLOOKUP(M3888,spp!A:L,12,FALSE)</f>
        <v>LC</v>
      </c>
    </row>
    <row r="3889" spans="1:45" x14ac:dyDescent="0.3">
      <c r="A3889">
        <v>31</v>
      </c>
      <c r="B3889" s="2" t="s">
        <v>1113</v>
      </c>
      <c r="C3889" s="2" t="s">
        <v>1299</v>
      </c>
      <c r="D3889" s="2" t="s">
        <v>1303</v>
      </c>
      <c r="E3889" s="2" t="s">
        <v>1402</v>
      </c>
      <c r="F3889">
        <v>1</v>
      </c>
      <c r="G3889" s="1">
        <v>41676</v>
      </c>
      <c r="H3889" s="61">
        <v>2014</v>
      </c>
      <c r="I3889" s="5" t="s">
        <v>986</v>
      </c>
      <c r="J3889" s="1">
        <v>41681</v>
      </c>
      <c r="K3889" s="66">
        <v>2.1</v>
      </c>
      <c r="L3889" t="str">
        <f t="shared" si="442"/>
        <v>Somero</v>
      </c>
      <c r="M3889" s="2" t="s">
        <v>1028</v>
      </c>
      <c r="N3889" t="str">
        <f>VLOOKUP(M3889,spp!A:B,2,FALSE)</f>
        <v>Thalassoma lucasanum</v>
      </c>
      <c r="O3889">
        <f t="shared" si="441"/>
        <v>16</v>
      </c>
      <c r="Q3889">
        <v>16</v>
      </c>
      <c r="AJ3889">
        <f>VLOOKUP(M3889,spp!A:C,3,FALSE)</f>
        <v>1.261E-2</v>
      </c>
      <c r="AK3889">
        <f>VLOOKUP(M3889,spp!A:D,4,FALSE)</f>
        <v>2</v>
      </c>
      <c r="AL3889">
        <f t="shared" si="436"/>
        <v>11.349</v>
      </c>
      <c r="AM3889">
        <f t="shared" si="437"/>
        <v>0.283725</v>
      </c>
      <c r="AN3889">
        <f t="shared" si="438"/>
        <v>2.83725</v>
      </c>
      <c r="AO3889">
        <f t="shared" si="439"/>
        <v>2.8372499999999999E-3</v>
      </c>
      <c r="AP3889">
        <f t="shared" si="440"/>
        <v>0.32</v>
      </c>
      <c r="AQ3889">
        <f>VLOOKUP(M3889,spp!A:H,8,FALSE)</f>
        <v>3.5</v>
      </c>
      <c r="AR3889" t="str">
        <f>VLOOKUP(M3889,spp!A:K,10,FALSE)</f>
        <v>Depredador</v>
      </c>
      <c r="AS3889" t="str">
        <f>VLOOKUP(M3889,spp!A:L,12,FALSE)</f>
        <v>LC</v>
      </c>
    </row>
    <row r="3890" spans="1:45" x14ac:dyDescent="0.3">
      <c r="A3890">
        <v>31</v>
      </c>
      <c r="B3890" s="2" t="s">
        <v>1113</v>
      </c>
      <c r="C3890" s="2" t="s">
        <v>1299</v>
      </c>
      <c r="D3890" s="2" t="s">
        <v>1303</v>
      </c>
      <c r="E3890" s="2" t="s">
        <v>1402</v>
      </c>
      <c r="F3890">
        <v>1</v>
      </c>
      <c r="G3890" s="1">
        <v>41676</v>
      </c>
      <c r="H3890" s="61">
        <v>2014</v>
      </c>
      <c r="I3890" s="5" t="s">
        <v>986</v>
      </c>
      <c r="J3890" s="1">
        <v>41681</v>
      </c>
      <c r="K3890" s="66">
        <v>2.1</v>
      </c>
      <c r="L3890" t="str">
        <f t="shared" si="442"/>
        <v>Somero</v>
      </c>
      <c r="M3890" s="2" t="s">
        <v>1025</v>
      </c>
      <c r="N3890" t="str">
        <f>VLOOKUP(M3890,spp!A:B,2,FALSE)</f>
        <v>Abudefduf troschelii</v>
      </c>
      <c r="O3890">
        <f t="shared" si="441"/>
        <v>12</v>
      </c>
      <c r="R3890">
        <v>12</v>
      </c>
      <c r="AJ3890">
        <f>VLOOKUP(M3890,spp!A:C,3,FALSE)</f>
        <v>1.6E-2</v>
      </c>
      <c r="AK3890">
        <f>VLOOKUP(M3890,spp!A:D,4,FALSE)</f>
        <v>3</v>
      </c>
      <c r="AL3890">
        <f t="shared" si="436"/>
        <v>375</v>
      </c>
      <c r="AM3890">
        <f t="shared" si="437"/>
        <v>9.375</v>
      </c>
      <c r="AN3890">
        <f t="shared" si="438"/>
        <v>93.75</v>
      </c>
      <c r="AO3890">
        <f t="shared" si="439"/>
        <v>9.375E-2</v>
      </c>
      <c r="AP3890">
        <f t="shared" si="440"/>
        <v>0.24</v>
      </c>
      <c r="AQ3890">
        <f>VLOOKUP(M3890,spp!A:H,8,FALSE)</f>
        <v>3</v>
      </c>
      <c r="AR3890" t="str">
        <f>VLOOKUP(M3890,spp!A:K,10,FALSE)</f>
        <v>Planctívoro</v>
      </c>
      <c r="AS3890" t="str">
        <f>VLOOKUP(M3890,spp!A:L,12,FALSE)</f>
        <v>LC</v>
      </c>
    </row>
    <row r="3891" spans="1:45" x14ac:dyDescent="0.3">
      <c r="A3891">
        <v>31</v>
      </c>
      <c r="B3891" s="2" t="s">
        <v>1113</v>
      </c>
      <c r="C3891" s="2" t="s">
        <v>1299</v>
      </c>
      <c r="D3891" s="2" t="s">
        <v>1303</v>
      </c>
      <c r="E3891" s="2" t="s">
        <v>1402</v>
      </c>
      <c r="F3891">
        <v>1</v>
      </c>
      <c r="G3891" s="1">
        <v>41676</v>
      </c>
      <c r="H3891" s="61">
        <v>2014</v>
      </c>
      <c r="I3891" s="5" t="s">
        <v>986</v>
      </c>
      <c r="J3891" s="1">
        <v>41681</v>
      </c>
      <c r="K3891" s="66">
        <v>2.1</v>
      </c>
      <c r="L3891" t="str">
        <f t="shared" si="442"/>
        <v>Somero</v>
      </c>
      <c r="M3891" s="2" t="s">
        <v>1019</v>
      </c>
      <c r="N3891" t="str">
        <f>VLOOKUP(M3891,spp!A:B,2,FALSE)</f>
        <v>Stegastes acapulcoensis</v>
      </c>
      <c r="O3891">
        <f t="shared" si="441"/>
        <v>5</v>
      </c>
      <c r="P3891">
        <v>4</v>
      </c>
      <c r="R3891">
        <v>1</v>
      </c>
      <c r="AJ3891">
        <f>VLOOKUP(M3891,spp!A:C,3,FALSE)</f>
        <v>3.49E-2</v>
      </c>
      <c r="AK3891">
        <f>VLOOKUP(M3891,spp!A:D,4,FALSE)</f>
        <v>2</v>
      </c>
      <c r="AL3891">
        <f t="shared" si="436"/>
        <v>6.3256250000000005</v>
      </c>
      <c r="AM3891">
        <f t="shared" si="437"/>
        <v>0.15814062500000001</v>
      </c>
      <c r="AN3891">
        <f t="shared" si="438"/>
        <v>1.5814062500000001</v>
      </c>
      <c r="AO3891">
        <f t="shared" si="439"/>
        <v>1.5814062500000001E-3</v>
      </c>
      <c r="AP3891">
        <f t="shared" si="440"/>
        <v>0.1</v>
      </c>
      <c r="AQ3891">
        <f>VLOOKUP(M3891,spp!A:H,8,FALSE)</f>
        <v>2</v>
      </c>
      <c r="AR3891" t="str">
        <f>VLOOKUP(M3891,spp!A:K,10,FALSE)</f>
        <v>Herbívoro</v>
      </c>
      <c r="AS3891" t="str">
        <f>VLOOKUP(M3891,spp!A:L,12,FALSE)</f>
        <v>LC</v>
      </c>
    </row>
    <row r="3892" spans="1:45" x14ac:dyDescent="0.3">
      <c r="A3892">
        <v>31</v>
      </c>
      <c r="B3892" s="2" t="s">
        <v>1113</v>
      </c>
      <c r="C3892" s="2" t="s">
        <v>1299</v>
      </c>
      <c r="D3892" s="2" t="s">
        <v>1303</v>
      </c>
      <c r="E3892" s="2" t="s">
        <v>1402</v>
      </c>
      <c r="F3892">
        <v>1</v>
      </c>
      <c r="G3892" s="1">
        <v>41676</v>
      </c>
      <c r="H3892" s="61">
        <v>2014</v>
      </c>
      <c r="I3892" s="5" t="s">
        <v>986</v>
      </c>
      <c r="J3892" s="1">
        <v>41681</v>
      </c>
      <c r="K3892" s="66">
        <v>2.1</v>
      </c>
      <c r="L3892" t="str">
        <f t="shared" si="442"/>
        <v>Somero</v>
      </c>
      <c r="M3892" s="2" t="s">
        <v>1042</v>
      </c>
      <c r="N3892" t="str">
        <f>VLOOKUP(M3892,spp!A:B,2,FALSE)</f>
        <v>Bodianus diplotaenia</v>
      </c>
      <c r="O3892">
        <f t="shared" si="441"/>
        <v>3</v>
      </c>
      <c r="P3892">
        <v>2</v>
      </c>
      <c r="R3892">
        <v>1</v>
      </c>
      <c r="AJ3892">
        <f>VLOOKUP(M3892,spp!A:C,3,FALSE)</f>
        <v>2.01E-2</v>
      </c>
      <c r="AK3892">
        <f>VLOOKUP(M3892,spp!A:D,4,FALSE)</f>
        <v>2</v>
      </c>
      <c r="AL3892">
        <f t="shared" si="436"/>
        <v>3.3918749999999998</v>
      </c>
      <c r="AM3892">
        <f t="shared" si="437"/>
        <v>8.4796874999999994E-2</v>
      </c>
      <c r="AN3892">
        <f t="shared" si="438"/>
        <v>0.84796874999999994</v>
      </c>
      <c r="AO3892">
        <f t="shared" si="439"/>
        <v>8.4796874999999998E-4</v>
      </c>
      <c r="AP3892">
        <f t="shared" si="440"/>
        <v>0.06</v>
      </c>
      <c r="AQ3892">
        <f>VLOOKUP(M3892,spp!A:H,8,FALSE)</f>
        <v>3.4</v>
      </c>
      <c r="AR3892" t="str">
        <f>VLOOKUP(M3892,spp!A:K,10,FALSE)</f>
        <v>Depredador</v>
      </c>
      <c r="AS3892" t="str">
        <f>VLOOKUP(M3892,spp!A:L,12,FALSE)</f>
        <v>LC</v>
      </c>
    </row>
    <row r="3893" spans="1:45" x14ac:dyDescent="0.3">
      <c r="A3893">
        <v>31</v>
      </c>
      <c r="B3893" s="2" t="s">
        <v>1113</v>
      </c>
      <c r="C3893" s="2" t="s">
        <v>1299</v>
      </c>
      <c r="D3893" s="2" t="s">
        <v>1303</v>
      </c>
      <c r="E3893" s="2" t="s">
        <v>1402</v>
      </c>
      <c r="F3893">
        <v>1</v>
      </c>
      <c r="G3893" s="1">
        <v>41676</v>
      </c>
      <c r="H3893" s="61">
        <v>2014</v>
      </c>
      <c r="I3893" s="5" t="s">
        <v>986</v>
      </c>
      <c r="J3893" s="1">
        <v>41681</v>
      </c>
      <c r="K3893" s="66">
        <v>2.1</v>
      </c>
      <c r="L3893" t="str">
        <f t="shared" si="442"/>
        <v>Somero</v>
      </c>
      <c r="M3893" s="2" t="s">
        <v>1020</v>
      </c>
      <c r="N3893" t="str">
        <f>VLOOKUP(M3893,spp!A:B,2,FALSE)</f>
        <v>Plagiotremus azaleus</v>
      </c>
      <c r="O3893">
        <f t="shared" si="441"/>
        <v>3</v>
      </c>
      <c r="P3893">
        <v>3</v>
      </c>
      <c r="AJ3893">
        <f>VLOOKUP(M3893,spp!A:C,3,FALSE)</f>
        <v>4</v>
      </c>
      <c r="AK3893">
        <f>VLOOKUP(M3893,spp!A:D,4,FALSE)</f>
        <v>3</v>
      </c>
      <c r="AL3893">
        <f t="shared" si="436"/>
        <v>187.5</v>
      </c>
      <c r="AM3893">
        <f t="shared" si="437"/>
        <v>4.6875</v>
      </c>
      <c r="AN3893">
        <f t="shared" si="438"/>
        <v>46.875</v>
      </c>
      <c r="AO3893">
        <f t="shared" si="439"/>
        <v>4.6875E-2</v>
      </c>
      <c r="AP3893">
        <f t="shared" si="440"/>
        <v>0.06</v>
      </c>
      <c r="AQ3893">
        <f>VLOOKUP(M3893,spp!A:H,8,FALSE)</f>
        <v>4</v>
      </c>
      <c r="AR3893" t="str">
        <f>VLOOKUP(M3893,spp!A:K,10,FALSE)</f>
        <v>Depredador Tope</v>
      </c>
      <c r="AS3893" t="str">
        <f>VLOOKUP(M3893,spp!A:L,12,FALSE)</f>
        <v>LC</v>
      </c>
    </row>
    <row r="3894" spans="1:45" x14ac:dyDescent="0.3">
      <c r="A3894">
        <v>31</v>
      </c>
      <c r="B3894" s="2" t="s">
        <v>1113</v>
      </c>
      <c r="C3894" s="2" t="s">
        <v>1299</v>
      </c>
      <c r="D3894" s="2" t="s">
        <v>1303</v>
      </c>
      <c r="E3894" s="2" t="s">
        <v>1402</v>
      </c>
      <c r="F3894">
        <v>1</v>
      </c>
      <c r="G3894" s="1">
        <v>41676</v>
      </c>
      <c r="H3894" s="61">
        <v>2014</v>
      </c>
      <c r="I3894" s="5" t="s">
        <v>986</v>
      </c>
      <c r="J3894" s="1">
        <v>41681</v>
      </c>
      <c r="K3894" s="66">
        <v>2.1</v>
      </c>
      <c r="L3894" t="str">
        <f t="shared" si="442"/>
        <v>Somero</v>
      </c>
      <c r="M3894" s="2" t="s">
        <v>1027</v>
      </c>
      <c r="N3894" t="str">
        <f>VLOOKUP(M3894,spp!A:B,2,FALSE)</f>
        <v>Halichoeres notospilus</v>
      </c>
      <c r="O3894">
        <f t="shared" si="441"/>
        <v>2</v>
      </c>
      <c r="Q3894">
        <v>2</v>
      </c>
      <c r="AJ3894">
        <f>VLOOKUP(M3894,spp!A:C,3,FALSE)</f>
        <v>1.26E-2</v>
      </c>
      <c r="AK3894">
        <f>VLOOKUP(M3894,spp!A:D,4,FALSE)</f>
        <v>3</v>
      </c>
      <c r="AL3894">
        <f t="shared" si="436"/>
        <v>10.63125</v>
      </c>
      <c r="AM3894">
        <f t="shared" si="437"/>
        <v>0.26578124999999997</v>
      </c>
      <c r="AN3894">
        <f t="shared" si="438"/>
        <v>2.6578124999999995</v>
      </c>
      <c r="AO3894">
        <f t="shared" si="439"/>
        <v>2.6578124999999996E-3</v>
      </c>
      <c r="AP3894">
        <f t="shared" si="440"/>
        <v>0.04</v>
      </c>
      <c r="AQ3894">
        <f>VLOOKUP(M3894,spp!A:H,8,FALSE)</f>
        <v>3.5</v>
      </c>
      <c r="AR3894" t="str">
        <f>VLOOKUP(M3894,spp!A:K,10,FALSE)</f>
        <v>Depredador</v>
      </c>
      <c r="AS3894" t="str">
        <f>VLOOKUP(M3894,spp!A:L,12,FALSE)</f>
        <v>LC</v>
      </c>
    </row>
    <row r="3895" spans="1:45" x14ac:dyDescent="0.3">
      <c r="A3895">
        <v>31</v>
      </c>
      <c r="B3895" s="2" t="s">
        <v>1113</v>
      </c>
      <c r="C3895" s="2" t="s">
        <v>1299</v>
      </c>
      <c r="D3895" s="2" t="s">
        <v>1303</v>
      </c>
      <c r="E3895" s="2" t="s">
        <v>1402</v>
      </c>
      <c r="F3895">
        <v>1</v>
      </c>
      <c r="G3895" s="1">
        <v>41676</v>
      </c>
      <c r="H3895" s="61">
        <v>2014</v>
      </c>
      <c r="I3895" s="5" t="s">
        <v>986</v>
      </c>
      <c r="J3895" s="1">
        <v>41681</v>
      </c>
      <c r="K3895" s="66">
        <v>2.1</v>
      </c>
      <c r="L3895" t="str">
        <f t="shared" si="442"/>
        <v>Somero</v>
      </c>
      <c r="M3895" s="2" t="s">
        <v>1082</v>
      </c>
      <c r="N3895" t="str">
        <f>VLOOKUP(M3895,spp!A:B,2,FALSE)</f>
        <v>Apogon dovii</v>
      </c>
      <c r="O3895">
        <f t="shared" si="441"/>
        <v>1</v>
      </c>
      <c r="Q3895">
        <v>1</v>
      </c>
      <c r="AJ3895">
        <f>VLOOKUP(M3895,spp!A:C,3,FALSE)</f>
        <v>1.41E-2</v>
      </c>
      <c r="AK3895">
        <f>VLOOKUP(M3895,spp!A:D,4,FALSE)</f>
        <v>3.1286</v>
      </c>
      <c r="AL3895">
        <f t="shared" si="436"/>
        <v>7.7078948475522351</v>
      </c>
      <c r="AM3895">
        <f t="shared" si="437"/>
        <v>0.19269737118880587</v>
      </c>
      <c r="AN3895">
        <f t="shared" si="438"/>
        <v>1.9269737118880585</v>
      </c>
      <c r="AO3895">
        <f t="shared" si="439"/>
        <v>1.9269737118880585E-3</v>
      </c>
      <c r="AP3895">
        <f t="shared" si="440"/>
        <v>0.02</v>
      </c>
      <c r="AQ3895">
        <f>VLOOKUP(M3895,spp!A:H,8,FALSE)</f>
        <v>3.4</v>
      </c>
      <c r="AR3895" t="str">
        <f>VLOOKUP(M3895,spp!A:K,10,FALSE)</f>
        <v>Planctívoro</v>
      </c>
      <c r="AS3895" t="str">
        <f>VLOOKUP(M3895,spp!A:L,12,FALSE)</f>
        <v>LC</v>
      </c>
    </row>
    <row r="3896" spans="1:45" x14ac:dyDescent="0.3">
      <c r="A3896">
        <v>31</v>
      </c>
      <c r="B3896" s="2" t="s">
        <v>1113</v>
      </c>
      <c r="C3896" s="2" t="s">
        <v>1299</v>
      </c>
      <c r="D3896" s="2" t="s">
        <v>1303</v>
      </c>
      <c r="E3896" s="2" t="s">
        <v>1402</v>
      </c>
      <c r="F3896">
        <v>1</v>
      </c>
      <c r="G3896" s="1">
        <v>41676</v>
      </c>
      <c r="H3896" s="61">
        <v>2014</v>
      </c>
      <c r="I3896" s="5" t="s">
        <v>986</v>
      </c>
      <c r="J3896" s="1">
        <v>41681</v>
      </c>
      <c r="K3896" s="66">
        <v>2.1</v>
      </c>
      <c r="L3896" t="str">
        <f t="shared" si="442"/>
        <v>Somero</v>
      </c>
      <c r="M3896" s="2" t="s">
        <v>1125</v>
      </c>
      <c r="N3896" t="str">
        <f>VLOOKUP(M3896,spp!A:B,2,FALSE)</f>
        <v>Diodon holocanthus</v>
      </c>
      <c r="O3896">
        <f t="shared" si="441"/>
        <v>1</v>
      </c>
      <c r="S3896">
        <v>1</v>
      </c>
      <c r="AJ3896">
        <f>VLOOKUP(M3896,spp!A:C,3,FALSE)</f>
        <v>2</v>
      </c>
      <c r="AK3896">
        <f>VLOOKUP(M3896,spp!A:D,4,FALSE)</f>
        <v>3</v>
      </c>
      <c r="AL3896">
        <f t="shared" si="436"/>
        <v>10718.75</v>
      </c>
      <c r="AM3896">
        <f t="shared" si="437"/>
        <v>267.96875</v>
      </c>
      <c r="AN3896">
        <f t="shared" si="438"/>
        <v>2679.6875</v>
      </c>
      <c r="AO3896">
        <f t="shared" si="439"/>
        <v>2.6796875</v>
      </c>
      <c r="AP3896">
        <f t="shared" si="440"/>
        <v>0.02</v>
      </c>
      <c r="AQ3896">
        <f>VLOOKUP(M3896,spp!A:H,8,FALSE)</f>
        <v>3.3</v>
      </c>
      <c r="AR3896" t="str">
        <f>VLOOKUP(M3896,spp!A:K,10,FALSE)</f>
        <v>Depredador</v>
      </c>
      <c r="AS3896" t="str">
        <f>VLOOKUP(M3896,spp!A:L,12,FALSE)</f>
        <v>NE</v>
      </c>
    </row>
    <row r="3897" spans="1:45" x14ac:dyDescent="0.3">
      <c r="A3897">
        <v>31</v>
      </c>
      <c r="B3897" s="2" t="s">
        <v>1113</v>
      </c>
      <c r="C3897" s="2" t="s">
        <v>1299</v>
      </c>
      <c r="D3897" s="2" t="s">
        <v>1303</v>
      </c>
      <c r="E3897" s="2" t="s">
        <v>1402</v>
      </c>
      <c r="F3897">
        <v>1</v>
      </c>
      <c r="G3897" s="1">
        <v>41676</v>
      </c>
      <c r="H3897" s="61">
        <v>2014</v>
      </c>
      <c r="I3897" s="5" t="s">
        <v>986</v>
      </c>
      <c r="J3897" s="1">
        <v>41681</v>
      </c>
      <c r="K3897" s="66">
        <v>2.1</v>
      </c>
      <c r="L3897" t="str">
        <f t="shared" si="442"/>
        <v>Somero</v>
      </c>
      <c r="M3897" s="2" t="s">
        <v>1017</v>
      </c>
      <c r="N3897" t="str">
        <f>VLOOKUP(M3897,spp!A:B,2,FALSE)</f>
        <v>Halichoeres dispilus</v>
      </c>
      <c r="O3897">
        <f t="shared" si="441"/>
        <v>2</v>
      </c>
      <c r="Q3897">
        <v>2</v>
      </c>
      <c r="AJ3897">
        <f>VLOOKUP(M3897,spp!A:C,3,FALSE)</f>
        <v>1.26E-2</v>
      </c>
      <c r="AK3897">
        <f>VLOOKUP(M3897,spp!A:D,4,FALSE)</f>
        <v>3</v>
      </c>
      <c r="AL3897">
        <f t="shared" si="436"/>
        <v>10.63125</v>
      </c>
      <c r="AM3897">
        <f t="shared" si="437"/>
        <v>0.26578124999999997</v>
      </c>
      <c r="AN3897">
        <f t="shared" si="438"/>
        <v>2.6578124999999995</v>
      </c>
      <c r="AO3897">
        <f t="shared" si="439"/>
        <v>2.6578124999999996E-3</v>
      </c>
      <c r="AP3897">
        <f t="shared" si="440"/>
        <v>0.04</v>
      </c>
      <c r="AQ3897">
        <f>VLOOKUP(M3897,spp!A:H,8,FALSE)</f>
        <v>3.9</v>
      </c>
      <c r="AR3897" t="str">
        <f>VLOOKUP(M3897,spp!A:K,10,FALSE)</f>
        <v>Depredador</v>
      </c>
      <c r="AS3897" t="str">
        <f>VLOOKUP(M3897,spp!A:L,12,FALSE)</f>
        <v>LC</v>
      </c>
    </row>
    <row r="3898" spans="1:45" x14ac:dyDescent="0.3">
      <c r="A3898">
        <v>31</v>
      </c>
      <c r="B3898" s="2" t="s">
        <v>1113</v>
      </c>
      <c r="C3898" s="2" t="s">
        <v>1299</v>
      </c>
      <c r="D3898" s="2" t="s">
        <v>1303</v>
      </c>
      <c r="E3898" s="2" t="s">
        <v>1402</v>
      </c>
      <c r="F3898">
        <v>1</v>
      </c>
      <c r="G3898" s="1">
        <v>41676</v>
      </c>
      <c r="H3898" s="61">
        <v>2014</v>
      </c>
      <c r="I3898" s="5" t="s">
        <v>986</v>
      </c>
      <c r="J3898" s="1">
        <v>41681</v>
      </c>
      <c r="K3898" s="66">
        <v>2.1</v>
      </c>
      <c r="L3898" t="str">
        <f t="shared" si="442"/>
        <v>Somero</v>
      </c>
      <c r="M3898" s="2" t="s">
        <v>1026</v>
      </c>
      <c r="N3898" t="str">
        <f>VLOOKUP(M3898,spp!A:B,2,FALSE)</f>
        <v>Microspathodon dorsalis</v>
      </c>
      <c r="O3898">
        <f t="shared" si="441"/>
        <v>1</v>
      </c>
      <c r="S3898">
        <v>1</v>
      </c>
      <c r="AJ3898">
        <f>VLOOKUP(M3898,spp!A:C,3,FALSE)</f>
        <v>2</v>
      </c>
      <c r="AK3898">
        <f>VLOOKUP(M3898,spp!A:D,4,FALSE)</f>
        <v>3</v>
      </c>
      <c r="AL3898">
        <f t="shared" si="436"/>
        <v>10718.75</v>
      </c>
      <c r="AM3898">
        <f t="shared" si="437"/>
        <v>267.96875</v>
      </c>
      <c r="AN3898">
        <f t="shared" si="438"/>
        <v>2679.6875</v>
      </c>
      <c r="AO3898">
        <f t="shared" si="439"/>
        <v>2.6796875</v>
      </c>
      <c r="AP3898">
        <f t="shared" si="440"/>
        <v>0.02</v>
      </c>
      <c r="AQ3898">
        <f>VLOOKUP(M3898,spp!A:H,8,FALSE)</f>
        <v>2.1</v>
      </c>
      <c r="AR3898" t="str">
        <f>VLOOKUP(M3898,spp!A:K,10,FALSE)</f>
        <v>Herbívoro</v>
      </c>
      <c r="AS3898" t="str">
        <f>VLOOKUP(M3898,spp!A:L,12,FALSE)</f>
        <v>LC</v>
      </c>
    </row>
    <row r="3899" spans="1:45" x14ac:dyDescent="0.3">
      <c r="A3899">
        <v>31</v>
      </c>
      <c r="B3899" s="2" t="s">
        <v>1113</v>
      </c>
      <c r="C3899" s="2" t="s">
        <v>1299</v>
      </c>
      <c r="D3899" s="2" t="s">
        <v>1303</v>
      </c>
      <c r="E3899" s="2" t="s">
        <v>1402</v>
      </c>
      <c r="F3899">
        <v>1</v>
      </c>
      <c r="G3899" s="1">
        <v>41676</v>
      </c>
      <c r="H3899" s="61">
        <v>2014</v>
      </c>
      <c r="I3899" s="5" t="s">
        <v>986</v>
      </c>
      <c r="J3899" s="1">
        <v>41681</v>
      </c>
      <c r="K3899" s="66">
        <v>2.1</v>
      </c>
      <c r="L3899" t="str">
        <f t="shared" si="442"/>
        <v>Somero</v>
      </c>
      <c r="M3899" s="2" t="s">
        <v>1050</v>
      </c>
      <c r="N3899" t="str">
        <f>VLOOKUP(M3899,spp!A:B,2,FALSE)</f>
        <v>Stegastes flavilatus</v>
      </c>
      <c r="O3899">
        <f t="shared" si="441"/>
        <v>3</v>
      </c>
      <c r="R3899">
        <v>3</v>
      </c>
      <c r="AJ3899">
        <f>VLOOKUP(M3899,spp!A:C,3,FALSE)</f>
        <v>3.49E-2</v>
      </c>
      <c r="AK3899">
        <f>VLOOKUP(M3899,spp!A:D,4,FALSE)</f>
        <v>2</v>
      </c>
      <c r="AL3899">
        <f t="shared" si="436"/>
        <v>16.359375</v>
      </c>
      <c r="AM3899">
        <f t="shared" si="437"/>
        <v>0.40898437500000001</v>
      </c>
      <c r="AN3899">
        <f t="shared" si="438"/>
        <v>4.08984375</v>
      </c>
      <c r="AO3899">
        <f t="shared" si="439"/>
        <v>4.0898437499999997E-3</v>
      </c>
      <c r="AP3899">
        <f t="shared" si="440"/>
        <v>0.06</v>
      </c>
      <c r="AQ3899">
        <f>VLOOKUP(M3899,spp!A:H,8,FALSE)</f>
        <v>2</v>
      </c>
      <c r="AR3899" t="str">
        <f>VLOOKUP(M3899,spp!A:K,10,FALSE)</f>
        <v>Herbívoro</v>
      </c>
      <c r="AS3899" t="str">
        <f>VLOOKUP(M3899,spp!A:L,12,FALSE)</f>
        <v>LC</v>
      </c>
    </row>
    <row r="3900" spans="1:45" x14ac:dyDescent="0.3">
      <c r="A3900">
        <v>31</v>
      </c>
      <c r="B3900" s="2" t="s">
        <v>1113</v>
      </c>
      <c r="C3900" s="2" t="s">
        <v>1299</v>
      </c>
      <c r="D3900" s="2" t="s">
        <v>1303</v>
      </c>
      <c r="E3900" s="2" t="s">
        <v>1402</v>
      </c>
      <c r="F3900">
        <v>1</v>
      </c>
      <c r="G3900" s="1">
        <v>41676</v>
      </c>
      <c r="H3900" s="61">
        <v>2014</v>
      </c>
      <c r="I3900" s="5" t="s">
        <v>986</v>
      </c>
      <c r="J3900" s="1">
        <v>41681</v>
      </c>
      <c r="K3900" s="66">
        <v>2.1</v>
      </c>
      <c r="L3900" t="str">
        <f t="shared" si="442"/>
        <v>Somero</v>
      </c>
      <c r="M3900" s="2" t="s">
        <v>1021</v>
      </c>
      <c r="N3900" t="str">
        <f>VLOOKUP(M3900,spp!A:B,2,FALSE)</f>
        <v>Johnrandallia nigrirostris</v>
      </c>
      <c r="O3900">
        <f t="shared" si="441"/>
        <v>1</v>
      </c>
      <c r="R3900">
        <v>1</v>
      </c>
      <c r="AJ3900">
        <f>VLOOKUP(M3900,spp!A:C,3,FALSE)</f>
        <v>2</v>
      </c>
      <c r="AK3900">
        <f>VLOOKUP(M3900,spp!A:D,4,FALSE)</f>
        <v>3</v>
      </c>
      <c r="AL3900">
        <f t="shared" si="436"/>
        <v>3906.25</v>
      </c>
      <c r="AM3900">
        <f t="shared" si="437"/>
        <v>97.65625</v>
      </c>
      <c r="AN3900">
        <f t="shared" si="438"/>
        <v>976.5625</v>
      </c>
      <c r="AO3900">
        <f t="shared" si="439"/>
        <v>0.9765625</v>
      </c>
      <c r="AP3900">
        <f t="shared" si="440"/>
        <v>0.02</v>
      </c>
      <c r="AQ3900">
        <f>VLOOKUP(M3900,spp!A:H,8,FALSE)</f>
        <v>3</v>
      </c>
      <c r="AR3900" t="str">
        <f>VLOOKUP(M3900,spp!A:K,10,FALSE)</f>
        <v>Depredador</v>
      </c>
      <c r="AS3900" t="str">
        <f>VLOOKUP(M3900,spp!A:L,12,FALSE)</f>
        <v>LC</v>
      </c>
    </row>
    <row r="3901" spans="1:45" x14ac:dyDescent="0.3">
      <c r="A3901">
        <v>31</v>
      </c>
      <c r="B3901" s="2" t="s">
        <v>1113</v>
      </c>
      <c r="C3901" s="2" t="s">
        <v>1299</v>
      </c>
      <c r="D3901" s="2" t="s">
        <v>1303</v>
      </c>
      <c r="E3901" s="2" t="s">
        <v>1402</v>
      </c>
      <c r="F3901">
        <v>2</v>
      </c>
      <c r="G3901" s="1">
        <v>41676</v>
      </c>
      <c r="H3901" s="61">
        <v>2014</v>
      </c>
      <c r="I3901" s="5" t="s">
        <v>986</v>
      </c>
      <c r="J3901" s="1">
        <v>41681</v>
      </c>
      <c r="K3901" s="66">
        <v>2.6</v>
      </c>
      <c r="L3901" t="str">
        <f t="shared" si="442"/>
        <v>Somero</v>
      </c>
      <c r="M3901" s="2" t="s">
        <v>1050</v>
      </c>
      <c r="N3901" t="str">
        <f>VLOOKUP(M3901,spp!A:B,2,FALSE)</f>
        <v>Stegastes flavilatus</v>
      </c>
      <c r="O3901">
        <f t="shared" si="441"/>
        <v>4</v>
      </c>
      <c r="R3901">
        <v>4</v>
      </c>
      <c r="AJ3901">
        <f>VLOOKUP(M3901,spp!A:C,3,FALSE)</f>
        <v>3.49E-2</v>
      </c>
      <c r="AK3901">
        <f>VLOOKUP(M3901,spp!A:D,4,FALSE)</f>
        <v>2</v>
      </c>
      <c r="AL3901">
        <f t="shared" si="436"/>
        <v>21.8125</v>
      </c>
      <c r="AM3901">
        <f t="shared" si="437"/>
        <v>0.54531249999999998</v>
      </c>
      <c r="AN3901">
        <f t="shared" si="438"/>
        <v>5.453125</v>
      </c>
      <c r="AO3901">
        <f t="shared" si="439"/>
        <v>5.4531249999999996E-3</v>
      </c>
      <c r="AP3901">
        <f t="shared" si="440"/>
        <v>0.08</v>
      </c>
      <c r="AQ3901">
        <f>VLOOKUP(M3901,spp!A:H,8,FALSE)</f>
        <v>2</v>
      </c>
      <c r="AR3901" t="str">
        <f>VLOOKUP(M3901,spp!A:K,10,FALSE)</f>
        <v>Herbívoro</v>
      </c>
      <c r="AS3901" t="str">
        <f>VLOOKUP(M3901,spp!A:L,12,FALSE)</f>
        <v>LC</v>
      </c>
    </row>
    <row r="3902" spans="1:45" x14ac:dyDescent="0.3">
      <c r="A3902">
        <v>31</v>
      </c>
      <c r="B3902" s="2" t="s">
        <v>1113</v>
      </c>
      <c r="C3902" s="2" t="s">
        <v>1299</v>
      </c>
      <c r="D3902" s="2" t="s">
        <v>1303</v>
      </c>
      <c r="E3902" s="2" t="s">
        <v>1402</v>
      </c>
      <c r="F3902">
        <v>2</v>
      </c>
      <c r="G3902" s="1">
        <v>41676</v>
      </c>
      <c r="H3902" s="61">
        <v>2014</v>
      </c>
      <c r="I3902" s="5" t="s">
        <v>986</v>
      </c>
      <c r="J3902" s="1">
        <v>41681</v>
      </c>
      <c r="K3902" s="66">
        <v>2.6</v>
      </c>
      <c r="L3902" t="str">
        <f t="shared" si="442"/>
        <v>Somero</v>
      </c>
      <c r="M3902" s="2" t="s">
        <v>1028</v>
      </c>
      <c r="N3902" t="str">
        <f>VLOOKUP(M3902,spp!A:B,2,FALSE)</f>
        <v>Thalassoma lucasanum</v>
      </c>
      <c r="O3902">
        <f t="shared" si="441"/>
        <v>1</v>
      </c>
      <c r="P3902">
        <v>1</v>
      </c>
      <c r="AJ3902">
        <f>VLOOKUP(M3902,spp!A:C,3,FALSE)</f>
        <v>1.261E-2</v>
      </c>
      <c r="AK3902">
        <f>VLOOKUP(M3902,spp!A:D,4,FALSE)</f>
        <v>2</v>
      </c>
      <c r="AL3902">
        <f t="shared" si="436"/>
        <v>7.8812499999999994E-2</v>
      </c>
      <c r="AM3902">
        <f t="shared" si="437"/>
        <v>1.9703124999999998E-3</v>
      </c>
      <c r="AN3902">
        <f t="shared" si="438"/>
        <v>1.9703124999999998E-2</v>
      </c>
      <c r="AO3902">
        <f t="shared" si="439"/>
        <v>1.9703125E-5</v>
      </c>
      <c r="AP3902">
        <f t="shared" si="440"/>
        <v>0.02</v>
      </c>
      <c r="AQ3902">
        <f>VLOOKUP(M3902,spp!A:H,8,FALSE)</f>
        <v>3.5</v>
      </c>
      <c r="AR3902" t="str">
        <f>VLOOKUP(M3902,spp!A:K,10,FALSE)</f>
        <v>Depredador</v>
      </c>
      <c r="AS3902" t="str">
        <f>VLOOKUP(M3902,spp!A:L,12,FALSE)</f>
        <v>LC</v>
      </c>
    </row>
    <row r="3903" spans="1:45" x14ac:dyDescent="0.3">
      <c r="A3903">
        <v>31</v>
      </c>
      <c r="B3903" s="2" t="s">
        <v>1113</v>
      </c>
      <c r="C3903" s="2" t="s">
        <v>1299</v>
      </c>
      <c r="D3903" s="2" t="s">
        <v>1303</v>
      </c>
      <c r="E3903" s="2" t="s">
        <v>1402</v>
      </c>
      <c r="F3903">
        <v>2</v>
      </c>
      <c r="G3903" s="1">
        <v>41676</v>
      </c>
      <c r="H3903" s="61">
        <v>2014</v>
      </c>
      <c r="I3903" s="5" t="s">
        <v>986</v>
      </c>
      <c r="J3903" s="1">
        <v>41681</v>
      </c>
      <c r="K3903" s="66">
        <v>2.6</v>
      </c>
      <c r="L3903" t="str">
        <f t="shared" si="442"/>
        <v>Somero</v>
      </c>
      <c r="M3903" s="2" t="s">
        <v>1017</v>
      </c>
      <c r="N3903" t="str">
        <f>VLOOKUP(M3903,spp!A:B,2,FALSE)</f>
        <v>Halichoeres dispilus</v>
      </c>
      <c r="O3903">
        <f>+SUM(P3903:AF3903)</f>
        <v>13</v>
      </c>
      <c r="P3903">
        <v>12</v>
      </c>
      <c r="Q3903">
        <v>1</v>
      </c>
      <c r="AJ3903">
        <f>VLOOKUP(M3903,spp!A:C,3,FALSE)</f>
        <v>1.26E-2</v>
      </c>
      <c r="AK3903">
        <f>VLOOKUP(M3903,spp!A:D,4,FALSE)</f>
        <v>3</v>
      </c>
      <c r="AL3903">
        <f t="shared" si="436"/>
        <v>7.6781249999999996</v>
      </c>
      <c r="AM3903">
        <f t="shared" si="437"/>
        <v>0.191953125</v>
      </c>
      <c r="AN3903">
        <f t="shared" si="438"/>
        <v>1.9195312499999999</v>
      </c>
      <c r="AO3903">
        <f t="shared" si="439"/>
        <v>1.91953125E-3</v>
      </c>
      <c r="AP3903">
        <f t="shared" si="440"/>
        <v>0.26</v>
      </c>
      <c r="AQ3903">
        <f>VLOOKUP(M3903,spp!A:H,8,FALSE)</f>
        <v>3.9</v>
      </c>
      <c r="AR3903" t="str">
        <f>VLOOKUP(M3903,spp!A:K,10,FALSE)</f>
        <v>Depredador</v>
      </c>
      <c r="AS3903" t="str">
        <f>VLOOKUP(M3903,spp!A:L,12,FALSE)</f>
        <v>LC</v>
      </c>
    </row>
    <row r="3904" spans="1:45" x14ac:dyDescent="0.3">
      <c r="A3904">
        <v>31</v>
      </c>
      <c r="B3904" s="2" t="s">
        <v>1113</v>
      </c>
      <c r="C3904" s="2" t="s">
        <v>1299</v>
      </c>
      <c r="D3904" s="2" t="s">
        <v>1303</v>
      </c>
      <c r="E3904" s="2" t="s">
        <v>1402</v>
      </c>
      <c r="F3904">
        <v>2</v>
      </c>
      <c r="G3904" s="1">
        <v>41676</v>
      </c>
      <c r="H3904" s="61">
        <v>2014</v>
      </c>
      <c r="I3904" s="5" t="s">
        <v>986</v>
      </c>
      <c r="J3904" s="1">
        <v>41681</v>
      </c>
      <c r="K3904" s="66">
        <v>2.6</v>
      </c>
      <c r="L3904" t="str">
        <f t="shared" si="442"/>
        <v>Somero</v>
      </c>
      <c r="M3904" s="2" t="s">
        <v>1026</v>
      </c>
      <c r="N3904" t="str">
        <f>VLOOKUP(M3904,spp!A:B,2,FALSE)</f>
        <v>Microspathodon dorsalis</v>
      </c>
      <c r="O3904">
        <f>+SUM(P3904:AF3904)</f>
        <v>3</v>
      </c>
      <c r="R3904">
        <v>3</v>
      </c>
      <c r="AJ3904">
        <f>VLOOKUP(M3904,spp!A:C,3,FALSE)</f>
        <v>2</v>
      </c>
      <c r="AK3904">
        <f>VLOOKUP(M3904,spp!A:D,4,FALSE)</f>
        <v>3</v>
      </c>
      <c r="AL3904">
        <f t="shared" si="436"/>
        <v>11718.75</v>
      </c>
      <c r="AM3904">
        <f t="shared" si="437"/>
        <v>292.96875</v>
      </c>
      <c r="AN3904">
        <f t="shared" si="438"/>
        <v>2929.6875</v>
      </c>
      <c r="AO3904">
        <f t="shared" si="439"/>
        <v>2.9296875</v>
      </c>
      <c r="AP3904">
        <f t="shared" si="440"/>
        <v>0.06</v>
      </c>
      <c r="AQ3904">
        <f>VLOOKUP(M3904,spp!A:H,8,FALSE)</f>
        <v>2.1</v>
      </c>
      <c r="AR3904" t="str">
        <f>VLOOKUP(M3904,spp!A:K,10,FALSE)</f>
        <v>Herbívoro</v>
      </c>
      <c r="AS3904" t="str">
        <f>VLOOKUP(M3904,spp!A:L,12,FALSE)</f>
        <v>LC</v>
      </c>
    </row>
    <row r="3905" spans="1:45" x14ac:dyDescent="0.3">
      <c r="A3905">
        <v>31</v>
      </c>
      <c r="B3905" s="2" t="s">
        <v>1113</v>
      </c>
      <c r="C3905" s="2" t="s">
        <v>1299</v>
      </c>
      <c r="D3905" s="2" t="s">
        <v>1303</v>
      </c>
      <c r="E3905" s="2" t="s">
        <v>1402</v>
      </c>
      <c r="F3905">
        <v>2</v>
      </c>
      <c r="G3905" s="1">
        <v>41676</v>
      </c>
      <c r="H3905" s="61">
        <v>2014</v>
      </c>
      <c r="I3905" s="5" t="s">
        <v>986</v>
      </c>
      <c r="J3905" s="1">
        <v>41681</v>
      </c>
      <c r="K3905" s="66">
        <v>2.6</v>
      </c>
      <c r="L3905" t="str">
        <f t="shared" si="442"/>
        <v>Somero</v>
      </c>
      <c r="M3905" s="2" t="s">
        <v>1054</v>
      </c>
      <c r="N3905" t="str">
        <f>VLOOKUP(M3905,spp!A:B,2,FALSE)</f>
        <v>Halichoeres nicholsi</v>
      </c>
      <c r="O3905">
        <f t="shared" si="441"/>
        <v>2</v>
      </c>
      <c r="P3905">
        <v>1</v>
      </c>
      <c r="R3905">
        <v>1</v>
      </c>
      <c r="AJ3905">
        <f>VLOOKUP(M3905,spp!A:C,3,FALSE)</f>
        <v>1.26E-2</v>
      </c>
      <c r="AK3905">
        <f>VLOOKUP(M3905,spp!A:D,4,FALSE)</f>
        <v>3</v>
      </c>
      <c r="AL3905">
        <f t="shared" si="436"/>
        <v>24.806249999999999</v>
      </c>
      <c r="AM3905">
        <f t="shared" si="437"/>
        <v>0.62015624999999996</v>
      </c>
      <c r="AN3905">
        <f t="shared" si="438"/>
        <v>6.2015624999999996</v>
      </c>
      <c r="AO3905">
        <f t="shared" si="439"/>
        <v>6.2015624999999996E-3</v>
      </c>
      <c r="AP3905">
        <f t="shared" si="440"/>
        <v>0.04</v>
      </c>
      <c r="AQ3905">
        <f>VLOOKUP(M3905,spp!A:H,8,FALSE)</f>
        <v>4</v>
      </c>
      <c r="AR3905" t="str">
        <f>VLOOKUP(M3905,spp!A:K,10,FALSE)</f>
        <v>Depredador Tope</v>
      </c>
      <c r="AS3905" t="str">
        <f>VLOOKUP(M3905,spp!A:L,12,FALSE)</f>
        <v>LC</v>
      </c>
    </row>
    <row r="3906" spans="1:45" x14ac:dyDescent="0.3">
      <c r="A3906">
        <v>31</v>
      </c>
      <c r="B3906" s="2" t="s">
        <v>1113</v>
      </c>
      <c r="C3906" s="2" t="s">
        <v>1299</v>
      </c>
      <c r="D3906" s="2" t="s">
        <v>1303</v>
      </c>
      <c r="E3906" s="2" t="s">
        <v>1402</v>
      </c>
      <c r="F3906">
        <v>2</v>
      </c>
      <c r="G3906" s="1">
        <v>41676</v>
      </c>
      <c r="H3906" s="61">
        <v>2014</v>
      </c>
      <c r="I3906" s="5" t="s">
        <v>986</v>
      </c>
      <c r="J3906" s="1">
        <v>41681</v>
      </c>
      <c r="K3906" s="66">
        <v>2.6</v>
      </c>
      <c r="L3906" t="str">
        <f t="shared" si="442"/>
        <v>Somero</v>
      </c>
      <c r="M3906" s="2" t="s">
        <v>1022</v>
      </c>
      <c r="N3906" t="str">
        <f>VLOOKUP(M3906,spp!A:B,2,FALSE)</f>
        <v>Epinephelus labriformis</v>
      </c>
      <c r="O3906">
        <f t="shared" si="441"/>
        <v>2</v>
      </c>
      <c r="S3906">
        <v>2</v>
      </c>
      <c r="AJ3906">
        <f>VLOOKUP(M3906,spp!A:C,3,FALSE)</f>
        <v>3</v>
      </c>
      <c r="AK3906">
        <f>VLOOKUP(M3906,spp!A:D,4,FALSE)</f>
        <v>2.9</v>
      </c>
      <c r="AL3906">
        <f t="shared" si="436"/>
        <v>24152.472237486432</v>
      </c>
      <c r="AM3906">
        <f t="shared" si="437"/>
        <v>603.81180593716078</v>
      </c>
      <c r="AN3906">
        <f t="shared" si="438"/>
        <v>6038.1180593716081</v>
      </c>
      <c r="AO3906">
        <f t="shared" si="439"/>
        <v>6.0381180593716079</v>
      </c>
      <c r="AP3906">
        <f t="shared" si="440"/>
        <v>0.04</v>
      </c>
      <c r="AQ3906">
        <f>VLOOKUP(M3906,spp!A:H,8,FALSE)</f>
        <v>4</v>
      </c>
      <c r="AR3906" t="str">
        <f>VLOOKUP(M3906,spp!A:K,10,FALSE)</f>
        <v>Depredador Tope</v>
      </c>
      <c r="AS3906" t="str">
        <f>VLOOKUP(M3906,spp!A:L,12,FALSE)</f>
        <v>LC</v>
      </c>
    </row>
    <row r="3907" spans="1:45" x14ac:dyDescent="0.3">
      <c r="A3907">
        <v>31</v>
      </c>
      <c r="B3907" s="2" t="s">
        <v>1113</v>
      </c>
      <c r="C3907" s="2" t="s">
        <v>1299</v>
      </c>
      <c r="D3907" s="2" t="s">
        <v>1303</v>
      </c>
      <c r="E3907" s="2" t="s">
        <v>1402</v>
      </c>
      <c r="F3907">
        <v>2</v>
      </c>
      <c r="G3907" s="1">
        <v>41676</v>
      </c>
      <c r="H3907" s="61">
        <v>2014</v>
      </c>
      <c r="I3907" s="5" t="s">
        <v>986</v>
      </c>
      <c r="J3907" s="1">
        <v>41681</v>
      </c>
      <c r="K3907" s="66">
        <v>2.6</v>
      </c>
      <c r="L3907" t="str">
        <f t="shared" si="442"/>
        <v>Somero</v>
      </c>
      <c r="M3907" s="2" t="s">
        <v>1036</v>
      </c>
      <c r="N3907" t="str">
        <f>VLOOKUP(M3907,spp!A:B,2,FALSE)</f>
        <v>Chaetodon humeralis</v>
      </c>
      <c r="O3907">
        <f t="shared" si="441"/>
        <v>2</v>
      </c>
      <c r="R3907">
        <v>2</v>
      </c>
      <c r="AJ3907">
        <f>VLOOKUP(M3907,spp!A:C,3,FALSE)</f>
        <v>2</v>
      </c>
      <c r="AK3907">
        <f>VLOOKUP(M3907,spp!A:D,4,FALSE)</f>
        <v>2.9895</v>
      </c>
      <c r="AL3907">
        <f t="shared" si="436"/>
        <v>7608.0345332026882</v>
      </c>
      <c r="AM3907">
        <f t="shared" si="437"/>
        <v>190.20086333006719</v>
      </c>
      <c r="AN3907">
        <f t="shared" si="438"/>
        <v>1902.008633300672</v>
      </c>
      <c r="AO3907">
        <f t="shared" si="439"/>
        <v>1.902008633300672</v>
      </c>
      <c r="AP3907">
        <f t="shared" si="440"/>
        <v>0.04</v>
      </c>
      <c r="AQ3907">
        <f>VLOOKUP(M3907,spp!A:H,8,FALSE)</f>
        <v>2.7</v>
      </c>
      <c r="AR3907" t="str">
        <f>VLOOKUP(M3907,spp!A:K,10,FALSE)</f>
        <v>Herbívoro</v>
      </c>
      <c r="AS3907" t="str">
        <f>VLOOKUP(M3907,spp!A:L,12,FALSE)</f>
        <v>LC</v>
      </c>
    </row>
    <row r="3908" spans="1:45" x14ac:dyDescent="0.3">
      <c r="A3908">
        <v>31</v>
      </c>
      <c r="B3908" s="2" t="s">
        <v>1113</v>
      </c>
      <c r="C3908" s="2" t="s">
        <v>1299</v>
      </c>
      <c r="D3908" s="2" t="s">
        <v>1303</v>
      </c>
      <c r="E3908" s="2" t="s">
        <v>1402</v>
      </c>
      <c r="F3908">
        <v>2</v>
      </c>
      <c r="G3908" s="1">
        <v>41676</v>
      </c>
      <c r="H3908" s="61">
        <v>2014</v>
      </c>
      <c r="I3908" s="5" t="s">
        <v>986</v>
      </c>
      <c r="J3908" s="1">
        <v>41681</v>
      </c>
      <c r="K3908" s="66">
        <v>2.6</v>
      </c>
      <c r="L3908" t="str">
        <f t="shared" si="442"/>
        <v>Somero</v>
      </c>
      <c r="M3908" s="2" t="s">
        <v>1033</v>
      </c>
      <c r="N3908" t="str">
        <f>VLOOKUP(M3908,spp!A:B,2,FALSE)</f>
        <v>Cephalopholis panamensis</v>
      </c>
      <c r="O3908">
        <f t="shared" si="441"/>
        <v>2</v>
      </c>
      <c r="R3908">
        <v>1</v>
      </c>
      <c r="S3908">
        <v>1</v>
      </c>
      <c r="AJ3908">
        <f>VLOOKUP(M3908,spp!A:C,3,FALSE)</f>
        <v>2</v>
      </c>
      <c r="AK3908">
        <f>VLOOKUP(M3908,spp!A:D,4,FALSE)</f>
        <v>3</v>
      </c>
      <c r="AL3908">
        <f t="shared" ref="AL3908:AL3971" si="443">((AJ3908*$P$2^AK3908)*P3908)+((AJ3908*$Q$2^AK3908)*Q3908)+((AJ3908*$R$2^AK3908)*R3908)+((AJ3908*$S$2^AK3908)*S3908)+((AJ3908*$T$2^AK3908)*T3908)+((AJ3908*$U$2^AK3908)*U3908)+((AJ3908*$V$2^AK3908)*V3908)+((AJ3908*$W$2^AK3908)*W3908)+((AJ3908*$X$2^AK3908)*X3908)+((AJ3908*$Y$2^AK3908)*Y3908)+((AJ3908*$Z$2^AK3908)*Z3908)+((AJ3908*$AA$2^AK3908)*AA3908)+((AJ3908*$AB$2^AK3908)*AB3908)+ ((AJ3908*$AC$2^AK3908)*AC3908)+((AJ3908*$AD$2^AK3908)*AD3908)+((AJ3908*$AE$2^AK3908)*AE3908)+((AJ3908*$AF$2^AK3908)*AF3908)+((AJ3908*$AG$2^AK3908)*AG3908)+((AJ3908*$AH$2^AK3908)*AH3908)</f>
        <v>14625</v>
      </c>
      <c r="AM3908">
        <f t="shared" ref="AM3908:AM3971" si="444">AL3908/40</f>
        <v>365.625</v>
      </c>
      <c r="AN3908">
        <f t="shared" ref="AN3908:AN3971" si="445">AM3908*10</f>
        <v>3656.25</v>
      </c>
      <c r="AO3908">
        <f t="shared" ref="AO3908:AO3971" si="446">AN3908/1000</f>
        <v>3.65625</v>
      </c>
      <c r="AP3908">
        <f t="shared" ref="AP3908:AP3971" si="447">O3908/$C$1</f>
        <v>0.04</v>
      </c>
      <c r="AQ3908">
        <f>VLOOKUP(M3908,spp!A:H,8,FALSE)</f>
        <v>4</v>
      </c>
      <c r="AR3908" t="str">
        <f>VLOOKUP(M3908,spp!A:K,10,FALSE)</f>
        <v>Depredador Tope</v>
      </c>
      <c r="AS3908" t="str">
        <f>VLOOKUP(M3908,spp!A:L,12,FALSE)</f>
        <v>LC</v>
      </c>
    </row>
    <row r="3909" spans="1:45" x14ac:dyDescent="0.3">
      <c r="A3909">
        <v>31</v>
      </c>
      <c r="B3909" s="2" t="s">
        <v>1113</v>
      </c>
      <c r="C3909" s="2" t="s">
        <v>1299</v>
      </c>
      <c r="D3909" s="2" t="s">
        <v>1303</v>
      </c>
      <c r="E3909" s="2" t="s">
        <v>1402</v>
      </c>
      <c r="F3909">
        <v>2</v>
      </c>
      <c r="G3909" s="1">
        <v>41676</v>
      </c>
      <c r="H3909" s="61">
        <v>2014</v>
      </c>
      <c r="I3909" s="5" t="s">
        <v>986</v>
      </c>
      <c r="J3909" s="1">
        <v>41681</v>
      </c>
      <c r="K3909" s="66">
        <v>2.6</v>
      </c>
      <c r="L3909" t="str">
        <f t="shared" si="442"/>
        <v>Somero</v>
      </c>
      <c r="M3909" s="2" t="s">
        <v>1019</v>
      </c>
      <c r="N3909" t="str">
        <f>VLOOKUP(M3909,spp!A:B,2,FALSE)</f>
        <v>Stegastes acapulcoensis</v>
      </c>
      <c r="O3909">
        <f>+SUM(P3909:AF3909)</f>
        <v>2</v>
      </c>
      <c r="P3909">
        <v>1</v>
      </c>
      <c r="Q3909">
        <v>1</v>
      </c>
      <c r="AJ3909">
        <f>VLOOKUP(M3909,spp!A:C,3,FALSE)</f>
        <v>3.49E-2</v>
      </c>
      <c r="AK3909">
        <f>VLOOKUP(M3909,spp!A:D,4,FALSE)</f>
        <v>2</v>
      </c>
      <c r="AL3909">
        <f t="shared" si="443"/>
        <v>2.1812499999999999</v>
      </c>
      <c r="AM3909">
        <f t="shared" si="444"/>
        <v>5.4531249999999996E-2</v>
      </c>
      <c r="AN3909">
        <f t="shared" si="445"/>
        <v>0.54531249999999998</v>
      </c>
      <c r="AO3909">
        <f t="shared" si="446"/>
        <v>5.4531250000000001E-4</v>
      </c>
      <c r="AP3909">
        <f t="shared" si="447"/>
        <v>0.04</v>
      </c>
      <c r="AQ3909">
        <f>VLOOKUP(M3909,spp!A:H,8,FALSE)</f>
        <v>2</v>
      </c>
      <c r="AR3909" t="str">
        <f>VLOOKUP(M3909,spp!A:K,10,FALSE)</f>
        <v>Herbívoro</v>
      </c>
      <c r="AS3909" t="str">
        <f>VLOOKUP(M3909,spp!A:L,12,FALSE)</f>
        <v>LC</v>
      </c>
    </row>
    <row r="3910" spans="1:45" x14ac:dyDescent="0.3">
      <c r="A3910">
        <v>31</v>
      </c>
      <c r="B3910" s="2" t="s">
        <v>1113</v>
      </c>
      <c r="C3910" s="2" t="s">
        <v>1299</v>
      </c>
      <c r="D3910" s="2" t="s">
        <v>1303</v>
      </c>
      <c r="E3910" s="2" t="s">
        <v>1402</v>
      </c>
      <c r="F3910">
        <v>2</v>
      </c>
      <c r="G3910" s="1">
        <v>41676</v>
      </c>
      <c r="H3910" s="61">
        <v>2014</v>
      </c>
      <c r="I3910" s="5" t="s">
        <v>986</v>
      </c>
      <c r="J3910" s="1">
        <v>41681</v>
      </c>
      <c r="K3910" s="66">
        <v>2.6</v>
      </c>
      <c r="L3910" t="str">
        <f t="shared" si="442"/>
        <v>Somero</v>
      </c>
      <c r="M3910" s="2" t="s">
        <v>1041</v>
      </c>
      <c r="N3910" t="str">
        <f>VLOOKUP(M3910,spp!A:B,2,FALSE)</f>
        <v>Chromis atrilobata</v>
      </c>
      <c r="O3910">
        <f>+SUM(P3910:AF3910)</f>
        <v>80</v>
      </c>
      <c r="P3910">
        <v>80</v>
      </c>
      <c r="AJ3910">
        <f>VLOOKUP(M3910,spp!A:C,3,FALSE)</f>
        <v>5</v>
      </c>
      <c r="AK3910">
        <f>VLOOKUP(M3910,spp!A:D,4,FALSE)</f>
        <v>3.41655</v>
      </c>
      <c r="AL3910">
        <f t="shared" si="443"/>
        <v>9154.6538558475604</v>
      </c>
      <c r="AM3910">
        <f t="shared" si="444"/>
        <v>228.86634639618902</v>
      </c>
      <c r="AN3910">
        <f t="shared" si="445"/>
        <v>2288.6634639618901</v>
      </c>
      <c r="AO3910">
        <f t="shared" si="446"/>
        <v>2.2886634639618899</v>
      </c>
      <c r="AP3910">
        <f t="shared" si="447"/>
        <v>1.6</v>
      </c>
      <c r="AQ3910">
        <f>VLOOKUP(M3910,spp!A:H,8,FALSE)</f>
        <v>3.4</v>
      </c>
      <c r="AR3910" t="str">
        <f>VLOOKUP(M3910,spp!A:K,10,FALSE)</f>
        <v>Planctívoro</v>
      </c>
      <c r="AS3910" t="str">
        <f>VLOOKUP(M3910,spp!A:L,12,FALSE)</f>
        <v>LC</v>
      </c>
    </row>
    <row r="3911" spans="1:45" x14ac:dyDescent="0.3">
      <c r="A3911">
        <v>31</v>
      </c>
      <c r="B3911" s="2" t="s">
        <v>1113</v>
      </c>
      <c r="C3911" s="2" t="s">
        <v>1299</v>
      </c>
      <c r="D3911" s="2" t="s">
        <v>1303</v>
      </c>
      <c r="E3911" s="2" t="s">
        <v>1402</v>
      </c>
      <c r="F3911">
        <v>2</v>
      </c>
      <c r="G3911" s="1">
        <v>41676</v>
      </c>
      <c r="H3911" s="61">
        <v>2014</v>
      </c>
      <c r="I3911" s="5" t="s">
        <v>986</v>
      </c>
      <c r="J3911" s="1">
        <v>41681</v>
      </c>
      <c r="K3911" s="66">
        <v>2.6</v>
      </c>
      <c r="L3911" t="str">
        <f t="shared" si="442"/>
        <v>Somero</v>
      </c>
      <c r="M3911" s="2" t="s">
        <v>1042</v>
      </c>
      <c r="N3911" t="str">
        <f>VLOOKUP(M3911,spp!A:B,2,FALSE)</f>
        <v>Bodianus diplotaenia</v>
      </c>
      <c r="O3911">
        <f t="shared" si="441"/>
        <v>32</v>
      </c>
      <c r="P3911">
        <v>30</v>
      </c>
      <c r="S3911">
        <v>1</v>
      </c>
      <c r="U3911">
        <v>1</v>
      </c>
      <c r="AJ3911">
        <f>VLOOKUP(M3911,spp!A:C,3,FALSE)</f>
        <v>2.01E-2</v>
      </c>
      <c r="AK3911">
        <f>VLOOKUP(M3911,spp!A:D,4,FALSE)</f>
        <v>2</v>
      </c>
      <c r="AL3911">
        <f t="shared" si="443"/>
        <v>34.546875</v>
      </c>
      <c r="AM3911">
        <f t="shared" si="444"/>
        <v>0.86367187499999998</v>
      </c>
      <c r="AN3911">
        <f t="shared" si="445"/>
        <v>8.63671875</v>
      </c>
      <c r="AO3911">
        <f t="shared" si="446"/>
        <v>8.6367187499999994E-3</v>
      </c>
      <c r="AP3911">
        <f t="shared" si="447"/>
        <v>0.64</v>
      </c>
      <c r="AQ3911">
        <f>VLOOKUP(M3911,spp!A:H,8,FALSE)</f>
        <v>3.4</v>
      </c>
      <c r="AR3911" t="str">
        <f>VLOOKUP(M3911,spp!A:K,10,FALSE)</f>
        <v>Depredador</v>
      </c>
      <c r="AS3911" t="str">
        <f>VLOOKUP(M3911,spp!A:L,12,FALSE)</f>
        <v>LC</v>
      </c>
    </row>
    <row r="3912" spans="1:45" x14ac:dyDescent="0.3">
      <c r="A3912">
        <v>31</v>
      </c>
      <c r="B3912" s="2" t="s">
        <v>1113</v>
      </c>
      <c r="C3912" s="2" t="s">
        <v>1299</v>
      </c>
      <c r="D3912" s="2" t="s">
        <v>1303</v>
      </c>
      <c r="E3912" s="2" t="s">
        <v>1402</v>
      </c>
      <c r="F3912">
        <v>2</v>
      </c>
      <c r="G3912" s="1">
        <v>41676</v>
      </c>
      <c r="H3912" s="61">
        <v>2014</v>
      </c>
      <c r="I3912" s="5" t="s">
        <v>986</v>
      </c>
      <c r="J3912" s="1">
        <v>41681</v>
      </c>
      <c r="K3912" s="66">
        <v>2.6</v>
      </c>
      <c r="L3912" t="str">
        <f t="shared" si="442"/>
        <v>Somero</v>
      </c>
      <c r="M3912" s="2" t="s">
        <v>1019</v>
      </c>
      <c r="N3912" t="str">
        <f>VLOOKUP(M3912,spp!A:B,2,FALSE)</f>
        <v>Stegastes acapulcoensis</v>
      </c>
      <c r="O3912">
        <f t="shared" si="441"/>
        <v>4</v>
      </c>
      <c r="P3912">
        <v>3</v>
      </c>
      <c r="R3912">
        <v>1</v>
      </c>
      <c r="AJ3912">
        <f>VLOOKUP(M3912,spp!A:C,3,FALSE)</f>
        <v>3.49E-2</v>
      </c>
      <c r="AK3912">
        <f>VLOOKUP(M3912,spp!A:D,4,FALSE)</f>
        <v>2</v>
      </c>
      <c r="AL3912">
        <f t="shared" si="443"/>
        <v>6.1074999999999999</v>
      </c>
      <c r="AM3912">
        <f t="shared" si="444"/>
        <v>0.1526875</v>
      </c>
      <c r="AN3912">
        <f t="shared" si="445"/>
        <v>1.526875</v>
      </c>
      <c r="AO3912">
        <f t="shared" si="446"/>
        <v>1.526875E-3</v>
      </c>
      <c r="AP3912">
        <f t="shared" si="447"/>
        <v>0.08</v>
      </c>
      <c r="AQ3912">
        <f>VLOOKUP(M3912,spp!A:H,8,FALSE)</f>
        <v>2</v>
      </c>
      <c r="AR3912" t="str">
        <f>VLOOKUP(M3912,spp!A:K,10,FALSE)</f>
        <v>Herbívoro</v>
      </c>
      <c r="AS3912" t="str">
        <f>VLOOKUP(M3912,spp!A:L,12,FALSE)</f>
        <v>LC</v>
      </c>
    </row>
    <row r="3913" spans="1:45" x14ac:dyDescent="0.3">
      <c r="A3913">
        <v>31</v>
      </c>
      <c r="B3913" s="2" t="s">
        <v>1113</v>
      </c>
      <c r="C3913" s="2" t="s">
        <v>1299</v>
      </c>
      <c r="D3913" s="2" t="s">
        <v>1303</v>
      </c>
      <c r="E3913" s="2" t="s">
        <v>1402</v>
      </c>
      <c r="F3913">
        <v>3</v>
      </c>
      <c r="G3913" s="1">
        <v>41676</v>
      </c>
      <c r="H3913" s="61">
        <v>2014</v>
      </c>
      <c r="I3913" s="5" t="s">
        <v>986</v>
      </c>
      <c r="J3913" s="1">
        <v>41681</v>
      </c>
      <c r="K3913" s="66">
        <v>3.1</v>
      </c>
      <c r="L3913" t="str">
        <f t="shared" si="442"/>
        <v>Somero</v>
      </c>
      <c r="M3913" s="2" t="s">
        <v>1032</v>
      </c>
      <c r="N3913" t="str">
        <f>VLOOKUP(M3913,spp!A:B,2,FALSE)</f>
        <v>Lutjanus argentiventris</v>
      </c>
      <c r="O3913">
        <f t="shared" si="441"/>
        <v>3</v>
      </c>
      <c r="S3913">
        <v>2</v>
      </c>
      <c r="T3913">
        <v>1</v>
      </c>
      <c r="AJ3913">
        <f>VLOOKUP(M3913,spp!A:C,3,FALSE)</f>
        <v>1</v>
      </c>
      <c r="AK3913">
        <f>VLOOKUP(M3913,spp!A:D,4,FALSE)</f>
        <v>3</v>
      </c>
      <c r="AL3913">
        <f t="shared" si="443"/>
        <v>26343.75</v>
      </c>
      <c r="AM3913">
        <f t="shared" si="444"/>
        <v>658.59375</v>
      </c>
      <c r="AN3913">
        <f t="shared" si="445"/>
        <v>6585.9375</v>
      </c>
      <c r="AO3913">
        <f t="shared" si="446"/>
        <v>6.5859375</v>
      </c>
      <c r="AP3913">
        <f t="shared" si="447"/>
        <v>0.06</v>
      </c>
      <c r="AQ3913">
        <f>VLOOKUP(M3913,spp!A:H,8,FALSE)</f>
        <v>4</v>
      </c>
      <c r="AR3913" t="str">
        <f>VLOOKUP(M3913,spp!A:K,10,FALSE)</f>
        <v>Depredador Tope</v>
      </c>
      <c r="AS3913" t="str">
        <f>VLOOKUP(M3913,spp!A:L,12,FALSE)</f>
        <v>LC</v>
      </c>
    </row>
    <row r="3914" spans="1:45" x14ac:dyDescent="0.3">
      <c r="A3914">
        <v>31</v>
      </c>
      <c r="B3914" s="2" t="s">
        <v>1113</v>
      </c>
      <c r="C3914" s="2" t="s">
        <v>1299</v>
      </c>
      <c r="D3914" s="2" t="s">
        <v>1303</v>
      </c>
      <c r="E3914" s="2" t="s">
        <v>1402</v>
      </c>
      <c r="F3914">
        <v>3</v>
      </c>
      <c r="G3914" s="1">
        <v>41676</v>
      </c>
      <c r="H3914" s="61">
        <v>2014</v>
      </c>
      <c r="I3914" s="5" t="s">
        <v>986</v>
      </c>
      <c r="J3914" s="1">
        <v>41681</v>
      </c>
      <c r="K3914" s="66">
        <v>3.1</v>
      </c>
      <c r="L3914" t="str">
        <f t="shared" si="442"/>
        <v>Somero</v>
      </c>
      <c r="M3914" s="2" t="s">
        <v>1025</v>
      </c>
      <c r="N3914" t="str">
        <f>VLOOKUP(M3914,spp!A:B,2,FALSE)</f>
        <v>Abudefduf troschelii</v>
      </c>
      <c r="O3914">
        <f t="shared" si="441"/>
        <v>27</v>
      </c>
      <c r="S3914">
        <v>27</v>
      </c>
      <c r="AJ3914">
        <f>VLOOKUP(M3914,spp!A:C,3,FALSE)</f>
        <v>1.6E-2</v>
      </c>
      <c r="AK3914">
        <f>VLOOKUP(M3914,spp!A:D,4,FALSE)</f>
        <v>3</v>
      </c>
      <c r="AL3914">
        <f t="shared" si="443"/>
        <v>2315.25</v>
      </c>
      <c r="AM3914">
        <f t="shared" si="444"/>
        <v>57.881250000000001</v>
      </c>
      <c r="AN3914">
        <f t="shared" si="445"/>
        <v>578.8125</v>
      </c>
      <c r="AO3914">
        <f t="shared" si="446"/>
        <v>0.57881249999999995</v>
      </c>
      <c r="AP3914">
        <f t="shared" si="447"/>
        <v>0.54</v>
      </c>
      <c r="AQ3914">
        <f>VLOOKUP(M3914,spp!A:H,8,FALSE)</f>
        <v>3</v>
      </c>
      <c r="AR3914" t="str">
        <f>VLOOKUP(M3914,spp!A:K,10,FALSE)</f>
        <v>Planctívoro</v>
      </c>
      <c r="AS3914" t="str">
        <f>VLOOKUP(M3914,spp!A:L,12,FALSE)</f>
        <v>LC</v>
      </c>
    </row>
    <row r="3915" spans="1:45" x14ac:dyDescent="0.3">
      <c r="A3915">
        <v>31</v>
      </c>
      <c r="B3915" s="2" t="s">
        <v>1113</v>
      </c>
      <c r="C3915" s="2" t="s">
        <v>1299</v>
      </c>
      <c r="D3915" s="2" t="s">
        <v>1303</v>
      </c>
      <c r="E3915" s="2" t="s">
        <v>1402</v>
      </c>
      <c r="F3915">
        <v>3</v>
      </c>
      <c r="G3915" s="1">
        <v>41676</v>
      </c>
      <c r="H3915" s="61">
        <v>2014</v>
      </c>
      <c r="I3915" s="5" t="s">
        <v>986</v>
      </c>
      <c r="J3915" s="1">
        <v>41681</v>
      </c>
      <c r="K3915" s="66">
        <v>3.1</v>
      </c>
      <c r="L3915" t="str">
        <f t="shared" si="442"/>
        <v>Somero</v>
      </c>
      <c r="M3915" s="2" t="s">
        <v>1024</v>
      </c>
      <c r="N3915" t="str">
        <f>VLOOKUP(M3915,spp!A:B,2,FALSE)</f>
        <v>Sargocentron suborbitalis</v>
      </c>
      <c r="O3915">
        <f t="shared" si="441"/>
        <v>7</v>
      </c>
      <c r="S3915">
        <v>7</v>
      </c>
      <c r="AJ3915">
        <f>VLOOKUP(M3915,spp!A:C,3,FALSE)</f>
        <v>2</v>
      </c>
      <c r="AK3915">
        <f>VLOOKUP(M3915,spp!A:D,4,FALSE)</f>
        <v>2.9554</v>
      </c>
      <c r="AL3915">
        <f t="shared" si="443"/>
        <v>66039.333995251189</v>
      </c>
      <c r="AM3915">
        <f t="shared" si="444"/>
        <v>1650.9833498812798</v>
      </c>
      <c r="AN3915">
        <f t="shared" si="445"/>
        <v>16509.833498812797</v>
      </c>
      <c r="AO3915">
        <f t="shared" si="446"/>
        <v>16.509833498812796</v>
      </c>
      <c r="AP3915">
        <f t="shared" si="447"/>
        <v>0.14000000000000001</v>
      </c>
      <c r="AQ3915">
        <f>VLOOKUP(M3915,spp!A:H,8,FALSE)</f>
        <v>3.5</v>
      </c>
      <c r="AR3915" t="str">
        <f>VLOOKUP(M3915,spp!A:K,10,FALSE)</f>
        <v>Depredador</v>
      </c>
      <c r="AS3915" t="str">
        <f>VLOOKUP(M3915,spp!A:L,12,FALSE)</f>
        <v>LC</v>
      </c>
    </row>
    <row r="3916" spans="1:45" x14ac:dyDescent="0.3">
      <c r="A3916">
        <v>31</v>
      </c>
      <c r="B3916" s="2" t="s">
        <v>1113</v>
      </c>
      <c r="C3916" s="2" t="s">
        <v>1299</v>
      </c>
      <c r="D3916" s="2" t="s">
        <v>1303</v>
      </c>
      <c r="E3916" s="2" t="s">
        <v>1402</v>
      </c>
      <c r="F3916">
        <v>3</v>
      </c>
      <c r="G3916" s="1">
        <v>41676</v>
      </c>
      <c r="H3916" s="61">
        <v>2014</v>
      </c>
      <c r="I3916" s="5" t="s">
        <v>986</v>
      </c>
      <c r="J3916" s="1">
        <v>41681</v>
      </c>
      <c r="K3916" s="66">
        <v>3.1</v>
      </c>
      <c r="L3916" t="str">
        <f t="shared" si="442"/>
        <v>Somero</v>
      </c>
      <c r="M3916" s="2" t="s">
        <v>1026</v>
      </c>
      <c r="N3916" t="str">
        <f>VLOOKUP(M3916,spp!A:B,2,FALSE)</f>
        <v>Microspathodon dorsalis</v>
      </c>
      <c r="O3916">
        <f t="shared" si="441"/>
        <v>2</v>
      </c>
      <c r="Q3916">
        <v>2</v>
      </c>
      <c r="AJ3916">
        <f>VLOOKUP(M3916,spp!A:C,3,FALSE)</f>
        <v>2</v>
      </c>
      <c r="AK3916">
        <f>VLOOKUP(M3916,spp!A:D,4,FALSE)</f>
        <v>3</v>
      </c>
      <c r="AL3916">
        <f t="shared" si="443"/>
        <v>1687.5</v>
      </c>
      <c r="AM3916">
        <f t="shared" si="444"/>
        <v>42.1875</v>
      </c>
      <c r="AN3916">
        <f t="shared" si="445"/>
        <v>421.875</v>
      </c>
      <c r="AO3916">
        <f t="shared" si="446"/>
        <v>0.421875</v>
      </c>
      <c r="AP3916">
        <f t="shared" si="447"/>
        <v>0.04</v>
      </c>
      <c r="AQ3916">
        <f>VLOOKUP(M3916,spp!A:H,8,FALSE)</f>
        <v>2.1</v>
      </c>
      <c r="AR3916" t="str">
        <f>VLOOKUP(M3916,spp!A:K,10,FALSE)</f>
        <v>Herbívoro</v>
      </c>
      <c r="AS3916" t="str">
        <f>VLOOKUP(M3916,spp!A:L,12,FALSE)</f>
        <v>LC</v>
      </c>
    </row>
    <row r="3917" spans="1:45" x14ac:dyDescent="0.3">
      <c r="A3917">
        <v>31</v>
      </c>
      <c r="B3917" s="2" t="s">
        <v>1113</v>
      </c>
      <c r="C3917" s="2" t="s">
        <v>1299</v>
      </c>
      <c r="D3917" s="2" t="s">
        <v>1303</v>
      </c>
      <c r="E3917" s="2" t="s">
        <v>1402</v>
      </c>
      <c r="F3917">
        <v>3</v>
      </c>
      <c r="G3917" s="1">
        <v>41676</v>
      </c>
      <c r="H3917" s="61">
        <v>2014</v>
      </c>
      <c r="I3917" s="5" t="s">
        <v>986</v>
      </c>
      <c r="J3917" s="1">
        <v>41681</v>
      </c>
      <c r="K3917" s="66">
        <v>3.1</v>
      </c>
      <c r="L3917" t="str">
        <f t="shared" si="442"/>
        <v>Somero</v>
      </c>
      <c r="M3917" s="2" t="s">
        <v>1027</v>
      </c>
      <c r="N3917" t="str">
        <f>VLOOKUP(M3917,spp!A:B,2,FALSE)</f>
        <v>Halichoeres notospilus</v>
      </c>
      <c r="O3917">
        <f t="shared" si="441"/>
        <v>1</v>
      </c>
      <c r="R3917">
        <v>1</v>
      </c>
      <c r="AJ3917">
        <f>VLOOKUP(M3917,spp!A:C,3,FALSE)</f>
        <v>1.26E-2</v>
      </c>
      <c r="AK3917">
        <f>VLOOKUP(M3917,spp!A:D,4,FALSE)</f>
        <v>3</v>
      </c>
      <c r="AL3917">
        <f t="shared" si="443"/>
        <v>24.609375</v>
      </c>
      <c r="AM3917">
        <f t="shared" si="444"/>
        <v>0.615234375</v>
      </c>
      <c r="AN3917">
        <f t="shared" si="445"/>
        <v>6.15234375</v>
      </c>
      <c r="AO3917">
        <f t="shared" si="446"/>
        <v>6.1523437499999998E-3</v>
      </c>
      <c r="AP3917">
        <f t="shared" si="447"/>
        <v>0.02</v>
      </c>
      <c r="AQ3917">
        <f>VLOOKUP(M3917,spp!A:H,8,FALSE)</f>
        <v>3.5</v>
      </c>
      <c r="AR3917" t="str">
        <f>VLOOKUP(M3917,spp!A:K,10,FALSE)</f>
        <v>Depredador</v>
      </c>
      <c r="AS3917" t="str">
        <f>VLOOKUP(M3917,spp!A:L,12,FALSE)</f>
        <v>LC</v>
      </c>
    </row>
    <row r="3918" spans="1:45" x14ac:dyDescent="0.3">
      <c r="A3918">
        <v>31</v>
      </c>
      <c r="B3918" s="2" t="s">
        <v>1113</v>
      </c>
      <c r="C3918" s="2" t="s">
        <v>1299</v>
      </c>
      <c r="D3918" s="2" t="s">
        <v>1303</v>
      </c>
      <c r="E3918" s="2" t="s">
        <v>1402</v>
      </c>
      <c r="F3918">
        <v>3</v>
      </c>
      <c r="G3918" s="1">
        <v>41676</v>
      </c>
      <c r="H3918" s="61">
        <v>2014</v>
      </c>
      <c r="I3918" s="5" t="s">
        <v>986</v>
      </c>
      <c r="J3918" s="1">
        <v>41681</v>
      </c>
      <c r="K3918" s="66">
        <v>3.1</v>
      </c>
      <c r="L3918" t="str">
        <f t="shared" si="442"/>
        <v>Somero</v>
      </c>
      <c r="M3918" s="2" t="s">
        <v>1126</v>
      </c>
      <c r="N3918" t="str">
        <f>VLOOKUP(M3918,spp!A:B,2,FALSE)</f>
        <v>Haemulon steindachneri</v>
      </c>
      <c r="O3918">
        <f t="shared" si="441"/>
        <v>2</v>
      </c>
      <c r="S3918">
        <v>2</v>
      </c>
      <c r="AJ3918">
        <f>VLOOKUP(M3918,spp!A:C,3,FALSE)</f>
        <v>9</v>
      </c>
      <c r="AK3918">
        <f>VLOOKUP(M3918,spp!A:D,4,FALSE)</f>
        <v>3</v>
      </c>
      <c r="AL3918">
        <f t="shared" si="443"/>
        <v>96468.75</v>
      </c>
      <c r="AM3918">
        <f t="shared" si="444"/>
        <v>2411.71875</v>
      </c>
      <c r="AN3918">
        <f t="shared" si="445"/>
        <v>24117.1875</v>
      </c>
      <c r="AO3918">
        <f t="shared" si="446"/>
        <v>24.1171875</v>
      </c>
      <c r="AP3918">
        <f t="shared" si="447"/>
        <v>0.04</v>
      </c>
      <c r="AQ3918">
        <f>VLOOKUP(M3918,spp!A:H,8,FALSE)</f>
        <v>3.5</v>
      </c>
      <c r="AR3918" t="str">
        <f>VLOOKUP(M3918,spp!A:K,10,FALSE)</f>
        <v>Depredador</v>
      </c>
      <c r="AS3918" t="str">
        <f>VLOOKUP(M3918,spp!A:L,12,FALSE)</f>
        <v>LC</v>
      </c>
    </row>
    <row r="3919" spans="1:45" x14ac:dyDescent="0.3">
      <c r="A3919">
        <v>32</v>
      </c>
      <c r="B3919" s="2" t="s">
        <v>1113</v>
      </c>
      <c r="C3919" s="2" t="s">
        <v>1299</v>
      </c>
      <c r="D3919" s="2" t="s">
        <v>1118</v>
      </c>
      <c r="E3919" s="2" t="s">
        <v>1402</v>
      </c>
      <c r="F3919">
        <v>1</v>
      </c>
      <c r="G3919" s="1">
        <v>41676</v>
      </c>
      <c r="H3919" s="61">
        <v>2014</v>
      </c>
      <c r="I3919" s="5" t="s">
        <v>986</v>
      </c>
      <c r="J3919" s="1">
        <v>41681</v>
      </c>
      <c r="K3919" s="66">
        <v>1.4</v>
      </c>
      <c r="L3919" t="str">
        <f t="shared" si="442"/>
        <v>Somero</v>
      </c>
      <c r="M3919" s="2" t="s">
        <v>1017</v>
      </c>
      <c r="N3919" t="str">
        <f>VLOOKUP(M3919,spp!A:B,2,FALSE)</f>
        <v>Halichoeres dispilus</v>
      </c>
      <c r="O3919">
        <f t="shared" si="441"/>
        <v>15</v>
      </c>
      <c r="Q3919">
        <v>15</v>
      </c>
      <c r="AJ3919">
        <f>VLOOKUP(M3919,spp!A:C,3,FALSE)</f>
        <v>1.26E-2</v>
      </c>
      <c r="AK3919">
        <f>VLOOKUP(M3919,spp!A:D,4,FALSE)</f>
        <v>3</v>
      </c>
      <c r="AL3919">
        <f t="shared" si="443"/>
        <v>79.734375</v>
      </c>
      <c r="AM3919">
        <f t="shared" si="444"/>
        <v>1.993359375</v>
      </c>
      <c r="AN3919">
        <f t="shared" si="445"/>
        <v>19.93359375</v>
      </c>
      <c r="AO3919">
        <f t="shared" si="446"/>
        <v>1.9933593749999999E-2</v>
      </c>
      <c r="AP3919">
        <f t="shared" si="447"/>
        <v>0.3</v>
      </c>
      <c r="AQ3919">
        <f>VLOOKUP(M3919,spp!A:H,8,FALSE)</f>
        <v>3.9</v>
      </c>
      <c r="AR3919" t="str">
        <f>VLOOKUP(M3919,spp!A:K,10,FALSE)</f>
        <v>Depredador</v>
      </c>
      <c r="AS3919" t="str">
        <f>VLOOKUP(M3919,spp!A:L,12,FALSE)</f>
        <v>LC</v>
      </c>
    </row>
    <row r="3920" spans="1:45" x14ac:dyDescent="0.3">
      <c r="A3920">
        <v>32</v>
      </c>
      <c r="B3920" s="2" t="s">
        <v>1113</v>
      </c>
      <c r="C3920" s="2" t="s">
        <v>1299</v>
      </c>
      <c r="D3920" s="2" t="s">
        <v>1118</v>
      </c>
      <c r="E3920" s="2" t="s">
        <v>1402</v>
      </c>
      <c r="F3920">
        <v>1</v>
      </c>
      <c r="G3920" s="1">
        <v>41676</v>
      </c>
      <c r="H3920" s="61">
        <v>2014</v>
      </c>
      <c r="I3920" s="5" t="s">
        <v>986</v>
      </c>
      <c r="J3920" s="1">
        <v>41681</v>
      </c>
      <c r="K3920" s="66">
        <v>1.4</v>
      </c>
      <c r="L3920" t="str">
        <f t="shared" si="442"/>
        <v>Somero</v>
      </c>
      <c r="M3920" s="2" t="s">
        <v>1028</v>
      </c>
      <c r="N3920" t="str">
        <f>VLOOKUP(M3920,spp!A:B,2,FALSE)</f>
        <v>Thalassoma lucasanum</v>
      </c>
      <c r="O3920">
        <f t="shared" si="441"/>
        <v>20</v>
      </c>
      <c r="P3920">
        <v>3</v>
      </c>
      <c r="Q3920">
        <v>17</v>
      </c>
      <c r="AJ3920">
        <f>VLOOKUP(M3920,spp!A:C,3,FALSE)</f>
        <v>1.261E-2</v>
      </c>
      <c r="AK3920">
        <f>VLOOKUP(M3920,spp!A:D,4,FALSE)</f>
        <v>2</v>
      </c>
      <c r="AL3920">
        <f t="shared" si="443"/>
        <v>12.294749999999999</v>
      </c>
      <c r="AM3920">
        <f t="shared" si="444"/>
        <v>0.30736874999999997</v>
      </c>
      <c r="AN3920">
        <f t="shared" si="445"/>
        <v>3.0736874999999997</v>
      </c>
      <c r="AO3920">
        <f t="shared" si="446"/>
        <v>3.0736874999999996E-3</v>
      </c>
      <c r="AP3920">
        <f t="shared" si="447"/>
        <v>0.4</v>
      </c>
      <c r="AQ3920">
        <f>VLOOKUP(M3920,spp!A:H,8,FALSE)</f>
        <v>3.5</v>
      </c>
      <c r="AR3920" t="str">
        <f>VLOOKUP(M3920,spp!A:K,10,FALSE)</f>
        <v>Depredador</v>
      </c>
      <c r="AS3920" t="str">
        <f>VLOOKUP(M3920,spp!A:L,12,FALSE)</f>
        <v>LC</v>
      </c>
    </row>
    <row r="3921" spans="1:45" x14ac:dyDescent="0.3">
      <c r="A3921">
        <v>32</v>
      </c>
      <c r="B3921" s="2" t="s">
        <v>1113</v>
      </c>
      <c r="C3921" s="2" t="s">
        <v>1299</v>
      </c>
      <c r="D3921" s="2" t="s">
        <v>1118</v>
      </c>
      <c r="E3921" s="2" t="s">
        <v>1402</v>
      </c>
      <c r="F3921">
        <v>1</v>
      </c>
      <c r="G3921" s="1">
        <v>41676</v>
      </c>
      <c r="H3921" s="61">
        <v>2014</v>
      </c>
      <c r="I3921" s="5" t="s">
        <v>986</v>
      </c>
      <c r="J3921" s="1">
        <v>41681</v>
      </c>
      <c r="K3921" s="66">
        <v>1.4</v>
      </c>
      <c r="L3921" t="str">
        <f t="shared" si="442"/>
        <v>Somero</v>
      </c>
      <c r="M3921" s="2" t="s">
        <v>1050</v>
      </c>
      <c r="N3921" t="str">
        <f>VLOOKUP(M3921,spp!A:B,2,FALSE)</f>
        <v>Stegastes flavilatus</v>
      </c>
      <c r="O3921">
        <f t="shared" si="441"/>
        <v>4</v>
      </c>
      <c r="P3921">
        <v>4</v>
      </c>
      <c r="AJ3921">
        <f>VLOOKUP(M3921,spp!A:C,3,FALSE)</f>
        <v>3.49E-2</v>
      </c>
      <c r="AK3921">
        <f>VLOOKUP(M3921,spp!A:D,4,FALSE)</f>
        <v>2</v>
      </c>
      <c r="AL3921">
        <f t="shared" si="443"/>
        <v>0.87250000000000005</v>
      </c>
      <c r="AM3921">
        <f t="shared" si="444"/>
        <v>2.1812500000000002E-2</v>
      </c>
      <c r="AN3921">
        <f t="shared" si="445"/>
        <v>0.21812500000000001</v>
      </c>
      <c r="AO3921">
        <f t="shared" si="446"/>
        <v>2.18125E-4</v>
      </c>
      <c r="AP3921">
        <f t="shared" si="447"/>
        <v>0.08</v>
      </c>
      <c r="AQ3921">
        <f>VLOOKUP(M3921,spp!A:H,8,FALSE)</f>
        <v>2</v>
      </c>
      <c r="AR3921" t="str">
        <f>VLOOKUP(M3921,spp!A:K,10,FALSE)</f>
        <v>Herbívoro</v>
      </c>
      <c r="AS3921" t="str">
        <f>VLOOKUP(M3921,spp!A:L,12,FALSE)</f>
        <v>LC</v>
      </c>
    </row>
    <row r="3922" spans="1:45" x14ac:dyDescent="0.3">
      <c r="A3922">
        <v>32</v>
      </c>
      <c r="B3922" s="2" t="s">
        <v>1113</v>
      </c>
      <c r="C3922" s="2" t="s">
        <v>1299</v>
      </c>
      <c r="D3922" s="2" t="s">
        <v>1118</v>
      </c>
      <c r="E3922" s="2" t="s">
        <v>1402</v>
      </c>
      <c r="F3922">
        <v>1</v>
      </c>
      <c r="G3922" s="1">
        <v>41676</v>
      </c>
      <c r="H3922" s="61">
        <v>2014</v>
      </c>
      <c r="I3922" s="5" t="s">
        <v>986</v>
      </c>
      <c r="J3922" s="1">
        <v>41681</v>
      </c>
      <c r="K3922" s="66">
        <v>1.4</v>
      </c>
      <c r="L3922" t="str">
        <f t="shared" si="442"/>
        <v>Somero</v>
      </c>
      <c r="M3922" s="2" t="s">
        <v>1036</v>
      </c>
      <c r="N3922" t="str">
        <f>VLOOKUP(M3922,spp!A:B,2,FALSE)</f>
        <v>Chaetodon humeralis</v>
      </c>
      <c r="O3922">
        <f t="shared" si="441"/>
        <v>1</v>
      </c>
      <c r="Q3922">
        <v>1</v>
      </c>
      <c r="AJ3922">
        <f>VLOOKUP(M3922,spp!A:C,3,FALSE)</f>
        <v>2</v>
      </c>
      <c r="AK3922">
        <f>VLOOKUP(M3922,spp!A:D,4,FALSE)</f>
        <v>2.9895</v>
      </c>
      <c r="AL3922">
        <f t="shared" si="443"/>
        <v>826.08672377310813</v>
      </c>
      <c r="AM3922">
        <f t="shared" si="444"/>
        <v>20.652168094327703</v>
      </c>
      <c r="AN3922">
        <f t="shared" si="445"/>
        <v>206.52168094327703</v>
      </c>
      <c r="AO3922">
        <f t="shared" si="446"/>
        <v>0.20652168094327703</v>
      </c>
      <c r="AP3922">
        <f t="shared" si="447"/>
        <v>0.02</v>
      </c>
      <c r="AQ3922">
        <f>VLOOKUP(M3922,spp!A:H,8,FALSE)</f>
        <v>2.7</v>
      </c>
      <c r="AR3922" t="str">
        <f>VLOOKUP(M3922,spp!A:K,10,FALSE)</f>
        <v>Herbívoro</v>
      </c>
      <c r="AS3922" t="str">
        <f>VLOOKUP(M3922,spp!A:L,12,FALSE)</f>
        <v>LC</v>
      </c>
    </row>
    <row r="3923" spans="1:45" x14ac:dyDescent="0.3">
      <c r="A3923">
        <v>32</v>
      </c>
      <c r="B3923" s="2" t="s">
        <v>1113</v>
      </c>
      <c r="C3923" s="2" t="s">
        <v>1299</v>
      </c>
      <c r="D3923" s="2" t="s">
        <v>1118</v>
      </c>
      <c r="E3923" s="2" t="s">
        <v>1402</v>
      </c>
      <c r="F3923">
        <v>1</v>
      </c>
      <c r="G3923" s="1">
        <v>41676</v>
      </c>
      <c r="H3923" s="61">
        <v>2014</v>
      </c>
      <c r="I3923" s="5" t="s">
        <v>986</v>
      </c>
      <c r="J3923" s="1">
        <v>41681</v>
      </c>
      <c r="K3923" s="66">
        <v>1.4</v>
      </c>
      <c r="L3923" t="str">
        <f t="shared" si="442"/>
        <v>Somero</v>
      </c>
      <c r="M3923" s="2" t="s">
        <v>1027</v>
      </c>
      <c r="N3923" t="str">
        <f>VLOOKUP(M3923,spp!A:B,2,FALSE)</f>
        <v>Halichoeres notospilus</v>
      </c>
      <c r="O3923">
        <f t="shared" si="441"/>
        <v>4</v>
      </c>
      <c r="Q3923">
        <v>4</v>
      </c>
      <c r="AJ3923">
        <f>VLOOKUP(M3923,spp!A:C,3,FALSE)</f>
        <v>1.26E-2</v>
      </c>
      <c r="AK3923">
        <f>VLOOKUP(M3923,spp!A:D,4,FALSE)</f>
        <v>3</v>
      </c>
      <c r="AL3923">
        <f t="shared" si="443"/>
        <v>21.262499999999999</v>
      </c>
      <c r="AM3923">
        <f t="shared" si="444"/>
        <v>0.53156249999999994</v>
      </c>
      <c r="AN3923">
        <f t="shared" si="445"/>
        <v>5.3156249999999989</v>
      </c>
      <c r="AO3923">
        <f t="shared" si="446"/>
        <v>5.3156249999999992E-3</v>
      </c>
      <c r="AP3923">
        <f t="shared" si="447"/>
        <v>0.08</v>
      </c>
      <c r="AQ3923">
        <f>VLOOKUP(M3923,spp!A:H,8,FALSE)</f>
        <v>3.5</v>
      </c>
      <c r="AR3923" t="str">
        <f>VLOOKUP(M3923,spp!A:K,10,FALSE)</f>
        <v>Depredador</v>
      </c>
      <c r="AS3923" t="str">
        <f>VLOOKUP(M3923,spp!A:L,12,FALSE)</f>
        <v>LC</v>
      </c>
    </row>
    <row r="3924" spans="1:45" x14ac:dyDescent="0.3">
      <c r="A3924">
        <v>32</v>
      </c>
      <c r="B3924" s="2" t="s">
        <v>1113</v>
      </c>
      <c r="C3924" s="2" t="s">
        <v>1299</v>
      </c>
      <c r="D3924" s="2" t="s">
        <v>1118</v>
      </c>
      <c r="E3924" s="2" t="s">
        <v>1402</v>
      </c>
      <c r="F3924">
        <v>1</v>
      </c>
      <c r="G3924" s="1">
        <v>41676</v>
      </c>
      <c r="H3924" s="61">
        <v>2014</v>
      </c>
      <c r="I3924" s="5" t="s">
        <v>986</v>
      </c>
      <c r="J3924" s="1">
        <v>41681</v>
      </c>
      <c r="K3924" s="66">
        <v>1.4</v>
      </c>
      <c r="L3924" t="str">
        <f t="shared" si="442"/>
        <v>Somero</v>
      </c>
      <c r="M3924" s="2" t="s">
        <v>1021</v>
      </c>
      <c r="N3924" t="str">
        <f>VLOOKUP(M3924,spp!A:B,2,FALSE)</f>
        <v>Johnrandallia nigrirostris</v>
      </c>
      <c r="O3924">
        <f t="shared" si="441"/>
        <v>2</v>
      </c>
      <c r="R3924">
        <v>2</v>
      </c>
      <c r="AJ3924">
        <f>VLOOKUP(M3924,spp!A:C,3,FALSE)</f>
        <v>2</v>
      </c>
      <c r="AK3924">
        <f>VLOOKUP(M3924,spp!A:D,4,FALSE)</f>
        <v>3</v>
      </c>
      <c r="AL3924">
        <f t="shared" si="443"/>
        <v>7812.5</v>
      </c>
      <c r="AM3924">
        <f t="shared" si="444"/>
        <v>195.3125</v>
      </c>
      <c r="AN3924">
        <f t="shared" si="445"/>
        <v>1953.125</v>
      </c>
      <c r="AO3924">
        <f t="shared" si="446"/>
        <v>1.953125</v>
      </c>
      <c r="AP3924">
        <f t="shared" si="447"/>
        <v>0.04</v>
      </c>
      <c r="AQ3924">
        <f>VLOOKUP(M3924,spp!A:H,8,FALSE)</f>
        <v>3</v>
      </c>
      <c r="AR3924" t="str">
        <f>VLOOKUP(M3924,spp!A:K,10,FALSE)</f>
        <v>Depredador</v>
      </c>
      <c r="AS3924" t="str">
        <f>VLOOKUP(M3924,spp!A:L,12,FALSE)</f>
        <v>LC</v>
      </c>
    </row>
    <row r="3925" spans="1:45" x14ac:dyDescent="0.3">
      <c r="A3925">
        <v>32</v>
      </c>
      <c r="B3925" s="2" t="s">
        <v>1113</v>
      </c>
      <c r="C3925" s="2" t="s">
        <v>1299</v>
      </c>
      <c r="D3925" s="2" t="s">
        <v>1118</v>
      </c>
      <c r="E3925" s="2" t="s">
        <v>1402</v>
      </c>
      <c r="F3925">
        <v>1</v>
      </c>
      <c r="G3925" s="1">
        <v>41676</v>
      </c>
      <c r="H3925" s="61">
        <v>2014</v>
      </c>
      <c r="I3925" s="5" t="s">
        <v>986</v>
      </c>
      <c r="J3925" s="1">
        <v>41681</v>
      </c>
      <c r="K3925" s="66">
        <v>1.4</v>
      </c>
      <c r="L3925" t="str">
        <f t="shared" si="442"/>
        <v>Somero</v>
      </c>
      <c r="M3925" s="2" t="s">
        <v>1020</v>
      </c>
      <c r="N3925" t="str">
        <f>VLOOKUP(M3925,spp!A:B,2,FALSE)</f>
        <v>Plagiotremus azaleus</v>
      </c>
      <c r="O3925">
        <f t="shared" si="441"/>
        <v>1</v>
      </c>
      <c r="Q3925">
        <v>1</v>
      </c>
      <c r="AJ3925">
        <f>VLOOKUP(M3925,spp!A:C,3,FALSE)</f>
        <v>4</v>
      </c>
      <c r="AK3925">
        <f>VLOOKUP(M3925,spp!A:D,4,FALSE)</f>
        <v>3</v>
      </c>
      <c r="AL3925">
        <f t="shared" si="443"/>
        <v>1687.5</v>
      </c>
      <c r="AM3925">
        <f t="shared" si="444"/>
        <v>42.1875</v>
      </c>
      <c r="AN3925">
        <f t="shared" si="445"/>
        <v>421.875</v>
      </c>
      <c r="AO3925">
        <f t="shared" si="446"/>
        <v>0.421875</v>
      </c>
      <c r="AP3925">
        <f t="shared" si="447"/>
        <v>0.02</v>
      </c>
      <c r="AQ3925">
        <f>VLOOKUP(M3925,spp!A:H,8,FALSE)</f>
        <v>4</v>
      </c>
      <c r="AR3925" t="str">
        <f>VLOOKUP(M3925,spp!A:K,10,FALSE)</f>
        <v>Depredador Tope</v>
      </c>
      <c r="AS3925" t="str">
        <f>VLOOKUP(M3925,spp!A:L,12,FALSE)</f>
        <v>LC</v>
      </c>
    </row>
    <row r="3926" spans="1:45" x14ac:dyDescent="0.3">
      <c r="A3926">
        <v>32</v>
      </c>
      <c r="B3926" s="2" t="s">
        <v>1113</v>
      </c>
      <c r="C3926" s="2" t="s">
        <v>1299</v>
      </c>
      <c r="D3926" s="2" t="s">
        <v>1118</v>
      </c>
      <c r="E3926" s="2" t="s">
        <v>1402</v>
      </c>
      <c r="F3926">
        <v>1</v>
      </c>
      <c r="G3926" s="1">
        <v>41676</v>
      </c>
      <c r="H3926" s="61">
        <v>2014</v>
      </c>
      <c r="I3926" s="5" t="s">
        <v>986</v>
      </c>
      <c r="J3926" s="1">
        <v>41681</v>
      </c>
      <c r="K3926" s="66">
        <v>1.4</v>
      </c>
      <c r="L3926" t="str">
        <f t="shared" si="442"/>
        <v>Somero</v>
      </c>
      <c r="M3926" s="2" t="s">
        <v>1042</v>
      </c>
      <c r="N3926" t="str">
        <f>VLOOKUP(M3926,spp!A:B,2,FALSE)</f>
        <v>Bodianus diplotaenia</v>
      </c>
      <c r="O3926">
        <f t="shared" si="441"/>
        <v>1</v>
      </c>
      <c r="S3926">
        <v>1</v>
      </c>
      <c r="AJ3926">
        <f>VLOOKUP(M3926,spp!A:C,3,FALSE)</f>
        <v>2.01E-2</v>
      </c>
      <c r="AK3926">
        <f>VLOOKUP(M3926,spp!A:D,4,FALSE)</f>
        <v>2</v>
      </c>
      <c r="AL3926">
        <f t="shared" si="443"/>
        <v>6.1556249999999997</v>
      </c>
      <c r="AM3926">
        <f t="shared" si="444"/>
        <v>0.153890625</v>
      </c>
      <c r="AN3926">
        <f t="shared" si="445"/>
        <v>1.5389062500000001</v>
      </c>
      <c r="AO3926">
        <f t="shared" si="446"/>
        <v>1.5389062500000001E-3</v>
      </c>
      <c r="AP3926">
        <f t="shared" si="447"/>
        <v>0.02</v>
      </c>
      <c r="AQ3926">
        <f>VLOOKUP(M3926,spp!A:H,8,FALSE)</f>
        <v>3.4</v>
      </c>
      <c r="AR3926" t="str">
        <f>VLOOKUP(M3926,spp!A:K,10,FALSE)</f>
        <v>Depredador</v>
      </c>
      <c r="AS3926" t="str">
        <f>VLOOKUP(M3926,spp!A:L,12,FALSE)</f>
        <v>LC</v>
      </c>
    </row>
    <row r="3927" spans="1:45" x14ac:dyDescent="0.3">
      <c r="A3927">
        <v>32</v>
      </c>
      <c r="B3927" s="2" t="s">
        <v>1113</v>
      </c>
      <c r="C3927" s="2" t="s">
        <v>1299</v>
      </c>
      <c r="D3927" s="2" t="s">
        <v>1118</v>
      </c>
      <c r="E3927" s="2" t="s">
        <v>1402</v>
      </c>
      <c r="F3927">
        <v>2</v>
      </c>
      <c r="G3927" s="1">
        <v>41676</v>
      </c>
      <c r="H3927" s="61">
        <v>2014</v>
      </c>
      <c r="I3927" s="5" t="s">
        <v>986</v>
      </c>
      <c r="J3927" s="1">
        <v>41681</v>
      </c>
      <c r="K3927" s="66">
        <v>1.6</v>
      </c>
      <c r="L3927" t="str">
        <f t="shared" si="442"/>
        <v>Somero</v>
      </c>
      <c r="M3927" s="2" t="s">
        <v>1019</v>
      </c>
      <c r="N3927" t="str">
        <f>VLOOKUP(M3927,spp!A:B,2,FALSE)</f>
        <v>Stegastes acapulcoensis</v>
      </c>
      <c r="O3927">
        <f t="shared" si="441"/>
        <v>13</v>
      </c>
      <c r="R3927">
        <v>13</v>
      </c>
      <c r="AJ3927">
        <f>VLOOKUP(M3927,spp!A:C,3,FALSE)</f>
        <v>3.49E-2</v>
      </c>
      <c r="AK3927">
        <f>VLOOKUP(M3927,spp!A:D,4,FALSE)</f>
        <v>2</v>
      </c>
      <c r="AL3927">
        <f t="shared" si="443"/>
        <v>70.890625</v>
      </c>
      <c r="AM3927">
        <f t="shared" si="444"/>
        <v>1.772265625</v>
      </c>
      <c r="AN3927">
        <f t="shared" si="445"/>
        <v>17.72265625</v>
      </c>
      <c r="AO3927">
        <f t="shared" si="446"/>
        <v>1.772265625E-2</v>
      </c>
      <c r="AP3927">
        <f t="shared" si="447"/>
        <v>0.26</v>
      </c>
      <c r="AQ3927">
        <f>VLOOKUP(M3927,spp!A:H,8,FALSE)</f>
        <v>2</v>
      </c>
      <c r="AR3927" t="str">
        <f>VLOOKUP(M3927,spp!A:K,10,FALSE)</f>
        <v>Herbívoro</v>
      </c>
      <c r="AS3927" t="str">
        <f>VLOOKUP(M3927,spp!A:L,12,FALSE)</f>
        <v>LC</v>
      </c>
    </row>
    <row r="3928" spans="1:45" x14ac:dyDescent="0.3">
      <c r="A3928">
        <v>32</v>
      </c>
      <c r="B3928" s="2" t="s">
        <v>1113</v>
      </c>
      <c r="C3928" s="2" t="s">
        <v>1299</v>
      </c>
      <c r="D3928" s="2" t="s">
        <v>1118</v>
      </c>
      <c r="E3928" s="2" t="s">
        <v>1402</v>
      </c>
      <c r="F3928">
        <v>2</v>
      </c>
      <c r="G3928" s="1">
        <v>41676</v>
      </c>
      <c r="H3928" s="61">
        <v>2014</v>
      </c>
      <c r="I3928" s="5" t="s">
        <v>986</v>
      </c>
      <c r="J3928" s="1">
        <v>41681</v>
      </c>
      <c r="K3928" s="66">
        <v>1.6</v>
      </c>
      <c r="L3928" t="str">
        <f t="shared" si="442"/>
        <v>Somero</v>
      </c>
      <c r="M3928" s="2" t="s">
        <v>1021</v>
      </c>
      <c r="N3928" t="str">
        <f>VLOOKUP(M3928,spp!A:B,2,FALSE)</f>
        <v>Johnrandallia nigrirostris</v>
      </c>
      <c r="O3928">
        <f t="shared" si="441"/>
        <v>1</v>
      </c>
      <c r="R3928">
        <v>1</v>
      </c>
      <c r="AJ3928">
        <f>VLOOKUP(M3928,spp!A:C,3,FALSE)</f>
        <v>2</v>
      </c>
      <c r="AK3928">
        <f>VLOOKUP(M3928,spp!A:D,4,FALSE)</f>
        <v>3</v>
      </c>
      <c r="AL3928">
        <f t="shared" si="443"/>
        <v>3906.25</v>
      </c>
      <c r="AM3928">
        <f t="shared" si="444"/>
        <v>97.65625</v>
      </c>
      <c r="AN3928">
        <f t="shared" si="445"/>
        <v>976.5625</v>
      </c>
      <c r="AO3928">
        <f t="shared" si="446"/>
        <v>0.9765625</v>
      </c>
      <c r="AP3928">
        <f t="shared" si="447"/>
        <v>0.02</v>
      </c>
      <c r="AQ3928">
        <f>VLOOKUP(M3928,spp!A:H,8,FALSE)</f>
        <v>3</v>
      </c>
      <c r="AR3928" t="str">
        <f>VLOOKUP(M3928,spp!A:K,10,FALSE)</f>
        <v>Depredador</v>
      </c>
      <c r="AS3928" t="str">
        <f>VLOOKUP(M3928,spp!A:L,12,FALSE)</f>
        <v>LC</v>
      </c>
    </row>
    <row r="3929" spans="1:45" x14ac:dyDescent="0.3">
      <c r="A3929">
        <v>32</v>
      </c>
      <c r="B3929" s="2" t="s">
        <v>1113</v>
      </c>
      <c r="C3929" s="2" t="s">
        <v>1299</v>
      </c>
      <c r="D3929" s="2" t="s">
        <v>1118</v>
      </c>
      <c r="E3929" s="2" t="s">
        <v>1402</v>
      </c>
      <c r="F3929">
        <v>2</v>
      </c>
      <c r="G3929" s="1">
        <v>41676</v>
      </c>
      <c r="H3929" s="61">
        <v>2014</v>
      </c>
      <c r="I3929" s="5" t="s">
        <v>986</v>
      </c>
      <c r="J3929" s="1">
        <v>41681</v>
      </c>
      <c r="K3929" s="66">
        <v>1.6</v>
      </c>
      <c r="L3929" t="str">
        <f t="shared" si="442"/>
        <v>Somero</v>
      </c>
      <c r="M3929" s="2" t="s">
        <v>1028</v>
      </c>
      <c r="N3929" t="str">
        <f>VLOOKUP(M3929,spp!A:B,2,FALSE)</f>
        <v>Thalassoma lucasanum</v>
      </c>
      <c r="O3929">
        <f t="shared" si="441"/>
        <v>12</v>
      </c>
      <c r="P3929">
        <v>8</v>
      </c>
      <c r="Q3929">
        <v>4</v>
      </c>
      <c r="AJ3929">
        <f>VLOOKUP(M3929,spp!A:C,3,FALSE)</f>
        <v>1.261E-2</v>
      </c>
      <c r="AK3929">
        <f>VLOOKUP(M3929,spp!A:D,4,FALSE)</f>
        <v>2</v>
      </c>
      <c r="AL3929">
        <f t="shared" si="443"/>
        <v>3.4677500000000001</v>
      </c>
      <c r="AM3929">
        <f t="shared" si="444"/>
        <v>8.669375E-2</v>
      </c>
      <c r="AN3929">
        <f t="shared" si="445"/>
        <v>0.86693750000000003</v>
      </c>
      <c r="AO3929">
        <f t="shared" si="446"/>
        <v>8.6693749999999998E-4</v>
      </c>
      <c r="AP3929">
        <f t="shared" si="447"/>
        <v>0.24</v>
      </c>
      <c r="AQ3929">
        <f>VLOOKUP(M3929,spp!A:H,8,FALSE)</f>
        <v>3.5</v>
      </c>
      <c r="AR3929" t="str">
        <f>VLOOKUP(M3929,spp!A:K,10,FALSE)</f>
        <v>Depredador</v>
      </c>
      <c r="AS3929" t="str">
        <f>VLOOKUP(M3929,spp!A:L,12,FALSE)</f>
        <v>LC</v>
      </c>
    </row>
    <row r="3930" spans="1:45" x14ac:dyDescent="0.3">
      <c r="A3930">
        <v>32</v>
      </c>
      <c r="B3930" s="2" t="s">
        <v>1113</v>
      </c>
      <c r="C3930" s="2" t="s">
        <v>1299</v>
      </c>
      <c r="D3930" s="2" t="s">
        <v>1118</v>
      </c>
      <c r="E3930" s="2" t="s">
        <v>1402</v>
      </c>
      <c r="F3930">
        <v>2</v>
      </c>
      <c r="G3930" s="1">
        <v>41676</v>
      </c>
      <c r="H3930" s="61">
        <v>2014</v>
      </c>
      <c r="I3930" s="5" t="s">
        <v>986</v>
      </c>
      <c r="J3930" s="1">
        <v>41681</v>
      </c>
      <c r="K3930" s="66">
        <v>1.6</v>
      </c>
      <c r="L3930" t="str">
        <f t="shared" si="442"/>
        <v>Somero</v>
      </c>
      <c r="M3930" s="2" t="s">
        <v>1042</v>
      </c>
      <c r="N3930" t="str">
        <f>VLOOKUP(M3930,spp!A:B,2,FALSE)</f>
        <v>Bodianus diplotaenia</v>
      </c>
      <c r="O3930">
        <f t="shared" si="441"/>
        <v>3</v>
      </c>
      <c r="P3930">
        <v>3</v>
      </c>
      <c r="AJ3930">
        <f>VLOOKUP(M3930,spp!A:C,3,FALSE)</f>
        <v>2.01E-2</v>
      </c>
      <c r="AK3930">
        <f>VLOOKUP(M3930,spp!A:D,4,FALSE)</f>
        <v>2</v>
      </c>
      <c r="AL3930">
        <f t="shared" si="443"/>
        <v>0.37687499999999996</v>
      </c>
      <c r="AM3930">
        <f t="shared" si="444"/>
        <v>9.4218749999999997E-3</v>
      </c>
      <c r="AN3930">
        <f t="shared" si="445"/>
        <v>9.421874999999999E-2</v>
      </c>
      <c r="AO3930">
        <f t="shared" si="446"/>
        <v>9.4218749999999996E-5</v>
      </c>
      <c r="AP3930">
        <f t="shared" si="447"/>
        <v>0.06</v>
      </c>
      <c r="AQ3930">
        <f>VLOOKUP(M3930,spp!A:H,8,FALSE)</f>
        <v>3.4</v>
      </c>
      <c r="AR3930" t="str">
        <f>VLOOKUP(M3930,spp!A:K,10,FALSE)</f>
        <v>Depredador</v>
      </c>
      <c r="AS3930" t="str">
        <f>VLOOKUP(M3930,spp!A:L,12,FALSE)</f>
        <v>LC</v>
      </c>
    </row>
    <row r="3931" spans="1:45" x14ac:dyDescent="0.3">
      <c r="A3931">
        <v>32</v>
      </c>
      <c r="B3931" s="2" t="s">
        <v>1113</v>
      </c>
      <c r="C3931" s="2" t="s">
        <v>1299</v>
      </c>
      <c r="D3931" s="2" t="s">
        <v>1118</v>
      </c>
      <c r="E3931" s="2" t="s">
        <v>1402</v>
      </c>
      <c r="F3931">
        <v>2</v>
      </c>
      <c r="G3931" s="1">
        <v>41676</v>
      </c>
      <c r="H3931" s="61">
        <v>2014</v>
      </c>
      <c r="I3931" s="5" t="s">
        <v>986</v>
      </c>
      <c r="J3931" s="1">
        <v>41681</v>
      </c>
      <c r="K3931" s="66">
        <v>1.6</v>
      </c>
      <c r="L3931" t="str">
        <f t="shared" si="442"/>
        <v>Somero</v>
      </c>
      <c r="M3931" s="2" t="s">
        <v>1020</v>
      </c>
      <c r="N3931" t="str">
        <f>VLOOKUP(M3931,spp!A:B,2,FALSE)</f>
        <v>Plagiotremus azaleus</v>
      </c>
      <c r="O3931">
        <f t="shared" ref="O3931:O3994" si="448">+SUM(P3931:AF3931)</f>
        <v>2</v>
      </c>
      <c r="Q3931">
        <v>2</v>
      </c>
      <c r="AJ3931">
        <f>VLOOKUP(M3931,spp!A:C,3,FALSE)</f>
        <v>4</v>
      </c>
      <c r="AK3931">
        <f>VLOOKUP(M3931,spp!A:D,4,FALSE)</f>
        <v>3</v>
      </c>
      <c r="AL3931">
        <f t="shared" si="443"/>
        <v>3375</v>
      </c>
      <c r="AM3931">
        <f t="shared" si="444"/>
        <v>84.375</v>
      </c>
      <c r="AN3931">
        <f t="shared" si="445"/>
        <v>843.75</v>
      </c>
      <c r="AO3931">
        <f t="shared" si="446"/>
        <v>0.84375</v>
      </c>
      <c r="AP3931">
        <f t="shared" si="447"/>
        <v>0.04</v>
      </c>
      <c r="AQ3931">
        <f>VLOOKUP(M3931,spp!A:H,8,FALSE)</f>
        <v>4</v>
      </c>
      <c r="AR3931" t="str">
        <f>VLOOKUP(M3931,spp!A:K,10,FALSE)</f>
        <v>Depredador Tope</v>
      </c>
      <c r="AS3931" t="str">
        <f>VLOOKUP(M3931,spp!A:L,12,FALSE)</f>
        <v>LC</v>
      </c>
    </row>
    <row r="3932" spans="1:45" x14ac:dyDescent="0.3">
      <c r="A3932">
        <v>32</v>
      </c>
      <c r="B3932" s="2" t="s">
        <v>1113</v>
      </c>
      <c r="C3932" s="2" t="s">
        <v>1299</v>
      </c>
      <c r="D3932" s="2" t="s">
        <v>1118</v>
      </c>
      <c r="E3932" s="2" t="s">
        <v>1402</v>
      </c>
      <c r="F3932">
        <v>2</v>
      </c>
      <c r="G3932" s="1">
        <v>41676</v>
      </c>
      <c r="H3932" s="61">
        <v>2014</v>
      </c>
      <c r="I3932" s="5" t="s">
        <v>986</v>
      </c>
      <c r="J3932" s="1">
        <v>41681</v>
      </c>
      <c r="K3932" s="66">
        <v>1.6</v>
      </c>
      <c r="L3932" t="str">
        <f t="shared" si="442"/>
        <v>Somero</v>
      </c>
      <c r="M3932" s="2" t="s">
        <v>1027</v>
      </c>
      <c r="N3932" t="str">
        <f>VLOOKUP(M3932,spp!A:B,2,FALSE)</f>
        <v>Halichoeres notospilus</v>
      </c>
      <c r="O3932">
        <f t="shared" si="448"/>
        <v>6</v>
      </c>
      <c r="Q3932">
        <v>6</v>
      </c>
      <c r="AJ3932">
        <f>VLOOKUP(M3932,spp!A:C,3,FALSE)</f>
        <v>1.26E-2</v>
      </c>
      <c r="AK3932">
        <f>VLOOKUP(M3932,spp!A:D,4,FALSE)</f>
        <v>3</v>
      </c>
      <c r="AL3932">
        <f t="shared" si="443"/>
        <v>31.893749999999997</v>
      </c>
      <c r="AM3932">
        <f t="shared" si="444"/>
        <v>0.79734374999999991</v>
      </c>
      <c r="AN3932">
        <f t="shared" si="445"/>
        <v>7.9734374999999993</v>
      </c>
      <c r="AO3932">
        <f t="shared" si="446"/>
        <v>7.9734374999999996E-3</v>
      </c>
      <c r="AP3932">
        <f t="shared" si="447"/>
        <v>0.12</v>
      </c>
      <c r="AQ3932">
        <f>VLOOKUP(M3932,spp!A:H,8,FALSE)</f>
        <v>3.5</v>
      </c>
      <c r="AR3932" t="str">
        <f>VLOOKUP(M3932,spp!A:K,10,FALSE)</f>
        <v>Depredador</v>
      </c>
      <c r="AS3932" t="str">
        <f>VLOOKUP(M3932,spp!A:L,12,FALSE)</f>
        <v>LC</v>
      </c>
    </row>
    <row r="3933" spans="1:45" x14ac:dyDescent="0.3">
      <c r="A3933">
        <v>32</v>
      </c>
      <c r="B3933" s="2" t="s">
        <v>1113</v>
      </c>
      <c r="C3933" s="2" t="s">
        <v>1299</v>
      </c>
      <c r="D3933" s="2" t="s">
        <v>1118</v>
      </c>
      <c r="E3933" s="2" t="s">
        <v>1402</v>
      </c>
      <c r="F3933">
        <v>2</v>
      </c>
      <c r="G3933" s="1">
        <v>41676</v>
      </c>
      <c r="H3933" s="61">
        <v>2014</v>
      </c>
      <c r="I3933" s="5" t="s">
        <v>986</v>
      </c>
      <c r="J3933" s="1">
        <v>41681</v>
      </c>
      <c r="K3933" s="66">
        <v>1.6</v>
      </c>
      <c r="L3933" t="str">
        <f t="shared" si="442"/>
        <v>Somero</v>
      </c>
      <c r="M3933" s="2" t="s">
        <v>1036</v>
      </c>
      <c r="N3933" t="str">
        <f>VLOOKUP(M3933,spp!A:B,2,FALSE)</f>
        <v>Chaetodon humeralis</v>
      </c>
      <c r="O3933">
        <f t="shared" si="448"/>
        <v>2</v>
      </c>
      <c r="R3933">
        <v>2</v>
      </c>
      <c r="AJ3933">
        <f>VLOOKUP(M3933,spp!A:C,3,FALSE)</f>
        <v>2</v>
      </c>
      <c r="AK3933">
        <f>VLOOKUP(M3933,spp!A:D,4,FALSE)</f>
        <v>2.9895</v>
      </c>
      <c r="AL3933">
        <f t="shared" si="443"/>
        <v>7608.0345332026882</v>
      </c>
      <c r="AM3933">
        <f t="shared" si="444"/>
        <v>190.20086333006719</v>
      </c>
      <c r="AN3933">
        <f t="shared" si="445"/>
        <v>1902.008633300672</v>
      </c>
      <c r="AO3933">
        <f t="shared" si="446"/>
        <v>1.902008633300672</v>
      </c>
      <c r="AP3933">
        <f t="shared" si="447"/>
        <v>0.04</v>
      </c>
      <c r="AQ3933">
        <f>VLOOKUP(M3933,spp!A:H,8,FALSE)</f>
        <v>2.7</v>
      </c>
      <c r="AR3933" t="str">
        <f>VLOOKUP(M3933,spp!A:K,10,FALSE)</f>
        <v>Herbívoro</v>
      </c>
      <c r="AS3933" t="str">
        <f>VLOOKUP(M3933,spp!A:L,12,FALSE)</f>
        <v>LC</v>
      </c>
    </row>
    <row r="3934" spans="1:45" x14ac:dyDescent="0.3">
      <c r="A3934">
        <v>32</v>
      </c>
      <c r="B3934" s="2" t="s">
        <v>1113</v>
      </c>
      <c r="C3934" s="2" t="s">
        <v>1299</v>
      </c>
      <c r="D3934" s="2" t="s">
        <v>1118</v>
      </c>
      <c r="E3934" s="2" t="s">
        <v>1402</v>
      </c>
      <c r="F3934">
        <v>2</v>
      </c>
      <c r="G3934" s="1">
        <v>41676</v>
      </c>
      <c r="H3934" s="61">
        <v>2014</v>
      </c>
      <c r="I3934" s="5" t="s">
        <v>986</v>
      </c>
      <c r="J3934" s="1">
        <v>41681</v>
      </c>
      <c r="K3934" s="66">
        <v>1.6</v>
      </c>
      <c r="L3934" t="str">
        <f t="shared" si="442"/>
        <v>Somero</v>
      </c>
      <c r="M3934" s="2" t="s">
        <v>1017</v>
      </c>
      <c r="N3934" t="str">
        <f>VLOOKUP(M3934,spp!A:B,2,FALSE)</f>
        <v>Halichoeres dispilus</v>
      </c>
      <c r="O3934">
        <f t="shared" si="448"/>
        <v>6</v>
      </c>
      <c r="Q3934">
        <v>6</v>
      </c>
      <c r="AJ3934">
        <f>VLOOKUP(M3934,spp!A:C,3,FALSE)</f>
        <v>1.26E-2</v>
      </c>
      <c r="AK3934">
        <f>VLOOKUP(M3934,spp!A:D,4,FALSE)</f>
        <v>3</v>
      </c>
      <c r="AL3934">
        <f t="shared" si="443"/>
        <v>31.893749999999997</v>
      </c>
      <c r="AM3934">
        <f t="shared" si="444"/>
        <v>0.79734374999999991</v>
      </c>
      <c r="AN3934">
        <f t="shared" si="445"/>
        <v>7.9734374999999993</v>
      </c>
      <c r="AO3934">
        <f t="shared" si="446"/>
        <v>7.9734374999999996E-3</v>
      </c>
      <c r="AP3934">
        <f t="shared" si="447"/>
        <v>0.12</v>
      </c>
      <c r="AQ3934">
        <f>VLOOKUP(M3934,spp!A:H,8,FALSE)</f>
        <v>3.9</v>
      </c>
      <c r="AR3934" t="str">
        <f>VLOOKUP(M3934,spp!A:K,10,FALSE)</f>
        <v>Depredador</v>
      </c>
      <c r="AS3934" t="str">
        <f>VLOOKUP(M3934,spp!A:L,12,FALSE)</f>
        <v>LC</v>
      </c>
    </row>
    <row r="3935" spans="1:45" x14ac:dyDescent="0.3">
      <c r="A3935">
        <v>32</v>
      </c>
      <c r="B3935" s="2" t="s">
        <v>1113</v>
      </c>
      <c r="C3935" s="2" t="s">
        <v>1299</v>
      </c>
      <c r="D3935" s="2" t="s">
        <v>1118</v>
      </c>
      <c r="E3935" s="2" t="s">
        <v>1402</v>
      </c>
      <c r="F3935">
        <v>2</v>
      </c>
      <c r="G3935" s="1">
        <v>41676</v>
      </c>
      <c r="H3935" s="61">
        <v>2014</v>
      </c>
      <c r="I3935" s="5" t="s">
        <v>986</v>
      </c>
      <c r="J3935" s="1">
        <v>41681</v>
      </c>
      <c r="K3935" s="66">
        <v>1.6</v>
      </c>
      <c r="L3935" t="str">
        <f t="shared" si="442"/>
        <v>Somero</v>
      </c>
      <c r="M3935" s="2" t="s">
        <v>1056</v>
      </c>
      <c r="N3935" t="str">
        <f>VLOOKUP(M3935,spp!A:B,2,FALSE)</f>
        <v>Canthigaster punctatissima</v>
      </c>
      <c r="O3935">
        <f t="shared" si="448"/>
        <v>1</v>
      </c>
      <c r="P3935">
        <v>1</v>
      </c>
      <c r="AJ3935">
        <f>VLOOKUP(M3935,spp!A:C,3,FALSE)</f>
        <v>1</v>
      </c>
      <c r="AK3935">
        <f>VLOOKUP(M3935,spp!A:D,4,FALSE)</f>
        <v>2</v>
      </c>
      <c r="AL3935">
        <f t="shared" si="443"/>
        <v>6.25</v>
      </c>
      <c r="AM3935">
        <f t="shared" si="444"/>
        <v>0.15625</v>
      </c>
      <c r="AN3935">
        <f t="shared" si="445"/>
        <v>1.5625</v>
      </c>
      <c r="AO3935">
        <f t="shared" si="446"/>
        <v>1.5625000000000001E-3</v>
      </c>
      <c r="AP3935">
        <f t="shared" si="447"/>
        <v>0.02</v>
      </c>
      <c r="AQ3935">
        <f>VLOOKUP(M3935,spp!A:H,8,FALSE)</f>
        <v>3</v>
      </c>
      <c r="AR3935" t="str">
        <f>VLOOKUP(M3935,spp!A:K,10,FALSE)</f>
        <v>Depredador</v>
      </c>
      <c r="AS3935" t="str">
        <f>VLOOKUP(M3935,spp!A:L,12,FALSE)</f>
        <v>LC</v>
      </c>
    </row>
    <row r="3936" spans="1:45" x14ac:dyDescent="0.3">
      <c r="A3936">
        <v>32</v>
      </c>
      <c r="B3936" s="2" t="s">
        <v>1113</v>
      </c>
      <c r="C3936" s="2" t="s">
        <v>1299</v>
      </c>
      <c r="D3936" s="2" t="s">
        <v>1118</v>
      </c>
      <c r="E3936" s="2" t="s">
        <v>1402</v>
      </c>
      <c r="F3936">
        <v>3</v>
      </c>
      <c r="G3936" s="1">
        <v>41676</v>
      </c>
      <c r="H3936" s="61">
        <v>2014</v>
      </c>
      <c r="I3936" s="5" t="s">
        <v>986</v>
      </c>
      <c r="J3936" s="1">
        <v>41681</v>
      </c>
      <c r="K3936" s="66">
        <v>3.8</v>
      </c>
      <c r="L3936" t="str">
        <f t="shared" si="442"/>
        <v>Somero</v>
      </c>
      <c r="M3936" s="2" t="s">
        <v>1058</v>
      </c>
      <c r="N3936" t="str">
        <f>VLOOKUP(M3936,spp!A:B,2,FALSE)</f>
        <v>Serranus psittacinus</v>
      </c>
      <c r="O3936">
        <f t="shared" si="448"/>
        <v>2</v>
      </c>
      <c r="Q3936">
        <v>2</v>
      </c>
      <c r="AJ3936">
        <f>VLOOKUP(M3936,spp!A:C,3,FALSE)</f>
        <v>1</v>
      </c>
      <c r="AK3936">
        <f>VLOOKUP(M3936,spp!A:D,4,FALSE)</f>
        <v>2</v>
      </c>
      <c r="AL3936">
        <f t="shared" si="443"/>
        <v>112.5</v>
      </c>
      <c r="AM3936">
        <f t="shared" si="444"/>
        <v>2.8125</v>
      </c>
      <c r="AN3936">
        <f t="shared" si="445"/>
        <v>28.125</v>
      </c>
      <c r="AO3936">
        <f t="shared" si="446"/>
        <v>2.8125000000000001E-2</v>
      </c>
      <c r="AP3936">
        <f t="shared" si="447"/>
        <v>0.04</v>
      </c>
      <c r="AQ3936">
        <f>VLOOKUP(M3936,spp!A:H,8,FALSE)</f>
        <v>3.6</v>
      </c>
      <c r="AR3936" t="str">
        <f>VLOOKUP(M3936,spp!A:K,10,FALSE)</f>
        <v>Depredador</v>
      </c>
      <c r="AS3936" t="str">
        <f>VLOOKUP(M3936,spp!A:L,12,FALSE)</f>
        <v>LC</v>
      </c>
    </row>
    <row r="3937" spans="1:45" x14ac:dyDescent="0.3">
      <c r="A3937">
        <v>32</v>
      </c>
      <c r="B3937" s="2" t="s">
        <v>1113</v>
      </c>
      <c r="C3937" s="2" t="s">
        <v>1299</v>
      </c>
      <c r="D3937" s="2" t="s">
        <v>1118</v>
      </c>
      <c r="E3937" s="2" t="s">
        <v>1402</v>
      </c>
      <c r="F3937">
        <v>3</v>
      </c>
      <c r="G3937" s="1">
        <v>41676</v>
      </c>
      <c r="H3937" s="61">
        <v>2014</v>
      </c>
      <c r="I3937" s="5" t="s">
        <v>986</v>
      </c>
      <c r="J3937" s="1">
        <v>41681</v>
      </c>
      <c r="K3937" s="66">
        <v>3.8</v>
      </c>
      <c r="L3937" t="str">
        <f t="shared" si="442"/>
        <v>Somero</v>
      </c>
      <c r="M3937" s="2" t="s">
        <v>1017</v>
      </c>
      <c r="N3937" t="str">
        <f>VLOOKUP(M3937,spp!A:B,2,FALSE)</f>
        <v>Halichoeres dispilus</v>
      </c>
      <c r="O3937">
        <f t="shared" si="448"/>
        <v>32</v>
      </c>
      <c r="P3937">
        <v>30</v>
      </c>
      <c r="Q3937">
        <v>2</v>
      </c>
      <c r="AJ3937">
        <f>VLOOKUP(M3937,spp!A:C,3,FALSE)</f>
        <v>1.26E-2</v>
      </c>
      <c r="AK3937">
        <f>VLOOKUP(M3937,spp!A:D,4,FALSE)</f>
        <v>3</v>
      </c>
      <c r="AL3937">
        <f t="shared" si="443"/>
        <v>16.537500000000001</v>
      </c>
      <c r="AM3937">
        <f t="shared" si="444"/>
        <v>0.41343750000000001</v>
      </c>
      <c r="AN3937">
        <f t="shared" si="445"/>
        <v>4.1343750000000004</v>
      </c>
      <c r="AO3937">
        <f t="shared" si="446"/>
        <v>4.134375E-3</v>
      </c>
      <c r="AP3937">
        <f t="shared" si="447"/>
        <v>0.64</v>
      </c>
      <c r="AQ3937">
        <f>VLOOKUP(M3937,spp!A:H,8,FALSE)</f>
        <v>3.9</v>
      </c>
      <c r="AR3937" t="str">
        <f>VLOOKUP(M3937,spp!A:K,10,FALSE)</f>
        <v>Depredador</v>
      </c>
      <c r="AS3937" t="str">
        <f>VLOOKUP(M3937,spp!A:L,12,FALSE)</f>
        <v>LC</v>
      </c>
    </row>
    <row r="3938" spans="1:45" x14ac:dyDescent="0.3">
      <c r="A3938">
        <v>32</v>
      </c>
      <c r="B3938" s="2" t="s">
        <v>1113</v>
      </c>
      <c r="C3938" s="2" t="s">
        <v>1299</v>
      </c>
      <c r="D3938" s="2" t="s">
        <v>1118</v>
      </c>
      <c r="E3938" s="2" t="s">
        <v>1402</v>
      </c>
      <c r="F3938">
        <v>3</v>
      </c>
      <c r="G3938" s="1">
        <v>41676</v>
      </c>
      <c r="H3938" s="61">
        <v>2014</v>
      </c>
      <c r="I3938" s="5" t="s">
        <v>986</v>
      </c>
      <c r="J3938" s="1">
        <v>41681</v>
      </c>
      <c r="K3938" s="66">
        <v>3.8</v>
      </c>
      <c r="L3938" t="str">
        <f t="shared" si="442"/>
        <v>Somero</v>
      </c>
      <c r="M3938" s="2" t="s">
        <v>1127</v>
      </c>
      <c r="N3938" t="str">
        <f>VLOOKUP(M3938,spp!A:B,2,FALSE)</f>
        <v>Arothron hispidus</v>
      </c>
      <c r="O3938">
        <f t="shared" si="448"/>
        <v>1</v>
      </c>
      <c r="U3938">
        <v>1</v>
      </c>
      <c r="AJ3938">
        <f>VLOOKUP(M3938,spp!A:C,3,FALSE)</f>
        <v>5</v>
      </c>
      <c r="AK3938">
        <f>VLOOKUP(M3938,spp!A:D,4,FALSE)</f>
        <v>2</v>
      </c>
      <c r="AL3938">
        <f t="shared" si="443"/>
        <v>6125</v>
      </c>
      <c r="AM3938">
        <f t="shared" si="444"/>
        <v>153.125</v>
      </c>
      <c r="AN3938">
        <f t="shared" si="445"/>
        <v>1531.25</v>
      </c>
      <c r="AO3938">
        <f t="shared" si="446"/>
        <v>1.53125</v>
      </c>
      <c r="AP3938">
        <f t="shared" si="447"/>
        <v>0.02</v>
      </c>
      <c r="AQ3938">
        <f>VLOOKUP(M3938,spp!A:H,8,FALSE)</f>
        <v>3.1</v>
      </c>
      <c r="AR3938" t="str">
        <f>VLOOKUP(M3938,spp!A:K,10,FALSE)</f>
        <v>Depredador</v>
      </c>
      <c r="AS3938" t="str">
        <f>VLOOKUP(M3938,spp!A:L,12,FALSE)</f>
        <v>NE</v>
      </c>
    </row>
    <row r="3939" spans="1:45" x14ac:dyDescent="0.3">
      <c r="A3939">
        <v>32</v>
      </c>
      <c r="B3939" s="2" t="s">
        <v>1113</v>
      </c>
      <c r="C3939" s="2" t="s">
        <v>1299</v>
      </c>
      <c r="D3939" s="2" t="s">
        <v>1118</v>
      </c>
      <c r="E3939" s="2" t="s">
        <v>1402</v>
      </c>
      <c r="F3939">
        <v>3</v>
      </c>
      <c r="G3939" s="1">
        <v>41676</v>
      </c>
      <c r="H3939" s="61">
        <v>2014</v>
      </c>
      <c r="I3939" s="5" t="s">
        <v>986</v>
      </c>
      <c r="J3939" s="1">
        <v>41681</v>
      </c>
      <c r="K3939" s="66">
        <v>3.8</v>
      </c>
      <c r="L3939" t="str">
        <f t="shared" si="442"/>
        <v>Somero</v>
      </c>
      <c r="M3939" s="2" t="s">
        <v>1020</v>
      </c>
      <c r="N3939" t="str">
        <f>VLOOKUP(M3939,spp!A:B,2,FALSE)</f>
        <v>Plagiotremus azaleus</v>
      </c>
      <c r="O3939">
        <f t="shared" si="448"/>
        <v>1</v>
      </c>
      <c r="Q3939">
        <v>1</v>
      </c>
      <c r="AJ3939">
        <f>VLOOKUP(M3939,spp!A:C,3,FALSE)</f>
        <v>4</v>
      </c>
      <c r="AK3939">
        <f>VLOOKUP(M3939,spp!A:D,4,FALSE)</f>
        <v>3</v>
      </c>
      <c r="AL3939">
        <f t="shared" si="443"/>
        <v>1687.5</v>
      </c>
      <c r="AM3939">
        <f t="shared" si="444"/>
        <v>42.1875</v>
      </c>
      <c r="AN3939">
        <f t="shared" si="445"/>
        <v>421.875</v>
      </c>
      <c r="AO3939">
        <f t="shared" si="446"/>
        <v>0.421875</v>
      </c>
      <c r="AP3939">
        <f t="shared" si="447"/>
        <v>0.02</v>
      </c>
      <c r="AQ3939">
        <f>VLOOKUP(M3939,spp!A:H,8,FALSE)</f>
        <v>4</v>
      </c>
      <c r="AR3939" t="str">
        <f>VLOOKUP(M3939,spp!A:K,10,FALSE)</f>
        <v>Depredador Tope</v>
      </c>
      <c r="AS3939" t="str">
        <f>VLOOKUP(M3939,spp!A:L,12,FALSE)</f>
        <v>LC</v>
      </c>
    </row>
    <row r="3940" spans="1:45" x14ac:dyDescent="0.3">
      <c r="A3940">
        <v>32</v>
      </c>
      <c r="B3940" s="2" t="s">
        <v>1113</v>
      </c>
      <c r="C3940" s="2" t="s">
        <v>1299</v>
      </c>
      <c r="D3940" s="2" t="s">
        <v>1118</v>
      </c>
      <c r="E3940" s="2" t="s">
        <v>1402</v>
      </c>
      <c r="F3940">
        <v>3</v>
      </c>
      <c r="G3940" s="1">
        <v>41676</v>
      </c>
      <c r="H3940" s="61">
        <v>2014</v>
      </c>
      <c r="I3940" s="5" t="s">
        <v>986</v>
      </c>
      <c r="J3940" s="1">
        <v>41681</v>
      </c>
      <c r="K3940" s="66">
        <v>3.8</v>
      </c>
      <c r="L3940" t="str">
        <f t="shared" si="442"/>
        <v>Somero</v>
      </c>
      <c r="M3940" s="2" t="s">
        <v>1022</v>
      </c>
      <c r="N3940" t="str">
        <f>VLOOKUP(M3940,spp!A:B,2,FALSE)</f>
        <v>Epinephelus labriformis</v>
      </c>
      <c r="O3940">
        <f t="shared" si="448"/>
        <v>1</v>
      </c>
      <c r="S3940">
        <v>1</v>
      </c>
      <c r="AJ3940">
        <f>VLOOKUP(M3940,spp!A:C,3,FALSE)</f>
        <v>3</v>
      </c>
      <c r="AK3940">
        <f>VLOOKUP(M3940,spp!A:D,4,FALSE)</f>
        <v>2.9</v>
      </c>
      <c r="AL3940">
        <f t="shared" si="443"/>
        <v>12076.236118743216</v>
      </c>
      <c r="AM3940">
        <f t="shared" si="444"/>
        <v>301.90590296858039</v>
      </c>
      <c r="AN3940">
        <f t="shared" si="445"/>
        <v>3019.059029685804</v>
      </c>
      <c r="AO3940">
        <f t="shared" si="446"/>
        <v>3.019059029685804</v>
      </c>
      <c r="AP3940">
        <f t="shared" si="447"/>
        <v>0.02</v>
      </c>
      <c r="AQ3940">
        <f>VLOOKUP(M3940,spp!A:H,8,FALSE)</f>
        <v>4</v>
      </c>
      <c r="AR3940" t="str">
        <f>VLOOKUP(M3940,spp!A:K,10,FALSE)</f>
        <v>Depredador Tope</v>
      </c>
      <c r="AS3940" t="str">
        <f>VLOOKUP(M3940,spp!A:L,12,FALSE)</f>
        <v>LC</v>
      </c>
    </row>
    <row r="3941" spans="1:45" x14ac:dyDescent="0.3">
      <c r="A3941">
        <v>32</v>
      </c>
      <c r="B3941" s="2" t="s">
        <v>1113</v>
      </c>
      <c r="C3941" s="2" t="s">
        <v>1299</v>
      </c>
      <c r="D3941" s="2" t="s">
        <v>1118</v>
      </c>
      <c r="E3941" s="2" t="s">
        <v>1402</v>
      </c>
      <c r="F3941">
        <v>3</v>
      </c>
      <c r="G3941" s="1">
        <v>41676</v>
      </c>
      <c r="H3941" s="61">
        <v>2014</v>
      </c>
      <c r="I3941" s="5" t="s">
        <v>986</v>
      </c>
      <c r="J3941" s="1">
        <v>41681</v>
      </c>
      <c r="K3941" s="66">
        <v>3.8</v>
      </c>
      <c r="L3941" t="str">
        <f t="shared" ref="L3941:L4004" si="449">IF(K3941&gt;6,"Profundo","Somero")</f>
        <v>Somero</v>
      </c>
      <c r="M3941" s="2" t="s">
        <v>1025</v>
      </c>
      <c r="N3941" t="str">
        <f>VLOOKUP(M3941,spp!A:B,2,FALSE)</f>
        <v>Abudefduf troschelii</v>
      </c>
      <c r="O3941">
        <f t="shared" si="448"/>
        <v>1</v>
      </c>
      <c r="S3941">
        <v>1</v>
      </c>
      <c r="AJ3941">
        <f>VLOOKUP(M3941,spp!A:C,3,FALSE)</f>
        <v>1.6E-2</v>
      </c>
      <c r="AK3941">
        <f>VLOOKUP(M3941,spp!A:D,4,FALSE)</f>
        <v>3</v>
      </c>
      <c r="AL3941">
        <f t="shared" si="443"/>
        <v>85.75</v>
      </c>
      <c r="AM3941">
        <f t="shared" si="444"/>
        <v>2.1437499999999998</v>
      </c>
      <c r="AN3941">
        <f t="shared" si="445"/>
        <v>21.4375</v>
      </c>
      <c r="AO3941">
        <f t="shared" si="446"/>
        <v>2.1437500000000002E-2</v>
      </c>
      <c r="AP3941">
        <f t="shared" si="447"/>
        <v>0.02</v>
      </c>
      <c r="AQ3941">
        <f>VLOOKUP(M3941,spp!A:H,8,FALSE)</f>
        <v>3</v>
      </c>
      <c r="AR3941" t="str">
        <f>VLOOKUP(M3941,spp!A:K,10,FALSE)</f>
        <v>Planctívoro</v>
      </c>
      <c r="AS3941" t="str">
        <f>VLOOKUP(M3941,spp!A:L,12,FALSE)</f>
        <v>LC</v>
      </c>
    </row>
    <row r="3942" spans="1:45" x14ac:dyDescent="0.3">
      <c r="A3942">
        <v>32</v>
      </c>
      <c r="B3942" s="2" t="s">
        <v>1113</v>
      </c>
      <c r="C3942" s="2" t="s">
        <v>1299</v>
      </c>
      <c r="D3942" s="2" t="s">
        <v>1118</v>
      </c>
      <c r="E3942" s="2" t="s">
        <v>1402</v>
      </c>
      <c r="F3942">
        <v>3</v>
      </c>
      <c r="G3942" s="1">
        <v>41676</v>
      </c>
      <c r="H3942" s="61">
        <v>2014</v>
      </c>
      <c r="I3942" s="5" t="s">
        <v>986</v>
      </c>
      <c r="J3942" s="1">
        <v>41681</v>
      </c>
      <c r="K3942" s="66">
        <v>3.8</v>
      </c>
      <c r="L3942" t="str">
        <f t="shared" si="449"/>
        <v>Somero</v>
      </c>
      <c r="M3942" s="2" t="s">
        <v>1054</v>
      </c>
      <c r="N3942" t="str">
        <f>VLOOKUP(M3942,spp!A:B,2,FALSE)</f>
        <v>Halichoeres nicholsi</v>
      </c>
      <c r="O3942">
        <f t="shared" si="448"/>
        <v>1</v>
      </c>
      <c r="P3942">
        <v>1</v>
      </c>
      <c r="AJ3942">
        <f>VLOOKUP(M3942,spp!A:C,3,FALSE)</f>
        <v>1.26E-2</v>
      </c>
      <c r="AK3942">
        <f>VLOOKUP(M3942,spp!A:D,4,FALSE)</f>
        <v>3</v>
      </c>
      <c r="AL3942">
        <f t="shared" si="443"/>
        <v>0.19687499999999999</v>
      </c>
      <c r="AM3942">
        <f t="shared" si="444"/>
        <v>4.921875E-3</v>
      </c>
      <c r="AN3942">
        <f t="shared" si="445"/>
        <v>4.9218749999999999E-2</v>
      </c>
      <c r="AO3942">
        <f t="shared" si="446"/>
        <v>4.921875E-5</v>
      </c>
      <c r="AP3942">
        <f t="shared" si="447"/>
        <v>0.02</v>
      </c>
      <c r="AQ3942">
        <f>VLOOKUP(M3942,spp!A:H,8,FALSE)</f>
        <v>4</v>
      </c>
      <c r="AR3942" t="str">
        <f>VLOOKUP(M3942,spp!A:K,10,FALSE)</f>
        <v>Depredador Tope</v>
      </c>
      <c r="AS3942" t="str">
        <f>VLOOKUP(M3942,spp!A:L,12,FALSE)</f>
        <v>LC</v>
      </c>
    </row>
    <row r="3943" spans="1:45" x14ac:dyDescent="0.3">
      <c r="A3943">
        <v>35</v>
      </c>
      <c r="B3943" s="2" t="s">
        <v>1113</v>
      </c>
      <c r="C3943" s="2" t="s">
        <v>1299</v>
      </c>
      <c r="D3943" s="2" t="s">
        <v>1315</v>
      </c>
      <c r="E3943" s="2" t="s">
        <v>1402</v>
      </c>
      <c r="F3943">
        <v>1</v>
      </c>
      <c r="G3943" s="1">
        <v>41677</v>
      </c>
      <c r="H3943" s="61">
        <v>2014</v>
      </c>
      <c r="I3943" s="5" t="s">
        <v>986</v>
      </c>
      <c r="J3943" s="1">
        <v>41681</v>
      </c>
      <c r="K3943" s="66">
        <v>2</v>
      </c>
      <c r="L3943" t="str">
        <f t="shared" si="449"/>
        <v>Somero</v>
      </c>
      <c r="M3943" s="2" t="s">
        <v>1027</v>
      </c>
      <c r="N3943" t="str">
        <f>VLOOKUP(M3943,spp!A:B,2,FALSE)</f>
        <v>Halichoeres notospilus</v>
      </c>
      <c r="O3943">
        <f t="shared" si="448"/>
        <v>2</v>
      </c>
      <c r="Q3943">
        <v>1</v>
      </c>
      <c r="R3943">
        <v>1</v>
      </c>
      <c r="AJ3943">
        <f>VLOOKUP(M3943,spp!A:C,3,FALSE)</f>
        <v>1.26E-2</v>
      </c>
      <c r="AK3943">
        <f>VLOOKUP(M3943,spp!A:D,4,FALSE)</f>
        <v>3</v>
      </c>
      <c r="AL3943">
        <f t="shared" si="443"/>
        <v>29.925000000000001</v>
      </c>
      <c r="AM3943">
        <f t="shared" si="444"/>
        <v>0.74812500000000004</v>
      </c>
      <c r="AN3943">
        <f t="shared" si="445"/>
        <v>7.4812500000000002</v>
      </c>
      <c r="AO3943">
        <f t="shared" si="446"/>
        <v>7.4812500000000001E-3</v>
      </c>
      <c r="AP3943">
        <f t="shared" si="447"/>
        <v>0.04</v>
      </c>
      <c r="AQ3943">
        <f>VLOOKUP(M3943,spp!A:H,8,FALSE)</f>
        <v>3.5</v>
      </c>
      <c r="AR3943" t="str">
        <f>VLOOKUP(M3943,spp!A:K,10,FALSE)</f>
        <v>Depredador</v>
      </c>
      <c r="AS3943" t="str">
        <f>VLOOKUP(M3943,spp!A:L,12,FALSE)</f>
        <v>LC</v>
      </c>
    </row>
    <row r="3944" spans="1:45" x14ac:dyDescent="0.3">
      <c r="A3944">
        <v>35</v>
      </c>
      <c r="B3944" s="2" t="s">
        <v>1113</v>
      </c>
      <c r="C3944" s="2" t="s">
        <v>1299</v>
      </c>
      <c r="D3944" s="2" t="s">
        <v>1315</v>
      </c>
      <c r="E3944" s="2" t="s">
        <v>1402</v>
      </c>
      <c r="F3944">
        <v>1</v>
      </c>
      <c r="G3944" s="1">
        <v>41677</v>
      </c>
      <c r="H3944" s="61">
        <v>2014</v>
      </c>
      <c r="I3944" s="5" t="s">
        <v>986</v>
      </c>
      <c r="J3944" s="1">
        <v>41681</v>
      </c>
      <c r="K3944" s="66">
        <v>2</v>
      </c>
      <c r="L3944" t="str">
        <f t="shared" si="449"/>
        <v>Somero</v>
      </c>
      <c r="M3944" s="2" t="s">
        <v>1028</v>
      </c>
      <c r="N3944" t="str">
        <f>VLOOKUP(M3944,spp!A:B,2,FALSE)</f>
        <v>Thalassoma lucasanum</v>
      </c>
      <c r="O3944">
        <f t="shared" si="448"/>
        <v>22</v>
      </c>
      <c r="P3944">
        <v>12</v>
      </c>
      <c r="Q3944">
        <v>10</v>
      </c>
      <c r="AJ3944">
        <f>VLOOKUP(M3944,spp!A:C,3,FALSE)</f>
        <v>1.261E-2</v>
      </c>
      <c r="AK3944">
        <f>VLOOKUP(M3944,spp!A:D,4,FALSE)</f>
        <v>2</v>
      </c>
      <c r="AL3944">
        <f t="shared" si="443"/>
        <v>8.0388750000000009</v>
      </c>
      <c r="AM3944">
        <f t="shared" si="444"/>
        <v>0.20097187500000002</v>
      </c>
      <c r="AN3944">
        <f t="shared" si="445"/>
        <v>2.0097187500000002</v>
      </c>
      <c r="AO3944">
        <f t="shared" si="446"/>
        <v>2.0097187500000002E-3</v>
      </c>
      <c r="AP3944">
        <f t="shared" si="447"/>
        <v>0.44</v>
      </c>
      <c r="AQ3944">
        <f>VLOOKUP(M3944,spp!A:H,8,FALSE)</f>
        <v>3.5</v>
      </c>
      <c r="AR3944" t="str">
        <f>VLOOKUP(M3944,spp!A:K,10,FALSE)</f>
        <v>Depredador</v>
      </c>
      <c r="AS3944" t="str">
        <f>VLOOKUP(M3944,spp!A:L,12,FALSE)</f>
        <v>LC</v>
      </c>
    </row>
    <row r="3945" spans="1:45" x14ac:dyDescent="0.3">
      <c r="A3945">
        <v>35</v>
      </c>
      <c r="B3945" s="2" t="s">
        <v>1113</v>
      </c>
      <c r="C3945" s="2" t="s">
        <v>1299</v>
      </c>
      <c r="D3945" s="2" t="s">
        <v>1315</v>
      </c>
      <c r="E3945" s="2" t="s">
        <v>1402</v>
      </c>
      <c r="F3945">
        <v>1</v>
      </c>
      <c r="G3945" s="1">
        <v>41677</v>
      </c>
      <c r="H3945" s="61">
        <v>2014</v>
      </c>
      <c r="I3945" s="5" t="s">
        <v>986</v>
      </c>
      <c r="J3945" s="1">
        <v>41681</v>
      </c>
      <c r="K3945" s="66">
        <v>2</v>
      </c>
      <c r="L3945" t="str">
        <f t="shared" si="449"/>
        <v>Somero</v>
      </c>
      <c r="M3945" s="2" t="s">
        <v>1019</v>
      </c>
      <c r="N3945" t="str">
        <f>VLOOKUP(M3945,spp!A:B,2,FALSE)</f>
        <v>Stegastes acapulcoensis</v>
      </c>
      <c r="O3945">
        <f t="shared" si="448"/>
        <v>16</v>
      </c>
      <c r="Q3945">
        <v>2</v>
      </c>
      <c r="R3945">
        <v>14</v>
      </c>
      <c r="AJ3945">
        <f>VLOOKUP(M3945,spp!A:C,3,FALSE)</f>
        <v>3.49E-2</v>
      </c>
      <c r="AK3945">
        <f>VLOOKUP(M3945,spp!A:D,4,FALSE)</f>
        <v>2</v>
      </c>
      <c r="AL3945">
        <f t="shared" si="443"/>
        <v>80.27</v>
      </c>
      <c r="AM3945">
        <f t="shared" si="444"/>
        <v>2.0067499999999998</v>
      </c>
      <c r="AN3945">
        <f t="shared" si="445"/>
        <v>20.067499999999999</v>
      </c>
      <c r="AO3945">
        <f t="shared" si="446"/>
        <v>2.0067499999999999E-2</v>
      </c>
      <c r="AP3945">
        <f t="shared" si="447"/>
        <v>0.32</v>
      </c>
      <c r="AQ3945">
        <f>VLOOKUP(M3945,spp!A:H,8,FALSE)</f>
        <v>2</v>
      </c>
      <c r="AR3945" t="str">
        <f>VLOOKUP(M3945,spp!A:K,10,FALSE)</f>
        <v>Herbívoro</v>
      </c>
      <c r="AS3945" t="str">
        <f>VLOOKUP(M3945,spp!A:L,12,FALSE)</f>
        <v>LC</v>
      </c>
    </row>
    <row r="3946" spans="1:45" x14ac:dyDescent="0.3">
      <c r="A3946">
        <v>35</v>
      </c>
      <c r="B3946" s="2" t="s">
        <v>1113</v>
      </c>
      <c r="C3946" s="2" t="s">
        <v>1299</v>
      </c>
      <c r="D3946" s="2" t="s">
        <v>1315</v>
      </c>
      <c r="E3946" s="2" t="s">
        <v>1402</v>
      </c>
      <c r="F3946">
        <v>1</v>
      </c>
      <c r="G3946" s="1">
        <v>41677</v>
      </c>
      <c r="H3946" s="61">
        <v>2014</v>
      </c>
      <c r="I3946" s="5" t="s">
        <v>986</v>
      </c>
      <c r="J3946" s="1">
        <v>41681</v>
      </c>
      <c r="K3946" s="66">
        <v>2</v>
      </c>
      <c r="L3946" t="str">
        <f t="shared" si="449"/>
        <v>Somero</v>
      </c>
      <c r="M3946" s="2" t="s">
        <v>1054</v>
      </c>
      <c r="N3946" t="str">
        <f>VLOOKUP(M3946,spp!A:B,2,FALSE)</f>
        <v>Halichoeres nicholsi</v>
      </c>
      <c r="O3946">
        <f t="shared" si="448"/>
        <v>1</v>
      </c>
      <c r="P3946">
        <v>1</v>
      </c>
      <c r="AJ3946">
        <f>VLOOKUP(M3946,spp!A:C,3,FALSE)</f>
        <v>1.26E-2</v>
      </c>
      <c r="AK3946">
        <f>VLOOKUP(M3946,spp!A:D,4,FALSE)</f>
        <v>3</v>
      </c>
      <c r="AL3946">
        <f t="shared" si="443"/>
        <v>0.19687499999999999</v>
      </c>
      <c r="AM3946">
        <f t="shared" si="444"/>
        <v>4.921875E-3</v>
      </c>
      <c r="AN3946">
        <f t="shared" si="445"/>
        <v>4.9218749999999999E-2</v>
      </c>
      <c r="AO3946">
        <f t="shared" si="446"/>
        <v>4.921875E-5</v>
      </c>
      <c r="AP3946">
        <f t="shared" si="447"/>
        <v>0.02</v>
      </c>
      <c r="AQ3946">
        <f>VLOOKUP(M3946,spp!A:H,8,FALSE)</f>
        <v>4</v>
      </c>
      <c r="AR3946" t="str">
        <f>VLOOKUP(M3946,spp!A:K,10,FALSE)</f>
        <v>Depredador Tope</v>
      </c>
      <c r="AS3946" t="str">
        <f>VLOOKUP(M3946,spp!A:L,12,FALSE)</f>
        <v>LC</v>
      </c>
    </row>
    <row r="3947" spans="1:45" x14ac:dyDescent="0.3">
      <c r="A3947">
        <v>35</v>
      </c>
      <c r="B3947" s="2" t="s">
        <v>1113</v>
      </c>
      <c r="C3947" s="2" t="s">
        <v>1299</v>
      </c>
      <c r="D3947" s="2" t="s">
        <v>1315</v>
      </c>
      <c r="E3947" s="2" t="s">
        <v>1402</v>
      </c>
      <c r="F3947">
        <v>1</v>
      </c>
      <c r="G3947" s="1">
        <v>41677</v>
      </c>
      <c r="H3947" s="61">
        <v>2014</v>
      </c>
      <c r="I3947" s="5" t="s">
        <v>986</v>
      </c>
      <c r="J3947" s="1">
        <v>41681</v>
      </c>
      <c r="K3947" s="66">
        <v>2</v>
      </c>
      <c r="L3947" t="str">
        <f t="shared" si="449"/>
        <v>Somero</v>
      </c>
      <c r="M3947" s="2" t="s">
        <v>1127</v>
      </c>
      <c r="N3947" t="str">
        <f>VLOOKUP(M3947,spp!A:B,2,FALSE)</f>
        <v>Arothron hispidus</v>
      </c>
      <c r="O3947">
        <f t="shared" si="448"/>
        <v>1</v>
      </c>
      <c r="S3947">
        <v>1</v>
      </c>
      <c r="AJ3947">
        <f>VLOOKUP(M3947,spp!A:C,3,FALSE)</f>
        <v>5</v>
      </c>
      <c r="AK3947">
        <f>VLOOKUP(M3947,spp!A:D,4,FALSE)</f>
        <v>2</v>
      </c>
      <c r="AL3947">
        <f t="shared" si="443"/>
        <v>1531.25</v>
      </c>
      <c r="AM3947">
        <f t="shared" si="444"/>
        <v>38.28125</v>
      </c>
      <c r="AN3947">
        <f t="shared" si="445"/>
        <v>382.8125</v>
      </c>
      <c r="AO3947">
        <f t="shared" si="446"/>
        <v>0.3828125</v>
      </c>
      <c r="AP3947">
        <f t="shared" si="447"/>
        <v>0.02</v>
      </c>
      <c r="AQ3947">
        <f>VLOOKUP(M3947,spp!A:H,8,FALSE)</f>
        <v>3.1</v>
      </c>
      <c r="AR3947" t="str">
        <f>VLOOKUP(M3947,spp!A:K,10,FALSE)</f>
        <v>Depredador</v>
      </c>
      <c r="AS3947" t="str">
        <f>VLOOKUP(M3947,spp!A:L,12,FALSE)</f>
        <v>NE</v>
      </c>
    </row>
    <row r="3948" spans="1:45" x14ac:dyDescent="0.3">
      <c r="A3948">
        <v>35</v>
      </c>
      <c r="B3948" s="2" t="s">
        <v>1113</v>
      </c>
      <c r="C3948" s="2" t="s">
        <v>1299</v>
      </c>
      <c r="D3948" s="2" t="s">
        <v>1315</v>
      </c>
      <c r="E3948" s="2" t="s">
        <v>1402</v>
      </c>
      <c r="F3948">
        <v>1</v>
      </c>
      <c r="G3948" s="1">
        <v>41677</v>
      </c>
      <c r="H3948" s="61">
        <v>2014</v>
      </c>
      <c r="I3948" s="5" t="s">
        <v>986</v>
      </c>
      <c r="J3948" s="1">
        <v>41681</v>
      </c>
      <c r="K3948" s="66">
        <v>2</v>
      </c>
      <c r="L3948" t="str">
        <f t="shared" si="449"/>
        <v>Somero</v>
      </c>
      <c r="M3948" s="2" t="s">
        <v>1020</v>
      </c>
      <c r="N3948" t="str">
        <f>VLOOKUP(M3948,spp!A:B,2,FALSE)</f>
        <v>Plagiotremus azaleus</v>
      </c>
      <c r="O3948">
        <f t="shared" si="448"/>
        <v>1</v>
      </c>
      <c r="Q3948">
        <v>1</v>
      </c>
      <c r="AJ3948">
        <f>VLOOKUP(M3948,spp!A:C,3,FALSE)</f>
        <v>4</v>
      </c>
      <c r="AK3948">
        <f>VLOOKUP(M3948,spp!A:D,4,FALSE)</f>
        <v>3</v>
      </c>
      <c r="AL3948">
        <f t="shared" si="443"/>
        <v>1687.5</v>
      </c>
      <c r="AM3948">
        <f t="shared" si="444"/>
        <v>42.1875</v>
      </c>
      <c r="AN3948">
        <f t="shared" si="445"/>
        <v>421.875</v>
      </c>
      <c r="AO3948">
        <f t="shared" si="446"/>
        <v>0.421875</v>
      </c>
      <c r="AP3948">
        <f t="shared" si="447"/>
        <v>0.02</v>
      </c>
      <c r="AQ3948">
        <f>VLOOKUP(M3948,spp!A:H,8,FALSE)</f>
        <v>4</v>
      </c>
      <c r="AR3948" t="str">
        <f>VLOOKUP(M3948,spp!A:K,10,FALSE)</f>
        <v>Depredador Tope</v>
      </c>
      <c r="AS3948" t="str">
        <f>VLOOKUP(M3948,spp!A:L,12,FALSE)</f>
        <v>LC</v>
      </c>
    </row>
    <row r="3949" spans="1:45" x14ac:dyDescent="0.3">
      <c r="A3949">
        <v>35</v>
      </c>
      <c r="B3949" s="2" t="s">
        <v>1113</v>
      </c>
      <c r="C3949" s="2" t="s">
        <v>1299</v>
      </c>
      <c r="D3949" s="2" t="s">
        <v>1315</v>
      </c>
      <c r="E3949" s="2" t="s">
        <v>1402</v>
      </c>
      <c r="F3949">
        <v>1</v>
      </c>
      <c r="G3949" s="1">
        <v>41677</v>
      </c>
      <c r="H3949" s="61">
        <v>2014</v>
      </c>
      <c r="I3949" s="5" t="s">
        <v>986</v>
      </c>
      <c r="J3949" s="1">
        <v>41681</v>
      </c>
      <c r="K3949" s="66">
        <v>2</v>
      </c>
      <c r="L3949" t="str">
        <f t="shared" si="449"/>
        <v>Somero</v>
      </c>
      <c r="M3949" s="2" t="s">
        <v>1050</v>
      </c>
      <c r="N3949" t="str">
        <f>VLOOKUP(M3949,spp!A:B,2,FALSE)</f>
        <v>Stegastes flavilatus</v>
      </c>
      <c r="O3949">
        <f t="shared" si="448"/>
        <v>1</v>
      </c>
      <c r="Q3949">
        <v>1</v>
      </c>
      <c r="AJ3949">
        <f>VLOOKUP(M3949,spp!A:C,3,FALSE)</f>
        <v>3.49E-2</v>
      </c>
      <c r="AK3949">
        <f>VLOOKUP(M3949,spp!A:D,4,FALSE)</f>
        <v>2</v>
      </c>
      <c r="AL3949">
        <f t="shared" si="443"/>
        <v>1.963125</v>
      </c>
      <c r="AM3949">
        <f t="shared" si="444"/>
        <v>4.9078125E-2</v>
      </c>
      <c r="AN3949">
        <f t="shared" si="445"/>
        <v>0.49078125</v>
      </c>
      <c r="AO3949">
        <f t="shared" si="446"/>
        <v>4.9078125000000001E-4</v>
      </c>
      <c r="AP3949">
        <f t="shared" si="447"/>
        <v>0.02</v>
      </c>
      <c r="AQ3949">
        <f>VLOOKUP(M3949,spp!A:H,8,FALSE)</f>
        <v>2</v>
      </c>
      <c r="AR3949" t="str">
        <f>VLOOKUP(M3949,spp!A:K,10,FALSE)</f>
        <v>Herbívoro</v>
      </c>
      <c r="AS3949" t="str">
        <f>VLOOKUP(M3949,spp!A:L,12,FALSE)</f>
        <v>LC</v>
      </c>
    </row>
    <row r="3950" spans="1:45" x14ac:dyDescent="0.3">
      <c r="A3950">
        <v>35</v>
      </c>
      <c r="B3950" s="2" t="s">
        <v>1113</v>
      </c>
      <c r="C3950" s="2" t="s">
        <v>1299</v>
      </c>
      <c r="D3950" s="2" t="s">
        <v>1315</v>
      </c>
      <c r="E3950" s="2" t="s">
        <v>1402</v>
      </c>
      <c r="F3950">
        <v>2</v>
      </c>
      <c r="G3950" s="1">
        <v>41677</v>
      </c>
      <c r="H3950" s="61">
        <v>2014</v>
      </c>
      <c r="I3950" s="5" t="s">
        <v>986</v>
      </c>
      <c r="J3950" s="1">
        <v>41681</v>
      </c>
      <c r="K3950" s="66">
        <v>1.6</v>
      </c>
      <c r="L3950" t="str">
        <f t="shared" si="449"/>
        <v>Somero</v>
      </c>
      <c r="M3950" s="2" t="s">
        <v>1019</v>
      </c>
      <c r="N3950" t="str">
        <f>VLOOKUP(M3950,spp!A:B,2,FALSE)</f>
        <v>Stegastes acapulcoensis</v>
      </c>
      <c r="O3950">
        <f t="shared" si="448"/>
        <v>10</v>
      </c>
      <c r="P3950">
        <v>2</v>
      </c>
      <c r="R3950">
        <v>8</v>
      </c>
      <c r="AJ3950">
        <f>VLOOKUP(M3950,spp!A:C,3,FALSE)</f>
        <v>3.49E-2</v>
      </c>
      <c r="AK3950">
        <f>VLOOKUP(M3950,spp!A:D,4,FALSE)</f>
        <v>2</v>
      </c>
      <c r="AL3950">
        <f t="shared" si="443"/>
        <v>44.061250000000001</v>
      </c>
      <c r="AM3950">
        <f t="shared" si="444"/>
        <v>1.1015312500000001</v>
      </c>
      <c r="AN3950">
        <f t="shared" si="445"/>
        <v>11.0153125</v>
      </c>
      <c r="AO3950">
        <f t="shared" si="446"/>
        <v>1.1015312500000001E-2</v>
      </c>
      <c r="AP3950">
        <f t="shared" si="447"/>
        <v>0.2</v>
      </c>
      <c r="AQ3950">
        <f>VLOOKUP(M3950,spp!A:H,8,FALSE)</f>
        <v>2</v>
      </c>
      <c r="AR3950" t="str">
        <f>VLOOKUP(M3950,spp!A:K,10,FALSE)</f>
        <v>Herbívoro</v>
      </c>
      <c r="AS3950" t="str">
        <f>VLOOKUP(M3950,spp!A:L,12,FALSE)</f>
        <v>LC</v>
      </c>
    </row>
    <row r="3951" spans="1:45" x14ac:dyDescent="0.3">
      <c r="A3951">
        <v>35</v>
      </c>
      <c r="B3951" s="2" t="s">
        <v>1113</v>
      </c>
      <c r="C3951" s="2" t="s">
        <v>1299</v>
      </c>
      <c r="D3951" s="2" t="s">
        <v>1315</v>
      </c>
      <c r="E3951" s="2" t="s">
        <v>1402</v>
      </c>
      <c r="F3951">
        <v>2</v>
      </c>
      <c r="G3951" s="1">
        <v>41677</v>
      </c>
      <c r="H3951" s="61">
        <v>2014</v>
      </c>
      <c r="I3951" s="5" t="s">
        <v>986</v>
      </c>
      <c r="J3951" s="1">
        <v>41681</v>
      </c>
      <c r="K3951" s="66">
        <v>1.6</v>
      </c>
      <c r="L3951" t="str">
        <f t="shared" si="449"/>
        <v>Somero</v>
      </c>
      <c r="M3951" s="2" t="s">
        <v>1027</v>
      </c>
      <c r="N3951" t="str">
        <f>VLOOKUP(M3951,spp!A:B,2,FALSE)</f>
        <v>Halichoeres notospilus</v>
      </c>
      <c r="O3951">
        <f t="shared" si="448"/>
        <v>2</v>
      </c>
      <c r="Q3951">
        <v>2</v>
      </c>
      <c r="AJ3951">
        <f>VLOOKUP(M3951,spp!A:C,3,FALSE)</f>
        <v>1.26E-2</v>
      </c>
      <c r="AK3951">
        <f>VLOOKUP(M3951,spp!A:D,4,FALSE)</f>
        <v>3</v>
      </c>
      <c r="AL3951">
        <f t="shared" si="443"/>
        <v>10.63125</v>
      </c>
      <c r="AM3951">
        <f t="shared" si="444"/>
        <v>0.26578124999999997</v>
      </c>
      <c r="AN3951">
        <f t="shared" si="445"/>
        <v>2.6578124999999995</v>
      </c>
      <c r="AO3951">
        <f t="shared" si="446"/>
        <v>2.6578124999999996E-3</v>
      </c>
      <c r="AP3951">
        <f t="shared" si="447"/>
        <v>0.04</v>
      </c>
      <c r="AQ3951">
        <f>VLOOKUP(M3951,spp!A:H,8,FALSE)</f>
        <v>3.5</v>
      </c>
      <c r="AR3951" t="str">
        <f>VLOOKUP(M3951,spp!A:K,10,FALSE)</f>
        <v>Depredador</v>
      </c>
      <c r="AS3951" t="str">
        <f>VLOOKUP(M3951,spp!A:L,12,FALSE)</f>
        <v>LC</v>
      </c>
    </row>
    <row r="3952" spans="1:45" x14ac:dyDescent="0.3">
      <c r="A3952">
        <v>35</v>
      </c>
      <c r="B3952" s="2" t="s">
        <v>1113</v>
      </c>
      <c r="C3952" s="2" t="s">
        <v>1299</v>
      </c>
      <c r="D3952" s="2" t="s">
        <v>1315</v>
      </c>
      <c r="E3952" s="2" t="s">
        <v>1402</v>
      </c>
      <c r="F3952">
        <v>2</v>
      </c>
      <c r="G3952" s="1">
        <v>41677</v>
      </c>
      <c r="H3952" s="61">
        <v>2014</v>
      </c>
      <c r="I3952" s="5" t="s">
        <v>986</v>
      </c>
      <c r="J3952" s="1">
        <v>41681</v>
      </c>
      <c r="K3952" s="66">
        <v>1.6</v>
      </c>
      <c r="L3952" t="str">
        <f t="shared" si="449"/>
        <v>Somero</v>
      </c>
      <c r="M3952" s="2" t="s">
        <v>1028</v>
      </c>
      <c r="N3952" t="str">
        <f>VLOOKUP(M3952,spp!A:B,2,FALSE)</f>
        <v>Thalassoma lucasanum</v>
      </c>
      <c r="O3952">
        <f t="shared" si="448"/>
        <v>11</v>
      </c>
      <c r="P3952">
        <v>1</v>
      </c>
      <c r="Q3952">
        <v>7</v>
      </c>
      <c r="R3952">
        <v>3</v>
      </c>
      <c r="AJ3952">
        <f>VLOOKUP(M3952,spp!A:C,3,FALSE)</f>
        <v>1.261E-2</v>
      </c>
      <c r="AK3952">
        <f>VLOOKUP(M3952,spp!A:D,4,FALSE)</f>
        <v>2</v>
      </c>
      <c r="AL3952">
        <f t="shared" si="443"/>
        <v>10.9549375</v>
      </c>
      <c r="AM3952">
        <f t="shared" si="444"/>
        <v>0.27387343749999998</v>
      </c>
      <c r="AN3952">
        <f t="shared" si="445"/>
        <v>2.7387343749999999</v>
      </c>
      <c r="AO3952">
        <f t="shared" si="446"/>
        <v>2.7387343749999998E-3</v>
      </c>
      <c r="AP3952">
        <f t="shared" si="447"/>
        <v>0.22</v>
      </c>
      <c r="AQ3952">
        <f>VLOOKUP(M3952,spp!A:H,8,FALSE)</f>
        <v>3.5</v>
      </c>
      <c r="AR3952" t="str">
        <f>VLOOKUP(M3952,spp!A:K,10,FALSE)</f>
        <v>Depredador</v>
      </c>
      <c r="AS3952" t="str">
        <f>VLOOKUP(M3952,spp!A:L,12,FALSE)</f>
        <v>LC</v>
      </c>
    </row>
    <row r="3953" spans="1:45" x14ac:dyDescent="0.3">
      <c r="A3953">
        <v>35</v>
      </c>
      <c r="B3953" s="2" t="s">
        <v>1113</v>
      </c>
      <c r="C3953" s="2" t="s">
        <v>1299</v>
      </c>
      <c r="D3953" s="2" t="s">
        <v>1315</v>
      </c>
      <c r="E3953" s="2" t="s">
        <v>1402</v>
      </c>
      <c r="F3953">
        <v>2</v>
      </c>
      <c r="G3953" s="1">
        <v>41677</v>
      </c>
      <c r="H3953" s="61">
        <v>2014</v>
      </c>
      <c r="I3953" s="5" t="s">
        <v>986</v>
      </c>
      <c r="J3953" s="1">
        <v>41681</v>
      </c>
      <c r="K3953" s="66">
        <v>1.6</v>
      </c>
      <c r="L3953" t="str">
        <f t="shared" si="449"/>
        <v>Somero</v>
      </c>
      <c r="M3953" s="2" t="s">
        <v>1020</v>
      </c>
      <c r="N3953" t="str">
        <f>VLOOKUP(M3953,spp!A:B,2,FALSE)</f>
        <v>Plagiotremus azaleus</v>
      </c>
      <c r="O3953">
        <f t="shared" si="448"/>
        <v>2</v>
      </c>
      <c r="Q3953">
        <v>2</v>
      </c>
      <c r="AJ3953">
        <f>VLOOKUP(M3953,spp!A:C,3,FALSE)</f>
        <v>4</v>
      </c>
      <c r="AK3953">
        <f>VLOOKUP(M3953,spp!A:D,4,FALSE)</f>
        <v>3</v>
      </c>
      <c r="AL3953">
        <f t="shared" si="443"/>
        <v>3375</v>
      </c>
      <c r="AM3953">
        <f t="shared" si="444"/>
        <v>84.375</v>
      </c>
      <c r="AN3953">
        <f t="shared" si="445"/>
        <v>843.75</v>
      </c>
      <c r="AO3953">
        <f t="shared" si="446"/>
        <v>0.84375</v>
      </c>
      <c r="AP3953">
        <f t="shared" si="447"/>
        <v>0.04</v>
      </c>
      <c r="AQ3953">
        <f>VLOOKUP(M3953,spp!A:H,8,FALSE)</f>
        <v>4</v>
      </c>
      <c r="AR3953" t="str">
        <f>VLOOKUP(M3953,spp!A:K,10,FALSE)</f>
        <v>Depredador Tope</v>
      </c>
      <c r="AS3953" t="str">
        <f>VLOOKUP(M3953,spp!A:L,12,FALSE)</f>
        <v>LC</v>
      </c>
    </row>
    <row r="3954" spans="1:45" x14ac:dyDescent="0.3">
      <c r="A3954">
        <v>35</v>
      </c>
      <c r="B3954" s="2" t="s">
        <v>1113</v>
      </c>
      <c r="C3954" s="2" t="s">
        <v>1299</v>
      </c>
      <c r="D3954" s="2" t="s">
        <v>1315</v>
      </c>
      <c r="E3954" s="2" t="s">
        <v>1402</v>
      </c>
      <c r="F3954">
        <v>2</v>
      </c>
      <c r="G3954" s="1">
        <v>41677</v>
      </c>
      <c r="H3954" s="61">
        <v>2014</v>
      </c>
      <c r="I3954" s="5" t="s">
        <v>986</v>
      </c>
      <c r="J3954" s="1">
        <v>41681</v>
      </c>
      <c r="K3954" s="66">
        <v>1.6</v>
      </c>
      <c r="L3954" t="str">
        <f t="shared" si="449"/>
        <v>Somero</v>
      </c>
      <c r="M3954" s="2" t="s">
        <v>1029</v>
      </c>
      <c r="N3954" t="str">
        <f>VLOOKUP(M3954,spp!A:B,2,FALSE)</f>
        <v>Cirrhitus rivulatus</v>
      </c>
      <c r="O3954">
        <f t="shared" si="448"/>
        <v>1</v>
      </c>
      <c r="T3954">
        <v>1</v>
      </c>
      <c r="AJ3954">
        <f>VLOOKUP(M3954,spp!A:C,3,FALSE)</f>
        <v>2.76E-2</v>
      </c>
      <c r="AK3954">
        <f>VLOOKUP(M3954,spp!A:D,4,FALSE)</f>
        <v>3</v>
      </c>
      <c r="AL3954">
        <f t="shared" si="443"/>
        <v>431.25</v>
      </c>
      <c r="AM3954">
        <f t="shared" si="444"/>
        <v>10.78125</v>
      </c>
      <c r="AN3954">
        <f t="shared" si="445"/>
        <v>107.8125</v>
      </c>
      <c r="AO3954">
        <f t="shared" si="446"/>
        <v>0.10781250000000001</v>
      </c>
      <c r="AP3954">
        <f t="shared" si="447"/>
        <v>0.02</v>
      </c>
      <c r="AQ3954">
        <f>VLOOKUP(M3954,spp!A:H,8,FALSE)</f>
        <v>4</v>
      </c>
      <c r="AR3954" t="str">
        <f>VLOOKUP(M3954,spp!A:K,10,FALSE)</f>
        <v>Depredador Tope</v>
      </c>
      <c r="AS3954" t="str">
        <f>VLOOKUP(M3954,spp!A:L,12,FALSE)</f>
        <v>LC</v>
      </c>
    </row>
    <row r="3955" spans="1:45" x14ac:dyDescent="0.3">
      <c r="A3955">
        <v>35</v>
      </c>
      <c r="B3955" s="2" t="s">
        <v>1113</v>
      </c>
      <c r="C3955" s="2" t="s">
        <v>1299</v>
      </c>
      <c r="D3955" s="2" t="s">
        <v>1315</v>
      </c>
      <c r="E3955" s="2" t="s">
        <v>1402</v>
      </c>
      <c r="F3955">
        <v>2</v>
      </c>
      <c r="G3955" s="1">
        <v>41677</v>
      </c>
      <c r="H3955" s="61">
        <v>2014</v>
      </c>
      <c r="I3955" s="5" t="s">
        <v>986</v>
      </c>
      <c r="J3955" s="1">
        <v>41681</v>
      </c>
      <c r="K3955" s="66">
        <v>1.6</v>
      </c>
      <c r="L3955" t="str">
        <f t="shared" si="449"/>
        <v>Somero</v>
      </c>
      <c r="M3955" s="2" t="s">
        <v>1036</v>
      </c>
      <c r="N3955" t="str">
        <f>VLOOKUP(M3955,spp!A:B,2,FALSE)</f>
        <v>Chaetodon humeralis</v>
      </c>
      <c r="O3955">
        <f t="shared" si="448"/>
        <v>1</v>
      </c>
      <c r="R3955">
        <v>1</v>
      </c>
      <c r="AJ3955">
        <f>VLOOKUP(M3955,spp!A:C,3,FALSE)</f>
        <v>2</v>
      </c>
      <c r="AK3955">
        <f>VLOOKUP(M3955,spp!A:D,4,FALSE)</f>
        <v>2.9895</v>
      </c>
      <c r="AL3955">
        <f t="shared" si="443"/>
        <v>3804.0172666013441</v>
      </c>
      <c r="AM3955">
        <f t="shared" si="444"/>
        <v>95.100431665033597</v>
      </c>
      <c r="AN3955">
        <f t="shared" si="445"/>
        <v>951.00431665033602</v>
      </c>
      <c r="AO3955">
        <f t="shared" si="446"/>
        <v>0.95100431665033602</v>
      </c>
      <c r="AP3955">
        <f t="shared" si="447"/>
        <v>0.02</v>
      </c>
      <c r="AQ3955">
        <f>VLOOKUP(M3955,spp!A:H,8,FALSE)</f>
        <v>2.7</v>
      </c>
      <c r="AR3955" t="str">
        <f>VLOOKUP(M3955,spp!A:K,10,FALSE)</f>
        <v>Herbívoro</v>
      </c>
      <c r="AS3955" t="str">
        <f>VLOOKUP(M3955,spp!A:L,12,FALSE)</f>
        <v>LC</v>
      </c>
    </row>
    <row r="3956" spans="1:45" x14ac:dyDescent="0.3">
      <c r="A3956">
        <v>35</v>
      </c>
      <c r="B3956" s="2" t="s">
        <v>1113</v>
      </c>
      <c r="C3956" s="2" t="s">
        <v>1299</v>
      </c>
      <c r="D3956" s="2" t="s">
        <v>1315</v>
      </c>
      <c r="E3956" s="2" t="s">
        <v>1402</v>
      </c>
      <c r="F3956">
        <v>2</v>
      </c>
      <c r="G3956" s="1">
        <v>41677</v>
      </c>
      <c r="H3956" s="61">
        <v>2014</v>
      </c>
      <c r="I3956" s="5" t="s">
        <v>986</v>
      </c>
      <c r="J3956" s="1">
        <v>41681</v>
      </c>
      <c r="K3956" s="66">
        <v>1.6</v>
      </c>
      <c r="L3956" t="str">
        <f t="shared" si="449"/>
        <v>Somero</v>
      </c>
      <c r="M3956" s="2" t="s">
        <v>1038</v>
      </c>
      <c r="N3956" t="str">
        <f>VLOOKUP(M3956,spp!A:B,2,FALSE)</f>
        <v>Holacanthus passer</v>
      </c>
      <c r="O3956">
        <f t="shared" si="448"/>
        <v>1</v>
      </c>
      <c r="S3956">
        <v>1</v>
      </c>
      <c r="AJ3956">
        <f>VLOOKUP(M3956,spp!A:C,3,FALSE)</f>
        <v>2</v>
      </c>
      <c r="AK3956">
        <f>VLOOKUP(M3956,spp!A:D,4,FALSE)</f>
        <v>3</v>
      </c>
      <c r="AL3956">
        <f t="shared" si="443"/>
        <v>10718.75</v>
      </c>
      <c r="AM3956">
        <f t="shared" si="444"/>
        <v>267.96875</v>
      </c>
      <c r="AN3956">
        <f t="shared" si="445"/>
        <v>2679.6875</v>
      </c>
      <c r="AO3956">
        <f t="shared" si="446"/>
        <v>2.6796875</v>
      </c>
      <c r="AP3956">
        <f t="shared" si="447"/>
        <v>0.02</v>
      </c>
      <c r="AQ3956">
        <f>VLOOKUP(M3956,spp!A:H,8,FALSE)</f>
        <v>2.6</v>
      </c>
      <c r="AR3956" t="str">
        <f>VLOOKUP(M3956,spp!A:K,10,FALSE)</f>
        <v>Herbívoro</v>
      </c>
      <c r="AS3956" t="str">
        <f>VLOOKUP(M3956,spp!A:L,12,FALSE)</f>
        <v>LC</v>
      </c>
    </row>
    <row r="3957" spans="1:45" x14ac:dyDescent="0.3">
      <c r="A3957">
        <v>35</v>
      </c>
      <c r="B3957" s="2" t="s">
        <v>1113</v>
      </c>
      <c r="C3957" s="2" t="s">
        <v>1299</v>
      </c>
      <c r="D3957" s="2" t="s">
        <v>1315</v>
      </c>
      <c r="E3957" s="2" t="s">
        <v>1402</v>
      </c>
      <c r="F3957">
        <v>2</v>
      </c>
      <c r="G3957" s="1">
        <v>41677</v>
      </c>
      <c r="H3957" s="61">
        <v>2014</v>
      </c>
      <c r="I3957" s="5" t="s">
        <v>986</v>
      </c>
      <c r="J3957" s="1">
        <v>41681</v>
      </c>
      <c r="K3957" s="66">
        <v>1.6</v>
      </c>
      <c r="L3957" t="str">
        <f t="shared" si="449"/>
        <v>Somero</v>
      </c>
      <c r="M3957" s="2" t="s">
        <v>1054</v>
      </c>
      <c r="N3957" t="str">
        <f>VLOOKUP(M3957,spp!A:B,2,FALSE)</f>
        <v>Halichoeres nicholsi</v>
      </c>
      <c r="O3957">
        <f t="shared" si="448"/>
        <v>8</v>
      </c>
      <c r="P3957">
        <v>8</v>
      </c>
      <c r="AJ3957">
        <f>VLOOKUP(M3957,spp!A:C,3,FALSE)</f>
        <v>1.26E-2</v>
      </c>
      <c r="AK3957">
        <f>VLOOKUP(M3957,spp!A:D,4,FALSE)</f>
        <v>3</v>
      </c>
      <c r="AL3957">
        <f t="shared" si="443"/>
        <v>1.575</v>
      </c>
      <c r="AM3957">
        <f t="shared" si="444"/>
        <v>3.9375E-2</v>
      </c>
      <c r="AN3957">
        <f t="shared" si="445"/>
        <v>0.39374999999999999</v>
      </c>
      <c r="AO3957">
        <f t="shared" si="446"/>
        <v>3.9375E-4</v>
      </c>
      <c r="AP3957">
        <f t="shared" si="447"/>
        <v>0.16</v>
      </c>
      <c r="AQ3957">
        <f>VLOOKUP(M3957,spp!A:H,8,FALSE)</f>
        <v>4</v>
      </c>
      <c r="AR3957" t="str">
        <f>VLOOKUP(M3957,spp!A:K,10,FALSE)</f>
        <v>Depredador Tope</v>
      </c>
      <c r="AS3957" t="str">
        <f>VLOOKUP(M3957,spp!A:L,12,FALSE)</f>
        <v>LC</v>
      </c>
    </row>
    <row r="3958" spans="1:45" x14ac:dyDescent="0.3">
      <c r="A3958">
        <v>35</v>
      </c>
      <c r="B3958" s="2" t="s">
        <v>1113</v>
      </c>
      <c r="C3958" s="2" t="s">
        <v>1299</v>
      </c>
      <c r="D3958" s="2" t="s">
        <v>1315</v>
      </c>
      <c r="E3958" s="2" t="s">
        <v>1402</v>
      </c>
      <c r="F3958">
        <v>3</v>
      </c>
      <c r="G3958" s="1">
        <v>41677</v>
      </c>
      <c r="H3958" s="61">
        <v>2014</v>
      </c>
      <c r="I3958" s="5" t="s">
        <v>986</v>
      </c>
      <c r="J3958" s="1">
        <v>41681</v>
      </c>
      <c r="K3958" s="66">
        <v>1.9</v>
      </c>
      <c r="L3958" t="str">
        <f t="shared" si="449"/>
        <v>Somero</v>
      </c>
      <c r="M3958" s="2" t="s">
        <v>1019</v>
      </c>
      <c r="N3958" t="str">
        <f>VLOOKUP(M3958,spp!A:B,2,FALSE)</f>
        <v>Stegastes acapulcoensis</v>
      </c>
      <c r="O3958">
        <f t="shared" si="448"/>
        <v>2</v>
      </c>
      <c r="R3958">
        <v>2</v>
      </c>
      <c r="AJ3958">
        <f>VLOOKUP(M3958,spp!A:C,3,FALSE)</f>
        <v>3.49E-2</v>
      </c>
      <c r="AK3958">
        <f>VLOOKUP(M3958,spp!A:D,4,FALSE)</f>
        <v>2</v>
      </c>
      <c r="AL3958">
        <f t="shared" si="443"/>
        <v>10.90625</v>
      </c>
      <c r="AM3958">
        <f t="shared" si="444"/>
        <v>0.27265624999999999</v>
      </c>
      <c r="AN3958">
        <f t="shared" si="445"/>
        <v>2.7265625</v>
      </c>
      <c r="AO3958">
        <f t="shared" si="446"/>
        <v>2.7265624999999998E-3</v>
      </c>
      <c r="AP3958">
        <f t="shared" si="447"/>
        <v>0.04</v>
      </c>
      <c r="AQ3958">
        <f>VLOOKUP(M3958,spp!A:H,8,FALSE)</f>
        <v>2</v>
      </c>
      <c r="AR3958" t="str">
        <f>VLOOKUP(M3958,spp!A:K,10,FALSE)</f>
        <v>Herbívoro</v>
      </c>
      <c r="AS3958" t="str">
        <f>VLOOKUP(M3958,spp!A:L,12,FALSE)</f>
        <v>LC</v>
      </c>
    </row>
    <row r="3959" spans="1:45" x14ac:dyDescent="0.3">
      <c r="A3959">
        <v>35</v>
      </c>
      <c r="B3959" s="2" t="s">
        <v>1113</v>
      </c>
      <c r="C3959" s="2" t="s">
        <v>1299</v>
      </c>
      <c r="D3959" s="2" t="s">
        <v>1315</v>
      </c>
      <c r="E3959" s="2" t="s">
        <v>1402</v>
      </c>
      <c r="F3959">
        <v>3</v>
      </c>
      <c r="G3959" s="1">
        <v>41677</v>
      </c>
      <c r="H3959" s="61">
        <v>2014</v>
      </c>
      <c r="I3959" s="5" t="s">
        <v>986</v>
      </c>
      <c r="J3959" s="1">
        <v>41681</v>
      </c>
      <c r="K3959" s="66">
        <v>1.9</v>
      </c>
      <c r="L3959" t="str">
        <f t="shared" si="449"/>
        <v>Somero</v>
      </c>
      <c r="M3959" s="2" t="s">
        <v>1040</v>
      </c>
      <c r="N3959" t="str">
        <f>VLOOKUP(M3959,spp!A:B,2,FALSE)</f>
        <v>Sufflamen verres</v>
      </c>
      <c r="O3959">
        <f t="shared" si="448"/>
        <v>1</v>
      </c>
      <c r="S3959">
        <v>1</v>
      </c>
      <c r="AJ3959">
        <f>VLOOKUP(M3959,spp!A:C,3,FALSE)</f>
        <v>2</v>
      </c>
      <c r="AK3959">
        <f>VLOOKUP(M3959,spp!A:D,4,FALSE)</f>
        <v>3</v>
      </c>
      <c r="AL3959">
        <f t="shared" si="443"/>
        <v>10718.75</v>
      </c>
      <c r="AM3959">
        <f t="shared" si="444"/>
        <v>267.96875</v>
      </c>
      <c r="AN3959">
        <f t="shared" si="445"/>
        <v>2679.6875</v>
      </c>
      <c r="AO3959">
        <f t="shared" si="446"/>
        <v>2.6796875</v>
      </c>
      <c r="AP3959">
        <f t="shared" si="447"/>
        <v>0.02</v>
      </c>
      <c r="AQ3959">
        <f>VLOOKUP(M3959,spp!A:H,8,FALSE)</f>
        <v>3.3</v>
      </c>
      <c r="AR3959" t="str">
        <f>VLOOKUP(M3959,spp!A:K,10,FALSE)</f>
        <v>Depredador</v>
      </c>
      <c r="AS3959" t="str">
        <f>VLOOKUP(M3959,spp!A:L,12,FALSE)</f>
        <v>LC</v>
      </c>
    </row>
    <row r="3960" spans="1:45" x14ac:dyDescent="0.3">
      <c r="A3960">
        <v>35</v>
      </c>
      <c r="B3960" s="2" t="s">
        <v>1113</v>
      </c>
      <c r="C3960" s="2" t="s">
        <v>1299</v>
      </c>
      <c r="D3960" s="2" t="s">
        <v>1315</v>
      </c>
      <c r="E3960" s="2" t="s">
        <v>1402</v>
      </c>
      <c r="F3960">
        <v>3</v>
      </c>
      <c r="G3960" s="1">
        <v>41677</v>
      </c>
      <c r="H3960" s="61">
        <v>2014</v>
      </c>
      <c r="I3960" s="5" t="s">
        <v>986</v>
      </c>
      <c r="J3960" s="1">
        <v>41681</v>
      </c>
      <c r="K3960" s="66">
        <v>1.9</v>
      </c>
      <c r="L3960" t="str">
        <f t="shared" si="449"/>
        <v>Somero</v>
      </c>
      <c r="M3960" s="2" t="s">
        <v>1028</v>
      </c>
      <c r="N3960" t="str">
        <f>VLOOKUP(M3960,spp!A:B,2,FALSE)</f>
        <v>Thalassoma lucasanum</v>
      </c>
      <c r="O3960">
        <f t="shared" si="448"/>
        <v>14</v>
      </c>
      <c r="Q3960">
        <v>11</v>
      </c>
      <c r="R3960">
        <v>3</v>
      </c>
      <c r="AJ3960">
        <f>VLOOKUP(M3960,spp!A:C,3,FALSE)</f>
        <v>1.261E-2</v>
      </c>
      <c r="AK3960">
        <f>VLOOKUP(M3960,spp!A:D,4,FALSE)</f>
        <v>2</v>
      </c>
      <c r="AL3960">
        <f t="shared" si="443"/>
        <v>13.713374999999999</v>
      </c>
      <c r="AM3960">
        <f t="shared" si="444"/>
        <v>0.34283437499999997</v>
      </c>
      <c r="AN3960">
        <f t="shared" si="445"/>
        <v>3.4283437499999998</v>
      </c>
      <c r="AO3960">
        <f t="shared" si="446"/>
        <v>3.42834375E-3</v>
      </c>
      <c r="AP3960">
        <f t="shared" si="447"/>
        <v>0.28000000000000003</v>
      </c>
      <c r="AQ3960">
        <f>VLOOKUP(M3960,spp!A:H,8,FALSE)</f>
        <v>3.5</v>
      </c>
      <c r="AR3960" t="str">
        <f>VLOOKUP(M3960,spp!A:K,10,FALSE)</f>
        <v>Depredador</v>
      </c>
      <c r="AS3960" t="str">
        <f>VLOOKUP(M3960,spp!A:L,12,FALSE)</f>
        <v>LC</v>
      </c>
    </row>
    <row r="3961" spans="1:45" x14ac:dyDescent="0.3">
      <c r="A3961">
        <v>35</v>
      </c>
      <c r="B3961" s="2" t="s">
        <v>1113</v>
      </c>
      <c r="C3961" s="2" t="s">
        <v>1299</v>
      </c>
      <c r="D3961" s="2" t="s">
        <v>1315</v>
      </c>
      <c r="E3961" s="2" t="s">
        <v>1402</v>
      </c>
      <c r="F3961">
        <v>3</v>
      </c>
      <c r="G3961" s="1">
        <v>41677</v>
      </c>
      <c r="H3961" s="61">
        <v>2014</v>
      </c>
      <c r="I3961" s="5" t="s">
        <v>986</v>
      </c>
      <c r="J3961" s="1">
        <v>41681</v>
      </c>
      <c r="K3961" s="66">
        <v>1.9</v>
      </c>
      <c r="L3961" t="str">
        <f t="shared" si="449"/>
        <v>Somero</v>
      </c>
      <c r="M3961" s="2" t="s">
        <v>1017</v>
      </c>
      <c r="N3961" t="str">
        <f>VLOOKUP(M3961,spp!A:B,2,FALSE)</f>
        <v>Halichoeres dispilus</v>
      </c>
      <c r="O3961">
        <f t="shared" si="448"/>
        <v>17</v>
      </c>
      <c r="Q3961">
        <v>17</v>
      </c>
      <c r="AJ3961">
        <f>VLOOKUP(M3961,spp!A:C,3,FALSE)</f>
        <v>1.26E-2</v>
      </c>
      <c r="AK3961">
        <f>VLOOKUP(M3961,spp!A:D,4,FALSE)</f>
        <v>3</v>
      </c>
      <c r="AL3961">
        <f t="shared" si="443"/>
        <v>90.365624999999994</v>
      </c>
      <c r="AM3961">
        <f t="shared" si="444"/>
        <v>2.2591406249999997</v>
      </c>
      <c r="AN3961">
        <f t="shared" si="445"/>
        <v>22.591406249999999</v>
      </c>
      <c r="AO3961">
        <f t="shared" si="446"/>
        <v>2.2591406249999998E-2</v>
      </c>
      <c r="AP3961">
        <f t="shared" si="447"/>
        <v>0.34</v>
      </c>
      <c r="AQ3961">
        <f>VLOOKUP(M3961,spp!A:H,8,FALSE)</f>
        <v>3.9</v>
      </c>
      <c r="AR3961" t="str">
        <f>VLOOKUP(M3961,spp!A:K,10,FALSE)</f>
        <v>Depredador</v>
      </c>
      <c r="AS3961" t="str">
        <f>VLOOKUP(M3961,spp!A:L,12,FALSE)</f>
        <v>LC</v>
      </c>
    </row>
    <row r="3962" spans="1:45" x14ac:dyDescent="0.3">
      <c r="A3962">
        <v>35</v>
      </c>
      <c r="B3962" s="2" t="s">
        <v>1113</v>
      </c>
      <c r="C3962" s="2" t="s">
        <v>1299</v>
      </c>
      <c r="D3962" s="2" t="s">
        <v>1315</v>
      </c>
      <c r="E3962" s="2" t="s">
        <v>1402</v>
      </c>
      <c r="F3962">
        <v>3</v>
      </c>
      <c r="G3962" s="1">
        <v>41677</v>
      </c>
      <c r="H3962" s="61">
        <v>2014</v>
      </c>
      <c r="I3962" s="5" t="s">
        <v>986</v>
      </c>
      <c r="J3962" s="1">
        <v>41681</v>
      </c>
      <c r="K3962" s="66">
        <v>1.9</v>
      </c>
      <c r="L3962" t="str">
        <f t="shared" si="449"/>
        <v>Somero</v>
      </c>
      <c r="M3962" s="2" t="s">
        <v>1050</v>
      </c>
      <c r="N3962" t="str">
        <f>VLOOKUP(M3962,spp!A:B,2,FALSE)</f>
        <v>Stegastes flavilatus</v>
      </c>
      <c r="O3962">
        <f t="shared" si="448"/>
        <v>6</v>
      </c>
      <c r="P3962">
        <v>1</v>
      </c>
      <c r="Q3962">
        <v>5</v>
      </c>
      <c r="AJ3962">
        <f>VLOOKUP(M3962,spp!A:C,3,FALSE)</f>
        <v>3.49E-2</v>
      </c>
      <c r="AK3962">
        <f>VLOOKUP(M3962,spp!A:D,4,FALSE)</f>
        <v>2</v>
      </c>
      <c r="AL3962">
        <f t="shared" si="443"/>
        <v>10.033750000000001</v>
      </c>
      <c r="AM3962">
        <f t="shared" si="444"/>
        <v>0.25084375000000003</v>
      </c>
      <c r="AN3962">
        <f t="shared" si="445"/>
        <v>2.5084375000000003</v>
      </c>
      <c r="AO3962">
        <f t="shared" si="446"/>
        <v>2.5084375000000003E-3</v>
      </c>
      <c r="AP3962">
        <f t="shared" si="447"/>
        <v>0.12</v>
      </c>
      <c r="AQ3962">
        <f>VLOOKUP(M3962,spp!A:H,8,FALSE)</f>
        <v>2</v>
      </c>
      <c r="AR3962" t="str">
        <f>VLOOKUP(M3962,spp!A:K,10,FALSE)</f>
        <v>Herbívoro</v>
      </c>
      <c r="AS3962" t="str">
        <f>VLOOKUP(M3962,spp!A:L,12,FALSE)</f>
        <v>LC</v>
      </c>
    </row>
    <row r="3963" spans="1:45" x14ac:dyDescent="0.3">
      <c r="A3963">
        <v>35</v>
      </c>
      <c r="B3963" s="2" t="s">
        <v>1113</v>
      </c>
      <c r="C3963" s="2" t="s">
        <v>1299</v>
      </c>
      <c r="D3963" s="2" t="s">
        <v>1315</v>
      </c>
      <c r="E3963" s="2" t="s">
        <v>1402</v>
      </c>
      <c r="F3963">
        <v>3</v>
      </c>
      <c r="G3963" s="1">
        <v>41677</v>
      </c>
      <c r="H3963" s="61">
        <v>2014</v>
      </c>
      <c r="I3963" s="5" t="s">
        <v>986</v>
      </c>
      <c r="J3963" s="1">
        <v>41681</v>
      </c>
      <c r="K3963" s="66">
        <v>1.9</v>
      </c>
      <c r="L3963" t="str">
        <f t="shared" si="449"/>
        <v>Somero</v>
      </c>
      <c r="M3963" s="2" t="s">
        <v>1031</v>
      </c>
      <c r="N3963" t="str">
        <f>VLOOKUP(M3963,spp!A:B,2,FALSE)</f>
        <v>Ophioblennius steindachneri</v>
      </c>
      <c r="O3963">
        <f t="shared" si="448"/>
        <v>1</v>
      </c>
      <c r="Q3963">
        <v>1</v>
      </c>
      <c r="AJ3963">
        <f>VLOOKUP(M3963,spp!A:C,3,FALSE)</f>
        <v>3</v>
      </c>
      <c r="AK3963">
        <f>VLOOKUP(M3963,spp!A:D,4,FALSE)</f>
        <v>2.379</v>
      </c>
      <c r="AL3963">
        <f t="shared" si="443"/>
        <v>362.15292759506724</v>
      </c>
      <c r="AM3963">
        <f t="shared" si="444"/>
        <v>9.053823189876681</v>
      </c>
      <c r="AN3963">
        <f t="shared" si="445"/>
        <v>90.53823189876681</v>
      </c>
      <c r="AO3963">
        <f t="shared" si="446"/>
        <v>9.0538231898766808E-2</v>
      </c>
      <c r="AP3963">
        <f t="shared" si="447"/>
        <v>0.02</v>
      </c>
      <c r="AQ3963">
        <f>VLOOKUP(M3963,spp!A:H,8,FALSE)</f>
        <v>2.7</v>
      </c>
      <c r="AR3963" t="str">
        <f>VLOOKUP(M3963,spp!A:K,10,FALSE)</f>
        <v>Herbívoro</v>
      </c>
      <c r="AS3963" t="str">
        <f>VLOOKUP(M3963,spp!A:L,12,FALSE)</f>
        <v>LC</v>
      </c>
    </row>
    <row r="3964" spans="1:45" x14ac:dyDescent="0.3">
      <c r="A3964">
        <v>35</v>
      </c>
      <c r="B3964" s="2" t="s">
        <v>1113</v>
      </c>
      <c r="C3964" s="2" t="s">
        <v>1299</v>
      </c>
      <c r="D3964" s="2" t="s">
        <v>1315</v>
      </c>
      <c r="E3964" s="2" t="s">
        <v>1402</v>
      </c>
      <c r="F3964">
        <v>3</v>
      </c>
      <c r="G3964" s="1">
        <v>41677</v>
      </c>
      <c r="H3964" s="61">
        <v>2014</v>
      </c>
      <c r="I3964" s="5" t="s">
        <v>986</v>
      </c>
      <c r="J3964" s="1">
        <v>41681</v>
      </c>
      <c r="K3964" s="66">
        <v>1.9</v>
      </c>
      <c r="L3964" t="str">
        <f t="shared" si="449"/>
        <v>Somero</v>
      </c>
      <c r="M3964" s="2" t="s">
        <v>1053</v>
      </c>
      <c r="N3964" t="str">
        <f>VLOOKUP(M3964,spp!A:B,2,FALSE)</f>
        <v>Halichoeres chierchiae</v>
      </c>
      <c r="O3964">
        <f t="shared" si="448"/>
        <v>2</v>
      </c>
      <c r="R3964">
        <v>2</v>
      </c>
      <c r="AJ3964">
        <f>VLOOKUP(M3964,spp!A:C,3,FALSE)</f>
        <v>1.26E-2</v>
      </c>
      <c r="AK3964">
        <f>VLOOKUP(M3964,spp!A:D,4,FALSE)</f>
        <v>3</v>
      </c>
      <c r="AL3964">
        <f t="shared" si="443"/>
        <v>49.21875</v>
      </c>
      <c r="AM3964">
        <f t="shared" si="444"/>
        <v>1.23046875</v>
      </c>
      <c r="AN3964">
        <f t="shared" si="445"/>
        <v>12.3046875</v>
      </c>
      <c r="AO3964">
        <f t="shared" si="446"/>
        <v>1.23046875E-2</v>
      </c>
      <c r="AP3964">
        <f t="shared" si="447"/>
        <v>0.04</v>
      </c>
      <c r="AQ3964">
        <f>VLOOKUP(M3964,spp!A:H,8,FALSE)</f>
        <v>3.5</v>
      </c>
      <c r="AR3964" t="str">
        <f>VLOOKUP(M3964,spp!A:K,10,FALSE)</f>
        <v>Depredador</v>
      </c>
      <c r="AS3964" t="str">
        <f>VLOOKUP(M3964,spp!A:L,12,FALSE)</f>
        <v>LC</v>
      </c>
    </row>
    <row r="3965" spans="1:45" x14ac:dyDescent="0.3">
      <c r="A3965">
        <v>35</v>
      </c>
      <c r="B3965" s="2" t="s">
        <v>1113</v>
      </c>
      <c r="C3965" s="2" t="s">
        <v>1299</v>
      </c>
      <c r="D3965" s="2" t="s">
        <v>1315</v>
      </c>
      <c r="E3965" s="2" t="s">
        <v>1402</v>
      </c>
      <c r="F3965">
        <v>3</v>
      </c>
      <c r="G3965" s="1">
        <v>41677</v>
      </c>
      <c r="H3965" s="61">
        <v>2014</v>
      </c>
      <c r="I3965" s="5" t="s">
        <v>986</v>
      </c>
      <c r="J3965" s="1">
        <v>41681</v>
      </c>
      <c r="K3965" s="66">
        <v>1.9</v>
      </c>
      <c r="L3965" t="str">
        <f t="shared" si="449"/>
        <v>Somero</v>
      </c>
      <c r="M3965" s="2" t="s">
        <v>1069</v>
      </c>
      <c r="N3965" t="str">
        <f>VLOOKUP(M3965,spp!A:B,2,FALSE)</f>
        <v>Muraena lentiginosa</v>
      </c>
      <c r="O3965">
        <f t="shared" si="448"/>
        <v>1</v>
      </c>
      <c r="U3965">
        <v>1</v>
      </c>
      <c r="AJ3965">
        <f>VLOOKUP(M3965,spp!A:C,3,FALSE)</f>
        <v>1</v>
      </c>
      <c r="AK3965">
        <f>VLOOKUP(M3965,spp!A:D,4,FALSE)</f>
        <v>2</v>
      </c>
      <c r="AL3965">
        <f t="shared" si="443"/>
        <v>1225</v>
      </c>
      <c r="AM3965">
        <f t="shared" si="444"/>
        <v>30.625</v>
      </c>
      <c r="AN3965">
        <f t="shared" si="445"/>
        <v>306.25</v>
      </c>
      <c r="AO3965">
        <f t="shared" si="446"/>
        <v>0.30625000000000002</v>
      </c>
      <c r="AP3965">
        <f t="shared" si="447"/>
        <v>0.02</v>
      </c>
      <c r="AQ3965">
        <f>VLOOKUP(M3965,spp!A:H,8,FALSE)</f>
        <v>3.9</v>
      </c>
      <c r="AR3965" t="str">
        <f>VLOOKUP(M3965,spp!A:K,10,FALSE)</f>
        <v>Depredador</v>
      </c>
      <c r="AS3965" t="str">
        <f>VLOOKUP(M3965,spp!A:L,12,FALSE)</f>
        <v>LC</v>
      </c>
    </row>
    <row r="3966" spans="1:45" x14ac:dyDescent="0.3">
      <c r="A3966">
        <v>35</v>
      </c>
      <c r="B3966" s="2" t="s">
        <v>1113</v>
      </c>
      <c r="C3966" s="2" t="s">
        <v>1299</v>
      </c>
      <c r="D3966" s="2" t="s">
        <v>1315</v>
      </c>
      <c r="E3966" s="2" t="s">
        <v>1402</v>
      </c>
      <c r="F3966">
        <v>3</v>
      </c>
      <c r="G3966" s="1">
        <v>41677</v>
      </c>
      <c r="H3966" s="61">
        <v>2014</v>
      </c>
      <c r="I3966" s="5" t="s">
        <v>986</v>
      </c>
      <c r="J3966" s="1">
        <v>41681</v>
      </c>
      <c r="K3966" s="66">
        <v>1.9</v>
      </c>
      <c r="L3966" t="str">
        <f t="shared" si="449"/>
        <v>Somero</v>
      </c>
      <c r="M3966" s="2" t="s">
        <v>1027</v>
      </c>
      <c r="N3966" t="str">
        <f>VLOOKUP(M3966,spp!A:B,2,FALSE)</f>
        <v>Halichoeres notospilus</v>
      </c>
      <c r="O3966">
        <f t="shared" si="448"/>
        <v>1</v>
      </c>
      <c r="Q3966">
        <v>1</v>
      </c>
      <c r="AJ3966">
        <f>VLOOKUP(M3966,spp!A:C,3,FALSE)</f>
        <v>1.26E-2</v>
      </c>
      <c r="AK3966">
        <f>VLOOKUP(M3966,spp!A:D,4,FALSE)</f>
        <v>3</v>
      </c>
      <c r="AL3966">
        <f t="shared" si="443"/>
        <v>5.3156249999999998</v>
      </c>
      <c r="AM3966">
        <f t="shared" si="444"/>
        <v>0.13289062499999998</v>
      </c>
      <c r="AN3966">
        <f t="shared" si="445"/>
        <v>1.3289062499999997</v>
      </c>
      <c r="AO3966">
        <f t="shared" si="446"/>
        <v>1.3289062499999998E-3</v>
      </c>
      <c r="AP3966">
        <f t="shared" si="447"/>
        <v>0.02</v>
      </c>
      <c r="AQ3966">
        <f>VLOOKUP(M3966,spp!A:H,8,FALSE)</f>
        <v>3.5</v>
      </c>
      <c r="AR3966" t="str">
        <f>VLOOKUP(M3966,spp!A:K,10,FALSE)</f>
        <v>Depredador</v>
      </c>
      <c r="AS3966" t="str">
        <f>VLOOKUP(M3966,spp!A:L,12,FALSE)</f>
        <v>LC</v>
      </c>
    </row>
    <row r="3967" spans="1:45" x14ac:dyDescent="0.3">
      <c r="A3967">
        <v>33</v>
      </c>
      <c r="B3967" s="2" t="s">
        <v>1113</v>
      </c>
      <c r="C3967" s="2" t="s">
        <v>1299</v>
      </c>
      <c r="D3967" s="2" t="s">
        <v>1308</v>
      </c>
      <c r="E3967" s="2" t="s">
        <v>1402</v>
      </c>
      <c r="F3967">
        <v>1</v>
      </c>
      <c r="G3967" s="1">
        <v>41677</v>
      </c>
      <c r="H3967" s="61">
        <v>2014</v>
      </c>
      <c r="I3967" s="5" t="s">
        <v>986</v>
      </c>
      <c r="J3967" s="1">
        <v>41681</v>
      </c>
      <c r="K3967" s="66">
        <v>7.1</v>
      </c>
      <c r="L3967" t="str">
        <f t="shared" si="449"/>
        <v>Profundo</v>
      </c>
      <c r="M3967" s="2" t="s">
        <v>1023</v>
      </c>
      <c r="N3967" t="str">
        <f>VLOOKUP(M3967,spp!A:B,2,FALSE)</f>
        <v>Anisotremus caesius</v>
      </c>
      <c r="O3967">
        <f t="shared" si="448"/>
        <v>2</v>
      </c>
      <c r="S3967">
        <v>2</v>
      </c>
      <c r="AJ3967">
        <f>VLOOKUP(M3967,spp!A:C,3,FALSE)</f>
        <v>1</v>
      </c>
      <c r="AK3967">
        <f>VLOOKUP(M3967,spp!A:D,4,FALSE)</f>
        <v>2</v>
      </c>
      <c r="AL3967">
        <f t="shared" si="443"/>
        <v>612.5</v>
      </c>
      <c r="AM3967">
        <f t="shared" si="444"/>
        <v>15.3125</v>
      </c>
      <c r="AN3967">
        <f t="shared" si="445"/>
        <v>153.125</v>
      </c>
      <c r="AO3967">
        <f t="shared" si="446"/>
        <v>0.15312500000000001</v>
      </c>
      <c r="AP3967">
        <f t="shared" si="447"/>
        <v>0.04</v>
      </c>
      <c r="AQ3967">
        <f>VLOOKUP(M3967,spp!A:H,8,FALSE)</f>
        <v>3.4</v>
      </c>
      <c r="AR3967" t="str">
        <f>VLOOKUP(M3967,spp!A:K,10,FALSE)</f>
        <v>Depredador</v>
      </c>
      <c r="AS3967" t="str">
        <f>VLOOKUP(M3967,spp!A:L,12,FALSE)</f>
        <v>LC</v>
      </c>
    </row>
    <row r="3968" spans="1:45" x14ac:dyDescent="0.3">
      <c r="A3968">
        <v>33</v>
      </c>
      <c r="B3968" s="2" t="s">
        <v>1113</v>
      </c>
      <c r="C3968" s="2" t="s">
        <v>1299</v>
      </c>
      <c r="D3968" s="2" t="s">
        <v>1308</v>
      </c>
      <c r="E3968" s="2" t="s">
        <v>1402</v>
      </c>
      <c r="F3968">
        <v>1</v>
      </c>
      <c r="G3968" s="1">
        <v>41677</v>
      </c>
      <c r="H3968" s="61">
        <v>2014</v>
      </c>
      <c r="I3968" s="5" t="s">
        <v>986</v>
      </c>
      <c r="J3968" s="1">
        <v>41681</v>
      </c>
      <c r="K3968" s="66">
        <v>7.1</v>
      </c>
      <c r="L3968" t="str">
        <f t="shared" si="449"/>
        <v>Profundo</v>
      </c>
      <c r="M3968" s="2" t="s">
        <v>1050</v>
      </c>
      <c r="N3968" t="str">
        <f>VLOOKUP(M3968,spp!A:B,2,FALSE)</f>
        <v>Stegastes flavilatus</v>
      </c>
      <c r="O3968">
        <f>+SUM(P3968:AF3968)</f>
        <v>5</v>
      </c>
      <c r="R3968">
        <v>1</v>
      </c>
      <c r="S3968">
        <v>4</v>
      </c>
      <c r="AJ3968">
        <f>VLOOKUP(M3968,spp!A:C,3,FALSE)</f>
        <v>3.49E-2</v>
      </c>
      <c r="AK3968">
        <f>VLOOKUP(M3968,spp!A:D,4,FALSE)</f>
        <v>2</v>
      </c>
      <c r="AL3968">
        <f t="shared" si="443"/>
        <v>48.205624999999998</v>
      </c>
      <c r="AM3968">
        <f t="shared" si="444"/>
        <v>1.2051406249999999</v>
      </c>
      <c r="AN3968">
        <f t="shared" si="445"/>
        <v>12.051406249999999</v>
      </c>
      <c r="AO3968">
        <f t="shared" si="446"/>
        <v>1.2051406249999999E-2</v>
      </c>
      <c r="AP3968">
        <f t="shared" si="447"/>
        <v>0.1</v>
      </c>
      <c r="AQ3968">
        <f>VLOOKUP(M3968,spp!A:H,8,FALSE)</f>
        <v>2</v>
      </c>
      <c r="AR3968" t="str">
        <f>VLOOKUP(M3968,spp!A:K,10,FALSE)</f>
        <v>Herbívoro</v>
      </c>
      <c r="AS3968" t="str">
        <f>VLOOKUP(M3968,spp!A:L,12,FALSE)</f>
        <v>LC</v>
      </c>
    </row>
    <row r="3969" spans="1:45" x14ac:dyDescent="0.3">
      <c r="A3969">
        <v>33</v>
      </c>
      <c r="B3969" s="2" t="s">
        <v>1113</v>
      </c>
      <c r="C3969" s="2" t="s">
        <v>1299</v>
      </c>
      <c r="D3969" s="2" t="s">
        <v>1308</v>
      </c>
      <c r="E3969" s="2" t="s">
        <v>1402</v>
      </c>
      <c r="F3969">
        <v>1</v>
      </c>
      <c r="G3969" s="1">
        <v>41677</v>
      </c>
      <c r="H3969" s="61">
        <v>2014</v>
      </c>
      <c r="I3969" s="5" t="s">
        <v>986</v>
      </c>
      <c r="J3969" s="1">
        <v>41681</v>
      </c>
      <c r="K3969" s="66">
        <v>7.1</v>
      </c>
      <c r="L3969" t="str">
        <f t="shared" si="449"/>
        <v>Profundo</v>
      </c>
      <c r="M3969" s="2" t="s">
        <v>1028</v>
      </c>
      <c r="N3969" t="str">
        <f>VLOOKUP(M3969,spp!A:B,2,FALSE)</f>
        <v>Thalassoma lucasanum</v>
      </c>
      <c r="O3969">
        <f t="shared" si="448"/>
        <v>5</v>
      </c>
      <c r="P3969">
        <v>1</v>
      </c>
      <c r="Q3969">
        <v>3</v>
      </c>
      <c r="R3969">
        <v>1</v>
      </c>
      <c r="AJ3969">
        <f>VLOOKUP(M3969,spp!A:C,3,FALSE)</f>
        <v>1.261E-2</v>
      </c>
      <c r="AK3969">
        <f>VLOOKUP(M3969,spp!A:D,4,FALSE)</f>
        <v>2</v>
      </c>
      <c r="AL3969">
        <f t="shared" si="443"/>
        <v>4.1770624999999999</v>
      </c>
      <c r="AM3969">
        <f t="shared" si="444"/>
        <v>0.1044265625</v>
      </c>
      <c r="AN3969">
        <f t="shared" si="445"/>
        <v>1.044265625</v>
      </c>
      <c r="AO3969">
        <f t="shared" si="446"/>
        <v>1.0442656250000001E-3</v>
      </c>
      <c r="AP3969">
        <f t="shared" si="447"/>
        <v>0.1</v>
      </c>
      <c r="AQ3969">
        <f>VLOOKUP(M3969,spp!A:H,8,FALSE)</f>
        <v>3.5</v>
      </c>
      <c r="AR3969" t="str">
        <f>VLOOKUP(M3969,spp!A:K,10,FALSE)</f>
        <v>Depredador</v>
      </c>
      <c r="AS3969" t="str">
        <f>VLOOKUP(M3969,spp!A:L,12,FALSE)</f>
        <v>LC</v>
      </c>
    </row>
    <row r="3970" spans="1:45" x14ac:dyDescent="0.3">
      <c r="A3970">
        <v>33</v>
      </c>
      <c r="B3970" s="2" t="s">
        <v>1113</v>
      </c>
      <c r="C3970" s="2" t="s">
        <v>1299</v>
      </c>
      <c r="D3970" s="2" t="s">
        <v>1308</v>
      </c>
      <c r="E3970" s="2" t="s">
        <v>1402</v>
      </c>
      <c r="F3970">
        <v>1</v>
      </c>
      <c r="G3970" s="1">
        <v>41677</v>
      </c>
      <c r="H3970" s="61">
        <v>2014</v>
      </c>
      <c r="I3970" s="5" t="s">
        <v>986</v>
      </c>
      <c r="J3970" s="1">
        <v>41681</v>
      </c>
      <c r="K3970" s="66">
        <v>7.1</v>
      </c>
      <c r="L3970" t="str">
        <f t="shared" si="449"/>
        <v>Profundo</v>
      </c>
      <c r="M3970" s="2" t="s">
        <v>1036</v>
      </c>
      <c r="N3970" t="str">
        <f>VLOOKUP(M3970,spp!A:B,2,FALSE)</f>
        <v>Chaetodon humeralis</v>
      </c>
      <c r="O3970">
        <f t="shared" si="448"/>
        <v>2</v>
      </c>
      <c r="R3970">
        <v>2</v>
      </c>
      <c r="AJ3970">
        <f>VLOOKUP(M3970,spp!A:C,3,FALSE)</f>
        <v>2</v>
      </c>
      <c r="AK3970">
        <f>VLOOKUP(M3970,spp!A:D,4,FALSE)</f>
        <v>2.9895</v>
      </c>
      <c r="AL3970">
        <f t="shared" si="443"/>
        <v>7608.0345332026882</v>
      </c>
      <c r="AM3970">
        <f t="shared" si="444"/>
        <v>190.20086333006719</v>
      </c>
      <c r="AN3970">
        <f t="shared" si="445"/>
        <v>1902.008633300672</v>
      </c>
      <c r="AO3970">
        <f t="shared" si="446"/>
        <v>1.902008633300672</v>
      </c>
      <c r="AP3970">
        <f t="shared" si="447"/>
        <v>0.04</v>
      </c>
      <c r="AQ3970">
        <f>VLOOKUP(M3970,spp!A:H,8,FALSE)</f>
        <v>2.7</v>
      </c>
      <c r="AR3970" t="str">
        <f>VLOOKUP(M3970,spp!A:K,10,FALSE)</f>
        <v>Herbívoro</v>
      </c>
      <c r="AS3970" t="str">
        <f>VLOOKUP(M3970,spp!A:L,12,FALSE)</f>
        <v>LC</v>
      </c>
    </row>
    <row r="3971" spans="1:45" x14ac:dyDescent="0.3">
      <c r="A3971">
        <v>33</v>
      </c>
      <c r="B3971" s="2" t="s">
        <v>1113</v>
      </c>
      <c r="C3971" s="2" t="s">
        <v>1299</v>
      </c>
      <c r="D3971" s="2" t="s">
        <v>1308</v>
      </c>
      <c r="E3971" s="2" t="s">
        <v>1402</v>
      </c>
      <c r="F3971">
        <v>1</v>
      </c>
      <c r="G3971" s="1">
        <v>41677</v>
      </c>
      <c r="H3971" s="61">
        <v>2014</v>
      </c>
      <c r="I3971" s="5" t="s">
        <v>986</v>
      </c>
      <c r="J3971" s="1">
        <v>41681</v>
      </c>
      <c r="K3971" s="66">
        <v>7.1</v>
      </c>
      <c r="L3971" t="str">
        <f t="shared" si="449"/>
        <v>Profundo</v>
      </c>
      <c r="M3971" s="2" t="s">
        <v>1025</v>
      </c>
      <c r="N3971" t="str">
        <f>VLOOKUP(M3971,spp!A:B,2,FALSE)</f>
        <v>Abudefduf troschelii</v>
      </c>
      <c r="O3971">
        <f t="shared" si="448"/>
        <v>3</v>
      </c>
      <c r="S3971">
        <v>3</v>
      </c>
      <c r="AJ3971">
        <f>VLOOKUP(M3971,spp!A:C,3,FALSE)</f>
        <v>1.6E-2</v>
      </c>
      <c r="AK3971">
        <f>VLOOKUP(M3971,spp!A:D,4,FALSE)</f>
        <v>3</v>
      </c>
      <c r="AL3971">
        <f t="shared" si="443"/>
        <v>257.25</v>
      </c>
      <c r="AM3971">
        <f t="shared" si="444"/>
        <v>6.4312500000000004</v>
      </c>
      <c r="AN3971">
        <f t="shared" si="445"/>
        <v>64.3125</v>
      </c>
      <c r="AO3971">
        <f t="shared" si="446"/>
        <v>6.4312499999999995E-2</v>
      </c>
      <c r="AP3971">
        <f t="shared" si="447"/>
        <v>0.06</v>
      </c>
      <c r="AQ3971">
        <f>VLOOKUP(M3971,spp!A:H,8,FALSE)</f>
        <v>3</v>
      </c>
      <c r="AR3971" t="str">
        <f>VLOOKUP(M3971,spp!A:K,10,FALSE)</f>
        <v>Planctívoro</v>
      </c>
      <c r="AS3971" t="str">
        <f>VLOOKUP(M3971,spp!A:L,12,FALSE)</f>
        <v>LC</v>
      </c>
    </row>
    <row r="3972" spans="1:45" x14ac:dyDescent="0.3">
      <c r="A3972">
        <v>33</v>
      </c>
      <c r="B3972" s="2" t="s">
        <v>1113</v>
      </c>
      <c r="C3972" s="2" t="s">
        <v>1299</v>
      </c>
      <c r="D3972" s="2" t="s">
        <v>1308</v>
      </c>
      <c r="E3972" s="2" t="s">
        <v>1402</v>
      </c>
      <c r="F3972">
        <v>1</v>
      </c>
      <c r="G3972" s="1">
        <v>41677</v>
      </c>
      <c r="H3972" s="61">
        <v>2014</v>
      </c>
      <c r="I3972" s="5" t="s">
        <v>986</v>
      </c>
      <c r="J3972" s="1">
        <v>41681</v>
      </c>
      <c r="K3972" s="66">
        <v>7.1</v>
      </c>
      <c r="L3972" t="str">
        <f t="shared" si="449"/>
        <v>Profundo</v>
      </c>
      <c r="M3972" s="2" t="s">
        <v>1052</v>
      </c>
      <c r="N3972" t="str">
        <f>VLOOKUP(M3972,spp!A:B,2,FALSE)</f>
        <v>Haemulon sexfasciatum</v>
      </c>
      <c r="O3972">
        <f t="shared" si="448"/>
        <v>2</v>
      </c>
      <c r="S3972">
        <v>2</v>
      </c>
      <c r="AJ3972">
        <f>VLOOKUP(M3972,spp!A:C,3,FALSE)</f>
        <v>8</v>
      </c>
      <c r="AK3972">
        <f>VLOOKUP(M3972,spp!A:D,4,FALSE)</f>
        <v>2.71</v>
      </c>
      <c r="AL3972">
        <f t="shared" ref="AL3972:AL3991" si="450">((AJ3972*$P$2^AK3972)*P3972)+((AJ3972*$Q$2^AK3972)*Q3972)+((AJ3972*$R$2^AK3972)*R3972)+((AJ3972*$S$2^AK3972)*S3972)+((AJ3972*$T$2^AK3972)*T3972)+((AJ3972*$U$2^AK3972)*U3972)+((AJ3972*$V$2^AK3972)*V3972)+((AJ3972*$W$2^AK3972)*W3972)+((AJ3972*$X$2^AK3972)*X3972)+((AJ3972*$Y$2^AK3972)*Y3972)+((AJ3972*$Z$2^AK3972)*Z3972)+((AJ3972*$AA$2^AK3972)*AA3972)+((AJ3972*$AB$2^AK3972)*AB3972)+ ((AJ3972*$AC$2^AK3972)*AC3972)+((AJ3972*$AD$2^AK3972)*AD3972)+((AJ3972*$AE$2^AK3972)*AE3972)+((AJ3972*$AF$2^AK3972)*AF3972)+((AJ3972*$AG$2^AK3972)*AG3972)+((AJ3972*$AH$2^AK3972)*AH3972)</f>
        <v>37389.795910512934</v>
      </c>
      <c r="AM3972">
        <f t="shared" ref="AM3972:AM3991" si="451">AL3972/40</f>
        <v>934.74489776282337</v>
      </c>
      <c r="AN3972">
        <f t="shared" ref="AN3972:AN3991" si="452">AM3972*10</f>
        <v>9347.4489776282335</v>
      </c>
      <c r="AO3972">
        <f t="shared" ref="AO3972:AO3991" si="453">AN3972/1000</f>
        <v>9.3474489776282343</v>
      </c>
      <c r="AP3972">
        <f t="shared" ref="AP3972:AP3991" si="454">O3972/$C$1</f>
        <v>0.04</v>
      </c>
      <c r="AQ3972">
        <f>VLOOKUP(M3972,spp!A:H,8,FALSE)</f>
        <v>4.2</v>
      </c>
      <c r="AR3972" t="str">
        <f>VLOOKUP(M3972,spp!A:K,10,FALSE)</f>
        <v>Depredador Tope</v>
      </c>
      <c r="AS3972" t="str">
        <f>VLOOKUP(M3972,spp!A:L,12,FALSE)</f>
        <v>LC</v>
      </c>
    </row>
    <row r="3973" spans="1:45" x14ac:dyDescent="0.3">
      <c r="A3973">
        <v>33</v>
      </c>
      <c r="B3973" s="2" t="s">
        <v>1113</v>
      </c>
      <c r="C3973" s="2" t="s">
        <v>1299</v>
      </c>
      <c r="D3973" s="2" t="s">
        <v>1308</v>
      </c>
      <c r="E3973" s="2" t="s">
        <v>1402</v>
      </c>
      <c r="F3973">
        <v>1</v>
      </c>
      <c r="G3973" s="1">
        <v>41677</v>
      </c>
      <c r="H3973" s="61">
        <v>2014</v>
      </c>
      <c r="I3973" s="5" t="s">
        <v>986</v>
      </c>
      <c r="J3973" s="1">
        <v>41681</v>
      </c>
      <c r="K3973" s="66">
        <v>7.1</v>
      </c>
      <c r="L3973" t="str">
        <f t="shared" si="449"/>
        <v>Profundo</v>
      </c>
      <c r="M3973" s="2" t="s">
        <v>1032</v>
      </c>
      <c r="N3973" t="str">
        <f>VLOOKUP(M3973,spp!A:B,2,FALSE)</f>
        <v>Lutjanus argentiventris</v>
      </c>
      <c r="O3973">
        <f t="shared" si="448"/>
        <v>1</v>
      </c>
      <c r="S3973">
        <v>1</v>
      </c>
      <c r="AJ3973">
        <f>VLOOKUP(M3973,spp!A:C,3,FALSE)</f>
        <v>1</v>
      </c>
      <c r="AK3973">
        <f>VLOOKUP(M3973,spp!A:D,4,FALSE)</f>
        <v>3</v>
      </c>
      <c r="AL3973">
        <f t="shared" si="450"/>
        <v>5359.375</v>
      </c>
      <c r="AM3973">
        <f t="shared" si="451"/>
        <v>133.984375</v>
      </c>
      <c r="AN3973">
        <f t="shared" si="452"/>
        <v>1339.84375</v>
      </c>
      <c r="AO3973">
        <f t="shared" si="453"/>
        <v>1.33984375</v>
      </c>
      <c r="AP3973">
        <f t="shared" si="454"/>
        <v>0.02</v>
      </c>
      <c r="AQ3973">
        <f>VLOOKUP(M3973,spp!A:H,8,FALSE)</f>
        <v>4</v>
      </c>
      <c r="AR3973" t="str">
        <f>VLOOKUP(M3973,spp!A:K,10,FALSE)</f>
        <v>Depredador Tope</v>
      </c>
      <c r="AS3973" t="str">
        <f>VLOOKUP(M3973,spp!A:L,12,FALSE)</f>
        <v>LC</v>
      </c>
    </row>
    <row r="3974" spans="1:45" x14ac:dyDescent="0.3">
      <c r="A3974">
        <v>33</v>
      </c>
      <c r="B3974" s="2" t="s">
        <v>1113</v>
      </c>
      <c r="C3974" s="2" t="s">
        <v>1299</v>
      </c>
      <c r="D3974" s="2" t="s">
        <v>1308</v>
      </c>
      <c r="E3974" s="2" t="s">
        <v>1402</v>
      </c>
      <c r="F3974">
        <v>1</v>
      </c>
      <c r="G3974" s="1">
        <v>41677</v>
      </c>
      <c r="H3974" s="61">
        <v>2014</v>
      </c>
      <c r="I3974" s="5" t="s">
        <v>986</v>
      </c>
      <c r="J3974" s="1">
        <v>41681</v>
      </c>
      <c r="K3974" s="66">
        <v>7.1</v>
      </c>
      <c r="L3974" t="str">
        <f t="shared" si="449"/>
        <v>Profundo</v>
      </c>
      <c r="M3974" s="2" t="s">
        <v>1019</v>
      </c>
      <c r="N3974" t="str">
        <f>VLOOKUP(M3974,spp!A:B,2,FALSE)</f>
        <v>Stegastes acapulcoensis</v>
      </c>
      <c r="O3974">
        <f t="shared" si="448"/>
        <v>2</v>
      </c>
      <c r="S3974">
        <v>2</v>
      </c>
      <c r="AJ3974">
        <f>VLOOKUP(M3974,spp!A:C,3,FALSE)</f>
        <v>3.49E-2</v>
      </c>
      <c r="AK3974">
        <f>VLOOKUP(M3974,spp!A:D,4,FALSE)</f>
        <v>2</v>
      </c>
      <c r="AL3974">
        <f t="shared" si="450"/>
        <v>21.376249999999999</v>
      </c>
      <c r="AM3974">
        <f t="shared" si="451"/>
        <v>0.53440624999999997</v>
      </c>
      <c r="AN3974">
        <f t="shared" si="452"/>
        <v>5.3440624999999997</v>
      </c>
      <c r="AO3974">
        <f t="shared" si="453"/>
        <v>5.3440624999999999E-3</v>
      </c>
      <c r="AP3974">
        <f t="shared" si="454"/>
        <v>0.04</v>
      </c>
      <c r="AQ3974">
        <f>VLOOKUP(M3974,spp!A:H,8,FALSE)</f>
        <v>2</v>
      </c>
      <c r="AR3974" t="str">
        <f>VLOOKUP(M3974,spp!A:K,10,FALSE)</f>
        <v>Herbívoro</v>
      </c>
      <c r="AS3974" t="str">
        <f>VLOOKUP(M3974,spp!A:L,12,FALSE)</f>
        <v>LC</v>
      </c>
    </row>
    <row r="3975" spans="1:45" x14ac:dyDescent="0.3">
      <c r="A3975">
        <v>33</v>
      </c>
      <c r="B3975" s="2" t="s">
        <v>1113</v>
      </c>
      <c r="C3975" s="2" t="s">
        <v>1299</v>
      </c>
      <c r="D3975" s="2" t="s">
        <v>1308</v>
      </c>
      <c r="E3975" s="2" t="s">
        <v>1402</v>
      </c>
      <c r="F3975">
        <v>1</v>
      </c>
      <c r="G3975" s="1">
        <v>41677</v>
      </c>
      <c r="H3975" s="61">
        <v>2014</v>
      </c>
      <c r="I3975" s="5" t="s">
        <v>986</v>
      </c>
      <c r="J3975" s="1">
        <v>41681</v>
      </c>
      <c r="K3975" s="66">
        <v>7.1</v>
      </c>
      <c r="L3975" t="str">
        <f t="shared" si="449"/>
        <v>Profundo</v>
      </c>
      <c r="M3975" s="2" t="s">
        <v>1043</v>
      </c>
      <c r="N3975" t="str">
        <f>VLOOKUP(M3975,spp!A:B,2,FALSE)</f>
        <v>Haemulon maculicauda</v>
      </c>
      <c r="O3975">
        <f t="shared" si="448"/>
        <v>50</v>
      </c>
      <c r="S3975">
        <v>50</v>
      </c>
      <c r="AJ3975">
        <f>VLOOKUP(M3975,spp!A:C,3,FALSE)</f>
        <v>8</v>
      </c>
      <c r="AK3975">
        <f>VLOOKUP(M3975,spp!A:D,4,FALSE)</f>
        <v>3.16</v>
      </c>
      <c r="AL3975">
        <f t="shared" si="450"/>
        <v>3388911.4813433429</v>
      </c>
      <c r="AM3975">
        <f t="shared" si="451"/>
        <v>84722.787033583576</v>
      </c>
      <c r="AN3975">
        <f t="shared" si="452"/>
        <v>847227.87033583573</v>
      </c>
      <c r="AO3975">
        <f t="shared" si="453"/>
        <v>847.22787033583575</v>
      </c>
      <c r="AP3975">
        <f t="shared" si="454"/>
        <v>1</v>
      </c>
      <c r="AQ3975">
        <f>VLOOKUP(M3975,spp!A:H,8,FALSE)</f>
        <v>4.2</v>
      </c>
      <c r="AR3975" t="str">
        <f>VLOOKUP(M3975,spp!A:K,10,FALSE)</f>
        <v>Depredador Tope</v>
      </c>
      <c r="AS3975" t="str">
        <f>VLOOKUP(M3975,spp!A:L,12,FALSE)</f>
        <v>LC</v>
      </c>
    </row>
    <row r="3976" spans="1:45" x14ac:dyDescent="0.3">
      <c r="A3976">
        <v>33</v>
      </c>
      <c r="B3976" s="2" t="s">
        <v>1113</v>
      </c>
      <c r="C3976" s="2" t="s">
        <v>1299</v>
      </c>
      <c r="D3976" s="2" t="s">
        <v>1308</v>
      </c>
      <c r="E3976" s="2" t="s">
        <v>1402</v>
      </c>
      <c r="F3976">
        <v>1</v>
      </c>
      <c r="G3976" s="1">
        <v>41677</v>
      </c>
      <c r="H3976" s="61">
        <v>2014</v>
      </c>
      <c r="I3976" s="5" t="s">
        <v>986</v>
      </c>
      <c r="J3976" s="1">
        <v>41681</v>
      </c>
      <c r="K3976" s="66">
        <v>7.1</v>
      </c>
      <c r="L3976" t="str">
        <f t="shared" si="449"/>
        <v>Profundo</v>
      </c>
      <c r="M3976" s="2" t="s">
        <v>1128</v>
      </c>
      <c r="N3976" t="str">
        <f>VLOOKUP(M3976,spp!A:B,2,FALSE)</f>
        <v>Haemulon flaviguttatum</v>
      </c>
      <c r="O3976">
        <f t="shared" si="448"/>
        <v>3</v>
      </c>
      <c r="S3976">
        <v>3</v>
      </c>
      <c r="AJ3976" t="str">
        <f>VLOOKUP(M3976,spp!A:C,3,FALSE)</f>
        <v>0.10299999999999999</v>
      </c>
      <c r="AK3976">
        <f>VLOOKUP(M3976,spp!A:D,4,FALSE)</f>
        <v>2.6</v>
      </c>
      <c r="AL3976">
        <f t="shared" si="450"/>
        <v>527.05678192856203</v>
      </c>
      <c r="AM3976">
        <f t="shared" si="451"/>
        <v>13.176419548214051</v>
      </c>
      <c r="AN3976">
        <f t="shared" si="452"/>
        <v>131.76419548214051</v>
      </c>
      <c r="AO3976">
        <f t="shared" si="453"/>
        <v>0.13176419548214049</v>
      </c>
      <c r="AP3976">
        <f t="shared" si="454"/>
        <v>0.06</v>
      </c>
      <c r="AQ3976">
        <f>VLOOKUP(M3976,spp!A:H,8,FALSE)</f>
        <v>4.2</v>
      </c>
      <c r="AR3976" t="str">
        <f>VLOOKUP(M3976,spp!A:K,10,FALSE)</f>
        <v>Depredador Tope</v>
      </c>
      <c r="AS3976" t="str">
        <f>VLOOKUP(M3976,spp!A:L,12,FALSE)</f>
        <v>LC</v>
      </c>
    </row>
    <row r="3977" spans="1:45" x14ac:dyDescent="0.3">
      <c r="A3977">
        <v>33</v>
      </c>
      <c r="B3977" s="2" t="s">
        <v>1113</v>
      </c>
      <c r="C3977" s="2" t="s">
        <v>1299</v>
      </c>
      <c r="D3977" s="2" t="s">
        <v>1308</v>
      </c>
      <c r="E3977" s="2" t="s">
        <v>1402</v>
      </c>
      <c r="F3977">
        <v>1</v>
      </c>
      <c r="G3977" s="1">
        <v>41677</v>
      </c>
      <c r="H3977" s="61">
        <v>2014</v>
      </c>
      <c r="I3977" s="5" t="s">
        <v>986</v>
      </c>
      <c r="J3977" s="1">
        <v>41681</v>
      </c>
      <c r="K3977" s="66">
        <v>7.1</v>
      </c>
      <c r="L3977" t="str">
        <f t="shared" si="449"/>
        <v>Profundo</v>
      </c>
      <c r="M3977" s="2" t="s">
        <v>1041</v>
      </c>
      <c r="N3977" t="str">
        <f>VLOOKUP(M3977,spp!A:B,2,FALSE)</f>
        <v>Chromis atrilobata</v>
      </c>
      <c r="O3977">
        <f t="shared" si="448"/>
        <v>9</v>
      </c>
      <c r="P3977">
        <v>9</v>
      </c>
      <c r="AJ3977">
        <f>VLOOKUP(M3977,spp!A:C,3,FALSE)</f>
        <v>5</v>
      </c>
      <c r="AK3977">
        <f>VLOOKUP(M3977,spp!A:D,4,FALSE)</f>
        <v>3.41655</v>
      </c>
      <c r="AL3977">
        <f t="shared" si="450"/>
        <v>1029.8985587828506</v>
      </c>
      <c r="AM3977">
        <f t="shared" si="451"/>
        <v>25.747463969571264</v>
      </c>
      <c r="AN3977">
        <f t="shared" si="452"/>
        <v>257.47463969571265</v>
      </c>
      <c r="AO3977">
        <f t="shared" si="453"/>
        <v>0.25747463969571266</v>
      </c>
      <c r="AP3977">
        <f t="shared" si="454"/>
        <v>0.18</v>
      </c>
      <c r="AQ3977">
        <f>VLOOKUP(M3977,spp!A:H,8,FALSE)</f>
        <v>3.4</v>
      </c>
      <c r="AR3977" t="str">
        <f>VLOOKUP(M3977,spp!A:K,10,FALSE)</f>
        <v>Planctívoro</v>
      </c>
      <c r="AS3977" t="str">
        <f>VLOOKUP(M3977,spp!A:L,12,FALSE)</f>
        <v>LC</v>
      </c>
    </row>
    <row r="3978" spans="1:45" x14ac:dyDescent="0.3">
      <c r="A3978">
        <v>33</v>
      </c>
      <c r="B3978" s="2" t="s">
        <v>1113</v>
      </c>
      <c r="C3978" s="2" t="s">
        <v>1299</v>
      </c>
      <c r="D3978" s="2" t="s">
        <v>1308</v>
      </c>
      <c r="E3978" s="2" t="s">
        <v>1402</v>
      </c>
      <c r="F3978">
        <v>1</v>
      </c>
      <c r="G3978" s="1">
        <v>41677</v>
      </c>
      <c r="H3978" s="61">
        <v>2014</v>
      </c>
      <c r="I3978" s="5" t="s">
        <v>986</v>
      </c>
      <c r="J3978" s="1">
        <v>41681</v>
      </c>
      <c r="K3978" s="66">
        <v>7.1</v>
      </c>
      <c r="L3978" t="str">
        <f t="shared" si="449"/>
        <v>Profundo</v>
      </c>
      <c r="M3978" s="2" t="s">
        <v>1017</v>
      </c>
      <c r="N3978" t="str">
        <f>VLOOKUP(M3978,spp!A:B,2,FALSE)</f>
        <v>Halichoeres dispilus</v>
      </c>
      <c r="O3978">
        <f t="shared" si="448"/>
        <v>1</v>
      </c>
      <c r="Q3978">
        <v>1</v>
      </c>
      <c r="AJ3978">
        <f>VLOOKUP(M3978,spp!A:C,3,FALSE)</f>
        <v>1.26E-2</v>
      </c>
      <c r="AK3978">
        <f>VLOOKUP(M3978,spp!A:D,4,FALSE)</f>
        <v>3</v>
      </c>
      <c r="AL3978">
        <f t="shared" si="450"/>
        <v>5.3156249999999998</v>
      </c>
      <c r="AM3978">
        <f t="shared" si="451"/>
        <v>0.13289062499999998</v>
      </c>
      <c r="AN3978">
        <f t="shared" si="452"/>
        <v>1.3289062499999997</v>
      </c>
      <c r="AO3978">
        <f t="shared" si="453"/>
        <v>1.3289062499999998E-3</v>
      </c>
      <c r="AP3978">
        <f t="shared" si="454"/>
        <v>0.02</v>
      </c>
      <c r="AQ3978">
        <f>VLOOKUP(M3978,spp!A:H,8,FALSE)</f>
        <v>3.9</v>
      </c>
      <c r="AR3978" t="str">
        <f>VLOOKUP(M3978,spp!A:K,10,FALSE)</f>
        <v>Depredador</v>
      </c>
      <c r="AS3978" t="str">
        <f>VLOOKUP(M3978,spp!A:L,12,FALSE)</f>
        <v>LC</v>
      </c>
    </row>
    <row r="3979" spans="1:45" x14ac:dyDescent="0.3">
      <c r="A3979">
        <v>33</v>
      </c>
      <c r="B3979" s="2" t="s">
        <v>1113</v>
      </c>
      <c r="C3979" s="2" t="s">
        <v>1299</v>
      </c>
      <c r="D3979" s="2" t="s">
        <v>1308</v>
      </c>
      <c r="E3979" s="2" t="s">
        <v>1402</v>
      </c>
      <c r="F3979">
        <v>2</v>
      </c>
      <c r="G3979" s="1">
        <v>41677</v>
      </c>
      <c r="H3979" s="61">
        <v>2014</v>
      </c>
      <c r="I3979" s="5" t="s">
        <v>986</v>
      </c>
      <c r="J3979" s="1">
        <v>41681</v>
      </c>
      <c r="K3979" s="66">
        <v>8</v>
      </c>
      <c r="L3979" t="str">
        <f t="shared" si="449"/>
        <v>Profundo</v>
      </c>
      <c r="M3979" s="2" t="s">
        <v>1017</v>
      </c>
      <c r="N3979" t="str">
        <f>VLOOKUP(M3979,spp!A:B,2,FALSE)</f>
        <v>Halichoeres dispilus</v>
      </c>
      <c r="O3979">
        <f t="shared" si="448"/>
        <v>44</v>
      </c>
      <c r="P3979">
        <v>26</v>
      </c>
      <c r="R3979">
        <v>18</v>
      </c>
      <c r="AJ3979">
        <f>VLOOKUP(M3979,spp!A:C,3,FALSE)</f>
        <v>1.26E-2</v>
      </c>
      <c r="AK3979">
        <f>VLOOKUP(M3979,spp!A:D,4,FALSE)</f>
        <v>3</v>
      </c>
      <c r="AL3979">
        <f t="shared" si="450"/>
        <v>448.08749999999998</v>
      </c>
      <c r="AM3979">
        <f t="shared" si="451"/>
        <v>11.202187499999999</v>
      </c>
      <c r="AN3979">
        <f t="shared" si="452"/>
        <v>112.02187499999999</v>
      </c>
      <c r="AO3979">
        <f t="shared" si="453"/>
        <v>0.11202187499999999</v>
      </c>
      <c r="AP3979">
        <f t="shared" si="454"/>
        <v>0.88</v>
      </c>
      <c r="AQ3979">
        <f>VLOOKUP(M3979,spp!A:H,8,FALSE)</f>
        <v>3.9</v>
      </c>
      <c r="AR3979" t="str">
        <f>VLOOKUP(M3979,spp!A:K,10,FALSE)</f>
        <v>Depredador</v>
      </c>
      <c r="AS3979" t="str">
        <f>VLOOKUP(M3979,spp!A:L,12,FALSE)</f>
        <v>LC</v>
      </c>
    </row>
    <row r="3980" spans="1:45" x14ac:dyDescent="0.3">
      <c r="A3980">
        <v>33</v>
      </c>
      <c r="B3980" s="2" t="s">
        <v>1113</v>
      </c>
      <c r="C3980" s="2" t="s">
        <v>1299</v>
      </c>
      <c r="D3980" s="2" t="s">
        <v>1308</v>
      </c>
      <c r="E3980" s="2" t="s">
        <v>1402</v>
      </c>
      <c r="F3980">
        <v>2</v>
      </c>
      <c r="G3980" s="1">
        <v>41677</v>
      </c>
      <c r="H3980" s="61">
        <v>2014</v>
      </c>
      <c r="I3980" s="5" t="s">
        <v>986</v>
      </c>
      <c r="J3980" s="1">
        <v>41681</v>
      </c>
      <c r="K3980" s="66">
        <v>8</v>
      </c>
      <c r="L3980" t="str">
        <f t="shared" si="449"/>
        <v>Profundo</v>
      </c>
      <c r="M3980" s="2" t="s">
        <v>1050</v>
      </c>
      <c r="N3980" t="str">
        <f>VLOOKUP(M3980,spp!A:B,2,FALSE)</f>
        <v>Stegastes flavilatus</v>
      </c>
      <c r="O3980">
        <f t="shared" si="448"/>
        <v>4</v>
      </c>
      <c r="P3980">
        <v>1</v>
      </c>
      <c r="Q3980">
        <v>3</v>
      </c>
      <c r="AJ3980">
        <f>VLOOKUP(M3980,spp!A:C,3,FALSE)</f>
        <v>3.49E-2</v>
      </c>
      <c r="AK3980">
        <f>VLOOKUP(M3980,spp!A:D,4,FALSE)</f>
        <v>2</v>
      </c>
      <c r="AL3980">
        <f t="shared" si="450"/>
        <v>6.1074999999999999</v>
      </c>
      <c r="AM3980">
        <f t="shared" si="451"/>
        <v>0.1526875</v>
      </c>
      <c r="AN3980">
        <f t="shared" si="452"/>
        <v>1.526875</v>
      </c>
      <c r="AO3980">
        <f t="shared" si="453"/>
        <v>1.526875E-3</v>
      </c>
      <c r="AP3980">
        <f t="shared" si="454"/>
        <v>0.08</v>
      </c>
      <c r="AQ3980">
        <f>VLOOKUP(M3980,spp!A:H,8,FALSE)</f>
        <v>2</v>
      </c>
      <c r="AR3980" t="str">
        <f>VLOOKUP(M3980,spp!A:K,10,FALSE)</f>
        <v>Herbívoro</v>
      </c>
      <c r="AS3980" t="str">
        <f>VLOOKUP(M3980,spp!A:L,12,FALSE)</f>
        <v>LC</v>
      </c>
    </row>
    <row r="3981" spans="1:45" x14ac:dyDescent="0.3">
      <c r="A3981">
        <v>33</v>
      </c>
      <c r="B3981" s="2" t="s">
        <v>1113</v>
      </c>
      <c r="C3981" s="2" t="s">
        <v>1299</v>
      </c>
      <c r="D3981" s="2" t="s">
        <v>1308</v>
      </c>
      <c r="E3981" s="2" t="s">
        <v>1402</v>
      </c>
      <c r="F3981">
        <v>2</v>
      </c>
      <c r="G3981" s="1">
        <v>41677</v>
      </c>
      <c r="H3981" s="61">
        <v>2014</v>
      </c>
      <c r="I3981" s="5" t="s">
        <v>986</v>
      </c>
      <c r="J3981" s="1">
        <v>41681</v>
      </c>
      <c r="K3981" s="66">
        <v>8</v>
      </c>
      <c r="L3981" t="str">
        <f t="shared" si="449"/>
        <v>Profundo</v>
      </c>
      <c r="M3981" s="2" t="s">
        <v>1022</v>
      </c>
      <c r="N3981" t="str">
        <f>VLOOKUP(M3981,spp!A:B,2,FALSE)</f>
        <v>Epinephelus labriformis</v>
      </c>
      <c r="O3981">
        <f t="shared" si="448"/>
        <v>2</v>
      </c>
      <c r="R3981">
        <v>1</v>
      </c>
      <c r="S3981">
        <v>1</v>
      </c>
      <c r="AJ3981">
        <f>VLOOKUP(M3981,spp!A:C,3,FALSE)</f>
        <v>3</v>
      </c>
      <c r="AK3981">
        <f>VLOOKUP(M3981,spp!A:D,4,FALSE)</f>
        <v>2.9</v>
      </c>
      <c r="AL3981">
        <f t="shared" si="450"/>
        <v>16627.796331921345</v>
      </c>
      <c r="AM3981">
        <f t="shared" si="451"/>
        <v>415.69490829803362</v>
      </c>
      <c r="AN3981">
        <f t="shared" si="452"/>
        <v>4156.9490829803362</v>
      </c>
      <c r="AO3981">
        <f t="shared" si="453"/>
        <v>4.1569490829803364</v>
      </c>
      <c r="AP3981">
        <f t="shared" si="454"/>
        <v>0.04</v>
      </c>
      <c r="AQ3981">
        <f>VLOOKUP(M3981,spp!A:H,8,FALSE)</f>
        <v>4</v>
      </c>
      <c r="AR3981" t="str">
        <f>VLOOKUP(M3981,spp!A:K,10,FALSE)</f>
        <v>Depredador Tope</v>
      </c>
      <c r="AS3981" t="str">
        <f>VLOOKUP(M3981,spp!A:L,12,FALSE)</f>
        <v>LC</v>
      </c>
    </row>
    <row r="3982" spans="1:45" x14ac:dyDescent="0.3">
      <c r="A3982">
        <v>33</v>
      </c>
      <c r="B3982" s="2" t="s">
        <v>1113</v>
      </c>
      <c r="C3982" s="2" t="s">
        <v>1299</v>
      </c>
      <c r="D3982" s="2" t="s">
        <v>1308</v>
      </c>
      <c r="E3982" s="2" t="s">
        <v>1402</v>
      </c>
      <c r="F3982">
        <v>2</v>
      </c>
      <c r="G3982" s="1">
        <v>41677</v>
      </c>
      <c r="H3982" s="61">
        <v>2014</v>
      </c>
      <c r="I3982" s="5" t="s">
        <v>986</v>
      </c>
      <c r="J3982" s="1">
        <v>41681</v>
      </c>
      <c r="K3982" s="66">
        <v>8</v>
      </c>
      <c r="L3982" t="str">
        <f t="shared" si="449"/>
        <v>Profundo</v>
      </c>
      <c r="M3982" s="2" t="s">
        <v>1020</v>
      </c>
      <c r="N3982" t="str">
        <f>VLOOKUP(M3982,spp!A:B,2,FALSE)</f>
        <v>Plagiotremus azaleus</v>
      </c>
      <c r="O3982">
        <f t="shared" si="448"/>
        <v>1</v>
      </c>
      <c r="P3982">
        <v>1</v>
      </c>
      <c r="AJ3982">
        <f>VLOOKUP(M3982,spp!A:C,3,FALSE)</f>
        <v>4</v>
      </c>
      <c r="AK3982">
        <f>VLOOKUP(M3982,spp!A:D,4,FALSE)</f>
        <v>3</v>
      </c>
      <c r="AL3982">
        <f t="shared" si="450"/>
        <v>62.5</v>
      </c>
      <c r="AM3982">
        <f t="shared" si="451"/>
        <v>1.5625</v>
      </c>
      <c r="AN3982">
        <f t="shared" si="452"/>
        <v>15.625</v>
      </c>
      <c r="AO3982">
        <f t="shared" si="453"/>
        <v>1.5625E-2</v>
      </c>
      <c r="AP3982">
        <f t="shared" si="454"/>
        <v>0.02</v>
      </c>
      <c r="AQ3982">
        <f>VLOOKUP(M3982,spp!A:H,8,FALSE)</f>
        <v>4</v>
      </c>
      <c r="AR3982" t="str">
        <f>VLOOKUP(M3982,spp!A:K,10,FALSE)</f>
        <v>Depredador Tope</v>
      </c>
      <c r="AS3982" t="str">
        <f>VLOOKUP(M3982,spp!A:L,12,FALSE)</f>
        <v>LC</v>
      </c>
    </row>
    <row r="3983" spans="1:45" x14ac:dyDescent="0.3">
      <c r="A3983">
        <v>33</v>
      </c>
      <c r="B3983" s="2" t="s">
        <v>1113</v>
      </c>
      <c r="C3983" s="2" t="s">
        <v>1299</v>
      </c>
      <c r="D3983" s="2" t="s">
        <v>1308</v>
      </c>
      <c r="E3983" s="2" t="s">
        <v>1402</v>
      </c>
      <c r="F3983">
        <v>2</v>
      </c>
      <c r="G3983" s="1">
        <v>41677</v>
      </c>
      <c r="H3983" s="61">
        <v>2014</v>
      </c>
      <c r="I3983" s="5" t="s">
        <v>986</v>
      </c>
      <c r="J3983" s="1">
        <v>41681</v>
      </c>
      <c r="K3983" s="66">
        <v>8</v>
      </c>
      <c r="L3983" t="str">
        <f t="shared" si="449"/>
        <v>Profundo</v>
      </c>
      <c r="M3983" s="2" t="s">
        <v>1054</v>
      </c>
      <c r="N3983" t="str">
        <f>VLOOKUP(M3983,spp!A:B,2,FALSE)</f>
        <v>Halichoeres nicholsi</v>
      </c>
      <c r="O3983">
        <f t="shared" si="448"/>
        <v>1</v>
      </c>
      <c r="P3983">
        <v>1</v>
      </c>
      <c r="AJ3983">
        <f>VLOOKUP(M3983,spp!A:C,3,FALSE)</f>
        <v>1.26E-2</v>
      </c>
      <c r="AK3983">
        <f>VLOOKUP(M3983,spp!A:D,4,FALSE)</f>
        <v>3</v>
      </c>
      <c r="AL3983">
        <f t="shared" si="450"/>
        <v>0.19687499999999999</v>
      </c>
      <c r="AM3983">
        <f t="shared" si="451"/>
        <v>4.921875E-3</v>
      </c>
      <c r="AN3983">
        <f t="shared" si="452"/>
        <v>4.9218749999999999E-2</v>
      </c>
      <c r="AO3983">
        <f t="shared" si="453"/>
        <v>4.921875E-5</v>
      </c>
      <c r="AP3983">
        <f t="shared" si="454"/>
        <v>0.02</v>
      </c>
      <c r="AQ3983">
        <f>VLOOKUP(M3983,spp!A:H,8,FALSE)</f>
        <v>4</v>
      </c>
      <c r="AR3983" t="str">
        <f>VLOOKUP(M3983,spp!A:K,10,FALSE)</f>
        <v>Depredador Tope</v>
      </c>
      <c r="AS3983" t="str">
        <f>VLOOKUP(M3983,spp!A:L,12,FALSE)</f>
        <v>LC</v>
      </c>
    </row>
    <row r="3984" spans="1:45" x14ac:dyDescent="0.3">
      <c r="A3984">
        <v>33</v>
      </c>
      <c r="B3984" s="2" t="s">
        <v>1113</v>
      </c>
      <c r="C3984" s="2" t="s">
        <v>1299</v>
      </c>
      <c r="D3984" s="2" t="s">
        <v>1308</v>
      </c>
      <c r="E3984" s="2" t="s">
        <v>1402</v>
      </c>
      <c r="F3984">
        <v>2</v>
      </c>
      <c r="G3984" s="1">
        <v>41677</v>
      </c>
      <c r="H3984" s="61">
        <v>2014</v>
      </c>
      <c r="I3984" s="5" t="s">
        <v>986</v>
      </c>
      <c r="J3984" s="1">
        <v>41681</v>
      </c>
      <c r="K3984" s="66">
        <v>8</v>
      </c>
      <c r="L3984" t="str">
        <f t="shared" si="449"/>
        <v>Profundo</v>
      </c>
      <c r="M3984" s="2" t="s">
        <v>1019</v>
      </c>
      <c r="N3984" t="str">
        <f>VLOOKUP(M3984,spp!A:B,2,FALSE)</f>
        <v>Stegastes acapulcoensis</v>
      </c>
      <c r="O3984">
        <f t="shared" si="448"/>
        <v>2</v>
      </c>
      <c r="P3984">
        <v>1</v>
      </c>
      <c r="R3984">
        <v>1</v>
      </c>
      <c r="AJ3984">
        <f>VLOOKUP(M3984,spp!A:C,3,FALSE)</f>
        <v>3.49E-2</v>
      </c>
      <c r="AK3984">
        <f>VLOOKUP(M3984,spp!A:D,4,FALSE)</f>
        <v>2</v>
      </c>
      <c r="AL3984">
        <f t="shared" si="450"/>
        <v>5.6712499999999997</v>
      </c>
      <c r="AM3984">
        <f t="shared" si="451"/>
        <v>0.14178125</v>
      </c>
      <c r="AN3984">
        <f t="shared" si="452"/>
        <v>1.4178124999999999</v>
      </c>
      <c r="AO3984">
        <f t="shared" si="453"/>
        <v>1.4178125E-3</v>
      </c>
      <c r="AP3984">
        <f t="shared" si="454"/>
        <v>0.04</v>
      </c>
      <c r="AQ3984">
        <f>VLOOKUP(M3984,spp!A:H,8,FALSE)</f>
        <v>2</v>
      </c>
      <c r="AR3984" t="str">
        <f>VLOOKUP(M3984,spp!A:K,10,FALSE)</f>
        <v>Herbívoro</v>
      </c>
      <c r="AS3984" t="str">
        <f>VLOOKUP(M3984,spp!A:L,12,FALSE)</f>
        <v>LC</v>
      </c>
    </row>
    <row r="3985" spans="1:45" x14ac:dyDescent="0.3">
      <c r="A3985">
        <v>33</v>
      </c>
      <c r="B3985" s="2" t="s">
        <v>1113</v>
      </c>
      <c r="C3985" s="2" t="s">
        <v>1299</v>
      </c>
      <c r="D3985" s="2" t="s">
        <v>1308</v>
      </c>
      <c r="E3985" s="2" t="s">
        <v>1402</v>
      </c>
      <c r="F3985">
        <v>2</v>
      </c>
      <c r="G3985" s="1">
        <v>41677</v>
      </c>
      <c r="H3985" s="61">
        <v>2014</v>
      </c>
      <c r="I3985" s="5" t="s">
        <v>986</v>
      </c>
      <c r="J3985" s="1">
        <v>41681</v>
      </c>
      <c r="K3985" s="66">
        <v>8</v>
      </c>
      <c r="L3985" t="str">
        <f t="shared" si="449"/>
        <v>Profundo</v>
      </c>
      <c r="M3985" s="2" t="s">
        <v>1058</v>
      </c>
      <c r="N3985" t="str">
        <f>VLOOKUP(M3985,spp!A:B,2,FALSE)</f>
        <v>Serranus psittacinus</v>
      </c>
      <c r="O3985">
        <f t="shared" si="448"/>
        <v>1</v>
      </c>
      <c r="Q3985">
        <v>1</v>
      </c>
      <c r="AJ3985">
        <f>VLOOKUP(M3985,spp!A:C,3,FALSE)</f>
        <v>1</v>
      </c>
      <c r="AK3985">
        <f>VLOOKUP(M3985,spp!A:D,4,FALSE)</f>
        <v>2</v>
      </c>
      <c r="AL3985">
        <f t="shared" si="450"/>
        <v>56.25</v>
      </c>
      <c r="AM3985">
        <f t="shared" si="451"/>
        <v>1.40625</v>
      </c>
      <c r="AN3985">
        <f t="shared" si="452"/>
        <v>14.0625</v>
      </c>
      <c r="AO3985">
        <f t="shared" si="453"/>
        <v>1.40625E-2</v>
      </c>
      <c r="AP3985">
        <f t="shared" si="454"/>
        <v>0.02</v>
      </c>
      <c r="AQ3985">
        <f>VLOOKUP(M3985,spp!A:H,8,FALSE)</f>
        <v>3.6</v>
      </c>
      <c r="AR3985" t="str">
        <f>VLOOKUP(M3985,spp!A:K,10,FALSE)</f>
        <v>Depredador</v>
      </c>
      <c r="AS3985" t="str">
        <f>VLOOKUP(M3985,spp!A:L,12,FALSE)</f>
        <v>LC</v>
      </c>
    </row>
    <row r="3986" spans="1:45" x14ac:dyDescent="0.3">
      <c r="A3986">
        <v>33</v>
      </c>
      <c r="B3986" s="2" t="s">
        <v>1113</v>
      </c>
      <c r="C3986" s="2" t="s">
        <v>1299</v>
      </c>
      <c r="D3986" s="2" t="s">
        <v>1308</v>
      </c>
      <c r="E3986" s="2" t="s">
        <v>1402</v>
      </c>
      <c r="F3986">
        <v>3</v>
      </c>
      <c r="G3986" s="1">
        <v>41677</v>
      </c>
      <c r="H3986" s="61">
        <v>2014</v>
      </c>
      <c r="I3986" s="5" t="s">
        <v>986</v>
      </c>
      <c r="J3986" s="1">
        <v>41681</v>
      </c>
      <c r="K3986" s="66">
        <v>8.6</v>
      </c>
      <c r="L3986" t="str">
        <f t="shared" si="449"/>
        <v>Profundo</v>
      </c>
      <c r="M3986" s="2" t="s">
        <v>1050</v>
      </c>
      <c r="N3986" t="str">
        <f>VLOOKUP(M3986,spp!A:B,2,FALSE)</f>
        <v>Stegastes flavilatus</v>
      </c>
      <c r="O3986">
        <f t="shared" si="448"/>
        <v>3</v>
      </c>
      <c r="R3986">
        <v>3</v>
      </c>
      <c r="AJ3986">
        <f>VLOOKUP(M3986,spp!A:C,3,FALSE)</f>
        <v>3.49E-2</v>
      </c>
      <c r="AK3986">
        <f>VLOOKUP(M3986,spp!A:D,4,FALSE)</f>
        <v>2</v>
      </c>
      <c r="AL3986">
        <f t="shared" si="450"/>
        <v>16.359375</v>
      </c>
      <c r="AM3986">
        <f t="shared" si="451"/>
        <v>0.40898437500000001</v>
      </c>
      <c r="AN3986">
        <f t="shared" si="452"/>
        <v>4.08984375</v>
      </c>
      <c r="AO3986">
        <f t="shared" si="453"/>
        <v>4.0898437499999997E-3</v>
      </c>
      <c r="AP3986">
        <f t="shared" si="454"/>
        <v>0.06</v>
      </c>
      <c r="AQ3986">
        <f>VLOOKUP(M3986,spp!A:H,8,FALSE)</f>
        <v>2</v>
      </c>
      <c r="AR3986" t="str">
        <f>VLOOKUP(M3986,spp!A:K,10,FALSE)</f>
        <v>Herbívoro</v>
      </c>
      <c r="AS3986" t="str">
        <f>VLOOKUP(M3986,spp!A:L,12,FALSE)</f>
        <v>LC</v>
      </c>
    </row>
    <row r="3987" spans="1:45" x14ac:dyDescent="0.3">
      <c r="A3987">
        <v>33</v>
      </c>
      <c r="B3987" s="2" t="s">
        <v>1113</v>
      </c>
      <c r="C3987" s="2" t="s">
        <v>1299</v>
      </c>
      <c r="D3987" s="2" t="s">
        <v>1308</v>
      </c>
      <c r="E3987" s="2" t="s">
        <v>1402</v>
      </c>
      <c r="F3987">
        <v>3</v>
      </c>
      <c r="G3987" s="1">
        <v>41677</v>
      </c>
      <c r="H3987" s="61">
        <v>2014</v>
      </c>
      <c r="I3987" s="5" t="s">
        <v>986</v>
      </c>
      <c r="J3987" s="1">
        <v>41681</v>
      </c>
      <c r="K3987" s="66">
        <v>8.6</v>
      </c>
      <c r="L3987" t="str">
        <f t="shared" si="449"/>
        <v>Profundo</v>
      </c>
      <c r="M3987" s="2" t="s">
        <v>1017</v>
      </c>
      <c r="N3987" t="str">
        <f>VLOOKUP(M3987,spp!A:B,2,FALSE)</f>
        <v>Halichoeres dispilus</v>
      </c>
      <c r="O3987">
        <f t="shared" si="448"/>
        <v>4</v>
      </c>
      <c r="P3987">
        <v>1</v>
      </c>
      <c r="Q3987">
        <v>2</v>
      </c>
      <c r="R3987">
        <v>1</v>
      </c>
      <c r="AJ3987">
        <f>VLOOKUP(M3987,spp!A:C,3,FALSE)</f>
        <v>1.26E-2</v>
      </c>
      <c r="AK3987">
        <f>VLOOKUP(M3987,spp!A:D,4,FALSE)</f>
        <v>3</v>
      </c>
      <c r="AL3987">
        <f t="shared" si="450"/>
        <v>35.4375</v>
      </c>
      <c r="AM3987">
        <f t="shared" si="451"/>
        <v>0.88593750000000004</v>
      </c>
      <c r="AN3987">
        <f t="shared" si="452"/>
        <v>8.859375</v>
      </c>
      <c r="AO3987">
        <f t="shared" si="453"/>
        <v>8.8593749999999992E-3</v>
      </c>
      <c r="AP3987">
        <f t="shared" si="454"/>
        <v>0.08</v>
      </c>
      <c r="AQ3987">
        <f>VLOOKUP(M3987,spp!A:H,8,FALSE)</f>
        <v>3.9</v>
      </c>
      <c r="AR3987" t="str">
        <f>VLOOKUP(M3987,spp!A:K,10,FALSE)</f>
        <v>Depredador</v>
      </c>
      <c r="AS3987" t="str">
        <f>VLOOKUP(M3987,spp!A:L,12,FALSE)</f>
        <v>LC</v>
      </c>
    </row>
    <row r="3988" spans="1:45" x14ac:dyDescent="0.3">
      <c r="A3988">
        <v>33</v>
      </c>
      <c r="B3988" s="2" t="s">
        <v>1113</v>
      </c>
      <c r="C3988" s="2" t="s">
        <v>1299</v>
      </c>
      <c r="D3988" s="2" t="s">
        <v>1308</v>
      </c>
      <c r="E3988" s="2" t="s">
        <v>1402</v>
      </c>
      <c r="F3988">
        <v>3</v>
      </c>
      <c r="G3988" s="1">
        <v>41677</v>
      </c>
      <c r="H3988" s="61">
        <v>2014</v>
      </c>
      <c r="I3988" s="5" t="s">
        <v>986</v>
      </c>
      <c r="J3988" s="1">
        <v>41681</v>
      </c>
      <c r="K3988" s="66">
        <v>8.6</v>
      </c>
      <c r="L3988" t="str">
        <f t="shared" si="449"/>
        <v>Profundo</v>
      </c>
      <c r="M3988" s="2" t="s">
        <v>1058</v>
      </c>
      <c r="N3988" t="str">
        <f>VLOOKUP(M3988,spp!A:B,2,FALSE)</f>
        <v>Serranus psittacinus</v>
      </c>
      <c r="O3988">
        <f t="shared" si="448"/>
        <v>3</v>
      </c>
      <c r="P3988">
        <v>1</v>
      </c>
      <c r="Q3988">
        <v>2</v>
      </c>
      <c r="AJ3988">
        <f>VLOOKUP(M3988,spp!A:C,3,FALSE)</f>
        <v>1</v>
      </c>
      <c r="AK3988">
        <f>VLOOKUP(M3988,spp!A:D,4,FALSE)</f>
        <v>2</v>
      </c>
      <c r="AL3988">
        <f t="shared" si="450"/>
        <v>118.75</v>
      </c>
      <c r="AM3988">
        <f t="shared" si="451"/>
        <v>2.96875</v>
      </c>
      <c r="AN3988">
        <f t="shared" si="452"/>
        <v>29.6875</v>
      </c>
      <c r="AO3988">
        <f t="shared" si="453"/>
        <v>2.9687499999999999E-2</v>
      </c>
      <c r="AP3988">
        <f t="shared" si="454"/>
        <v>0.06</v>
      </c>
      <c r="AQ3988">
        <f>VLOOKUP(M3988,spp!A:H,8,FALSE)</f>
        <v>3.6</v>
      </c>
      <c r="AR3988" t="str">
        <f>VLOOKUP(M3988,spp!A:K,10,FALSE)</f>
        <v>Depredador</v>
      </c>
      <c r="AS3988" t="str">
        <f>VLOOKUP(M3988,spp!A:L,12,FALSE)</f>
        <v>LC</v>
      </c>
    </row>
    <row r="3989" spans="1:45" x14ac:dyDescent="0.3">
      <c r="A3989">
        <v>33</v>
      </c>
      <c r="B3989" s="2" t="s">
        <v>1113</v>
      </c>
      <c r="C3989" s="2" t="s">
        <v>1299</v>
      </c>
      <c r="D3989" s="2" t="s">
        <v>1308</v>
      </c>
      <c r="E3989" s="2" t="s">
        <v>1402</v>
      </c>
      <c r="F3989">
        <v>3</v>
      </c>
      <c r="G3989" s="1">
        <v>41677</v>
      </c>
      <c r="H3989" s="61">
        <v>2014</v>
      </c>
      <c r="I3989" s="5" t="s">
        <v>986</v>
      </c>
      <c r="J3989" s="1">
        <v>41681</v>
      </c>
      <c r="K3989" s="66">
        <v>8.6</v>
      </c>
      <c r="L3989" t="str">
        <f t="shared" si="449"/>
        <v>Profundo</v>
      </c>
      <c r="M3989" s="2" t="s">
        <v>1039</v>
      </c>
      <c r="N3989" t="str">
        <f>VLOOKUP(M3989,spp!A:B,2,FALSE)</f>
        <v>Lutjanus guttatus</v>
      </c>
      <c r="O3989">
        <f t="shared" si="448"/>
        <v>2</v>
      </c>
      <c r="R3989">
        <v>1</v>
      </c>
      <c r="S3989">
        <v>1</v>
      </c>
      <c r="AJ3989">
        <f>VLOOKUP(M3989,spp!A:C,3,FALSE)</f>
        <v>1.43E-2</v>
      </c>
      <c r="AK3989">
        <f>VLOOKUP(M3989,spp!A:D,4,FALSE)</f>
        <v>3</v>
      </c>
      <c r="AL3989">
        <f t="shared" si="450"/>
        <v>104.56874999999999</v>
      </c>
      <c r="AM3989">
        <f t="shared" si="451"/>
        <v>2.61421875</v>
      </c>
      <c r="AN3989">
        <f t="shared" si="452"/>
        <v>26.142187499999999</v>
      </c>
      <c r="AO3989">
        <f t="shared" si="453"/>
        <v>2.6142187499999997E-2</v>
      </c>
      <c r="AP3989">
        <f t="shared" si="454"/>
        <v>0.04</v>
      </c>
      <c r="AQ3989">
        <f>VLOOKUP(M3989,spp!A:H,8,FALSE)</f>
        <v>3.9</v>
      </c>
      <c r="AR3989" t="str">
        <f>VLOOKUP(M3989,spp!A:K,10,FALSE)</f>
        <v>Depredador</v>
      </c>
      <c r="AS3989" t="str">
        <f>VLOOKUP(M3989,spp!A:L,12,FALSE)</f>
        <v>LC</v>
      </c>
    </row>
    <row r="3990" spans="1:45" x14ac:dyDescent="0.3">
      <c r="A3990">
        <v>33</v>
      </c>
      <c r="B3990" s="2" t="s">
        <v>1113</v>
      </c>
      <c r="C3990" s="2" t="s">
        <v>1299</v>
      </c>
      <c r="D3990" s="2" t="s">
        <v>1308</v>
      </c>
      <c r="E3990" s="2" t="s">
        <v>1402</v>
      </c>
      <c r="F3990">
        <v>3</v>
      </c>
      <c r="G3990" s="1">
        <v>41677</v>
      </c>
      <c r="H3990" s="61">
        <v>2014</v>
      </c>
      <c r="I3990" s="5" t="s">
        <v>986</v>
      </c>
      <c r="J3990" s="1">
        <v>41681</v>
      </c>
      <c r="K3990" s="66">
        <v>8.6</v>
      </c>
      <c r="L3990" t="str">
        <f t="shared" si="449"/>
        <v>Profundo</v>
      </c>
      <c r="M3990" s="2" t="s">
        <v>1054</v>
      </c>
      <c r="N3990" t="str">
        <f>VLOOKUP(M3990,spp!A:B,2,FALSE)</f>
        <v>Halichoeres nicholsi</v>
      </c>
      <c r="O3990">
        <f t="shared" si="448"/>
        <v>1</v>
      </c>
      <c r="S3990">
        <v>1</v>
      </c>
      <c r="AJ3990">
        <f>VLOOKUP(M3990,spp!A:C,3,FALSE)</f>
        <v>1.26E-2</v>
      </c>
      <c r="AK3990">
        <f>VLOOKUP(M3990,spp!A:D,4,FALSE)</f>
        <v>3</v>
      </c>
      <c r="AL3990">
        <f t="shared" si="450"/>
        <v>67.528125000000003</v>
      </c>
      <c r="AM3990">
        <f t="shared" si="451"/>
        <v>1.688203125</v>
      </c>
      <c r="AN3990">
        <f t="shared" si="452"/>
        <v>16.882031250000001</v>
      </c>
      <c r="AO3990">
        <f t="shared" si="453"/>
        <v>1.6882031250000002E-2</v>
      </c>
      <c r="AP3990">
        <f t="shared" si="454"/>
        <v>0.02</v>
      </c>
      <c r="AQ3990">
        <f>VLOOKUP(M3990,spp!A:H,8,FALSE)</f>
        <v>4</v>
      </c>
      <c r="AR3990" t="str">
        <f>VLOOKUP(M3990,spp!A:K,10,FALSE)</f>
        <v>Depredador Tope</v>
      </c>
      <c r="AS3990" t="str">
        <f>VLOOKUP(M3990,spp!A:L,12,FALSE)</f>
        <v>LC</v>
      </c>
    </row>
    <row r="3991" spans="1:45" x14ac:dyDescent="0.3">
      <c r="L3991" t="str">
        <f t="shared" si="449"/>
        <v>Somero</v>
      </c>
      <c r="N3991" t="e">
        <f>VLOOKUP(M3991,spp!A:B,2,FALSE)</f>
        <v>#N/A</v>
      </c>
      <c r="O3991">
        <f t="shared" si="448"/>
        <v>0</v>
      </c>
      <c r="AJ3991" t="e">
        <f>VLOOKUP(M3991,spp!A:C,3,FALSE)</f>
        <v>#N/A</v>
      </c>
      <c r="AK3991" t="e">
        <f>VLOOKUP(M3991,spp!A:D,4,FALSE)</f>
        <v>#N/A</v>
      </c>
      <c r="AL3991" t="e">
        <f t="shared" si="450"/>
        <v>#N/A</v>
      </c>
      <c r="AM3991" t="e">
        <f t="shared" si="451"/>
        <v>#N/A</v>
      </c>
      <c r="AN3991" t="e">
        <f t="shared" si="452"/>
        <v>#N/A</v>
      </c>
      <c r="AO3991" t="e">
        <f t="shared" si="453"/>
        <v>#N/A</v>
      </c>
      <c r="AP3991">
        <f t="shared" si="454"/>
        <v>0</v>
      </c>
      <c r="AQ3991" t="e">
        <f>VLOOKUP(M3991,spp!A:H,8,FALSE)</f>
        <v>#N/A</v>
      </c>
      <c r="AR3991" t="e">
        <f>VLOOKUP(M3991,spp!A:K,10,FALSE)</f>
        <v>#N/A</v>
      </c>
      <c r="AS3991" t="e">
        <f>VLOOKUP(M3991,spp!A:L,12,FALSE)</f>
        <v>#N/A</v>
      </c>
    </row>
    <row r="3992" spans="1:45" x14ac:dyDescent="0.3">
      <c r="L3992" t="str">
        <f t="shared" si="449"/>
        <v>Somero</v>
      </c>
      <c r="N3992" t="e">
        <f>VLOOKUP(M3992,spp!A:B,2,FALSE)</f>
        <v>#N/A</v>
      </c>
      <c r="O3992">
        <f t="shared" si="448"/>
        <v>0</v>
      </c>
    </row>
    <row r="3993" spans="1:45" x14ac:dyDescent="0.3">
      <c r="L3993" t="str">
        <f t="shared" si="449"/>
        <v>Somero</v>
      </c>
      <c r="N3993" t="e">
        <f>VLOOKUP(M3993,spp!A:B,2,FALSE)</f>
        <v>#N/A</v>
      </c>
      <c r="O3993">
        <f t="shared" si="448"/>
        <v>0</v>
      </c>
    </row>
    <row r="3994" spans="1:45" x14ac:dyDescent="0.3">
      <c r="L3994" t="str">
        <f t="shared" si="449"/>
        <v>Somero</v>
      </c>
      <c r="N3994" t="e">
        <f>VLOOKUP(M3994,spp!A:B,2,FALSE)</f>
        <v>#N/A</v>
      </c>
      <c r="O3994">
        <f t="shared" si="448"/>
        <v>0</v>
      </c>
    </row>
    <row r="3995" spans="1:45" x14ac:dyDescent="0.3">
      <c r="L3995" t="str">
        <f t="shared" si="449"/>
        <v>Somero</v>
      </c>
      <c r="N3995" t="e">
        <f>VLOOKUP(M3995,spp!A:B,2,FALSE)</f>
        <v>#N/A</v>
      </c>
      <c r="O3995">
        <f t="shared" ref="O3995:O4058" si="455">+SUM(P3995:AF3995)</f>
        <v>0</v>
      </c>
    </row>
    <row r="3996" spans="1:45" x14ac:dyDescent="0.3">
      <c r="L3996" t="str">
        <f t="shared" si="449"/>
        <v>Somero</v>
      </c>
      <c r="N3996" t="e">
        <f>VLOOKUP(M3996,spp!A:B,2,FALSE)</f>
        <v>#N/A</v>
      </c>
      <c r="O3996">
        <f t="shared" si="455"/>
        <v>0</v>
      </c>
    </row>
    <row r="3997" spans="1:45" x14ac:dyDescent="0.3">
      <c r="L3997" t="str">
        <f t="shared" si="449"/>
        <v>Somero</v>
      </c>
      <c r="N3997" t="e">
        <f>VLOOKUP(M3997,spp!A:B,2,FALSE)</f>
        <v>#N/A</v>
      </c>
      <c r="O3997">
        <f t="shared" si="455"/>
        <v>0</v>
      </c>
    </row>
    <row r="3998" spans="1:45" x14ac:dyDescent="0.3">
      <c r="L3998" t="str">
        <f t="shared" si="449"/>
        <v>Somero</v>
      </c>
      <c r="N3998" t="e">
        <f>VLOOKUP(M3998,spp!A:B,2,FALSE)</f>
        <v>#N/A</v>
      </c>
      <c r="O3998">
        <f t="shared" si="455"/>
        <v>0</v>
      </c>
    </row>
    <row r="3999" spans="1:45" x14ac:dyDescent="0.3">
      <c r="L3999" t="str">
        <f t="shared" si="449"/>
        <v>Somero</v>
      </c>
      <c r="N3999" t="e">
        <f>VLOOKUP(M3999,spp!A:B,2,FALSE)</f>
        <v>#N/A</v>
      </c>
      <c r="O3999">
        <f t="shared" si="455"/>
        <v>0</v>
      </c>
    </row>
    <row r="4000" spans="1:45" x14ac:dyDescent="0.3">
      <c r="L4000" t="str">
        <f t="shared" si="449"/>
        <v>Somero</v>
      </c>
      <c r="N4000" t="e">
        <f>VLOOKUP(M4000,spp!A:B,2,FALSE)</f>
        <v>#N/A</v>
      </c>
      <c r="O4000">
        <f t="shared" si="455"/>
        <v>0</v>
      </c>
    </row>
    <row r="4001" spans="12:15" x14ac:dyDescent="0.3">
      <c r="L4001" t="str">
        <f t="shared" si="449"/>
        <v>Somero</v>
      </c>
      <c r="N4001" t="e">
        <f>VLOOKUP(M4001,spp!A:B,2,FALSE)</f>
        <v>#N/A</v>
      </c>
      <c r="O4001">
        <f t="shared" si="455"/>
        <v>0</v>
      </c>
    </row>
    <row r="4002" spans="12:15" x14ac:dyDescent="0.3">
      <c r="L4002" t="str">
        <f t="shared" si="449"/>
        <v>Somero</v>
      </c>
      <c r="N4002" t="e">
        <f>VLOOKUP(M4002,spp!A:B,2,FALSE)</f>
        <v>#N/A</v>
      </c>
      <c r="O4002">
        <f t="shared" si="455"/>
        <v>0</v>
      </c>
    </row>
    <row r="4003" spans="12:15" x14ac:dyDescent="0.3">
      <c r="L4003" t="str">
        <f t="shared" si="449"/>
        <v>Somero</v>
      </c>
      <c r="N4003" t="e">
        <f>VLOOKUP(M4003,spp!A:B,2,FALSE)</f>
        <v>#N/A</v>
      </c>
      <c r="O4003">
        <f t="shared" si="455"/>
        <v>0</v>
      </c>
    </row>
    <row r="4004" spans="12:15" x14ac:dyDescent="0.3">
      <c r="L4004" t="str">
        <f t="shared" si="449"/>
        <v>Somero</v>
      </c>
      <c r="N4004" t="e">
        <f>VLOOKUP(M4004,spp!A:B,2,FALSE)</f>
        <v>#N/A</v>
      </c>
      <c r="O4004">
        <f t="shared" si="455"/>
        <v>0</v>
      </c>
    </row>
    <row r="4005" spans="12:15" x14ac:dyDescent="0.3">
      <c r="L4005" t="str">
        <f t="shared" ref="L4005:L4068" si="456">IF(K4005&gt;6,"Profundo","Somero")</f>
        <v>Somero</v>
      </c>
      <c r="N4005" t="e">
        <f>VLOOKUP(M4005,spp!A:B,2,FALSE)</f>
        <v>#N/A</v>
      </c>
      <c r="O4005">
        <f t="shared" si="455"/>
        <v>0</v>
      </c>
    </row>
    <row r="4006" spans="12:15" x14ac:dyDescent="0.3">
      <c r="L4006" t="str">
        <f t="shared" si="456"/>
        <v>Somero</v>
      </c>
      <c r="N4006" t="e">
        <f>VLOOKUP(M4006,spp!A:B,2,FALSE)</f>
        <v>#N/A</v>
      </c>
      <c r="O4006">
        <f t="shared" si="455"/>
        <v>0</v>
      </c>
    </row>
    <row r="4007" spans="12:15" x14ac:dyDescent="0.3">
      <c r="L4007" t="str">
        <f t="shared" si="456"/>
        <v>Somero</v>
      </c>
      <c r="N4007" t="e">
        <f>VLOOKUP(M4007,spp!A:B,2,FALSE)</f>
        <v>#N/A</v>
      </c>
      <c r="O4007">
        <f t="shared" si="455"/>
        <v>0</v>
      </c>
    </row>
    <row r="4008" spans="12:15" x14ac:dyDescent="0.3">
      <c r="L4008" t="str">
        <f t="shared" si="456"/>
        <v>Somero</v>
      </c>
      <c r="N4008" t="e">
        <f>VLOOKUP(M4008,spp!A:B,2,FALSE)</f>
        <v>#N/A</v>
      </c>
      <c r="O4008">
        <f t="shared" si="455"/>
        <v>0</v>
      </c>
    </row>
    <row r="4009" spans="12:15" x14ac:dyDescent="0.3">
      <c r="L4009" t="str">
        <f t="shared" si="456"/>
        <v>Somero</v>
      </c>
      <c r="N4009" t="e">
        <f>VLOOKUP(M4009,spp!A:B,2,FALSE)</f>
        <v>#N/A</v>
      </c>
      <c r="O4009">
        <f t="shared" si="455"/>
        <v>0</v>
      </c>
    </row>
    <row r="4010" spans="12:15" x14ac:dyDescent="0.3">
      <c r="L4010" t="str">
        <f t="shared" si="456"/>
        <v>Somero</v>
      </c>
      <c r="N4010" t="e">
        <f>VLOOKUP(M4010,spp!A:B,2,FALSE)</f>
        <v>#N/A</v>
      </c>
      <c r="O4010">
        <f t="shared" si="455"/>
        <v>0</v>
      </c>
    </row>
    <row r="4011" spans="12:15" x14ac:dyDescent="0.3">
      <c r="L4011" t="str">
        <f t="shared" si="456"/>
        <v>Somero</v>
      </c>
      <c r="N4011" t="e">
        <f>VLOOKUP(M4011,spp!A:B,2,FALSE)</f>
        <v>#N/A</v>
      </c>
      <c r="O4011">
        <f t="shared" si="455"/>
        <v>0</v>
      </c>
    </row>
    <row r="4012" spans="12:15" x14ac:dyDescent="0.3">
      <c r="L4012" t="str">
        <f t="shared" si="456"/>
        <v>Somero</v>
      </c>
      <c r="N4012" t="e">
        <f>VLOOKUP(M4012,spp!A:B,2,FALSE)</f>
        <v>#N/A</v>
      </c>
      <c r="O4012">
        <f t="shared" si="455"/>
        <v>0</v>
      </c>
    </row>
    <row r="4013" spans="12:15" x14ac:dyDescent="0.3">
      <c r="L4013" t="str">
        <f t="shared" si="456"/>
        <v>Somero</v>
      </c>
      <c r="N4013" t="e">
        <f>VLOOKUP(M4013,spp!A:B,2,FALSE)</f>
        <v>#N/A</v>
      </c>
      <c r="O4013">
        <f t="shared" si="455"/>
        <v>0</v>
      </c>
    </row>
    <row r="4014" spans="12:15" x14ac:dyDescent="0.3">
      <c r="L4014" t="str">
        <f t="shared" si="456"/>
        <v>Somero</v>
      </c>
      <c r="N4014" t="e">
        <f>VLOOKUP(M4014,spp!A:B,2,FALSE)</f>
        <v>#N/A</v>
      </c>
      <c r="O4014">
        <f t="shared" si="455"/>
        <v>0</v>
      </c>
    </row>
    <row r="4015" spans="12:15" x14ac:dyDescent="0.3">
      <c r="L4015" t="str">
        <f t="shared" si="456"/>
        <v>Somero</v>
      </c>
      <c r="N4015" t="e">
        <f>VLOOKUP(M4015,spp!A:B,2,FALSE)</f>
        <v>#N/A</v>
      </c>
      <c r="O4015">
        <f t="shared" si="455"/>
        <v>0</v>
      </c>
    </row>
    <row r="4016" spans="12:15" x14ac:dyDescent="0.3">
      <c r="L4016" t="str">
        <f t="shared" si="456"/>
        <v>Somero</v>
      </c>
      <c r="N4016" t="e">
        <f>VLOOKUP(M4016,spp!A:B,2,FALSE)</f>
        <v>#N/A</v>
      </c>
      <c r="O4016">
        <f t="shared" si="455"/>
        <v>0</v>
      </c>
    </row>
    <row r="4017" spans="12:15" x14ac:dyDescent="0.3">
      <c r="L4017" t="str">
        <f t="shared" si="456"/>
        <v>Somero</v>
      </c>
      <c r="N4017" t="e">
        <f>VLOOKUP(M4017,spp!A:B,2,FALSE)</f>
        <v>#N/A</v>
      </c>
      <c r="O4017">
        <f t="shared" si="455"/>
        <v>0</v>
      </c>
    </row>
    <row r="4018" spans="12:15" x14ac:dyDescent="0.3">
      <c r="L4018" t="str">
        <f t="shared" si="456"/>
        <v>Somero</v>
      </c>
      <c r="N4018" t="e">
        <f>VLOOKUP(M4018,spp!A:B,2,FALSE)</f>
        <v>#N/A</v>
      </c>
      <c r="O4018">
        <f t="shared" si="455"/>
        <v>0</v>
      </c>
    </row>
    <row r="4019" spans="12:15" x14ac:dyDescent="0.3">
      <c r="L4019" t="str">
        <f t="shared" si="456"/>
        <v>Somero</v>
      </c>
      <c r="N4019" t="e">
        <f>VLOOKUP(M4019,spp!A:B,2,FALSE)</f>
        <v>#N/A</v>
      </c>
      <c r="O4019">
        <f t="shared" si="455"/>
        <v>0</v>
      </c>
    </row>
    <row r="4020" spans="12:15" x14ac:dyDescent="0.3">
      <c r="L4020" t="str">
        <f t="shared" si="456"/>
        <v>Somero</v>
      </c>
      <c r="N4020" t="e">
        <f>VLOOKUP(M4020,spp!A:B,2,FALSE)</f>
        <v>#N/A</v>
      </c>
      <c r="O4020">
        <f t="shared" si="455"/>
        <v>0</v>
      </c>
    </row>
    <row r="4021" spans="12:15" x14ac:dyDescent="0.3">
      <c r="L4021" t="str">
        <f t="shared" si="456"/>
        <v>Somero</v>
      </c>
      <c r="N4021" t="e">
        <f>VLOOKUP(M4021,spp!A:B,2,FALSE)</f>
        <v>#N/A</v>
      </c>
      <c r="O4021">
        <f t="shared" si="455"/>
        <v>0</v>
      </c>
    </row>
    <row r="4022" spans="12:15" x14ac:dyDescent="0.3">
      <c r="L4022" t="str">
        <f t="shared" si="456"/>
        <v>Somero</v>
      </c>
      <c r="N4022" t="e">
        <f>VLOOKUP(M4022,spp!A:B,2,FALSE)</f>
        <v>#N/A</v>
      </c>
      <c r="O4022">
        <f t="shared" si="455"/>
        <v>0</v>
      </c>
    </row>
    <row r="4023" spans="12:15" x14ac:dyDescent="0.3">
      <c r="L4023" t="str">
        <f t="shared" si="456"/>
        <v>Somero</v>
      </c>
      <c r="N4023" t="e">
        <f>VLOOKUP(M4023,spp!A:B,2,FALSE)</f>
        <v>#N/A</v>
      </c>
      <c r="O4023">
        <f t="shared" si="455"/>
        <v>0</v>
      </c>
    </row>
    <row r="4024" spans="12:15" x14ac:dyDescent="0.3">
      <c r="L4024" t="str">
        <f t="shared" si="456"/>
        <v>Somero</v>
      </c>
      <c r="N4024" t="e">
        <f>VLOOKUP(M4024,spp!A:B,2,FALSE)</f>
        <v>#N/A</v>
      </c>
      <c r="O4024">
        <f t="shared" si="455"/>
        <v>0</v>
      </c>
    </row>
    <row r="4025" spans="12:15" x14ac:dyDescent="0.3">
      <c r="L4025" t="str">
        <f t="shared" si="456"/>
        <v>Somero</v>
      </c>
      <c r="N4025" t="e">
        <f>VLOOKUP(M4025,spp!A:B,2,FALSE)</f>
        <v>#N/A</v>
      </c>
      <c r="O4025">
        <f t="shared" si="455"/>
        <v>0</v>
      </c>
    </row>
    <row r="4026" spans="12:15" x14ac:dyDescent="0.3">
      <c r="L4026" t="str">
        <f t="shared" si="456"/>
        <v>Somero</v>
      </c>
      <c r="N4026" t="e">
        <f>VLOOKUP(M4026,spp!A:B,2,FALSE)</f>
        <v>#N/A</v>
      </c>
      <c r="O4026">
        <f t="shared" si="455"/>
        <v>0</v>
      </c>
    </row>
    <row r="4027" spans="12:15" x14ac:dyDescent="0.3">
      <c r="L4027" t="str">
        <f t="shared" si="456"/>
        <v>Somero</v>
      </c>
      <c r="N4027" t="e">
        <f>VLOOKUP(M4027,spp!A:B,2,FALSE)</f>
        <v>#N/A</v>
      </c>
      <c r="O4027">
        <f t="shared" si="455"/>
        <v>0</v>
      </c>
    </row>
    <row r="4028" spans="12:15" x14ac:dyDescent="0.3">
      <c r="L4028" t="str">
        <f t="shared" si="456"/>
        <v>Somero</v>
      </c>
      <c r="N4028" t="e">
        <f>VLOOKUP(M4028,spp!A:B,2,FALSE)</f>
        <v>#N/A</v>
      </c>
      <c r="O4028">
        <f t="shared" si="455"/>
        <v>0</v>
      </c>
    </row>
    <row r="4029" spans="12:15" x14ac:dyDescent="0.3">
      <c r="L4029" t="str">
        <f t="shared" si="456"/>
        <v>Somero</v>
      </c>
      <c r="N4029" t="e">
        <f>VLOOKUP(M4029,spp!A:B,2,FALSE)</f>
        <v>#N/A</v>
      </c>
      <c r="O4029">
        <f t="shared" si="455"/>
        <v>0</v>
      </c>
    </row>
    <row r="4030" spans="12:15" x14ac:dyDescent="0.3">
      <c r="L4030" t="str">
        <f t="shared" si="456"/>
        <v>Somero</v>
      </c>
      <c r="N4030" t="e">
        <f>VLOOKUP(M4030,spp!A:B,2,FALSE)</f>
        <v>#N/A</v>
      </c>
      <c r="O4030">
        <f t="shared" si="455"/>
        <v>0</v>
      </c>
    </row>
    <row r="4031" spans="12:15" x14ac:dyDescent="0.3">
      <c r="L4031" t="str">
        <f t="shared" si="456"/>
        <v>Somero</v>
      </c>
      <c r="N4031" t="e">
        <f>VLOOKUP(M4031,spp!A:B,2,FALSE)</f>
        <v>#N/A</v>
      </c>
      <c r="O4031">
        <f t="shared" si="455"/>
        <v>0</v>
      </c>
    </row>
    <row r="4032" spans="12:15" x14ac:dyDescent="0.3">
      <c r="L4032" t="str">
        <f t="shared" si="456"/>
        <v>Somero</v>
      </c>
      <c r="N4032" t="e">
        <f>VLOOKUP(M4032,spp!A:B,2,FALSE)</f>
        <v>#N/A</v>
      </c>
      <c r="O4032">
        <f t="shared" si="455"/>
        <v>0</v>
      </c>
    </row>
    <row r="4033" spans="12:15" x14ac:dyDescent="0.3">
      <c r="L4033" t="str">
        <f t="shared" si="456"/>
        <v>Somero</v>
      </c>
      <c r="N4033" t="e">
        <f>VLOOKUP(M4033,spp!A:B,2,FALSE)</f>
        <v>#N/A</v>
      </c>
      <c r="O4033">
        <f t="shared" si="455"/>
        <v>0</v>
      </c>
    </row>
    <row r="4034" spans="12:15" x14ac:dyDescent="0.3">
      <c r="L4034" t="str">
        <f t="shared" si="456"/>
        <v>Somero</v>
      </c>
      <c r="N4034" t="e">
        <f>VLOOKUP(M4034,spp!A:B,2,FALSE)</f>
        <v>#N/A</v>
      </c>
      <c r="O4034">
        <f t="shared" si="455"/>
        <v>0</v>
      </c>
    </row>
    <row r="4035" spans="12:15" x14ac:dyDescent="0.3">
      <c r="L4035" t="str">
        <f t="shared" si="456"/>
        <v>Somero</v>
      </c>
      <c r="N4035" t="e">
        <f>VLOOKUP(M4035,spp!A:B,2,FALSE)</f>
        <v>#N/A</v>
      </c>
      <c r="O4035">
        <f t="shared" si="455"/>
        <v>0</v>
      </c>
    </row>
    <row r="4036" spans="12:15" x14ac:dyDescent="0.3">
      <c r="L4036" t="str">
        <f t="shared" si="456"/>
        <v>Somero</v>
      </c>
      <c r="N4036" t="e">
        <f>VLOOKUP(M4036,spp!A:B,2,FALSE)</f>
        <v>#N/A</v>
      </c>
      <c r="O4036">
        <f t="shared" si="455"/>
        <v>0</v>
      </c>
    </row>
    <row r="4037" spans="12:15" x14ac:dyDescent="0.3">
      <c r="L4037" t="str">
        <f t="shared" si="456"/>
        <v>Somero</v>
      </c>
      <c r="N4037" t="e">
        <f>VLOOKUP(M4037,spp!A:B,2,FALSE)</f>
        <v>#N/A</v>
      </c>
      <c r="O4037">
        <f t="shared" si="455"/>
        <v>0</v>
      </c>
    </row>
    <row r="4038" spans="12:15" x14ac:dyDescent="0.3">
      <c r="L4038" t="str">
        <f t="shared" si="456"/>
        <v>Somero</v>
      </c>
      <c r="N4038" t="e">
        <f>VLOOKUP(M4038,spp!A:B,2,FALSE)</f>
        <v>#N/A</v>
      </c>
      <c r="O4038">
        <f t="shared" si="455"/>
        <v>0</v>
      </c>
    </row>
    <row r="4039" spans="12:15" x14ac:dyDescent="0.3">
      <c r="L4039" t="str">
        <f t="shared" si="456"/>
        <v>Somero</v>
      </c>
      <c r="N4039" t="e">
        <f>VLOOKUP(M4039,spp!A:B,2,FALSE)</f>
        <v>#N/A</v>
      </c>
      <c r="O4039">
        <f t="shared" si="455"/>
        <v>0</v>
      </c>
    </row>
    <row r="4040" spans="12:15" x14ac:dyDescent="0.3">
      <c r="L4040" t="str">
        <f t="shared" si="456"/>
        <v>Somero</v>
      </c>
      <c r="N4040" t="e">
        <f>VLOOKUP(M4040,spp!A:B,2,FALSE)</f>
        <v>#N/A</v>
      </c>
      <c r="O4040">
        <f t="shared" si="455"/>
        <v>0</v>
      </c>
    </row>
    <row r="4041" spans="12:15" x14ac:dyDescent="0.3">
      <c r="L4041" t="str">
        <f t="shared" si="456"/>
        <v>Somero</v>
      </c>
      <c r="N4041" t="e">
        <f>VLOOKUP(M4041,spp!A:B,2,FALSE)</f>
        <v>#N/A</v>
      </c>
      <c r="O4041">
        <f t="shared" si="455"/>
        <v>0</v>
      </c>
    </row>
    <row r="4042" spans="12:15" x14ac:dyDescent="0.3">
      <c r="L4042" t="str">
        <f t="shared" si="456"/>
        <v>Somero</v>
      </c>
      <c r="N4042" t="e">
        <f>VLOOKUP(M4042,spp!A:B,2,FALSE)</f>
        <v>#N/A</v>
      </c>
      <c r="O4042">
        <f t="shared" si="455"/>
        <v>0</v>
      </c>
    </row>
    <row r="4043" spans="12:15" x14ac:dyDescent="0.3">
      <c r="L4043" t="str">
        <f t="shared" si="456"/>
        <v>Somero</v>
      </c>
      <c r="N4043" t="e">
        <f>VLOOKUP(M4043,spp!A:B,2,FALSE)</f>
        <v>#N/A</v>
      </c>
      <c r="O4043">
        <f t="shared" si="455"/>
        <v>0</v>
      </c>
    </row>
    <row r="4044" spans="12:15" x14ac:dyDescent="0.3">
      <c r="L4044" t="str">
        <f t="shared" si="456"/>
        <v>Somero</v>
      </c>
      <c r="N4044" t="e">
        <f>VLOOKUP(M4044,spp!A:B,2,FALSE)</f>
        <v>#N/A</v>
      </c>
      <c r="O4044">
        <f t="shared" si="455"/>
        <v>0</v>
      </c>
    </row>
    <row r="4045" spans="12:15" x14ac:dyDescent="0.3">
      <c r="L4045" t="str">
        <f t="shared" si="456"/>
        <v>Somero</v>
      </c>
      <c r="N4045" t="e">
        <f>VLOOKUP(M4045,spp!A:B,2,FALSE)</f>
        <v>#N/A</v>
      </c>
      <c r="O4045">
        <f t="shared" si="455"/>
        <v>0</v>
      </c>
    </row>
    <row r="4046" spans="12:15" x14ac:dyDescent="0.3">
      <c r="L4046" t="str">
        <f t="shared" si="456"/>
        <v>Somero</v>
      </c>
      <c r="N4046" t="e">
        <f>VLOOKUP(M4046,spp!A:B,2,FALSE)</f>
        <v>#N/A</v>
      </c>
      <c r="O4046">
        <f t="shared" si="455"/>
        <v>0</v>
      </c>
    </row>
    <row r="4047" spans="12:15" x14ac:dyDescent="0.3">
      <c r="L4047" t="str">
        <f t="shared" si="456"/>
        <v>Somero</v>
      </c>
      <c r="N4047" t="e">
        <f>VLOOKUP(M4047,spp!A:B,2,FALSE)</f>
        <v>#N/A</v>
      </c>
      <c r="O4047">
        <f t="shared" si="455"/>
        <v>0</v>
      </c>
    </row>
    <row r="4048" spans="12:15" x14ac:dyDescent="0.3">
      <c r="L4048" t="str">
        <f t="shared" si="456"/>
        <v>Somero</v>
      </c>
      <c r="N4048" t="e">
        <f>VLOOKUP(M4048,spp!A:B,2,FALSE)</f>
        <v>#N/A</v>
      </c>
      <c r="O4048">
        <f t="shared" si="455"/>
        <v>0</v>
      </c>
    </row>
    <row r="4049" spans="12:15" x14ac:dyDescent="0.3">
      <c r="L4049" t="str">
        <f t="shared" si="456"/>
        <v>Somero</v>
      </c>
      <c r="N4049" t="e">
        <f>VLOOKUP(M4049,spp!A:B,2,FALSE)</f>
        <v>#N/A</v>
      </c>
      <c r="O4049">
        <f t="shared" si="455"/>
        <v>0</v>
      </c>
    </row>
    <row r="4050" spans="12:15" x14ac:dyDescent="0.3">
      <c r="L4050" t="str">
        <f t="shared" si="456"/>
        <v>Somero</v>
      </c>
      <c r="N4050" t="e">
        <f>VLOOKUP(M4050,spp!A:B,2,FALSE)</f>
        <v>#N/A</v>
      </c>
      <c r="O4050">
        <f t="shared" si="455"/>
        <v>0</v>
      </c>
    </row>
    <row r="4051" spans="12:15" x14ac:dyDescent="0.3">
      <c r="L4051" t="str">
        <f t="shared" si="456"/>
        <v>Somero</v>
      </c>
      <c r="N4051" t="e">
        <f>VLOOKUP(M4051,spp!A:B,2,FALSE)</f>
        <v>#N/A</v>
      </c>
      <c r="O4051">
        <f t="shared" si="455"/>
        <v>0</v>
      </c>
    </row>
    <row r="4052" spans="12:15" x14ac:dyDescent="0.3">
      <c r="L4052" t="str">
        <f t="shared" si="456"/>
        <v>Somero</v>
      </c>
      <c r="N4052" t="e">
        <f>VLOOKUP(M4052,spp!A:B,2,FALSE)</f>
        <v>#N/A</v>
      </c>
      <c r="O4052">
        <f t="shared" si="455"/>
        <v>0</v>
      </c>
    </row>
    <row r="4053" spans="12:15" x14ac:dyDescent="0.3">
      <c r="L4053" t="str">
        <f t="shared" si="456"/>
        <v>Somero</v>
      </c>
      <c r="N4053" t="e">
        <f>VLOOKUP(M4053,spp!A:B,2,FALSE)</f>
        <v>#N/A</v>
      </c>
      <c r="O4053">
        <f t="shared" si="455"/>
        <v>0</v>
      </c>
    </row>
    <row r="4054" spans="12:15" x14ac:dyDescent="0.3">
      <c r="L4054" t="str">
        <f t="shared" si="456"/>
        <v>Somero</v>
      </c>
      <c r="N4054" t="e">
        <f>VLOOKUP(M4054,spp!A:B,2,FALSE)</f>
        <v>#N/A</v>
      </c>
      <c r="O4054">
        <f t="shared" si="455"/>
        <v>0</v>
      </c>
    </row>
    <row r="4055" spans="12:15" x14ac:dyDescent="0.3">
      <c r="L4055" t="str">
        <f t="shared" si="456"/>
        <v>Somero</v>
      </c>
      <c r="N4055" t="e">
        <f>VLOOKUP(M4055,spp!A:B,2,FALSE)</f>
        <v>#N/A</v>
      </c>
      <c r="O4055">
        <f t="shared" si="455"/>
        <v>0</v>
      </c>
    </row>
    <row r="4056" spans="12:15" x14ac:dyDescent="0.3">
      <c r="L4056" t="str">
        <f t="shared" si="456"/>
        <v>Somero</v>
      </c>
      <c r="N4056" t="e">
        <f>VLOOKUP(M4056,spp!A:B,2,FALSE)</f>
        <v>#N/A</v>
      </c>
      <c r="O4056">
        <f t="shared" si="455"/>
        <v>0</v>
      </c>
    </row>
    <row r="4057" spans="12:15" x14ac:dyDescent="0.3">
      <c r="L4057" t="str">
        <f t="shared" si="456"/>
        <v>Somero</v>
      </c>
      <c r="N4057" t="e">
        <f>VLOOKUP(M4057,spp!A:B,2,FALSE)</f>
        <v>#N/A</v>
      </c>
      <c r="O4057">
        <f t="shared" si="455"/>
        <v>0</v>
      </c>
    </row>
    <row r="4058" spans="12:15" x14ac:dyDescent="0.3">
      <c r="L4058" t="str">
        <f t="shared" si="456"/>
        <v>Somero</v>
      </c>
      <c r="N4058" t="e">
        <f>VLOOKUP(M4058,spp!A:B,2,FALSE)</f>
        <v>#N/A</v>
      </c>
      <c r="O4058">
        <f t="shared" si="455"/>
        <v>0</v>
      </c>
    </row>
    <row r="4059" spans="12:15" x14ac:dyDescent="0.3">
      <c r="L4059" t="str">
        <f t="shared" si="456"/>
        <v>Somero</v>
      </c>
      <c r="N4059" t="e">
        <f>VLOOKUP(M4059,spp!A:B,2,FALSE)</f>
        <v>#N/A</v>
      </c>
      <c r="O4059">
        <f t="shared" ref="O4059:O4122" si="457">+SUM(P4059:AF4059)</f>
        <v>0</v>
      </c>
    </row>
    <row r="4060" spans="12:15" x14ac:dyDescent="0.3">
      <c r="L4060" t="str">
        <f t="shared" si="456"/>
        <v>Somero</v>
      </c>
      <c r="N4060" t="e">
        <f>VLOOKUP(M4060,spp!A:B,2,FALSE)</f>
        <v>#N/A</v>
      </c>
      <c r="O4060">
        <f t="shared" si="457"/>
        <v>0</v>
      </c>
    </row>
    <row r="4061" spans="12:15" x14ac:dyDescent="0.3">
      <c r="L4061" t="str">
        <f t="shared" si="456"/>
        <v>Somero</v>
      </c>
      <c r="N4061" t="e">
        <f>VLOOKUP(M4061,spp!A:B,2,FALSE)</f>
        <v>#N/A</v>
      </c>
      <c r="O4061">
        <f t="shared" si="457"/>
        <v>0</v>
      </c>
    </row>
    <row r="4062" spans="12:15" x14ac:dyDescent="0.3">
      <c r="L4062" t="str">
        <f t="shared" si="456"/>
        <v>Somero</v>
      </c>
      <c r="N4062" t="e">
        <f>VLOOKUP(M4062,spp!A:B,2,FALSE)</f>
        <v>#N/A</v>
      </c>
      <c r="O4062">
        <f t="shared" si="457"/>
        <v>0</v>
      </c>
    </row>
    <row r="4063" spans="12:15" x14ac:dyDescent="0.3">
      <c r="L4063" t="str">
        <f t="shared" si="456"/>
        <v>Somero</v>
      </c>
      <c r="N4063" t="e">
        <f>VLOOKUP(M4063,spp!A:B,2,FALSE)</f>
        <v>#N/A</v>
      </c>
      <c r="O4063">
        <f t="shared" si="457"/>
        <v>0</v>
      </c>
    </row>
    <row r="4064" spans="12:15" x14ac:dyDescent="0.3">
      <c r="L4064" t="str">
        <f t="shared" si="456"/>
        <v>Somero</v>
      </c>
      <c r="N4064" t="e">
        <f>VLOOKUP(M4064,spp!A:B,2,FALSE)</f>
        <v>#N/A</v>
      </c>
      <c r="O4064">
        <f t="shared" si="457"/>
        <v>0</v>
      </c>
    </row>
    <row r="4065" spans="12:15" x14ac:dyDescent="0.3">
      <c r="L4065" t="str">
        <f t="shared" si="456"/>
        <v>Somero</v>
      </c>
      <c r="N4065" t="e">
        <f>VLOOKUP(M4065,spp!A:B,2,FALSE)</f>
        <v>#N/A</v>
      </c>
      <c r="O4065">
        <f t="shared" si="457"/>
        <v>0</v>
      </c>
    </row>
    <row r="4066" spans="12:15" x14ac:dyDescent="0.3">
      <c r="L4066" t="str">
        <f t="shared" si="456"/>
        <v>Somero</v>
      </c>
      <c r="N4066" t="e">
        <f>VLOOKUP(M4066,spp!A:B,2,FALSE)</f>
        <v>#N/A</v>
      </c>
      <c r="O4066">
        <f t="shared" si="457"/>
        <v>0</v>
      </c>
    </row>
    <row r="4067" spans="12:15" x14ac:dyDescent="0.3">
      <c r="L4067" t="str">
        <f t="shared" si="456"/>
        <v>Somero</v>
      </c>
      <c r="N4067" t="e">
        <f>VLOOKUP(M4067,spp!A:B,2,FALSE)</f>
        <v>#N/A</v>
      </c>
      <c r="O4067">
        <f t="shared" si="457"/>
        <v>0</v>
      </c>
    </row>
    <row r="4068" spans="12:15" x14ac:dyDescent="0.3">
      <c r="L4068" t="str">
        <f t="shared" si="456"/>
        <v>Somero</v>
      </c>
      <c r="N4068" t="e">
        <f>VLOOKUP(M4068,spp!A:B,2,FALSE)</f>
        <v>#N/A</v>
      </c>
      <c r="O4068">
        <f t="shared" si="457"/>
        <v>0</v>
      </c>
    </row>
    <row r="4069" spans="12:15" x14ac:dyDescent="0.3">
      <c r="L4069" t="str">
        <f t="shared" ref="L4069:L4132" si="458">IF(K4069&gt;6,"Profundo","Somero")</f>
        <v>Somero</v>
      </c>
      <c r="N4069" t="e">
        <f>VLOOKUP(M4069,spp!A:B,2,FALSE)</f>
        <v>#N/A</v>
      </c>
      <c r="O4069">
        <f t="shared" si="457"/>
        <v>0</v>
      </c>
    </row>
    <row r="4070" spans="12:15" x14ac:dyDescent="0.3">
      <c r="L4070" t="str">
        <f t="shared" si="458"/>
        <v>Somero</v>
      </c>
      <c r="N4070" t="e">
        <f>VLOOKUP(M4070,spp!A:B,2,FALSE)</f>
        <v>#N/A</v>
      </c>
      <c r="O4070">
        <f t="shared" si="457"/>
        <v>0</v>
      </c>
    </row>
    <row r="4071" spans="12:15" x14ac:dyDescent="0.3">
      <c r="L4071" t="str">
        <f t="shared" si="458"/>
        <v>Somero</v>
      </c>
      <c r="N4071" t="e">
        <f>VLOOKUP(M4071,spp!A:B,2,FALSE)</f>
        <v>#N/A</v>
      </c>
      <c r="O4071">
        <f t="shared" si="457"/>
        <v>0</v>
      </c>
    </row>
    <row r="4072" spans="12:15" x14ac:dyDescent="0.3">
      <c r="L4072" t="str">
        <f t="shared" si="458"/>
        <v>Somero</v>
      </c>
      <c r="N4072" t="e">
        <f>VLOOKUP(M4072,spp!A:B,2,FALSE)</f>
        <v>#N/A</v>
      </c>
      <c r="O4072">
        <f t="shared" si="457"/>
        <v>0</v>
      </c>
    </row>
    <row r="4073" spans="12:15" x14ac:dyDescent="0.3">
      <c r="L4073" t="str">
        <f t="shared" si="458"/>
        <v>Somero</v>
      </c>
      <c r="N4073" t="e">
        <f>VLOOKUP(M4073,spp!A:B,2,FALSE)</f>
        <v>#N/A</v>
      </c>
      <c r="O4073">
        <f t="shared" si="457"/>
        <v>0</v>
      </c>
    </row>
    <row r="4074" spans="12:15" x14ac:dyDescent="0.3">
      <c r="L4074" t="str">
        <f t="shared" si="458"/>
        <v>Somero</v>
      </c>
      <c r="N4074" t="e">
        <f>VLOOKUP(M4074,spp!A:B,2,FALSE)</f>
        <v>#N/A</v>
      </c>
      <c r="O4074">
        <f t="shared" si="457"/>
        <v>0</v>
      </c>
    </row>
    <row r="4075" spans="12:15" x14ac:dyDescent="0.3">
      <c r="L4075" t="str">
        <f t="shared" si="458"/>
        <v>Somero</v>
      </c>
      <c r="N4075" t="e">
        <f>VLOOKUP(M4075,spp!A:B,2,FALSE)</f>
        <v>#N/A</v>
      </c>
      <c r="O4075">
        <f t="shared" si="457"/>
        <v>0</v>
      </c>
    </row>
    <row r="4076" spans="12:15" x14ac:dyDescent="0.3">
      <c r="L4076" t="str">
        <f t="shared" si="458"/>
        <v>Somero</v>
      </c>
      <c r="N4076" t="e">
        <f>VLOOKUP(M4076,spp!A:B,2,FALSE)</f>
        <v>#N/A</v>
      </c>
      <c r="O4076">
        <f t="shared" si="457"/>
        <v>0</v>
      </c>
    </row>
    <row r="4077" spans="12:15" x14ac:dyDescent="0.3">
      <c r="L4077" t="str">
        <f t="shared" si="458"/>
        <v>Somero</v>
      </c>
      <c r="N4077" t="e">
        <f>VLOOKUP(M4077,spp!A:B,2,FALSE)</f>
        <v>#N/A</v>
      </c>
      <c r="O4077">
        <f t="shared" si="457"/>
        <v>0</v>
      </c>
    </row>
    <row r="4078" spans="12:15" x14ac:dyDescent="0.3">
      <c r="L4078" t="str">
        <f t="shared" si="458"/>
        <v>Somero</v>
      </c>
      <c r="N4078" t="e">
        <f>VLOOKUP(M4078,spp!A:B,2,FALSE)</f>
        <v>#N/A</v>
      </c>
      <c r="O4078">
        <f t="shared" si="457"/>
        <v>0</v>
      </c>
    </row>
    <row r="4079" spans="12:15" x14ac:dyDescent="0.3">
      <c r="L4079" t="str">
        <f t="shared" si="458"/>
        <v>Somero</v>
      </c>
      <c r="N4079" t="e">
        <f>VLOOKUP(M4079,spp!A:B,2,FALSE)</f>
        <v>#N/A</v>
      </c>
      <c r="O4079">
        <f t="shared" si="457"/>
        <v>0</v>
      </c>
    </row>
    <row r="4080" spans="12:15" x14ac:dyDescent="0.3">
      <c r="L4080" t="str">
        <f t="shared" si="458"/>
        <v>Somero</v>
      </c>
      <c r="N4080" t="e">
        <f>VLOOKUP(M4080,spp!A:B,2,FALSE)</f>
        <v>#N/A</v>
      </c>
      <c r="O4080">
        <f t="shared" si="457"/>
        <v>0</v>
      </c>
    </row>
    <row r="4081" spans="12:15" x14ac:dyDescent="0.3">
      <c r="L4081" t="str">
        <f t="shared" si="458"/>
        <v>Somero</v>
      </c>
      <c r="N4081" t="e">
        <f>VLOOKUP(M4081,spp!A:B,2,FALSE)</f>
        <v>#N/A</v>
      </c>
      <c r="O4081">
        <f t="shared" si="457"/>
        <v>0</v>
      </c>
    </row>
    <row r="4082" spans="12:15" x14ac:dyDescent="0.3">
      <c r="L4082" t="str">
        <f t="shared" si="458"/>
        <v>Somero</v>
      </c>
      <c r="N4082" t="e">
        <f>VLOOKUP(M4082,spp!A:B,2,FALSE)</f>
        <v>#N/A</v>
      </c>
      <c r="O4082">
        <f t="shared" si="457"/>
        <v>0</v>
      </c>
    </row>
    <row r="4083" spans="12:15" x14ac:dyDescent="0.3">
      <c r="L4083" t="str">
        <f t="shared" si="458"/>
        <v>Somero</v>
      </c>
      <c r="N4083" t="e">
        <f>VLOOKUP(M4083,spp!A:B,2,FALSE)</f>
        <v>#N/A</v>
      </c>
      <c r="O4083">
        <f t="shared" si="457"/>
        <v>0</v>
      </c>
    </row>
    <row r="4084" spans="12:15" x14ac:dyDescent="0.3">
      <c r="L4084" t="str">
        <f t="shared" si="458"/>
        <v>Somero</v>
      </c>
      <c r="N4084" t="e">
        <f>VLOOKUP(M4084,spp!A:B,2,FALSE)</f>
        <v>#N/A</v>
      </c>
      <c r="O4084">
        <f t="shared" si="457"/>
        <v>0</v>
      </c>
    </row>
    <row r="4085" spans="12:15" x14ac:dyDescent="0.3">
      <c r="L4085" t="str">
        <f t="shared" si="458"/>
        <v>Somero</v>
      </c>
      <c r="N4085" t="e">
        <f>VLOOKUP(M4085,spp!A:B,2,FALSE)</f>
        <v>#N/A</v>
      </c>
      <c r="O4085">
        <f t="shared" si="457"/>
        <v>0</v>
      </c>
    </row>
    <row r="4086" spans="12:15" x14ac:dyDescent="0.3">
      <c r="L4086" t="str">
        <f t="shared" si="458"/>
        <v>Somero</v>
      </c>
      <c r="N4086" t="e">
        <f>VLOOKUP(M4086,spp!A:B,2,FALSE)</f>
        <v>#N/A</v>
      </c>
      <c r="O4086">
        <f t="shared" si="457"/>
        <v>0</v>
      </c>
    </row>
    <row r="4087" spans="12:15" x14ac:dyDescent="0.3">
      <c r="L4087" t="str">
        <f t="shared" si="458"/>
        <v>Somero</v>
      </c>
      <c r="N4087" t="e">
        <f>VLOOKUP(M4087,spp!A:B,2,FALSE)</f>
        <v>#N/A</v>
      </c>
      <c r="O4087">
        <f t="shared" si="457"/>
        <v>0</v>
      </c>
    </row>
    <row r="4088" spans="12:15" x14ac:dyDescent="0.3">
      <c r="L4088" t="str">
        <f t="shared" si="458"/>
        <v>Somero</v>
      </c>
      <c r="N4088" t="e">
        <f>VLOOKUP(M4088,spp!A:B,2,FALSE)</f>
        <v>#N/A</v>
      </c>
      <c r="O4088">
        <f t="shared" si="457"/>
        <v>0</v>
      </c>
    </row>
    <row r="4089" spans="12:15" x14ac:dyDescent="0.3">
      <c r="L4089" t="str">
        <f t="shared" si="458"/>
        <v>Somero</v>
      </c>
      <c r="N4089" t="e">
        <f>VLOOKUP(M4089,spp!A:B,2,FALSE)</f>
        <v>#N/A</v>
      </c>
      <c r="O4089">
        <f t="shared" si="457"/>
        <v>0</v>
      </c>
    </row>
    <row r="4090" spans="12:15" x14ac:dyDescent="0.3">
      <c r="L4090" t="str">
        <f t="shared" si="458"/>
        <v>Somero</v>
      </c>
      <c r="N4090" t="e">
        <f>VLOOKUP(M4090,spp!A:B,2,FALSE)</f>
        <v>#N/A</v>
      </c>
      <c r="O4090">
        <f t="shared" si="457"/>
        <v>0</v>
      </c>
    </row>
    <row r="4091" spans="12:15" x14ac:dyDescent="0.3">
      <c r="L4091" t="str">
        <f t="shared" si="458"/>
        <v>Somero</v>
      </c>
      <c r="N4091" t="e">
        <f>VLOOKUP(M4091,spp!A:B,2,FALSE)</f>
        <v>#N/A</v>
      </c>
      <c r="O4091">
        <f t="shared" si="457"/>
        <v>0</v>
      </c>
    </row>
    <row r="4092" spans="12:15" x14ac:dyDescent="0.3">
      <c r="L4092" t="str">
        <f t="shared" si="458"/>
        <v>Somero</v>
      </c>
      <c r="N4092" t="e">
        <f>VLOOKUP(M4092,spp!A:B,2,FALSE)</f>
        <v>#N/A</v>
      </c>
      <c r="O4092">
        <f t="shared" si="457"/>
        <v>0</v>
      </c>
    </row>
    <row r="4093" spans="12:15" x14ac:dyDescent="0.3">
      <c r="L4093" t="str">
        <f t="shared" si="458"/>
        <v>Somero</v>
      </c>
      <c r="N4093" t="e">
        <f>VLOOKUP(M4093,spp!A:B,2,FALSE)</f>
        <v>#N/A</v>
      </c>
      <c r="O4093">
        <f t="shared" si="457"/>
        <v>0</v>
      </c>
    </row>
    <row r="4094" spans="12:15" x14ac:dyDescent="0.3">
      <c r="L4094" t="str">
        <f t="shared" si="458"/>
        <v>Somero</v>
      </c>
      <c r="N4094" t="e">
        <f>VLOOKUP(M4094,spp!A:B,2,FALSE)</f>
        <v>#N/A</v>
      </c>
      <c r="O4094">
        <f t="shared" si="457"/>
        <v>0</v>
      </c>
    </row>
    <row r="4095" spans="12:15" x14ac:dyDescent="0.3">
      <c r="L4095" t="str">
        <f t="shared" si="458"/>
        <v>Somero</v>
      </c>
      <c r="N4095" t="e">
        <f>VLOOKUP(M4095,spp!A:B,2,FALSE)</f>
        <v>#N/A</v>
      </c>
      <c r="O4095">
        <f t="shared" si="457"/>
        <v>0</v>
      </c>
    </row>
    <row r="4096" spans="12:15" x14ac:dyDescent="0.3">
      <c r="L4096" t="str">
        <f t="shared" si="458"/>
        <v>Somero</v>
      </c>
      <c r="N4096" t="e">
        <f>VLOOKUP(M4096,spp!A:B,2,FALSE)</f>
        <v>#N/A</v>
      </c>
      <c r="O4096">
        <f t="shared" si="457"/>
        <v>0</v>
      </c>
    </row>
    <row r="4097" spans="12:15" x14ac:dyDescent="0.3">
      <c r="L4097" t="str">
        <f t="shared" si="458"/>
        <v>Somero</v>
      </c>
      <c r="N4097" t="e">
        <f>VLOOKUP(M4097,spp!A:B,2,FALSE)</f>
        <v>#N/A</v>
      </c>
      <c r="O4097">
        <f t="shared" si="457"/>
        <v>0</v>
      </c>
    </row>
    <row r="4098" spans="12:15" x14ac:dyDescent="0.3">
      <c r="L4098" t="str">
        <f t="shared" si="458"/>
        <v>Somero</v>
      </c>
      <c r="N4098" t="e">
        <f>VLOOKUP(M4098,spp!A:B,2,FALSE)</f>
        <v>#N/A</v>
      </c>
      <c r="O4098">
        <f t="shared" si="457"/>
        <v>0</v>
      </c>
    </row>
    <row r="4099" spans="12:15" x14ac:dyDescent="0.3">
      <c r="L4099" t="str">
        <f t="shared" si="458"/>
        <v>Somero</v>
      </c>
      <c r="N4099" t="e">
        <f>VLOOKUP(M4099,spp!A:B,2,FALSE)</f>
        <v>#N/A</v>
      </c>
      <c r="O4099">
        <f t="shared" si="457"/>
        <v>0</v>
      </c>
    </row>
    <row r="4100" spans="12:15" x14ac:dyDescent="0.3">
      <c r="L4100" t="str">
        <f t="shared" si="458"/>
        <v>Somero</v>
      </c>
      <c r="N4100" t="e">
        <f>VLOOKUP(M4100,spp!A:B,2,FALSE)</f>
        <v>#N/A</v>
      </c>
      <c r="O4100">
        <f t="shared" si="457"/>
        <v>0</v>
      </c>
    </row>
    <row r="4101" spans="12:15" x14ac:dyDescent="0.3">
      <c r="L4101" t="str">
        <f t="shared" si="458"/>
        <v>Somero</v>
      </c>
      <c r="N4101" t="e">
        <f>VLOOKUP(M4101,spp!A:B,2,FALSE)</f>
        <v>#N/A</v>
      </c>
      <c r="O4101">
        <f t="shared" si="457"/>
        <v>0</v>
      </c>
    </row>
    <row r="4102" spans="12:15" x14ac:dyDescent="0.3">
      <c r="L4102" t="str">
        <f t="shared" si="458"/>
        <v>Somero</v>
      </c>
      <c r="N4102" t="e">
        <f>VLOOKUP(M4102,spp!A:B,2,FALSE)</f>
        <v>#N/A</v>
      </c>
      <c r="O4102">
        <f t="shared" si="457"/>
        <v>0</v>
      </c>
    </row>
    <row r="4103" spans="12:15" x14ac:dyDescent="0.3">
      <c r="L4103" t="str">
        <f t="shared" si="458"/>
        <v>Somero</v>
      </c>
      <c r="N4103" t="e">
        <f>VLOOKUP(M4103,spp!A:B,2,FALSE)</f>
        <v>#N/A</v>
      </c>
      <c r="O4103">
        <f t="shared" si="457"/>
        <v>0</v>
      </c>
    </row>
    <row r="4104" spans="12:15" x14ac:dyDescent="0.3">
      <c r="L4104" t="str">
        <f t="shared" si="458"/>
        <v>Somero</v>
      </c>
      <c r="N4104" t="e">
        <f>VLOOKUP(M4104,spp!A:B,2,FALSE)</f>
        <v>#N/A</v>
      </c>
      <c r="O4104">
        <f t="shared" si="457"/>
        <v>0</v>
      </c>
    </row>
    <row r="4105" spans="12:15" x14ac:dyDescent="0.3">
      <c r="L4105" t="str">
        <f t="shared" si="458"/>
        <v>Somero</v>
      </c>
      <c r="N4105" t="e">
        <f>VLOOKUP(M4105,spp!A:B,2,FALSE)</f>
        <v>#N/A</v>
      </c>
      <c r="O4105">
        <f t="shared" si="457"/>
        <v>0</v>
      </c>
    </row>
    <row r="4106" spans="12:15" x14ac:dyDescent="0.3">
      <c r="L4106" t="str">
        <f t="shared" si="458"/>
        <v>Somero</v>
      </c>
      <c r="N4106" t="e">
        <f>VLOOKUP(M4106,spp!A:B,2,FALSE)</f>
        <v>#N/A</v>
      </c>
      <c r="O4106">
        <f t="shared" si="457"/>
        <v>0</v>
      </c>
    </row>
    <row r="4107" spans="12:15" x14ac:dyDescent="0.3">
      <c r="L4107" t="str">
        <f t="shared" si="458"/>
        <v>Somero</v>
      </c>
      <c r="N4107" t="e">
        <f>VLOOKUP(M4107,spp!A:B,2,FALSE)</f>
        <v>#N/A</v>
      </c>
      <c r="O4107">
        <f t="shared" si="457"/>
        <v>0</v>
      </c>
    </row>
    <row r="4108" spans="12:15" x14ac:dyDescent="0.3">
      <c r="L4108" t="str">
        <f t="shared" si="458"/>
        <v>Somero</v>
      </c>
      <c r="N4108" t="e">
        <f>VLOOKUP(M4108,spp!A:B,2,FALSE)</f>
        <v>#N/A</v>
      </c>
      <c r="O4108">
        <f t="shared" si="457"/>
        <v>0</v>
      </c>
    </row>
    <row r="4109" spans="12:15" x14ac:dyDescent="0.3">
      <c r="L4109" t="str">
        <f t="shared" si="458"/>
        <v>Somero</v>
      </c>
      <c r="N4109" t="e">
        <f>VLOOKUP(M4109,spp!A:B,2,FALSE)</f>
        <v>#N/A</v>
      </c>
      <c r="O4109">
        <f t="shared" si="457"/>
        <v>0</v>
      </c>
    </row>
    <row r="4110" spans="12:15" x14ac:dyDescent="0.3">
      <c r="L4110" t="str">
        <f t="shared" si="458"/>
        <v>Somero</v>
      </c>
      <c r="N4110" t="e">
        <f>VLOOKUP(M4110,spp!A:B,2,FALSE)</f>
        <v>#N/A</v>
      </c>
      <c r="O4110">
        <f t="shared" si="457"/>
        <v>0</v>
      </c>
    </row>
    <row r="4111" spans="12:15" x14ac:dyDescent="0.3">
      <c r="L4111" t="str">
        <f t="shared" si="458"/>
        <v>Somero</v>
      </c>
      <c r="N4111" t="e">
        <f>VLOOKUP(M4111,spp!A:B,2,FALSE)</f>
        <v>#N/A</v>
      </c>
      <c r="O4111">
        <f t="shared" si="457"/>
        <v>0</v>
      </c>
    </row>
    <row r="4112" spans="12:15" x14ac:dyDescent="0.3">
      <c r="L4112" t="str">
        <f t="shared" si="458"/>
        <v>Somero</v>
      </c>
      <c r="N4112" t="e">
        <f>VLOOKUP(M4112,spp!A:B,2,FALSE)</f>
        <v>#N/A</v>
      </c>
      <c r="O4112">
        <f t="shared" si="457"/>
        <v>0</v>
      </c>
    </row>
    <row r="4113" spans="12:15" x14ac:dyDescent="0.3">
      <c r="L4113" t="str">
        <f t="shared" si="458"/>
        <v>Somero</v>
      </c>
      <c r="N4113" t="e">
        <f>VLOOKUP(M4113,spp!A:B,2,FALSE)</f>
        <v>#N/A</v>
      </c>
      <c r="O4113">
        <f t="shared" si="457"/>
        <v>0</v>
      </c>
    </row>
    <row r="4114" spans="12:15" x14ac:dyDescent="0.3">
      <c r="L4114" t="str">
        <f t="shared" si="458"/>
        <v>Somero</v>
      </c>
      <c r="N4114" t="e">
        <f>VLOOKUP(M4114,spp!A:B,2,FALSE)</f>
        <v>#N/A</v>
      </c>
      <c r="O4114">
        <f t="shared" si="457"/>
        <v>0</v>
      </c>
    </row>
    <row r="4115" spans="12:15" x14ac:dyDescent="0.3">
      <c r="L4115" t="str">
        <f t="shared" si="458"/>
        <v>Somero</v>
      </c>
      <c r="N4115" t="e">
        <f>VLOOKUP(M4115,spp!A:B,2,FALSE)</f>
        <v>#N/A</v>
      </c>
      <c r="O4115">
        <f t="shared" si="457"/>
        <v>0</v>
      </c>
    </row>
    <row r="4116" spans="12:15" x14ac:dyDescent="0.3">
      <c r="L4116" t="str">
        <f t="shared" si="458"/>
        <v>Somero</v>
      </c>
      <c r="N4116" t="e">
        <f>VLOOKUP(M4116,spp!A:B,2,FALSE)</f>
        <v>#N/A</v>
      </c>
      <c r="O4116">
        <f t="shared" si="457"/>
        <v>0</v>
      </c>
    </row>
    <row r="4117" spans="12:15" x14ac:dyDescent="0.3">
      <c r="L4117" t="str">
        <f t="shared" si="458"/>
        <v>Somero</v>
      </c>
      <c r="N4117" t="e">
        <f>VLOOKUP(M4117,spp!A:B,2,FALSE)</f>
        <v>#N/A</v>
      </c>
      <c r="O4117">
        <f t="shared" si="457"/>
        <v>0</v>
      </c>
    </row>
    <row r="4118" spans="12:15" x14ac:dyDescent="0.3">
      <c r="L4118" t="str">
        <f t="shared" si="458"/>
        <v>Somero</v>
      </c>
      <c r="N4118" t="e">
        <f>VLOOKUP(M4118,spp!A:B,2,FALSE)</f>
        <v>#N/A</v>
      </c>
      <c r="O4118">
        <f t="shared" si="457"/>
        <v>0</v>
      </c>
    </row>
    <row r="4119" spans="12:15" x14ac:dyDescent="0.3">
      <c r="L4119" t="str">
        <f t="shared" si="458"/>
        <v>Somero</v>
      </c>
      <c r="N4119" t="e">
        <f>VLOOKUP(M4119,spp!A:B,2,FALSE)</f>
        <v>#N/A</v>
      </c>
      <c r="O4119">
        <f t="shared" si="457"/>
        <v>0</v>
      </c>
    </row>
    <row r="4120" spans="12:15" x14ac:dyDescent="0.3">
      <c r="L4120" t="str">
        <f t="shared" si="458"/>
        <v>Somero</v>
      </c>
      <c r="N4120" t="e">
        <f>VLOOKUP(M4120,spp!A:B,2,FALSE)</f>
        <v>#N/A</v>
      </c>
      <c r="O4120">
        <f t="shared" si="457"/>
        <v>0</v>
      </c>
    </row>
    <row r="4121" spans="12:15" x14ac:dyDescent="0.3">
      <c r="L4121" t="str">
        <f t="shared" si="458"/>
        <v>Somero</v>
      </c>
      <c r="N4121" t="e">
        <f>VLOOKUP(M4121,spp!A:B,2,FALSE)</f>
        <v>#N/A</v>
      </c>
      <c r="O4121">
        <f t="shared" si="457"/>
        <v>0</v>
      </c>
    </row>
    <row r="4122" spans="12:15" x14ac:dyDescent="0.3">
      <c r="L4122" t="str">
        <f t="shared" si="458"/>
        <v>Somero</v>
      </c>
      <c r="N4122" t="e">
        <f>VLOOKUP(M4122,spp!A:B,2,FALSE)</f>
        <v>#N/A</v>
      </c>
      <c r="O4122">
        <f t="shared" si="457"/>
        <v>0</v>
      </c>
    </row>
    <row r="4123" spans="12:15" x14ac:dyDescent="0.3">
      <c r="L4123" t="str">
        <f t="shared" si="458"/>
        <v>Somero</v>
      </c>
      <c r="N4123" t="e">
        <f>VLOOKUP(M4123,spp!A:B,2,FALSE)</f>
        <v>#N/A</v>
      </c>
      <c r="O4123">
        <f t="shared" ref="O4123:O4186" si="459">+SUM(P4123:AF4123)</f>
        <v>0</v>
      </c>
    </row>
    <row r="4124" spans="12:15" x14ac:dyDescent="0.3">
      <c r="L4124" t="str">
        <f t="shared" si="458"/>
        <v>Somero</v>
      </c>
      <c r="N4124" t="e">
        <f>VLOOKUP(M4124,spp!A:B,2,FALSE)</f>
        <v>#N/A</v>
      </c>
      <c r="O4124">
        <f t="shared" si="459"/>
        <v>0</v>
      </c>
    </row>
    <row r="4125" spans="12:15" x14ac:dyDescent="0.3">
      <c r="L4125" t="str">
        <f t="shared" si="458"/>
        <v>Somero</v>
      </c>
      <c r="N4125" t="e">
        <f>VLOOKUP(M4125,spp!A:B,2,FALSE)</f>
        <v>#N/A</v>
      </c>
      <c r="O4125">
        <f t="shared" si="459"/>
        <v>0</v>
      </c>
    </row>
    <row r="4126" spans="12:15" x14ac:dyDescent="0.3">
      <c r="L4126" t="str">
        <f t="shared" si="458"/>
        <v>Somero</v>
      </c>
      <c r="N4126" t="e">
        <f>VLOOKUP(M4126,spp!A:B,2,FALSE)</f>
        <v>#N/A</v>
      </c>
      <c r="O4126">
        <f t="shared" si="459"/>
        <v>0</v>
      </c>
    </row>
    <row r="4127" spans="12:15" x14ac:dyDescent="0.3">
      <c r="L4127" t="str">
        <f t="shared" si="458"/>
        <v>Somero</v>
      </c>
      <c r="N4127" t="e">
        <f>VLOOKUP(M4127,spp!A:B,2,FALSE)</f>
        <v>#N/A</v>
      </c>
      <c r="O4127">
        <f t="shared" si="459"/>
        <v>0</v>
      </c>
    </row>
    <row r="4128" spans="12:15" x14ac:dyDescent="0.3">
      <c r="L4128" t="str">
        <f t="shared" si="458"/>
        <v>Somero</v>
      </c>
      <c r="N4128" t="e">
        <f>VLOOKUP(M4128,spp!A:B,2,FALSE)</f>
        <v>#N/A</v>
      </c>
      <c r="O4128">
        <f t="shared" si="459"/>
        <v>0</v>
      </c>
    </row>
    <row r="4129" spans="12:15" x14ac:dyDescent="0.3">
      <c r="L4129" t="str">
        <f t="shared" si="458"/>
        <v>Somero</v>
      </c>
      <c r="N4129" t="e">
        <f>VLOOKUP(M4129,spp!A:B,2,FALSE)</f>
        <v>#N/A</v>
      </c>
      <c r="O4129">
        <f t="shared" si="459"/>
        <v>0</v>
      </c>
    </row>
    <row r="4130" spans="12:15" x14ac:dyDescent="0.3">
      <c r="L4130" t="str">
        <f t="shared" si="458"/>
        <v>Somero</v>
      </c>
      <c r="N4130" t="e">
        <f>VLOOKUP(M4130,spp!A:B,2,FALSE)</f>
        <v>#N/A</v>
      </c>
      <c r="O4130">
        <f t="shared" si="459"/>
        <v>0</v>
      </c>
    </row>
    <row r="4131" spans="12:15" x14ac:dyDescent="0.3">
      <c r="L4131" t="str">
        <f t="shared" si="458"/>
        <v>Somero</v>
      </c>
      <c r="N4131" t="e">
        <f>VLOOKUP(M4131,spp!A:B,2,FALSE)</f>
        <v>#N/A</v>
      </c>
      <c r="O4131">
        <f t="shared" si="459"/>
        <v>0</v>
      </c>
    </row>
    <row r="4132" spans="12:15" x14ac:dyDescent="0.3">
      <c r="L4132" t="str">
        <f t="shared" si="458"/>
        <v>Somero</v>
      </c>
      <c r="N4132" t="e">
        <f>VLOOKUP(M4132,spp!A:B,2,FALSE)</f>
        <v>#N/A</v>
      </c>
      <c r="O4132">
        <f t="shared" si="459"/>
        <v>0</v>
      </c>
    </row>
    <row r="4133" spans="12:15" x14ac:dyDescent="0.3">
      <c r="L4133" t="str">
        <f t="shared" ref="L4133:L4196" si="460">IF(K4133&gt;6,"Profundo","Somero")</f>
        <v>Somero</v>
      </c>
      <c r="N4133" t="e">
        <f>VLOOKUP(M4133,spp!A:B,2,FALSE)</f>
        <v>#N/A</v>
      </c>
      <c r="O4133">
        <f t="shared" si="459"/>
        <v>0</v>
      </c>
    </row>
    <row r="4134" spans="12:15" x14ac:dyDescent="0.3">
      <c r="L4134" t="str">
        <f t="shared" si="460"/>
        <v>Somero</v>
      </c>
      <c r="N4134" t="e">
        <f>VLOOKUP(M4134,spp!A:B,2,FALSE)</f>
        <v>#N/A</v>
      </c>
      <c r="O4134">
        <f t="shared" si="459"/>
        <v>0</v>
      </c>
    </row>
    <row r="4135" spans="12:15" x14ac:dyDescent="0.3">
      <c r="L4135" t="str">
        <f t="shared" si="460"/>
        <v>Somero</v>
      </c>
      <c r="N4135" t="e">
        <f>VLOOKUP(M4135,spp!A:B,2,FALSE)</f>
        <v>#N/A</v>
      </c>
      <c r="O4135">
        <f t="shared" si="459"/>
        <v>0</v>
      </c>
    </row>
    <row r="4136" spans="12:15" x14ac:dyDescent="0.3">
      <c r="L4136" t="str">
        <f t="shared" si="460"/>
        <v>Somero</v>
      </c>
      <c r="N4136" t="e">
        <f>VLOOKUP(M4136,spp!A:B,2,FALSE)</f>
        <v>#N/A</v>
      </c>
      <c r="O4136">
        <f t="shared" si="459"/>
        <v>0</v>
      </c>
    </row>
    <row r="4137" spans="12:15" x14ac:dyDescent="0.3">
      <c r="L4137" t="str">
        <f t="shared" si="460"/>
        <v>Somero</v>
      </c>
      <c r="N4137" t="e">
        <f>VLOOKUP(M4137,spp!A:B,2,FALSE)</f>
        <v>#N/A</v>
      </c>
      <c r="O4137">
        <f t="shared" si="459"/>
        <v>0</v>
      </c>
    </row>
    <row r="4138" spans="12:15" x14ac:dyDescent="0.3">
      <c r="L4138" t="str">
        <f t="shared" si="460"/>
        <v>Somero</v>
      </c>
      <c r="N4138" t="e">
        <f>VLOOKUP(M4138,spp!A:B,2,FALSE)</f>
        <v>#N/A</v>
      </c>
      <c r="O4138">
        <f t="shared" si="459"/>
        <v>0</v>
      </c>
    </row>
    <row r="4139" spans="12:15" x14ac:dyDescent="0.3">
      <c r="L4139" t="str">
        <f t="shared" si="460"/>
        <v>Somero</v>
      </c>
      <c r="N4139" t="e">
        <f>VLOOKUP(M4139,spp!A:B,2,FALSE)</f>
        <v>#N/A</v>
      </c>
      <c r="O4139">
        <f t="shared" si="459"/>
        <v>0</v>
      </c>
    </row>
    <row r="4140" spans="12:15" x14ac:dyDescent="0.3">
      <c r="L4140" t="str">
        <f t="shared" si="460"/>
        <v>Somero</v>
      </c>
      <c r="N4140" t="e">
        <f>VLOOKUP(M4140,spp!A:B,2,FALSE)</f>
        <v>#N/A</v>
      </c>
      <c r="O4140">
        <f t="shared" si="459"/>
        <v>0</v>
      </c>
    </row>
    <row r="4141" spans="12:15" x14ac:dyDescent="0.3">
      <c r="L4141" t="str">
        <f t="shared" si="460"/>
        <v>Somero</v>
      </c>
      <c r="N4141" t="e">
        <f>VLOOKUP(M4141,spp!A:B,2,FALSE)</f>
        <v>#N/A</v>
      </c>
      <c r="O4141">
        <f t="shared" si="459"/>
        <v>0</v>
      </c>
    </row>
    <row r="4142" spans="12:15" x14ac:dyDescent="0.3">
      <c r="L4142" t="str">
        <f t="shared" si="460"/>
        <v>Somero</v>
      </c>
      <c r="N4142" t="e">
        <f>VLOOKUP(M4142,spp!A:B,2,FALSE)</f>
        <v>#N/A</v>
      </c>
      <c r="O4142">
        <f t="shared" si="459"/>
        <v>0</v>
      </c>
    </row>
    <row r="4143" spans="12:15" x14ac:dyDescent="0.3">
      <c r="L4143" t="str">
        <f t="shared" si="460"/>
        <v>Somero</v>
      </c>
      <c r="N4143" t="e">
        <f>VLOOKUP(M4143,spp!A:B,2,FALSE)</f>
        <v>#N/A</v>
      </c>
      <c r="O4143">
        <f t="shared" si="459"/>
        <v>0</v>
      </c>
    </row>
    <row r="4144" spans="12:15" x14ac:dyDescent="0.3">
      <c r="L4144" t="str">
        <f t="shared" si="460"/>
        <v>Somero</v>
      </c>
      <c r="N4144" t="e">
        <f>VLOOKUP(M4144,spp!A:B,2,FALSE)</f>
        <v>#N/A</v>
      </c>
      <c r="O4144">
        <f t="shared" si="459"/>
        <v>0</v>
      </c>
    </row>
    <row r="4145" spans="12:15" x14ac:dyDescent="0.3">
      <c r="L4145" t="str">
        <f t="shared" si="460"/>
        <v>Somero</v>
      </c>
      <c r="N4145" t="e">
        <f>VLOOKUP(M4145,spp!A:B,2,FALSE)</f>
        <v>#N/A</v>
      </c>
      <c r="O4145">
        <f t="shared" si="459"/>
        <v>0</v>
      </c>
    </row>
    <row r="4146" spans="12:15" x14ac:dyDescent="0.3">
      <c r="L4146" t="str">
        <f t="shared" si="460"/>
        <v>Somero</v>
      </c>
      <c r="N4146" t="e">
        <f>VLOOKUP(M4146,spp!A:B,2,FALSE)</f>
        <v>#N/A</v>
      </c>
      <c r="O4146">
        <f t="shared" si="459"/>
        <v>0</v>
      </c>
    </row>
    <row r="4147" spans="12:15" x14ac:dyDescent="0.3">
      <c r="L4147" t="str">
        <f t="shared" si="460"/>
        <v>Somero</v>
      </c>
      <c r="N4147" t="e">
        <f>VLOOKUP(M4147,spp!A:B,2,FALSE)</f>
        <v>#N/A</v>
      </c>
      <c r="O4147">
        <f t="shared" si="459"/>
        <v>0</v>
      </c>
    </row>
    <row r="4148" spans="12:15" x14ac:dyDescent="0.3">
      <c r="L4148" t="str">
        <f t="shared" si="460"/>
        <v>Somero</v>
      </c>
      <c r="N4148" t="e">
        <f>VLOOKUP(M4148,spp!A:B,2,FALSE)</f>
        <v>#N/A</v>
      </c>
      <c r="O4148">
        <f t="shared" si="459"/>
        <v>0</v>
      </c>
    </row>
    <row r="4149" spans="12:15" x14ac:dyDescent="0.3">
      <c r="L4149" t="str">
        <f t="shared" si="460"/>
        <v>Somero</v>
      </c>
      <c r="N4149" t="e">
        <f>VLOOKUP(M4149,spp!A:B,2,FALSE)</f>
        <v>#N/A</v>
      </c>
      <c r="O4149">
        <f t="shared" si="459"/>
        <v>0</v>
      </c>
    </row>
    <row r="4150" spans="12:15" x14ac:dyDescent="0.3">
      <c r="L4150" t="str">
        <f t="shared" si="460"/>
        <v>Somero</v>
      </c>
      <c r="N4150" t="e">
        <f>VLOOKUP(M4150,spp!A:B,2,FALSE)</f>
        <v>#N/A</v>
      </c>
      <c r="O4150">
        <f t="shared" si="459"/>
        <v>0</v>
      </c>
    </row>
    <row r="4151" spans="12:15" x14ac:dyDescent="0.3">
      <c r="L4151" t="str">
        <f t="shared" si="460"/>
        <v>Somero</v>
      </c>
      <c r="N4151" t="e">
        <f>VLOOKUP(M4151,spp!A:B,2,FALSE)</f>
        <v>#N/A</v>
      </c>
      <c r="O4151">
        <f t="shared" si="459"/>
        <v>0</v>
      </c>
    </row>
    <row r="4152" spans="12:15" x14ac:dyDescent="0.3">
      <c r="L4152" t="str">
        <f t="shared" si="460"/>
        <v>Somero</v>
      </c>
      <c r="N4152" t="e">
        <f>VLOOKUP(M4152,spp!A:B,2,FALSE)</f>
        <v>#N/A</v>
      </c>
      <c r="O4152">
        <f t="shared" si="459"/>
        <v>0</v>
      </c>
    </row>
    <row r="4153" spans="12:15" x14ac:dyDescent="0.3">
      <c r="L4153" t="str">
        <f t="shared" si="460"/>
        <v>Somero</v>
      </c>
      <c r="N4153" t="e">
        <f>VLOOKUP(M4153,spp!A:B,2,FALSE)</f>
        <v>#N/A</v>
      </c>
      <c r="O4153">
        <f t="shared" si="459"/>
        <v>0</v>
      </c>
    </row>
    <row r="4154" spans="12:15" x14ac:dyDescent="0.3">
      <c r="L4154" t="str">
        <f t="shared" si="460"/>
        <v>Somero</v>
      </c>
      <c r="N4154" t="e">
        <f>VLOOKUP(M4154,spp!A:B,2,FALSE)</f>
        <v>#N/A</v>
      </c>
      <c r="O4154">
        <f t="shared" si="459"/>
        <v>0</v>
      </c>
    </row>
    <row r="4155" spans="12:15" x14ac:dyDescent="0.3">
      <c r="L4155" t="str">
        <f t="shared" si="460"/>
        <v>Somero</v>
      </c>
      <c r="N4155" t="e">
        <f>VLOOKUP(M4155,spp!A:B,2,FALSE)</f>
        <v>#N/A</v>
      </c>
      <c r="O4155">
        <f t="shared" si="459"/>
        <v>0</v>
      </c>
    </row>
    <row r="4156" spans="12:15" x14ac:dyDescent="0.3">
      <c r="L4156" t="str">
        <f t="shared" si="460"/>
        <v>Somero</v>
      </c>
      <c r="N4156" t="e">
        <f>VLOOKUP(M4156,spp!A:B,2,FALSE)</f>
        <v>#N/A</v>
      </c>
      <c r="O4156">
        <f t="shared" si="459"/>
        <v>0</v>
      </c>
    </row>
    <row r="4157" spans="12:15" x14ac:dyDescent="0.3">
      <c r="L4157" t="str">
        <f t="shared" si="460"/>
        <v>Somero</v>
      </c>
      <c r="N4157" t="e">
        <f>VLOOKUP(M4157,spp!A:B,2,FALSE)</f>
        <v>#N/A</v>
      </c>
      <c r="O4157">
        <f t="shared" si="459"/>
        <v>0</v>
      </c>
    </row>
    <row r="4158" spans="12:15" x14ac:dyDescent="0.3">
      <c r="L4158" t="str">
        <f t="shared" si="460"/>
        <v>Somero</v>
      </c>
      <c r="N4158" t="e">
        <f>VLOOKUP(M4158,spp!A:B,2,FALSE)</f>
        <v>#N/A</v>
      </c>
      <c r="O4158">
        <f t="shared" si="459"/>
        <v>0</v>
      </c>
    </row>
    <row r="4159" spans="12:15" x14ac:dyDescent="0.3">
      <c r="L4159" t="str">
        <f t="shared" si="460"/>
        <v>Somero</v>
      </c>
      <c r="N4159" t="e">
        <f>VLOOKUP(M4159,spp!A:B,2,FALSE)</f>
        <v>#N/A</v>
      </c>
      <c r="O4159">
        <f t="shared" si="459"/>
        <v>0</v>
      </c>
    </row>
    <row r="4160" spans="12:15" x14ac:dyDescent="0.3">
      <c r="L4160" t="str">
        <f t="shared" si="460"/>
        <v>Somero</v>
      </c>
      <c r="N4160" t="e">
        <f>VLOOKUP(M4160,spp!A:B,2,FALSE)</f>
        <v>#N/A</v>
      </c>
      <c r="O4160">
        <f t="shared" si="459"/>
        <v>0</v>
      </c>
    </row>
    <row r="4161" spans="12:15" x14ac:dyDescent="0.3">
      <c r="L4161" t="str">
        <f t="shared" si="460"/>
        <v>Somero</v>
      </c>
      <c r="N4161" t="e">
        <f>VLOOKUP(M4161,spp!A:B,2,FALSE)</f>
        <v>#N/A</v>
      </c>
      <c r="O4161">
        <f t="shared" si="459"/>
        <v>0</v>
      </c>
    </row>
    <row r="4162" spans="12:15" x14ac:dyDescent="0.3">
      <c r="L4162" t="str">
        <f t="shared" si="460"/>
        <v>Somero</v>
      </c>
      <c r="N4162" t="e">
        <f>VLOOKUP(M4162,spp!A:B,2,FALSE)</f>
        <v>#N/A</v>
      </c>
      <c r="O4162">
        <f t="shared" si="459"/>
        <v>0</v>
      </c>
    </row>
    <row r="4163" spans="12:15" x14ac:dyDescent="0.3">
      <c r="L4163" t="str">
        <f t="shared" si="460"/>
        <v>Somero</v>
      </c>
      <c r="N4163" t="e">
        <f>VLOOKUP(M4163,spp!A:B,2,FALSE)</f>
        <v>#N/A</v>
      </c>
      <c r="O4163">
        <f t="shared" si="459"/>
        <v>0</v>
      </c>
    </row>
    <row r="4164" spans="12:15" x14ac:dyDescent="0.3">
      <c r="L4164" t="str">
        <f t="shared" si="460"/>
        <v>Somero</v>
      </c>
      <c r="N4164" t="e">
        <f>VLOOKUP(M4164,spp!A:B,2,FALSE)</f>
        <v>#N/A</v>
      </c>
      <c r="O4164">
        <f t="shared" si="459"/>
        <v>0</v>
      </c>
    </row>
    <row r="4165" spans="12:15" x14ac:dyDescent="0.3">
      <c r="L4165" t="str">
        <f t="shared" si="460"/>
        <v>Somero</v>
      </c>
      <c r="N4165" t="e">
        <f>VLOOKUP(M4165,spp!A:B,2,FALSE)</f>
        <v>#N/A</v>
      </c>
      <c r="O4165">
        <f t="shared" si="459"/>
        <v>0</v>
      </c>
    </row>
    <row r="4166" spans="12:15" x14ac:dyDescent="0.3">
      <c r="L4166" t="str">
        <f t="shared" si="460"/>
        <v>Somero</v>
      </c>
      <c r="N4166" t="e">
        <f>VLOOKUP(M4166,spp!A:B,2,FALSE)</f>
        <v>#N/A</v>
      </c>
      <c r="O4166">
        <f t="shared" si="459"/>
        <v>0</v>
      </c>
    </row>
    <row r="4167" spans="12:15" x14ac:dyDescent="0.3">
      <c r="L4167" t="str">
        <f t="shared" si="460"/>
        <v>Somero</v>
      </c>
      <c r="N4167" t="e">
        <f>VLOOKUP(M4167,spp!A:B,2,FALSE)</f>
        <v>#N/A</v>
      </c>
      <c r="O4167">
        <f t="shared" si="459"/>
        <v>0</v>
      </c>
    </row>
    <row r="4168" spans="12:15" x14ac:dyDescent="0.3">
      <c r="L4168" t="str">
        <f t="shared" si="460"/>
        <v>Somero</v>
      </c>
      <c r="N4168" t="e">
        <f>VLOOKUP(M4168,spp!A:B,2,FALSE)</f>
        <v>#N/A</v>
      </c>
      <c r="O4168">
        <f t="shared" si="459"/>
        <v>0</v>
      </c>
    </row>
    <row r="4169" spans="12:15" x14ac:dyDescent="0.3">
      <c r="L4169" t="str">
        <f t="shared" si="460"/>
        <v>Somero</v>
      </c>
      <c r="N4169" t="e">
        <f>VLOOKUP(M4169,spp!A:B,2,FALSE)</f>
        <v>#N/A</v>
      </c>
      <c r="O4169">
        <f t="shared" si="459"/>
        <v>0</v>
      </c>
    </row>
    <row r="4170" spans="12:15" x14ac:dyDescent="0.3">
      <c r="L4170" t="str">
        <f t="shared" si="460"/>
        <v>Somero</v>
      </c>
      <c r="N4170" t="e">
        <f>VLOOKUP(M4170,spp!A:B,2,FALSE)</f>
        <v>#N/A</v>
      </c>
      <c r="O4170">
        <f t="shared" si="459"/>
        <v>0</v>
      </c>
    </row>
    <row r="4171" spans="12:15" x14ac:dyDescent="0.3">
      <c r="L4171" t="str">
        <f t="shared" si="460"/>
        <v>Somero</v>
      </c>
      <c r="N4171" t="e">
        <f>VLOOKUP(M4171,spp!A:B,2,FALSE)</f>
        <v>#N/A</v>
      </c>
      <c r="O4171">
        <f t="shared" si="459"/>
        <v>0</v>
      </c>
    </row>
    <row r="4172" spans="12:15" x14ac:dyDescent="0.3">
      <c r="L4172" t="str">
        <f t="shared" si="460"/>
        <v>Somero</v>
      </c>
      <c r="N4172" t="e">
        <f>VLOOKUP(M4172,spp!A:B,2,FALSE)</f>
        <v>#N/A</v>
      </c>
      <c r="O4172">
        <f t="shared" si="459"/>
        <v>0</v>
      </c>
    </row>
    <row r="4173" spans="12:15" x14ac:dyDescent="0.3">
      <c r="L4173" t="str">
        <f t="shared" si="460"/>
        <v>Somero</v>
      </c>
      <c r="N4173" t="e">
        <f>VLOOKUP(M4173,spp!A:B,2,FALSE)</f>
        <v>#N/A</v>
      </c>
      <c r="O4173">
        <f t="shared" si="459"/>
        <v>0</v>
      </c>
    </row>
    <row r="4174" spans="12:15" x14ac:dyDescent="0.3">
      <c r="L4174" t="str">
        <f t="shared" si="460"/>
        <v>Somero</v>
      </c>
      <c r="N4174" t="e">
        <f>VLOOKUP(M4174,spp!A:B,2,FALSE)</f>
        <v>#N/A</v>
      </c>
      <c r="O4174">
        <f t="shared" si="459"/>
        <v>0</v>
      </c>
    </row>
    <row r="4175" spans="12:15" x14ac:dyDescent="0.3">
      <c r="L4175" t="str">
        <f t="shared" si="460"/>
        <v>Somero</v>
      </c>
      <c r="N4175" t="e">
        <f>VLOOKUP(M4175,spp!A:B,2,FALSE)</f>
        <v>#N/A</v>
      </c>
      <c r="O4175">
        <f t="shared" si="459"/>
        <v>0</v>
      </c>
    </row>
    <row r="4176" spans="12:15" x14ac:dyDescent="0.3">
      <c r="L4176" t="str">
        <f t="shared" si="460"/>
        <v>Somero</v>
      </c>
      <c r="N4176" t="e">
        <f>VLOOKUP(M4176,spp!A:B,2,FALSE)</f>
        <v>#N/A</v>
      </c>
      <c r="O4176">
        <f t="shared" si="459"/>
        <v>0</v>
      </c>
    </row>
    <row r="4177" spans="12:15" x14ac:dyDescent="0.3">
      <c r="L4177" t="str">
        <f t="shared" si="460"/>
        <v>Somero</v>
      </c>
      <c r="N4177" t="e">
        <f>VLOOKUP(M4177,spp!A:B,2,FALSE)</f>
        <v>#N/A</v>
      </c>
      <c r="O4177">
        <f t="shared" si="459"/>
        <v>0</v>
      </c>
    </row>
    <row r="4178" spans="12:15" x14ac:dyDescent="0.3">
      <c r="L4178" t="str">
        <f t="shared" si="460"/>
        <v>Somero</v>
      </c>
      <c r="N4178" t="e">
        <f>VLOOKUP(M4178,spp!A:B,2,FALSE)</f>
        <v>#N/A</v>
      </c>
      <c r="O4178">
        <f t="shared" si="459"/>
        <v>0</v>
      </c>
    </row>
    <row r="4179" spans="12:15" x14ac:dyDescent="0.3">
      <c r="L4179" t="str">
        <f t="shared" si="460"/>
        <v>Somero</v>
      </c>
      <c r="N4179" t="e">
        <f>VLOOKUP(M4179,spp!A:B,2,FALSE)</f>
        <v>#N/A</v>
      </c>
      <c r="O4179">
        <f t="shared" si="459"/>
        <v>0</v>
      </c>
    </row>
    <row r="4180" spans="12:15" x14ac:dyDescent="0.3">
      <c r="L4180" t="str">
        <f t="shared" si="460"/>
        <v>Somero</v>
      </c>
      <c r="N4180" t="e">
        <f>VLOOKUP(M4180,spp!A:B,2,FALSE)</f>
        <v>#N/A</v>
      </c>
      <c r="O4180">
        <f t="shared" si="459"/>
        <v>0</v>
      </c>
    </row>
    <row r="4181" spans="12:15" x14ac:dyDescent="0.3">
      <c r="L4181" t="str">
        <f t="shared" si="460"/>
        <v>Somero</v>
      </c>
      <c r="N4181" t="e">
        <f>VLOOKUP(M4181,spp!A:B,2,FALSE)</f>
        <v>#N/A</v>
      </c>
      <c r="O4181">
        <f t="shared" si="459"/>
        <v>0</v>
      </c>
    </row>
    <row r="4182" spans="12:15" x14ac:dyDescent="0.3">
      <c r="L4182" t="str">
        <f t="shared" si="460"/>
        <v>Somero</v>
      </c>
      <c r="N4182" t="e">
        <f>VLOOKUP(M4182,spp!A:B,2,FALSE)</f>
        <v>#N/A</v>
      </c>
      <c r="O4182">
        <f t="shared" si="459"/>
        <v>0</v>
      </c>
    </row>
    <row r="4183" spans="12:15" x14ac:dyDescent="0.3">
      <c r="L4183" t="str">
        <f t="shared" si="460"/>
        <v>Somero</v>
      </c>
      <c r="N4183" t="e">
        <f>VLOOKUP(M4183,spp!A:B,2,FALSE)</f>
        <v>#N/A</v>
      </c>
      <c r="O4183">
        <f t="shared" si="459"/>
        <v>0</v>
      </c>
    </row>
    <row r="4184" spans="12:15" x14ac:dyDescent="0.3">
      <c r="L4184" t="str">
        <f t="shared" si="460"/>
        <v>Somero</v>
      </c>
      <c r="N4184" t="e">
        <f>VLOOKUP(M4184,spp!A:B,2,FALSE)</f>
        <v>#N/A</v>
      </c>
      <c r="O4184">
        <f t="shared" si="459"/>
        <v>0</v>
      </c>
    </row>
    <row r="4185" spans="12:15" x14ac:dyDescent="0.3">
      <c r="L4185" t="str">
        <f t="shared" si="460"/>
        <v>Somero</v>
      </c>
      <c r="N4185" t="e">
        <f>VLOOKUP(M4185,spp!A:B,2,FALSE)</f>
        <v>#N/A</v>
      </c>
      <c r="O4185">
        <f t="shared" si="459"/>
        <v>0</v>
      </c>
    </row>
    <row r="4186" spans="12:15" x14ac:dyDescent="0.3">
      <c r="L4186" t="str">
        <f t="shared" si="460"/>
        <v>Somero</v>
      </c>
      <c r="N4186" t="e">
        <f>VLOOKUP(M4186,spp!A:B,2,FALSE)</f>
        <v>#N/A</v>
      </c>
      <c r="O4186">
        <f t="shared" si="459"/>
        <v>0</v>
      </c>
    </row>
    <row r="4187" spans="12:15" x14ac:dyDescent="0.3">
      <c r="L4187" t="str">
        <f t="shared" si="460"/>
        <v>Somero</v>
      </c>
      <c r="N4187" t="e">
        <f>VLOOKUP(M4187,spp!A:B,2,FALSE)</f>
        <v>#N/A</v>
      </c>
      <c r="O4187">
        <f t="shared" ref="O4187:O4250" si="461">+SUM(P4187:AF4187)</f>
        <v>0</v>
      </c>
    </row>
    <row r="4188" spans="12:15" x14ac:dyDescent="0.3">
      <c r="L4188" t="str">
        <f t="shared" si="460"/>
        <v>Somero</v>
      </c>
      <c r="N4188" t="e">
        <f>VLOOKUP(M4188,spp!A:B,2,FALSE)</f>
        <v>#N/A</v>
      </c>
      <c r="O4188">
        <f t="shared" si="461"/>
        <v>0</v>
      </c>
    </row>
    <row r="4189" spans="12:15" x14ac:dyDescent="0.3">
      <c r="L4189" t="str">
        <f t="shared" si="460"/>
        <v>Somero</v>
      </c>
      <c r="N4189" t="e">
        <f>VLOOKUP(M4189,spp!A:B,2,FALSE)</f>
        <v>#N/A</v>
      </c>
      <c r="O4189">
        <f t="shared" si="461"/>
        <v>0</v>
      </c>
    </row>
    <row r="4190" spans="12:15" x14ac:dyDescent="0.3">
      <c r="L4190" t="str">
        <f t="shared" si="460"/>
        <v>Somero</v>
      </c>
      <c r="N4190" t="e">
        <f>VLOOKUP(M4190,spp!A:B,2,FALSE)</f>
        <v>#N/A</v>
      </c>
      <c r="O4190">
        <f t="shared" si="461"/>
        <v>0</v>
      </c>
    </row>
    <row r="4191" spans="12:15" x14ac:dyDescent="0.3">
      <c r="L4191" t="str">
        <f t="shared" si="460"/>
        <v>Somero</v>
      </c>
      <c r="N4191" t="e">
        <f>VLOOKUP(M4191,spp!A:B,2,FALSE)</f>
        <v>#N/A</v>
      </c>
      <c r="O4191">
        <f t="shared" si="461"/>
        <v>0</v>
      </c>
    </row>
    <row r="4192" spans="12:15" x14ac:dyDescent="0.3">
      <c r="L4192" t="str">
        <f t="shared" si="460"/>
        <v>Somero</v>
      </c>
      <c r="N4192" t="e">
        <f>VLOOKUP(M4192,spp!A:B,2,FALSE)</f>
        <v>#N/A</v>
      </c>
      <c r="O4192">
        <f t="shared" si="461"/>
        <v>0</v>
      </c>
    </row>
    <row r="4193" spans="12:15" x14ac:dyDescent="0.3">
      <c r="L4193" t="str">
        <f t="shared" si="460"/>
        <v>Somero</v>
      </c>
      <c r="N4193" t="e">
        <f>VLOOKUP(M4193,spp!A:B,2,FALSE)</f>
        <v>#N/A</v>
      </c>
      <c r="O4193">
        <f t="shared" si="461"/>
        <v>0</v>
      </c>
    </row>
    <row r="4194" spans="12:15" x14ac:dyDescent="0.3">
      <c r="L4194" t="str">
        <f t="shared" si="460"/>
        <v>Somero</v>
      </c>
      <c r="N4194" t="e">
        <f>VLOOKUP(M4194,spp!A:B,2,FALSE)</f>
        <v>#N/A</v>
      </c>
      <c r="O4194">
        <f t="shared" si="461"/>
        <v>0</v>
      </c>
    </row>
    <row r="4195" spans="12:15" x14ac:dyDescent="0.3">
      <c r="L4195" t="str">
        <f t="shared" si="460"/>
        <v>Somero</v>
      </c>
      <c r="N4195" t="e">
        <f>VLOOKUP(M4195,spp!A:B,2,FALSE)</f>
        <v>#N/A</v>
      </c>
      <c r="O4195">
        <f t="shared" si="461"/>
        <v>0</v>
      </c>
    </row>
    <row r="4196" spans="12:15" x14ac:dyDescent="0.3">
      <c r="L4196" t="str">
        <f t="shared" si="460"/>
        <v>Somero</v>
      </c>
      <c r="N4196" t="e">
        <f>VLOOKUP(M4196,spp!A:B,2,FALSE)</f>
        <v>#N/A</v>
      </c>
      <c r="O4196">
        <f t="shared" si="461"/>
        <v>0</v>
      </c>
    </row>
    <row r="4197" spans="12:15" x14ac:dyDescent="0.3">
      <c r="L4197" t="str">
        <f t="shared" ref="L4197:L4260" si="462">IF(K4197&gt;6,"Profundo","Somero")</f>
        <v>Somero</v>
      </c>
      <c r="N4197" t="e">
        <f>VLOOKUP(M4197,spp!A:B,2,FALSE)</f>
        <v>#N/A</v>
      </c>
      <c r="O4197">
        <f t="shared" si="461"/>
        <v>0</v>
      </c>
    </row>
    <row r="4198" spans="12:15" x14ac:dyDescent="0.3">
      <c r="L4198" t="str">
        <f t="shared" si="462"/>
        <v>Somero</v>
      </c>
      <c r="N4198" t="e">
        <f>VLOOKUP(M4198,spp!A:B,2,FALSE)</f>
        <v>#N/A</v>
      </c>
      <c r="O4198">
        <f t="shared" si="461"/>
        <v>0</v>
      </c>
    </row>
    <row r="4199" spans="12:15" x14ac:dyDescent="0.3">
      <c r="L4199" t="str">
        <f t="shared" si="462"/>
        <v>Somero</v>
      </c>
      <c r="N4199" t="e">
        <f>VLOOKUP(M4199,spp!A:B,2,FALSE)</f>
        <v>#N/A</v>
      </c>
      <c r="O4199">
        <f t="shared" si="461"/>
        <v>0</v>
      </c>
    </row>
    <row r="4200" spans="12:15" x14ac:dyDescent="0.3">
      <c r="L4200" t="str">
        <f t="shared" si="462"/>
        <v>Somero</v>
      </c>
      <c r="N4200" t="e">
        <f>VLOOKUP(M4200,spp!A:B,2,FALSE)</f>
        <v>#N/A</v>
      </c>
      <c r="O4200">
        <f t="shared" si="461"/>
        <v>0</v>
      </c>
    </row>
    <row r="4201" spans="12:15" x14ac:dyDescent="0.3">
      <c r="L4201" t="str">
        <f t="shared" si="462"/>
        <v>Somero</v>
      </c>
      <c r="N4201" t="e">
        <f>VLOOKUP(M4201,spp!A:B,2,FALSE)</f>
        <v>#N/A</v>
      </c>
      <c r="O4201">
        <f t="shared" si="461"/>
        <v>0</v>
      </c>
    </row>
    <row r="4202" spans="12:15" x14ac:dyDescent="0.3">
      <c r="L4202" t="str">
        <f t="shared" si="462"/>
        <v>Somero</v>
      </c>
      <c r="N4202" t="e">
        <f>VLOOKUP(M4202,spp!A:B,2,FALSE)</f>
        <v>#N/A</v>
      </c>
      <c r="O4202">
        <f t="shared" si="461"/>
        <v>0</v>
      </c>
    </row>
    <row r="4203" spans="12:15" x14ac:dyDescent="0.3">
      <c r="L4203" t="str">
        <f t="shared" si="462"/>
        <v>Somero</v>
      </c>
      <c r="N4203" t="e">
        <f>VLOOKUP(M4203,spp!A:B,2,FALSE)</f>
        <v>#N/A</v>
      </c>
      <c r="O4203">
        <f t="shared" si="461"/>
        <v>0</v>
      </c>
    </row>
    <row r="4204" spans="12:15" x14ac:dyDescent="0.3">
      <c r="L4204" t="str">
        <f t="shared" si="462"/>
        <v>Somero</v>
      </c>
      <c r="N4204" t="e">
        <f>VLOOKUP(M4204,spp!A:B,2,FALSE)</f>
        <v>#N/A</v>
      </c>
      <c r="O4204">
        <f t="shared" si="461"/>
        <v>0</v>
      </c>
    </row>
    <row r="4205" spans="12:15" x14ac:dyDescent="0.3">
      <c r="L4205" t="str">
        <f t="shared" si="462"/>
        <v>Somero</v>
      </c>
      <c r="N4205" t="e">
        <f>VLOOKUP(M4205,spp!A:B,2,FALSE)</f>
        <v>#N/A</v>
      </c>
      <c r="O4205">
        <f t="shared" si="461"/>
        <v>0</v>
      </c>
    </row>
    <row r="4206" spans="12:15" x14ac:dyDescent="0.3">
      <c r="L4206" t="str">
        <f t="shared" si="462"/>
        <v>Somero</v>
      </c>
      <c r="N4206" t="e">
        <f>VLOOKUP(M4206,spp!A:B,2,FALSE)</f>
        <v>#N/A</v>
      </c>
      <c r="O4206">
        <f t="shared" si="461"/>
        <v>0</v>
      </c>
    </row>
    <row r="4207" spans="12:15" x14ac:dyDescent="0.3">
      <c r="L4207" t="str">
        <f t="shared" si="462"/>
        <v>Somero</v>
      </c>
      <c r="N4207" t="e">
        <f>VLOOKUP(M4207,spp!A:B,2,FALSE)</f>
        <v>#N/A</v>
      </c>
      <c r="O4207">
        <f t="shared" si="461"/>
        <v>0</v>
      </c>
    </row>
    <row r="4208" spans="12:15" x14ac:dyDescent="0.3">
      <c r="L4208" t="str">
        <f t="shared" si="462"/>
        <v>Somero</v>
      </c>
      <c r="N4208" t="e">
        <f>VLOOKUP(M4208,spp!A:B,2,FALSE)</f>
        <v>#N/A</v>
      </c>
      <c r="O4208">
        <f t="shared" si="461"/>
        <v>0</v>
      </c>
    </row>
    <row r="4209" spans="12:15" x14ac:dyDescent="0.3">
      <c r="L4209" t="str">
        <f t="shared" si="462"/>
        <v>Somero</v>
      </c>
      <c r="N4209" t="e">
        <f>VLOOKUP(M4209,spp!A:B,2,FALSE)</f>
        <v>#N/A</v>
      </c>
      <c r="O4209">
        <f t="shared" si="461"/>
        <v>0</v>
      </c>
    </row>
    <row r="4210" spans="12:15" x14ac:dyDescent="0.3">
      <c r="L4210" t="str">
        <f t="shared" si="462"/>
        <v>Somero</v>
      </c>
      <c r="N4210" t="e">
        <f>VLOOKUP(M4210,spp!A:B,2,FALSE)</f>
        <v>#N/A</v>
      </c>
      <c r="O4210">
        <f t="shared" si="461"/>
        <v>0</v>
      </c>
    </row>
    <row r="4211" spans="12:15" x14ac:dyDescent="0.3">
      <c r="L4211" t="str">
        <f t="shared" si="462"/>
        <v>Somero</v>
      </c>
      <c r="N4211" t="e">
        <f>VLOOKUP(M4211,spp!A:B,2,FALSE)</f>
        <v>#N/A</v>
      </c>
      <c r="O4211">
        <f t="shared" si="461"/>
        <v>0</v>
      </c>
    </row>
    <row r="4212" spans="12:15" x14ac:dyDescent="0.3">
      <c r="L4212" t="str">
        <f t="shared" si="462"/>
        <v>Somero</v>
      </c>
      <c r="N4212" t="e">
        <f>VLOOKUP(M4212,spp!A:B,2,FALSE)</f>
        <v>#N/A</v>
      </c>
      <c r="O4212">
        <f t="shared" si="461"/>
        <v>0</v>
      </c>
    </row>
    <row r="4213" spans="12:15" x14ac:dyDescent="0.3">
      <c r="L4213" t="str">
        <f t="shared" si="462"/>
        <v>Somero</v>
      </c>
      <c r="N4213" t="e">
        <f>VLOOKUP(M4213,spp!A:B,2,FALSE)</f>
        <v>#N/A</v>
      </c>
      <c r="O4213">
        <f t="shared" si="461"/>
        <v>0</v>
      </c>
    </row>
    <row r="4214" spans="12:15" x14ac:dyDescent="0.3">
      <c r="L4214" t="str">
        <f t="shared" si="462"/>
        <v>Somero</v>
      </c>
      <c r="N4214" t="e">
        <f>VLOOKUP(M4214,spp!A:B,2,FALSE)</f>
        <v>#N/A</v>
      </c>
      <c r="O4214">
        <f t="shared" si="461"/>
        <v>0</v>
      </c>
    </row>
    <row r="4215" spans="12:15" x14ac:dyDescent="0.3">
      <c r="L4215" t="str">
        <f t="shared" si="462"/>
        <v>Somero</v>
      </c>
      <c r="N4215" t="e">
        <f>VLOOKUP(M4215,spp!A:B,2,FALSE)</f>
        <v>#N/A</v>
      </c>
      <c r="O4215">
        <f t="shared" si="461"/>
        <v>0</v>
      </c>
    </row>
    <row r="4216" spans="12:15" x14ac:dyDescent="0.3">
      <c r="L4216" t="str">
        <f t="shared" si="462"/>
        <v>Somero</v>
      </c>
      <c r="N4216" t="e">
        <f>VLOOKUP(M4216,spp!A:B,2,FALSE)</f>
        <v>#N/A</v>
      </c>
      <c r="O4216">
        <f t="shared" si="461"/>
        <v>0</v>
      </c>
    </row>
    <row r="4217" spans="12:15" x14ac:dyDescent="0.3">
      <c r="L4217" t="str">
        <f t="shared" si="462"/>
        <v>Somero</v>
      </c>
      <c r="N4217" t="e">
        <f>VLOOKUP(M4217,spp!A:B,2,FALSE)</f>
        <v>#N/A</v>
      </c>
      <c r="O4217">
        <f t="shared" si="461"/>
        <v>0</v>
      </c>
    </row>
    <row r="4218" spans="12:15" x14ac:dyDescent="0.3">
      <c r="L4218" t="str">
        <f t="shared" si="462"/>
        <v>Somero</v>
      </c>
      <c r="N4218" t="e">
        <f>VLOOKUP(M4218,spp!A:B,2,FALSE)</f>
        <v>#N/A</v>
      </c>
      <c r="O4218">
        <f t="shared" si="461"/>
        <v>0</v>
      </c>
    </row>
    <row r="4219" spans="12:15" x14ac:dyDescent="0.3">
      <c r="L4219" t="str">
        <f t="shared" si="462"/>
        <v>Somero</v>
      </c>
      <c r="N4219" t="e">
        <f>VLOOKUP(M4219,spp!A:B,2,FALSE)</f>
        <v>#N/A</v>
      </c>
      <c r="O4219">
        <f t="shared" si="461"/>
        <v>0</v>
      </c>
    </row>
    <row r="4220" spans="12:15" x14ac:dyDescent="0.3">
      <c r="L4220" t="str">
        <f t="shared" si="462"/>
        <v>Somero</v>
      </c>
      <c r="N4220" t="e">
        <f>VLOOKUP(M4220,spp!A:B,2,FALSE)</f>
        <v>#N/A</v>
      </c>
      <c r="O4220">
        <f t="shared" si="461"/>
        <v>0</v>
      </c>
    </row>
    <row r="4221" spans="12:15" x14ac:dyDescent="0.3">
      <c r="L4221" t="str">
        <f t="shared" si="462"/>
        <v>Somero</v>
      </c>
      <c r="N4221" t="e">
        <f>VLOOKUP(M4221,spp!A:B,2,FALSE)</f>
        <v>#N/A</v>
      </c>
      <c r="O4221">
        <f t="shared" si="461"/>
        <v>0</v>
      </c>
    </row>
    <row r="4222" spans="12:15" x14ac:dyDescent="0.3">
      <c r="L4222" t="str">
        <f t="shared" si="462"/>
        <v>Somero</v>
      </c>
      <c r="N4222" t="e">
        <f>VLOOKUP(M4222,spp!A:B,2,FALSE)</f>
        <v>#N/A</v>
      </c>
      <c r="O4222">
        <f t="shared" si="461"/>
        <v>0</v>
      </c>
    </row>
    <row r="4223" spans="12:15" x14ac:dyDescent="0.3">
      <c r="L4223" t="str">
        <f t="shared" si="462"/>
        <v>Somero</v>
      </c>
      <c r="N4223" t="e">
        <f>VLOOKUP(M4223,spp!A:B,2,FALSE)</f>
        <v>#N/A</v>
      </c>
      <c r="O4223">
        <f t="shared" si="461"/>
        <v>0</v>
      </c>
    </row>
    <row r="4224" spans="12:15" x14ac:dyDescent="0.3">
      <c r="L4224" t="str">
        <f t="shared" si="462"/>
        <v>Somero</v>
      </c>
      <c r="N4224" t="e">
        <f>VLOOKUP(M4224,spp!A:B,2,FALSE)</f>
        <v>#N/A</v>
      </c>
      <c r="O4224">
        <f t="shared" si="461"/>
        <v>0</v>
      </c>
    </row>
    <row r="4225" spans="12:15" x14ac:dyDescent="0.3">
      <c r="L4225" t="str">
        <f t="shared" si="462"/>
        <v>Somero</v>
      </c>
      <c r="N4225" t="e">
        <f>VLOOKUP(M4225,spp!A:B,2,FALSE)</f>
        <v>#N/A</v>
      </c>
      <c r="O4225">
        <f t="shared" si="461"/>
        <v>0</v>
      </c>
    </row>
    <row r="4226" spans="12:15" x14ac:dyDescent="0.3">
      <c r="L4226" t="str">
        <f t="shared" si="462"/>
        <v>Somero</v>
      </c>
      <c r="N4226" t="e">
        <f>VLOOKUP(M4226,spp!A:B,2,FALSE)</f>
        <v>#N/A</v>
      </c>
      <c r="O4226">
        <f t="shared" si="461"/>
        <v>0</v>
      </c>
    </row>
    <row r="4227" spans="12:15" x14ac:dyDescent="0.3">
      <c r="L4227" t="str">
        <f t="shared" si="462"/>
        <v>Somero</v>
      </c>
      <c r="N4227" t="e">
        <f>VLOOKUP(M4227,spp!A:B,2,FALSE)</f>
        <v>#N/A</v>
      </c>
      <c r="O4227">
        <f t="shared" si="461"/>
        <v>0</v>
      </c>
    </row>
    <row r="4228" spans="12:15" x14ac:dyDescent="0.3">
      <c r="L4228" t="str">
        <f t="shared" si="462"/>
        <v>Somero</v>
      </c>
      <c r="N4228" t="e">
        <f>VLOOKUP(M4228,spp!A:B,2,FALSE)</f>
        <v>#N/A</v>
      </c>
      <c r="O4228">
        <f t="shared" si="461"/>
        <v>0</v>
      </c>
    </row>
    <row r="4229" spans="12:15" x14ac:dyDescent="0.3">
      <c r="L4229" t="str">
        <f t="shared" si="462"/>
        <v>Somero</v>
      </c>
      <c r="N4229" t="e">
        <f>VLOOKUP(M4229,spp!A:B,2,FALSE)</f>
        <v>#N/A</v>
      </c>
      <c r="O4229">
        <f t="shared" si="461"/>
        <v>0</v>
      </c>
    </row>
    <row r="4230" spans="12:15" x14ac:dyDescent="0.3">
      <c r="L4230" t="str">
        <f t="shared" si="462"/>
        <v>Somero</v>
      </c>
      <c r="N4230" t="e">
        <f>VLOOKUP(M4230,spp!A:B,2,FALSE)</f>
        <v>#N/A</v>
      </c>
      <c r="O4230">
        <f t="shared" si="461"/>
        <v>0</v>
      </c>
    </row>
    <row r="4231" spans="12:15" x14ac:dyDescent="0.3">
      <c r="L4231" t="str">
        <f t="shared" si="462"/>
        <v>Somero</v>
      </c>
      <c r="N4231" t="e">
        <f>VLOOKUP(M4231,spp!A:B,2,FALSE)</f>
        <v>#N/A</v>
      </c>
      <c r="O4231">
        <f t="shared" si="461"/>
        <v>0</v>
      </c>
    </row>
    <row r="4232" spans="12:15" x14ac:dyDescent="0.3">
      <c r="L4232" t="str">
        <f t="shared" si="462"/>
        <v>Somero</v>
      </c>
      <c r="N4232" t="e">
        <f>VLOOKUP(M4232,spp!A:B,2,FALSE)</f>
        <v>#N/A</v>
      </c>
      <c r="O4232">
        <f t="shared" si="461"/>
        <v>0</v>
      </c>
    </row>
    <row r="4233" spans="12:15" x14ac:dyDescent="0.3">
      <c r="L4233" t="str">
        <f t="shared" si="462"/>
        <v>Somero</v>
      </c>
      <c r="N4233" t="e">
        <f>VLOOKUP(M4233,spp!A:B,2,FALSE)</f>
        <v>#N/A</v>
      </c>
      <c r="O4233">
        <f t="shared" si="461"/>
        <v>0</v>
      </c>
    </row>
    <row r="4234" spans="12:15" x14ac:dyDescent="0.3">
      <c r="L4234" t="str">
        <f t="shared" si="462"/>
        <v>Somero</v>
      </c>
      <c r="N4234" t="e">
        <f>VLOOKUP(M4234,spp!A:B,2,FALSE)</f>
        <v>#N/A</v>
      </c>
      <c r="O4234">
        <f t="shared" si="461"/>
        <v>0</v>
      </c>
    </row>
    <row r="4235" spans="12:15" x14ac:dyDescent="0.3">
      <c r="L4235" t="str">
        <f t="shared" si="462"/>
        <v>Somero</v>
      </c>
      <c r="N4235" t="e">
        <f>VLOOKUP(M4235,spp!A:B,2,FALSE)</f>
        <v>#N/A</v>
      </c>
      <c r="O4235">
        <f t="shared" si="461"/>
        <v>0</v>
      </c>
    </row>
    <row r="4236" spans="12:15" x14ac:dyDescent="0.3">
      <c r="L4236" t="str">
        <f t="shared" si="462"/>
        <v>Somero</v>
      </c>
      <c r="N4236" t="e">
        <f>VLOOKUP(M4236,spp!A:B,2,FALSE)</f>
        <v>#N/A</v>
      </c>
      <c r="O4236">
        <f t="shared" si="461"/>
        <v>0</v>
      </c>
    </row>
    <row r="4237" spans="12:15" x14ac:dyDescent="0.3">
      <c r="L4237" t="str">
        <f t="shared" si="462"/>
        <v>Somero</v>
      </c>
      <c r="N4237" t="e">
        <f>VLOOKUP(M4237,spp!A:B,2,FALSE)</f>
        <v>#N/A</v>
      </c>
      <c r="O4237">
        <f t="shared" si="461"/>
        <v>0</v>
      </c>
    </row>
    <row r="4238" spans="12:15" x14ac:dyDescent="0.3">
      <c r="L4238" t="str">
        <f t="shared" si="462"/>
        <v>Somero</v>
      </c>
      <c r="N4238" t="e">
        <f>VLOOKUP(M4238,spp!A:B,2,FALSE)</f>
        <v>#N/A</v>
      </c>
      <c r="O4238">
        <f t="shared" si="461"/>
        <v>0</v>
      </c>
    </row>
    <row r="4239" spans="12:15" x14ac:dyDescent="0.3">
      <c r="L4239" t="str">
        <f t="shared" si="462"/>
        <v>Somero</v>
      </c>
      <c r="N4239" t="e">
        <f>VLOOKUP(M4239,spp!A:B,2,FALSE)</f>
        <v>#N/A</v>
      </c>
      <c r="O4239">
        <f t="shared" si="461"/>
        <v>0</v>
      </c>
    </row>
    <row r="4240" spans="12:15" x14ac:dyDescent="0.3">
      <c r="L4240" t="str">
        <f t="shared" si="462"/>
        <v>Somero</v>
      </c>
      <c r="N4240" t="e">
        <f>VLOOKUP(M4240,spp!A:B,2,FALSE)</f>
        <v>#N/A</v>
      </c>
      <c r="O4240">
        <f t="shared" si="461"/>
        <v>0</v>
      </c>
    </row>
    <row r="4241" spans="12:15" x14ac:dyDescent="0.3">
      <c r="L4241" t="str">
        <f t="shared" si="462"/>
        <v>Somero</v>
      </c>
      <c r="N4241" t="e">
        <f>VLOOKUP(M4241,spp!A:B,2,FALSE)</f>
        <v>#N/A</v>
      </c>
      <c r="O4241">
        <f t="shared" si="461"/>
        <v>0</v>
      </c>
    </row>
    <row r="4242" spans="12:15" x14ac:dyDescent="0.3">
      <c r="L4242" t="str">
        <f t="shared" si="462"/>
        <v>Somero</v>
      </c>
      <c r="N4242" t="e">
        <f>VLOOKUP(M4242,spp!A:B,2,FALSE)</f>
        <v>#N/A</v>
      </c>
      <c r="O4242">
        <f t="shared" si="461"/>
        <v>0</v>
      </c>
    </row>
    <row r="4243" spans="12:15" x14ac:dyDescent="0.3">
      <c r="L4243" t="str">
        <f t="shared" si="462"/>
        <v>Somero</v>
      </c>
      <c r="N4243" t="e">
        <f>VLOOKUP(M4243,spp!A:B,2,FALSE)</f>
        <v>#N/A</v>
      </c>
      <c r="O4243">
        <f t="shared" si="461"/>
        <v>0</v>
      </c>
    </row>
    <row r="4244" spans="12:15" x14ac:dyDescent="0.3">
      <c r="L4244" t="str">
        <f t="shared" si="462"/>
        <v>Somero</v>
      </c>
      <c r="N4244" t="e">
        <f>VLOOKUP(M4244,spp!A:B,2,FALSE)</f>
        <v>#N/A</v>
      </c>
      <c r="O4244">
        <f t="shared" si="461"/>
        <v>0</v>
      </c>
    </row>
    <row r="4245" spans="12:15" x14ac:dyDescent="0.3">
      <c r="L4245" t="str">
        <f t="shared" si="462"/>
        <v>Somero</v>
      </c>
      <c r="N4245" t="e">
        <f>VLOOKUP(M4245,spp!A:B,2,FALSE)</f>
        <v>#N/A</v>
      </c>
      <c r="O4245">
        <f t="shared" si="461"/>
        <v>0</v>
      </c>
    </row>
    <row r="4246" spans="12:15" x14ac:dyDescent="0.3">
      <c r="L4246" t="str">
        <f t="shared" si="462"/>
        <v>Somero</v>
      </c>
      <c r="N4246" t="e">
        <f>VLOOKUP(M4246,spp!A:B,2,FALSE)</f>
        <v>#N/A</v>
      </c>
      <c r="O4246">
        <f t="shared" si="461"/>
        <v>0</v>
      </c>
    </row>
    <row r="4247" spans="12:15" x14ac:dyDescent="0.3">
      <c r="L4247" t="str">
        <f t="shared" si="462"/>
        <v>Somero</v>
      </c>
      <c r="N4247" t="e">
        <f>VLOOKUP(M4247,spp!A:B,2,FALSE)</f>
        <v>#N/A</v>
      </c>
      <c r="O4247">
        <f t="shared" si="461"/>
        <v>0</v>
      </c>
    </row>
    <row r="4248" spans="12:15" x14ac:dyDescent="0.3">
      <c r="L4248" t="str">
        <f t="shared" si="462"/>
        <v>Somero</v>
      </c>
      <c r="N4248" t="e">
        <f>VLOOKUP(M4248,spp!A:B,2,FALSE)</f>
        <v>#N/A</v>
      </c>
      <c r="O4248">
        <f t="shared" si="461"/>
        <v>0</v>
      </c>
    </row>
    <row r="4249" spans="12:15" x14ac:dyDescent="0.3">
      <c r="L4249" t="str">
        <f t="shared" si="462"/>
        <v>Somero</v>
      </c>
      <c r="N4249" t="e">
        <f>VLOOKUP(M4249,spp!A:B,2,FALSE)</f>
        <v>#N/A</v>
      </c>
      <c r="O4249">
        <f t="shared" si="461"/>
        <v>0</v>
      </c>
    </row>
    <row r="4250" spans="12:15" x14ac:dyDescent="0.3">
      <c r="L4250" t="str">
        <f t="shared" si="462"/>
        <v>Somero</v>
      </c>
      <c r="N4250" t="e">
        <f>VLOOKUP(M4250,spp!A:B,2,FALSE)</f>
        <v>#N/A</v>
      </c>
      <c r="O4250">
        <f t="shared" si="461"/>
        <v>0</v>
      </c>
    </row>
    <row r="4251" spans="12:15" x14ac:dyDescent="0.3">
      <c r="L4251" t="str">
        <f t="shared" si="462"/>
        <v>Somero</v>
      </c>
      <c r="N4251" t="e">
        <f>VLOOKUP(M4251,spp!A:B,2,FALSE)</f>
        <v>#N/A</v>
      </c>
      <c r="O4251">
        <f t="shared" ref="O4251:O4314" si="463">+SUM(P4251:AF4251)</f>
        <v>0</v>
      </c>
    </row>
    <row r="4252" spans="12:15" x14ac:dyDescent="0.3">
      <c r="L4252" t="str">
        <f t="shared" si="462"/>
        <v>Somero</v>
      </c>
      <c r="N4252" t="e">
        <f>VLOOKUP(M4252,spp!A:B,2,FALSE)</f>
        <v>#N/A</v>
      </c>
      <c r="O4252">
        <f t="shared" si="463"/>
        <v>0</v>
      </c>
    </row>
    <row r="4253" spans="12:15" x14ac:dyDescent="0.3">
      <c r="L4253" t="str">
        <f t="shared" si="462"/>
        <v>Somero</v>
      </c>
      <c r="N4253" t="e">
        <f>VLOOKUP(M4253,spp!A:B,2,FALSE)</f>
        <v>#N/A</v>
      </c>
      <c r="O4253">
        <f t="shared" si="463"/>
        <v>0</v>
      </c>
    </row>
    <row r="4254" spans="12:15" x14ac:dyDescent="0.3">
      <c r="L4254" t="str">
        <f t="shared" si="462"/>
        <v>Somero</v>
      </c>
      <c r="N4254" t="e">
        <f>VLOOKUP(M4254,spp!A:B,2,FALSE)</f>
        <v>#N/A</v>
      </c>
      <c r="O4254">
        <f t="shared" si="463"/>
        <v>0</v>
      </c>
    </row>
    <row r="4255" spans="12:15" x14ac:dyDescent="0.3">
      <c r="L4255" t="str">
        <f t="shared" si="462"/>
        <v>Somero</v>
      </c>
      <c r="N4255" t="e">
        <f>VLOOKUP(M4255,spp!A:B,2,FALSE)</f>
        <v>#N/A</v>
      </c>
      <c r="O4255">
        <f t="shared" si="463"/>
        <v>0</v>
      </c>
    </row>
    <row r="4256" spans="12:15" x14ac:dyDescent="0.3">
      <c r="L4256" t="str">
        <f t="shared" si="462"/>
        <v>Somero</v>
      </c>
      <c r="N4256" t="e">
        <f>VLOOKUP(M4256,spp!A:B,2,FALSE)</f>
        <v>#N/A</v>
      </c>
      <c r="O4256">
        <f t="shared" si="463"/>
        <v>0</v>
      </c>
    </row>
    <row r="4257" spans="12:15" x14ac:dyDescent="0.3">
      <c r="L4257" t="str">
        <f t="shared" si="462"/>
        <v>Somero</v>
      </c>
      <c r="N4257" t="e">
        <f>VLOOKUP(M4257,spp!A:B,2,FALSE)</f>
        <v>#N/A</v>
      </c>
      <c r="O4257">
        <f t="shared" si="463"/>
        <v>0</v>
      </c>
    </row>
    <row r="4258" spans="12:15" x14ac:dyDescent="0.3">
      <c r="L4258" t="str">
        <f t="shared" si="462"/>
        <v>Somero</v>
      </c>
      <c r="N4258" t="e">
        <f>VLOOKUP(M4258,spp!A:B,2,FALSE)</f>
        <v>#N/A</v>
      </c>
      <c r="O4258">
        <f t="shared" si="463"/>
        <v>0</v>
      </c>
    </row>
    <row r="4259" spans="12:15" x14ac:dyDescent="0.3">
      <c r="L4259" t="str">
        <f t="shared" si="462"/>
        <v>Somero</v>
      </c>
      <c r="N4259" t="e">
        <f>VLOOKUP(M4259,spp!A:B,2,FALSE)</f>
        <v>#N/A</v>
      </c>
      <c r="O4259">
        <f t="shared" si="463"/>
        <v>0</v>
      </c>
    </row>
    <row r="4260" spans="12:15" x14ac:dyDescent="0.3">
      <c r="L4260" t="str">
        <f t="shared" si="462"/>
        <v>Somero</v>
      </c>
      <c r="N4260" t="e">
        <f>VLOOKUP(M4260,spp!A:B,2,FALSE)</f>
        <v>#N/A</v>
      </c>
      <c r="O4260">
        <f t="shared" si="463"/>
        <v>0</v>
      </c>
    </row>
    <row r="4261" spans="12:15" x14ac:dyDescent="0.3">
      <c r="L4261" t="str">
        <f t="shared" ref="L4261:L4324" si="464">IF(K4261&gt;6,"Profundo","Somero")</f>
        <v>Somero</v>
      </c>
      <c r="N4261" t="e">
        <f>VLOOKUP(M4261,spp!A:B,2,FALSE)</f>
        <v>#N/A</v>
      </c>
      <c r="O4261">
        <f t="shared" si="463"/>
        <v>0</v>
      </c>
    </row>
    <row r="4262" spans="12:15" x14ac:dyDescent="0.3">
      <c r="L4262" t="str">
        <f t="shared" si="464"/>
        <v>Somero</v>
      </c>
      <c r="N4262" t="e">
        <f>VLOOKUP(M4262,spp!A:B,2,FALSE)</f>
        <v>#N/A</v>
      </c>
      <c r="O4262">
        <f t="shared" si="463"/>
        <v>0</v>
      </c>
    </row>
    <row r="4263" spans="12:15" x14ac:dyDescent="0.3">
      <c r="L4263" t="str">
        <f t="shared" si="464"/>
        <v>Somero</v>
      </c>
      <c r="N4263" t="e">
        <f>VLOOKUP(M4263,spp!A:B,2,FALSE)</f>
        <v>#N/A</v>
      </c>
      <c r="O4263">
        <f t="shared" si="463"/>
        <v>0</v>
      </c>
    </row>
    <row r="4264" spans="12:15" x14ac:dyDescent="0.3">
      <c r="L4264" t="str">
        <f t="shared" si="464"/>
        <v>Somero</v>
      </c>
      <c r="N4264" t="e">
        <f>VLOOKUP(M4264,spp!A:B,2,FALSE)</f>
        <v>#N/A</v>
      </c>
      <c r="O4264">
        <f t="shared" si="463"/>
        <v>0</v>
      </c>
    </row>
    <row r="4265" spans="12:15" x14ac:dyDescent="0.3">
      <c r="L4265" t="str">
        <f t="shared" si="464"/>
        <v>Somero</v>
      </c>
      <c r="N4265" t="e">
        <f>VLOOKUP(M4265,spp!A:B,2,FALSE)</f>
        <v>#N/A</v>
      </c>
      <c r="O4265">
        <f t="shared" si="463"/>
        <v>0</v>
      </c>
    </row>
    <row r="4266" spans="12:15" x14ac:dyDescent="0.3">
      <c r="L4266" t="str">
        <f t="shared" si="464"/>
        <v>Somero</v>
      </c>
      <c r="N4266" t="e">
        <f>VLOOKUP(M4266,spp!A:B,2,FALSE)</f>
        <v>#N/A</v>
      </c>
      <c r="O4266">
        <f t="shared" si="463"/>
        <v>0</v>
      </c>
    </row>
    <row r="4267" spans="12:15" x14ac:dyDescent="0.3">
      <c r="L4267" t="str">
        <f t="shared" si="464"/>
        <v>Somero</v>
      </c>
      <c r="N4267" t="e">
        <f>VLOOKUP(M4267,spp!A:B,2,FALSE)</f>
        <v>#N/A</v>
      </c>
      <c r="O4267">
        <f t="shared" si="463"/>
        <v>0</v>
      </c>
    </row>
    <row r="4268" spans="12:15" x14ac:dyDescent="0.3">
      <c r="L4268" t="str">
        <f t="shared" si="464"/>
        <v>Somero</v>
      </c>
      <c r="N4268" t="e">
        <f>VLOOKUP(M4268,spp!A:B,2,FALSE)</f>
        <v>#N/A</v>
      </c>
      <c r="O4268">
        <f t="shared" si="463"/>
        <v>0</v>
      </c>
    </row>
    <row r="4269" spans="12:15" x14ac:dyDescent="0.3">
      <c r="L4269" t="str">
        <f t="shared" si="464"/>
        <v>Somero</v>
      </c>
      <c r="N4269" t="e">
        <f>VLOOKUP(M4269,spp!A:B,2,FALSE)</f>
        <v>#N/A</v>
      </c>
      <c r="O4269">
        <f t="shared" si="463"/>
        <v>0</v>
      </c>
    </row>
    <row r="4270" spans="12:15" x14ac:dyDescent="0.3">
      <c r="L4270" t="str">
        <f t="shared" si="464"/>
        <v>Somero</v>
      </c>
      <c r="N4270" t="e">
        <f>VLOOKUP(M4270,spp!A:B,2,FALSE)</f>
        <v>#N/A</v>
      </c>
      <c r="O4270">
        <f t="shared" si="463"/>
        <v>0</v>
      </c>
    </row>
    <row r="4271" spans="12:15" x14ac:dyDescent="0.3">
      <c r="L4271" t="str">
        <f t="shared" si="464"/>
        <v>Somero</v>
      </c>
      <c r="N4271" t="e">
        <f>VLOOKUP(M4271,spp!A:B,2,FALSE)</f>
        <v>#N/A</v>
      </c>
      <c r="O4271">
        <f t="shared" si="463"/>
        <v>0</v>
      </c>
    </row>
    <row r="4272" spans="12:15" x14ac:dyDescent="0.3">
      <c r="L4272" t="str">
        <f t="shared" si="464"/>
        <v>Somero</v>
      </c>
      <c r="N4272" t="e">
        <f>VLOOKUP(M4272,spp!A:B,2,FALSE)</f>
        <v>#N/A</v>
      </c>
      <c r="O4272">
        <f t="shared" si="463"/>
        <v>0</v>
      </c>
    </row>
    <row r="4273" spans="12:15" x14ac:dyDescent="0.3">
      <c r="L4273" t="str">
        <f t="shared" si="464"/>
        <v>Somero</v>
      </c>
      <c r="N4273" t="e">
        <f>VLOOKUP(M4273,spp!A:B,2,FALSE)</f>
        <v>#N/A</v>
      </c>
      <c r="O4273">
        <f t="shared" si="463"/>
        <v>0</v>
      </c>
    </row>
    <row r="4274" spans="12:15" x14ac:dyDescent="0.3">
      <c r="L4274" t="str">
        <f t="shared" si="464"/>
        <v>Somero</v>
      </c>
      <c r="N4274" t="e">
        <f>VLOOKUP(M4274,spp!A:B,2,FALSE)</f>
        <v>#N/A</v>
      </c>
      <c r="O4274">
        <f t="shared" si="463"/>
        <v>0</v>
      </c>
    </row>
    <row r="4275" spans="12:15" x14ac:dyDescent="0.3">
      <c r="L4275" t="str">
        <f t="shared" si="464"/>
        <v>Somero</v>
      </c>
      <c r="N4275" t="e">
        <f>VLOOKUP(M4275,spp!A:B,2,FALSE)</f>
        <v>#N/A</v>
      </c>
      <c r="O4275">
        <f t="shared" si="463"/>
        <v>0</v>
      </c>
    </row>
    <row r="4276" spans="12:15" x14ac:dyDescent="0.3">
      <c r="L4276" t="str">
        <f t="shared" si="464"/>
        <v>Somero</v>
      </c>
      <c r="N4276" t="e">
        <f>VLOOKUP(M4276,spp!A:B,2,FALSE)</f>
        <v>#N/A</v>
      </c>
      <c r="O4276">
        <f t="shared" si="463"/>
        <v>0</v>
      </c>
    </row>
    <row r="4277" spans="12:15" x14ac:dyDescent="0.3">
      <c r="L4277" t="str">
        <f t="shared" si="464"/>
        <v>Somero</v>
      </c>
      <c r="N4277" t="e">
        <f>VLOOKUP(M4277,spp!A:B,2,FALSE)</f>
        <v>#N/A</v>
      </c>
      <c r="O4277">
        <f t="shared" si="463"/>
        <v>0</v>
      </c>
    </row>
    <row r="4278" spans="12:15" x14ac:dyDescent="0.3">
      <c r="L4278" t="str">
        <f t="shared" si="464"/>
        <v>Somero</v>
      </c>
      <c r="N4278" t="e">
        <f>VLOOKUP(M4278,spp!A:B,2,FALSE)</f>
        <v>#N/A</v>
      </c>
      <c r="O4278">
        <f t="shared" si="463"/>
        <v>0</v>
      </c>
    </row>
    <row r="4279" spans="12:15" x14ac:dyDescent="0.3">
      <c r="L4279" t="str">
        <f t="shared" si="464"/>
        <v>Somero</v>
      </c>
      <c r="N4279" t="e">
        <f>VLOOKUP(M4279,spp!A:B,2,FALSE)</f>
        <v>#N/A</v>
      </c>
      <c r="O4279">
        <f t="shared" si="463"/>
        <v>0</v>
      </c>
    </row>
    <row r="4280" spans="12:15" x14ac:dyDescent="0.3">
      <c r="L4280" t="str">
        <f t="shared" si="464"/>
        <v>Somero</v>
      </c>
      <c r="N4280" t="e">
        <f>VLOOKUP(M4280,spp!A:B,2,FALSE)</f>
        <v>#N/A</v>
      </c>
      <c r="O4280">
        <f t="shared" si="463"/>
        <v>0</v>
      </c>
    </row>
    <row r="4281" spans="12:15" x14ac:dyDescent="0.3">
      <c r="L4281" t="str">
        <f t="shared" si="464"/>
        <v>Somero</v>
      </c>
      <c r="N4281" t="e">
        <f>VLOOKUP(M4281,spp!A:B,2,FALSE)</f>
        <v>#N/A</v>
      </c>
      <c r="O4281">
        <f t="shared" si="463"/>
        <v>0</v>
      </c>
    </row>
    <row r="4282" spans="12:15" x14ac:dyDescent="0.3">
      <c r="L4282" t="str">
        <f t="shared" si="464"/>
        <v>Somero</v>
      </c>
      <c r="N4282" t="e">
        <f>VLOOKUP(M4282,spp!A:B,2,FALSE)</f>
        <v>#N/A</v>
      </c>
      <c r="O4282">
        <f t="shared" si="463"/>
        <v>0</v>
      </c>
    </row>
    <row r="4283" spans="12:15" x14ac:dyDescent="0.3">
      <c r="L4283" t="str">
        <f t="shared" si="464"/>
        <v>Somero</v>
      </c>
      <c r="N4283" t="e">
        <f>VLOOKUP(M4283,spp!A:B,2,FALSE)</f>
        <v>#N/A</v>
      </c>
      <c r="O4283">
        <f t="shared" si="463"/>
        <v>0</v>
      </c>
    </row>
    <row r="4284" spans="12:15" x14ac:dyDescent="0.3">
      <c r="L4284" t="str">
        <f t="shared" si="464"/>
        <v>Somero</v>
      </c>
      <c r="N4284" t="e">
        <f>VLOOKUP(M4284,spp!A:B,2,FALSE)</f>
        <v>#N/A</v>
      </c>
      <c r="O4284">
        <f t="shared" si="463"/>
        <v>0</v>
      </c>
    </row>
    <row r="4285" spans="12:15" x14ac:dyDescent="0.3">
      <c r="L4285" t="str">
        <f t="shared" si="464"/>
        <v>Somero</v>
      </c>
      <c r="N4285" t="e">
        <f>VLOOKUP(M4285,spp!A:B,2,FALSE)</f>
        <v>#N/A</v>
      </c>
      <c r="O4285">
        <f t="shared" si="463"/>
        <v>0</v>
      </c>
    </row>
    <row r="4286" spans="12:15" x14ac:dyDescent="0.3">
      <c r="L4286" t="str">
        <f t="shared" si="464"/>
        <v>Somero</v>
      </c>
      <c r="N4286" t="e">
        <f>VLOOKUP(M4286,spp!A:B,2,FALSE)</f>
        <v>#N/A</v>
      </c>
      <c r="O4286">
        <f t="shared" si="463"/>
        <v>0</v>
      </c>
    </row>
    <row r="4287" spans="12:15" x14ac:dyDescent="0.3">
      <c r="L4287" t="str">
        <f t="shared" si="464"/>
        <v>Somero</v>
      </c>
      <c r="N4287" t="e">
        <f>VLOOKUP(M4287,spp!A:B,2,FALSE)</f>
        <v>#N/A</v>
      </c>
      <c r="O4287">
        <f t="shared" si="463"/>
        <v>0</v>
      </c>
    </row>
    <row r="4288" spans="12:15" x14ac:dyDescent="0.3">
      <c r="L4288" t="str">
        <f t="shared" si="464"/>
        <v>Somero</v>
      </c>
      <c r="N4288" t="e">
        <f>VLOOKUP(M4288,spp!A:B,2,FALSE)</f>
        <v>#N/A</v>
      </c>
      <c r="O4288">
        <f t="shared" si="463"/>
        <v>0</v>
      </c>
    </row>
    <row r="4289" spans="12:15" x14ac:dyDescent="0.3">
      <c r="L4289" t="str">
        <f t="shared" si="464"/>
        <v>Somero</v>
      </c>
      <c r="N4289" t="e">
        <f>VLOOKUP(M4289,spp!A:B,2,FALSE)</f>
        <v>#N/A</v>
      </c>
      <c r="O4289">
        <f t="shared" si="463"/>
        <v>0</v>
      </c>
    </row>
    <row r="4290" spans="12:15" x14ac:dyDescent="0.3">
      <c r="L4290" t="str">
        <f t="shared" si="464"/>
        <v>Somero</v>
      </c>
      <c r="N4290" t="e">
        <f>VLOOKUP(M4290,spp!A:B,2,FALSE)</f>
        <v>#N/A</v>
      </c>
      <c r="O4290">
        <f t="shared" si="463"/>
        <v>0</v>
      </c>
    </row>
    <row r="4291" spans="12:15" x14ac:dyDescent="0.3">
      <c r="L4291" t="str">
        <f t="shared" si="464"/>
        <v>Somero</v>
      </c>
      <c r="N4291" t="e">
        <f>VLOOKUP(M4291,spp!A:B,2,FALSE)</f>
        <v>#N/A</v>
      </c>
      <c r="O4291">
        <f t="shared" si="463"/>
        <v>0</v>
      </c>
    </row>
    <row r="4292" spans="12:15" x14ac:dyDescent="0.3">
      <c r="L4292" t="str">
        <f t="shared" si="464"/>
        <v>Somero</v>
      </c>
      <c r="N4292" t="e">
        <f>VLOOKUP(M4292,spp!A:B,2,FALSE)</f>
        <v>#N/A</v>
      </c>
      <c r="O4292">
        <f t="shared" si="463"/>
        <v>0</v>
      </c>
    </row>
    <row r="4293" spans="12:15" x14ac:dyDescent="0.3">
      <c r="L4293" t="str">
        <f t="shared" si="464"/>
        <v>Somero</v>
      </c>
      <c r="N4293" t="e">
        <f>VLOOKUP(M4293,spp!A:B,2,FALSE)</f>
        <v>#N/A</v>
      </c>
      <c r="O4293">
        <f t="shared" si="463"/>
        <v>0</v>
      </c>
    </row>
    <row r="4294" spans="12:15" x14ac:dyDescent="0.3">
      <c r="L4294" t="str">
        <f t="shared" si="464"/>
        <v>Somero</v>
      </c>
      <c r="N4294" t="e">
        <f>VLOOKUP(M4294,spp!A:B,2,FALSE)</f>
        <v>#N/A</v>
      </c>
      <c r="O4294">
        <f t="shared" si="463"/>
        <v>0</v>
      </c>
    </row>
    <row r="4295" spans="12:15" x14ac:dyDescent="0.3">
      <c r="L4295" t="str">
        <f t="shared" si="464"/>
        <v>Somero</v>
      </c>
      <c r="N4295" t="e">
        <f>VLOOKUP(M4295,spp!A:B,2,FALSE)</f>
        <v>#N/A</v>
      </c>
      <c r="O4295">
        <f t="shared" si="463"/>
        <v>0</v>
      </c>
    </row>
    <row r="4296" spans="12:15" x14ac:dyDescent="0.3">
      <c r="L4296" t="str">
        <f t="shared" si="464"/>
        <v>Somero</v>
      </c>
      <c r="N4296" t="e">
        <f>VLOOKUP(M4296,spp!A:B,2,FALSE)</f>
        <v>#N/A</v>
      </c>
      <c r="O4296">
        <f t="shared" si="463"/>
        <v>0</v>
      </c>
    </row>
    <row r="4297" spans="12:15" x14ac:dyDescent="0.3">
      <c r="L4297" t="str">
        <f t="shared" si="464"/>
        <v>Somero</v>
      </c>
      <c r="N4297" t="e">
        <f>VLOOKUP(M4297,spp!A:B,2,FALSE)</f>
        <v>#N/A</v>
      </c>
      <c r="O4297">
        <f t="shared" si="463"/>
        <v>0</v>
      </c>
    </row>
    <row r="4298" spans="12:15" x14ac:dyDescent="0.3">
      <c r="L4298" t="str">
        <f t="shared" si="464"/>
        <v>Somero</v>
      </c>
      <c r="N4298" t="e">
        <f>VLOOKUP(M4298,spp!A:B,2,FALSE)</f>
        <v>#N/A</v>
      </c>
      <c r="O4298">
        <f t="shared" si="463"/>
        <v>0</v>
      </c>
    </row>
    <row r="4299" spans="12:15" x14ac:dyDescent="0.3">
      <c r="L4299" t="str">
        <f t="shared" si="464"/>
        <v>Somero</v>
      </c>
      <c r="N4299" t="e">
        <f>VLOOKUP(M4299,spp!A:B,2,FALSE)</f>
        <v>#N/A</v>
      </c>
      <c r="O4299">
        <f t="shared" si="463"/>
        <v>0</v>
      </c>
    </row>
    <row r="4300" spans="12:15" x14ac:dyDescent="0.3">
      <c r="L4300" t="str">
        <f t="shared" si="464"/>
        <v>Somero</v>
      </c>
      <c r="N4300" t="e">
        <f>VLOOKUP(M4300,spp!A:B,2,FALSE)</f>
        <v>#N/A</v>
      </c>
      <c r="O4300">
        <f t="shared" si="463"/>
        <v>0</v>
      </c>
    </row>
    <row r="4301" spans="12:15" x14ac:dyDescent="0.3">
      <c r="L4301" t="str">
        <f t="shared" si="464"/>
        <v>Somero</v>
      </c>
      <c r="N4301" t="e">
        <f>VLOOKUP(M4301,spp!A:B,2,FALSE)</f>
        <v>#N/A</v>
      </c>
      <c r="O4301">
        <f t="shared" si="463"/>
        <v>0</v>
      </c>
    </row>
    <row r="4302" spans="12:15" x14ac:dyDescent="0.3">
      <c r="L4302" t="str">
        <f t="shared" si="464"/>
        <v>Somero</v>
      </c>
      <c r="N4302" t="e">
        <f>VLOOKUP(M4302,spp!A:B,2,FALSE)</f>
        <v>#N/A</v>
      </c>
      <c r="O4302">
        <f t="shared" si="463"/>
        <v>0</v>
      </c>
    </row>
    <row r="4303" spans="12:15" x14ac:dyDescent="0.3">
      <c r="L4303" t="str">
        <f t="shared" si="464"/>
        <v>Somero</v>
      </c>
      <c r="N4303" t="e">
        <f>VLOOKUP(M4303,spp!A:B,2,FALSE)</f>
        <v>#N/A</v>
      </c>
      <c r="O4303">
        <f t="shared" si="463"/>
        <v>0</v>
      </c>
    </row>
    <row r="4304" spans="12:15" x14ac:dyDescent="0.3">
      <c r="L4304" t="str">
        <f t="shared" si="464"/>
        <v>Somero</v>
      </c>
      <c r="N4304" t="e">
        <f>VLOOKUP(M4304,spp!A:B,2,FALSE)</f>
        <v>#N/A</v>
      </c>
      <c r="O4304">
        <f t="shared" si="463"/>
        <v>0</v>
      </c>
    </row>
    <row r="4305" spans="12:15" x14ac:dyDescent="0.3">
      <c r="L4305" t="str">
        <f t="shared" si="464"/>
        <v>Somero</v>
      </c>
      <c r="N4305" t="e">
        <f>VLOOKUP(M4305,spp!A:B,2,FALSE)</f>
        <v>#N/A</v>
      </c>
      <c r="O4305">
        <f t="shared" si="463"/>
        <v>0</v>
      </c>
    </row>
    <row r="4306" spans="12:15" x14ac:dyDescent="0.3">
      <c r="L4306" t="str">
        <f t="shared" si="464"/>
        <v>Somero</v>
      </c>
      <c r="N4306" t="e">
        <f>VLOOKUP(M4306,spp!A:B,2,FALSE)</f>
        <v>#N/A</v>
      </c>
      <c r="O4306">
        <f t="shared" si="463"/>
        <v>0</v>
      </c>
    </row>
    <row r="4307" spans="12:15" x14ac:dyDescent="0.3">
      <c r="L4307" t="str">
        <f t="shared" si="464"/>
        <v>Somero</v>
      </c>
      <c r="N4307" t="e">
        <f>VLOOKUP(M4307,spp!A:B,2,FALSE)</f>
        <v>#N/A</v>
      </c>
      <c r="O4307">
        <f t="shared" si="463"/>
        <v>0</v>
      </c>
    </row>
    <row r="4308" spans="12:15" x14ac:dyDescent="0.3">
      <c r="L4308" t="str">
        <f t="shared" si="464"/>
        <v>Somero</v>
      </c>
      <c r="N4308" t="e">
        <f>VLOOKUP(M4308,spp!A:B,2,FALSE)</f>
        <v>#N/A</v>
      </c>
      <c r="O4308">
        <f t="shared" si="463"/>
        <v>0</v>
      </c>
    </row>
    <row r="4309" spans="12:15" x14ac:dyDescent="0.3">
      <c r="L4309" t="str">
        <f t="shared" si="464"/>
        <v>Somero</v>
      </c>
      <c r="N4309" t="e">
        <f>VLOOKUP(M4309,spp!A:B,2,FALSE)</f>
        <v>#N/A</v>
      </c>
      <c r="O4309">
        <f t="shared" si="463"/>
        <v>0</v>
      </c>
    </row>
    <row r="4310" spans="12:15" x14ac:dyDescent="0.3">
      <c r="L4310" t="str">
        <f t="shared" si="464"/>
        <v>Somero</v>
      </c>
      <c r="N4310" t="e">
        <f>VLOOKUP(M4310,spp!A:B,2,FALSE)</f>
        <v>#N/A</v>
      </c>
      <c r="O4310">
        <f t="shared" si="463"/>
        <v>0</v>
      </c>
    </row>
    <row r="4311" spans="12:15" x14ac:dyDescent="0.3">
      <c r="L4311" t="str">
        <f t="shared" si="464"/>
        <v>Somero</v>
      </c>
      <c r="N4311" t="e">
        <f>VLOOKUP(M4311,spp!A:B,2,FALSE)</f>
        <v>#N/A</v>
      </c>
      <c r="O4311">
        <f t="shared" si="463"/>
        <v>0</v>
      </c>
    </row>
    <row r="4312" spans="12:15" x14ac:dyDescent="0.3">
      <c r="L4312" t="str">
        <f t="shared" si="464"/>
        <v>Somero</v>
      </c>
      <c r="N4312" t="e">
        <f>VLOOKUP(M4312,spp!A:B,2,FALSE)</f>
        <v>#N/A</v>
      </c>
      <c r="O4312">
        <f t="shared" si="463"/>
        <v>0</v>
      </c>
    </row>
    <row r="4313" spans="12:15" x14ac:dyDescent="0.3">
      <c r="L4313" t="str">
        <f t="shared" si="464"/>
        <v>Somero</v>
      </c>
      <c r="N4313" t="e">
        <f>VLOOKUP(M4313,spp!A:B,2,FALSE)</f>
        <v>#N/A</v>
      </c>
      <c r="O4313">
        <f t="shared" si="463"/>
        <v>0</v>
      </c>
    </row>
    <row r="4314" spans="12:15" x14ac:dyDescent="0.3">
      <c r="L4314" t="str">
        <f t="shared" si="464"/>
        <v>Somero</v>
      </c>
      <c r="N4314" t="e">
        <f>VLOOKUP(M4314,spp!A:B,2,FALSE)</f>
        <v>#N/A</v>
      </c>
      <c r="O4314">
        <f t="shared" si="463"/>
        <v>0</v>
      </c>
    </row>
    <row r="4315" spans="12:15" x14ac:dyDescent="0.3">
      <c r="L4315" t="str">
        <f t="shared" si="464"/>
        <v>Somero</v>
      </c>
      <c r="N4315" t="e">
        <f>VLOOKUP(M4315,spp!A:B,2,FALSE)</f>
        <v>#N/A</v>
      </c>
      <c r="O4315">
        <f t="shared" ref="O4315:O4378" si="465">+SUM(P4315:AF4315)</f>
        <v>0</v>
      </c>
    </row>
    <row r="4316" spans="12:15" x14ac:dyDescent="0.3">
      <c r="L4316" t="str">
        <f t="shared" si="464"/>
        <v>Somero</v>
      </c>
      <c r="N4316" t="e">
        <f>VLOOKUP(M4316,spp!A:B,2,FALSE)</f>
        <v>#N/A</v>
      </c>
      <c r="O4316">
        <f t="shared" si="465"/>
        <v>0</v>
      </c>
    </row>
    <row r="4317" spans="12:15" x14ac:dyDescent="0.3">
      <c r="L4317" t="str">
        <f t="shared" si="464"/>
        <v>Somero</v>
      </c>
      <c r="N4317" t="e">
        <f>VLOOKUP(M4317,spp!A:B,2,FALSE)</f>
        <v>#N/A</v>
      </c>
      <c r="O4317">
        <f t="shared" si="465"/>
        <v>0</v>
      </c>
    </row>
    <row r="4318" spans="12:15" x14ac:dyDescent="0.3">
      <c r="L4318" t="str">
        <f t="shared" si="464"/>
        <v>Somero</v>
      </c>
      <c r="N4318" t="e">
        <f>VLOOKUP(M4318,spp!A:B,2,FALSE)</f>
        <v>#N/A</v>
      </c>
      <c r="O4318">
        <f t="shared" si="465"/>
        <v>0</v>
      </c>
    </row>
    <row r="4319" spans="12:15" x14ac:dyDescent="0.3">
      <c r="L4319" t="str">
        <f t="shared" si="464"/>
        <v>Somero</v>
      </c>
      <c r="N4319" t="e">
        <f>VLOOKUP(M4319,spp!A:B,2,FALSE)</f>
        <v>#N/A</v>
      </c>
      <c r="O4319">
        <f t="shared" si="465"/>
        <v>0</v>
      </c>
    </row>
    <row r="4320" spans="12:15" x14ac:dyDescent="0.3">
      <c r="L4320" t="str">
        <f t="shared" si="464"/>
        <v>Somero</v>
      </c>
      <c r="N4320" t="e">
        <f>VLOOKUP(M4320,spp!A:B,2,FALSE)</f>
        <v>#N/A</v>
      </c>
      <c r="O4320">
        <f t="shared" si="465"/>
        <v>0</v>
      </c>
    </row>
    <row r="4321" spans="12:15" x14ac:dyDescent="0.3">
      <c r="L4321" t="str">
        <f t="shared" si="464"/>
        <v>Somero</v>
      </c>
      <c r="N4321" t="e">
        <f>VLOOKUP(M4321,spp!A:B,2,FALSE)</f>
        <v>#N/A</v>
      </c>
      <c r="O4321">
        <f t="shared" si="465"/>
        <v>0</v>
      </c>
    </row>
    <row r="4322" spans="12:15" x14ac:dyDescent="0.3">
      <c r="L4322" t="str">
        <f t="shared" si="464"/>
        <v>Somero</v>
      </c>
      <c r="N4322" t="e">
        <f>VLOOKUP(M4322,spp!A:B,2,FALSE)</f>
        <v>#N/A</v>
      </c>
      <c r="O4322">
        <f t="shared" si="465"/>
        <v>0</v>
      </c>
    </row>
    <row r="4323" spans="12:15" x14ac:dyDescent="0.3">
      <c r="L4323" t="str">
        <f t="shared" si="464"/>
        <v>Somero</v>
      </c>
      <c r="N4323" t="e">
        <f>VLOOKUP(M4323,spp!A:B,2,FALSE)</f>
        <v>#N/A</v>
      </c>
      <c r="O4323">
        <f t="shared" si="465"/>
        <v>0</v>
      </c>
    </row>
    <row r="4324" spans="12:15" x14ac:dyDescent="0.3">
      <c r="L4324" t="str">
        <f t="shared" si="464"/>
        <v>Somero</v>
      </c>
      <c r="N4324" t="e">
        <f>VLOOKUP(M4324,spp!A:B,2,FALSE)</f>
        <v>#N/A</v>
      </c>
      <c r="O4324">
        <f t="shared" si="465"/>
        <v>0</v>
      </c>
    </row>
    <row r="4325" spans="12:15" x14ac:dyDescent="0.3">
      <c r="L4325" t="str">
        <f t="shared" ref="L4325:L4388" si="466">IF(K4325&gt;6,"Profundo","Somero")</f>
        <v>Somero</v>
      </c>
      <c r="N4325" t="e">
        <f>VLOOKUP(M4325,spp!A:B,2,FALSE)</f>
        <v>#N/A</v>
      </c>
      <c r="O4325">
        <f t="shared" si="465"/>
        <v>0</v>
      </c>
    </row>
    <row r="4326" spans="12:15" x14ac:dyDescent="0.3">
      <c r="L4326" t="str">
        <f t="shared" si="466"/>
        <v>Somero</v>
      </c>
      <c r="N4326" t="e">
        <f>VLOOKUP(M4326,spp!A:B,2,FALSE)</f>
        <v>#N/A</v>
      </c>
      <c r="O4326">
        <f t="shared" si="465"/>
        <v>0</v>
      </c>
    </row>
    <row r="4327" spans="12:15" x14ac:dyDescent="0.3">
      <c r="L4327" t="str">
        <f t="shared" si="466"/>
        <v>Somero</v>
      </c>
      <c r="N4327" t="e">
        <f>VLOOKUP(M4327,spp!A:B,2,FALSE)</f>
        <v>#N/A</v>
      </c>
      <c r="O4327">
        <f t="shared" si="465"/>
        <v>0</v>
      </c>
    </row>
    <row r="4328" spans="12:15" x14ac:dyDescent="0.3">
      <c r="L4328" t="str">
        <f t="shared" si="466"/>
        <v>Somero</v>
      </c>
      <c r="N4328" t="e">
        <f>VLOOKUP(M4328,spp!A:B,2,FALSE)</f>
        <v>#N/A</v>
      </c>
      <c r="O4328">
        <f t="shared" si="465"/>
        <v>0</v>
      </c>
    </row>
    <row r="4329" spans="12:15" x14ac:dyDescent="0.3">
      <c r="L4329" t="str">
        <f t="shared" si="466"/>
        <v>Somero</v>
      </c>
      <c r="N4329" t="e">
        <f>VLOOKUP(M4329,spp!A:B,2,FALSE)</f>
        <v>#N/A</v>
      </c>
      <c r="O4329">
        <f t="shared" si="465"/>
        <v>0</v>
      </c>
    </row>
    <row r="4330" spans="12:15" x14ac:dyDescent="0.3">
      <c r="L4330" t="str">
        <f t="shared" si="466"/>
        <v>Somero</v>
      </c>
      <c r="N4330" t="e">
        <f>VLOOKUP(M4330,spp!A:B,2,FALSE)</f>
        <v>#N/A</v>
      </c>
      <c r="O4330">
        <f t="shared" si="465"/>
        <v>0</v>
      </c>
    </row>
    <row r="4331" spans="12:15" x14ac:dyDescent="0.3">
      <c r="L4331" t="str">
        <f t="shared" si="466"/>
        <v>Somero</v>
      </c>
      <c r="N4331" t="e">
        <f>VLOOKUP(M4331,spp!A:B,2,FALSE)</f>
        <v>#N/A</v>
      </c>
      <c r="O4331">
        <f t="shared" si="465"/>
        <v>0</v>
      </c>
    </row>
    <row r="4332" spans="12:15" x14ac:dyDescent="0.3">
      <c r="L4332" t="str">
        <f t="shared" si="466"/>
        <v>Somero</v>
      </c>
      <c r="N4332" t="e">
        <f>VLOOKUP(M4332,spp!A:B,2,FALSE)</f>
        <v>#N/A</v>
      </c>
      <c r="O4332">
        <f t="shared" si="465"/>
        <v>0</v>
      </c>
    </row>
    <row r="4333" spans="12:15" x14ac:dyDescent="0.3">
      <c r="L4333" t="str">
        <f t="shared" si="466"/>
        <v>Somero</v>
      </c>
      <c r="N4333" t="e">
        <f>VLOOKUP(M4333,spp!A:B,2,FALSE)</f>
        <v>#N/A</v>
      </c>
      <c r="O4333">
        <f t="shared" si="465"/>
        <v>0</v>
      </c>
    </row>
    <row r="4334" spans="12:15" x14ac:dyDescent="0.3">
      <c r="L4334" t="str">
        <f t="shared" si="466"/>
        <v>Somero</v>
      </c>
      <c r="N4334" t="e">
        <f>VLOOKUP(M4334,spp!A:B,2,FALSE)</f>
        <v>#N/A</v>
      </c>
      <c r="O4334">
        <f t="shared" si="465"/>
        <v>0</v>
      </c>
    </row>
    <row r="4335" spans="12:15" x14ac:dyDescent="0.3">
      <c r="L4335" t="str">
        <f t="shared" si="466"/>
        <v>Somero</v>
      </c>
      <c r="N4335" t="e">
        <f>VLOOKUP(M4335,spp!A:B,2,FALSE)</f>
        <v>#N/A</v>
      </c>
      <c r="O4335">
        <f t="shared" si="465"/>
        <v>0</v>
      </c>
    </row>
    <row r="4336" spans="12:15" x14ac:dyDescent="0.3">
      <c r="L4336" t="str">
        <f t="shared" si="466"/>
        <v>Somero</v>
      </c>
      <c r="N4336" t="e">
        <f>VLOOKUP(M4336,spp!A:B,2,FALSE)</f>
        <v>#N/A</v>
      </c>
      <c r="O4336">
        <f t="shared" si="465"/>
        <v>0</v>
      </c>
    </row>
    <row r="4337" spans="12:15" x14ac:dyDescent="0.3">
      <c r="L4337" t="str">
        <f t="shared" si="466"/>
        <v>Somero</v>
      </c>
      <c r="N4337" t="e">
        <f>VLOOKUP(M4337,spp!A:B,2,FALSE)</f>
        <v>#N/A</v>
      </c>
      <c r="O4337">
        <f t="shared" si="465"/>
        <v>0</v>
      </c>
    </row>
    <row r="4338" spans="12:15" x14ac:dyDescent="0.3">
      <c r="L4338" t="str">
        <f t="shared" si="466"/>
        <v>Somero</v>
      </c>
      <c r="N4338" t="e">
        <f>VLOOKUP(M4338,spp!A:B,2,FALSE)</f>
        <v>#N/A</v>
      </c>
      <c r="O4338">
        <f t="shared" si="465"/>
        <v>0</v>
      </c>
    </row>
    <row r="4339" spans="12:15" x14ac:dyDescent="0.3">
      <c r="L4339" t="str">
        <f t="shared" si="466"/>
        <v>Somero</v>
      </c>
      <c r="N4339" t="e">
        <f>VLOOKUP(M4339,spp!A:B,2,FALSE)</f>
        <v>#N/A</v>
      </c>
      <c r="O4339">
        <f t="shared" si="465"/>
        <v>0</v>
      </c>
    </row>
    <row r="4340" spans="12:15" x14ac:dyDescent="0.3">
      <c r="L4340" t="str">
        <f t="shared" si="466"/>
        <v>Somero</v>
      </c>
      <c r="N4340" t="e">
        <f>VLOOKUP(M4340,spp!A:B,2,FALSE)</f>
        <v>#N/A</v>
      </c>
      <c r="O4340">
        <f t="shared" si="465"/>
        <v>0</v>
      </c>
    </row>
    <row r="4341" spans="12:15" x14ac:dyDescent="0.3">
      <c r="L4341" t="str">
        <f t="shared" si="466"/>
        <v>Somero</v>
      </c>
      <c r="N4341" t="e">
        <f>VLOOKUP(M4341,spp!A:B,2,FALSE)</f>
        <v>#N/A</v>
      </c>
      <c r="O4341">
        <f t="shared" si="465"/>
        <v>0</v>
      </c>
    </row>
    <row r="4342" spans="12:15" x14ac:dyDescent="0.3">
      <c r="L4342" t="str">
        <f t="shared" si="466"/>
        <v>Somero</v>
      </c>
      <c r="N4342" t="e">
        <f>VLOOKUP(M4342,spp!A:B,2,FALSE)</f>
        <v>#N/A</v>
      </c>
      <c r="O4342">
        <f t="shared" si="465"/>
        <v>0</v>
      </c>
    </row>
    <row r="4343" spans="12:15" x14ac:dyDescent="0.3">
      <c r="L4343" t="str">
        <f t="shared" si="466"/>
        <v>Somero</v>
      </c>
      <c r="N4343" t="e">
        <f>VLOOKUP(M4343,spp!A:B,2,FALSE)</f>
        <v>#N/A</v>
      </c>
      <c r="O4343">
        <f t="shared" si="465"/>
        <v>0</v>
      </c>
    </row>
    <row r="4344" spans="12:15" x14ac:dyDescent="0.3">
      <c r="L4344" t="str">
        <f t="shared" si="466"/>
        <v>Somero</v>
      </c>
      <c r="N4344" t="e">
        <f>VLOOKUP(M4344,spp!A:B,2,FALSE)</f>
        <v>#N/A</v>
      </c>
      <c r="O4344">
        <f t="shared" si="465"/>
        <v>0</v>
      </c>
    </row>
    <row r="4345" spans="12:15" x14ac:dyDescent="0.3">
      <c r="L4345" t="str">
        <f t="shared" si="466"/>
        <v>Somero</v>
      </c>
      <c r="N4345" t="e">
        <f>VLOOKUP(M4345,spp!A:B,2,FALSE)</f>
        <v>#N/A</v>
      </c>
      <c r="O4345">
        <f t="shared" si="465"/>
        <v>0</v>
      </c>
    </row>
    <row r="4346" spans="12:15" x14ac:dyDescent="0.3">
      <c r="L4346" t="str">
        <f t="shared" si="466"/>
        <v>Somero</v>
      </c>
      <c r="N4346" t="e">
        <f>VLOOKUP(M4346,spp!A:B,2,FALSE)</f>
        <v>#N/A</v>
      </c>
      <c r="O4346">
        <f t="shared" si="465"/>
        <v>0</v>
      </c>
    </row>
    <row r="4347" spans="12:15" x14ac:dyDescent="0.3">
      <c r="L4347" t="str">
        <f t="shared" si="466"/>
        <v>Somero</v>
      </c>
      <c r="N4347" t="e">
        <f>VLOOKUP(M4347,spp!A:B,2,FALSE)</f>
        <v>#N/A</v>
      </c>
      <c r="O4347">
        <f t="shared" si="465"/>
        <v>0</v>
      </c>
    </row>
    <row r="4348" spans="12:15" x14ac:dyDescent="0.3">
      <c r="L4348" t="str">
        <f t="shared" si="466"/>
        <v>Somero</v>
      </c>
      <c r="N4348" t="e">
        <f>VLOOKUP(M4348,spp!A:B,2,FALSE)</f>
        <v>#N/A</v>
      </c>
      <c r="O4348">
        <f t="shared" si="465"/>
        <v>0</v>
      </c>
    </row>
    <row r="4349" spans="12:15" x14ac:dyDescent="0.3">
      <c r="L4349" t="str">
        <f t="shared" si="466"/>
        <v>Somero</v>
      </c>
      <c r="N4349" t="e">
        <f>VLOOKUP(M4349,spp!A:B,2,FALSE)</f>
        <v>#N/A</v>
      </c>
      <c r="O4349">
        <f t="shared" si="465"/>
        <v>0</v>
      </c>
    </row>
    <row r="4350" spans="12:15" x14ac:dyDescent="0.3">
      <c r="L4350" t="str">
        <f t="shared" si="466"/>
        <v>Somero</v>
      </c>
      <c r="N4350" t="e">
        <f>VLOOKUP(M4350,spp!A:B,2,FALSE)</f>
        <v>#N/A</v>
      </c>
      <c r="O4350">
        <f t="shared" si="465"/>
        <v>0</v>
      </c>
    </row>
    <row r="4351" spans="12:15" x14ac:dyDescent="0.3">
      <c r="L4351" t="str">
        <f t="shared" si="466"/>
        <v>Somero</v>
      </c>
      <c r="N4351" t="e">
        <f>VLOOKUP(M4351,spp!A:B,2,FALSE)</f>
        <v>#N/A</v>
      </c>
      <c r="O4351">
        <f t="shared" si="465"/>
        <v>0</v>
      </c>
    </row>
    <row r="4352" spans="12:15" x14ac:dyDescent="0.3">
      <c r="L4352" t="str">
        <f t="shared" si="466"/>
        <v>Somero</v>
      </c>
      <c r="N4352" t="e">
        <f>VLOOKUP(M4352,spp!A:B,2,FALSE)</f>
        <v>#N/A</v>
      </c>
      <c r="O4352">
        <f t="shared" si="465"/>
        <v>0</v>
      </c>
    </row>
    <row r="4353" spans="12:15" x14ac:dyDescent="0.3">
      <c r="L4353" t="str">
        <f t="shared" si="466"/>
        <v>Somero</v>
      </c>
      <c r="N4353" t="e">
        <f>VLOOKUP(M4353,spp!A:B,2,FALSE)</f>
        <v>#N/A</v>
      </c>
      <c r="O4353">
        <f t="shared" si="465"/>
        <v>0</v>
      </c>
    </row>
    <row r="4354" spans="12:15" x14ac:dyDescent="0.3">
      <c r="L4354" t="str">
        <f t="shared" si="466"/>
        <v>Somero</v>
      </c>
      <c r="N4354" t="e">
        <f>VLOOKUP(M4354,spp!A:B,2,FALSE)</f>
        <v>#N/A</v>
      </c>
      <c r="O4354">
        <f t="shared" si="465"/>
        <v>0</v>
      </c>
    </row>
    <row r="4355" spans="12:15" x14ac:dyDescent="0.3">
      <c r="L4355" t="str">
        <f t="shared" si="466"/>
        <v>Somero</v>
      </c>
      <c r="N4355" t="e">
        <f>VLOOKUP(M4355,spp!A:B,2,FALSE)</f>
        <v>#N/A</v>
      </c>
      <c r="O4355">
        <f t="shared" si="465"/>
        <v>0</v>
      </c>
    </row>
    <row r="4356" spans="12:15" x14ac:dyDescent="0.3">
      <c r="L4356" t="str">
        <f t="shared" si="466"/>
        <v>Somero</v>
      </c>
      <c r="N4356" t="e">
        <f>VLOOKUP(M4356,spp!A:B,2,FALSE)</f>
        <v>#N/A</v>
      </c>
      <c r="O4356">
        <f t="shared" si="465"/>
        <v>0</v>
      </c>
    </row>
    <row r="4357" spans="12:15" x14ac:dyDescent="0.3">
      <c r="L4357" t="str">
        <f t="shared" si="466"/>
        <v>Somero</v>
      </c>
      <c r="N4357" t="e">
        <f>VLOOKUP(M4357,spp!A:B,2,FALSE)</f>
        <v>#N/A</v>
      </c>
      <c r="O4357">
        <f t="shared" si="465"/>
        <v>0</v>
      </c>
    </row>
    <row r="4358" spans="12:15" x14ac:dyDescent="0.3">
      <c r="L4358" t="str">
        <f t="shared" si="466"/>
        <v>Somero</v>
      </c>
      <c r="N4358" t="e">
        <f>VLOOKUP(M4358,spp!A:B,2,FALSE)</f>
        <v>#N/A</v>
      </c>
      <c r="O4358">
        <f t="shared" si="465"/>
        <v>0</v>
      </c>
    </row>
    <row r="4359" spans="12:15" x14ac:dyDescent="0.3">
      <c r="L4359" t="str">
        <f t="shared" si="466"/>
        <v>Somero</v>
      </c>
      <c r="N4359" t="e">
        <f>VLOOKUP(M4359,spp!A:B,2,FALSE)</f>
        <v>#N/A</v>
      </c>
      <c r="O4359">
        <f t="shared" si="465"/>
        <v>0</v>
      </c>
    </row>
    <row r="4360" spans="12:15" x14ac:dyDescent="0.3">
      <c r="L4360" t="str">
        <f t="shared" si="466"/>
        <v>Somero</v>
      </c>
      <c r="N4360" t="e">
        <f>VLOOKUP(M4360,spp!A:B,2,FALSE)</f>
        <v>#N/A</v>
      </c>
      <c r="O4360">
        <f t="shared" si="465"/>
        <v>0</v>
      </c>
    </row>
    <row r="4361" spans="12:15" x14ac:dyDescent="0.3">
      <c r="L4361" t="str">
        <f t="shared" si="466"/>
        <v>Somero</v>
      </c>
      <c r="N4361" t="e">
        <f>VLOOKUP(M4361,spp!A:B,2,FALSE)</f>
        <v>#N/A</v>
      </c>
      <c r="O4361">
        <f t="shared" si="465"/>
        <v>0</v>
      </c>
    </row>
    <row r="4362" spans="12:15" x14ac:dyDescent="0.3">
      <c r="L4362" t="str">
        <f t="shared" si="466"/>
        <v>Somero</v>
      </c>
      <c r="N4362" t="e">
        <f>VLOOKUP(M4362,spp!A:B,2,FALSE)</f>
        <v>#N/A</v>
      </c>
      <c r="O4362">
        <f t="shared" si="465"/>
        <v>0</v>
      </c>
    </row>
    <row r="4363" spans="12:15" x14ac:dyDescent="0.3">
      <c r="L4363" t="str">
        <f t="shared" si="466"/>
        <v>Somero</v>
      </c>
      <c r="N4363" t="e">
        <f>VLOOKUP(M4363,spp!A:B,2,FALSE)</f>
        <v>#N/A</v>
      </c>
      <c r="O4363">
        <f t="shared" si="465"/>
        <v>0</v>
      </c>
    </row>
    <row r="4364" spans="12:15" x14ac:dyDescent="0.3">
      <c r="L4364" t="str">
        <f t="shared" si="466"/>
        <v>Somero</v>
      </c>
      <c r="N4364" t="e">
        <f>VLOOKUP(M4364,spp!A:B,2,FALSE)</f>
        <v>#N/A</v>
      </c>
      <c r="O4364">
        <f t="shared" si="465"/>
        <v>0</v>
      </c>
    </row>
    <row r="4365" spans="12:15" x14ac:dyDescent="0.3">
      <c r="L4365" t="str">
        <f t="shared" si="466"/>
        <v>Somero</v>
      </c>
      <c r="N4365" t="e">
        <f>VLOOKUP(M4365,spp!A:B,2,FALSE)</f>
        <v>#N/A</v>
      </c>
      <c r="O4365">
        <f t="shared" si="465"/>
        <v>0</v>
      </c>
    </row>
    <row r="4366" spans="12:15" x14ac:dyDescent="0.3">
      <c r="L4366" t="str">
        <f t="shared" si="466"/>
        <v>Somero</v>
      </c>
      <c r="N4366" t="e">
        <f>VLOOKUP(M4366,spp!A:B,2,FALSE)</f>
        <v>#N/A</v>
      </c>
      <c r="O4366">
        <f t="shared" si="465"/>
        <v>0</v>
      </c>
    </row>
    <row r="4367" spans="12:15" x14ac:dyDescent="0.3">
      <c r="L4367" t="str">
        <f t="shared" si="466"/>
        <v>Somero</v>
      </c>
      <c r="N4367" t="e">
        <f>VLOOKUP(M4367,spp!A:B,2,FALSE)</f>
        <v>#N/A</v>
      </c>
      <c r="O4367">
        <f t="shared" si="465"/>
        <v>0</v>
      </c>
    </row>
    <row r="4368" spans="12:15" x14ac:dyDescent="0.3">
      <c r="L4368" t="str">
        <f t="shared" si="466"/>
        <v>Somero</v>
      </c>
      <c r="N4368" t="e">
        <f>VLOOKUP(M4368,spp!A:B,2,FALSE)</f>
        <v>#N/A</v>
      </c>
      <c r="O4368">
        <f t="shared" si="465"/>
        <v>0</v>
      </c>
    </row>
    <row r="4369" spans="12:15" x14ac:dyDescent="0.3">
      <c r="L4369" t="str">
        <f t="shared" si="466"/>
        <v>Somero</v>
      </c>
      <c r="N4369" t="e">
        <f>VLOOKUP(M4369,spp!A:B,2,FALSE)</f>
        <v>#N/A</v>
      </c>
      <c r="O4369">
        <f t="shared" si="465"/>
        <v>0</v>
      </c>
    </row>
    <row r="4370" spans="12:15" x14ac:dyDescent="0.3">
      <c r="L4370" t="str">
        <f t="shared" si="466"/>
        <v>Somero</v>
      </c>
      <c r="N4370" t="e">
        <f>VLOOKUP(M4370,spp!A:B,2,FALSE)</f>
        <v>#N/A</v>
      </c>
      <c r="O4370">
        <f t="shared" si="465"/>
        <v>0</v>
      </c>
    </row>
    <row r="4371" spans="12:15" x14ac:dyDescent="0.3">
      <c r="L4371" t="str">
        <f t="shared" si="466"/>
        <v>Somero</v>
      </c>
      <c r="N4371" t="e">
        <f>VLOOKUP(M4371,spp!A:B,2,FALSE)</f>
        <v>#N/A</v>
      </c>
      <c r="O4371">
        <f t="shared" si="465"/>
        <v>0</v>
      </c>
    </row>
    <row r="4372" spans="12:15" x14ac:dyDescent="0.3">
      <c r="L4372" t="str">
        <f t="shared" si="466"/>
        <v>Somero</v>
      </c>
      <c r="N4372" t="e">
        <f>VLOOKUP(M4372,spp!A:B,2,FALSE)</f>
        <v>#N/A</v>
      </c>
      <c r="O4372">
        <f t="shared" si="465"/>
        <v>0</v>
      </c>
    </row>
    <row r="4373" spans="12:15" x14ac:dyDescent="0.3">
      <c r="L4373" t="str">
        <f t="shared" si="466"/>
        <v>Somero</v>
      </c>
      <c r="N4373" t="e">
        <f>VLOOKUP(M4373,spp!A:B,2,FALSE)</f>
        <v>#N/A</v>
      </c>
      <c r="O4373">
        <f t="shared" si="465"/>
        <v>0</v>
      </c>
    </row>
    <row r="4374" spans="12:15" x14ac:dyDescent="0.3">
      <c r="L4374" t="str">
        <f t="shared" si="466"/>
        <v>Somero</v>
      </c>
      <c r="N4374" t="e">
        <f>VLOOKUP(M4374,spp!A:B,2,FALSE)</f>
        <v>#N/A</v>
      </c>
      <c r="O4374">
        <f t="shared" si="465"/>
        <v>0</v>
      </c>
    </row>
    <row r="4375" spans="12:15" x14ac:dyDescent="0.3">
      <c r="L4375" t="str">
        <f t="shared" si="466"/>
        <v>Somero</v>
      </c>
      <c r="N4375" t="e">
        <f>VLOOKUP(M4375,spp!A:B,2,FALSE)</f>
        <v>#N/A</v>
      </c>
      <c r="O4375">
        <f t="shared" si="465"/>
        <v>0</v>
      </c>
    </row>
    <row r="4376" spans="12:15" x14ac:dyDescent="0.3">
      <c r="L4376" t="str">
        <f t="shared" si="466"/>
        <v>Somero</v>
      </c>
      <c r="N4376" t="e">
        <f>VLOOKUP(M4376,spp!A:B,2,FALSE)</f>
        <v>#N/A</v>
      </c>
      <c r="O4376">
        <f t="shared" si="465"/>
        <v>0</v>
      </c>
    </row>
    <row r="4377" spans="12:15" x14ac:dyDescent="0.3">
      <c r="L4377" t="str">
        <f t="shared" si="466"/>
        <v>Somero</v>
      </c>
      <c r="N4377" t="e">
        <f>VLOOKUP(M4377,spp!A:B,2,FALSE)</f>
        <v>#N/A</v>
      </c>
      <c r="O4377">
        <f t="shared" si="465"/>
        <v>0</v>
      </c>
    </row>
    <row r="4378" spans="12:15" x14ac:dyDescent="0.3">
      <c r="L4378" t="str">
        <f t="shared" si="466"/>
        <v>Somero</v>
      </c>
      <c r="N4378" t="e">
        <f>VLOOKUP(M4378,spp!A:B,2,FALSE)</f>
        <v>#N/A</v>
      </c>
      <c r="O4378">
        <f t="shared" si="465"/>
        <v>0</v>
      </c>
    </row>
    <row r="4379" spans="12:15" x14ac:dyDescent="0.3">
      <c r="L4379" t="str">
        <f t="shared" si="466"/>
        <v>Somero</v>
      </c>
      <c r="N4379" t="e">
        <f>VLOOKUP(M4379,spp!A:B,2,FALSE)</f>
        <v>#N/A</v>
      </c>
      <c r="O4379">
        <f t="shared" ref="O4379:O4442" si="467">+SUM(P4379:AF4379)</f>
        <v>0</v>
      </c>
    </row>
    <row r="4380" spans="12:15" x14ac:dyDescent="0.3">
      <c r="L4380" t="str">
        <f t="shared" si="466"/>
        <v>Somero</v>
      </c>
      <c r="N4380" t="e">
        <f>VLOOKUP(M4380,spp!A:B,2,FALSE)</f>
        <v>#N/A</v>
      </c>
      <c r="O4380">
        <f t="shared" si="467"/>
        <v>0</v>
      </c>
    </row>
    <row r="4381" spans="12:15" x14ac:dyDescent="0.3">
      <c r="L4381" t="str">
        <f t="shared" si="466"/>
        <v>Somero</v>
      </c>
      <c r="N4381" t="e">
        <f>VLOOKUP(M4381,spp!A:B,2,FALSE)</f>
        <v>#N/A</v>
      </c>
      <c r="O4381">
        <f t="shared" si="467"/>
        <v>0</v>
      </c>
    </row>
    <row r="4382" spans="12:15" x14ac:dyDescent="0.3">
      <c r="L4382" t="str">
        <f t="shared" si="466"/>
        <v>Somero</v>
      </c>
      <c r="N4382" t="e">
        <f>VLOOKUP(M4382,spp!A:B,2,FALSE)</f>
        <v>#N/A</v>
      </c>
      <c r="O4382">
        <f t="shared" si="467"/>
        <v>0</v>
      </c>
    </row>
    <row r="4383" spans="12:15" x14ac:dyDescent="0.3">
      <c r="L4383" t="str">
        <f t="shared" si="466"/>
        <v>Somero</v>
      </c>
      <c r="N4383" t="e">
        <f>VLOOKUP(M4383,spp!A:B,2,FALSE)</f>
        <v>#N/A</v>
      </c>
      <c r="O4383">
        <f t="shared" si="467"/>
        <v>0</v>
      </c>
    </row>
    <row r="4384" spans="12:15" x14ac:dyDescent="0.3">
      <c r="L4384" t="str">
        <f t="shared" si="466"/>
        <v>Somero</v>
      </c>
      <c r="N4384" t="e">
        <f>VLOOKUP(M4384,spp!A:B,2,FALSE)</f>
        <v>#N/A</v>
      </c>
      <c r="O4384">
        <f t="shared" si="467"/>
        <v>0</v>
      </c>
    </row>
    <row r="4385" spans="12:15" x14ac:dyDescent="0.3">
      <c r="L4385" t="str">
        <f t="shared" si="466"/>
        <v>Somero</v>
      </c>
      <c r="N4385" t="e">
        <f>VLOOKUP(M4385,spp!A:B,2,FALSE)</f>
        <v>#N/A</v>
      </c>
      <c r="O4385">
        <f t="shared" si="467"/>
        <v>0</v>
      </c>
    </row>
    <row r="4386" spans="12:15" x14ac:dyDescent="0.3">
      <c r="L4386" t="str">
        <f t="shared" si="466"/>
        <v>Somero</v>
      </c>
      <c r="N4386" t="e">
        <f>VLOOKUP(M4386,spp!A:B,2,FALSE)</f>
        <v>#N/A</v>
      </c>
      <c r="O4386">
        <f t="shared" si="467"/>
        <v>0</v>
      </c>
    </row>
    <row r="4387" spans="12:15" x14ac:dyDescent="0.3">
      <c r="L4387" t="str">
        <f t="shared" si="466"/>
        <v>Somero</v>
      </c>
      <c r="N4387" t="e">
        <f>VLOOKUP(M4387,spp!A:B,2,FALSE)</f>
        <v>#N/A</v>
      </c>
      <c r="O4387">
        <f t="shared" si="467"/>
        <v>0</v>
      </c>
    </row>
    <row r="4388" spans="12:15" x14ac:dyDescent="0.3">
      <c r="L4388" t="str">
        <f t="shared" si="466"/>
        <v>Somero</v>
      </c>
      <c r="N4388" t="e">
        <f>VLOOKUP(M4388,spp!A:B,2,FALSE)</f>
        <v>#N/A</v>
      </c>
      <c r="O4388">
        <f t="shared" si="467"/>
        <v>0</v>
      </c>
    </row>
    <row r="4389" spans="12:15" x14ac:dyDescent="0.3">
      <c r="L4389" t="str">
        <f t="shared" ref="L4389:L4452" si="468">IF(K4389&gt;6,"Profundo","Somero")</f>
        <v>Somero</v>
      </c>
      <c r="N4389" t="e">
        <f>VLOOKUP(M4389,spp!A:B,2,FALSE)</f>
        <v>#N/A</v>
      </c>
      <c r="O4389">
        <f t="shared" si="467"/>
        <v>0</v>
      </c>
    </row>
    <row r="4390" spans="12:15" x14ac:dyDescent="0.3">
      <c r="L4390" t="str">
        <f t="shared" si="468"/>
        <v>Somero</v>
      </c>
      <c r="N4390" t="e">
        <f>VLOOKUP(M4390,spp!A:B,2,FALSE)</f>
        <v>#N/A</v>
      </c>
      <c r="O4390">
        <f t="shared" si="467"/>
        <v>0</v>
      </c>
    </row>
    <row r="4391" spans="12:15" x14ac:dyDescent="0.3">
      <c r="L4391" t="str">
        <f t="shared" si="468"/>
        <v>Somero</v>
      </c>
      <c r="N4391" t="e">
        <f>VLOOKUP(M4391,spp!A:B,2,FALSE)</f>
        <v>#N/A</v>
      </c>
      <c r="O4391">
        <f t="shared" si="467"/>
        <v>0</v>
      </c>
    </row>
    <row r="4392" spans="12:15" x14ac:dyDescent="0.3">
      <c r="L4392" t="str">
        <f t="shared" si="468"/>
        <v>Somero</v>
      </c>
      <c r="N4392" t="e">
        <f>VLOOKUP(M4392,spp!A:B,2,FALSE)</f>
        <v>#N/A</v>
      </c>
      <c r="O4392">
        <f t="shared" si="467"/>
        <v>0</v>
      </c>
    </row>
    <row r="4393" spans="12:15" x14ac:dyDescent="0.3">
      <c r="L4393" t="str">
        <f t="shared" si="468"/>
        <v>Somero</v>
      </c>
      <c r="N4393" t="e">
        <f>VLOOKUP(M4393,spp!A:B,2,FALSE)</f>
        <v>#N/A</v>
      </c>
      <c r="O4393">
        <f t="shared" si="467"/>
        <v>0</v>
      </c>
    </row>
    <row r="4394" spans="12:15" x14ac:dyDescent="0.3">
      <c r="L4394" t="str">
        <f t="shared" si="468"/>
        <v>Somero</v>
      </c>
      <c r="N4394" t="e">
        <f>VLOOKUP(M4394,spp!A:B,2,FALSE)</f>
        <v>#N/A</v>
      </c>
      <c r="O4394">
        <f t="shared" si="467"/>
        <v>0</v>
      </c>
    </row>
    <row r="4395" spans="12:15" x14ac:dyDescent="0.3">
      <c r="L4395" t="str">
        <f t="shared" si="468"/>
        <v>Somero</v>
      </c>
      <c r="N4395" t="e">
        <f>VLOOKUP(M4395,spp!A:B,2,FALSE)</f>
        <v>#N/A</v>
      </c>
      <c r="O4395">
        <f t="shared" si="467"/>
        <v>0</v>
      </c>
    </row>
    <row r="4396" spans="12:15" x14ac:dyDescent="0.3">
      <c r="L4396" t="str">
        <f t="shared" si="468"/>
        <v>Somero</v>
      </c>
      <c r="N4396" t="e">
        <f>VLOOKUP(M4396,spp!A:B,2,FALSE)</f>
        <v>#N/A</v>
      </c>
      <c r="O4396">
        <f t="shared" si="467"/>
        <v>0</v>
      </c>
    </row>
    <row r="4397" spans="12:15" x14ac:dyDescent="0.3">
      <c r="L4397" t="str">
        <f t="shared" si="468"/>
        <v>Somero</v>
      </c>
      <c r="N4397" t="e">
        <f>VLOOKUP(M4397,spp!A:B,2,FALSE)</f>
        <v>#N/A</v>
      </c>
      <c r="O4397">
        <f t="shared" si="467"/>
        <v>0</v>
      </c>
    </row>
    <row r="4398" spans="12:15" x14ac:dyDescent="0.3">
      <c r="L4398" t="str">
        <f t="shared" si="468"/>
        <v>Somero</v>
      </c>
      <c r="N4398" t="e">
        <f>VLOOKUP(M4398,spp!A:B,2,FALSE)</f>
        <v>#N/A</v>
      </c>
      <c r="O4398">
        <f t="shared" si="467"/>
        <v>0</v>
      </c>
    </row>
    <row r="4399" spans="12:15" x14ac:dyDescent="0.3">
      <c r="L4399" t="str">
        <f t="shared" si="468"/>
        <v>Somero</v>
      </c>
      <c r="N4399" t="e">
        <f>VLOOKUP(M4399,spp!A:B,2,FALSE)</f>
        <v>#N/A</v>
      </c>
      <c r="O4399">
        <f t="shared" si="467"/>
        <v>0</v>
      </c>
    </row>
    <row r="4400" spans="12:15" x14ac:dyDescent="0.3">
      <c r="L4400" t="str">
        <f t="shared" si="468"/>
        <v>Somero</v>
      </c>
      <c r="N4400" t="e">
        <f>VLOOKUP(M4400,spp!A:B,2,FALSE)</f>
        <v>#N/A</v>
      </c>
      <c r="O4400">
        <f t="shared" si="467"/>
        <v>0</v>
      </c>
    </row>
    <row r="4401" spans="12:15" x14ac:dyDescent="0.3">
      <c r="L4401" t="str">
        <f t="shared" si="468"/>
        <v>Somero</v>
      </c>
      <c r="N4401" t="e">
        <f>VLOOKUP(M4401,spp!A:B,2,FALSE)</f>
        <v>#N/A</v>
      </c>
      <c r="O4401">
        <f t="shared" si="467"/>
        <v>0</v>
      </c>
    </row>
    <row r="4402" spans="12:15" x14ac:dyDescent="0.3">
      <c r="L4402" t="str">
        <f t="shared" si="468"/>
        <v>Somero</v>
      </c>
      <c r="N4402" t="e">
        <f>VLOOKUP(M4402,spp!A:B,2,FALSE)</f>
        <v>#N/A</v>
      </c>
      <c r="O4402">
        <f t="shared" si="467"/>
        <v>0</v>
      </c>
    </row>
    <row r="4403" spans="12:15" x14ac:dyDescent="0.3">
      <c r="L4403" t="str">
        <f t="shared" si="468"/>
        <v>Somero</v>
      </c>
      <c r="N4403" t="e">
        <f>VLOOKUP(M4403,spp!A:B,2,FALSE)</f>
        <v>#N/A</v>
      </c>
      <c r="O4403">
        <f t="shared" si="467"/>
        <v>0</v>
      </c>
    </row>
    <row r="4404" spans="12:15" x14ac:dyDescent="0.3">
      <c r="L4404" t="str">
        <f t="shared" si="468"/>
        <v>Somero</v>
      </c>
      <c r="N4404" t="e">
        <f>VLOOKUP(M4404,spp!A:B,2,FALSE)</f>
        <v>#N/A</v>
      </c>
      <c r="O4404">
        <f t="shared" si="467"/>
        <v>0</v>
      </c>
    </row>
    <row r="4405" spans="12:15" x14ac:dyDescent="0.3">
      <c r="L4405" t="str">
        <f t="shared" si="468"/>
        <v>Somero</v>
      </c>
      <c r="N4405" t="e">
        <f>VLOOKUP(M4405,spp!A:B,2,FALSE)</f>
        <v>#N/A</v>
      </c>
      <c r="O4405">
        <f t="shared" si="467"/>
        <v>0</v>
      </c>
    </row>
    <row r="4406" spans="12:15" x14ac:dyDescent="0.3">
      <c r="L4406" t="str">
        <f t="shared" si="468"/>
        <v>Somero</v>
      </c>
      <c r="N4406" t="e">
        <f>VLOOKUP(M4406,spp!A:B,2,FALSE)</f>
        <v>#N/A</v>
      </c>
      <c r="O4406">
        <f t="shared" si="467"/>
        <v>0</v>
      </c>
    </row>
    <row r="4407" spans="12:15" x14ac:dyDescent="0.3">
      <c r="L4407" t="str">
        <f t="shared" si="468"/>
        <v>Somero</v>
      </c>
      <c r="N4407" t="e">
        <f>VLOOKUP(M4407,spp!A:B,2,FALSE)</f>
        <v>#N/A</v>
      </c>
      <c r="O4407">
        <f t="shared" si="467"/>
        <v>0</v>
      </c>
    </row>
    <row r="4408" spans="12:15" x14ac:dyDescent="0.3">
      <c r="L4408" t="str">
        <f t="shared" si="468"/>
        <v>Somero</v>
      </c>
      <c r="N4408" t="e">
        <f>VLOOKUP(M4408,spp!A:B,2,FALSE)</f>
        <v>#N/A</v>
      </c>
      <c r="O4408">
        <f t="shared" si="467"/>
        <v>0</v>
      </c>
    </row>
    <row r="4409" spans="12:15" x14ac:dyDescent="0.3">
      <c r="L4409" t="str">
        <f t="shared" si="468"/>
        <v>Somero</v>
      </c>
      <c r="N4409" t="e">
        <f>VLOOKUP(M4409,spp!A:B,2,FALSE)</f>
        <v>#N/A</v>
      </c>
      <c r="O4409">
        <f t="shared" si="467"/>
        <v>0</v>
      </c>
    </row>
    <row r="4410" spans="12:15" x14ac:dyDescent="0.3">
      <c r="L4410" t="str">
        <f t="shared" si="468"/>
        <v>Somero</v>
      </c>
      <c r="N4410" t="e">
        <f>VLOOKUP(M4410,spp!A:B,2,FALSE)</f>
        <v>#N/A</v>
      </c>
      <c r="O4410">
        <f t="shared" si="467"/>
        <v>0</v>
      </c>
    </row>
    <row r="4411" spans="12:15" x14ac:dyDescent="0.3">
      <c r="L4411" t="str">
        <f t="shared" si="468"/>
        <v>Somero</v>
      </c>
      <c r="N4411" t="e">
        <f>VLOOKUP(M4411,spp!A:B,2,FALSE)</f>
        <v>#N/A</v>
      </c>
      <c r="O4411">
        <f t="shared" si="467"/>
        <v>0</v>
      </c>
    </row>
    <row r="4412" spans="12:15" x14ac:dyDescent="0.3">
      <c r="L4412" t="str">
        <f t="shared" si="468"/>
        <v>Somero</v>
      </c>
      <c r="N4412" t="e">
        <f>VLOOKUP(M4412,spp!A:B,2,FALSE)</f>
        <v>#N/A</v>
      </c>
      <c r="O4412">
        <f t="shared" si="467"/>
        <v>0</v>
      </c>
    </row>
    <row r="4413" spans="12:15" x14ac:dyDescent="0.3">
      <c r="L4413" t="str">
        <f t="shared" si="468"/>
        <v>Somero</v>
      </c>
      <c r="N4413" t="e">
        <f>VLOOKUP(M4413,spp!A:B,2,FALSE)</f>
        <v>#N/A</v>
      </c>
      <c r="O4413">
        <f t="shared" si="467"/>
        <v>0</v>
      </c>
    </row>
    <row r="4414" spans="12:15" x14ac:dyDescent="0.3">
      <c r="L4414" t="str">
        <f t="shared" si="468"/>
        <v>Somero</v>
      </c>
      <c r="N4414" t="e">
        <f>VLOOKUP(M4414,spp!A:B,2,FALSE)</f>
        <v>#N/A</v>
      </c>
      <c r="O4414">
        <f t="shared" si="467"/>
        <v>0</v>
      </c>
    </row>
    <row r="4415" spans="12:15" x14ac:dyDescent="0.3">
      <c r="L4415" t="str">
        <f t="shared" si="468"/>
        <v>Somero</v>
      </c>
      <c r="N4415" t="e">
        <f>VLOOKUP(M4415,spp!A:B,2,FALSE)</f>
        <v>#N/A</v>
      </c>
      <c r="O4415">
        <f t="shared" si="467"/>
        <v>0</v>
      </c>
    </row>
    <row r="4416" spans="12:15" x14ac:dyDescent="0.3">
      <c r="L4416" t="str">
        <f t="shared" si="468"/>
        <v>Somero</v>
      </c>
      <c r="N4416" t="e">
        <f>VLOOKUP(M4416,spp!A:B,2,FALSE)</f>
        <v>#N/A</v>
      </c>
      <c r="O4416">
        <f t="shared" si="467"/>
        <v>0</v>
      </c>
    </row>
    <row r="4417" spans="12:15" x14ac:dyDescent="0.3">
      <c r="L4417" t="str">
        <f t="shared" si="468"/>
        <v>Somero</v>
      </c>
      <c r="N4417" t="e">
        <f>VLOOKUP(M4417,spp!A:B,2,FALSE)</f>
        <v>#N/A</v>
      </c>
      <c r="O4417">
        <f t="shared" si="467"/>
        <v>0</v>
      </c>
    </row>
    <row r="4418" spans="12:15" x14ac:dyDescent="0.3">
      <c r="L4418" t="str">
        <f t="shared" si="468"/>
        <v>Somero</v>
      </c>
      <c r="N4418" t="e">
        <f>VLOOKUP(M4418,spp!A:B,2,FALSE)</f>
        <v>#N/A</v>
      </c>
      <c r="O4418">
        <f t="shared" si="467"/>
        <v>0</v>
      </c>
    </row>
    <row r="4419" spans="12:15" x14ac:dyDescent="0.3">
      <c r="L4419" t="str">
        <f t="shared" si="468"/>
        <v>Somero</v>
      </c>
      <c r="N4419" t="e">
        <f>VLOOKUP(M4419,spp!A:B,2,FALSE)</f>
        <v>#N/A</v>
      </c>
      <c r="O4419">
        <f t="shared" si="467"/>
        <v>0</v>
      </c>
    </row>
    <row r="4420" spans="12:15" x14ac:dyDescent="0.3">
      <c r="L4420" t="str">
        <f t="shared" si="468"/>
        <v>Somero</v>
      </c>
      <c r="N4420" t="e">
        <f>VLOOKUP(M4420,spp!A:B,2,FALSE)</f>
        <v>#N/A</v>
      </c>
      <c r="O4420">
        <f t="shared" si="467"/>
        <v>0</v>
      </c>
    </row>
    <row r="4421" spans="12:15" x14ac:dyDescent="0.3">
      <c r="L4421" t="str">
        <f t="shared" si="468"/>
        <v>Somero</v>
      </c>
      <c r="N4421" t="e">
        <f>VLOOKUP(M4421,spp!A:B,2,FALSE)</f>
        <v>#N/A</v>
      </c>
      <c r="O4421">
        <f t="shared" si="467"/>
        <v>0</v>
      </c>
    </row>
    <row r="4422" spans="12:15" x14ac:dyDescent="0.3">
      <c r="L4422" t="str">
        <f t="shared" si="468"/>
        <v>Somero</v>
      </c>
      <c r="N4422" t="e">
        <f>VLOOKUP(M4422,spp!A:B,2,FALSE)</f>
        <v>#N/A</v>
      </c>
      <c r="O4422">
        <f t="shared" si="467"/>
        <v>0</v>
      </c>
    </row>
    <row r="4423" spans="12:15" x14ac:dyDescent="0.3">
      <c r="L4423" t="str">
        <f t="shared" si="468"/>
        <v>Somero</v>
      </c>
      <c r="N4423" t="e">
        <f>VLOOKUP(M4423,spp!A:B,2,FALSE)</f>
        <v>#N/A</v>
      </c>
      <c r="O4423">
        <f t="shared" si="467"/>
        <v>0</v>
      </c>
    </row>
    <row r="4424" spans="12:15" x14ac:dyDescent="0.3">
      <c r="L4424" t="str">
        <f t="shared" si="468"/>
        <v>Somero</v>
      </c>
      <c r="N4424" t="e">
        <f>VLOOKUP(M4424,spp!A:B,2,FALSE)</f>
        <v>#N/A</v>
      </c>
      <c r="O4424">
        <f t="shared" si="467"/>
        <v>0</v>
      </c>
    </row>
    <row r="4425" spans="12:15" x14ac:dyDescent="0.3">
      <c r="L4425" t="str">
        <f t="shared" si="468"/>
        <v>Somero</v>
      </c>
      <c r="N4425" t="e">
        <f>VLOOKUP(M4425,spp!A:B,2,FALSE)</f>
        <v>#N/A</v>
      </c>
      <c r="O4425">
        <f t="shared" si="467"/>
        <v>0</v>
      </c>
    </row>
    <row r="4426" spans="12:15" x14ac:dyDescent="0.3">
      <c r="L4426" t="str">
        <f t="shared" si="468"/>
        <v>Somero</v>
      </c>
      <c r="N4426" t="e">
        <f>VLOOKUP(M4426,spp!A:B,2,FALSE)</f>
        <v>#N/A</v>
      </c>
      <c r="O4426">
        <f t="shared" si="467"/>
        <v>0</v>
      </c>
    </row>
    <row r="4427" spans="12:15" x14ac:dyDescent="0.3">
      <c r="L4427" t="str">
        <f t="shared" si="468"/>
        <v>Somero</v>
      </c>
      <c r="N4427" t="e">
        <f>VLOOKUP(M4427,spp!A:B,2,FALSE)</f>
        <v>#N/A</v>
      </c>
      <c r="O4427">
        <f t="shared" si="467"/>
        <v>0</v>
      </c>
    </row>
    <row r="4428" spans="12:15" x14ac:dyDescent="0.3">
      <c r="L4428" t="str">
        <f t="shared" si="468"/>
        <v>Somero</v>
      </c>
      <c r="N4428" t="e">
        <f>VLOOKUP(M4428,spp!A:B,2,FALSE)</f>
        <v>#N/A</v>
      </c>
      <c r="O4428">
        <f t="shared" si="467"/>
        <v>0</v>
      </c>
    </row>
    <row r="4429" spans="12:15" x14ac:dyDescent="0.3">
      <c r="L4429" t="str">
        <f t="shared" si="468"/>
        <v>Somero</v>
      </c>
      <c r="N4429" t="e">
        <f>VLOOKUP(M4429,spp!A:B,2,FALSE)</f>
        <v>#N/A</v>
      </c>
      <c r="O4429">
        <f t="shared" si="467"/>
        <v>0</v>
      </c>
    </row>
    <row r="4430" spans="12:15" x14ac:dyDescent="0.3">
      <c r="L4430" t="str">
        <f t="shared" si="468"/>
        <v>Somero</v>
      </c>
      <c r="N4430" t="e">
        <f>VLOOKUP(M4430,spp!A:B,2,FALSE)</f>
        <v>#N/A</v>
      </c>
      <c r="O4430">
        <f t="shared" si="467"/>
        <v>0</v>
      </c>
    </row>
    <row r="4431" spans="12:15" x14ac:dyDescent="0.3">
      <c r="L4431" t="str">
        <f t="shared" si="468"/>
        <v>Somero</v>
      </c>
      <c r="N4431" t="e">
        <f>VLOOKUP(M4431,spp!A:B,2,FALSE)</f>
        <v>#N/A</v>
      </c>
      <c r="O4431">
        <f t="shared" si="467"/>
        <v>0</v>
      </c>
    </row>
    <row r="4432" spans="12:15" x14ac:dyDescent="0.3">
      <c r="L4432" t="str">
        <f t="shared" si="468"/>
        <v>Somero</v>
      </c>
      <c r="N4432" t="e">
        <f>VLOOKUP(M4432,spp!A:B,2,FALSE)</f>
        <v>#N/A</v>
      </c>
      <c r="O4432">
        <f t="shared" si="467"/>
        <v>0</v>
      </c>
    </row>
    <row r="4433" spans="12:15" x14ac:dyDescent="0.3">
      <c r="L4433" t="str">
        <f t="shared" si="468"/>
        <v>Somero</v>
      </c>
      <c r="N4433" t="e">
        <f>VLOOKUP(M4433,spp!A:B,2,FALSE)</f>
        <v>#N/A</v>
      </c>
      <c r="O4433">
        <f t="shared" si="467"/>
        <v>0</v>
      </c>
    </row>
    <row r="4434" spans="12:15" x14ac:dyDescent="0.3">
      <c r="L4434" t="str">
        <f t="shared" si="468"/>
        <v>Somero</v>
      </c>
      <c r="N4434" t="e">
        <f>VLOOKUP(M4434,spp!A:B,2,FALSE)</f>
        <v>#N/A</v>
      </c>
      <c r="O4434">
        <f t="shared" si="467"/>
        <v>0</v>
      </c>
    </row>
    <row r="4435" spans="12:15" x14ac:dyDescent="0.3">
      <c r="L4435" t="str">
        <f t="shared" si="468"/>
        <v>Somero</v>
      </c>
      <c r="N4435" t="e">
        <f>VLOOKUP(M4435,spp!A:B,2,FALSE)</f>
        <v>#N/A</v>
      </c>
      <c r="O4435">
        <f t="shared" si="467"/>
        <v>0</v>
      </c>
    </row>
    <row r="4436" spans="12:15" x14ac:dyDescent="0.3">
      <c r="L4436" t="str">
        <f t="shared" si="468"/>
        <v>Somero</v>
      </c>
      <c r="N4436" t="e">
        <f>VLOOKUP(M4436,spp!A:B,2,FALSE)</f>
        <v>#N/A</v>
      </c>
      <c r="O4436">
        <f t="shared" si="467"/>
        <v>0</v>
      </c>
    </row>
    <row r="4437" spans="12:15" x14ac:dyDescent="0.3">
      <c r="L4437" t="str">
        <f t="shared" si="468"/>
        <v>Somero</v>
      </c>
      <c r="N4437" t="e">
        <f>VLOOKUP(M4437,spp!A:B,2,FALSE)</f>
        <v>#N/A</v>
      </c>
      <c r="O4437">
        <f t="shared" si="467"/>
        <v>0</v>
      </c>
    </row>
    <row r="4438" spans="12:15" x14ac:dyDescent="0.3">
      <c r="L4438" t="str">
        <f t="shared" si="468"/>
        <v>Somero</v>
      </c>
      <c r="N4438" t="e">
        <f>VLOOKUP(M4438,spp!A:B,2,FALSE)</f>
        <v>#N/A</v>
      </c>
      <c r="O4438">
        <f t="shared" si="467"/>
        <v>0</v>
      </c>
    </row>
    <row r="4439" spans="12:15" x14ac:dyDescent="0.3">
      <c r="L4439" t="str">
        <f t="shared" si="468"/>
        <v>Somero</v>
      </c>
      <c r="N4439" t="e">
        <f>VLOOKUP(M4439,spp!A:B,2,FALSE)</f>
        <v>#N/A</v>
      </c>
      <c r="O4439">
        <f t="shared" si="467"/>
        <v>0</v>
      </c>
    </row>
    <row r="4440" spans="12:15" x14ac:dyDescent="0.3">
      <c r="L4440" t="str">
        <f t="shared" si="468"/>
        <v>Somero</v>
      </c>
      <c r="N4440" t="e">
        <f>VLOOKUP(M4440,spp!A:B,2,FALSE)</f>
        <v>#N/A</v>
      </c>
      <c r="O4440">
        <f t="shared" si="467"/>
        <v>0</v>
      </c>
    </row>
    <row r="4441" spans="12:15" x14ac:dyDescent="0.3">
      <c r="L4441" t="str">
        <f t="shared" si="468"/>
        <v>Somero</v>
      </c>
      <c r="N4441" t="e">
        <f>VLOOKUP(M4441,spp!A:B,2,FALSE)</f>
        <v>#N/A</v>
      </c>
      <c r="O4441">
        <f t="shared" si="467"/>
        <v>0</v>
      </c>
    </row>
    <row r="4442" spans="12:15" x14ac:dyDescent="0.3">
      <c r="L4442" t="str">
        <f t="shared" si="468"/>
        <v>Somero</v>
      </c>
      <c r="N4442" t="e">
        <f>VLOOKUP(M4442,spp!A:B,2,FALSE)</f>
        <v>#N/A</v>
      </c>
      <c r="O4442">
        <f t="shared" si="467"/>
        <v>0</v>
      </c>
    </row>
    <row r="4443" spans="12:15" x14ac:dyDescent="0.3">
      <c r="L4443" t="str">
        <f t="shared" si="468"/>
        <v>Somero</v>
      </c>
      <c r="N4443" t="e">
        <f>VLOOKUP(M4443,spp!A:B,2,FALSE)</f>
        <v>#N/A</v>
      </c>
      <c r="O4443">
        <f t="shared" ref="O4443:O4506" si="469">+SUM(P4443:AF4443)</f>
        <v>0</v>
      </c>
    </row>
    <row r="4444" spans="12:15" x14ac:dyDescent="0.3">
      <c r="L4444" t="str">
        <f t="shared" si="468"/>
        <v>Somero</v>
      </c>
      <c r="N4444" t="e">
        <f>VLOOKUP(M4444,spp!A:B,2,FALSE)</f>
        <v>#N/A</v>
      </c>
      <c r="O4444">
        <f t="shared" si="469"/>
        <v>0</v>
      </c>
    </row>
    <row r="4445" spans="12:15" x14ac:dyDescent="0.3">
      <c r="L4445" t="str">
        <f t="shared" si="468"/>
        <v>Somero</v>
      </c>
      <c r="N4445" t="e">
        <f>VLOOKUP(M4445,spp!A:B,2,FALSE)</f>
        <v>#N/A</v>
      </c>
      <c r="O4445">
        <f t="shared" si="469"/>
        <v>0</v>
      </c>
    </row>
    <row r="4446" spans="12:15" x14ac:dyDescent="0.3">
      <c r="L4446" t="str">
        <f t="shared" si="468"/>
        <v>Somero</v>
      </c>
      <c r="N4446" t="e">
        <f>VLOOKUP(M4446,spp!A:B,2,FALSE)</f>
        <v>#N/A</v>
      </c>
      <c r="O4446">
        <f t="shared" si="469"/>
        <v>0</v>
      </c>
    </row>
    <row r="4447" spans="12:15" x14ac:dyDescent="0.3">
      <c r="L4447" t="str">
        <f t="shared" si="468"/>
        <v>Somero</v>
      </c>
      <c r="N4447" t="e">
        <f>VLOOKUP(M4447,spp!A:B,2,FALSE)</f>
        <v>#N/A</v>
      </c>
      <c r="O4447">
        <f t="shared" si="469"/>
        <v>0</v>
      </c>
    </row>
    <row r="4448" spans="12:15" x14ac:dyDescent="0.3">
      <c r="L4448" t="str">
        <f t="shared" si="468"/>
        <v>Somero</v>
      </c>
      <c r="N4448" t="e">
        <f>VLOOKUP(M4448,spp!A:B,2,FALSE)</f>
        <v>#N/A</v>
      </c>
      <c r="O4448">
        <f t="shared" si="469"/>
        <v>0</v>
      </c>
    </row>
    <row r="4449" spans="1:45" x14ac:dyDescent="0.3">
      <c r="L4449" t="str">
        <f t="shared" si="468"/>
        <v>Somero</v>
      </c>
      <c r="N4449" t="e">
        <f>VLOOKUP(M4449,spp!A:B,2,FALSE)</f>
        <v>#N/A</v>
      </c>
      <c r="O4449">
        <f t="shared" si="469"/>
        <v>0</v>
      </c>
    </row>
    <row r="4450" spans="1:45" x14ac:dyDescent="0.3">
      <c r="L4450" t="str">
        <f t="shared" si="468"/>
        <v>Somero</v>
      </c>
      <c r="N4450" t="e">
        <f>VLOOKUP(M4450,spp!A:B,2,FALSE)</f>
        <v>#N/A</v>
      </c>
      <c r="O4450">
        <f t="shared" si="469"/>
        <v>0</v>
      </c>
    </row>
    <row r="4451" spans="1:45" x14ac:dyDescent="0.3">
      <c r="L4451" t="str">
        <f t="shared" si="468"/>
        <v>Somero</v>
      </c>
      <c r="N4451" t="e">
        <f>VLOOKUP(M4451,spp!A:B,2,FALSE)</f>
        <v>#N/A</v>
      </c>
      <c r="O4451">
        <f t="shared" si="469"/>
        <v>0</v>
      </c>
    </row>
    <row r="4452" spans="1:45" x14ac:dyDescent="0.3">
      <c r="L4452" t="str">
        <f t="shared" si="468"/>
        <v>Somero</v>
      </c>
      <c r="N4452" t="e">
        <f>VLOOKUP(M4452,spp!A:B,2,FALSE)</f>
        <v>#N/A</v>
      </c>
      <c r="O4452">
        <f t="shared" si="469"/>
        <v>0</v>
      </c>
    </row>
    <row r="4453" spans="1:45" x14ac:dyDescent="0.3">
      <c r="L4453" t="str">
        <f t="shared" ref="L4453:L4516" si="470">IF(K4453&gt;6,"Profundo","Somero")</f>
        <v>Somero</v>
      </c>
      <c r="N4453" t="e">
        <f>VLOOKUP(M4453,spp!A:B,2,FALSE)</f>
        <v>#N/A</v>
      </c>
      <c r="O4453">
        <f t="shared" si="469"/>
        <v>0</v>
      </c>
    </row>
    <row r="4454" spans="1:45" x14ac:dyDescent="0.3">
      <c r="L4454" t="str">
        <f t="shared" si="470"/>
        <v>Somero</v>
      </c>
      <c r="N4454" t="e">
        <f>VLOOKUP(M4454,spp!A:B,2,FALSE)</f>
        <v>#N/A</v>
      </c>
      <c r="O4454">
        <f t="shared" si="469"/>
        <v>0</v>
      </c>
    </row>
    <row r="4455" spans="1:45" x14ac:dyDescent="0.3">
      <c r="A4455">
        <v>41</v>
      </c>
      <c r="B4455" s="2" t="s">
        <v>1176</v>
      </c>
      <c r="C4455" s="2" t="s">
        <v>1177</v>
      </c>
      <c r="D4455" s="2" t="s">
        <v>1333</v>
      </c>
      <c r="E4455" s="2" t="s">
        <v>985</v>
      </c>
      <c r="F4455">
        <v>1</v>
      </c>
      <c r="G4455" s="1">
        <v>41695</v>
      </c>
      <c r="H4455" s="61">
        <v>2014</v>
      </c>
      <c r="I4455" s="5" t="s">
        <v>1424</v>
      </c>
      <c r="K4455" s="66">
        <v>6.4</v>
      </c>
      <c r="L4455" t="str">
        <f t="shared" si="470"/>
        <v>Profundo</v>
      </c>
      <c r="M4455" s="2" t="s">
        <v>1081</v>
      </c>
      <c r="N4455" t="str">
        <f>VLOOKUP(M4455,spp!A:B,2,FALSE)</f>
        <v>Triaenodon obesus</v>
      </c>
      <c r="O4455">
        <f t="shared" si="469"/>
        <v>3</v>
      </c>
      <c r="Z4455">
        <v>2</v>
      </c>
      <c r="AB4455">
        <v>1</v>
      </c>
      <c r="AJ4455">
        <f>VLOOKUP(M4455,spp!A:C,3,FALSE)</f>
        <v>1.5E-3</v>
      </c>
      <c r="AK4455">
        <f>VLOOKUP(M4455,spp!A:D,4,FALSE)</f>
        <v>3</v>
      </c>
      <c r="AL4455">
        <f t="shared" ref="AL4455:AL4518" si="471">((AJ4455*$P$2^AK4455)*P4455)+((AJ4455*$Q$2^AK4455)*Q4455)+((AJ4455*$R$2^AK4455)*R4455)+((AJ4455*$S$2^AK4455)*S4455)+((AJ4455*$T$2^AK4455)*T4455)+((AJ4455*$U$2^AK4455)*U4455)+((AJ4455*$V$2^AK4455)*V4455)+((AJ4455*$W$2^AK4455)*W4455)+((AJ4455*$X$2^AK4455)*X4455)+((AJ4455*$Y$2^AK4455)*Y4455)+((AJ4455*$Z$2^AK4455)*Z4455)+((AJ4455*$AA$2^AK4455)*AA4455)+((AJ4455*$AB$2^AK4455)*AB4455)+ ((AJ4455*$AC$2^AK4455)*AC4455)+((AJ4455*$AD$2^AK4455)*AD4455)+((AJ4455*$AE$2^AK4455)*AE4455)+((AJ4455*$AF$2^AK4455)*AF4455)+((AJ4455*$AG$2^AK4455)*AG4455)+((AJ4455*$AH$2^AK4455)*AH4455)</f>
        <v>3978.1171875</v>
      </c>
      <c r="AM4455">
        <f t="shared" ref="AM4455:AM4518" si="472">AL4455/40</f>
        <v>99.452929687500003</v>
      </c>
      <c r="AN4455">
        <f t="shared" ref="AN4455:AN4518" si="473">AM4455*10</f>
        <v>994.529296875</v>
      </c>
      <c r="AO4455">
        <f t="shared" ref="AO4455:AO4518" si="474">AN4455/1000</f>
        <v>0.99452929687500002</v>
      </c>
      <c r="AP4455">
        <f t="shared" ref="AP4455:AP4518" si="475">O4455/$C$1</f>
        <v>0.06</v>
      </c>
      <c r="AQ4455">
        <f>VLOOKUP(M4455,spp!A:H,8,FALSE)</f>
        <v>4.2</v>
      </c>
      <c r="AR4455" t="str">
        <f>VLOOKUP(M4455,spp!A:K,10,FALSE)</f>
        <v>Depredador Tope</v>
      </c>
      <c r="AS4455" t="str">
        <f>VLOOKUP(M4455,spp!A:L,12,FALSE)</f>
        <v>NT</v>
      </c>
    </row>
    <row r="4456" spans="1:45" x14ac:dyDescent="0.3">
      <c r="A4456">
        <v>41</v>
      </c>
      <c r="B4456" s="2" t="s">
        <v>1176</v>
      </c>
      <c r="C4456" s="2" t="s">
        <v>1177</v>
      </c>
      <c r="D4456" s="2" t="s">
        <v>1333</v>
      </c>
      <c r="E4456" s="2" t="s">
        <v>985</v>
      </c>
      <c r="F4456">
        <v>1</v>
      </c>
      <c r="G4456" s="1">
        <v>41695</v>
      </c>
      <c r="H4456" s="61">
        <v>2014</v>
      </c>
      <c r="I4456" s="5" t="s">
        <v>1424</v>
      </c>
      <c r="K4456" s="66">
        <v>6.4</v>
      </c>
      <c r="L4456" t="str">
        <f t="shared" si="470"/>
        <v>Profundo</v>
      </c>
      <c r="M4456" s="2" t="s">
        <v>1037</v>
      </c>
      <c r="N4456" t="str">
        <f>VLOOKUP(M4456,spp!A:B,2,FALSE)</f>
        <v>Prionurus laticlavius</v>
      </c>
      <c r="O4456">
        <f t="shared" si="469"/>
        <v>1</v>
      </c>
      <c r="T4456">
        <v>1</v>
      </c>
      <c r="AJ4456" t="str">
        <f>VLOOKUP(M4456,spp!A:C,3,FALSE)</f>
        <v>0.19800000000000001</v>
      </c>
      <c r="AK4456">
        <f>VLOOKUP(M4456,spp!A:D,4,FALSE)</f>
        <v>2.504</v>
      </c>
      <c r="AL4456">
        <f t="shared" si="471"/>
        <v>626.76822624524254</v>
      </c>
      <c r="AM4456">
        <f t="shared" si="472"/>
        <v>15.669205656131064</v>
      </c>
      <c r="AN4456">
        <f t="shared" si="473"/>
        <v>156.69205656131064</v>
      </c>
      <c r="AO4456">
        <f t="shared" si="474"/>
        <v>0.15669205656131063</v>
      </c>
      <c r="AP4456">
        <f t="shared" si="475"/>
        <v>0.02</v>
      </c>
      <c r="AQ4456">
        <f>VLOOKUP(M4456,spp!A:H,8,FALSE)</f>
        <v>2.7</v>
      </c>
      <c r="AR4456" t="str">
        <f>VLOOKUP(M4456,spp!A:K,10,FALSE)</f>
        <v>Herbívoro</v>
      </c>
      <c r="AS4456" t="str">
        <f>VLOOKUP(M4456,spp!A:L,12,FALSE)</f>
        <v>LC</v>
      </c>
    </row>
    <row r="4457" spans="1:45" x14ac:dyDescent="0.3">
      <c r="A4457">
        <v>41</v>
      </c>
      <c r="B4457" s="2" t="s">
        <v>1176</v>
      </c>
      <c r="C4457" s="2" t="s">
        <v>1177</v>
      </c>
      <c r="D4457" s="2" t="s">
        <v>1333</v>
      </c>
      <c r="E4457" s="2" t="s">
        <v>985</v>
      </c>
      <c r="F4457">
        <v>1</v>
      </c>
      <c r="G4457" s="1">
        <v>41695</v>
      </c>
      <c r="H4457" s="61">
        <v>2014</v>
      </c>
      <c r="I4457" s="5" t="s">
        <v>1424</v>
      </c>
      <c r="K4457" s="66">
        <v>6.4</v>
      </c>
      <c r="L4457" t="str">
        <f t="shared" si="470"/>
        <v>Profundo</v>
      </c>
      <c r="M4457" s="2" t="s">
        <v>1194</v>
      </c>
      <c r="N4457" t="str">
        <f>VLOOKUP(M4457,spp!A:B,2,FALSE)</f>
        <v>Stegastes arcifrons</v>
      </c>
      <c r="O4457">
        <f t="shared" si="469"/>
        <v>32</v>
      </c>
      <c r="P4457">
        <v>30</v>
      </c>
      <c r="Q4457">
        <v>2</v>
      </c>
      <c r="AJ4457">
        <f>VLOOKUP(M4457,spp!A:C,3,FALSE)</f>
        <v>3.49E-2</v>
      </c>
      <c r="AK4457">
        <f>VLOOKUP(M4457,spp!A:D,4,FALSE)</f>
        <v>2</v>
      </c>
      <c r="AL4457">
        <f t="shared" si="471"/>
        <v>10.47</v>
      </c>
      <c r="AM4457">
        <f t="shared" si="472"/>
        <v>0.26175000000000004</v>
      </c>
      <c r="AN4457">
        <f t="shared" si="473"/>
        <v>2.6175000000000006</v>
      </c>
      <c r="AO4457">
        <f t="shared" si="474"/>
        <v>2.6175000000000005E-3</v>
      </c>
      <c r="AP4457">
        <f t="shared" si="475"/>
        <v>0.64</v>
      </c>
      <c r="AQ4457">
        <f>VLOOKUP(M4457,spp!A:H,8,FALSE)</f>
        <v>2.97</v>
      </c>
      <c r="AR4457" t="str">
        <f>VLOOKUP(M4457,spp!A:K,10,FALSE)</f>
        <v>Herbívoro</v>
      </c>
      <c r="AS4457" t="str">
        <f>VLOOKUP(M4457,spp!A:L,12,FALSE)</f>
        <v>LC</v>
      </c>
    </row>
    <row r="4458" spans="1:45" x14ac:dyDescent="0.3">
      <c r="A4458">
        <v>41</v>
      </c>
      <c r="B4458" s="2" t="s">
        <v>1176</v>
      </c>
      <c r="C4458" s="2" t="s">
        <v>1177</v>
      </c>
      <c r="D4458" s="2" t="s">
        <v>1333</v>
      </c>
      <c r="E4458" s="2" t="s">
        <v>985</v>
      </c>
      <c r="F4458">
        <v>1</v>
      </c>
      <c r="G4458" s="1">
        <v>41695</v>
      </c>
      <c r="H4458" s="61">
        <v>2014</v>
      </c>
      <c r="I4458" s="5" t="s">
        <v>1424</v>
      </c>
      <c r="K4458" s="66">
        <v>6.4</v>
      </c>
      <c r="L4458" t="str">
        <f t="shared" si="470"/>
        <v>Profundo</v>
      </c>
      <c r="M4458" s="2" t="s">
        <v>1141</v>
      </c>
      <c r="N4458" t="str">
        <f>VLOOKUP(M4458,spp!A:B,2,FALSE)</f>
        <v>Halichoeres discolor</v>
      </c>
      <c r="O4458">
        <f t="shared" si="469"/>
        <v>20</v>
      </c>
      <c r="Q4458">
        <v>20</v>
      </c>
      <c r="AJ4458">
        <f>VLOOKUP(M4458,spp!A:C,3,FALSE)</f>
        <v>0.01</v>
      </c>
      <c r="AK4458">
        <f>VLOOKUP(M4458,spp!A:D,4,FALSE)</f>
        <v>3.04</v>
      </c>
      <c r="AL4458">
        <f t="shared" si="471"/>
        <v>91.456849420474356</v>
      </c>
      <c r="AM4458">
        <f t="shared" si="472"/>
        <v>2.2864212355118587</v>
      </c>
      <c r="AN4458">
        <f t="shared" si="473"/>
        <v>22.864212355118589</v>
      </c>
      <c r="AO4458">
        <f t="shared" si="474"/>
        <v>2.2864212355118589E-2</v>
      </c>
      <c r="AP4458">
        <f t="shared" si="475"/>
        <v>0.4</v>
      </c>
      <c r="AQ4458">
        <f>VLOOKUP(M4458,spp!A:H,8,FALSE)</f>
        <v>3.4</v>
      </c>
      <c r="AR4458" t="str">
        <f>VLOOKUP(M4458,spp!A:K,10,FALSE)</f>
        <v>Depredador</v>
      </c>
      <c r="AS4458" t="str">
        <f>VLOOKUP(M4458,spp!A:L,12,FALSE)</f>
        <v>VU</v>
      </c>
    </row>
    <row r="4459" spans="1:45" x14ac:dyDescent="0.3">
      <c r="A4459">
        <v>41</v>
      </c>
      <c r="B4459" s="2" t="s">
        <v>1176</v>
      </c>
      <c r="C4459" s="2" t="s">
        <v>1177</v>
      </c>
      <c r="D4459" s="2" t="s">
        <v>1333</v>
      </c>
      <c r="E4459" s="2" t="s">
        <v>985</v>
      </c>
      <c r="F4459">
        <v>1</v>
      </c>
      <c r="G4459" s="1">
        <v>41695</v>
      </c>
      <c r="H4459" s="61">
        <v>2014</v>
      </c>
      <c r="I4459" s="5" t="s">
        <v>1424</v>
      </c>
      <c r="K4459" s="66">
        <v>6.4</v>
      </c>
      <c r="L4459" t="str">
        <f t="shared" si="470"/>
        <v>Profundo</v>
      </c>
      <c r="M4459" s="2" t="s">
        <v>1047</v>
      </c>
      <c r="N4459" t="str">
        <f>VLOOKUP(M4459,spp!A:B,2,FALSE)</f>
        <v>Scarus rubroviolaceus</v>
      </c>
      <c r="O4459">
        <f t="shared" si="469"/>
        <v>6</v>
      </c>
      <c r="U4459">
        <v>2</v>
      </c>
      <c r="W4459">
        <v>4</v>
      </c>
      <c r="AJ4459">
        <f>VLOOKUP(M4459,spp!A:C,3,FALSE)</f>
        <v>1</v>
      </c>
      <c r="AK4459">
        <f>VLOOKUP(M4459,spp!A:D,4,FALSE)</f>
        <v>3.109</v>
      </c>
      <c r="AL4459">
        <f t="shared" si="471"/>
        <v>1156363.6224574805</v>
      </c>
      <c r="AM4459">
        <f t="shared" si="472"/>
        <v>28909.090561437013</v>
      </c>
      <c r="AN4459">
        <f t="shared" si="473"/>
        <v>289090.90561437013</v>
      </c>
      <c r="AO4459">
        <f t="shared" si="474"/>
        <v>289.09090561437012</v>
      </c>
      <c r="AP4459">
        <f t="shared" si="475"/>
        <v>0.12</v>
      </c>
      <c r="AQ4459">
        <f>VLOOKUP(M4459,spp!A:H,8,FALSE)</f>
        <v>2</v>
      </c>
      <c r="AR4459" t="str">
        <f>VLOOKUP(M4459,spp!A:K,10,FALSE)</f>
        <v>Herbívoro</v>
      </c>
      <c r="AS4459" t="str">
        <f>VLOOKUP(M4459,spp!A:L,12,FALSE)</f>
        <v>LC</v>
      </c>
    </row>
    <row r="4460" spans="1:45" x14ac:dyDescent="0.3">
      <c r="A4460">
        <v>41</v>
      </c>
      <c r="B4460" s="2" t="s">
        <v>1176</v>
      </c>
      <c r="C4460" s="2" t="s">
        <v>1177</v>
      </c>
      <c r="D4460" s="2" t="s">
        <v>1333</v>
      </c>
      <c r="E4460" s="2" t="s">
        <v>985</v>
      </c>
      <c r="F4460">
        <v>1</v>
      </c>
      <c r="G4460" s="1">
        <v>41695</v>
      </c>
      <c r="H4460" s="61">
        <v>2014</v>
      </c>
      <c r="I4460" s="5" t="s">
        <v>1424</v>
      </c>
      <c r="K4460" s="66">
        <v>6.4</v>
      </c>
      <c r="L4460" t="str">
        <f t="shared" si="470"/>
        <v>Profundo</v>
      </c>
      <c r="M4460" s="2" t="s">
        <v>1028</v>
      </c>
      <c r="N4460" t="str">
        <f>VLOOKUP(M4460,spp!A:B,2,FALSE)</f>
        <v>Thalassoma lucasanum</v>
      </c>
      <c r="O4460">
        <f t="shared" si="469"/>
        <v>200</v>
      </c>
      <c r="P4460">
        <v>200</v>
      </c>
      <c r="AJ4460">
        <f>VLOOKUP(M4460,spp!A:C,3,FALSE)</f>
        <v>1.261E-2</v>
      </c>
      <c r="AK4460">
        <f>VLOOKUP(M4460,spp!A:D,4,FALSE)</f>
        <v>2</v>
      </c>
      <c r="AL4460">
        <f t="shared" si="471"/>
        <v>15.762499999999999</v>
      </c>
      <c r="AM4460">
        <f t="shared" si="472"/>
        <v>0.39406249999999998</v>
      </c>
      <c r="AN4460">
        <f t="shared" si="473"/>
        <v>3.9406249999999998</v>
      </c>
      <c r="AO4460">
        <f t="shared" si="474"/>
        <v>3.9406249999999997E-3</v>
      </c>
      <c r="AP4460">
        <f t="shared" si="475"/>
        <v>4</v>
      </c>
      <c r="AQ4460">
        <f>VLOOKUP(M4460,spp!A:H,8,FALSE)</f>
        <v>3.5</v>
      </c>
      <c r="AR4460" t="str">
        <f>VLOOKUP(M4460,spp!A:K,10,FALSE)</f>
        <v>Depredador</v>
      </c>
      <c r="AS4460" t="str">
        <f>VLOOKUP(M4460,spp!A:L,12,FALSE)</f>
        <v>LC</v>
      </c>
    </row>
    <row r="4461" spans="1:45" x14ac:dyDescent="0.3">
      <c r="A4461">
        <v>41</v>
      </c>
      <c r="B4461" s="2" t="s">
        <v>1176</v>
      </c>
      <c r="C4461" s="2" t="s">
        <v>1177</v>
      </c>
      <c r="D4461" s="2" t="s">
        <v>1333</v>
      </c>
      <c r="E4461" s="2" t="s">
        <v>985</v>
      </c>
      <c r="F4461">
        <v>1</v>
      </c>
      <c r="G4461" s="1">
        <v>41695</v>
      </c>
      <c r="H4461" s="61">
        <v>2014</v>
      </c>
      <c r="I4461" s="5" t="s">
        <v>1424</v>
      </c>
      <c r="K4461" s="66">
        <v>6.4</v>
      </c>
      <c r="L4461" t="str">
        <f t="shared" si="470"/>
        <v>Profundo</v>
      </c>
      <c r="M4461" s="2" t="s">
        <v>1079</v>
      </c>
      <c r="N4461" t="str">
        <f>VLOOKUP(M4461,spp!A:B,2,FALSE)</f>
        <v>Cirrhitichthys oxycephalus</v>
      </c>
      <c r="O4461">
        <f t="shared" si="469"/>
        <v>2</v>
      </c>
      <c r="P4461">
        <v>2</v>
      </c>
      <c r="AJ4461">
        <f>VLOOKUP(M4461,spp!A:C,3,FALSE)</f>
        <v>3.32E-2</v>
      </c>
      <c r="AK4461">
        <f>VLOOKUP(M4461,spp!A:D,4,FALSE)</f>
        <v>3</v>
      </c>
      <c r="AL4461">
        <f t="shared" si="471"/>
        <v>1.0375000000000001</v>
      </c>
      <c r="AM4461">
        <f t="shared" si="472"/>
        <v>2.5937500000000002E-2</v>
      </c>
      <c r="AN4461">
        <f t="shared" si="473"/>
        <v>0.25937500000000002</v>
      </c>
      <c r="AO4461">
        <f t="shared" si="474"/>
        <v>2.59375E-4</v>
      </c>
      <c r="AP4461">
        <f t="shared" si="475"/>
        <v>0.04</v>
      </c>
      <c r="AQ4461">
        <f>VLOOKUP(M4461,spp!A:H,8,FALSE)</f>
        <v>3.9</v>
      </c>
      <c r="AR4461" t="str">
        <f>VLOOKUP(M4461,spp!A:K,10,FALSE)</f>
        <v>Depredador</v>
      </c>
      <c r="AS4461" t="str">
        <f>VLOOKUP(M4461,spp!A:L,12,FALSE)</f>
        <v>NE</v>
      </c>
    </row>
    <row r="4462" spans="1:45" x14ac:dyDescent="0.3">
      <c r="A4462">
        <v>41</v>
      </c>
      <c r="B4462" s="2" t="s">
        <v>1176</v>
      </c>
      <c r="C4462" s="2" t="s">
        <v>1177</v>
      </c>
      <c r="D4462" s="2" t="s">
        <v>1333</v>
      </c>
      <c r="E4462" s="2" t="s">
        <v>985</v>
      </c>
      <c r="F4462">
        <v>1</v>
      </c>
      <c r="G4462" s="1">
        <v>41695</v>
      </c>
      <c r="H4462" s="61">
        <v>2014</v>
      </c>
      <c r="I4462" s="5" t="s">
        <v>1424</v>
      </c>
      <c r="K4462" s="66">
        <v>6.4</v>
      </c>
      <c r="L4462" t="str">
        <f t="shared" si="470"/>
        <v>Profundo</v>
      </c>
      <c r="M4462" s="2" t="s">
        <v>1062</v>
      </c>
      <c r="N4462" t="str">
        <f>VLOOKUP(M4462,spp!A:B,2,FALSE)</f>
        <v>Paranthias colonus</v>
      </c>
      <c r="O4462">
        <f t="shared" si="469"/>
        <v>100</v>
      </c>
      <c r="S4462">
        <v>100</v>
      </c>
      <c r="AJ4462">
        <f>VLOOKUP(M4462,spp!A:C,3,FALSE)</f>
        <v>1.485E-2</v>
      </c>
      <c r="AK4462">
        <f>VLOOKUP(M4462,spp!A:D,4,FALSE)</f>
        <v>2</v>
      </c>
      <c r="AL4462">
        <f t="shared" si="471"/>
        <v>454.78125</v>
      </c>
      <c r="AM4462">
        <f t="shared" si="472"/>
        <v>11.36953125</v>
      </c>
      <c r="AN4462">
        <f t="shared" si="473"/>
        <v>113.6953125</v>
      </c>
      <c r="AO4462">
        <f t="shared" si="474"/>
        <v>0.11369531250000001</v>
      </c>
      <c r="AP4462">
        <f t="shared" si="475"/>
        <v>2</v>
      </c>
      <c r="AQ4462">
        <f>VLOOKUP(M4462,spp!A:H,8,FALSE)</f>
        <v>3.8</v>
      </c>
      <c r="AR4462" t="str">
        <f>VLOOKUP(M4462,spp!A:K,10,FALSE)</f>
        <v>Planctívoro</v>
      </c>
      <c r="AS4462" t="str">
        <f>VLOOKUP(M4462,spp!A:L,12,FALSE)</f>
        <v>LC</v>
      </c>
    </row>
    <row r="4463" spans="1:45" x14ac:dyDescent="0.3">
      <c r="A4463">
        <v>41</v>
      </c>
      <c r="B4463" s="2" t="s">
        <v>1176</v>
      </c>
      <c r="C4463" s="2" t="s">
        <v>1177</v>
      </c>
      <c r="D4463" s="2" t="s">
        <v>1333</v>
      </c>
      <c r="E4463" s="2" t="s">
        <v>985</v>
      </c>
      <c r="F4463">
        <v>1</v>
      </c>
      <c r="G4463" s="1">
        <v>41695</v>
      </c>
      <c r="H4463" s="61">
        <v>2014</v>
      </c>
      <c r="I4463" s="5" t="s">
        <v>1424</v>
      </c>
      <c r="K4463" s="66">
        <v>6.4</v>
      </c>
      <c r="L4463" t="str">
        <f t="shared" si="470"/>
        <v>Profundo</v>
      </c>
      <c r="M4463" s="2" t="s">
        <v>1425</v>
      </c>
      <c r="N4463" t="str">
        <f>VLOOKUP(M4463,spp!A:B,2,FALSE)</f>
        <v>Trachinotus stilbe</v>
      </c>
      <c r="O4463">
        <f t="shared" si="469"/>
        <v>40</v>
      </c>
      <c r="T4463">
        <v>40</v>
      </c>
      <c r="AJ4463">
        <f>VLOOKUP(M4463,spp!A:C,3,FALSE)</f>
        <v>0</v>
      </c>
      <c r="AK4463">
        <f>VLOOKUP(M4463,spp!A:D,4,FALSE)</f>
        <v>0</v>
      </c>
      <c r="AL4463">
        <f t="shared" si="471"/>
        <v>0</v>
      </c>
      <c r="AM4463">
        <f t="shared" si="472"/>
        <v>0</v>
      </c>
      <c r="AN4463">
        <f t="shared" si="473"/>
        <v>0</v>
      </c>
      <c r="AO4463">
        <f t="shared" si="474"/>
        <v>0</v>
      </c>
      <c r="AP4463">
        <f t="shared" si="475"/>
        <v>0.8</v>
      </c>
      <c r="AQ4463">
        <f>VLOOKUP(M4463,spp!A:H,8,FALSE)</f>
        <v>0</v>
      </c>
      <c r="AR4463">
        <f>VLOOKUP(M4463,spp!A:K,10,FALSE)</f>
        <v>0</v>
      </c>
      <c r="AS4463">
        <f>VLOOKUP(M4463,spp!A:L,12,FALSE)</f>
        <v>0</v>
      </c>
    </row>
    <row r="4464" spans="1:45" x14ac:dyDescent="0.3">
      <c r="A4464">
        <v>41</v>
      </c>
      <c r="B4464" s="2" t="s">
        <v>1176</v>
      </c>
      <c r="C4464" s="2" t="s">
        <v>1177</v>
      </c>
      <c r="D4464" s="2" t="s">
        <v>1333</v>
      </c>
      <c r="E4464" s="2" t="s">
        <v>985</v>
      </c>
      <c r="F4464">
        <v>1</v>
      </c>
      <c r="G4464" s="1">
        <v>41695</v>
      </c>
      <c r="H4464" s="61">
        <v>2014</v>
      </c>
      <c r="I4464" s="5" t="s">
        <v>1424</v>
      </c>
      <c r="K4464" s="66">
        <v>6.4</v>
      </c>
      <c r="L4464" t="str">
        <f t="shared" si="470"/>
        <v>Profundo</v>
      </c>
      <c r="M4464" s="2" t="s">
        <v>1064</v>
      </c>
      <c r="N4464" t="str">
        <f>VLOOKUP(M4464,spp!A:B,2,FALSE)</f>
        <v>Zanclus cornutus</v>
      </c>
      <c r="O4464">
        <f t="shared" si="469"/>
        <v>3</v>
      </c>
      <c r="S4464">
        <v>3</v>
      </c>
      <c r="AJ4464">
        <f>VLOOKUP(M4464,spp!A:C,3,FALSE)</f>
        <v>1.47E-2</v>
      </c>
      <c r="AK4464">
        <f>VLOOKUP(M4464,spp!A:D,4,FALSE)</f>
        <v>3</v>
      </c>
      <c r="AL4464">
        <f t="shared" si="471"/>
        <v>236.34843749999999</v>
      </c>
      <c r="AM4464">
        <f t="shared" si="472"/>
        <v>5.9087109374999995</v>
      </c>
      <c r="AN4464">
        <f t="shared" si="473"/>
        <v>59.087109374999997</v>
      </c>
      <c r="AO4464">
        <f t="shared" si="474"/>
        <v>5.9087109374999995E-2</v>
      </c>
      <c r="AP4464">
        <f t="shared" si="475"/>
        <v>0.06</v>
      </c>
      <c r="AQ4464">
        <f>VLOOKUP(M4464,spp!A:H,8,FALSE)</f>
        <v>2.9</v>
      </c>
      <c r="AR4464" t="str">
        <f>VLOOKUP(M4464,spp!A:K,10,FALSE)</f>
        <v>Herbívoro</v>
      </c>
      <c r="AS4464" t="str">
        <f>VLOOKUP(M4464,spp!A:L,12,FALSE)</f>
        <v>NE</v>
      </c>
    </row>
    <row r="4465" spans="1:45" x14ac:dyDescent="0.3">
      <c r="A4465">
        <v>41</v>
      </c>
      <c r="B4465" s="2" t="s">
        <v>1176</v>
      </c>
      <c r="C4465" s="2" t="s">
        <v>1177</v>
      </c>
      <c r="D4465" s="2" t="s">
        <v>1333</v>
      </c>
      <c r="E4465" s="2" t="s">
        <v>985</v>
      </c>
      <c r="F4465">
        <v>1</v>
      </c>
      <c r="G4465" s="1">
        <v>41695</v>
      </c>
      <c r="H4465" s="61">
        <v>2014</v>
      </c>
      <c r="I4465" s="5" t="s">
        <v>1424</v>
      </c>
      <c r="K4465" s="66">
        <v>6.4</v>
      </c>
      <c r="L4465" t="str">
        <f t="shared" si="470"/>
        <v>Profundo</v>
      </c>
      <c r="M4465" s="2" t="s">
        <v>1080</v>
      </c>
      <c r="N4465" t="str">
        <f>VLOOKUP(M4465,spp!A:B,2,FALSE)</f>
        <v>Aulostomus chinensis</v>
      </c>
      <c r="O4465">
        <f t="shared" si="469"/>
        <v>2</v>
      </c>
      <c r="Y4465">
        <v>2</v>
      </c>
      <c r="AJ4465">
        <f>VLOOKUP(M4465,spp!A:C,3,FALSE)</f>
        <v>2</v>
      </c>
      <c r="AK4465">
        <f>VLOOKUP(M4465,spp!A:D,4,FALSE)</f>
        <v>3</v>
      </c>
      <c r="AL4465">
        <f t="shared" si="471"/>
        <v>1687500</v>
      </c>
      <c r="AM4465">
        <f t="shared" si="472"/>
        <v>42187.5</v>
      </c>
      <c r="AN4465">
        <f t="shared" si="473"/>
        <v>421875</v>
      </c>
      <c r="AO4465">
        <f t="shared" si="474"/>
        <v>421.875</v>
      </c>
      <c r="AP4465">
        <f t="shared" si="475"/>
        <v>0.04</v>
      </c>
      <c r="AQ4465">
        <f>VLOOKUP(M4465,spp!A:H,8,FALSE)</f>
        <v>3.9</v>
      </c>
      <c r="AR4465" t="str">
        <f>VLOOKUP(M4465,spp!A:K,10,FALSE)</f>
        <v>Depredador</v>
      </c>
      <c r="AS4465" t="str">
        <f>VLOOKUP(M4465,spp!A:L,12,FALSE)</f>
        <v>NE</v>
      </c>
    </row>
    <row r="4466" spans="1:45" x14ac:dyDescent="0.3">
      <c r="A4466">
        <v>41</v>
      </c>
      <c r="B4466" s="2" t="s">
        <v>1176</v>
      </c>
      <c r="C4466" s="2" t="s">
        <v>1177</v>
      </c>
      <c r="D4466" s="2" t="s">
        <v>1333</v>
      </c>
      <c r="E4466" s="2" t="s">
        <v>985</v>
      </c>
      <c r="F4466">
        <v>1</v>
      </c>
      <c r="G4466" s="1">
        <v>41695</v>
      </c>
      <c r="H4466" s="61">
        <v>2014</v>
      </c>
      <c r="I4466" s="5" t="s">
        <v>1424</v>
      </c>
      <c r="K4466" s="66">
        <v>6.4</v>
      </c>
      <c r="L4466" t="str">
        <f t="shared" si="470"/>
        <v>Profundo</v>
      </c>
      <c r="M4466" s="2" t="s">
        <v>1077</v>
      </c>
      <c r="N4466" t="str">
        <f>VLOOKUP(M4466,spp!A:B,2,FALSE)</f>
        <v>Fistularia commersonii</v>
      </c>
      <c r="O4466">
        <f t="shared" si="469"/>
        <v>1</v>
      </c>
      <c r="AA4466">
        <v>1</v>
      </c>
      <c r="AJ4466">
        <f>VLOOKUP(M4466,spp!A:C,3,FALSE)</f>
        <v>5</v>
      </c>
      <c r="AK4466">
        <f>VLOOKUP(M4466,spp!A:D,4,FALSE)</f>
        <v>3</v>
      </c>
      <c r="AL4466">
        <f t="shared" si="471"/>
        <v>4286875</v>
      </c>
      <c r="AM4466">
        <f t="shared" si="472"/>
        <v>107171.875</v>
      </c>
      <c r="AN4466">
        <f t="shared" si="473"/>
        <v>1071718.75</v>
      </c>
      <c r="AO4466">
        <f t="shared" si="474"/>
        <v>1071.71875</v>
      </c>
      <c r="AP4466">
        <f t="shared" si="475"/>
        <v>0.02</v>
      </c>
      <c r="AQ4466">
        <f>VLOOKUP(M4466,spp!A:H,8,FALSE)</f>
        <v>4.3</v>
      </c>
      <c r="AR4466" t="str">
        <f>VLOOKUP(M4466,spp!A:K,10,FALSE)</f>
        <v>Depredador Tope</v>
      </c>
      <c r="AS4466" t="str">
        <f>VLOOKUP(M4466,spp!A:L,12,FALSE)</f>
        <v>NE</v>
      </c>
    </row>
    <row r="4467" spans="1:45" x14ac:dyDescent="0.3">
      <c r="A4467">
        <v>41</v>
      </c>
      <c r="B4467" s="2" t="s">
        <v>1176</v>
      </c>
      <c r="C4467" s="2" t="s">
        <v>1177</v>
      </c>
      <c r="D4467" s="2" t="s">
        <v>1333</v>
      </c>
      <c r="E4467" s="2" t="s">
        <v>985</v>
      </c>
      <c r="F4467">
        <v>2</v>
      </c>
      <c r="G4467" s="1">
        <v>41695</v>
      </c>
      <c r="H4467" s="61">
        <v>2014</v>
      </c>
      <c r="I4467" s="5" t="s">
        <v>1424</v>
      </c>
      <c r="K4467" s="66">
        <v>6.8</v>
      </c>
      <c r="L4467" t="str">
        <f t="shared" si="470"/>
        <v>Profundo</v>
      </c>
      <c r="M4467" s="2" t="s">
        <v>1152</v>
      </c>
      <c r="N4467" t="str">
        <f>VLOOKUP(M4467,spp!A:B,2,FALSE)</f>
        <v>Serranus tico</v>
      </c>
      <c r="O4467">
        <f t="shared" si="469"/>
        <v>2</v>
      </c>
      <c r="P4467">
        <v>2</v>
      </c>
      <c r="AJ4467">
        <f>VLOOKUP(M4467,spp!A:C,3,FALSE)</f>
        <v>1.12E-2</v>
      </c>
      <c r="AK4467">
        <f>VLOOKUP(M4467,spp!A:D,4,FALSE)</f>
        <v>3.05</v>
      </c>
      <c r="AL4467">
        <f t="shared" si="471"/>
        <v>0.36640808224190302</v>
      </c>
      <c r="AM4467">
        <f t="shared" si="472"/>
        <v>9.1602020560475755E-3</v>
      </c>
      <c r="AN4467">
        <f t="shared" si="473"/>
        <v>9.1602020560475755E-2</v>
      </c>
      <c r="AO4467">
        <f t="shared" si="474"/>
        <v>9.1602020560475761E-5</v>
      </c>
      <c r="AP4467">
        <f t="shared" si="475"/>
        <v>0.04</v>
      </c>
      <c r="AQ4467">
        <f>VLOOKUP(M4467,spp!A:H,8,FALSE)</f>
        <v>3.6</v>
      </c>
      <c r="AR4467" t="str">
        <f>VLOOKUP(M4467,spp!A:K,10,FALSE)</f>
        <v>Depredador</v>
      </c>
      <c r="AS4467" t="str">
        <f>VLOOKUP(M4467,spp!A:L,12,FALSE)</f>
        <v>LC</v>
      </c>
    </row>
    <row r="4468" spans="1:45" x14ac:dyDescent="0.3">
      <c r="A4468">
        <v>41</v>
      </c>
      <c r="B4468" s="2" t="s">
        <v>1176</v>
      </c>
      <c r="C4468" s="2" t="s">
        <v>1177</v>
      </c>
      <c r="D4468" s="2" t="s">
        <v>1333</v>
      </c>
      <c r="E4468" s="2" t="s">
        <v>985</v>
      </c>
      <c r="F4468">
        <v>2</v>
      </c>
      <c r="G4468" s="1">
        <v>41695</v>
      </c>
      <c r="H4468" s="61">
        <v>2014</v>
      </c>
      <c r="I4468" s="5" t="s">
        <v>1424</v>
      </c>
      <c r="K4468" s="66">
        <v>6.8</v>
      </c>
      <c r="L4468" t="str">
        <f t="shared" si="470"/>
        <v>Profundo</v>
      </c>
      <c r="M4468" s="2" t="s">
        <v>1194</v>
      </c>
      <c r="N4468" t="str">
        <f>VLOOKUP(M4468,spp!A:B,2,FALSE)</f>
        <v>Stegastes arcifrons</v>
      </c>
      <c r="O4468">
        <f t="shared" si="469"/>
        <v>210</v>
      </c>
      <c r="P4468">
        <v>200</v>
      </c>
      <c r="Q4468">
        <v>10</v>
      </c>
      <c r="AJ4468">
        <f>VLOOKUP(M4468,spp!A:C,3,FALSE)</f>
        <v>3.49E-2</v>
      </c>
      <c r="AK4468">
        <f>VLOOKUP(M4468,spp!A:D,4,FALSE)</f>
        <v>2</v>
      </c>
      <c r="AL4468">
        <f t="shared" si="471"/>
        <v>63.256250000000001</v>
      </c>
      <c r="AM4468">
        <f t="shared" si="472"/>
        <v>1.5814062500000001</v>
      </c>
      <c r="AN4468">
        <f t="shared" si="473"/>
        <v>15.814062500000002</v>
      </c>
      <c r="AO4468">
        <f t="shared" si="474"/>
        <v>1.5814062500000003E-2</v>
      </c>
      <c r="AP4468">
        <f t="shared" si="475"/>
        <v>4.2</v>
      </c>
      <c r="AQ4468">
        <f>VLOOKUP(M4468,spp!A:H,8,FALSE)</f>
        <v>2.97</v>
      </c>
      <c r="AR4468" t="str">
        <f>VLOOKUP(M4468,spp!A:K,10,FALSE)</f>
        <v>Herbívoro</v>
      </c>
      <c r="AS4468" t="str">
        <f>VLOOKUP(M4468,spp!A:L,12,FALSE)</f>
        <v>LC</v>
      </c>
    </row>
    <row r="4469" spans="1:45" x14ac:dyDescent="0.3">
      <c r="A4469">
        <v>41</v>
      </c>
      <c r="B4469" s="2" t="s">
        <v>1176</v>
      </c>
      <c r="C4469" s="2" t="s">
        <v>1177</v>
      </c>
      <c r="D4469" s="2" t="s">
        <v>1333</v>
      </c>
      <c r="E4469" s="2" t="s">
        <v>985</v>
      </c>
      <c r="F4469">
        <v>2</v>
      </c>
      <c r="G4469" s="1">
        <v>41695</v>
      </c>
      <c r="H4469" s="61">
        <v>2014</v>
      </c>
      <c r="I4469" s="5" t="s">
        <v>1424</v>
      </c>
      <c r="K4469" s="66">
        <v>6.8</v>
      </c>
      <c r="L4469" t="str">
        <f t="shared" si="470"/>
        <v>Profundo</v>
      </c>
      <c r="M4469" s="2" t="s">
        <v>1080</v>
      </c>
      <c r="N4469" t="str">
        <f>VLOOKUP(M4469,spp!A:B,2,FALSE)</f>
        <v>Aulostomus chinensis</v>
      </c>
      <c r="O4469">
        <f t="shared" si="469"/>
        <v>5</v>
      </c>
      <c r="X4469">
        <v>4</v>
      </c>
      <c r="Y4469">
        <v>1</v>
      </c>
      <c r="AJ4469">
        <f>VLOOKUP(M4469,spp!A:C,3,FALSE)</f>
        <v>2</v>
      </c>
      <c r="AK4469">
        <f>VLOOKUP(M4469,spp!A:D,4,FALSE)</f>
        <v>3</v>
      </c>
      <c r="AL4469">
        <f t="shared" si="471"/>
        <v>3040750</v>
      </c>
      <c r="AM4469">
        <f t="shared" si="472"/>
        <v>76018.75</v>
      </c>
      <c r="AN4469">
        <f t="shared" si="473"/>
        <v>760187.5</v>
      </c>
      <c r="AO4469">
        <f t="shared" si="474"/>
        <v>760.1875</v>
      </c>
      <c r="AP4469">
        <f t="shared" si="475"/>
        <v>0.1</v>
      </c>
      <c r="AQ4469">
        <f>VLOOKUP(M4469,spp!A:H,8,FALSE)</f>
        <v>3.9</v>
      </c>
      <c r="AR4469" t="str">
        <f>VLOOKUP(M4469,spp!A:K,10,FALSE)</f>
        <v>Depredador</v>
      </c>
      <c r="AS4469" t="str">
        <f>VLOOKUP(M4469,spp!A:L,12,FALSE)</f>
        <v>NE</v>
      </c>
    </row>
    <row r="4470" spans="1:45" x14ac:dyDescent="0.3">
      <c r="A4470">
        <v>41</v>
      </c>
      <c r="B4470" s="2" t="s">
        <v>1176</v>
      </c>
      <c r="C4470" s="2" t="s">
        <v>1177</v>
      </c>
      <c r="D4470" s="2" t="s">
        <v>1333</v>
      </c>
      <c r="E4470" s="2" t="s">
        <v>985</v>
      </c>
      <c r="F4470">
        <v>2</v>
      </c>
      <c r="G4470" s="1">
        <v>41695</v>
      </c>
      <c r="H4470" s="61">
        <v>2014</v>
      </c>
      <c r="I4470" s="5" t="s">
        <v>1424</v>
      </c>
      <c r="K4470" s="66">
        <v>6.8</v>
      </c>
      <c r="L4470" t="str">
        <f t="shared" si="470"/>
        <v>Profundo</v>
      </c>
      <c r="M4470" s="2" t="s">
        <v>1081</v>
      </c>
      <c r="N4470" t="str">
        <f>VLOOKUP(M4470,spp!A:B,2,FALSE)</f>
        <v>Triaenodon obesus</v>
      </c>
      <c r="O4470">
        <f t="shared" si="469"/>
        <v>2</v>
      </c>
      <c r="W4470">
        <v>1</v>
      </c>
      <c r="AB4470">
        <v>1</v>
      </c>
      <c r="AJ4470">
        <f>VLOOKUP(M4470,spp!A:C,3,FALSE)</f>
        <v>1.5E-3</v>
      </c>
      <c r="AK4470">
        <f>VLOOKUP(M4470,spp!A:D,4,FALSE)</f>
        <v>3</v>
      </c>
      <c r="AL4470">
        <f t="shared" si="471"/>
        <v>2385.3046875</v>
      </c>
      <c r="AM4470">
        <f t="shared" si="472"/>
        <v>59.632617187500003</v>
      </c>
      <c r="AN4470">
        <f t="shared" si="473"/>
        <v>596.326171875</v>
      </c>
      <c r="AO4470">
        <f t="shared" si="474"/>
        <v>0.59632617187500003</v>
      </c>
      <c r="AP4470">
        <f t="shared" si="475"/>
        <v>0.04</v>
      </c>
      <c r="AQ4470">
        <f>VLOOKUP(M4470,spp!A:H,8,FALSE)</f>
        <v>4.2</v>
      </c>
      <c r="AR4470" t="str">
        <f>VLOOKUP(M4470,spp!A:K,10,FALSE)</f>
        <v>Depredador Tope</v>
      </c>
      <c r="AS4470" t="str">
        <f>VLOOKUP(M4470,spp!A:L,12,FALSE)</f>
        <v>NT</v>
      </c>
    </row>
    <row r="4471" spans="1:45" x14ac:dyDescent="0.3">
      <c r="A4471">
        <v>41</v>
      </c>
      <c r="B4471" s="2" t="s">
        <v>1176</v>
      </c>
      <c r="C4471" s="2" t="s">
        <v>1177</v>
      </c>
      <c r="D4471" s="2" t="s">
        <v>1333</v>
      </c>
      <c r="E4471" s="2" t="s">
        <v>985</v>
      </c>
      <c r="F4471">
        <v>2</v>
      </c>
      <c r="G4471" s="1">
        <v>41695</v>
      </c>
      <c r="H4471" s="61">
        <v>2014</v>
      </c>
      <c r="I4471" s="5" t="s">
        <v>1424</v>
      </c>
      <c r="K4471" s="66">
        <v>6.8</v>
      </c>
      <c r="L4471" t="str">
        <f t="shared" si="470"/>
        <v>Profundo</v>
      </c>
      <c r="M4471" s="2" t="s">
        <v>1141</v>
      </c>
      <c r="N4471" t="str">
        <f>VLOOKUP(M4471,spp!A:B,2,FALSE)</f>
        <v>Halichoeres discolor</v>
      </c>
      <c r="O4471">
        <f t="shared" si="469"/>
        <v>20</v>
      </c>
      <c r="Q4471">
        <v>20</v>
      </c>
      <c r="AJ4471">
        <f>VLOOKUP(M4471,spp!A:C,3,FALSE)</f>
        <v>0.01</v>
      </c>
      <c r="AK4471">
        <f>VLOOKUP(M4471,spp!A:D,4,FALSE)</f>
        <v>3.04</v>
      </c>
      <c r="AL4471">
        <f t="shared" si="471"/>
        <v>91.456849420474356</v>
      </c>
      <c r="AM4471">
        <f t="shared" si="472"/>
        <v>2.2864212355118587</v>
      </c>
      <c r="AN4471">
        <f t="shared" si="473"/>
        <v>22.864212355118589</v>
      </c>
      <c r="AO4471">
        <f t="shared" si="474"/>
        <v>2.2864212355118589E-2</v>
      </c>
      <c r="AP4471">
        <f t="shared" si="475"/>
        <v>0.4</v>
      </c>
      <c r="AQ4471">
        <f>VLOOKUP(M4471,spp!A:H,8,FALSE)</f>
        <v>3.4</v>
      </c>
      <c r="AR4471" t="str">
        <f>VLOOKUP(M4471,spp!A:K,10,FALSE)</f>
        <v>Depredador</v>
      </c>
      <c r="AS4471" t="str">
        <f>VLOOKUP(M4471,spp!A:L,12,FALSE)</f>
        <v>VU</v>
      </c>
    </row>
    <row r="4472" spans="1:45" x14ac:dyDescent="0.3">
      <c r="A4472">
        <v>41</v>
      </c>
      <c r="B4472" s="2" t="s">
        <v>1176</v>
      </c>
      <c r="C4472" s="2" t="s">
        <v>1177</v>
      </c>
      <c r="D4472" s="2" t="s">
        <v>1333</v>
      </c>
      <c r="E4472" s="2" t="s">
        <v>985</v>
      </c>
      <c r="F4472">
        <v>2</v>
      </c>
      <c r="G4472" s="1">
        <v>41695</v>
      </c>
      <c r="H4472" s="61">
        <v>2014</v>
      </c>
      <c r="I4472" s="5" t="s">
        <v>1424</v>
      </c>
      <c r="K4472" s="66">
        <v>6.8</v>
      </c>
      <c r="L4472" t="str">
        <f t="shared" si="470"/>
        <v>Profundo</v>
      </c>
      <c r="M4472" s="2" t="s">
        <v>1046</v>
      </c>
      <c r="N4472" t="str">
        <f>VLOOKUP(M4472,spp!A:B,2,FALSE)</f>
        <v>Arothron meleagris</v>
      </c>
      <c r="O4472">
        <f t="shared" si="469"/>
        <v>10</v>
      </c>
      <c r="T4472">
        <v>7</v>
      </c>
      <c r="U4472">
        <v>3</v>
      </c>
      <c r="AJ4472">
        <f>VLOOKUP(M4472,spp!A:C,3,FALSE)</f>
        <v>3</v>
      </c>
      <c r="AK4472">
        <f>VLOOKUP(M4472,spp!A:D,4,FALSE)</f>
        <v>2</v>
      </c>
      <c r="AL4472">
        <f t="shared" si="471"/>
        <v>24150</v>
      </c>
      <c r="AM4472">
        <f t="shared" si="472"/>
        <v>603.75</v>
      </c>
      <c r="AN4472">
        <f t="shared" si="473"/>
        <v>6037.5</v>
      </c>
      <c r="AO4472">
        <f t="shared" si="474"/>
        <v>6.0374999999999996</v>
      </c>
      <c r="AP4472">
        <f t="shared" si="475"/>
        <v>0.2</v>
      </c>
      <c r="AQ4472">
        <f>VLOOKUP(M4472,spp!A:H,8,FALSE)</f>
        <v>3.4</v>
      </c>
      <c r="AR4472" t="str">
        <f>VLOOKUP(M4472,spp!A:K,10,FALSE)</f>
        <v>Depredador</v>
      </c>
      <c r="AS4472" t="str">
        <f>VLOOKUP(M4472,spp!A:L,12,FALSE)</f>
        <v>NE</v>
      </c>
    </row>
    <row r="4473" spans="1:45" x14ac:dyDescent="0.3">
      <c r="A4473">
        <v>41</v>
      </c>
      <c r="B4473" s="2" t="s">
        <v>1176</v>
      </c>
      <c r="C4473" s="2" t="s">
        <v>1177</v>
      </c>
      <c r="D4473" s="2" t="s">
        <v>1333</v>
      </c>
      <c r="E4473" s="2" t="s">
        <v>985</v>
      </c>
      <c r="F4473">
        <v>2</v>
      </c>
      <c r="G4473" s="1">
        <v>41695</v>
      </c>
      <c r="H4473" s="61">
        <v>2014</v>
      </c>
      <c r="I4473" s="5" t="s">
        <v>1424</v>
      </c>
      <c r="K4473" s="66">
        <v>6.8</v>
      </c>
      <c r="L4473" t="str">
        <f t="shared" si="470"/>
        <v>Profundo</v>
      </c>
      <c r="M4473" s="2" t="s">
        <v>1056</v>
      </c>
      <c r="N4473" t="str">
        <f>VLOOKUP(M4473,spp!A:B,2,FALSE)</f>
        <v>Canthigaster punctatissima</v>
      </c>
      <c r="O4473">
        <f t="shared" si="469"/>
        <v>2</v>
      </c>
      <c r="P4473">
        <v>2</v>
      </c>
      <c r="AJ4473">
        <f>VLOOKUP(M4473,spp!A:C,3,FALSE)</f>
        <v>1</v>
      </c>
      <c r="AK4473">
        <f>VLOOKUP(M4473,spp!A:D,4,FALSE)</f>
        <v>2</v>
      </c>
      <c r="AL4473">
        <f t="shared" si="471"/>
        <v>12.5</v>
      </c>
      <c r="AM4473">
        <f t="shared" si="472"/>
        <v>0.3125</v>
      </c>
      <c r="AN4473">
        <f t="shared" si="473"/>
        <v>3.125</v>
      </c>
      <c r="AO4473">
        <f t="shared" si="474"/>
        <v>3.1250000000000002E-3</v>
      </c>
      <c r="AP4473">
        <f t="shared" si="475"/>
        <v>0.04</v>
      </c>
      <c r="AQ4473">
        <f>VLOOKUP(M4473,spp!A:H,8,FALSE)</f>
        <v>3</v>
      </c>
      <c r="AR4473" t="str">
        <f>VLOOKUP(M4473,spp!A:K,10,FALSE)</f>
        <v>Depredador</v>
      </c>
      <c r="AS4473" t="str">
        <f>VLOOKUP(M4473,spp!A:L,12,FALSE)</f>
        <v>LC</v>
      </c>
    </row>
    <row r="4474" spans="1:45" x14ac:dyDescent="0.3">
      <c r="A4474">
        <v>41</v>
      </c>
      <c r="B4474" s="2" t="s">
        <v>1176</v>
      </c>
      <c r="C4474" s="2" t="s">
        <v>1177</v>
      </c>
      <c r="D4474" s="2" t="s">
        <v>1333</v>
      </c>
      <c r="E4474" s="2" t="s">
        <v>985</v>
      </c>
      <c r="F4474">
        <v>2</v>
      </c>
      <c r="G4474" s="1">
        <v>41695</v>
      </c>
      <c r="H4474" s="61">
        <v>2014</v>
      </c>
      <c r="I4474" s="5" t="s">
        <v>1424</v>
      </c>
      <c r="K4474" s="66">
        <v>6.8</v>
      </c>
      <c r="L4474" t="str">
        <f t="shared" si="470"/>
        <v>Profundo</v>
      </c>
      <c r="M4474" s="2" t="s">
        <v>1066</v>
      </c>
      <c r="N4474" t="str">
        <f>VLOOKUP(M4474,spp!A:B,2,FALSE)</f>
        <v>Caranx melampygus</v>
      </c>
      <c r="O4474">
        <f t="shared" si="469"/>
        <v>3</v>
      </c>
      <c r="W4474">
        <v>3</v>
      </c>
      <c r="AJ4474">
        <f>VLOOKUP(M4474,spp!A:C,3,FALSE)</f>
        <v>2</v>
      </c>
      <c r="AK4474">
        <f>VLOOKUP(M4474,spp!A:D,4,FALSE)</f>
        <v>2</v>
      </c>
      <c r="AL4474">
        <f t="shared" si="471"/>
        <v>18150</v>
      </c>
      <c r="AM4474">
        <f t="shared" si="472"/>
        <v>453.75</v>
      </c>
      <c r="AN4474">
        <f t="shared" si="473"/>
        <v>4537.5</v>
      </c>
      <c r="AO4474">
        <f t="shared" si="474"/>
        <v>4.5374999999999996</v>
      </c>
      <c r="AP4474">
        <f t="shared" si="475"/>
        <v>0.06</v>
      </c>
      <c r="AQ4474">
        <f>VLOOKUP(M4474,spp!A:H,8,FALSE)</f>
        <v>4.5</v>
      </c>
      <c r="AR4474" t="str">
        <f>VLOOKUP(M4474,spp!A:K,10,FALSE)</f>
        <v>Depredador Tope</v>
      </c>
      <c r="AS4474" t="str">
        <f>VLOOKUP(M4474,spp!A:L,12,FALSE)</f>
        <v>NE</v>
      </c>
    </row>
    <row r="4475" spans="1:45" x14ac:dyDescent="0.3">
      <c r="A4475">
        <v>41</v>
      </c>
      <c r="B4475" s="2" t="s">
        <v>1176</v>
      </c>
      <c r="C4475" s="2" t="s">
        <v>1177</v>
      </c>
      <c r="D4475" s="2" t="s">
        <v>1333</v>
      </c>
      <c r="E4475" s="2" t="s">
        <v>985</v>
      </c>
      <c r="F4475">
        <v>2</v>
      </c>
      <c r="G4475" s="1">
        <v>41695</v>
      </c>
      <c r="H4475" s="61">
        <v>2014</v>
      </c>
      <c r="I4475" s="5" t="s">
        <v>1424</v>
      </c>
      <c r="K4475" s="66">
        <v>6.8</v>
      </c>
      <c r="L4475" t="str">
        <f t="shared" si="470"/>
        <v>Profundo</v>
      </c>
      <c r="M4475" s="2" t="s">
        <v>1427</v>
      </c>
      <c r="N4475" t="str">
        <f>VLOOKUP(M4475,spp!A:B,2,FALSE)</f>
        <v>Chanos chanos</v>
      </c>
      <c r="O4475">
        <f t="shared" si="469"/>
        <v>5</v>
      </c>
      <c r="AB4475">
        <v>5</v>
      </c>
      <c r="AJ4475">
        <f>VLOOKUP(M4475,spp!A:C,3,FALSE)</f>
        <v>6</v>
      </c>
      <c r="AK4475">
        <f>VLOOKUP(M4475,spp!A:D,4,FALSE)</f>
        <v>3</v>
      </c>
      <c r="AL4475">
        <f t="shared" si="471"/>
        <v>42714843.75</v>
      </c>
      <c r="AM4475">
        <f t="shared" si="472"/>
        <v>1067871.09375</v>
      </c>
      <c r="AN4475">
        <f t="shared" si="473"/>
        <v>10678710.9375</v>
      </c>
      <c r="AO4475">
        <f t="shared" si="474"/>
        <v>10678.7109375</v>
      </c>
      <c r="AP4475">
        <f t="shared" si="475"/>
        <v>0.1</v>
      </c>
      <c r="AQ4475">
        <f>VLOOKUP(M4475,spp!A:H,8,FALSE)</f>
        <v>2</v>
      </c>
      <c r="AR4475" t="str">
        <f>VLOOKUP(M4475,spp!A:K,10,FALSE)</f>
        <v>Herbívoro</v>
      </c>
      <c r="AS4475" t="str">
        <f>VLOOKUP(M4475,spp!A:L,12,FALSE)</f>
        <v>NE</v>
      </c>
    </row>
    <row r="4476" spans="1:45" x14ac:dyDescent="0.3">
      <c r="A4476">
        <v>41</v>
      </c>
      <c r="B4476" s="2" t="s">
        <v>1176</v>
      </c>
      <c r="C4476" s="2" t="s">
        <v>1177</v>
      </c>
      <c r="D4476" s="2" t="s">
        <v>1333</v>
      </c>
      <c r="E4476" s="2" t="s">
        <v>985</v>
      </c>
      <c r="F4476">
        <v>2</v>
      </c>
      <c r="G4476" s="1">
        <v>41695</v>
      </c>
      <c r="H4476" s="61">
        <v>2014</v>
      </c>
      <c r="I4476" s="5" t="s">
        <v>1424</v>
      </c>
      <c r="K4476" s="66">
        <v>6.8</v>
      </c>
      <c r="L4476" t="str">
        <f t="shared" si="470"/>
        <v>Profundo</v>
      </c>
      <c r="M4476" s="2" t="s">
        <v>1045</v>
      </c>
      <c r="N4476" t="str">
        <f>VLOOKUP(M4476,spp!A:B,2,FALSE)</f>
        <v>Lutjanus inermis</v>
      </c>
      <c r="O4476">
        <f t="shared" si="469"/>
        <v>1</v>
      </c>
      <c r="S4476">
        <v>1</v>
      </c>
      <c r="AJ4476">
        <f>VLOOKUP(M4476,spp!A:C,3,FALSE)</f>
        <v>1.67E-2</v>
      </c>
      <c r="AK4476">
        <f>VLOOKUP(M4476,spp!A:D,4,FALSE)</f>
        <v>2</v>
      </c>
      <c r="AL4476">
        <f t="shared" si="471"/>
        <v>5.1143749999999999</v>
      </c>
      <c r="AM4476">
        <f t="shared" si="472"/>
        <v>0.127859375</v>
      </c>
      <c r="AN4476">
        <f t="shared" si="473"/>
        <v>1.27859375</v>
      </c>
      <c r="AO4476">
        <f t="shared" si="474"/>
        <v>1.27859375E-3</v>
      </c>
      <c r="AP4476">
        <f t="shared" si="475"/>
        <v>0.02</v>
      </c>
      <c r="AQ4476">
        <f>VLOOKUP(M4476,spp!A:H,8,FALSE)</f>
        <v>3.8</v>
      </c>
      <c r="AR4476" t="str">
        <f>VLOOKUP(M4476,spp!A:K,10,FALSE)</f>
        <v>Depredador</v>
      </c>
      <c r="AS4476" t="str">
        <f>VLOOKUP(M4476,spp!A:L,12,FALSE)</f>
        <v>LC</v>
      </c>
    </row>
    <row r="4477" spans="1:45" x14ac:dyDescent="0.3">
      <c r="A4477">
        <v>41</v>
      </c>
      <c r="B4477" s="2" t="s">
        <v>1176</v>
      </c>
      <c r="C4477" s="2" t="s">
        <v>1177</v>
      </c>
      <c r="D4477" s="2" t="s">
        <v>1333</v>
      </c>
      <c r="E4477" s="2" t="s">
        <v>985</v>
      </c>
      <c r="F4477">
        <v>2</v>
      </c>
      <c r="G4477" s="1">
        <v>41695</v>
      </c>
      <c r="H4477" s="61">
        <v>2014</v>
      </c>
      <c r="I4477" s="5" t="s">
        <v>1424</v>
      </c>
      <c r="K4477" s="66">
        <v>6.8</v>
      </c>
      <c r="L4477" t="str">
        <f t="shared" si="470"/>
        <v>Profundo</v>
      </c>
      <c r="M4477" s="2" t="s">
        <v>1028</v>
      </c>
      <c r="N4477" t="str">
        <f>VLOOKUP(M4477,spp!A:B,2,FALSE)</f>
        <v>Thalassoma lucasanum</v>
      </c>
      <c r="O4477">
        <f t="shared" si="469"/>
        <v>500</v>
      </c>
      <c r="P4477">
        <v>300</v>
      </c>
      <c r="Q4477">
        <v>200</v>
      </c>
      <c r="AJ4477">
        <f>VLOOKUP(M4477,spp!A:C,3,FALSE)</f>
        <v>1.261E-2</v>
      </c>
      <c r="AK4477">
        <f>VLOOKUP(M4477,spp!A:D,4,FALSE)</f>
        <v>2</v>
      </c>
      <c r="AL4477">
        <f t="shared" si="471"/>
        <v>165.50625000000002</v>
      </c>
      <c r="AM4477">
        <f t="shared" si="472"/>
        <v>4.1376562500000009</v>
      </c>
      <c r="AN4477">
        <f t="shared" si="473"/>
        <v>41.376562500000006</v>
      </c>
      <c r="AO4477">
        <f t="shared" si="474"/>
        <v>4.1376562500000005E-2</v>
      </c>
      <c r="AP4477">
        <f t="shared" si="475"/>
        <v>10</v>
      </c>
      <c r="AQ4477">
        <f>VLOOKUP(M4477,spp!A:H,8,FALSE)</f>
        <v>3.5</v>
      </c>
      <c r="AR4477" t="str">
        <f>VLOOKUP(M4477,spp!A:K,10,FALSE)</f>
        <v>Depredador</v>
      </c>
      <c r="AS4477" t="str">
        <f>VLOOKUP(M4477,spp!A:L,12,FALSE)</f>
        <v>LC</v>
      </c>
    </row>
    <row r="4478" spans="1:45" x14ac:dyDescent="0.3">
      <c r="A4478">
        <v>41</v>
      </c>
      <c r="B4478" s="2" t="s">
        <v>1176</v>
      </c>
      <c r="C4478" s="2" t="s">
        <v>1177</v>
      </c>
      <c r="D4478" s="2" t="s">
        <v>1333</v>
      </c>
      <c r="E4478" s="2" t="s">
        <v>985</v>
      </c>
      <c r="F4478">
        <v>2</v>
      </c>
      <c r="G4478" s="1">
        <v>41695</v>
      </c>
      <c r="H4478" s="61">
        <v>2014</v>
      </c>
      <c r="I4478" s="5" t="s">
        <v>1424</v>
      </c>
      <c r="K4478" s="66">
        <v>6.8</v>
      </c>
      <c r="L4478" t="str">
        <f t="shared" si="470"/>
        <v>Profundo</v>
      </c>
      <c r="M4478" s="2" t="s">
        <v>1145</v>
      </c>
      <c r="N4478" t="str">
        <f>VLOOKUP(M4478,spp!A:B,2,FALSE)</f>
        <v>Ctenochaetus marginatus</v>
      </c>
      <c r="O4478">
        <f t="shared" si="469"/>
        <v>2</v>
      </c>
      <c r="T4478">
        <v>2</v>
      </c>
      <c r="AJ4478">
        <f>VLOOKUP(M4478,spp!A:C,3,FALSE)</f>
        <v>0.297619048</v>
      </c>
      <c r="AK4478">
        <f>VLOOKUP(M4478,spp!A:D,4,FALSE)</f>
        <v>3</v>
      </c>
      <c r="AL4478">
        <f t="shared" si="471"/>
        <v>9300.5952500000003</v>
      </c>
      <c r="AM4478">
        <f t="shared" si="472"/>
        <v>232.51488125</v>
      </c>
      <c r="AN4478">
        <f t="shared" si="473"/>
        <v>2325.1488125000001</v>
      </c>
      <c r="AO4478">
        <f t="shared" si="474"/>
        <v>2.3251488125000002</v>
      </c>
      <c r="AP4478">
        <f t="shared" si="475"/>
        <v>0.04</v>
      </c>
      <c r="AQ4478">
        <f>VLOOKUP(M4478,spp!A:H,8,FALSE)</f>
        <v>2</v>
      </c>
      <c r="AR4478" t="str">
        <f>VLOOKUP(M4478,spp!A:K,10,FALSE)</f>
        <v>Herbívoro</v>
      </c>
      <c r="AS4478" t="str">
        <f>VLOOKUP(M4478,spp!A:L,12,FALSE)</f>
        <v>LC</v>
      </c>
    </row>
    <row r="4479" spans="1:45" x14ac:dyDescent="0.3">
      <c r="A4479">
        <v>41</v>
      </c>
      <c r="B4479" s="2" t="s">
        <v>1176</v>
      </c>
      <c r="C4479" s="2" t="s">
        <v>1177</v>
      </c>
      <c r="D4479" s="2" t="s">
        <v>1333</v>
      </c>
      <c r="E4479" s="2" t="s">
        <v>985</v>
      </c>
      <c r="F4479">
        <v>2</v>
      </c>
      <c r="G4479" s="1">
        <v>41695</v>
      </c>
      <c r="H4479" s="61">
        <v>2014</v>
      </c>
      <c r="I4479" s="5" t="s">
        <v>1424</v>
      </c>
      <c r="K4479" s="66">
        <v>6.8</v>
      </c>
      <c r="L4479" t="str">
        <f t="shared" si="470"/>
        <v>Profundo</v>
      </c>
      <c r="M4479" s="2" t="s">
        <v>1062</v>
      </c>
      <c r="N4479" t="str">
        <f>VLOOKUP(M4479,spp!A:B,2,FALSE)</f>
        <v>Paranthias colonus</v>
      </c>
      <c r="O4479">
        <f t="shared" si="469"/>
        <v>350</v>
      </c>
      <c r="Q4479">
        <v>50</v>
      </c>
      <c r="S4479">
        <v>300</v>
      </c>
      <c r="AJ4479">
        <f>VLOOKUP(M4479,spp!A:C,3,FALSE)</f>
        <v>1.485E-2</v>
      </c>
      <c r="AK4479">
        <f>VLOOKUP(M4479,spp!A:D,4,FALSE)</f>
        <v>2</v>
      </c>
      <c r="AL4479">
        <f t="shared" si="471"/>
        <v>1406.109375</v>
      </c>
      <c r="AM4479">
        <f t="shared" si="472"/>
        <v>35.152734375000001</v>
      </c>
      <c r="AN4479">
        <f t="shared" si="473"/>
        <v>351.52734375</v>
      </c>
      <c r="AO4479">
        <f t="shared" si="474"/>
        <v>0.35152734375</v>
      </c>
      <c r="AP4479">
        <f t="shared" si="475"/>
        <v>7</v>
      </c>
      <c r="AQ4479">
        <f>VLOOKUP(M4479,spp!A:H,8,FALSE)</f>
        <v>3.8</v>
      </c>
      <c r="AR4479" t="str">
        <f>VLOOKUP(M4479,spp!A:K,10,FALSE)</f>
        <v>Planctívoro</v>
      </c>
      <c r="AS4479" t="str">
        <f>VLOOKUP(M4479,spp!A:L,12,FALSE)</f>
        <v>LC</v>
      </c>
    </row>
    <row r="4480" spans="1:45" x14ac:dyDescent="0.3">
      <c r="A4480">
        <v>41</v>
      </c>
      <c r="B4480" s="2" t="s">
        <v>1176</v>
      </c>
      <c r="C4480" s="2" t="s">
        <v>1177</v>
      </c>
      <c r="D4480" s="2" t="s">
        <v>1333</v>
      </c>
      <c r="E4480" s="2" t="s">
        <v>985</v>
      </c>
      <c r="F4480">
        <v>2</v>
      </c>
      <c r="G4480" s="1">
        <v>41695</v>
      </c>
      <c r="H4480" s="61">
        <v>2014</v>
      </c>
      <c r="I4480" s="5" t="s">
        <v>1424</v>
      </c>
      <c r="K4480" s="66">
        <v>6.8</v>
      </c>
      <c r="L4480" t="str">
        <f t="shared" si="470"/>
        <v>Profundo</v>
      </c>
      <c r="M4480" s="2" t="s">
        <v>1033</v>
      </c>
      <c r="N4480" t="str">
        <f>VLOOKUP(M4480,spp!A:B,2,FALSE)</f>
        <v>Cephalopholis panamensis</v>
      </c>
      <c r="O4480">
        <f t="shared" si="469"/>
        <v>2</v>
      </c>
      <c r="T4480">
        <v>2</v>
      </c>
      <c r="AJ4480">
        <f>VLOOKUP(M4480,spp!A:C,3,FALSE)</f>
        <v>2</v>
      </c>
      <c r="AK4480">
        <f>VLOOKUP(M4480,spp!A:D,4,FALSE)</f>
        <v>3</v>
      </c>
      <c r="AL4480">
        <f t="shared" si="471"/>
        <v>62500</v>
      </c>
      <c r="AM4480">
        <f t="shared" si="472"/>
        <v>1562.5</v>
      </c>
      <c r="AN4480">
        <f t="shared" si="473"/>
        <v>15625</v>
      </c>
      <c r="AO4480">
        <f t="shared" si="474"/>
        <v>15.625</v>
      </c>
      <c r="AP4480">
        <f t="shared" si="475"/>
        <v>0.04</v>
      </c>
      <c r="AQ4480">
        <f>VLOOKUP(M4480,spp!A:H,8,FALSE)</f>
        <v>4</v>
      </c>
      <c r="AR4480" t="str">
        <f>VLOOKUP(M4480,spp!A:K,10,FALSE)</f>
        <v>Depredador Tope</v>
      </c>
      <c r="AS4480" t="str">
        <f>VLOOKUP(M4480,spp!A:L,12,FALSE)</f>
        <v>LC</v>
      </c>
    </row>
    <row r="4481" spans="1:45" x14ac:dyDescent="0.3">
      <c r="A4481">
        <v>41</v>
      </c>
      <c r="B4481" s="2" t="s">
        <v>1176</v>
      </c>
      <c r="C4481" s="2" t="s">
        <v>1177</v>
      </c>
      <c r="D4481" s="2" t="s">
        <v>1333</v>
      </c>
      <c r="E4481" s="2" t="s">
        <v>985</v>
      </c>
      <c r="F4481">
        <v>2</v>
      </c>
      <c r="G4481" s="1">
        <v>41695</v>
      </c>
      <c r="H4481" s="61">
        <v>2014</v>
      </c>
      <c r="I4481" s="5" t="s">
        <v>1424</v>
      </c>
      <c r="K4481" s="66">
        <v>6.8</v>
      </c>
      <c r="L4481" t="str">
        <f t="shared" si="470"/>
        <v>Profundo</v>
      </c>
      <c r="M4481" s="2" t="s">
        <v>1047</v>
      </c>
      <c r="N4481" t="str">
        <f>VLOOKUP(M4481,spp!A:B,2,FALSE)</f>
        <v>Scarus rubroviolaceus</v>
      </c>
      <c r="O4481">
        <f t="shared" si="469"/>
        <v>4</v>
      </c>
      <c r="U4481">
        <v>4</v>
      </c>
      <c r="AJ4481">
        <f>VLOOKUP(M4481,spp!A:C,3,FALSE)</f>
        <v>1</v>
      </c>
      <c r="AK4481">
        <f>VLOOKUP(M4481,spp!A:D,4,FALSE)</f>
        <v>3.109</v>
      </c>
      <c r="AL4481">
        <f t="shared" si="471"/>
        <v>252678.06429613938</v>
      </c>
      <c r="AM4481">
        <f t="shared" si="472"/>
        <v>6316.9516074034846</v>
      </c>
      <c r="AN4481">
        <f t="shared" si="473"/>
        <v>63169.516074034844</v>
      </c>
      <c r="AO4481">
        <f t="shared" si="474"/>
        <v>63.169516074034846</v>
      </c>
      <c r="AP4481">
        <f t="shared" si="475"/>
        <v>0.08</v>
      </c>
      <c r="AQ4481">
        <f>VLOOKUP(M4481,spp!A:H,8,FALSE)</f>
        <v>2</v>
      </c>
      <c r="AR4481" t="str">
        <f>VLOOKUP(M4481,spp!A:K,10,FALSE)</f>
        <v>Herbívoro</v>
      </c>
      <c r="AS4481" t="str">
        <f>VLOOKUP(M4481,spp!A:L,12,FALSE)</f>
        <v>LC</v>
      </c>
    </row>
    <row r="4482" spans="1:45" x14ac:dyDescent="0.3">
      <c r="A4482">
        <v>41</v>
      </c>
      <c r="B4482" s="2" t="s">
        <v>1176</v>
      </c>
      <c r="C4482" s="2" t="s">
        <v>1177</v>
      </c>
      <c r="D4482" s="2" t="s">
        <v>1333</v>
      </c>
      <c r="E4482" s="2" t="s">
        <v>985</v>
      </c>
      <c r="F4482">
        <v>3</v>
      </c>
      <c r="G4482" s="1">
        <v>41695</v>
      </c>
      <c r="H4482" s="61">
        <v>2014</v>
      </c>
      <c r="I4482" s="5" t="s">
        <v>1424</v>
      </c>
      <c r="K4482" s="66">
        <v>6.8</v>
      </c>
      <c r="L4482" t="str">
        <f t="shared" si="470"/>
        <v>Profundo</v>
      </c>
      <c r="M4482" s="2" t="s">
        <v>1081</v>
      </c>
      <c r="N4482" t="str">
        <f>VLOOKUP(M4482,spp!A:B,2,FALSE)</f>
        <v>Triaenodon obesus</v>
      </c>
      <c r="O4482">
        <f t="shared" si="469"/>
        <v>4</v>
      </c>
      <c r="Z4482">
        <v>1</v>
      </c>
      <c r="AB4482">
        <v>3</v>
      </c>
      <c r="AJ4482">
        <f>VLOOKUP(M4482,spp!A:C,3,FALSE)</f>
        <v>1.5E-3</v>
      </c>
      <c r="AK4482">
        <f>VLOOKUP(M4482,spp!A:D,4,FALSE)</f>
        <v>3</v>
      </c>
      <c r="AL4482">
        <f t="shared" si="471"/>
        <v>7328.4140625</v>
      </c>
      <c r="AM4482">
        <f t="shared" si="472"/>
        <v>183.21035156249999</v>
      </c>
      <c r="AN4482">
        <f t="shared" si="473"/>
        <v>1832.103515625</v>
      </c>
      <c r="AO4482">
        <f t="shared" si="474"/>
        <v>1.8321035156250001</v>
      </c>
      <c r="AP4482">
        <f t="shared" si="475"/>
        <v>0.08</v>
      </c>
      <c r="AQ4482">
        <f>VLOOKUP(M4482,spp!A:H,8,FALSE)</f>
        <v>4.2</v>
      </c>
      <c r="AR4482" t="str">
        <f>VLOOKUP(M4482,spp!A:K,10,FALSE)</f>
        <v>Depredador Tope</v>
      </c>
      <c r="AS4482" t="str">
        <f>VLOOKUP(M4482,spp!A:L,12,FALSE)</f>
        <v>NT</v>
      </c>
    </row>
    <row r="4483" spans="1:45" x14ac:dyDescent="0.3">
      <c r="A4483">
        <v>41</v>
      </c>
      <c r="B4483" s="2" t="s">
        <v>1176</v>
      </c>
      <c r="C4483" s="2" t="s">
        <v>1177</v>
      </c>
      <c r="D4483" s="2" t="s">
        <v>1333</v>
      </c>
      <c r="E4483" s="2" t="s">
        <v>985</v>
      </c>
      <c r="F4483">
        <v>3</v>
      </c>
      <c r="G4483" s="1">
        <v>41695</v>
      </c>
      <c r="H4483" s="61">
        <v>2014</v>
      </c>
      <c r="I4483" s="5" t="s">
        <v>1424</v>
      </c>
      <c r="K4483" s="66">
        <v>6.8</v>
      </c>
      <c r="L4483" t="str">
        <f t="shared" si="470"/>
        <v>Profundo</v>
      </c>
      <c r="M4483" s="2" t="s">
        <v>1066</v>
      </c>
      <c r="N4483" t="str">
        <f>VLOOKUP(M4483,spp!A:B,2,FALSE)</f>
        <v>Caranx melampygus</v>
      </c>
      <c r="O4483">
        <f t="shared" si="469"/>
        <v>2</v>
      </c>
      <c r="W4483">
        <v>2</v>
      </c>
      <c r="AJ4483">
        <f>VLOOKUP(M4483,spp!A:C,3,FALSE)</f>
        <v>2</v>
      </c>
      <c r="AK4483">
        <f>VLOOKUP(M4483,spp!A:D,4,FALSE)</f>
        <v>2</v>
      </c>
      <c r="AL4483">
        <f t="shared" si="471"/>
        <v>12100</v>
      </c>
      <c r="AM4483">
        <f t="shared" si="472"/>
        <v>302.5</v>
      </c>
      <c r="AN4483">
        <f t="shared" si="473"/>
        <v>3025</v>
      </c>
      <c r="AO4483">
        <f t="shared" si="474"/>
        <v>3.0249999999999999</v>
      </c>
      <c r="AP4483">
        <f t="shared" si="475"/>
        <v>0.04</v>
      </c>
      <c r="AQ4483">
        <f>VLOOKUP(M4483,spp!A:H,8,FALSE)</f>
        <v>4.5</v>
      </c>
      <c r="AR4483" t="str">
        <f>VLOOKUP(M4483,spp!A:K,10,FALSE)</f>
        <v>Depredador Tope</v>
      </c>
      <c r="AS4483" t="str">
        <f>VLOOKUP(M4483,spp!A:L,12,FALSE)</f>
        <v>NE</v>
      </c>
    </row>
    <row r="4484" spans="1:45" x14ac:dyDescent="0.3">
      <c r="A4484">
        <v>41</v>
      </c>
      <c r="B4484" s="2" t="s">
        <v>1176</v>
      </c>
      <c r="C4484" s="2" t="s">
        <v>1177</v>
      </c>
      <c r="D4484" s="2" t="s">
        <v>1333</v>
      </c>
      <c r="E4484" s="2" t="s">
        <v>985</v>
      </c>
      <c r="F4484">
        <v>3</v>
      </c>
      <c r="G4484" s="1">
        <v>41695</v>
      </c>
      <c r="H4484" s="61">
        <v>2014</v>
      </c>
      <c r="I4484" s="5" t="s">
        <v>1424</v>
      </c>
      <c r="K4484" s="66">
        <v>6.8</v>
      </c>
      <c r="L4484" t="str">
        <f t="shared" si="470"/>
        <v>Profundo</v>
      </c>
      <c r="M4484" s="2" t="s">
        <v>1067</v>
      </c>
      <c r="N4484" t="str">
        <f>VLOOKUP(M4484,spp!A:B,2,FALSE)</f>
        <v>Acanthurus xanthopterus</v>
      </c>
      <c r="O4484">
        <f t="shared" si="469"/>
        <v>2</v>
      </c>
      <c r="U4484">
        <v>2</v>
      </c>
      <c r="AJ4484">
        <f>VLOOKUP(M4484,spp!A:C,3,FALSE)</f>
        <v>2.673E-2</v>
      </c>
      <c r="AK4484">
        <f>VLOOKUP(M4484,spp!A:D,4,FALSE)</f>
        <v>2</v>
      </c>
      <c r="AL4484">
        <f t="shared" si="471"/>
        <v>65.488500000000002</v>
      </c>
      <c r="AM4484">
        <f t="shared" si="472"/>
        <v>1.6372125</v>
      </c>
      <c r="AN4484">
        <f t="shared" si="473"/>
        <v>16.372125</v>
      </c>
      <c r="AO4484">
        <f t="shared" si="474"/>
        <v>1.6372125000000001E-2</v>
      </c>
      <c r="AP4484">
        <f t="shared" si="475"/>
        <v>0.04</v>
      </c>
      <c r="AQ4484">
        <f>VLOOKUP(M4484,spp!A:H,8,FALSE)</f>
        <v>2.9</v>
      </c>
      <c r="AR4484" t="str">
        <f>VLOOKUP(M4484,spp!A:K,10,FALSE)</f>
        <v>Herbívoro</v>
      </c>
      <c r="AS4484" t="str">
        <f>VLOOKUP(M4484,spp!A:L,12,FALSE)</f>
        <v>LC</v>
      </c>
    </row>
    <row r="4485" spans="1:45" x14ac:dyDescent="0.3">
      <c r="A4485">
        <v>41</v>
      </c>
      <c r="B4485" s="2" t="s">
        <v>1176</v>
      </c>
      <c r="C4485" s="2" t="s">
        <v>1177</v>
      </c>
      <c r="D4485" s="2" t="s">
        <v>1333</v>
      </c>
      <c r="E4485" s="2" t="s">
        <v>985</v>
      </c>
      <c r="F4485">
        <v>3</v>
      </c>
      <c r="G4485" s="1">
        <v>41695</v>
      </c>
      <c r="H4485" s="61">
        <v>2014</v>
      </c>
      <c r="I4485" s="5" t="s">
        <v>1424</v>
      </c>
      <c r="K4485" s="66">
        <v>6.8</v>
      </c>
      <c r="L4485" t="str">
        <f t="shared" si="470"/>
        <v>Profundo</v>
      </c>
      <c r="M4485" s="2" t="s">
        <v>1040</v>
      </c>
      <c r="N4485" t="str">
        <f>VLOOKUP(M4485,spp!A:B,2,FALSE)</f>
        <v>Sufflamen verres</v>
      </c>
      <c r="O4485">
        <f t="shared" si="469"/>
        <v>2</v>
      </c>
      <c r="T4485">
        <v>2</v>
      </c>
      <c r="AJ4485">
        <f>VLOOKUP(M4485,spp!A:C,3,FALSE)</f>
        <v>2</v>
      </c>
      <c r="AK4485">
        <f>VLOOKUP(M4485,spp!A:D,4,FALSE)</f>
        <v>3</v>
      </c>
      <c r="AL4485">
        <f t="shared" si="471"/>
        <v>62500</v>
      </c>
      <c r="AM4485">
        <f t="shared" si="472"/>
        <v>1562.5</v>
      </c>
      <c r="AN4485">
        <f t="shared" si="473"/>
        <v>15625</v>
      </c>
      <c r="AO4485">
        <f t="shared" si="474"/>
        <v>15.625</v>
      </c>
      <c r="AP4485">
        <f t="shared" si="475"/>
        <v>0.04</v>
      </c>
      <c r="AQ4485">
        <f>VLOOKUP(M4485,spp!A:H,8,FALSE)</f>
        <v>3.3</v>
      </c>
      <c r="AR4485" t="str">
        <f>VLOOKUP(M4485,spp!A:K,10,FALSE)</f>
        <v>Depredador</v>
      </c>
      <c r="AS4485" t="str">
        <f>VLOOKUP(M4485,spp!A:L,12,FALSE)</f>
        <v>LC</v>
      </c>
    </row>
    <row r="4486" spans="1:45" x14ac:dyDescent="0.3">
      <c r="A4486">
        <v>41</v>
      </c>
      <c r="B4486" s="2" t="s">
        <v>1176</v>
      </c>
      <c r="C4486" s="2" t="s">
        <v>1177</v>
      </c>
      <c r="D4486" s="2" t="s">
        <v>1333</v>
      </c>
      <c r="E4486" s="2" t="s">
        <v>985</v>
      </c>
      <c r="F4486">
        <v>3</v>
      </c>
      <c r="G4486" s="1">
        <v>41695</v>
      </c>
      <c r="H4486" s="61">
        <v>2014</v>
      </c>
      <c r="I4486" s="5" t="s">
        <v>1424</v>
      </c>
      <c r="K4486" s="66">
        <v>6.8</v>
      </c>
      <c r="L4486" t="str">
        <f t="shared" si="470"/>
        <v>Profundo</v>
      </c>
      <c r="M4486" s="2" t="s">
        <v>1196</v>
      </c>
      <c r="N4486" t="str">
        <f>VLOOKUP(M4486,spp!A:B,2,FALSE)</f>
        <v>Melichthys vidua</v>
      </c>
      <c r="O4486">
        <f t="shared" si="469"/>
        <v>1</v>
      </c>
      <c r="T4486">
        <v>1</v>
      </c>
      <c r="AJ4486">
        <f>VLOOKUP(M4486,spp!A:C,3,FALSE)</f>
        <v>2.69E-2</v>
      </c>
      <c r="AK4486">
        <f>VLOOKUP(M4486,spp!A:D,4,FALSE)</f>
        <v>3.07</v>
      </c>
      <c r="AL4486">
        <f t="shared" si="471"/>
        <v>526.5360445797844</v>
      </c>
      <c r="AM4486">
        <f t="shared" si="472"/>
        <v>13.16340111449461</v>
      </c>
      <c r="AN4486">
        <f t="shared" si="473"/>
        <v>131.6340111449461</v>
      </c>
      <c r="AO4486">
        <f t="shared" si="474"/>
        <v>0.13163401114494611</v>
      </c>
      <c r="AP4486">
        <f t="shared" si="475"/>
        <v>0.02</v>
      </c>
      <c r="AQ4486">
        <f>VLOOKUP(M4486,spp!A:H,8,FALSE)</f>
        <v>3.4</v>
      </c>
      <c r="AR4486" t="str">
        <f>VLOOKUP(M4486,spp!A:K,10,FALSE)</f>
        <v>Depredador</v>
      </c>
      <c r="AS4486" t="str">
        <f>VLOOKUP(M4486,spp!A:L,12,FALSE)</f>
        <v>NE</v>
      </c>
    </row>
    <row r="4487" spans="1:45" x14ac:dyDescent="0.3">
      <c r="A4487">
        <v>41</v>
      </c>
      <c r="B4487" s="2" t="s">
        <v>1176</v>
      </c>
      <c r="C4487" s="2" t="s">
        <v>1177</v>
      </c>
      <c r="D4487" s="2" t="s">
        <v>1333</v>
      </c>
      <c r="E4487" s="2" t="s">
        <v>985</v>
      </c>
      <c r="F4487">
        <v>3</v>
      </c>
      <c r="G4487" s="1">
        <v>41695</v>
      </c>
      <c r="H4487" s="61">
        <v>2014</v>
      </c>
      <c r="I4487" s="5" t="s">
        <v>1424</v>
      </c>
      <c r="K4487" s="66">
        <v>6.8</v>
      </c>
      <c r="L4487" t="str">
        <f t="shared" si="470"/>
        <v>Profundo</v>
      </c>
      <c r="M4487" s="2" t="s">
        <v>1037</v>
      </c>
      <c r="N4487" t="str">
        <f>VLOOKUP(M4487,spp!A:B,2,FALSE)</f>
        <v>Prionurus laticlavius</v>
      </c>
      <c r="O4487">
        <f t="shared" si="469"/>
        <v>2</v>
      </c>
      <c r="T4487">
        <v>2</v>
      </c>
      <c r="AJ4487" t="str">
        <f>VLOOKUP(M4487,spp!A:C,3,FALSE)</f>
        <v>0.19800000000000001</v>
      </c>
      <c r="AK4487">
        <f>VLOOKUP(M4487,spp!A:D,4,FALSE)</f>
        <v>2.504</v>
      </c>
      <c r="AL4487">
        <f t="shared" si="471"/>
        <v>1253.5364524904851</v>
      </c>
      <c r="AM4487">
        <f t="shared" si="472"/>
        <v>31.338411312262128</v>
      </c>
      <c r="AN4487">
        <f t="shared" si="473"/>
        <v>313.38411312262127</v>
      </c>
      <c r="AO4487">
        <f t="shared" si="474"/>
        <v>0.31338411312262127</v>
      </c>
      <c r="AP4487">
        <f t="shared" si="475"/>
        <v>0.04</v>
      </c>
      <c r="AQ4487">
        <f>VLOOKUP(M4487,spp!A:H,8,FALSE)</f>
        <v>2.7</v>
      </c>
      <c r="AR4487" t="str">
        <f>VLOOKUP(M4487,spp!A:K,10,FALSE)</f>
        <v>Herbívoro</v>
      </c>
      <c r="AS4487" t="str">
        <f>VLOOKUP(M4487,spp!A:L,12,FALSE)</f>
        <v>LC</v>
      </c>
    </row>
    <row r="4488" spans="1:45" x14ac:dyDescent="0.3">
      <c r="A4488">
        <v>41</v>
      </c>
      <c r="B4488" s="2" t="s">
        <v>1176</v>
      </c>
      <c r="C4488" s="2" t="s">
        <v>1177</v>
      </c>
      <c r="D4488" s="2" t="s">
        <v>1333</v>
      </c>
      <c r="E4488" s="2" t="s">
        <v>985</v>
      </c>
      <c r="F4488">
        <v>3</v>
      </c>
      <c r="G4488" s="1">
        <v>41695</v>
      </c>
      <c r="H4488" s="61">
        <v>2014</v>
      </c>
      <c r="I4488" s="5" t="s">
        <v>1424</v>
      </c>
      <c r="K4488" s="66">
        <v>6.8</v>
      </c>
      <c r="L4488" t="str">
        <f t="shared" si="470"/>
        <v>Profundo</v>
      </c>
      <c r="M4488" s="2" t="s">
        <v>1046</v>
      </c>
      <c r="N4488" t="str">
        <f>VLOOKUP(M4488,spp!A:B,2,FALSE)</f>
        <v>Arothron meleagris</v>
      </c>
      <c r="O4488">
        <f t="shared" si="469"/>
        <v>3</v>
      </c>
      <c r="T4488">
        <v>3</v>
      </c>
      <c r="AJ4488">
        <f>VLOOKUP(M4488,spp!A:C,3,FALSE)</f>
        <v>3</v>
      </c>
      <c r="AK4488">
        <f>VLOOKUP(M4488,spp!A:D,4,FALSE)</f>
        <v>2</v>
      </c>
      <c r="AL4488">
        <f t="shared" si="471"/>
        <v>5625</v>
      </c>
      <c r="AM4488">
        <f t="shared" si="472"/>
        <v>140.625</v>
      </c>
      <c r="AN4488">
        <f t="shared" si="473"/>
        <v>1406.25</v>
      </c>
      <c r="AO4488">
        <f t="shared" si="474"/>
        <v>1.40625</v>
      </c>
      <c r="AP4488">
        <f t="shared" si="475"/>
        <v>0.06</v>
      </c>
      <c r="AQ4488">
        <f>VLOOKUP(M4488,spp!A:H,8,FALSE)</f>
        <v>3.4</v>
      </c>
      <c r="AR4488" t="str">
        <f>VLOOKUP(M4488,spp!A:K,10,FALSE)</f>
        <v>Depredador</v>
      </c>
      <c r="AS4488" t="str">
        <f>VLOOKUP(M4488,spp!A:L,12,FALSE)</f>
        <v>NE</v>
      </c>
    </row>
    <row r="4489" spans="1:45" x14ac:dyDescent="0.3">
      <c r="A4489">
        <v>41</v>
      </c>
      <c r="B4489" s="2" t="s">
        <v>1176</v>
      </c>
      <c r="C4489" s="2" t="s">
        <v>1177</v>
      </c>
      <c r="D4489" s="2" t="s">
        <v>1333</v>
      </c>
      <c r="E4489" s="2" t="s">
        <v>985</v>
      </c>
      <c r="F4489">
        <v>3</v>
      </c>
      <c r="G4489" s="1">
        <v>41695</v>
      </c>
      <c r="H4489" s="61">
        <v>2014</v>
      </c>
      <c r="I4489" s="5" t="s">
        <v>1424</v>
      </c>
      <c r="K4489" s="66">
        <v>6.8</v>
      </c>
      <c r="L4489" t="str">
        <f t="shared" si="470"/>
        <v>Profundo</v>
      </c>
      <c r="M4489" s="2" t="s">
        <v>1195</v>
      </c>
      <c r="N4489" t="str">
        <f>VLOOKUP(M4489,spp!A:B,2,FALSE)</f>
        <v>Melichthys niger</v>
      </c>
      <c r="O4489">
        <f t="shared" si="469"/>
        <v>30</v>
      </c>
      <c r="T4489">
        <v>30</v>
      </c>
      <c r="AJ4489">
        <f>VLOOKUP(M4489,spp!A:C,3,FALSE)</f>
        <v>5</v>
      </c>
      <c r="AK4489">
        <f>VLOOKUP(M4489,spp!A:D,4,FALSE)</f>
        <v>3</v>
      </c>
      <c r="AL4489">
        <f t="shared" si="471"/>
        <v>2343750</v>
      </c>
      <c r="AM4489">
        <f t="shared" si="472"/>
        <v>58593.75</v>
      </c>
      <c r="AN4489">
        <f t="shared" si="473"/>
        <v>585937.5</v>
      </c>
      <c r="AO4489">
        <f t="shared" si="474"/>
        <v>585.9375</v>
      </c>
      <c r="AP4489">
        <f t="shared" si="475"/>
        <v>0.6</v>
      </c>
      <c r="AQ4489">
        <f>VLOOKUP(M4489,spp!A:H,8,FALSE)</f>
        <v>2.4</v>
      </c>
      <c r="AR4489" t="str">
        <f>VLOOKUP(M4489,spp!A:K,10,FALSE)</f>
        <v>Herbívoro</v>
      </c>
      <c r="AS4489" t="str">
        <f>VLOOKUP(M4489,spp!A:L,12,FALSE)</f>
        <v>NE</v>
      </c>
    </row>
    <row r="4490" spans="1:45" x14ac:dyDescent="0.3">
      <c r="A4490">
        <v>41</v>
      </c>
      <c r="B4490" s="2" t="s">
        <v>1176</v>
      </c>
      <c r="C4490" s="2" t="s">
        <v>1177</v>
      </c>
      <c r="D4490" s="2" t="s">
        <v>1333</v>
      </c>
      <c r="E4490" s="2" t="s">
        <v>985</v>
      </c>
      <c r="F4490">
        <v>3</v>
      </c>
      <c r="G4490" s="1">
        <v>41695</v>
      </c>
      <c r="H4490" s="61">
        <v>2014</v>
      </c>
      <c r="I4490" s="5" t="s">
        <v>1424</v>
      </c>
      <c r="K4490" s="66">
        <v>6.8</v>
      </c>
      <c r="L4490" t="str">
        <f t="shared" si="470"/>
        <v>Profundo</v>
      </c>
      <c r="M4490" s="2" t="s">
        <v>1080</v>
      </c>
      <c r="N4490" t="str">
        <f>VLOOKUP(M4490,spp!A:B,2,FALSE)</f>
        <v>Aulostomus chinensis</v>
      </c>
      <c r="O4490">
        <f t="shared" si="469"/>
        <v>4</v>
      </c>
      <c r="Y4490">
        <v>4</v>
      </c>
      <c r="AJ4490">
        <f>VLOOKUP(M4490,spp!A:C,3,FALSE)</f>
        <v>2</v>
      </c>
      <c r="AK4490">
        <f>VLOOKUP(M4490,spp!A:D,4,FALSE)</f>
        <v>3</v>
      </c>
      <c r="AL4490">
        <f t="shared" si="471"/>
        <v>3375000</v>
      </c>
      <c r="AM4490">
        <f t="shared" si="472"/>
        <v>84375</v>
      </c>
      <c r="AN4490">
        <f t="shared" si="473"/>
        <v>843750</v>
      </c>
      <c r="AO4490">
        <f t="shared" si="474"/>
        <v>843.75</v>
      </c>
      <c r="AP4490">
        <f t="shared" si="475"/>
        <v>0.08</v>
      </c>
      <c r="AQ4490">
        <f>VLOOKUP(M4490,spp!A:H,8,FALSE)</f>
        <v>3.9</v>
      </c>
      <c r="AR4490" t="str">
        <f>VLOOKUP(M4490,spp!A:K,10,FALSE)</f>
        <v>Depredador</v>
      </c>
      <c r="AS4490" t="str">
        <f>VLOOKUP(M4490,spp!A:L,12,FALSE)</f>
        <v>NE</v>
      </c>
    </row>
    <row r="4491" spans="1:45" x14ac:dyDescent="0.3">
      <c r="A4491">
        <v>41</v>
      </c>
      <c r="B4491" s="2" t="s">
        <v>1176</v>
      </c>
      <c r="C4491" s="2" t="s">
        <v>1177</v>
      </c>
      <c r="D4491" s="2" t="s">
        <v>1333</v>
      </c>
      <c r="E4491" s="2" t="s">
        <v>985</v>
      </c>
      <c r="F4491">
        <v>3</v>
      </c>
      <c r="G4491" s="1">
        <v>41695</v>
      </c>
      <c r="H4491" s="61">
        <v>2014</v>
      </c>
      <c r="I4491" s="5" t="s">
        <v>1424</v>
      </c>
      <c r="K4491" s="66">
        <v>6.8</v>
      </c>
      <c r="L4491" t="str">
        <f t="shared" si="470"/>
        <v>Profundo</v>
      </c>
      <c r="M4491" s="2" t="s">
        <v>1078</v>
      </c>
      <c r="N4491" t="str">
        <f>VLOOKUP(M4491,spp!A:B,2,FALSE)</f>
        <v>Lutjanus viridis</v>
      </c>
      <c r="O4491">
        <f t="shared" si="469"/>
        <v>2</v>
      </c>
      <c r="T4491">
        <v>2</v>
      </c>
      <c r="AJ4491">
        <f>VLOOKUP(M4491,spp!A:C,3,FALSE)</f>
        <v>1.67E-2</v>
      </c>
      <c r="AK4491">
        <f>VLOOKUP(M4491,spp!A:D,4,FALSE)</f>
        <v>2</v>
      </c>
      <c r="AL4491">
        <f t="shared" si="471"/>
        <v>20.875</v>
      </c>
      <c r="AM4491">
        <f t="shared" si="472"/>
        <v>0.52187499999999998</v>
      </c>
      <c r="AN4491">
        <f t="shared" si="473"/>
        <v>5.21875</v>
      </c>
      <c r="AO4491">
        <f t="shared" si="474"/>
        <v>5.2187500000000003E-3</v>
      </c>
      <c r="AP4491">
        <f t="shared" si="475"/>
        <v>0.04</v>
      </c>
      <c r="AQ4491">
        <f>VLOOKUP(M4491,spp!A:H,8,FALSE)</f>
        <v>4.2</v>
      </c>
      <c r="AR4491" t="str">
        <f>VLOOKUP(M4491,spp!A:K,10,FALSE)</f>
        <v>Depredador Tope</v>
      </c>
      <c r="AS4491" t="str">
        <f>VLOOKUP(M4491,spp!A:L,12,FALSE)</f>
        <v>LC</v>
      </c>
    </row>
    <row r="4492" spans="1:45" x14ac:dyDescent="0.3">
      <c r="A4492">
        <v>41</v>
      </c>
      <c r="B4492" s="2" t="s">
        <v>1176</v>
      </c>
      <c r="C4492" s="2" t="s">
        <v>1177</v>
      </c>
      <c r="D4492" s="2" t="s">
        <v>1333</v>
      </c>
      <c r="E4492" s="2" t="s">
        <v>985</v>
      </c>
      <c r="F4492">
        <v>3</v>
      </c>
      <c r="G4492" s="1">
        <v>41695</v>
      </c>
      <c r="H4492" s="61">
        <v>2014</v>
      </c>
      <c r="I4492" s="5" t="s">
        <v>1424</v>
      </c>
      <c r="K4492" s="66">
        <v>6.8</v>
      </c>
      <c r="L4492" t="str">
        <f t="shared" si="470"/>
        <v>Profundo</v>
      </c>
      <c r="M4492" s="2" t="s">
        <v>1194</v>
      </c>
      <c r="N4492" t="str">
        <f>VLOOKUP(M4492,spp!A:B,2,FALSE)</f>
        <v>Stegastes arcifrons</v>
      </c>
      <c r="O4492">
        <f t="shared" si="469"/>
        <v>100</v>
      </c>
      <c r="P4492">
        <v>100</v>
      </c>
      <c r="AJ4492">
        <f>VLOOKUP(M4492,spp!A:C,3,FALSE)</f>
        <v>3.49E-2</v>
      </c>
      <c r="AK4492">
        <f>VLOOKUP(M4492,spp!A:D,4,FALSE)</f>
        <v>2</v>
      </c>
      <c r="AL4492">
        <f t="shared" si="471"/>
        <v>21.8125</v>
      </c>
      <c r="AM4492">
        <f t="shared" si="472"/>
        <v>0.54531249999999998</v>
      </c>
      <c r="AN4492">
        <f t="shared" si="473"/>
        <v>5.453125</v>
      </c>
      <c r="AO4492">
        <f t="shared" si="474"/>
        <v>5.4531249999999996E-3</v>
      </c>
      <c r="AP4492">
        <f t="shared" si="475"/>
        <v>2</v>
      </c>
      <c r="AQ4492">
        <f>VLOOKUP(M4492,spp!A:H,8,FALSE)</f>
        <v>2.97</v>
      </c>
      <c r="AR4492" t="str">
        <f>VLOOKUP(M4492,spp!A:K,10,FALSE)</f>
        <v>Herbívoro</v>
      </c>
      <c r="AS4492" t="str">
        <f>VLOOKUP(M4492,spp!A:L,12,FALSE)</f>
        <v>LC</v>
      </c>
    </row>
    <row r="4493" spans="1:45" x14ac:dyDescent="0.3">
      <c r="A4493">
        <v>41</v>
      </c>
      <c r="B4493" s="2" t="s">
        <v>1176</v>
      </c>
      <c r="C4493" s="2" t="s">
        <v>1177</v>
      </c>
      <c r="D4493" s="2" t="s">
        <v>1333</v>
      </c>
      <c r="E4493" s="2" t="s">
        <v>985</v>
      </c>
      <c r="F4493">
        <v>3</v>
      </c>
      <c r="G4493" s="1">
        <v>41695</v>
      </c>
      <c r="H4493" s="61">
        <v>2014</v>
      </c>
      <c r="I4493" s="5" t="s">
        <v>1424</v>
      </c>
      <c r="K4493" s="66">
        <v>6.8</v>
      </c>
      <c r="L4493" t="str">
        <f t="shared" si="470"/>
        <v>Profundo</v>
      </c>
      <c r="M4493" s="2" t="s">
        <v>1028</v>
      </c>
      <c r="N4493" t="str">
        <f>VLOOKUP(M4493,spp!A:B,2,FALSE)</f>
        <v>Thalassoma lucasanum</v>
      </c>
      <c r="O4493">
        <f t="shared" si="469"/>
        <v>350</v>
      </c>
      <c r="P4493">
        <v>350</v>
      </c>
      <c r="AJ4493">
        <f>VLOOKUP(M4493,spp!A:C,3,FALSE)</f>
        <v>1.261E-2</v>
      </c>
      <c r="AK4493">
        <f>VLOOKUP(M4493,spp!A:D,4,FALSE)</f>
        <v>2</v>
      </c>
      <c r="AL4493">
        <f t="shared" si="471"/>
        <v>27.584374999999998</v>
      </c>
      <c r="AM4493">
        <f t="shared" si="472"/>
        <v>0.68960937499999997</v>
      </c>
      <c r="AN4493">
        <f t="shared" si="473"/>
        <v>6.8960937499999995</v>
      </c>
      <c r="AO4493">
        <f t="shared" si="474"/>
        <v>6.8960937499999994E-3</v>
      </c>
      <c r="AP4493">
        <f t="shared" si="475"/>
        <v>7</v>
      </c>
      <c r="AQ4493">
        <f>VLOOKUP(M4493,spp!A:H,8,FALSE)</f>
        <v>3.5</v>
      </c>
      <c r="AR4493" t="str">
        <f>VLOOKUP(M4493,spp!A:K,10,FALSE)</f>
        <v>Depredador</v>
      </c>
      <c r="AS4493" t="str">
        <f>VLOOKUP(M4493,spp!A:L,12,FALSE)</f>
        <v>LC</v>
      </c>
    </row>
    <row r="4494" spans="1:45" x14ac:dyDescent="0.3">
      <c r="A4494">
        <v>41</v>
      </c>
      <c r="B4494" s="2" t="s">
        <v>1176</v>
      </c>
      <c r="C4494" s="2" t="s">
        <v>1177</v>
      </c>
      <c r="D4494" s="2" t="s">
        <v>1333</v>
      </c>
      <c r="E4494" s="2" t="s">
        <v>985</v>
      </c>
      <c r="F4494">
        <v>3</v>
      </c>
      <c r="G4494" s="1">
        <v>41695</v>
      </c>
      <c r="H4494" s="61">
        <v>2014</v>
      </c>
      <c r="I4494" s="5" t="s">
        <v>1424</v>
      </c>
      <c r="K4494" s="66">
        <v>6.8</v>
      </c>
      <c r="L4494" t="str">
        <f t="shared" si="470"/>
        <v>Profundo</v>
      </c>
      <c r="M4494" s="2" t="s">
        <v>1141</v>
      </c>
      <c r="N4494" t="str">
        <f>VLOOKUP(M4494,spp!A:B,2,FALSE)</f>
        <v>Halichoeres discolor</v>
      </c>
      <c r="O4494">
        <f t="shared" si="469"/>
        <v>100</v>
      </c>
      <c r="P4494">
        <v>50</v>
      </c>
      <c r="Q4494">
        <v>50</v>
      </c>
      <c r="AJ4494">
        <f>VLOOKUP(M4494,spp!A:C,3,FALSE)</f>
        <v>0.01</v>
      </c>
      <c r="AK4494">
        <f>VLOOKUP(M4494,spp!A:D,4,FALSE)</f>
        <v>3.04</v>
      </c>
      <c r="AL4494">
        <f t="shared" si="471"/>
        <v>236.74627653500735</v>
      </c>
      <c r="AM4494">
        <f t="shared" si="472"/>
        <v>5.9186569133751838</v>
      </c>
      <c r="AN4494">
        <f t="shared" si="473"/>
        <v>59.186569133751838</v>
      </c>
      <c r="AO4494">
        <f t="shared" si="474"/>
        <v>5.9186569133751837E-2</v>
      </c>
      <c r="AP4494">
        <f t="shared" si="475"/>
        <v>2</v>
      </c>
      <c r="AQ4494">
        <f>VLOOKUP(M4494,spp!A:H,8,FALSE)</f>
        <v>3.4</v>
      </c>
      <c r="AR4494" t="str">
        <f>VLOOKUP(M4494,spp!A:K,10,FALSE)</f>
        <v>Depredador</v>
      </c>
      <c r="AS4494" t="str">
        <f>VLOOKUP(M4494,spp!A:L,12,FALSE)</f>
        <v>VU</v>
      </c>
    </row>
    <row r="4495" spans="1:45" x14ac:dyDescent="0.3">
      <c r="A4495">
        <v>41</v>
      </c>
      <c r="B4495" s="2" t="s">
        <v>1176</v>
      </c>
      <c r="C4495" s="2" t="s">
        <v>1177</v>
      </c>
      <c r="D4495" s="2" t="s">
        <v>1333</v>
      </c>
      <c r="E4495" s="2" t="s">
        <v>985</v>
      </c>
      <c r="F4495">
        <v>3</v>
      </c>
      <c r="G4495" s="1">
        <v>41695</v>
      </c>
      <c r="H4495" s="61">
        <v>2014</v>
      </c>
      <c r="I4495" s="5" t="s">
        <v>1424</v>
      </c>
      <c r="K4495" s="66">
        <v>6.8</v>
      </c>
      <c r="L4495" t="str">
        <f t="shared" si="470"/>
        <v>Profundo</v>
      </c>
      <c r="M4495" s="2" t="s">
        <v>1049</v>
      </c>
      <c r="N4495" t="str">
        <f>VLOOKUP(M4495,spp!A:B,2,FALSE)</f>
        <v>Mulloidichthys dentatus</v>
      </c>
      <c r="O4495">
        <f t="shared" si="469"/>
        <v>2</v>
      </c>
      <c r="T4495">
        <v>2</v>
      </c>
      <c r="AJ4495">
        <f>VLOOKUP(M4495,spp!A:C,3,FALSE)</f>
        <v>1.26E-2</v>
      </c>
      <c r="AK4495">
        <f>VLOOKUP(M4495,spp!A:D,4,FALSE)</f>
        <v>3</v>
      </c>
      <c r="AL4495">
        <f t="shared" si="471"/>
        <v>393.75</v>
      </c>
      <c r="AM4495">
        <f t="shared" si="472"/>
        <v>9.84375</v>
      </c>
      <c r="AN4495">
        <f t="shared" si="473"/>
        <v>98.4375</v>
      </c>
      <c r="AO4495">
        <f t="shared" si="474"/>
        <v>9.8437499999999997E-2</v>
      </c>
      <c r="AP4495">
        <f t="shared" si="475"/>
        <v>0.04</v>
      </c>
      <c r="AQ4495">
        <f>VLOOKUP(M4495,spp!A:H,8,FALSE)</f>
        <v>3.7</v>
      </c>
      <c r="AR4495" t="str">
        <f>VLOOKUP(M4495,spp!A:K,10,FALSE)</f>
        <v>Depredador</v>
      </c>
      <c r="AS4495" t="str">
        <f>VLOOKUP(M4495,spp!A:L,12,FALSE)</f>
        <v>LC</v>
      </c>
    </row>
    <row r="4496" spans="1:45" x14ac:dyDescent="0.3">
      <c r="A4496">
        <v>41</v>
      </c>
      <c r="B4496" s="2" t="s">
        <v>1176</v>
      </c>
      <c r="C4496" s="2" t="s">
        <v>1177</v>
      </c>
      <c r="D4496" s="2" t="s">
        <v>1333</v>
      </c>
      <c r="E4496" s="2" t="s">
        <v>985</v>
      </c>
      <c r="F4496">
        <v>4</v>
      </c>
      <c r="G4496" s="1">
        <v>41695</v>
      </c>
      <c r="H4496" s="61">
        <v>2014</v>
      </c>
      <c r="I4496" s="5" t="s">
        <v>1424</v>
      </c>
      <c r="K4496" s="66">
        <v>6.8</v>
      </c>
      <c r="L4496" t="str">
        <f t="shared" si="470"/>
        <v>Profundo</v>
      </c>
      <c r="M4496" s="2" t="s">
        <v>1207</v>
      </c>
      <c r="N4496" t="str">
        <f>VLOOKUP(M4496,spp!A:B,2,FALSE)</f>
        <v>Gymnothorax dovii</v>
      </c>
      <c r="O4496">
        <f t="shared" si="469"/>
        <v>1</v>
      </c>
      <c r="AB4496">
        <v>1</v>
      </c>
      <c r="AJ4496">
        <f>VLOOKUP(M4496,spp!A:C,3,FALSE)</f>
        <v>1.4E-3</v>
      </c>
      <c r="AK4496">
        <f>VLOOKUP(M4496,spp!A:D,4,FALSE)</f>
        <v>3.0122</v>
      </c>
      <c r="AL4496">
        <f t="shared" si="471"/>
        <v>2111.5903266286241</v>
      </c>
      <c r="AM4496">
        <f t="shared" si="472"/>
        <v>52.789758165715604</v>
      </c>
      <c r="AN4496">
        <f t="shared" si="473"/>
        <v>527.89758165715602</v>
      </c>
      <c r="AO4496">
        <f t="shared" si="474"/>
        <v>0.52789758165715606</v>
      </c>
      <c r="AP4496">
        <f t="shared" si="475"/>
        <v>0.02</v>
      </c>
      <c r="AQ4496">
        <f>VLOOKUP(M4496,spp!A:H,8,FALSE)</f>
        <v>4.3</v>
      </c>
      <c r="AR4496" t="str">
        <f>VLOOKUP(M4496,spp!A:K,10,FALSE)</f>
        <v>Depredador Tope</v>
      </c>
      <c r="AS4496" t="str">
        <f>VLOOKUP(M4496,spp!A:L,12,FALSE)</f>
        <v>LC</v>
      </c>
    </row>
    <row r="4497" spans="1:45" x14ac:dyDescent="0.3">
      <c r="A4497">
        <v>41</v>
      </c>
      <c r="B4497" s="2" t="s">
        <v>1176</v>
      </c>
      <c r="C4497" s="2" t="s">
        <v>1177</v>
      </c>
      <c r="D4497" s="2" t="s">
        <v>1333</v>
      </c>
      <c r="E4497" s="2" t="s">
        <v>985</v>
      </c>
      <c r="F4497">
        <v>4</v>
      </c>
      <c r="G4497" s="1">
        <v>41695</v>
      </c>
      <c r="H4497" s="61">
        <v>2014</v>
      </c>
      <c r="I4497" s="5" t="s">
        <v>1424</v>
      </c>
      <c r="K4497" s="66">
        <v>6.8</v>
      </c>
      <c r="L4497" t="str">
        <f t="shared" si="470"/>
        <v>Profundo</v>
      </c>
      <c r="M4497" s="2" t="s">
        <v>1081</v>
      </c>
      <c r="N4497" t="str">
        <f>VLOOKUP(M4497,spp!A:B,2,FALSE)</f>
        <v>Triaenodon obesus</v>
      </c>
      <c r="O4497">
        <f t="shared" si="469"/>
        <v>5</v>
      </c>
      <c r="AA4497">
        <v>2</v>
      </c>
      <c r="AB4497">
        <v>3</v>
      </c>
      <c r="AJ4497">
        <f>VLOOKUP(M4497,spp!A:C,3,FALSE)</f>
        <v>1.5E-3</v>
      </c>
      <c r="AK4497">
        <f>VLOOKUP(M4497,spp!A:D,4,FALSE)</f>
        <v>3</v>
      </c>
      <c r="AL4497">
        <f t="shared" si="471"/>
        <v>8979.3515625</v>
      </c>
      <c r="AM4497">
        <f t="shared" si="472"/>
        <v>224.48378906249999</v>
      </c>
      <c r="AN4497">
        <f t="shared" si="473"/>
        <v>2244.837890625</v>
      </c>
      <c r="AO4497">
        <f t="shared" si="474"/>
        <v>2.2448378906249999</v>
      </c>
      <c r="AP4497">
        <f t="shared" si="475"/>
        <v>0.1</v>
      </c>
      <c r="AQ4497">
        <f>VLOOKUP(M4497,spp!A:H,8,FALSE)</f>
        <v>4.2</v>
      </c>
      <c r="AR4497" t="str">
        <f>VLOOKUP(M4497,spp!A:K,10,FALSE)</f>
        <v>Depredador Tope</v>
      </c>
      <c r="AS4497" t="str">
        <f>VLOOKUP(M4497,spp!A:L,12,FALSE)</f>
        <v>NT</v>
      </c>
    </row>
    <row r="4498" spans="1:45" x14ac:dyDescent="0.3">
      <c r="A4498">
        <v>41</v>
      </c>
      <c r="B4498" s="2" t="s">
        <v>1176</v>
      </c>
      <c r="C4498" s="2" t="s">
        <v>1177</v>
      </c>
      <c r="D4498" s="2" t="s">
        <v>1333</v>
      </c>
      <c r="E4498" s="2" t="s">
        <v>985</v>
      </c>
      <c r="F4498">
        <v>4</v>
      </c>
      <c r="G4498" s="1">
        <v>41695</v>
      </c>
      <c r="H4498" s="61">
        <v>2014</v>
      </c>
      <c r="I4498" s="5" t="s">
        <v>1424</v>
      </c>
      <c r="K4498" s="66">
        <v>6.8</v>
      </c>
      <c r="L4498" t="str">
        <f t="shared" si="470"/>
        <v>Profundo</v>
      </c>
      <c r="M4498" s="2" t="s">
        <v>1066</v>
      </c>
      <c r="N4498" t="str">
        <f>VLOOKUP(M4498,spp!A:B,2,FALSE)</f>
        <v>Caranx melampygus</v>
      </c>
      <c r="O4498">
        <f t="shared" si="469"/>
        <v>4</v>
      </c>
      <c r="W4498">
        <v>4</v>
      </c>
      <c r="AJ4498">
        <f>VLOOKUP(M4498,spp!A:C,3,FALSE)</f>
        <v>2</v>
      </c>
      <c r="AK4498">
        <f>VLOOKUP(M4498,spp!A:D,4,FALSE)</f>
        <v>2</v>
      </c>
      <c r="AL4498">
        <f t="shared" si="471"/>
        <v>24200</v>
      </c>
      <c r="AM4498">
        <f t="shared" si="472"/>
        <v>605</v>
      </c>
      <c r="AN4498">
        <f t="shared" si="473"/>
        <v>6050</v>
      </c>
      <c r="AO4498">
        <f t="shared" si="474"/>
        <v>6.05</v>
      </c>
      <c r="AP4498">
        <f t="shared" si="475"/>
        <v>0.08</v>
      </c>
      <c r="AQ4498">
        <f>VLOOKUP(M4498,spp!A:H,8,FALSE)</f>
        <v>4.5</v>
      </c>
      <c r="AR4498" t="str">
        <f>VLOOKUP(M4498,spp!A:K,10,FALSE)</f>
        <v>Depredador Tope</v>
      </c>
      <c r="AS4498" t="str">
        <f>VLOOKUP(M4498,spp!A:L,12,FALSE)</f>
        <v>NE</v>
      </c>
    </row>
    <row r="4499" spans="1:45" x14ac:dyDescent="0.3">
      <c r="A4499">
        <v>41</v>
      </c>
      <c r="B4499" s="2" t="s">
        <v>1176</v>
      </c>
      <c r="C4499" s="2" t="s">
        <v>1177</v>
      </c>
      <c r="D4499" s="2" t="s">
        <v>1333</v>
      </c>
      <c r="E4499" s="2" t="s">
        <v>985</v>
      </c>
      <c r="F4499">
        <v>4</v>
      </c>
      <c r="G4499" s="1">
        <v>41695</v>
      </c>
      <c r="H4499" s="61">
        <v>2014</v>
      </c>
      <c r="I4499" s="5" t="s">
        <v>1424</v>
      </c>
      <c r="K4499" s="66">
        <v>6.8</v>
      </c>
      <c r="L4499" t="str">
        <f t="shared" si="470"/>
        <v>Profundo</v>
      </c>
      <c r="M4499" s="2" t="s">
        <v>1428</v>
      </c>
      <c r="N4499" t="str">
        <f>VLOOKUP(M4499,spp!A:B,2,FALSE)</f>
        <v>Stenojoulis bandanensis</v>
      </c>
      <c r="O4499">
        <f t="shared" si="469"/>
        <v>1</v>
      </c>
      <c r="S4499">
        <v>1</v>
      </c>
      <c r="AJ4499">
        <f>VLOOKUP(M4499,spp!A:C,3,FALSE)</f>
        <v>0</v>
      </c>
      <c r="AK4499">
        <f>VLOOKUP(M4499,spp!A:D,4,FALSE)</f>
        <v>0</v>
      </c>
      <c r="AL4499">
        <f t="shared" si="471"/>
        <v>0</v>
      </c>
      <c r="AM4499">
        <f t="shared" si="472"/>
        <v>0</v>
      </c>
      <c r="AN4499">
        <f t="shared" si="473"/>
        <v>0</v>
      </c>
      <c r="AO4499">
        <f t="shared" si="474"/>
        <v>0</v>
      </c>
      <c r="AP4499">
        <f t="shared" si="475"/>
        <v>0.02</v>
      </c>
      <c r="AQ4499">
        <f>VLOOKUP(M4499,spp!A:H,8,FALSE)</f>
        <v>0</v>
      </c>
      <c r="AR4499">
        <f>VLOOKUP(M4499,spp!A:K,10,FALSE)</f>
        <v>0</v>
      </c>
      <c r="AS4499">
        <f>VLOOKUP(M4499,spp!A:L,12,FALSE)</f>
        <v>0</v>
      </c>
    </row>
    <row r="4500" spans="1:45" x14ac:dyDescent="0.3">
      <c r="A4500">
        <v>41</v>
      </c>
      <c r="B4500" s="2" t="s">
        <v>1176</v>
      </c>
      <c r="C4500" s="2" t="s">
        <v>1177</v>
      </c>
      <c r="D4500" s="2" t="s">
        <v>1333</v>
      </c>
      <c r="E4500" s="2" t="s">
        <v>985</v>
      </c>
      <c r="F4500">
        <v>4</v>
      </c>
      <c r="G4500" s="1">
        <v>41695</v>
      </c>
      <c r="H4500" s="61">
        <v>2014</v>
      </c>
      <c r="I4500" s="5" t="s">
        <v>1424</v>
      </c>
      <c r="K4500" s="66">
        <v>6.8</v>
      </c>
      <c r="L4500" t="str">
        <f t="shared" si="470"/>
        <v>Profundo</v>
      </c>
      <c r="M4500" s="2" t="s">
        <v>1062</v>
      </c>
      <c r="N4500" t="str">
        <f>VLOOKUP(M4500,spp!A:B,2,FALSE)</f>
        <v>Paranthias colonus</v>
      </c>
      <c r="O4500">
        <f t="shared" si="469"/>
        <v>200</v>
      </c>
      <c r="S4500">
        <v>200</v>
      </c>
      <c r="AJ4500">
        <f>VLOOKUP(M4500,spp!A:C,3,FALSE)</f>
        <v>1.485E-2</v>
      </c>
      <c r="AK4500">
        <f>VLOOKUP(M4500,spp!A:D,4,FALSE)</f>
        <v>2</v>
      </c>
      <c r="AL4500">
        <f t="shared" si="471"/>
        <v>909.5625</v>
      </c>
      <c r="AM4500">
        <f t="shared" si="472"/>
        <v>22.739062499999999</v>
      </c>
      <c r="AN4500">
        <f t="shared" si="473"/>
        <v>227.390625</v>
      </c>
      <c r="AO4500">
        <f t="shared" si="474"/>
        <v>0.22739062500000001</v>
      </c>
      <c r="AP4500">
        <f t="shared" si="475"/>
        <v>4</v>
      </c>
      <c r="AQ4500">
        <f>VLOOKUP(M4500,spp!A:H,8,FALSE)</f>
        <v>3.8</v>
      </c>
      <c r="AR4500" t="str">
        <f>VLOOKUP(M4500,spp!A:K,10,FALSE)</f>
        <v>Planctívoro</v>
      </c>
      <c r="AS4500" t="str">
        <f>VLOOKUP(M4500,spp!A:L,12,FALSE)</f>
        <v>LC</v>
      </c>
    </row>
    <row r="4501" spans="1:45" x14ac:dyDescent="0.3">
      <c r="A4501">
        <v>41</v>
      </c>
      <c r="B4501" s="2" t="s">
        <v>1176</v>
      </c>
      <c r="C4501" s="2" t="s">
        <v>1177</v>
      </c>
      <c r="D4501" s="2" t="s">
        <v>1333</v>
      </c>
      <c r="E4501" s="2" t="s">
        <v>985</v>
      </c>
      <c r="F4501">
        <v>4</v>
      </c>
      <c r="G4501" s="1">
        <v>41695</v>
      </c>
      <c r="H4501" s="61">
        <v>2014</v>
      </c>
      <c r="I4501" s="5" t="s">
        <v>1424</v>
      </c>
      <c r="K4501" s="66">
        <v>6.8</v>
      </c>
      <c r="L4501" t="str">
        <f t="shared" si="470"/>
        <v>Profundo</v>
      </c>
      <c r="M4501" s="2" t="s">
        <v>1194</v>
      </c>
      <c r="N4501" t="str">
        <f>VLOOKUP(M4501,spp!A:B,2,FALSE)</f>
        <v>Stegastes arcifrons</v>
      </c>
      <c r="O4501">
        <f t="shared" si="469"/>
        <v>215</v>
      </c>
      <c r="P4501">
        <v>200</v>
      </c>
      <c r="Q4501">
        <v>15</v>
      </c>
      <c r="AJ4501">
        <f>VLOOKUP(M4501,spp!A:C,3,FALSE)</f>
        <v>3.49E-2</v>
      </c>
      <c r="AK4501">
        <f>VLOOKUP(M4501,spp!A:D,4,FALSE)</f>
        <v>2</v>
      </c>
      <c r="AL4501">
        <f t="shared" si="471"/>
        <v>73.071875000000006</v>
      </c>
      <c r="AM4501">
        <f t="shared" si="472"/>
        <v>1.8267968750000001</v>
      </c>
      <c r="AN4501">
        <f t="shared" si="473"/>
        <v>18.267968750000001</v>
      </c>
      <c r="AO4501">
        <f t="shared" si="474"/>
        <v>1.8267968750000002E-2</v>
      </c>
      <c r="AP4501">
        <f t="shared" si="475"/>
        <v>4.3</v>
      </c>
      <c r="AQ4501">
        <f>VLOOKUP(M4501,spp!A:H,8,FALSE)</f>
        <v>2.97</v>
      </c>
      <c r="AR4501" t="str">
        <f>VLOOKUP(M4501,spp!A:K,10,FALSE)</f>
        <v>Herbívoro</v>
      </c>
      <c r="AS4501" t="str">
        <f>VLOOKUP(M4501,spp!A:L,12,FALSE)</f>
        <v>LC</v>
      </c>
    </row>
    <row r="4502" spans="1:45" x14ac:dyDescent="0.3">
      <c r="A4502">
        <v>41</v>
      </c>
      <c r="B4502" s="2" t="s">
        <v>1176</v>
      </c>
      <c r="C4502" s="2" t="s">
        <v>1177</v>
      </c>
      <c r="D4502" s="2" t="s">
        <v>1333</v>
      </c>
      <c r="E4502" s="2" t="s">
        <v>985</v>
      </c>
      <c r="F4502">
        <v>4</v>
      </c>
      <c r="G4502" s="1">
        <v>41695</v>
      </c>
      <c r="H4502" s="61">
        <v>2014</v>
      </c>
      <c r="I4502" s="5" t="s">
        <v>1424</v>
      </c>
      <c r="K4502" s="66">
        <v>6.8</v>
      </c>
      <c r="L4502" t="str">
        <f t="shared" si="470"/>
        <v>Profundo</v>
      </c>
      <c r="M4502" s="2" t="s">
        <v>1067</v>
      </c>
      <c r="N4502" t="str">
        <f>VLOOKUP(M4502,spp!A:B,2,FALSE)</f>
        <v>Acanthurus xanthopterus</v>
      </c>
      <c r="O4502">
        <f t="shared" si="469"/>
        <v>2</v>
      </c>
      <c r="U4502">
        <v>2</v>
      </c>
      <c r="AJ4502">
        <f>VLOOKUP(M4502,spp!A:C,3,FALSE)</f>
        <v>2.673E-2</v>
      </c>
      <c r="AK4502">
        <f>VLOOKUP(M4502,spp!A:D,4,FALSE)</f>
        <v>2</v>
      </c>
      <c r="AL4502">
        <f t="shared" si="471"/>
        <v>65.488500000000002</v>
      </c>
      <c r="AM4502">
        <f t="shared" si="472"/>
        <v>1.6372125</v>
      </c>
      <c r="AN4502">
        <f t="shared" si="473"/>
        <v>16.372125</v>
      </c>
      <c r="AO4502">
        <f t="shared" si="474"/>
        <v>1.6372125000000001E-2</v>
      </c>
      <c r="AP4502">
        <f t="shared" si="475"/>
        <v>0.04</v>
      </c>
      <c r="AQ4502">
        <f>VLOOKUP(M4502,spp!A:H,8,FALSE)</f>
        <v>2.9</v>
      </c>
      <c r="AR4502" t="str">
        <f>VLOOKUP(M4502,spp!A:K,10,FALSE)</f>
        <v>Herbívoro</v>
      </c>
      <c r="AS4502" t="str">
        <f>VLOOKUP(M4502,spp!A:L,12,FALSE)</f>
        <v>LC</v>
      </c>
    </row>
    <row r="4503" spans="1:45" x14ac:dyDescent="0.3">
      <c r="A4503">
        <v>41</v>
      </c>
      <c r="B4503" s="2" t="s">
        <v>1176</v>
      </c>
      <c r="C4503" s="2" t="s">
        <v>1177</v>
      </c>
      <c r="D4503" s="2" t="s">
        <v>1333</v>
      </c>
      <c r="E4503" s="2" t="s">
        <v>985</v>
      </c>
      <c r="F4503">
        <v>4</v>
      </c>
      <c r="G4503" s="1">
        <v>41695</v>
      </c>
      <c r="H4503" s="61">
        <v>2014</v>
      </c>
      <c r="I4503" s="5" t="s">
        <v>1424</v>
      </c>
      <c r="K4503" s="66">
        <v>6.8</v>
      </c>
      <c r="L4503" t="str">
        <f t="shared" si="470"/>
        <v>Profundo</v>
      </c>
      <c r="M4503" s="2" t="s">
        <v>1208</v>
      </c>
      <c r="N4503" t="str">
        <f>VLOOKUP(M4503,spp!A:B,2,FALSE)</f>
        <v>Aluterus scriptus</v>
      </c>
      <c r="O4503">
        <f t="shared" si="469"/>
        <v>1</v>
      </c>
      <c r="T4503">
        <v>1</v>
      </c>
      <c r="AJ4503" t="str">
        <f>VLOOKUP(M4503,spp!A:C,3,FALSE)</f>
        <v>0.82299999999999995</v>
      </c>
      <c r="AK4503">
        <f>VLOOKUP(M4503,spp!A:D,4,FALSE)</f>
        <v>1</v>
      </c>
      <c r="AL4503">
        <f t="shared" si="471"/>
        <v>20.574999999999974</v>
      </c>
      <c r="AM4503">
        <f t="shared" si="472"/>
        <v>0.51437499999999936</v>
      </c>
      <c r="AN4503">
        <f t="shared" si="473"/>
        <v>5.1437499999999936</v>
      </c>
      <c r="AO4503">
        <f t="shared" si="474"/>
        <v>5.1437499999999938E-3</v>
      </c>
      <c r="AP4503">
        <f t="shared" si="475"/>
        <v>0.02</v>
      </c>
      <c r="AQ4503">
        <f>VLOOKUP(M4503,spp!A:H,8,FALSE)</f>
        <v>2.8</v>
      </c>
      <c r="AR4503" t="str">
        <f>VLOOKUP(M4503,spp!A:K,10,FALSE)</f>
        <v>Herbívoro</v>
      </c>
      <c r="AS4503" t="str">
        <f>VLOOKUP(M4503,spp!A:L,12,FALSE)</f>
        <v>NE</v>
      </c>
    </row>
    <row r="4504" spans="1:45" x14ac:dyDescent="0.3">
      <c r="A4504">
        <v>41</v>
      </c>
      <c r="B4504" s="2" t="s">
        <v>1176</v>
      </c>
      <c r="C4504" s="2" t="s">
        <v>1177</v>
      </c>
      <c r="D4504" s="2" t="s">
        <v>1333</v>
      </c>
      <c r="E4504" s="2" t="s">
        <v>985</v>
      </c>
      <c r="F4504">
        <v>4</v>
      </c>
      <c r="G4504" s="1">
        <v>41695</v>
      </c>
      <c r="H4504" s="61">
        <v>2014</v>
      </c>
      <c r="I4504" s="5" t="s">
        <v>1424</v>
      </c>
      <c r="K4504" s="66">
        <v>6.8</v>
      </c>
      <c r="L4504" t="str">
        <f t="shared" si="470"/>
        <v>Profundo</v>
      </c>
      <c r="M4504" s="2" t="s">
        <v>1040</v>
      </c>
      <c r="N4504" t="str">
        <f>VLOOKUP(M4504,spp!A:B,2,FALSE)</f>
        <v>Sufflamen verres</v>
      </c>
      <c r="O4504">
        <f t="shared" si="469"/>
        <v>3</v>
      </c>
      <c r="T4504">
        <v>3</v>
      </c>
      <c r="AJ4504">
        <f>VLOOKUP(M4504,spp!A:C,3,FALSE)</f>
        <v>2</v>
      </c>
      <c r="AK4504">
        <f>VLOOKUP(M4504,spp!A:D,4,FALSE)</f>
        <v>3</v>
      </c>
      <c r="AL4504">
        <f t="shared" si="471"/>
        <v>93750</v>
      </c>
      <c r="AM4504">
        <f t="shared" si="472"/>
        <v>2343.75</v>
      </c>
      <c r="AN4504">
        <f t="shared" si="473"/>
        <v>23437.5</v>
      </c>
      <c r="AO4504">
        <f t="shared" si="474"/>
        <v>23.4375</v>
      </c>
      <c r="AP4504">
        <f t="shared" si="475"/>
        <v>0.06</v>
      </c>
      <c r="AQ4504">
        <f>VLOOKUP(M4504,spp!A:H,8,FALSE)</f>
        <v>3.3</v>
      </c>
      <c r="AR4504" t="str">
        <f>VLOOKUP(M4504,spp!A:K,10,FALSE)</f>
        <v>Depredador</v>
      </c>
      <c r="AS4504" t="str">
        <f>VLOOKUP(M4504,spp!A:L,12,FALSE)</f>
        <v>LC</v>
      </c>
    </row>
    <row r="4505" spans="1:45" x14ac:dyDescent="0.3">
      <c r="A4505">
        <v>41</v>
      </c>
      <c r="B4505" s="2" t="s">
        <v>1176</v>
      </c>
      <c r="C4505" s="2" t="s">
        <v>1177</v>
      </c>
      <c r="D4505" s="2" t="s">
        <v>1333</v>
      </c>
      <c r="E4505" s="2" t="s">
        <v>985</v>
      </c>
      <c r="F4505">
        <v>4</v>
      </c>
      <c r="G4505" s="1">
        <v>41695</v>
      </c>
      <c r="H4505" s="61">
        <v>2014</v>
      </c>
      <c r="I4505" s="5" t="s">
        <v>1424</v>
      </c>
      <c r="K4505" s="66">
        <v>6.8</v>
      </c>
      <c r="L4505" t="str">
        <f t="shared" si="470"/>
        <v>Profundo</v>
      </c>
      <c r="M4505" s="2" t="s">
        <v>1198</v>
      </c>
      <c r="N4505" t="str">
        <f>VLOOKUP(M4505,spp!A:B,2,FALSE)</f>
        <v>Dermatolepis dermatolepis</v>
      </c>
      <c r="O4505">
        <f t="shared" si="469"/>
        <v>1</v>
      </c>
      <c r="U4505">
        <v>1</v>
      </c>
      <c r="AJ4505">
        <f>VLOOKUP(M4505,spp!A:C,3,FALSE)</f>
        <v>1</v>
      </c>
      <c r="AK4505">
        <f>VLOOKUP(M4505,spp!A:D,4,FALSE)</f>
        <v>3</v>
      </c>
      <c r="AL4505">
        <f t="shared" si="471"/>
        <v>42875</v>
      </c>
      <c r="AM4505">
        <f t="shared" si="472"/>
        <v>1071.875</v>
      </c>
      <c r="AN4505">
        <f t="shared" si="473"/>
        <v>10718.75</v>
      </c>
      <c r="AO4505">
        <f t="shared" si="474"/>
        <v>10.71875</v>
      </c>
      <c r="AP4505">
        <f t="shared" si="475"/>
        <v>0.02</v>
      </c>
      <c r="AQ4505">
        <f>VLOOKUP(M4505,spp!A:H,8,FALSE)</f>
        <v>4.5</v>
      </c>
      <c r="AR4505" t="str">
        <f>VLOOKUP(M4505,spp!A:K,10,FALSE)</f>
        <v>Depredador Tope</v>
      </c>
      <c r="AS4505" t="str">
        <f>VLOOKUP(M4505,spp!A:L,12,FALSE)</f>
        <v>LC</v>
      </c>
    </row>
    <row r="4506" spans="1:45" x14ac:dyDescent="0.3">
      <c r="A4506">
        <v>41</v>
      </c>
      <c r="B4506" s="2" t="s">
        <v>1176</v>
      </c>
      <c r="C4506" s="2" t="s">
        <v>1177</v>
      </c>
      <c r="D4506" s="2" t="s">
        <v>1333</v>
      </c>
      <c r="E4506" s="2" t="s">
        <v>985</v>
      </c>
      <c r="F4506">
        <v>4</v>
      </c>
      <c r="G4506" s="1">
        <v>41695</v>
      </c>
      <c r="H4506" s="61">
        <v>2014</v>
      </c>
      <c r="I4506" s="5" t="s">
        <v>1424</v>
      </c>
      <c r="K4506" s="66">
        <v>6.8</v>
      </c>
      <c r="L4506" t="str">
        <f t="shared" si="470"/>
        <v>Profundo</v>
      </c>
      <c r="M4506" s="2" t="s">
        <v>1034</v>
      </c>
      <c r="N4506" t="str">
        <f>VLOOKUP(M4506,spp!A:B,2,FALSE)</f>
        <v>Acanthurus nigricans</v>
      </c>
      <c r="O4506">
        <f t="shared" si="469"/>
        <v>4</v>
      </c>
      <c r="T4506">
        <v>4</v>
      </c>
      <c r="AJ4506">
        <f>VLOOKUP(M4506,spp!A:C,3,FALSE)</f>
        <v>6</v>
      </c>
      <c r="AK4506">
        <f>VLOOKUP(M4506,spp!A:D,4,FALSE)</f>
        <v>2.669</v>
      </c>
      <c r="AL4506">
        <f t="shared" si="471"/>
        <v>129215.05740484926</v>
      </c>
      <c r="AM4506">
        <f t="shared" si="472"/>
        <v>3230.3764351212312</v>
      </c>
      <c r="AN4506">
        <f t="shared" si="473"/>
        <v>32303.76435121231</v>
      </c>
      <c r="AO4506">
        <f t="shared" si="474"/>
        <v>32.303764351212308</v>
      </c>
      <c r="AP4506">
        <f t="shared" si="475"/>
        <v>0.08</v>
      </c>
      <c r="AQ4506">
        <f>VLOOKUP(M4506,spp!A:H,8,FALSE)</f>
        <v>2</v>
      </c>
      <c r="AR4506" t="str">
        <f>VLOOKUP(M4506,spp!A:K,10,FALSE)</f>
        <v>Herbívoro</v>
      </c>
      <c r="AS4506" t="str">
        <f>VLOOKUP(M4506,spp!A:L,12,FALSE)</f>
        <v>LC</v>
      </c>
    </row>
    <row r="4507" spans="1:45" x14ac:dyDescent="0.3">
      <c r="A4507">
        <v>41</v>
      </c>
      <c r="B4507" s="2" t="s">
        <v>1176</v>
      </c>
      <c r="C4507" s="2" t="s">
        <v>1177</v>
      </c>
      <c r="D4507" s="2" t="s">
        <v>1333</v>
      </c>
      <c r="E4507" s="2" t="s">
        <v>985</v>
      </c>
      <c r="F4507">
        <v>4</v>
      </c>
      <c r="G4507" s="1">
        <v>41695</v>
      </c>
      <c r="H4507" s="61">
        <v>2014</v>
      </c>
      <c r="I4507" s="5" t="s">
        <v>1424</v>
      </c>
      <c r="K4507" s="66">
        <v>6.8</v>
      </c>
      <c r="L4507" t="str">
        <f t="shared" si="470"/>
        <v>Profundo</v>
      </c>
      <c r="M4507" s="2" t="s">
        <v>1028</v>
      </c>
      <c r="N4507" t="str">
        <f>VLOOKUP(M4507,spp!A:B,2,FALSE)</f>
        <v>Thalassoma lucasanum</v>
      </c>
      <c r="O4507">
        <f t="shared" ref="O4507:O4570" si="476">+SUM(P4507:AF4507)</f>
        <v>100</v>
      </c>
      <c r="P4507">
        <v>100</v>
      </c>
      <c r="AJ4507">
        <f>VLOOKUP(M4507,spp!A:C,3,FALSE)</f>
        <v>1.261E-2</v>
      </c>
      <c r="AK4507">
        <f>VLOOKUP(M4507,spp!A:D,4,FALSE)</f>
        <v>2</v>
      </c>
      <c r="AL4507">
        <f t="shared" si="471"/>
        <v>7.8812499999999996</v>
      </c>
      <c r="AM4507">
        <f t="shared" si="472"/>
        <v>0.19703124999999999</v>
      </c>
      <c r="AN4507">
        <f t="shared" si="473"/>
        <v>1.9703124999999999</v>
      </c>
      <c r="AO4507">
        <f t="shared" si="474"/>
        <v>1.9703124999999998E-3</v>
      </c>
      <c r="AP4507">
        <f t="shared" si="475"/>
        <v>2</v>
      </c>
      <c r="AQ4507">
        <f>VLOOKUP(M4507,spp!A:H,8,FALSE)</f>
        <v>3.5</v>
      </c>
      <c r="AR4507" t="str">
        <f>VLOOKUP(M4507,spp!A:K,10,FALSE)</f>
        <v>Depredador</v>
      </c>
      <c r="AS4507" t="str">
        <f>VLOOKUP(M4507,spp!A:L,12,FALSE)</f>
        <v>LC</v>
      </c>
    </row>
    <row r="4508" spans="1:45" x14ac:dyDescent="0.3">
      <c r="A4508">
        <v>41</v>
      </c>
      <c r="B4508" s="2" t="s">
        <v>1176</v>
      </c>
      <c r="C4508" s="2" t="s">
        <v>1177</v>
      </c>
      <c r="D4508" s="2" t="s">
        <v>1333</v>
      </c>
      <c r="E4508" s="2" t="s">
        <v>985</v>
      </c>
      <c r="F4508">
        <v>4</v>
      </c>
      <c r="G4508" s="1">
        <v>41695</v>
      </c>
      <c r="H4508" s="61">
        <v>2014</v>
      </c>
      <c r="I4508" s="5" t="s">
        <v>1424</v>
      </c>
      <c r="K4508" s="66">
        <v>6.8</v>
      </c>
      <c r="L4508" t="str">
        <f t="shared" si="470"/>
        <v>Profundo</v>
      </c>
      <c r="M4508" s="2" t="s">
        <v>1430</v>
      </c>
      <c r="N4508" t="str">
        <f>VLOOKUP(M4508,spp!A:B,2,FALSE)</f>
        <v>Acanthemblemaria atrata</v>
      </c>
      <c r="O4508">
        <f t="shared" si="476"/>
        <v>10</v>
      </c>
      <c r="P4508">
        <v>10</v>
      </c>
      <c r="AJ4508">
        <f>VLOOKUP(M4508,spp!A:C,3,FALSE)</f>
        <v>0</v>
      </c>
      <c r="AK4508">
        <f>VLOOKUP(M4508,spp!A:D,4,FALSE)</f>
        <v>0</v>
      </c>
      <c r="AL4508">
        <f t="shared" si="471"/>
        <v>0</v>
      </c>
      <c r="AM4508">
        <f t="shared" si="472"/>
        <v>0</v>
      </c>
      <c r="AN4508">
        <f t="shared" si="473"/>
        <v>0</v>
      </c>
      <c r="AO4508">
        <f t="shared" si="474"/>
        <v>0</v>
      </c>
      <c r="AP4508">
        <f t="shared" si="475"/>
        <v>0.2</v>
      </c>
      <c r="AQ4508">
        <f>VLOOKUP(M4508,spp!A:H,8,FALSE)</f>
        <v>0</v>
      </c>
      <c r="AR4508">
        <f>VLOOKUP(M4508,spp!A:K,10,FALSE)</f>
        <v>0</v>
      </c>
      <c r="AS4508">
        <f>VLOOKUP(M4508,spp!A:L,12,FALSE)</f>
        <v>0</v>
      </c>
    </row>
    <row r="4509" spans="1:45" x14ac:dyDescent="0.3">
      <c r="A4509">
        <v>41</v>
      </c>
      <c r="B4509" s="2" t="s">
        <v>1176</v>
      </c>
      <c r="C4509" s="2" t="s">
        <v>1177</v>
      </c>
      <c r="D4509" s="2" t="s">
        <v>1333</v>
      </c>
      <c r="E4509" s="2" t="s">
        <v>985</v>
      </c>
      <c r="F4509">
        <v>4</v>
      </c>
      <c r="G4509" s="1">
        <v>41695</v>
      </c>
      <c r="H4509" s="61">
        <v>2014</v>
      </c>
      <c r="I4509" s="5" t="s">
        <v>1424</v>
      </c>
      <c r="K4509" s="66">
        <v>6.8</v>
      </c>
      <c r="L4509" t="str">
        <f t="shared" si="470"/>
        <v>Profundo</v>
      </c>
      <c r="M4509" s="2" t="s">
        <v>1072</v>
      </c>
      <c r="N4509" t="str">
        <f>VLOOKUP(M4509,spp!A:B,2,FALSE)</f>
        <v>Kyphosus elegans</v>
      </c>
      <c r="O4509">
        <f t="shared" si="476"/>
        <v>2</v>
      </c>
      <c r="T4509">
        <v>2</v>
      </c>
      <c r="AJ4509">
        <f>VLOOKUP(M4509,spp!A:C,3,FALSE)</f>
        <v>2.18E-2</v>
      </c>
      <c r="AK4509">
        <f>VLOOKUP(M4509,spp!A:D,4,FALSE)</f>
        <v>3</v>
      </c>
      <c r="AL4509">
        <f t="shared" si="471"/>
        <v>681.25</v>
      </c>
      <c r="AM4509">
        <f t="shared" si="472"/>
        <v>17.03125</v>
      </c>
      <c r="AN4509">
        <f t="shared" si="473"/>
        <v>170.3125</v>
      </c>
      <c r="AO4509">
        <f t="shared" si="474"/>
        <v>0.17031250000000001</v>
      </c>
      <c r="AP4509">
        <f t="shared" si="475"/>
        <v>0.04</v>
      </c>
      <c r="AQ4509">
        <f>VLOOKUP(M4509,spp!A:H,8,FALSE)</f>
        <v>2.9</v>
      </c>
      <c r="AR4509" t="str">
        <f>VLOOKUP(M4509,spp!A:K,10,FALSE)</f>
        <v>Herbívoro</v>
      </c>
      <c r="AS4509" t="str">
        <f>VLOOKUP(M4509,spp!A:L,12,FALSE)</f>
        <v>LC</v>
      </c>
    </row>
    <row r="4510" spans="1:45" x14ac:dyDescent="0.3">
      <c r="A4510">
        <v>41</v>
      </c>
      <c r="B4510" s="2" t="s">
        <v>1176</v>
      </c>
      <c r="C4510" s="2" t="s">
        <v>1177</v>
      </c>
      <c r="D4510" s="2" t="s">
        <v>1333</v>
      </c>
      <c r="E4510" s="2" t="s">
        <v>985</v>
      </c>
      <c r="F4510">
        <v>4</v>
      </c>
      <c r="G4510" s="1">
        <v>41695</v>
      </c>
      <c r="H4510" s="61">
        <v>2014</v>
      </c>
      <c r="I4510" s="5" t="s">
        <v>1424</v>
      </c>
      <c r="K4510" s="66">
        <v>6.8</v>
      </c>
      <c r="L4510" t="str">
        <f t="shared" si="470"/>
        <v>Profundo</v>
      </c>
      <c r="M4510" s="2" t="s">
        <v>1047</v>
      </c>
      <c r="N4510" t="str">
        <f>VLOOKUP(M4510,spp!A:B,2,FALSE)</f>
        <v>Scarus rubroviolaceus</v>
      </c>
      <c r="O4510">
        <f t="shared" si="476"/>
        <v>3</v>
      </c>
      <c r="U4510">
        <v>3</v>
      </c>
      <c r="AJ4510">
        <f>VLOOKUP(M4510,spp!A:C,3,FALSE)</f>
        <v>1</v>
      </c>
      <c r="AK4510">
        <f>VLOOKUP(M4510,spp!A:D,4,FALSE)</f>
        <v>3.109</v>
      </c>
      <c r="AL4510">
        <f t="shared" si="471"/>
        <v>189508.54822210452</v>
      </c>
      <c r="AM4510">
        <f t="shared" si="472"/>
        <v>4737.7137055526127</v>
      </c>
      <c r="AN4510">
        <f t="shared" si="473"/>
        <v>47377.137055526124</v>
      </c>
      <c r="AO4510">
        <f t="shared" si="474"/>
        <v>47.377137055526127</v>
      </c>
      <c r="AP4510">
        <f t="shared" si="475"/>
        <v>0.06</v>
      </c>
      <c r="AQ4510">
        <f>VLOOKUP(M4510,spp!A:H,8,FALSE)</f>
        <v>2</v>
      </c>
      <c r="AR4510" t="str">
        <f>VLOOKUP(M4510,spp!A:K,10,FALSE)</f>
        <v>Herbívoro</v>
      </c>
      <c r="AS4510" t="str">
        <f>VLOOKUP(M4510,spp!A:L,12,FALSE)</f>
        <v>LC</v>
      </c>
    </row>
    <row r="4511" spans="1:45" x14ac:dyDescent="0.3">
      <c r="A4511">
        <v>41</v>
      </c>
      <c r="B4511" s="2" t="s">
        <v>1176</v>
      </c>
      <c r="C4511" s="2" t="s">
        <v>1177</v>
      </c>
      <c r="D4511" s="2" t="s">
        <v>1333</v>
      </c>
      <c r="E4511" s="2" t="s">
        <v>985</v>
      </c>
      <c r="F4511">
        <v>4</v>
      </c>
      <c r="G4511" s="1">
        <v>41695</v>
      </c>
      <c r="H4511" s="61">
        <v>2014</v>
      </c>
      <c r="I4511" s="5" t="s">
        <v>1424</v>
      </c>
      <c r="K4511" s="66">
        <v>6.8</v>
      </c>
      <c r="L4511" t="str">
        <f t="shared" si="470"/>
        <v>Profundo</v>
      </c>
      <c r="M4511" s="2" t="s">
        <v>1064</v>
      </c>
      <c r="N4511" t="str">
        <f>VLOOKUP(M4511,spp!A:B,2,FALSE)</f>
        <v>Zanclus cornutus</v>
      </c>
      <c r="O4511">
        <f t="shared" si="476"/>
        <v>3</v>
      </c>
      <c r="S4511">
        <v>3</v>
      </c>
      <c r="AJ4511">
        <f>VLOOKUP(M4511,spp!A:C,3,FALSE)</f>
        <v>1.47E-2</v>
      </c>
      <c r="AK4511">
        <f>VLOOKUP(M4511,spp!A:D,4,FALSE)</f>
        <v>3</v>
      </c>
      <c r="AL4511">
        <f t="shared" si="471"/>
        <v>236.34843749999999</v>
      </c>
      <c r="AM4511">
        <f t="shared" si="472"/>
        <v>5.9087109374999995</v>
      </c>
      <c r="AN4511">
        <f t="shared" si="473"/>
        <v>59.087109374999997</v>
      </c>
      <c r="AO4511">
        <f t="shared" si="474"/>
        <v>5.9087109374999995E-2</v>
      </c>
      <c r="AP4511">
        <f t="shared" si="475"/>
        <v>0.06</v>
      </c>
      <c r="AQ4511">
        <f>VLOOKUP(M4511,spp!A:H,8,FALSE)</f>
        <v>2.9</v>
      </c>
      <c r="AR4511" t="str">
        <f>VLOOKUP(M4511,spp!A:K,10,FALSE)</f>
        <v>Herbívoro</v>
      </c>
      <c r="AS4511" t="str">
        <f>VLOOKUP(M4511,spp!A:L,12,FALSE)</f>
        <v>NE</v>
      </c>
    </row>
    <row r="4512" spans="1:45" x14ac:dyDescent="0.3">
      <c r="A4512">
        <v>41</v>
      </c>
      <c r="B4512" s="2" t="s">
        <v>1176</v>
      </c>
      <c r="C4512" s="2" t="s">
        <v>1177</v>
      </c>
      <c r="D4512" s="2" t="s">
        <v>1333</v>
      </c>
      <c r="E4512" s="2" t="s">
        <v>985</v>
      </c>
      <c r="F4512">
        <v>4</v>
      </c>
      <c r="G4512" s="1">
        <v>41695</v>
      </c>
      <c r="H4512" s="61">
        <v>2014</v>
      </c>
      <c r="I4512" s="5" t="s">
        <v>1424</v>
      </c>
      <c r="K4512" s="66">
        <v>6.8</v>
      </c>
      <c r="L4512" t="str">
        <f t="shared" si="470"/>
        <v>Profundo</v>
      </c>
      <c r="M4512" s="2" t="s">
        <v>1195</v>
      </c>
      <c r="N4512" t="str">
        <f>VLOOKUP(M4512,spp!A:B,2,FALSE)</f>
        <v>Melichthys niger</v>
      </c>
      <c r="O4512">
        <f t="shared" si="476"/>
        <v>20</v>
      </c>
      <c r="T4512">
        <v>20</v>
      </c>
      <c r="AJ4512">
        <f>VLOOKUP(M4512,spp!A:C,3,FALSE)</f>
        <v>5</v>
      </c>
      <c r="AK4512">
        <f>VLOOKUP(M4512,spp!A:D,4,FALSE)</f>
        <v>3</v>
      </c>
      <c r="AL4512">
        <f t="shared" si="471"/>
        <v>1562500</v>
      </c>
      <c r="AM4512">
        <f t="shared" si="472"/>
        <v>39062.5</v>
      </c>
      <c r="AN4512">
        <f t="shared" si="473"/>
        <v>390625</v>
      </c>
      <c r="AO4512">
        <f t="shared" si="474"/>
        <v>390.625</v>
      </c>
      <c r="AP4512">
        <f t="shared" si="475"/>
        <v>0.4</v>
      </c>
      <c r="AQ4512">
        <f>VLOOKUP(M4512,spp!A:H,8,FALSE)</f>
        <v>2.4</v>
      </c>
      <c r="AR4512" t="str">
        <f>VLOOKUP(M4512,spp!A:K,10,FALSE)</f>
        <v>Herbívoro</v>
      </c>
      <c r="AS4512" t="str">
        <f>VLOOKUP(M4512,spp!A:L,12,FALSE)</f>
        <v>NE</v>
      </c>
    </row>
    <row r="4513" spans="1:45" x14ac:dyDescent="0.3">
      <c r="A4513">
        <v>41</v>
      </c>
      <c r="B4513" s="2" t="s">
        <v>1176</v>
      </c>
      <c r="C4513" s="2" t="s">
        <v>1177</v>
      </c>
      <c r="D4513" s="2" t="s">
        <v>1333</v>
      </c>
      <c r="E4513" s="2" t="s">
        <v>985</v>
      </c>
      <c r="F4513">
        <v>4</v>
      </c>
      <c r="G4513" s="1">
        <v>41695</v>
      </c>
      <c r="H4513" s="61">
        <v>2014</v>
      </c>
      <c r="I4513" s="5" t="s">
        <v>1424</v>
      </c>
      <c r="K4513" s="66">
        <v>6.8</v>
      </c>
      <c r="L4513" t="str">
        <f t="shared" si="470"/>
        <v>Profundo</v>
      </c>
      <c r="M4513" s="2" t="s">
        <v>1056</v>
      </c>
      <c r="N4513" t="str">
        <f>VLOOKUP(M4513,spp!A:B,2,FALSE)</f>
        <v>Canthigaster punctatissima</v>
      </c>
      <c r="O4513">
        <f t="shared" si="476"/>
        <v>4</v>
      </c>
      <c r="P4513">
        <v>4</v>
      </c>
      <c r="AJ4513">
        <f>VLOOKUP(M4513,spp!A:C,3,FALSE)</f>
        <v>1</v>
      </c>
      <c r="AK4513">
        <f>VLOOKUP(M4513,spp!A:D,4,FALSE)</f>
        <v>2</v>
      </c>
      <c r="AL4513">
        <f t="shared" si="471"/>
        <v>25</v>
      </c>
      <c r="AM4513">
        <f t="shared" si="472"/>
        <v>0.625</v>
      </c>
      <c r="AN4513">
        <f t="shared" si="473"/>
        <v>6.25</v>
      </c>
      <c r="AO4513">
        <f t="shared" si="474"/>
        <v>6.2500000000000003E-3</v>
      </c>
      <c r="AP4513">
        <f t="shared" si="475"/>
        <v>0.08</v>
      </c>
      <c r="AQ4513">
        <f>VLOOKUP(M4513,spp!A:H,8,FALSE)</f>
        <v>3</v>
      </c>
      <c r="AR4513" t="str">
        <f>VLOOKUP(M4513,spp!A:K,10,FALSE)</f>
        <v>Depredador</v>
      </c>
      <c r="AS4513" t="str">
        <f>VLOOKUP(M4513,spp!A:L,12,FALSE)</f>
        <v>LC</v>
      </c>
    </row>
    <row r="4514" spans="1:45" x14ac:dyDescent="0.3">
      <c r="A4514">
        <v>41</v>
      </c>
      <c r="B4514" s="2" t="s">
        <v>1176</v>
      </c>
      <c r="C4514" s="2" t="s">
        <v>1177</v>
      </c>
      <c r="D4514" s="2" t="s">
        <v>1333</v>
      </c>
      <c r="E4514" s="2" t="s">
        <v>985</v>
      </c>
      <c r="F4514">
        <v>4</v>
      </c>
      <c r="G4514" s="1">
        <v>41695</v>
      </c>
      <c r="H4514" s="61">
        <v>2014</v>
      </c>
      <c r="I4514" s="5" t="s">
        <v>1424</v>
      </c>
      <c r="K4514" s="66">
        <v>6.8</v>
      </c>
      <c r="L4514" t="str">
        <f t="shared" si="470"/>
        <v>Profundo</v>
      </c>
      <c r="M4514" s="2" t="s">
        <v>1141</v>
      </c>
      <c r="N4514" t="str">
        <f>VLOOKUP(M4514,spp!A:B,2,FALSE)</f>
        <v>Halichoeres discolor</v>
      </c>
      <c r="O4514">
        <f t="shared" si="476"/>
        <v>50</v>
      </c>
      <c r="P4514">
        <v>50</v>
      </c>
      <c r="AJ4514">
        <f>VLOOKUP(M4514,spp!A:C,3,FALSE)</f>
        <v>0.01</v>
      </c>
      <c r="AK4514">
        <f>VLOOKUP(M4514,spp!A:D,4,FALSE)</f>
        <v>3.04</v>
      </c>
      <c r="AL4514">
        <f t="shared" si="471"/>
        <v>8.1041529838214714</v>
      </c>
      <c r="AM4514">
        <f t="shared" si="472"/>
        <v>0.20260382459553677</v>
      </c>
      <c r="AN4514">
        <f t="shared" si="473"/>
        <v>2.0260382459553679</v>
      </c>
      <c r="AO4514">
        <f t="shared" si="474"/>
        <v>2.026038245955368E-3</v>
      </c>
      <c r="AP4514">
        <f t="shared" si="475"/>
        <v>1</v>
      </c>
      <c r="AQ4514">
        <f>VLOOKUP(M4514,spp!A:H,8,FALSE)</f>
        <v>3.4</v>
      </c>
      <c r="AR4514" t="str">
        <f>VLOOKUP(M4514,spp!A:K,10,FALSE)</f>
        <v>Depredador</v>
      </c>
      <c r="AS4514" t="str">
        <f>VLOOKUP(M4514,spp!A:L,12,FALSE)</f>
        <v>VU</v>
      </c>
    </row>
    <row r="4515" spans="1:45" x14ac:dyDescent="0.3">
      <c r="A4515">
        <v>41</v>
      </c>
      <c r="B4515" s="2" t="s">
        <v>1176</v>
      </c>
      <c r="C4515" s="2" t="s">
        <v>1177</v>
      </c>
      <c r="D4515" s="2" t="s">
        <v>1333</v>
      </c>
      <c r="E4515" s="2" t="s">
        <v>985</v>
      </c>
      <c r="F4515">
        <v>4</v>
      </c>
      <c r="G4515" s="1">
        <v>41695</v>
      </c>
      <c r="H4515" s="61">
        <v>2014</v>
      </c>
      <c r="I4515" s="5" t="s">
        <v>1424</v>
      </c>
      <c r="K4515" s="66">
        <v>6.8</v>
      </c>
      <c r="L4515" t="str">
        <f t="shared" si="470"/>
        <v>Profundo</v>
      </c>
      <c r="M4515" s="2" t="s">
        <v>1080</v>
      </c>
      <c r="N4515" t="str">
        <f>VLOOKUP(M4515,spp!A:B,2,FALSE)</f>
        <v>Aulostomus chinensis</v>
      </c>
      <c r="O4515">
        <f t="shared" si="476"/>
        <v>4</v>
      </c>
      <c r="Y4515">
        <v>4</v>
      </c>
      <c r="AJ4515">
        <f>VLOOKUP(M4515,spp!A:C,3,FALSE)</f>
        <v>2</v>
      </c>
      <c r="AK4515">
        <f>VLOOKUP(M4515,spp!A:D,4,FALSE)</f>
        <v>3</v>
      </c>
      <c r="AL4515">
        <f t="shared" si="471"/>
        <v>3375000</v>
      </c>
      <c r="AM4515">
        <f t="shared" si="472"/>
        <v>84375</v>
      </c>
      <c r="AN4515">
        <f t="shared" si="473"/>
        <v>843750</v>
      </c>
      <c r="AO4515">
        <f t="shared" si="474"/>
        <v>843.75</v>
      </c>
      <c r="AP4515">
        <f t="shared" si="475"/>
        <v>0.08</v>
      </c>
      <c r="AQ4515">
        <f>VLOOKUP(M4515,spp!A:H,8,FALSE)</f>
        <v>3.9</v>
      </c>
      <c r="AR4515" t="str">
        <f>VLOOKUP(M4515,spp!A:K,10,FALSE)</f>
        <v>Depredador</v>
      </c>
      <c r="AS4515" t="str">
        <f>VLOOKUP(M4515,spp!A:L,12,FALSE)</f>
        <v>NE</v>
      </c>
    </row>
    <row r="4516" spans="1:45" x14ac:dyDescent="0.3">
      <c r="A4516">
        <v>41</v>
      </c>
      <c r="B4516" s="2" t="s">
        <v>1176</v>
      </c>
      <c r="C4516" s="2" t="s">
        <v>1177</v>
      </c>
      <c r="D4516" s="2" t="s">
        <v>1333</v>
      </c>
      <c r="E4516" s="2" t="s">
        <v>985</v>
      </c>
      <c r="F4516">
        <v>4</v>
      </c>
      <c r="G4516" s="1">
        <v>41695</v>
      </c>
      <c r="H4516" s="61">
        <v>2014</v>
      </c>
      <c r="I4516" s="5" t="s">
        <v>1424</v>
      </c>
      <c r="K4516" s="66">
        <v>6.8</v>
      </c>
      <c r="L4516" t="str">
        <f t="shared" si="470"/>
        <v>Profundo</v>
      </c>
      <c r="M4516" s="2" t="s">
        <v>1201</v>
      </c>
      <c r="N4516" t="str">
        <f>VLOOKUP(M4516,spp!A:B,2,FALSE)</f>
        <v>Halichoeres adustus</v>
      </c>
      <c r="O4516">
        <f t="shared" si="476"/>
        <v>1</v>
      </c>
      <c r="T4516">
        <v>1</v>
      </c>
      <c r="AJ4516">
        <f>VLOOKUP(M4516,spp!A:C,3,FALSE)</f>
        <v>1.26E-2</v>
      </c>
      <c r="AK4516">
        <f>VLOOKUP(M4516,spp!A:D,4,FALSE)</f>
        <v>3</v>
      </c>
      <c r="AL4516">
        <f t="shared" si="471"/>
        <v>196.875</v>
      </c>
      <c r="AM4516">
        <f t="shared" si="472"/>
        <v>4.921875</v>
      </c>
      <c r="AN4516">
        <f t="shared" si="473"/>
        <v>49.21875</v>
      </c>
      <c r="AO4516">
        <f t="shared" si="474"/>
        <v>4.9218749999999999E-2</v>
      </c>
      <c r="AP4516">
        <f t="shared" si="475"/>
        <v>0.02</v>
      </c>
      <c r="AQ4516">
        <f>VLOOKUP(M4516,spp!A:H,8,FALSE)</f>
        <v>3.4</v>
      </c>
      <c r="AR4516" t="str">
        <f>VLOOKUP(M4516,spp!A:K,10,FALSE)</f>
        <v>Depredador</v>
      </c>
      <c r="AS4516" t="str">
        <f>VLOOKUP(M4516,spp!A:L,12,FALSE)</f>
        <v>VU</v>
      </c>
    </row>
    <row r="4517" spans="1:45" x14ac:dyDescent="0.3">
      <c r="A4517">
        <v>42</v>
      </c>
      <c r="B4517" s="2" t="s">
        <v>1176</v>
      </c>
      <c r="C4517" s="2" t="s">
        <v>1177</v>
      </c>
      <c r="D4517" s="2" t="s">
        <v>1178</v>
      </c>
      <c r="E4517" s="2" t="s">
        <v>985</v>
      </c>
      <c r="F4517">
        <v>1</v>
      </c>
      <c r="G4517" s="1">
        <v>41695</v>
      </c>
      <c r="H4517" s="61">
        <v>2014</v>
      </c>
      <c r="I4517" s="5" t="s">
        <v>1424</v>
      </c>
      <c r="K4517" s="66">
        <v>11</v>
      </c>
      <c r="L4517" t="str">
        <f t="shared" ref="L4517:L4580" si="477">IF(K4517&gt;6,"Profundo","Somero")</f>
        <v>Profundo</v>
      </c>
      <c r="M4517" s="2" t="s">
        <v>1078</v>
      </c>
      <c r="N4517" t="str">
        <f>VLOOKUP(M4517,spp!A:B,2,FALSE)</f>
        <v>Lutjanus viridis</v>
      </c>
      <c r="O4517">
        <f t="shared" si="476"/>
        <v>30</v>
      </c>
      <c r="T4517">
        <v>11</v>
      </c>
      <c r="U4517">
        <v>19</v>
      </c>
      <c r="AJ4517">
        <f>VLOOKUP(M4517,spp!A:C,3,FALSE)</f>
        <v>1.67E-2</v>
      </c>
      <c r="AK4517">
        <f>VLOOKUP(M4517,spp!A:D,4,FALSE)</f>
        <v>2</v>
      </c>
      <c r="AL4517">
        <f t="shared" si="471"/>
        <v>503.505</v>
      </c>
      <c r="AM4517">
        <f t="shared" si="472"/>
        <v>12.587624999999999</v>
      </c>
      <c r="AN4517">
        <f t="shared" si="473"/>
        <v>125.87625</v>
      </c>
      <c r="AO4517">
        <f t="shared" si="474"/>
        <v>0.12587625</v>
      </c>
      <c r="AP4517">
        <f t="shared" si="475"/>
        <v>0.6</v>
      </c>
      <c r="AQ4517">
        <f>VLOOKUP(M4517,spp!A:H,8,FALSE)</f>
        <v>4.2</v>
      </c>
      <c r="AR4517" t="str">
        <f>VLOOKUP(M4517,spp!A:K,10,FALSE)</f>
        <v>Depredador Tope</v>
      </c>
      <c r="AS4517" t="str">
        <f>VLOOKUP(M4517,spp!A:L,12,FALSE)</f>
        <v>LC</v>
      </c>
    </row>
    <row r="4518" spans="1:45" x14ac:dyDescent="0.3">
      <c r="A4518">
        <v>42</v>
      </c>
      <c r="B4518" s="2" t="s">
        <v>1176</v>
      </c>
      <c r="C4518" s="2" t="s">
        <v>1177</v>
      </c>
      <c r="D4518" s="2" t="s">
        <v>1178</v>
      </c>
      <c r="E4518" s="2" t="s">
        <v>985</v>
      </c>
      <c r="F4518">
        <v>1</v>
      </c>
      <c r="G4518" s="1">
        <v>41695</v>
      </c>
      <c r="H4518" s="61">
        <v>2014</v>
      </c>
      <c r="I4518" s="5" t="s">
        <v>1424</v>
      </c>
      <c r="K4518" s="66">
        <v>11</v>
      </c>
      <c r="L4518" t="str">
        <f t="shared" si="477"/>
        <v>Profundo</v>
      </c>
      <c r="M4518" s="2" t="s">
        <v>1068</v>
      </c>
      <c r="N4518" t="str">
        <f>VLOOKUP(M4518,spp!A:B,2,FALSE)</f>
        <v>Myripristis berndti</v>
      </c>
      <c r="O4518">
        <f t="shared" si="476"/>
        <v>13</v>
      </c>
      <c r="T4518">
        <v>1</v>
      </c>
      <c r="U4518">
        <v>12</v>
      </c>
      <c r="AJ4518">
        <f>VLOOKUP(M4518,spp!A:C,3,FALSE)</f>
        <v>2.4E-2</v>
      </c>
      <c r="AK4518">
        <f>VLOOKUP(M4518,spp!A:D,4,FALSE)</f>
        <v>3.02</v>
      </c>
      <c r="AL4518">
        <f t="shared" si="471"/>
        <v>13657.934596389714</v>
      </c>
      <c r="AM4518">
        <f t="shared" si="472"/>
        <v>341.44836490974285</v>
      </c>
      <c r="AN4518">
        <f t="shared" si="473"/>
        <v>3414.4836490974285</v>
      </c>
      <c r="AO4518">
        <f t="shared" si="474"/>
        <v>3.4144836490974284</v>
      </c>
      <c r="AP4518">
        <f t="shared" si="475"/>
        <v>0.26</v>
      </c>
      <c r="AQ4518">
        <f>VLOOKUP(M4518,spp!A:H,8,FALSE)</f>
        <v>3.7</v>
      </c>
      <c r="AR4518" t="str">
        <f>VLOOKUP(M4518,spp!A:K,10,FALSE)</f>
        <v>Planctívoro</v>
      </c>
      <c r="AS4518" t="str">
        <f>VLOOKUP(M4518,spp!A:L,12,FALSE)</f>
        <v>NE</v>
      </c>
    </row>
    <row r="4519" spans="1:45" x14ac:dyDescent="0.3">
      <c r="A4519">
        <v>42</v>
      </c>
      <c r="B4519" s="2" t="s">
        <v>1176</v>
      </c>
      <c r="C4519" s="2" t="s">
        <v>1177</v>
      </c>
      <c r="D4519" s="2" t="s">
        <v>1178</v>
      </c>
      <c r="E4519" s="2" t="s">
        <v>985</v>
      </c>
      <c r="F4519">
        <v>1</v>
      </c>
      <c r="G4519" s="1">
        <v>41695</v>
      </c>
      <c r="H4519" s="61">
        <v>2014</v>
      </c>
      <c r="I4519" s="5" t="s">
        <v>1424</v>
      </c>
      <c r="K4519" s="66">
        <v>11</v>
      </c>
      <c r="L4519" t="str">
        <f t="shared" si="477"/>
        <v>Profundo</v>
      </c>
      <c r="M4519" s="2" t="s">
        <v>1207</v>
      </c>
      <c r="N4519" t="str">
        <f>VLOOKUP(M4519,spp!A:B,2,FALSE)</f>
        <v>Gymnothorax dovii</v>
      </c>
      <c r="O4519">
        <f t="shared" si="476"/>
        <v>1</v>
      </c>
      <c r="W4519">
        <v>1</v>
      </c>
      <c r="AJ4519">
        <f>VLOOKUP(M4519,spp!A:C,3,FALSE)</f>
        <v>1.4E-3</v>
      </c>
      <c r="AK4519">
        <f>VLOOKUP(M4519,spp!A:D,4,FALSE)</f>
        <v>3.0122</v>
      </c>
      <c r="AL4519">
        <f t="shared" ref="AL4519:AL4582" si="478">((AJ4519*$P$2^AK4519)*P4519)+((AJ4519*$Q$2^AK4519)*Q4519)+((AJ4519*$R$2^AK4519)*R4519)+((AJ4519*$S$2^AK4519)*S4519)+((AJ4519*$T$2^AK4519)*T4519)+((AJ4519*$U$2^AK4519)*U4519)+((AJ4519*$V$2^AK4519)*V4519)+((AJ4519*$W$2^AK4519)*W4519)+((AJ4519*$X$2^AK4519)*X4519)+((AJ4519*$Y$2^AK4519)*Y4519)+((AJ4519*$Z$2^AK4519)*Z4519)+((AJ4519*$AA$2^AK4519)*AA4519)+((AJ4519*$AB$2^AK4519)*AB4519)+ ((AJ4519*$AC$2^AK4519)*AC4519)+((AJ4519*$AD$2^AK4519)*AD4519)+((AJ4519*$AE$2^AK4519)*AE4519)+((AJ4519*$AF$2^AK4519)*AF4519)+((AJ4519*$AG$2^AK4519)*AG4519)+((AJ4519*$AH$2^AK4519)*AH4519)</f>
        <v>244.59553729983099</v>
      </c>
      <c r="AM4519">
        <f t="shared" ref="AM4519:AM4582" si="479">AL4519/40</f>
        <v>6.1148884324957749</v>
      </c>
      <c r="AN4519">
        <f t="shared" ref="AN4519:AN4582" si="480">AM4519*10</f>
        <v>61.148884324957749</v>
      </c>
      <c r="AO4519">
        <f t="shared" ref="AO4519:AO4582" si="481">AN4519/1000</f>
        <v>6.1148884324957749E-2</v>
      </c>
      <c r="AP4519">
        <f t="shared" ref="AP4519:AP4582" si="482">O4519/$C$1</f>
        <v>0.02</v>
      </c>
      <c r="AQ4519">
        <f>VLOOKUP(M4519,spp!A:H,8,FALSE)</f>
        <v>4.3</v>
      </c>
      <c r="AR4519" t="str">
        <f>VLOOKUP(M4519,spp!A:K,10,FALSE)</f>
        <v>Depredador Tope</v>
      </c>
      <c r="AS4519" t="str">
        <f>VLOOKUP(M4519,spp!A:L,12,FALSE)</f>
        <v>LC</v>
      </c>
    </row>
    <row r="4520" spans="1:45" x14ac:dyDescent="0.3">
      <c r="A4520">
        <v>42</v>
      </c>
      <c r="B4520" s="2" t="s">
        <v>1176</v>
      </c>
      <c r="C4520" s="2" t="s">
        <v>1177</v>
      </c>
      <c r="D4520" s="2" t="s">
        <v>1178</v>
      </c>
      <c r="E4520" s="2" t="s">
        <v>985</v>
      </c>
      <c r="F4520">
        <v>1</v>
      </c>
      <c r="G4520" s="1">
        <v>41695</v>
      </c>
      <c r="H4520" s="61">
        <v>2014</v>
      </c>
      <c r="I4520" s="5" t="s">
        <v>1424</v>
      </c>
      <c r="K4520" s="66">
        <v>11</v>
      </c>
      <c r="L4520" t="str">
        <f t="shared" si="477"/>
        <v>Profundo</v>
      </c>
      <c r="M4520" s="2" t="s">
        <v>1021</v>
      </c>
      <c r="N4520" t="str">
        <f>VLOOKUP(M4520,spp!A:B,2,FALSE)</f>
        <v>Johnrandallia nigrirostris</v>
      </c>
      <c r="O4520">
        <f t="shared" si="476"/>
        <v>5</v>
      </c>
      <c r="Q4520">
        <v>5</v>
      </c>
      <c r="AJ4520">
        <f>VLOOKUP(M4520,spp!A:C,3,FALSE)</f>
        <v>2</v>
      </c>
      <c r="AK4520">
        <f>VLOOKUP(M4520,spp!A:D,4,FALSE)</f>
        <v>3</v>
      </c>
      <c r="AL4520">
        <f t="shared" si="478"/>
        <v>4218.75</v>
      </c>
      <c r="AM4520">
        <f t="shared" si="479"/>
        <v>105.46875</v>
      </c>
      <c r="AN4520">
        <f t="shared" si="480"/>
        <v>1054.6875</v>
      </c>
      <c r="AO4520">
        <f t="shared" si="481"/>
        <v>1.0546875</v>
      </c>
      <c r="AP4520">
        <f t="shared" si="482"/>
        <v>0.1</v>
      </c>
      <c r="AQ4520">
        <f>VLOOKUP(M4520,spp!A:H,8,FALSE)</f>
        <v>3</v>
      </c>
      <c r="AR4520" t="str">
        <f>VLOOKUP(M4520,spp!A:K,10,FALSE)</f>
        <v>Depredador</v>
      </c>
      <c r="AS4520" t="str">
        <f>VLOOKUP(M4520,spp!A:L,12,FALSE)</f>
        <v>LC</v>
      </c>
    </row>
    <row r="4521" spans="1:45" x14ac:dyDescent="0.3">
      <c r="A4521">
        <v>42</v>
      </c>
      <c r="B4521" s="2" t="s">
        <v>1176</v>
      </c>
      <c r="C4521" s="2" t="s">
        <v>1177</v>
      </c>
      <c r="D4521" s="2" t="s">
        <v>1178</v>
      </c>
      <c r="E4521" s="2" t="s">
        <v>985</v>
      </c>
      <c r="F4521">
        <v>1</v>
      </c>
      <c r="G4521" s="1">
        <v>41695</v>
      </c>
      <c r="H4521" s="61">
        <v>2014</v>
      </c>
      <c r="I4521" s="5" t="s">
        <v>1424</v>
      </c>
      <c r="K4521" s="66">
        <v>11</v>
      </c>
      <c r="L4521" t="str">
        <f t="shared" si="477"/>
        <v>Profundo</v>
      </c>
      <c r="M4521" s="2" t="s">
        <v>1034</v>
      </c>
      <c r="N4521" t="str">
        <f>VLOOKUP(M4521,spp!A:B,2,FALSE)</f>
        <v>Acanthurus nigricans</v>
      </c>
      <c r="O4521">
        <f t="shared" si="476"/>
        <v>4</v>
      </c>
      <c r="T4521">
        <v>4</v>
      </c>
      <c r="AJ4521">
        <f>VLOOKUP(M4521,spp!A:C,3,FALSE)</f>
        <v>6</v>
      </c>
      <c r="AK4521">
        <f>VLOOKUP(M4521,spp!A:D,4,FALSE)</f>
        <v>2.669</v>
      </c>
      <c r="AL4521">
        <f t="shared" si="478"/>
        <v>129215.05740484926</v>
      </c>
      <c r="AM4521">
        <f t="shared" si="479"/>
        <v>3230.3764351212312</v>
      </c>
      <c r="AN4521">
        <f t="shared" si="480"/>
        <v>32303.76435121231</v>
      </c>
      <c r="AO4521">
        <f t="shared" si="481"/>
        <v>32.303764351212308</v>
      </c>
      <c r="AP4521">
        <f t="shared" si="482"/>
        <v>0.08</v>
      </c>
      <c r="AQ4521">
        <f>VLOOKUP(M4521,spp!A:H,8,FALSE)</f>
        <v>2</v>
      </c>
      <c r="AR4521" t="str">
        <f>VLOOKUP(M4521,spp!A:K,10,FALSE)</f>
        <v>Herbívoro</v>
      </c>
      <c r="AS4521" t="str">
        <f>VLOOKUP(M4521,spp!A:L,12,FALSE)</f>
        <v>LC</v>
      </c>
    </row>
    <row r="4522" spans="1:45" x14ac:dyDescent="0.3">
      <c r="A4522">
        <v>42</v>
      </c>
      <c r="B4522" s="2" t="s">
        <v>1176</v>
      </c>
      <c r="C4522" s="2" t="s">
        <v>1177</v>
      </c>
      <c r="D4522" s="2" t="s">
        <v>1178</v>
      </c>
      <c r="E4522" s="2" t="s">
        <v>985</v>
      </c>
      <c r="F4522">
        <v>1</v>
      </c>
      <c r="G4522" s="1">
        <v>41695</v>
      </c>
      <c r="H4522" s="61">
        <v>2014</v>
      </c>
      <c r="I4522" s="5" t="s">
        <v>1424</v>
      </c>
      <c r="K4522" s="66">
        <v>11</v>
      </c>
      <c r="L4522" t="str">
        <f t="shared" si="477"/>
        <v>Profundo</v>
      </c>
      <c r="M4522" s="2" t="s">
        <v>1024</v>
      </c>
      <c r="N4522" t="str">
        <f>VLOOKUP(M4522,spp!A:B,2,FALSE)</f>
        <v>Sargocentron suborbitalis</v>
      </c>
      <c r="O4522">
        <f t="shared" si="476"/>
        <v>2</v>
      </c>
      <c r="T4522">
        <v>2</v>
      </c>
      <c r="AJ4522">
        <f>VLOOKUP(M4522,spp!A:C,3,FALSE)</f>
        <v>2</v>
      </c>
      <c r="AK4522">
        <f>VLOOKUP(M4522,spp!A:D,4,FALSE)</f>
        <v>2.9554</v>
      </c>
      <c r="AL4522">
        <f t="shared" si="478"/>
        <v>54141.700605638114</v>
      </c>
      <c r="AM4522">
        <f t="shared" si="479"/>
        <v>1353.5425151409529</v>
      </c>
      <c r="AN4522">
        <f t="shared" si="480"/>
        <v>13535.425151409529</v>
      </c>
      <c r="AO4522">
        <f t="shared" si="481"/>
        <v>13.535425151409529</v>
      </c>
      <c r="AP4522">
        <f t="shared" si="482"/>
        <v>0.04</v>
      </c>
      <c r="AQ4522">
        <f>VLOOKUP(M4522,spp!A:H,8,FALSE)</f>
        <v>3.5</v>
      </c>
      <c r="AR4522" t="str">
        <f>VLOOKUP(M4522,spp!A:K,10,FALSE)</f>
        <v>Depredador</v>
      </c>
      <c r="AS4522" t="str">
        <f>VLOOKUP(M4522,spp!A:L,12,FALSE)</f>
        <v>LC</v>
      </c>
    </row>
    <row r="4523" spans="1:45" x14ac:dyDescent="0.3">
      <c r="A4523">
        <v>42</v>
      </c>
      <c r="B4523" s="2" t="s">
        <v>1176</v>
      </c>
      <c r="C4523" s="2" t="s">
        <v>1177</v>
      </c>
      <c r="D4523" s="2" t="s">
        <v>1178</v>
      </c>
      <c r="E4523" s="2" t="s">
        <v>985</v>
      </c>
      <c r="F4523">
        <v>1</v>
      </c>
      <c r="G4523" s="1">
        <v>41695</v>
      </c>
      <c r="H4523" s="61">
        <v>2014</v>
      </c>
      <c r="I4523" s="5" t="s">
        <v>1424</v>
      </c>
      <c r="K4523" s="66">
        <v>11</v>
      </c>
      <c r="L4523" t="str">
        <f t="shared" si="477"/>
        <v>Profundo</v>
      </c>
      <c r="M4523" s="2" t="s">
        <v>1072</v>
      </c>
      <c r="N4523" t="str">
        <f>VLOOKUP(M4523,spp!A:B,2,FALSE)</f>
        <v>Kyphosus elegans</v>
      </c>
      <c r="O4523">
        <f t="shared" si="476"/>
        <v>1</v>
      </c>
      <c r="S4523">
        <v>1</v>
      </c>
      <c r="AJ4523">
        <f>VLOOKUP(M4523,spp!A:C,3,FALSE)</f>
        <v>2.18E-2</v>
      </c>
      <c r="AK4523">
        <f>VLOOKUP(M4523,spp!A:D,4,FALSE)</f>
        <v>3</v>
      </c>
      <c r="AL4523">
        <f t="shared" si="478"/>
        <v>116.83437499999999</v>
      </c>
      <c r="AM4523">
        <f t="shared" si="479"/>
        <v>2.920859375</v>
      </c>
      <c r="AN4523">
        <f t="shared" si="480"/>
        <v>29.208593749999999</v>
      </c>
      <c r="AO4523">
        <f t="shared" si="481"/>
        <v>2.9208593749999998E-2</v>
      </c>
      <c r="AP4523">
        <f t="shared" si="482"/>
        <v>0.02</v>
      </c>
      <c r="AQ4523">
        <f>VLOOKUP(M4523,spp!A:H,8,FALSE)</f>
        <v>2.9</v>
      </c>
      <c r="AR4523" t="str">
        <f>VLOOKUP(M4523,spp!A:K,10,FALSE)</f>
        <v>Herbívoro</v>
      </c>
      <c r="AS4523" t="str">
        <f>VLOOKUP(M4523,spp!A:L,12,FALSE)</f>
        <v>LC</v>
      </c>
    </row>
    <row r="4524" spans="1:45" x14ac:dyDescent="0.3">
      <c r="A4524">
        <v>42</v>
      </c>
      <c r="B4524" s="2" t="s">
        <v>1176</v>
      </c>
      <c r="C4524" s="2" t="s">
        <v>1177</v>
      </c>
      <c r="D4524" s="2" t="s">
        <v>1178</v>
      </c>
      <c r="E4524" s="2" t="s">
        <v>985</v>
      </c>
      <c r="F4524">
        <v>1</v>
      </c>
      <c r="G4524" s="1">
        <v>41695</v>
      </c>
      <c r="H4524" s="61">
        <v>2014</v>
      </c>
      <c r="I4524" s="5" t="s">
        <v>1424</v>
      </c>
      <c r="K4524" s="66">
        <v>11</v>
      </c>
      <c r="L4524" t="str">
        <f t="shared" si="477"/>
        <v>Profundo</v>
      </c>
      <c r="M4524" s="2" t="s">
        <v>1040</v>
      </c>
      <c r="N4524" t="str">
        <f>VLOOKUP(M4524,spp!A:B,2,FALSE)</f>
        <v>Sufflamen verres</v>
      </c>
      <c r="O4524">
        <f t="shared" si="476"/>
        <v>1</v>
      </c>
      <c r="S4524">
        <v>1</v>
      </c>
      <c r="AJ4524">
        <f>VLOOKUP(M4524,spp!A:C,3,FALSE)</f>
        <v>2</v>
      </c>
      <c r="AK4524">
        <f>VLOOKUP(M4524,spp!A:D,4,FALSE)</f>
        <v>3</v>
      </c>
      <c r="AL4524">
        <f t="shared" si="478"/>
        <v>10718.75</v>
      </c>
      <c r="AM4524">
        <f t="shared" si="479"/>
        <v>267.96875</v>
      </c>
      <c r="AN4524">
        <f t="shared" si="480"/>
        <v>2679.6875</v>
      </c>
      <c r="AO4524">
        <f t="shared" si="481"/>
        <v>2.6796875</v>
      </c>
      <c r="AP4524">
        <f t="shared" si="482"/>
        <v>0.02</v>
      </c>
      <c r="AQ4524">
        <f>VLOOKUP(M4524,spp!A:H,8,FALSE)</f>
        <v>3.3</v>
      </c>
      <c r="AR4524" t="str">
        <f>VLOOKUP(M4524,spp!A:K,10,FALSE)</f>
        <v>Depredador</v>
      </c>
      <c r="AS4524" t="str">
        <f>VLOOKUP(M4524,spp!A:L,12,FALSE)</f>
        <v>LC</v>
      </c>
    </row>
    <row r="4525" spans="1:45" x14ac:dyDescent="0.3">
      <c r="A4525">
        <v>42</v>
      </c>
      <c r="B4525" s="2" t="s">
        <v>1176</v>
      </c>
      <c r="C4525" s="2" t="s">
        <v>1177</v>
      </c>
      <c r="D4525" s="2" t="s">
        <v>1178</v>
      </c>
      <c r="E4525" s="2" t="s">
        <v>985</v>
      </c>
      <c r="F4525">
        <v>1</v>
      </c>
      <c r="G4525" s="1">
        <v>41695</v>
      </c>
      <c r="H4525" s="61">
        <v>2014</v>
      </c>
      <c r="I4525" s="5" t="s">
        <v>1424</v>
      </c>
      <c r="K4525" s="66">
        <v>11</v>
      </c>
      <c r="L4525" t="str">
        <f t="shared" si="477"/>
        <v>Profundo</v>
      </c>
      <c r="M4525" s="2" t="s">
        <v>1194</v>
      </c>
      <c r="N4525" t="str">
        <f>VLOOKUP(M4525,spp!A:B,2,FALSE)</f>
        <v>Stegastes arcifrons</v>
      </c>
      <c r="O4525">
        <f t="shared" si="476"/>
        <v>10</v>
      </c>
      <c r="Q4525">
        <v>5</v>
      </c>
      <c r="R4525">
        <v>5</v>
      </c>
      <c r="AJ4525">
        <f>VLOOKUP(M4525,spp!A:C,3,FALSE)</f>
        <v>3.49E-2</v>
      </c>
      <c r="AK4525">
        <f>VLOOKUP(M4525,spp!A:D,4,FALSE)</f>
        <v>2</v>
      </c>
      <c r="AL4525">
        <f t="shared" si="478"/>
        <v>37.081249999999997</v>
      </c>
      <c r="AM4525">
        <f t="shared" si="479"/>
        <v>0.92703124999999997</v>
      </c>
      <c r="AN4525">
        <f t="shared" si="480"/>
        <v>9.2703124999999993</v>
      </c>
      <c r="AO4525">
        <f t="shared" si="481"/>
        <v>9.270312499999999E-3</v>
      </c>
      <c r="AP4525">
        <f t="shared" si="482"/>
        <v>0.2</v>
      </c>
      <c r="AQ4525">
        <f>VLOOKUP(M4525,spp!A:H,8,FALSE)</f>
        <v>2.97</v>
      </c>
      <c r="AR4525" t="str">
        <f>VLOOKUP(M4525,spp!A:K,10,FALSE)</f>
        <v>Herbívoro</v>
      </c>
      <c r="AS4525" t="str">
        <f>VLOOKUP(M4525,spp!A:L,12,FALSE)</f>
        <v>LC</v>
      </c>
    </row>
    <row r="4526" spans="1:45" x14ac:dyDescent="0.3">
      <c r="A4526">
        <v>42</v>
      </c>
      <c r="B4526" s="2" t="s">
        <v>1176</v>
      </c>
      <c r="C4526" s="2" t="s">
        <v>1177</v>
      </c>
      <c r="D4526" s="2" t="s">
        <v>1178</v>
      </c>
      <c r="E4526" s="2" t="s">
        <v>985</v>
      </c>
      <c r="F4526">
        <v>1</v>
      </c>
      <c r="G4526" s="1">
        <v>41695</v>
      </c>
      <c r="H4526" s="61">
        <v>2014</v>
      </c>
      <c r="I4526" s="5" t="s">
        <v>1424</v>
      </c>
      <c r="K4526" s="66">
        <v>11</v>
      </c>
      <c r="L4526" t="str">
        <f t="shared" si="477"/>
        <v>Profundo</v>
      </c>
      <c r="M4526" s="2" t="s">
        <v>1195</v>
      </c>
      <c r="N4526" t="str">
        <f>VLOOKUP(M4526,spp!A:B,2,FALSE)</f>
        <v>Melichthys niger</v>
      </c>
      <c r="O4526">
        <f t="shared" si="476"/>
        <v>1</v>
      </c>
      <c r="S4526">
        <v>1</v>
      </c>
      <c r="AJ4526">
        <f>VLOOKUP(M4526,spp!A:C,3,FALSE)</f>
        <v>5</v>
      </c>
      <c r="AK4526">
        <f>VLOOKUP(M4526,spp!A:D,4,FALSE)</f>
        <v>3</v>
      </c>
      <c r="AL4526">
        <f t="shared" si="478"/>
        <v>26796.875</v>
      </c>
      <c r="AM4526">
        <f t="shared" si="479"/>
        <v>669.921875</v>
      </c>
      <c r="AN4526">
        <f t="shared" si="480"/>
        <v>6699.21875</v>
      </c>
      <c r="AO4526">
        <f t="shared" si="481"/>
        <v>6.69921875</v>
      </c>
      <c r="AP4526">
        <f t="shared" si="482"/>
        <v>0.02</v>
      </c>
      <c r="AQ4526">
        <f>VLOOKUP(M4526,spp!A:H,8,FALSE)</f>
        <v>2.4</v>
      </c>
      <c r="AR4526" t="str">
        <f>VLOOKUP(M4526,spp!A:K,10,FALSE)</f>
        <v>Herbívoro</v>
      </c>
      <c r="AS4526" t="str">
        <f>VLOOKUP(M4526,spp!A:L,12,FALSE)</f>
        <v>NE</v>
      </c>
    </row>
    <row r="4527" spans="1:45" x14ac:dyDescent="0.3">
      <c r="A4527">
        <v>42</v>
      </c>
      <c r="B4527" s="2" t="s">
        <v>1176</v>
      </c>
      <c r="C4527" s="2" t="s">
        <v>1177</v>
      </c>
      <c r="D4527" s="2" t="s">
        <v>1178</v>
      </c>
      <c r="E4527" s="2" t="s">
        <v>985</v>
      </c>
      <c r="F4527">
        <v>1</v>
      </c>
      <c r="G4527" s="1">
        <v>41695</v>
      </c>
      <c r="H4527" s="61">
        <v>2014</v>
      </c>
      <c r="I4527" s="5" t="s">
        <v>1424</v>
      </c>
      <c r="K4527" s="66">
        <v>11</v>
      </c>
      <c r="L4527" t="str">
        <f t="shared" si="477"/>
        <v>Profundo</v>
      </c>
      <c r="M4527" s="2" t="s">
        <v>1209</v>
      </c>
      <c r="N4527" t="str">
        <f>VLOOKUP(M4527,spp!A:B,2,FALSE)</f>
        <v>Heteropriacanthus cruentatus</v>
      </c>
      <c r="O4527">
        <f t="shared" si="476"/>
        <v>1</v>
      </c>
      <c r="T4527">
        <v>1</v>
      </c>
      <c r="AJ4527">
        <f>VLOOKUP(M4527,spp!A:C,3,FALSE)</f>
        <v>1.52E-2</v>
      </c>
      <c r="AK4527">
        <f>VLOOKUP(M4527,spp!A:D,4,FALSE)</f>
        <v>3</v>
      </c>
      <c r="AL4527">
        <f t="shared" si="478"/>
        <v>237.5</v>
      </c>
      <c r="AM4527">
        <f t="shared" si="479"/>
        <v>5.9375</v>
      </c>
      <c r="AN4527">
        <f t="shared" si="480"/>
        <v>59.375</v>
      </c>
      <c r="AO4527">
        <f t="shared" si="481"/>
        <v>5.9374999999999997E-2</v>
      </c>
      <c r="AP4527">
        <f t="shared" si="482"/>
        <v>0.02</v>
      </c>
      <c r="AQ4527">
        <f>VLOOKUP(M4527,spp!A:H,8,FALSE)</f>
        <v>3.8</v>
      </c>
      <c r="AR4527" t="str">
        <f>VLOOKUP(M4527,spp!A:K,10,FALSE)</f>
        <v>Depredador</v>
      </c>
      <c r="AS4527" t="str">
        <f>VLOOKUP(M4527,spp!A:L,12,FALSE)</f>
        <v>NE</v>
      </c>
    </row>
    <row r="4528" spans="1:45" x14ac:dyDescent="0.3">
      <c r="A4528">
        <v>42</v>
      </c>
      <c r="B4528" s="2" t="s">
        <v>1176</v>
      </c>
      <c r="C4528" s="2" t="s">
        <v>1177</v>
      </c>
      <c r="D4528" s="2" t="s">
        <v>1178</v>
      </c>
      <c r="E4528" s="2" t="s">
        <v>985</v>
      </c>
      <c r="F4528">
        <v>1</v>
      </c>
      <c r="G4528" s="1">
        <v>41695</v>
      </c>
      <c r="H4528" s="61">
        <v>2014</v>
      </c>
      <c r="I4528" s="5" t="s">
        <v>1424</v>
      </c>
      <c r="K4528" s="66">
        <v>11</v>
      </c>
      <c r="L4528" t="str">
        <f t="shared" ref="L4528:L4533" si="483">IF(K4528&gt;6,"Profundo","Somero")</f>
        <v>Profundo</v>
      </c>
      <c r="M4528" s="2" t="s">
        <v>1026</v>
      </c>
      <c r="N4528" t="str">
        <f>VLOOKUP(M4528,spp!A:B,2,FALSE)</f>
        <v>Microspathodon dorsalis</v>
      </c>
      <c r="O4528">
        <f t="shared" si="476"/>
        <v>4</v>
      </c>
      <c r="T4528">
        <v>4</v>
      </c>
      <c r="AJ4528">
        <f>VLOOKUP(M4528,spp!A:C,3,FALSE)</f>
        <v>2</v>
      </c>
      <c r="AK4528">
        <f>VLOOKUP(M4528,spp!A:D,4,FALSE)</f>
        <v>3</v>
      </c>
      <c r="AL4528">
        <f t="shared" si="478"/>
        <v>125000</v>
      </c>
      <c r="AM4528">
        <f t="shared" si="479"/>
        <v>3125</v>
      </c>
      <c r="AN4528">
        <f t="shared" si="480"/>
        <v>31250</v>
      </c>
      <c r="AO4528">
        <f t="shared" si="481"/>
        <v>31.25</v>
      </c>
      <c r="AP4528">
        <f t="shared" si="482"/>
        <v>0.08</v>
      </c>
      <c r="AQ4528">
        <f>VLOOKUP(M4528,spp!A:H,8,FALSE)</f>
        <v>2.1</v>
      </c>
      <c r="AR4528" t="str">
        <f>VLOOKUP(M4528,spp!A:K,10,FALSE)</f>
        <v>Herbívoro</v>
      </c>
      <c r="AS4528" t="str">
        <f>VLOOKUP(M4528,spp!A:L,12,FALSE)</f>
        <v>LC</v>
      </c>
    </row>
    <row r="4529" spans="1:45" x14ac:dyDescent="0.3">
      <c r="A4529">
        <v>42</v>
      </c>
      <c r="B4529" s="2" t="s">
        <v>1176</v>
      </c>
      <c r="C4529" s="2" t="s">
        <v>1177</v>
      </c>
      <c r="D4529" s="2" t="s">
        <v>1178</v>
      </c>
      <c r="E4529" s="2" t="s">
        <v>985</v>
      </c>
      <c r="F4529">
        <v>1</v>
      </c>
      <c r="G4529" s="1">
        <v>41695</v>
      </c>
      <c r="H4529" s="61">
        <v>2014</v>
      </c>
      <c r="I4529" s="5" t="s">
        <v>1424</v>
      </c>
      <c r="K4529" s="66">
        <v>11</v>
      </c>
      <c r="L4529" t="str">
        <f t="shared" si="483"/>
        <v>Profundo</v>
      </c>
      <c r="M4529" s="2" t="s">
        <v>1047</v>
      </c>
      <c r="N4529" t="str">
        <f>VLOOKUP(M4529,spp!A:B,2,FALSE)</f>
        <v>Scarus rubroviolaceus</v>
      </c>
      <c r="O4529">
        <f t="shared" si="476"/>
        <v>2</v>
      </c>
      <c r="T4529">
        <v>2</v>
      </c>
      <c r="AJ4529">
        <f>VLOOKUP(M4529,spp!A:C,3,FALSE)</f>
        <v>1</v>
      </c>
      <c r="AK4529">
        <f>VLOOKUP(M4529,spp!A:D,4,FALSE)</f>
        <v>3.109</v>
      </c>
      <c r="AL4529">
        <f t="shared" si="478"/>
        <v>44383.902220407967</v>
      </c>
      <c r="AM4529">
        <f t="shared" si="479"/>
        <v>1109.5975555101991</v>
      </c>
      <c r="AN4529">
        <f t="shared" si="480"/>
        <v>11095.975555101992</v>
      </c>
      <c r="AO4529">
        <f t="shared" si="481"/>
        <v>11.095975555101992</v>
      </c>
      <c r="AP4529">
        <f t="shared" si="482"/>
        <v>0.04</v>
      </c>
      <c r="AQ4529">
        <f>VLOOKUP(M4529,spp!A:H,8,FALSE)</f>
        <v>2</v>
      </c>
      <c r="AR4529" t="str">
        <f>VLOOKUP(M4529,spp!A:K,10,FALSE)</f>
        <v>Herbívoro</v>
      </c>
      <c r="AS4529" t="str">
        <f>VLOOKUP(M4529,spp!A:L,12,FALSE)</f>
        <v>LC</v>
      </c>
    </row>
    <row r="4530" spans="1:45" x14ac:dyDescent="0.3">
      <c r="A4530">
        <v>42</v>
      </c>
      <c r="B4530" s="2" t="s">
        <v>1176</v>
      </c>
      <c r="C4530" s="2" t="s">
        <v>1177</v>
      </c>
      <c r="D4530" s="2" t="s">
        <v>1178</v>
      </c>
      <c r="E4530" s="2" t="s">
        <v>985</v>
      </c>
      <c r="F4530">
        <v>1</v>
      </c>
      <c r="G4530" s="1">
        <v>41695</v>
      </c>
      <c r="H4530" s="61">
        <v>2014</v>
      </c>
      <c r="I4530" s="5" t="s">
        <v>1424</v>
      </c>
      <c r="K4530" s="66">
        <v>11</v>
      </c>
      <c r="L4530" t="str">
        <f t="shared" si="483"/>
        <v>Profundo</v>
      </c>
      <c r="M4530" s="2" t="s">
        <v>1062</v>
      </c>
      <c r="N4530" t="str">
        <f>VLOOKUP(M4530,spp!A:B,2,FALSE)</f>
        <v>Paranthias colonus</v>
      </c>
      <c r="O4530">
        <f t="shared" si="476"/>
        <v>30</v>
      </c>
      <c r="S4530">
        <v>30</v>
      </c>
      <c r="AJ4530">
        <f>VLOOKUP(M4530,spp!A:C,3,FALSE)</f>
        <v>1.485E-2</v>
      </c>
      <c r="AK4530">
        <f>VLOOKUP(M4530,spp!A:D,4,FALSE)</f>
        <v>2</v>
      </c>
      <c r="AL4530">
        <f t="shared" si="478"/>
        <v>136.43437499999999</v>
      </c>
      <c r="AM4530">
        <f t="shared" si="479"/>
        <v>3.4108593749999998</v>
      </c>
      <c r="AN4530">
        <f t="shared" si="480"/>
        <v>34.108593749999997</v>
      </c>
      <c r="AO4530">
        <f t="shared" si="481"/>
        <v>3.4108593749999999E-2</v>
      </c>
      <c r="AP4530">
        <f t="shared" si="482"/>
        <v>0.6</v>
      </c>
      <c r="AQ4530">
        <f>VLOOKUP(M4530,spp!A:H,8,FALSE)</f>
        <v>3.8</v>
      </c>
      <c r="AR4530" t="str">
        <f>VLOOKUP(M4530,spp!A:K,10,FALSE)</f>
        <v>Planctívoro</v>
      </c>
      <c r="AS4530" t="str">
        <f>VLOOKUP(M4530,spp!A:L,12,FALSE)</f>
        <v>LC</v>
      </c>
    </row>
    <row r="4531" spans="1:45" x14ac:dyDescent="0.3">
      <c r="A4531">
        <v>42</v>
      </c>
      <c r="B4531" s="2" t="s">
        <v>1176</v>
      </c>
      <c r="C4531" s="2" t="s">
        <v>1177</v>
      </c>
      <c r="D4531" s="2" t="s">
        <v>1178</v>
      </c>
      <c r="E4531" s="2" t="s">
        <v>985</v>
      </c>
      <c r="F4531">
        <v>1</v>
      </c>
      <c r="G4531" s="1">
        <v>41695</v>
      </c>
      <c r="H4531" s="61">
        <v>2014</v>
      </c>
      <c r="I4531" s="5" t="s">
        <v>1424</v>
      </c>
      <c r="K4531" s="66">
        <v>11</v>
      </c>
      <c r="L4531" t="str">
        <f t="shared" si="483"/>
        <v>Profundo</v>
      </c>
      <c r="M4531" s="2" t="s">
        <v>1022</v>
      </c>
      <c r="N4531" t="str">
        <f>VLOOKUP(M4531,spp!A:B,2,FALSE)</f>
        <v>Epinephelus labriformis</v>
      </c>
      <c r="O4531">
        <f t="shared" si="476"/>
        <v>1</v>
      </c>
      <c r="U4531">
        <v>1</v>
      </c>
      <c r="AJ4531">
        <f>VLOOKUP(M4531,spp!A:C,3,FALSE)</f>
        <v>3</v>
      </c>
      <c r="AK4531">
        <f>VLOOKUP(M4531,spp!A:D,4,FALSE)</f>
        <v>2.9</v>
      </c>
      <c r="AL4531">
        <f t="shared" si="478"/>
        <v>90140.213699006563</v>
      </c>
      <c r="AM4531">
        <f t="shared" si="479"/>
        <v>2253.5053424751641</v>
      </c>
      <c r="AN4531">
        <f t="shared" si="480"/>
        <v>22535.053424751641</v>
      </c>
      <c r="AO4531">
        <f t="shared" si="481"/>
        <v>22.535053424751641</v>
      </c>
      <c r="AP4531">
        <f t="shared" si="482"/>
        <v>0.02</v>
      </c>
      <c r="AQ4531">
        <f>VLOOKUP(M4531,spp!A:H,8,FALSE)</f>
        <v>4</v>
      </c>
      <c r="AR4531" t="str">
        <f>VLOOKUP(M4531,spp!A:K,10,FALSE)</f>
        <v>Depredador Tope</v>
      </c>
      <c r="AS4531" t="str">
        <f>VLOOKUP(M4531,spp!A:L,12,FALSE)</f>
        <v>LC</v>
      </c>
    </row>
    <row r="4532" spans="1:45" x14ac:dyDescent="0.3">
      <c r="A4532">
        <v>42</v>
      </c>
      <c r="B4532" s="2" t="s">
        <v>1176</v>
      </c>
      <c r="C4532" s="2" t="s">
        <v>1177</v>
      </c>
      <c r="D4532" s="2" t="s">
        <v>1178</v>
      </c>
      <c r="E4532" s="2" t="s">
        <v>985</v>
      </c>
      <c r="F4532">
        <v>1</v>
      </c>
      <c r="G4532" s="1">
        <v>41695</v>
      </c>
      <c r="H4532" s="61">
        <v>2014</v>
      </c>
      <c r="I4532" s="5" t="s">
        <v>1424</v>
      </c>
      <c r="K4532" s="66">
        <v>11</v>
      </c>
      <c r="L4532" t="str">
        <f t="shared" si="483"/>
        <v>Profundo</v>
      </c>
      <c r="M4532" s="2" t="s">
        <v>1080</v>
      </c>
      <c r="N4532" t="str">
        <f>VLOOKUP(M4532,spp!A:B,2,FALSE)</f>
        <v>Aulostomus chinensis</v>
      </c>
      <c r="O4532">
        <f t="shared" si="476"/>
        <v>4</v>
      </c>
      <c r="Z4532">
        <v>4</v>
      </c>
      <c r="AJ4532">
        <f>VLOOKUP(M4532,spp!A:C,3,FALSE)</f>
        <v>2</v>
      </c>
      <c r="AK4532">
        <f>VLOOKUP(M4532,spp!A:D,4,FALSE)</f>
        <v>3</v>
      </c>
      <c r="AL4532">
        <f t="shared" si="478"/>
        <v>4913000</v>
      </c>
      <c r="AM4532">
        <f t="shared" si="479"/>
        <v>122825</v>
      </c>
      <c r="AN4532">
        <f t="shared" si="480"/>
        <v>1228250</v>
      </c>
      <c r="AO4532">
        <f t="shared" si="481"/>
        <v>1228.25</v>
      </c>
      <c r="AP4532">
        <f t="shared" si="482"/>
        <v>0.08</v>
      </c>
      <c r="AQ4532">
        <f>VLOOKUP(M4532,spp!A:H,8,FALSE)</f>
        <v>3.9</v>
      </c>
      <c r="AR4532" t="str">
        <f>VLOOKUP(M4532,spp!A:K,10,FALSE)</f>
        <v>Depredador</v>
      </c>
      <c r="AS4532" t="str">
        <f>VLOOKUP(M4532,spp!A:L,12,FALSE)</f>
        <v>NE</v>
      </c>
    </row>
    <row r="4533" spans="1:45" x14ac:dyDescent="0.3">
      <c r="A4533">
        <v>42</v>
      </c>
      <c r="B4533" s="2" t="s">
        <v>1176</v>
      </c>
      <c r="C4533" s="2" t="s">
        <v>1177</v>
      </c>
      <c r="D4533" s="2" t="s">
        <v>1178</v>
      </c>
      <c r="E4533" s="2" t="s">
        <v>985</v>
      </c>
      <c r="F4533">
        <v>1</v>
      </c>
      <c r="G4533" s="1">
        <v>41695</v>
      </c>
      <c r="H4533" s="61">
        <v>2014</v>
      </c>
      <c r="I4533" s="5" t="s">
        <v>1424</v>
      </c>
      <c r="K4533" s="66">
        <v>11</v>
      </c>
      <c r="L4533" t="str">
        <f t="shared" si="483"/>
        <v>Profundo</v>
      </c>
      <c r="M4533" s="2" t="s">
        <v>1064</v>
      </c>
      <c r="N4533" t="str">
        <f>VLOOKUP(M4533,spp!A:B,2,FALSE)</f>
        <v>Zanclus cornutus</v>
      </c>
      <c r="O4533">
        <f t="shared" si="476"/>
        <v>2</v>
      </c>
      <c r="S4533">
        <v>2</v>
      </c>
      <c r="AJ4533">
        <f>VLOOKUP(M4533,spp!A:C,3,FALSE)</f>
        <v>1.47E-2</v>
      </c>
      <c r="AK4533">
        <f>VLOOKUP(M4533,spp!A:D,4,FALSE)</f>
        <v>3</v>
      </c>
      <c r="AL4533">
        <f t="shared" si="478"/>
        <v>157.56562499999998</v>
      </c>
      <c r="AM4533">
        <f t="shared" si="479"/>
        <v>3.9391406249999994</v>
      </c>
      <c r="AN4533">
        <f t="shared" si="480"/>
        <v>39.391406249999996</v>
      </c>
      <c r="AO4533">
        <f t="shared" si="481"/>
        <v>3.9391406249999997E-2</v>
      </c>
      <c r="AP4533">
        <f t="shared" si="482"/>
        <v>0.04</v>
      </c>
      <c r="AQ4533">
        <f>VLOOKUP(M4533,spp!A:H,8,FALSE)</f>
        <v>2.9</v>
      </c>
      <c r="AR4533" t="str">
        <f>VLOOKUP(M4533,spp!A:K,10,FALSE)</f>
        <v>Herbívoro</v>
      </c>
      <c r="AS4533" t="str">
        <f>VLOOKUP(M4533,spp!A:L,12,FALSE)</f>
        <v>NE</v>
      </c>
    </row>
    <row r="4534" spans="1:45" x14ac:dyDescent="0.3">
      <c r="A4534">
        <v>42</v>
      </c>
      <c r="B4534" s="2" t="s">
        <v>1176</v>
      </c>
      <c r="C4534" s="2" t="s">
        <v>1177</v>
      </c>
      <c r="D4534" s="2" t="s">
        <v>1178</v>
      </c>
      <c r="E4534" s="2" t="s">
        <v>985</v>
      </c>
      <c r="F4534">
        <v>2</v>
      </c>
      <c r="G4534" s="1">
        <v>41695</v>
      </c>
      <c r="H4534" s="61">
        <v>2014</v>
      </c>
      <c r="I4534" s="5" t="s">
        <v>1424</v>
      </c>
      <c r="K4534" s="66">
        <v>11</v>
      </c>
      <c r="L4534" t="str">
        <f t="shared" ref="L4534:L4574" si="484">IF(K4534&gt;6,"Profundo","Somero")</f>
        <v>Profundo</v>
      </c>
      <c r="M4534" s="2" t="s">
        <v>1078</v>
      </c>
      <c r="N4534" t="str">
        <f>VLOOKUP(M4534,spp!A:B,2,FALSE)</f>
        <v>Lutjanus viridis</v>
      </c>
      <c r="O4534">
        <f t="shared" si="476"/>
        <v>16</v>
      </c>
      <c r="T4534">
        <v>5</v>
      </c>
      <c r="U4534">
        <v>11</v>
      </c>
      <c r="AJ4534">
        <f>VLOOKUP(M4534,spp!A:C,3,FALSE)</f>
        <v>1.67E-2</v>
      </c>
      <c r="AK4534">
        <f>VLOOKUP(M4534,spp!A:D,4,FALSE)</f>
        <v>2</v>
      </c>
      <c r="AL4534">
        <f t="shared" si="478"/>
        <v>277.22000000000003</v>
      </c>
      <c r="AM4534">
        <f t="shared" si="479"/>
        <v>6.9305000000000003</v>
      </c>
      <c r="AN4534">
        <f t="shared" si="480"/>
        <v>69.305000000000007</v>
      </c>
      <c r="AO4534">
        <f t="shared" si="481"/>
        <v>6.9305000000000005E-2</v>
      </c>
      <c r="AP4534">
        <f t="shared" si="482"/>
        <v>0.32</v>
      </c>
      <c r="AQ4534">
        <f>VLOOKUP(M4534,spp!A:H,8,FALSE)</f>
        <v>4.2</v>
      </c>
      <c r="AR4534" t="str">
        <f>VLOOKUP(M4534,spp!A:K,10,FALSE)</f>
        <v>Depredador Tope</v>
      </c>
      <c r="AS4534" t="str">
        <f>VLOOKUP(M4534,spp!A:L,12,FALSE)</f>
        <v>LC</v>
      </c>
    </row>
    <row r="4535" spans="1:45" x14ac:dyDescent="0.3">
      <c r="A4535">
        <v>42</v>
      </c>
      <c r="B4535" s="2" t="s">
        <v>1176</v>
      </c>
      <c r="C4535" s="2" t="s">
        <v>1177</v>
      </c>
      <c r="D4535" s="2" t="s">
        <v>1178</v>
      </c>
      <c r="E4535" s="2" t="s">
        <v>985</v>
      </c>
      <c r="F4535">
        <v>2</v>
      </c>
      <c r="G4535" s="1">
        <v>41695</v>
      </c>
      <c r="H4535" s="61">
        <v>2014</v>
      </c>
      <c r="I4535" s="5" t="s">
        <v>1424</v>
      </c>
      <c r="K4535" s="66">
        <v>11</v>
      </c>
      <c r="L4535" t="str">
        <f t="shared" si="484"/>
        <v>Profundo</v>
      </c>
      <c r="M4535" s="2" t="s">
        <v>1046</v>
      </c>
      <c r="N4535" t="str">
        <f>VLOOKUP(M4535,spp!A:B,2,FALSE)</f>
        <v>Arothron meleagris</v>
      </c>
      <c r="O4535">
        <f t="shared" si="476"/>
        <v>2</v>
      </c>
      <c r="T4535">
        <v>2</v>
      </c>
      <c r="AJ4535">
        <f>VLOOKUP(M4535,spp!A:C,3,FALSE)</f>
        <v>3</v>
      </c>
      <c r="AK4535">
        <f>VLOOKUP(M4535,spp!A:D,4,FALSE)</f>
        <v>2</v>
      </c>
      <c r="AL4535">
        <f t="shared" si="478"/>
        <v>3750</v>
      </c>
      <c r="AM4535">
        <f t="shared" si="479"/>
        <v>93.75</v>
      </c>
      <c r="AN4535">
        <f t="shared" si="480"/>
        <v>937.5</v>
      </c>
      <c r="AO4535">
        <f t="shared" si="481"/>
        <v>0.9375</v>
      </c>
      <c r="AP4535">
        <f t="shared" si="482"/>
        <v>0.04</v>
      </c>
      <c r="AQ4535">
        <f>VLOOKUP(M4535,spp!A:H,8,FALSE)</f>
        <v>3.4</v>
      </c>
      <c r="AR4535" t="str">
        <f>VLOOKUP(M4535,spp!A:K,10,FALSE)</f>
        <v>Depredador</v>
      </c>
      <c r="AS4535" t="str">
        <f>VLOOKUP(M4535,spp!A:L,12,FALSE)</f>
        <v>NE</v>
      </c>
    </row>
    <row r="4536" spans="1:45" x14ac:dyDescent="0.3">
      <c r="A4536">
        <v>42</v>
      </c>
      <c r="B4536" s="2" t="s">
        <v>1176</v>
      </c>
      <c r="C4536" s="2" t="s">
        <v>1177</v>
      </c>
      <c r="D4536" s="2" t="s">
        <v>1178</v>
      </c>
      <c r="E4536" s="2" t="s">
        <v>985</v>
      </c>
      <c r="F4536">
        <v>2</v>
      </c>
      <c r="G4536" s="1">
        <v>41695</v>
      </c>
      <c r="H4536" s="61">
        <v>2014</v>
      </c>
      <c r="I4536" s="5" t="s">
        <v>1424</v>
      </c>
      <c r="K4536" s="66">
        <v>11</v>
      </c>
      <c r="L4536" t="str">
        <f t="shared" si="484"/>
        <v>Profundo</v>
      </c>
      <c r="M4536" s="2" t="s">
        <v>1206</v>
      </c>
      <c r="N4536" t="str">
        <f>VLOOKUP(M4536,spp!A:B,2,FALSE)</f>
        <v>Cantherhines dumerilii</v>
      </c>
      <c r="O4536">
        <f t="shared" si="476"/>
        <v>3</v>
      </c>
      <c r="T4536">
        <v>2</v>
      </c>
      <c r="U4536">
        <v>1</v>
      </c>
      <c r="AJ4536">
        <f>VLOOKUP(M4536,spp!A:C,3,FALSE)</f>
        <v>4</v>
      </c>
      <c r="AK4536">
        <f>VLOOKUP(M4536,spp!A:D,4,FALSE)</f>
        <v>2</v>
      </c>
      <c r="AL4536">
        <f t="shared" si="478"/>
        <v>9900</v>
      </c>
      <c r="AM4536">
        <f t="shared" si="479"/>
        <v>247.5</v>
      </c>
      <c r="AN4536">
        <f t="shared" si="480"/>
        <v>2475</v>
      </c>
      <c r="AO4536">
        <f t="shared" si="481"/>
        <v>2.4750000000000001</v>
      </c>
      <c r="AP4536">
        <f t="shared" si="482"/>
        <v>0.06</v>
      </c>
      <c r="AQ4536">
        <f>VLOOKUP(M4536,spp!A:H,8,FALSE)</f>
        <v>3.1</v>
      </c>
      <c r="AR4536" t="str">
        <f>VLOOKUP(M4536,spp!A:K,10,FALSE)</f>
        <v>Depredador</v>
      </c>
      <c r="AS4536" t="str">
        <f>VLOOKUP(M4536,spp!A:L,12,FALSE)</f>
        <v>NE</v>
      </c>
    </row>
    <row r="4537" spans="1:45" x14ac:dyDescent="0.3">
      <c r="A4537">
        <v>42</v>
      </c>
      <c r="B4537" s="2" t="s">
        <v>1176</v>
      </c>
      <c r="C4537" s="2" t="s">
        <v>1177</v>
      </c>
      <c r="D4537" s="2" t="s">
        <v>1178</v>
      </c>
      <c r="E4537" s="2" t="s">
        <v>985</v>
      </c>
      <c r="F4537">
        <v>2</v>
      </c>
      <c r="G4537" s="1">
        <v>41695</v>
      </c>
      <c r="H4537" s="61">
        <v>2014</v>
      </c>
      <c r="I4537" s="5" t="s">
        <v>1424</v>
      </c>
      <c r="K4537" s="66">
        <v>11</v>
      </c>
      <c r="L4537" t="str">
        <f t="shared" si="484"/>
        <v>Profundo</v>
      </c>
      <c r="M4537" s="2" t="s">
        <v>1068</v>
      </c>
      <c r="N4537" t="str">
        <f>VLOOKUP(M4537,spp!A:B,2,FALSE)</f>
        <v>Myripristis berndti</v>
      </c>
      <c r="O4537">
        <f t="shared" si="476"/>
        <v>4</v>
      </c>
      <c r="U4537">
        <v>4</v>
      </c>
      <c r="AJ4537">
        <f>VLOOKUP(M4537,spp!A:C,3,FALSE)</f>
        <v>2.4E-2</v>
      </c>
      <c r="AK4537">
        <f>VLOOKUP(M4537,spp!A:D,4,FALSE)</f>
        <v>3.02</v>
      </c>
      <c r="AL4537">
        <f t="shared" si="478"/>
        <v>4419.3329976871919</v>
      </c>
      <c r="AM4537">
        <f t="shared" si="479"/>
        <v>110.48332494217979</v>
      </c>
      <c r="AN4537">
        <f t="shared" si="480"/>
        <v>1104.833249421798</v>
      </c>
      <c r="AO4537">
        <f t="shared" si="481"/>
        <v>1.1048332494217981</v>
      </c>
      <c r="AP4537">
        <f t="shared" si="482"/>
        <v>0.08</v>
      </c>
      <c r="AQ4537">
        <f>VLOOKUP(M4537,spp!A:H,8,FALSE)</f>
        <v>3.7</v>
      </c>
      <c r="AR4537" t="str">
        <f>VLOOKUP(M4537,spp!A:K,10,FALSE)</f>
        <v>Planctívoro</v>
      </c>
      <c r="AS4537" t="str">
        <f>VLOOKUP(M4537,spp!A:L,12,FALSE)</f>
        <v>NE</v>
      </c>
    </row>
    <row r="4538" spans="1:45" x14ac:dyDescent="0.3">
      <c r="A4538">
        <v>42</v>
      </c>
      <c r="B4538" s="2" t="s">
        <v>1176</v>
      </c>
      <c r="C4538" s="2" t="s">
        <v>1177</v>
      </c>
      <c r="D4538" s="2" t="s">
        <v>1178</v>
      </c>
      <c r="E4538" s="2" t="s">
        <v>985</v>
      </c>
      <c r="F4538">
        <v>2</v>
      </c>
      <c r="G4538" s="1">
        <v>41695</v>
      </c>
      <c r="H4538" s="61">
        <v>2014</v>
      </c>
      <c r="I4538" s="5" t="s">
        <v>1424</v>
      </c>
      <c r="K4538" s="66">
        <v>11</v>
      </c>
      <c r="L4538" t="str">
        <f t="shared" si="484"/>
        <v>Profundo</v>
      </c>
      <c r="M4538" s="2" t="s">
        <v>1072</v>
      </c>
      <c r="N4538" t="str">
        <f>VLOOKUP(M4538,spp!A:B,2,FALSE)</f>
        <v>Kyphosus elegans</v>
      </c>
      <c r="O4538">
        <f t="shared" si="476"/>
        <v>2</v>
      </c>
      <c r="T4538">
        <v>2</v>
      </c>
      <c r="AJ4538">
        <f>VLOOKUP(M4538,spp!A:C,3,FALSE)</f>
        <v>2.18E-2</v>
      </c>
      <c r="AK4538">
        <f>VLOOKUP(M4538,spp!A:D,4,FALSE)</f>
        <v>3</v>
      </c>
      <c r="AL4538">
        <f t="shared" si="478"/>
        <v>681.25</v>
      </c>
      <c r="AM4538">
        <f t="shared" si="479"/>
        <v>17.03125</v>
      </c>
      <c r="AN4538">
        <f t="shared" si="480"/>
        <v>170.3125</v>
      </c>
      <c r="AO4538">
        <f t="shared" si="481"/>
        <v>0.17031250000000001</v>
      </c>
      <c r="AP4538">
        <f t="shared" si="482"/>
        <v>0.04</v>
      </c>
      <c r="AQ4538">
        <f>VLOOKUP(M4538,spp!A:H,8,FALSE)</f>
        <v>2.9</v>
      </c>
      <c r="AR4538" t="str">
        <f>VLOOKUP(M4538,spp!A:K,10,FALSE)</f>
        <v>Herbívoro</v>
      </c>
      <c r="AS4538" t="str">
        <f>VLOOKUP(M4538,spp!A:L,12,FALSE)</f>
        <v>LC</v>
      </c>
    </row>
    <row r="4539" spans="1:45" x14ac:dyDescent="0.3">
      <c r="A4539">
        <v>42</v>
      </c>
      <c r="B4539" s="2" t="s">
        <v>1176</v>
      </c>
      <c r="C4539" s="2" t="s">
        <v>1177</v>
      </c>
      <c r="D4539" s="2" t="s">
        <v>1178</v>
      </c>
      <c r="E4539" s="2" t="s">
        <v>985</v>
      </c>
      <c r="F4539">
        <v>2</v>
      </c>
      <c r="G4539" s="1">
        <v>41695</v>
      </c>
      <c r="H4539" s="61">
        <v>2014</v>
      </c>
      <c r="I4539" s="5" t="s">
        <v>1424</v>
      </c>
      <c r="K4539" s="66">
        <v>11</v>
      </c>
      <c r="L4539" t="str">
        <f t="shared" si="484"/>
        <v>Profundo</v>
      </c>
      <c r="M4539" s="2" t="s">
        <v>1194</v>
      </c>
      <c r="N4539" t="str">
        <f>VLOOKUP(M4539,spp!A:B,2,FALSE)</f>
        <v>Stegastes arcifrons</v>
      </c>
      <c r="O4539">
        <f t="shared" si="476"/>
        <v>3</v>
      </c>
      <c r="P4539">
        <v>2</v>
      </c>
      <c r="Q4539">
        <v>1</v>
      </c>
      <c r="AJ4539">
        <f>VLOOKUP(M4539,spp!A:C,3,FALSE)</f>
        <v>3.49E-2</v>
      </c>
      <c r="AK4539">
        <f>VLOOKUP(M4539,spp!A:D,4,FALSE)</f>
        <v>2</v>
      </c>
      <c r="AL4539">
        <f t="shared" si="478"/>
        <v>2.399375</v>
      </c>
      <c r="AM4539">
        <f t="shared" si="479"/>
        <v>5.9984375E-2</v>
      </c>
      <c r="AN4539">
        <f t="shared" si="480"/>
        <v>0.59984375000000001</v>
      </c>
      <c r="AO4539">
        <f t="shared" si="481"/>
        <v>5.9984375000000001E-4</v>
      </c>
      <c r="AP4539">
        <f t="shared" si="482"/>
        <v>0.06</v>
      </c>
      <c r="AQ4539">
        <f>VLOOKUP(M4539,spp!A:H,8,FALSE)</f>
        <v>2.97</v>
      </c>
      <c r="AR4539" t="str">
        <f>VLOOKUP(M4539,spp!A:K,10,FALSE)</f>
        <v>Herbívoro</v>
      </c>
      <c r="AS4539" t="str">
        <f>VLOOKUP(M4539,spp!A:L,12,FALSE)</f>
        <v>LC</v>
      </c>
    </row>
    <row r="4540" spans="1:45" x14ac:dyDescent="0.3">
      <c r="A4540">
        <v>42</v>
      </c>
      <c r="B4540" s="2" t="s">
        <v>1176</v>
      </c>
      <c r="C4540" s="2" t="s">
        <v>1177</v>
      </c>
      <c r="D4540" s="2" t="s">
        <v>1178</v>
      </c>
      <c r="E4540" s="2" t="s">
        <v>985</v>
      </c>
      <c r="F4540">
        <v>2</v>
      </c>
      <c r="G4540" s="1">
        <v>41695</v>
      </c>
      <c r="H4540" s="61">
        <v>2014</v>
      </c>
      <c r="I4540" s="5" t="s">
        <v>1424</v>
      </c>
      <c r="K4540" s="66">
        <v>11</v>
      </c>
      <c r="L4540" t="str">
        <f t="shared" si="484"/>
        <v>Profundo</v>
      </c>
      <c r="M4540" s="2" t="s">
        <v>1195</v>
      </c>
      <c r="N4540" t="str">
        <f>VLOOKUP(M4540,spp!A:B,2,FALSE)</f>
        <v>Melichthys niger</v>
      </c>
      <c r="O4540">
        <f t="shared" si="476"/>
        <v>2</v>
      </c>
      <c r="S4540">
        <v>2</v>
      </c>
      <c r="AJ4540">
        <f>VLOOKUP(M4540,spp!A:C,3,FALSE)</f>
        <v>5</v>
      </c>
      <c r="AK4540">
        <f>VLOOKUP(M4540,spp!A:D,4,FALSE)</f>
        <v>3</v>
      </c>
      <c r="AL4540">
        <f t="shared" si="478"/>
        <v>53593.75</v>
      </c>
      <c r="AM4540">
        <f t="shared" si="479"/>
        <v>1339.84375</v>
      </c>
      <c r="AN4540">
        <f t="shared" si="480"/>
        <v>13398.4375</v>
      </c>
      <c r="AO4540">
        <f t="shared" si="481"/>
        <v>13.3984375</v>
      </c>
      <c r="AP4540">
        <f t="shared" si="482"/>
        <v>0.04</v>
      </c>
      <c r="AQ4540">
        <f>VLOOKUP(M4540,spp!A:H,8,FALSE)</f>
        <v>2.4</v>
      </c>
      <c r="AR4540" t="str">
        <f>VLOOKUP(M4540,spp!A:K,10,FALSE)</f>
        <v>Herbívoro</v>
      </c>
      <c r="AS4540" t="str">
        <f>VLOOKUP(M4540,spp!A:L,12,FALSE)</f>
        <v>NE</v>
      </c>
    </row>
    <row r="4541" spans="1:45" x14ac:dyDescent="0.3">
      <c r="A4541">
        <v>42</v>
      </c>
      <c r="B4541" s="2" t="s">
        <v>1176</v>
      </c>
      <c r="C4541" s="2" t="s">
        <v>1177</v>
      </c>
      <c r="D4541" s="2" t="s">
        <v>1178</v>
      </c>
      <c r="E4541" s="2" t="s">
        <v>985</v>
      </c>
      <c r="F4541">
        <v>2</v>
      </c>
      <c r="G4541" s="1">
        <v>41695</v>
      </c>
      <c r="H4541" s="61">
        <v>2014</v>
      </c>
      <c r="I4541" s="5" t="s">
        <v>1424</v>
      </c>
      <c r="K4541" s="66">
        <v>11</v>
      </c>
      <c r="L4541" t="str">
        <f t="shared" si="484"/>
        <v>Profundo</v>
      </c>
      <c r="M4541" s="2" t="s">
        <v>1022</v>
      </c>
      <c r="N4541" t="str">
        <f>VLOOKUP(M4541,spp!A:B,2,FALSE)</f>
        <v>Epinephelus labriformis</v>
      </c>
      <c r="O4541">
        <f t="shared" si="476"/>
        <v>1</v>
      </c>
      <c r="U4541">
        <v>1</v>
      </c>
      <c r="AJ4541">
        <f>VLOOKUP(M4541,spp!A:C,3,FALSE)</f>
        <v>3</v>
      </c>
      <c r="AK4541">
        <f>VLOOKUP(M4541,spp!A:D,4,FALSE)</f>
        <v>2.9</v>
      </c>
      <c r="AL4541">
        <f t="shared" si="478"/>
        <v>90140.213699006563</v>
      </c>
      <c r="AM4541">
        <f t="shared" si="479"/>
        <v>2253.5053424751641</v>
      </c>
      <c r="AN4541">
        <f t="shared" si="480"/>
        <v>22535.053424751641</v>
      </c>
      <c r="AO4541">
        <f t="shared" si="481"/>
        <v>22.535053424751641</v>
      </c>
      <c r="AP4541">
        <f t="shared" si="482"/>
        <v>0.02</v>
      </c>
      <c r="AQ4541">
        <f>VLOOKUP(M4541,spp!A:H,8,FALSE)</f>
        <v>4</v>
      </c>
      <c r="AR4541" t="str">
        <f>VLOOKUP(M4541,spp!A:K,10,FALSE)</f>
        <v>Depredador Tope</v>
      </c>
      <c r="AS4541" t="str">
        <f>VLOOKUP(M4541,spp!A:L,12,FALSE)</f>
        <v>LC</v>
      </c>
    </row>
    <row r="4542" spans="1:45" x14ac:dyDescent="0.3">
      <c r="A4542">
        <v>42</v>
      </c>
      <c r="B4542" s="2" t="s">
        <v>1176</v>
      </c>
      <c r="C4542" s="2" t="s">
        <v>1177</v>
      </c>
      <c r="D4542" s="2" t="s">
        <v>1178</v>
      </c>
      <c r="E4542" s="2" t="s">
        <v>985</v>
      </c>
      <c r="F4542">
        <v>2</v>
      </c>
      <c r="G4542" s="1">
        <v>41695</v>
      </c>
      <c r="H4542" s="61">
        <v>2014</v>
      </c>
      <c r="I4542" s="5" t="s">
        <v>1424</v>
      </c>
      <c r="K4542" s="66">
        <v>11</v>
      </c>
      <c r="L4542" t="str">
        <f t="shared" si="484"/>
        <v>Profundo</v>
      </c>
      <c r="M4542" s="2" t="s">
        <v>1079</v>
      </c>
      <c r="N4542" t="str">
        <f>VLOOKUP(M4542,spp!A:B,2,FALSE)</f>
        <v>Cirrhitichthys oxycephalus</v>
      </c>
      <c r="O4542">
        <f t="shared" si="476"/>
        <v>2</v>
      </c>
      <c r="P4542">
        <v>2</v>
      </c>
      <c r="AJ4542">
        <f>VLOOKUP(M4542,spp!A:C,3,FALSE)</f>
        <v>3.32E-2</v>
      </c>
      <c r="AK4542">
        <f>VLOOKUP(M4542,spp!A:D,4,FALSE)</f>
        <v>3</v>
      </c>
      <c r="AL4542">
        <f t="shared" si="478"/>
        <v>1.0375000000000001</v>
      </c>
      <c r="AM4542">
        <f t="shared" si="479"/>
        <v>2.5937500000000002E-2</v>
      </c>
      <c r="AN4542">
        <f t="shared" si="480"/>
        <v>0.25937500000000002</v>
      </c>
      <c r="AO4542">
        <f t="shared" si="481"/>
        <v>2.59375E-4</v>
      </c>
      <c r="AP4542">
        <f t="shared" si="482"/>
        <v>0.04</v>
      </c>
      <c r="AQ4542">
        <f>VLOOKUP(M4542,spp!A:H,8,FALSE)</f>
        <v>3.9</v>
      </c>
      <c r="AR4542" t="str">
        <f>VLOOKUP(M4542,spp!A:K,10,FALSE)</f>
        <v>Depredador</v>
      </c>
      <c r="AS4542" t="str">
        <f>VLOOKUP(M4542,spp!A:L,12,FALSE)</f>
        <v>NE</v>
      </c>
    </row>
    <row r="4543" spans="1:45" x14ac:dyDescent="0.3">
      <c r="A4543">
        <v>42</v>
      </c>
      <c r="B4543" s="2" t="s">
        <v>1176</v>
      </c>
      <c r="C4543" s="2" t="s">
        <v>1177</v>
      </c>
      <c r="D4543" s="2" t="s">
        <v>1178</v>
      </c>
      <c r="E4543" s="2" t="s">
        <v>985</v>
      </c>
      <c r="F4543">
        <v>2</v>
      </c>
      <c r="G4543" s="1">
        <v>41695</v>
      </c>
      <c r="H4543" s="61">
        <v>2014</v>
      </c>
      <c r="I4543" s="5" t="s">
        <v>1424</v>
      </c>
      <c r="K4543" s="66">
        <v>11</v>
      </c>
      <c r="L4543" t="str">
        <f t="shared" si="484"/>
        <v>Profundo</v>
      </c>
      <c r="M4543" s="2" t="s">
        <v>1056</v>
      </c>
      <c r="N4543" t="str">
        <f>VLOOKUP(M4543,spp!A:B,2,FALSE)</f>
        <v>Canthigaster punctatissima</v>
      </c>
      <c r="O4543">
        <f t="shared" si="476"/>
        <v>2</v>
      </c>
      <c r="P4543">
        <v>2</v>
      </c>
      <c r="AJ4543">
        <f>VLOOKUP(M4543,spp!A:C,3,FALSE)</f>
        <v>1</v>
      </c>
      <c r="AK4543">
        <f>VLOOKUP(M4543,spp!A:D,4,FALSE)</f>
        <v>2</v>
      </c>
      <c r="AL4543">
        <f t="shared" si="478"/>
        <v>12.5</v>
      </c>
      <c r="AM4543">
        <f t="shared" si="479"/>
        <v>0.3125</v>
      </c>
      <c r="AN4543">
        <f t="shared" si="480"/>
        <v>3.125</v>
      </c>
      <c r="AO4543">
        <f t="shared" si="481"/>
        <v>3.1250000000000002E-3</v>
      </c>
      <c r="AP4543">
        <f t="shared" si="482"/>
        <v>0.04</v>
      </c>
      <c r="AQ4543">
        <f>VLOOKUP(M4543,spp!A:H,8,FALSE)</f>
        <v>3</v>
      </c>
      <c r="AR4543" t="str">
        <f>VLOOKUP(M4543,spp!A:K,10,FALSE)</f>
        <v>Depredador</v>
      </c>
      <c r="AS4543" t="str">
        <f>VLOOKUP(M4543,spp!A:L,12,FALSE)</f>
        <v>LC</v>
      </c>
    </row>
    <row r="4544" spans="1:45" x14ac:dyDescent="0.3">
      <c r="A4544">
        <v>42</v>
      </c>
      <c r="B4544" s="2" t="s">
        <v>1176</v>
      </c>
      <c r="C4544" s="2" t="s">
        <v>1177</v>
      </c>
      <c r="D4544" s="2" t="s">
        <v>1178</v>
      </c>
      <c r="E4544" s="2" t="s">
        <v>985</v>
      </c>
      <c r="F4544">
        <v>2</v>
      </c>
      <c r="G4544" s="1">
        <v>41695</v>
      </c>
      <c r="H4544" s="61">
        <v>2014</v>
      </c>
      <c r="I4544" s="5" t="s">
        <v>1424</v>
      </c>
      <c r="K4544" s="66">
        <v>11</v>
      </c>
      <c r="L4544" t="str">
        <f t="shared" si="484"/>
        <v>Profundo</v>
      </c>
      <c r="M4544" s="2" t="s">
        <v>1021</v>
      </c>
      <c r="N4544" t="str">
        <f>VLOOKUP(M4544,spp!A:B,2,FALSE)</f>
        <v>Johnrandallia nigrirostris</v>
      </c>
      <c r="O4544">
        <f t="shared" si="476"/>
        <v>4</v>
      </c>
      <c r="P4544">
        <v>4</v>
      </c>
      <c r="AJ4544">
        <f>VLOOKUP(M4544,spp!A:C,3,FALSE)</f>
        <v>2</v>
      </c>
      <c r="AK4544">
        <f>VLOOKUP(M4544,spp!A:D,4,FALSE)</f>
        <v>3</v>
      </c>
      <c r="AL4544">
        <f t="shared" si="478"/>
        <v>125</v>
      </c>
      <c r="AM4544">
        <f t="shared" si="479"/>
        <v>3.125</v>
      </c>
      <c r="AN4544">
        <f t="shared" si="480"/>
        <v>31.25</v>
      </c>
      <c r="AO4544">
        <f t="shared" si="481"/>
        <v>3.125E-2</v>
      </c>
      <c r="AP4544">
        <f t="shared" si="482"/>
        <v>0.08</v>
      </c>
      <c r="AQ4544">
        <f>VLOOKUP(M4544,spp!A:H,8,FALSE)</f>
        <v>3</v>
      </c>
      <c r="AR4544" t="str">
        <f>VLOOKUP(M4544,spp!A:K,10,FALSE)</f>
        <v>Depredador</v>
      </c>
      <c r="AS4544" t="str">
        <f>VLOOKUP(M4544,spp!A:L,12,FALSE)</f>
        <v>LC</v>
      </c>
    </row>
    <row r="4545" spans="1:45" x14ac:dyDescent="0.3">
      <c r="A4545">
        <v>42</v>
      </c>
      <c r="B4545" s="2" t="s">
        <v>1176</v>
      </c>
      <c r="C4545" s="2" t="s">
        <v>1177</v>
      </c>
      <c r="D4545" s="2" t="s">
        <v>1178</v>
      </c>
      <c r="E4545" s="2" t="s">
        <v>985</v>
      </c>
      <c r="F4545">
        <v>2</v>
      </c>
      <c r="G4545" s="1">
        <v>41695</v>
      </c>
      <c r="H4545" s="61">
        <v>2014</v>
      </c>
      <c r="I4545" s="5" t="s">
        <v>1424</v>
      </c>
      <c r="K4545" s="66">
        <v>11</v>
      </c>
      <c r="L4545" t="str">
        <f t="shared" si="484"/>
        <v>Profundo</v>
      </c>
      <c r="M4545" s="2" t="s">
        <v>1198</v>
      </c>
      <c r="N4545" t="str">
        <f>VLOOKUP(M4545,spp!A:B,2,FALSE)</f>
        <v>Dermatolepis dermatolepis</v>
      </c>
      <c r="O4545">
        <f t="shared" si="476"/>
        <v>1</v>
      </c>
      <c r="U4545">
        <v>1</v>
      </c>
      <c r="AJ4545">
        <f>VLOOKUP(M4545,spp!A:C,3,FALSE)</f>
        <v>1</v>
      </c>
      <c r="AK4545">
        <f>VLOOKUP(M4545,spp!A:D,4,FALSE)</f>
        <v>3</v>
      </c>
      <c r="AL4545">
        <f t="shared" si="478"/>
        <v>42875</v>
      </c>
      <c r="AM4545">
        <f t="shared" si="479"/>
        <v>1071.875</v>
      </c>
      <c r="AN4545">
        <f t="shared" si="480"/>
        <v>10718.75</v>
      </c>
      <c r="AO4545">
        <f t="shared" si="481"/>
        <v>10.71875</v>
      </c>
      <c r="AP4545">
        <f t="shared" si="482"/>
        <v>0.02</v>
      </c>
      <c r="AQ4545">
        <f>VLOOKUP(M4545,spp!A:H,8,FALSE)</f>
        <v>4.5</v>
      </c>
      <c r="AR4545" t="str">
        <f>VLOOKUP(M4545,spp!A:K,10,FALSE)</f>
        <v>Depredador Tope</v>
      </c>
      <c r="AS4545" t="str">
        <f>VLOOKUP(M4545,spp!A:L,12,FALSE)</f>
        <v>LC</v>
      </c>
    </row>
    <row r="4546" spans="1:45" x14ac:dyDescent="0.3">
      <c r="A4546">
        <v>42</v>
      </c>
      <c r="B4546" s="2" t="s">
        <v>1176</v>
      </c>
      <c r="C4546" s="2" t="s">
        <v>1177</v>
      </c>
      <c r="D4546" s="2" t="s">
        <v>1178</v>
      </c>
      <c r="E4546" s="2" t="s">
        <v>985</v>
      </c>
      <c r="F4546">
        <v>2</v>
      </c>
      <c r="G4546" s="1">
        <v>41695</v>
      </c>
      <c r="H4546" s="61">
        <v>2014</v>
      </c>
      <c r="I4546" s="5" t="s">
        <v>1424</v>
      </c>
      <c r="K4546" s="66">
        <v>11</v>
      </c>
      <c r="L4546" t="str">
        <f t="shared" si="484"/>
        <v>Profundo</v>
      </c>
      <c r="M4546" s="2" t="s">
        <v>1034</v>
      </c>
      <c r="N4546" t="str">
        <f>VLOOKUP(M4546,spp!A:B,2,FALSE)</f>
        <v>Acanthurus nigricans</v>
      </c>
      <c r="O4546">
        <f t="shared" si="476"/>
        <v>2</v>
      </c>
      <c r="S4546">
        <v>2</v>
      </c>
      <c r="AJ4546">
        <f>VLOOKUP(M4546,spp!A:C,3,FALSE)</f>
        <v>6</v>
      </c>
      <c r="AK4546">
        <f>VLOOKUP(M4546,spp!A:D,4,FALSE)</f>
        <v>2.669</v>
      </c>
      <c r="AL4546">
        <f t="shared" si="478"/>
        <v>24937.321132845005</v>
      </c>
      <c r="AM4546">
        <f t="shared" si="479"/>
        <v>623.43302832112511</v>
      </c>
      <c r="AN4546">
        <f t="shared" si="480"/>
        <v>6234.3302832112513</v>
      </c>
      <c r="AO4546">
        <f t="shared" si="481"/>
        <v>6.2343302832112517</v>
      </c>
      <c r="AP4546">
        <f t="shared" si="482"/>
        <v>0.04</v>
      </c>
      <c r="AQ4546">
        <f>VLOOKUP(M4546,spp!A:H,8,FALSE)</f>
        <v>2</v>
      </c>
      <c r="AR4546" t="str">
        <f>VLOOKUP(M4546,spp!A:K,10,FALSE)</f>
        <v>Herbívoro</v>
      </c>
      <c r="AS4546" t="str">
        <f>VLOOKUP(M4546,spp!A:L,12,FALSE)</f>
        <v>LC</v>
      </c>
    </row>
    <row r="4547" spans="1:45" x14ac:dyDescent="0.3">
      <c r="A4547">
        <v>42</v>
      </c>
      <c r="B4547" s="2" t="s">
        <v>1176</v>
      </c>
      <c r="C4547" s="2" t="s">
        <v>1177</v>
      </c>
      <c r="D4547" s="2" t="s">
        <v>1178</v>
      </c>
      <c r="E4547" s="2" t="s">
        <v>985</v>
      </c>
      <c r="F4547">
        <v>2</v>
      </c>
      <c r="G4547" s="1">
        <v>41695</v>
      </c>
      <c r="H4547" s="61">
        <v>2014</v>
      </c>
      <c r="I4547" s="5" t="s">
        <v>1424</v>
      </c>
      <c r="K4547" s="66">
        <v>11</v>
      </c>
      <c r="L4547" t="str">
        <f t="shared" si="484"/>
        <v>Profundo</v>
      </c>
      <c r="M4547" s="2" t="s">
        <v>1037</v>
      </c>
      <c r="N4547" t="str">
        <f>VLOOKUP(M4547,spp!A:B,2,FALSE)</f>
        <v>Prionurus laticlavius</v>
      </c>
      <c r="O4547">
        <f t="shared" si="476"/>
        <v>1</v>
      </c>
      <c r="T4547">
        <v>1</v>
      </c>
      <c r="AJ4547" t="str">
        <f>VLOOKUP(M4547,spp!A:C,3,FALSE)</f>
        <v>0.19800000000000001</v>
      </c>
      <c r="AK4547">
        <f>VLOOKUP(M4547,spp!A:D,4,FALSE)</f>
        <v>2.504</v>
      </c>
      <c r="AL4547">
        <f t="shared" si="478"/>
        <v>626.76822624524254</v>
      </c>
      <c r="AM4547">
        <f t="shared" si="479"/>
        <v>15.669205656131064</v>
      </c>
      <c r="AN4547">
        <f t="shared" si="480"/>
        <v>156.69205656131064</v>
      </c>
      <c r="AO4547">
        <f t="shared" si="481"/>
        <v>0.15669205656131063</v>
      </c>
      <c r="AP4547">
        <f t="shared" si="482"/>
        <v>0.02</v>
      </c>
      <c r="AQ4547">
        <f>VLOOKUP(M4547,spp!A:H,8,FALSE)</f>
        <v>2.7</v>
      </c>
      <c r="AR4547" t="str">
        <f>VLOOKUP(M4547,spp!A:K,10,FALSE)</f>
        <v>Herbívoro</v>
      </c>
      <c r="AS4547" t="str">
        <f>VLOOKUP(M4547,spp!A:L,12,FALSE)</f>
        <v>LC</v>
      </c>
    </row>
    <row r="4548" spans="1:45" x14ac:dyDescent="0.3">
      <c r="A4548">
        <v>42</v>
      </c>
      <c r="B4548" s="2" t="s">
        <v>1176</v>
      </c>
      <c r="C4548" s="2" t="s">
        <v>1177</v>
      </c>
      <c r="D4548" s="2" t="s">
        <v>1178</v>
      </c>
      <c r="E4548" s="2" t="s">
        <v>985</v>
      </c>
      <c r="F4548">
        <v>3</v>
      </c>
      <c r="G4548" s="1">
        <v>41695</v>
      </c>
      <c r="H4548" s="61">
        <v>2014</v>
      </c>
      <c r="I4548" s="5" t="s">
        <v>1424</v>
      </c>
      <c r="K4548" s="66">
        <v>11</v>
      </c>
      <c r="L4548" t="str">
        <f t="shared" si="484"/>
        <v>Profundo</v>
      </c>
      <c r="M4548" s="2" t="s">
        <v>1062</v>
      </c>
      <c r="N4548" t="str">
        <f>VLOOKUP(M4548,spp!A:B,2,FALSE)</f>
        <v>Paranthias colonus</v>
      </c>
      <c r="O4548">
        <f t="shared" si="476"/>
        <v>400</v>
      </c>
      <c r="S4548">
        <v>400</v>
      </c>
      <c r="AJ4548">
        <f>VLOOKUP(M4548,spp!A:C,3,FALSE)</f>
        <v>1.485E-2</v>
      </c>
      <c r="AK4548">
        <f>VLOOKUP(M4548,spp!A:D,4,FALSE)</f>
        <v>2</v>
      </c>
      <c r="AL4548">
        <f t="shared" si="478"/>
        <v>1819.125</v>
      </c>
      <c r="AM4548">
        <f t="shared" si="479"/>
        <v>45.478124999999999</v>
      </c>
      <c r="AN4548">
        <f t="shared" si="480"/>
        <v>454.78125</v>
      </c>
      <c r="AO4548">
        <f t="shared" si="481"/>
        <v>0.45478125000000003</v>
      </c>
      <c r="AP4548">
        <f t="shared" si="482"/>
        <v>8</v>
      </c>
      <c r="AQ4548">
        <f>VLOOKUP(M4548,spp!A:H,8,FALSE)</f>
        <v>3.8</v>
      </c>
      <c r="AR4548" t="str">
        <f>VLOOKUP(M4548,spp!A:K,10,FALSE)</f>
        <v>Planctívoro</v>
      </c>
      <c r="AS4548" t="str">
        <f>VLOOKUP(M4548,spp!A:L,12,FALSE)</f>
        <v>LC</v>
      </c>
    </row>
    <row r="4549" spans="1:45" x14ac:dyDescent="0.3">
      <c r="A4549">
        <v>42</v>
      </c>
      <c r="B4549" s="2" t="s">
        <v>1176</v>
      </c>
      <c r="C4549" s="2" t="s">
        <v>1177</v>
      </c>
      <c r="D4549" s="2" t="s">
        <v>1178</v>
      </c>
      <c r="E4549" s="2" t="s">
        <v>985</v>
      </c>
      <c r="F4549">
        <v>3</v>
      </c>
      <c r="G4549" s="1">
        <v>41695</v>
      </c>
      <c r="H4549" s="61">
        <v>2014</v>
      </c>
      <c r="I4549" s="5" t="s">
        <v>1424</v>
      </c>
      <c r="K4549" s="66">
        <v>11</v>
      </c>
      <c r="L4549" t="str">
        <f t="shared" si="484"/>
        <v>Profundo</v>
      </c>
      <c r="M4549" s="2" t="s">
        <v>1064</v>
      </c>
      <c r="N4549" t="str">
        <f>VLOOKUP(M4549,spp!A:B,2,FALSE)</f>
        <v>Zanclus cornutus</v>
      </c>
      <c r="O4549">
        <f t="shared" si="476"/>
        <v>3</v>
      </c>
      <c r="S4549">
        <v>3</v>
      </c>
      <c r="AJ4549">
        <f>VLOOKUP(M4549,spp!A:C,3,FALSE)</f>
        <v>1.47E-2</v>
      </c>
      <c r="AK4549">
        <f>VLOOKUP(M4549,spp!A:D,4,FALSE)</f>
        <v>3</v>
      </c>
      <c r="AL4549">
        <f t="shared" si="478"/>
        <v>236.34843749999999</v>
      </c>
      <c r="AM4549">
        <f t="shared" si="479"/>
        <v>5.9087109374999995</v>
      </c>
      <c r="AN4549">
        <f t="shared" si="480"/>
        <v>59.087109374999997</v>
      </c>
      <c r="AO4549">
        <f t="shared" si="481"/>
        <v>5.9087109374999995E-2</v>
      </c>
      <c r="AP4549">
        <f t="shared" si="482"/>
        <v>0.06</v>
      </c>
      <c r="AQ4549">
        <f>VLOOKUP(M4549,spp!A:H,8,FALSE)</f>
        <v>2.9</v>
      </c>
      <c r="AR4549" t="str">
        <f>VLOOKUP(M4549,spp!A:K,10,FALSE)</f>
        <v>Herbívoro</v>
      </c>
      <c r="AS4549" t="str">
        <f>VLOOKUP(M4549,spp!A:L,12,FALSE)</f>
        <v>NE</v>
      </c>
    </row>
    <row r="4550" spans="1:45" x14ac:dyDescent="0.3">
      <c r="A4550">
        <v>42</v>
      </c>
      <c r="B4550" s="2" t="s">
        <v>1176</v>
      </c>
      <c r="C4550" s="2" t="s">
        <v>1177</v>
      </c>
      <c r="D4550" s="2" t="s">
        <v>1178</v>
      </c>
      <c r="E4550" s="2" t="s">
        <v>985</v>
      </c>
      <c r="F4550">
        <v>3</v>
      </c>
      <c r="G4550" s="1">
        <v>41695</v>
      </c>
      <c r="H4550" s="61">
        <v>2014</v>
      </c>
      <c r="I4550" s="5" t="s">
        <v>1424</v>
      </c>
      <c r="K4550" s="66">
        <v>11</v>
      </c>
      <c r="L4550" t="str">
        <f t="shared" si="484"/>
        <v>Profundo</v>
      </c>
      <c r="M4550" s="2" t="s">
        <v>1029</v>
      </c>
      <c r="N4550" t="str">
        <f>VLOOKUP(M4550,spp!A:B,2,FALSE)</f>
        <v>Cirrhitus rivulatus</v>
      </c>
      <c r="O4550">
        <f t="shared" si="476"/>
        <v>2</v>
      </c>
      <c r="T4550">
        <v>2</v>
      </c>
      <c r="AJ4550">
        <f>VLOOKUP(M4550,spp!A:C,3,FALSE)</f>
        <v>2.76E-2</v>
      </c>
      <c r="AK4550">
        <f>VLOOKUP(M4550,spp!A:D,4,FALSE)</f>
        <v>3</v>
      </c>
      <c r="AL4550">
        <f t="shared" si="478"/>
        <v>862.5</v>
      </c>
      <c r="AM4550">
        <f t="shared" si="479"/>
        <v>21.5625</v>
      </c>
      <c r="AN4550">
        <f t="shared" si="480"/>
        <v>215.625</v>
      </c>
      <c r="AO4550">
        <f t="shared" si="481"/>
        <v>0.21562500000000001</v>
      </c>
      <c r="AP4550">
        <f t="shared" si="482"/>
        <v>0.04</v>
      </c>
      <c r="AQ4550">
        <f>VLOOKUP(M4550,spp!A:H,8,FALSE)</f>
        <v>4</v>
      </c>
      <c r="AR4550" t="str">
        <f>VLOOKUP(M4550,spp!A:K,10,FALSE)</f>
        <v>Depredador Tope</v>
      </c>
      <c r="AS4550" t="str">
        <f>VLOOKUP(M4550,spp!A:L,12,FALSE)</f>
        <v>LC</v>
      </c>
    </row>
    <row r="4551" spans="1:45" x14ac:dyDescent="0.3">
      <c r="A4551">
        <v>42</v>
      </c>
      <c r="B4551" s="2" t="s">
        <v>1176</v>
      </c>
      <c r="C4551" s="2" t="s">
        <v>1177</v>
      </c>
      <c r="D4551" s="2" t="s">
        <v>1178</v>
      </c>
      <c r="E4551" s="2" t="s">
        <v>985</v>
      </c>
      <c r="F4551">
        <v>3</v>
      </c>
      <c r="G4551" s="1">
        <v>41695</v>
      </c>
      <c r="H4551" s="61">
        <v>2014</v>
      </c>
      <c r="I4551" s="5" t="s">
        <v>1424</v>
      </c>
      <c r="K4551" s="66">
        <v>11</v>
      </c>
      <c r="L4551" t="str">
        <f t="shared" si="484"/>
        <v>Profundo</v>
      </c>
      <c r="M4551" s="2" t="s">
        <v>1068</v>
      </c>
      <c r="N4551" t="str">
        <f>VLOOKUP(M4551,spp!A:B,2,FALSE)</f>
        <v>Myripristis berndti</v>
      </c>
      <c r="O4551">
        <f t="shared" si="476"/>
        <v>5</v>
      </c>
      <c r="U4551">
        <v>5</v>
      </c>
      <c r="AJ4551">
        <f>VLOOKUP(M4551,spp!A:C,3,FALSE)</f>
        <v>2.4E-2</v>
      </c>
      <c r="AK4551">
        <f>VLOOKUP(M4551,spp!A:D,4,FALSE)</f>
        <v>3.02</v>
      </c>
      <c r="AL4551">
        <f t="shared" si="478"/>
        <v>5524.1662471089894</v>
      </c>
      <c r="AM4551">
        <f t="shared" si="479"/>
        <v>138.10415617772475</v>
      </c>
      <c r="AN4551">
        <f t="shared" si="480"/>
        <v>1381.0415617772474</v>
      </c>
      <c r="AO4551">
        <f t="shared" si="481"/>
        <v>1.3810415617772474</v>
      </c>
      <c r="AP4551">
        <f t="shared" si="482"/>
        <v>0.1</v>
      </c>
      <c r="AQ4551">
        <f>VLOOKUP(M4551,spp!A:H,8,FALSE)</f>
        <v>3.7</v>
      </c>
      <c r="AR4551" t="str">
        <f>VLOOKUP(M4551,spp!A:K,10,FALSE)</f>
        <v>Planctívoro</v>
      </c>
      <c r="AS4551" t="str">
        <f>VLOOKUP(M4551,spp!A:L,12,FALSE)</f>
        <v>NE</v>
      </c>
    </row>
    <row r="4552" spans="1:45" x14ac:dyDescent="0.3">
      <c r="A4552">
        <v>42</v>
      </c>
      <c r="B4552" s="2" t="s">
        <v>1176</v>
      </c>
      <c r="C4552" s="2" t="s">
        <v>1177</v>
      </c>
      <c r="D4552" s="2" t="s">
        <v>1178</v>
      </c>
      <c r="E4552" s="2" t="s">
        <v>985</v>
      </c>
      <c r="F4552">
        <v>3</v>
      </c>
      <c r="G4552" s="1">
        <v>41695</v>
      </c>
      <c r="H4552" s="61">
        <v>2014</v>
      </c>
      <c r="I4552" s="5" t="s">
        <v>1424</v>
      </c>
      <c r="K4552" s="66">
        <v>11</v>
      </c>
      <c r="L4552" t="str">
        <f t="shared" si="484"/>
        <v>Profundo</v>
      </c>
      <c r="M4552" s="2" t="s">
        <v>1195</v>
      </c>
      <c r="N4552" t="str">
        <f>VLOOKUP(M4552,spp!A:B,2,FALSE)</f>
        <v>Melichthys niger</v>
      </c>
      <c r="O4552">
        <f t="shared" si="476"/>
        <v>4</v>
      </c>
      <c r="T4552">
        <v>4</v>
      </c>
      <c r="AJ4552">
        <f>VLOOKUP(M4552,spp!A:C,3,FALSE)</f>
        <v>5</v>
      </c>
      <c r="AK4552">
        <f>VLOOKUP(M4552,spp!A:D,4,FALSE)</f>
        <v>3</v>
      </c>
      <c r="AL4552">
        <f t="shared" si="478"/>
        <v>312500</v>
      </c>
      <c r="AM4552">
        <f t="shared" si="479"/>
        <v>7812.5</v>
      </c>
      <c r="AN4552">
        <f t="shared" si="480"/>
        <v>78125</v>
      </c>
      <c r="AO4552">
        <f t="shared" si="481"/>
        <v>78.125</v>
      </c>
      <c r="AP4552">
        <f t="shared" si="482"/>
        <v>0.08</v>
      </c>
      <c r="AQ4552">
        <f>VLOOKUP(M4552,spp!A:H,8,FALSE)</f>
        <v>2.4</v>
      </c>
      <c r="AR4552" t="str">
        <f>VLOOKUP(M4552,spp!A:K,10,FALSE)</f>
        <v>Herbívoro</v>
      </c>
      <c r="AS4552" t="str">
        <f>VLOOKUP(M4552,spp!A:L,12,FALSE)</f>
        <v>NE</v>
      </c>
    </row>
    <row r="4553" spans="1:45" x14ac:dyDescent="0.3">
      <c r="A4553">
        <v>42</v>
      </c>
      <c r="B4553" s="2" t="s">
        <v>1176</v>
      </c>
      <c r="C4553" s="2" t="s">
        <v>1177</v>
      </c>
      <c r="D4553" s="2" t="s">
        <v>1178</v>
      </c>
      <c r="E4553" s="2" t="s">
        <v>985</v>
      </c>
      <c r="F4553">
        <v>3</v>
      </c>
      <c r="G4553" s="1">
        <v>41695</v>
      </c>
      <c r="H4553" s="61">
        <v>2014</v>
      </c>
      <c r="I4553" s="5" t="s">
        <v>1424</v>
      </c>
      <c r="K4553" s="66">
        <v>11</v>
      </c>
      <c r="L4553" t="str">
        <f t="shared" si="484"/>
        <v>Profundo</v>
      </c>
      <c r="M4553" s="2" t="s">
        <v>1038</v>
      </c>
      <c r="N4553" t="str">
        <f>VLOOKUP(M4553,spp!A:B,2,FALSE)</f>
        <v>Holacanthus passer</v>
      </c>
      <c r="O4553">
        <f t="shared" si="476"/>
        <v>7</v>
      </c>
      <c r="S4553">
        <v>5</v>
      </c>
      <c r="T4553">
        <v>2</v>
      </c>
      <c r="AJ4553">
        <f>VLOOKUP(M4553,spp!A:C,3,FALSE)</f>
        <v>2</v>
      </c>
      <c r="AK4553">
        <f>VLOOKUP(M4553,spp!A:D,4,FALSE)</f>
        <v>3</v>
      </c>
      <c r="AL4553">
        <f t="shared" si="478"/>
        <v>116093.75</v>
      </c>
      <c r="AM4553">
        <f t="shared" si="479"/>
        <v>2902.34375</v>
      </c>
      <c r="AN4553">
        <f t="shared" si="480"/>
        <v>29023.4375</v>
      </c>
      <c r="AO4553">
        <f t="shared" si="481"/>
        <v>29.0234375</v>
      </c>
      <c r="AP4553">
        <f t="shared" si="482"/>
        <v>0.14000000000000001</v>
      </c>
      <c r="AQ4553">
        <f>VLOOKUP(M4553,spp!A:H,8,FALSE)</f>
        <v>2.6</v>
      </c>
      <c r="AR4553" t="str">
        <f>VLOOKUP(M4553,spp!A:K,10,FALSE)</f>
        <v>Herbívoro</v>
      </c>
      <c r="AS4553" t="str">
        <f>VLOOKUP(M4553,spp!A:L,12,FALSE)</f>
        <v>LC</v>
      </c>
    </row>
    <row r="4554" spans="1:45" x14ac:dyDescent="0.3">
      <c r="A4554">
        <v>42</v>
      </c>
      <c r="B4554" s="2" t="s">
        <v>1176</v>
      </c>
      <c r="C4554" s="2" t="s">
        <v>1177</v>
      </c>
      <c r="D4554" s="2" t="s">
        <v>1178</v>
      </c>
      <c r="E4554" s="2" t="s">
        <v>985</v>
      </c>
      <c r="F4554">
        <v>3</v>
      </c>
      <c r="G4554" s="1">
        <v>41695</v>
      </c>
      <c r="H4554" s="61">
        <v>2014</v>
      </c>
      <c r="I4554" s="5" t="s">
        <v>1424</v>
      </c>
      <c r="K4554" s="66">
        <v>11</v>
      </c>
      <c r="L4554" t="str">
        <f t="shared" si="484"/>
        <v>Profundo</v>
      </c>
      <c r="M4554" s="2" t="s">
        <v>1022</v>
      </c>
      <c r="N4554" t="str">
        <f>VLOOKUP(M4554,spp!A:B,2,FALSE)</f>
        <v>Epinephelus labriformis</v>
      </c>
      <c r="O4554">
        <f t="shared" si="476"/>
        <v>2</v>
      </c>
      <c r="U4554">
        <v>2</v>
      </c>
      <c r="AJ4554">
        <f>VLOOKUP(M4554,spp!A:C,3,FALSE)</f>
        <v>3</v>
      </c>
      <c r="AK4554">
        <f>VLOOKUP(M4554,spp!A:D,4,FALSE)</f>
        <v>2.9</v>
      </c>
      <c r="AL4554">
        <f t="shared" si="478"/>
        <v>180280.42739801313</v>
      </c>
      <c r="AM4554">
        <f t="shared" si="479"/>
        <v>4507.0106849503281</v>
      </c>
      <c r="AN4554">
        <f t="shared" si="480"/>
        <v>45070.106849503281</v>
      </c>
      <c r="AO4554">
        <f t="shared" si="481"/>
        <v>45.070106849503283</v>
      </c>
      <c r="AP4554">
        <f t="shared" si="482"/>
        <v>0.04</v>
      </c>
      <c r="AQ4554">
        <f>VLOOKUP(M4554,spp!A:H,8,FALSE)</f>
        <v>4</v>
      </c>
      <c r="AR4554" t="str">
        <f>VLOOKUP(M4554,spp!A:K,10,FALSE)</f>
        <v>Depredador Tope</v>
      </c>
      <c r="AS4554" t="str">
        <f>VLOOKUP(M4554,spp!A:L,12,FALSE)</f>
        <v>LC</v>
      </c>
    </row>
    <row r="4555" spans="1:45" x14ac:dyDescent="0.3">
      <c r="A4555">
        <v>42</v>
      </c>
      <c r="B4555" s="2" t="s">
        <v>1176</v>
      </c>
      <c r="C4555" s="2" t="s">
        <v>1177</v>
      </c>
      <c r="D4555" s="2" t="s">
        <v>1178</v>
      </c>
      <c r="E4555" s="2" t="s">
        <v>985</v>
      </c>
      <c r="F4555">
        <v>3</v>
      </c>
      <c r="G4555" s="1">
        <v>41695</v>
      </c>
      <c r="H4555" s="61">
        <v>2014</v>
      </c>
      <c r="I4555" s="5" t="s">
        <v>1424</v>
      </c>
      <c r="K4555" s="66">
        <v>11</v>
      </c>
      <c r="L4555" t="str">
        <f t="shared" si="484"/>
        <v>Profundo</v>
      </c>
      <c r="M4555" s="2" t="s">
        <v>1046</v>
      </c>
      <c r="N4555" t="str">
        <f>VLOOKUP(M4555,spp!A:B,2,FALSE)</f>
        <v>Arothron meleagris</v>
      </c>
      <c r="O4555">
        <f t="shared" si="476"/>
        <v>2</v>
      </c>
      <c r="U4555">
        <v>2</v>
      </c>
      <c r="AJ4555">
        <f>VLOOKUP(M4555,spp!A:C,3,FALSE)</f>
        <v>3</v>
      </c>
      <c r="AK4555">
        <f>VLOOKUP(M4555,spp!A:D,4,FALSE)</f>
        <v>2</v>
      </c>
      <c r="AL4555">
        <f t="shared" si="478"/>
        <v>7350</v>
      </c>
      <c r="AM4555">
        <f t="shared" si="479"/>
        <v>183.75</v>
      </c>
      <c r="AN4555">
        <f t="shared" si="480"/>
        <v>1837.5</v>
      </c>
      <c r="AO4555">
        <f t="shared" si="481"/>
        <v>1.8374999999999999</v>
      </c>
      <c r="AP4555">
        <f t="shared" si="482"/>
        <v>0.04</v>
      </c>
      <c r="AQ4555">
        <f>VLOOKUP(M4555,spp!A:H,8,FALSE)</f>
        <v>3.4</v>
      </c>
      <c r="AR4555" t="str">
        <f>VLOOKUP(M4555,spp!A:K,10,FALSE)</f>
        <v>Depredador</v>
      </c>
      <c r="AS4555" t="str">
        <f>VLOOKUP(M4555,spp!A:L,12,FALSE)</f>
        <v>NE</v>
      </c>
    </row>
    <row r="4556" spans="1:45" x14ac:dyDescent="0.3">
      <c r="A4556">
        <v>42</v>
      </c>
      <c r="B4556" s="2" t="s">
        <v>1176</v>
      </c>
      <c r="C4556" s="2" t="s">
        <v>1177</v>
      </c>
      <c r="D4556" s="2" t="s">
        <v>1178</v>
      </c>
      <c r="E4556" s="2" t="s">
        <v>985</v>
      </c>
      <c r="F4556">
        <v>3</v>
      </c>
      <c r="G4556" s="1">
        <v>41695</v>
      </c>
      <c r="H4556" s="61">
        <v>2014</v>
      </c>
      <c r="I4556" s="5" t="s">
        <v>1424</v>
      </c>
      <c r="K4556" s="66">
        <v>11</v>
      </c>
      <c r="L4556" t="str">
        <f t="shared" si="484"/>
        <v>Profundo</v>
      </c>
      <c r="M4556" s="2" t="s">
        <v>1198</v>
      </c>
      <c r="N4556" t="str">
        <f>VLOOKUP(M4556,spp!A:B,2,FALSE)</f>
        <v>Dermatolepis dermatolepis</v>
      </c>
      <c r="O4556">
        <f t="shared" si="476"/>
        <v>1</v>
      </c>
      <c r="U4556">
        <v>1</v>
      </c>
      <c r="AJ4556">
        <f>VLOOKUP(M4556,spp!A:C,3,FALSE)</f>
        <v>1</v>
      </c>
      <c r="AK4556">
        <f>VLOOKUP(M4556,spp!A:D,4,FALSE)</f>
        <v>3</v>
      </c>
      <c r="AL4556">
        <f t="shared" si="478"/>
        <v>42875</v>
      </c>
      <c r="AM4556">
        <f t="shared" si="479"/>
        <v>1071.875</v>
      </c>
      <c r="AN4556">
        <f t="shared" si="480"/>
        <v>10718.75</v>
      </c>
      <c r="AO4556">
        <f t="shared" si="481"/>
        <v>10.71875</v>
      </c>
      <c r="AP4556">
        <f t="shared" si="482"/>
        <v>0.02</v>
      </c>
      <c r="AQ4556">
        <f>VLOOKUP(M4556,spp!A:H,8,FALSE)</f>
        <v>4.5</v>
      </c>
      <c r="AR4556" t="str">
        <f>VLOOKUP(M4556,spp!A:K,10,FALSE)</f>
        <v>Depredador Tope</v>
      </c>
      <c r="AS4556" t="str">
        <f>VLOOKUP(M4556,spp!A:L,12,FALSE)</f>
        <v>LC</v>
      </c>
    </row>
    <row r="4557" spans="1:45" x14ac:dyDescent="0.3">
      <c r="A4557">
        <v>42</v>
      </c>
      <c r="B4557" s="2" t="s">
        <v>1176</v>
      </c>
      <c r="C4557" s="2" t="s">
        <v>1177</v>
      </c>
      <c r="D4557" s="2" t="s">
        <v>1178</v>
      </c>
      <c r="E4557" s="2" t="s">
        <v>985</v>
      </c>
      <c r="F4557">
        <v>3</v>
      </c>
      <c r="G4557" s="1">
        <v>41695</v>
      </c>
      <c r="H4557" s="61">
        <v>2014</v>
      </c>
      <c r="I4557" s="5" t="s">
        <v>1424</v>
      </c>
      <c r="K4557" s="66">
        <v>11</v>
      </c>
      <c r="L4557" t="str">
        <f t="shared" si="484"/>
        <v>Profundo</v>
      </c>
      <c r="M4557" s="2" t="s">
        <v>1066</v>
      </c>
      <c r="N4557" t="str">
        <f>VLOOKUP(M4557,spp!A:B,2,FALSE)</f>
        <v>Caranx melampygus</v>
      </c>
      <c r="O4557">
        <f t="shared" si="476"/>
        <v>2</v>
      </c>
      <c r="W4557">
        <v>2</v>
      </c>
      <c r="AJ4557">
        <f>VLOOKUP(M4557,spp!A:C,3,FALSE)</f>
        <v>2</v>
      </c>
      <c r="AK4557">
        <f>VLOOKUP(M4557,spp!A:D,4,FALSE)</f>
        <v>2</v>
      </c>
      <c r="AL4557">
        <f t="shared" si="478"/>
        <v>12100</v>
      </c>
      <c r="AM4557">
        <f t="shared" si="479"/>
        <v>302.5</v>
      </c>
      <c r="AN4557">
        <f t="shared" si="480"/>
        <v>3025</v>
      </c>
      <c r="AO4557">
        <f t="shared" si="481"/>
        <v>3.0249999999999999</v>
      </c>
      <c r="AP4557">
        <f t="shared" si="482"/>
        <v>0.04</v>
      </c>
      <c r="AQ4557">
        <f>VLOOKUP(M4557,spp!A:H,8,FALSE)</f>
        <v>4.5</v>
      </c>
      <c r="AR4557" t="str">
        <f>VLOOKUP(M4557,spp!A:K,10,FALSE)</f>
        <v>Depredador Tope</v>
      </c>
      <c r="AS4557" t="str">
        <f>VLOOKUP(M4557,spp!A:L,12,FALSE)</f>
        <v>NE</v>
      </c>
    </row>
    <row r="4558" spans="1:45" x14ac:dyDescent="0.3">
      <c r="A4558">
        <v>42</v>
      </c>
      <c r="B4558" s="2" t="s">
        <v>1176</v>
      </c>
      <c r="C4558" s="2" t="s">
        <v>1177</v>
      </c>
      <c r="D4558" s="2" t="s">
        <v>1178</v>
      </c>
      <c r="E4558" s="2" t="s">
        <v>985</v>
      </c>
      <c r="F4558">
        <v>4</v>
      </c>
      <c r="G4558" s="1">
        <v>41695</v>
      </c>
      <c r="H4558" s="61">
        <v>2014</v>
      </c>
      <c r="I4558" s="5" t="s">
        <v>1424</v>
      </c>
      <c r="K4558" s="66">
        <v>11</v>
      </c>
      <c r="L4558" t="str">
        <f t="shared" si="484"/>
        <v>Profundo</v>
      </c>
      <c r="M4558" s="2" t="s">
        <v>1033</v>
      </c>
      <c r="N4558" t="str">
        <f>VLOOKUP(M4558,spp!A:B,2,FALSE)</f>
        <v>Cephalopholis panamensis</v>
      </c>
      <c r="O4558">
        <f t="shared" si="476"/>
        <v>2</v>
      </c>
      <c r="U4558">
        <v>2</v>
      </c>
      <c r="AJ4558">
        <f>VLOOKUP(M4558,spp!A:C,3,FALSE)</f>
        <v>2</v>
      </c>
      <c r="AK4558">
        <f>VLOOKUP(M4558,spp!A:D,4,FALSE)</f>
        <v>3</v>
      </c>
      <c r="AL4558">
        <f t="shared" si="478"/>
        <v>171500</v>
      </c>
      <c r="AM4558">
        <f t="shared" si="479"/>
        <v>4287.5</v>
      </c>
      <c r="AN4558">
        <f t="shared" si="480"/>
        <v>42875</v>
      </c>
      <c r="AO4558">
        <f t="shared" si="481"/>
        <v>42.875</v>
      </c>
      <c r="AP4558">
        <f t="shared" si="482"/>
        <v>0.04</v>
      </c>
      <c r="AQ4558">
        <f>VLOOKUP(M4558,spp!A:H,8,FALSE)</f>
        <v>4</v>
      </c>
      <c r="AR4558" t="str">
        <f>VLOOKUP(M4558,spp!A:K,10,FALSE)</f>
        <v>Depredador Tope</v>
      </c>
      <c r="AS4558" t="str">
        <f>VLOOKUP(M4558,spp!A:L,12,FALSE)</f>
        <v>LC</v>
      </c>
    </row>
    <row r="4559" spans="1:45" x14ac:dyDescent="0.3">
      <c r="A4559">
        <v>42</v>
      </c>
      <c r="B4559" s="2" t="s">
        <v>1176</v>
      </c>
      <c r="C4559" s="2" t="s">
        <v>1177</v>
      </c>
      <c r="D4559" s="2" t="s">
        <v>1178</v>
      </c>
      <c r="E4559" s="2" t="s">
        <v>985</v>
      </c>
      <c r="F4559">
        <v>4</v>
      </c>
      <c r="G4559" s="1">
        <v>41695</v>
      </c>
      <c r="H4559" s="61">
        <v>2014</v>
      </c>
      <c r="I4559" s="5" t="s">
        <v>1424</v>
      </c>
      <c r="K4559" s="66">
        <v>11</v>
      </c>
      <c r="L4559" t="str">
        <f t="shared" si="484"/>
        <v>Profundo</v>
      </c>
      <c r="M4559" s="2" t="s">
        <v>1206</v>
      </c>
      <c r="N4559" t="str">
        <f>VLOOKUP(M4559,spp!A:B,2,FALSE)</f>
        <v>Cantherhines dumerilii</v>
      </c>
      <c r="O4559">
        <f t="shared" si="476"/>
        <v>2</v>
      </c>
      <c r="U4559">
        <v>2</v>
      </c>
      <c r="AJ4559">
        <f>VLOOKUP(M4559,spp!A:C,3,FALSE)</f>
        <v>4</v>
      </c>
      <c r="AK4559">
        <f>VLOOKUP(M4559,spp!A:D,4,FALSE)</f>
        <v>2</v>
      </c>
      <c r="AL4559">
        <f t="shared" si="478"/>
        <v>9800</v>
      </c>
      <c r="AM4559">
        <f t="shared" si="479"/>
        <v>245</v>
      </c>
      <c r="AN4559">
        <f t="shared" si="480"/>
        <v>2450</v>
      </c>
      <c r="AO4559">
        <f t="shared" si="481"/>
        <v>2.4500000000000002</v>
      </c>
      <c r="AP4559">
        <f t="shared" si="482"/>
        <v>0.04</v>
      </c>
      <c r="AQ4559">
        <f>VLOOKUP(M4559,spp!A:H,8,FALSE)</f>
        <v>3.1</v>
      </c>
      <c r="AR4559" t="str">
        <f>VLOOKUP(M4559,spp!A:K,10,FALSE)</f>
        <v>Depredador</v>
      </c>
      <c r="AS4559" t="str">
        <f>VLOOKUP(M4559,spp!A:L,12,FALSE)</f>
        <v>NE</v>
      </c>
    </row>
    <row r="4560" spans="1:45" x14ac:dyDescent="0.3">
      <c r="A4560">
        <v>42</v>
      </c>
      <c r="B4560" s="2" t="s">
        <v>1176</v>
      </c>
      <c r="C4560" s="2" t="s">
        <v>1177</v>
      </c>
      <c r="D4560" s="2" t="s">
        <v>1178</v>
      </c>
      <c r="E4560" s="2" t="s">
        <v>985</v>
      </c>
      <c r="F4560">
        <v>4</v>
      </c>
      <c r="G4560" s="1">
        <v>41695</v>
      </c>
      <c r="H4560" s="61">
        <v>2014</v>
      </c>
      <c r="I4560" s="5" t="s">
        <v>1424</v>
      </c>
      <c r="K4560" s="66">
        <v>11</v>
      </c>
      <c r="L4560" t="str">
        <f t="shared" si="484"/>
        <v>Profundo</v>
      </c>
      <c r="M4560" s="2" t="s">
        <v>1046</v>
      </c>
      <c r="N4560" t="str">
        <f>VLOOKUP(M4560,spp!A:B,2,FALSE)</f>
        <v>Arothron meleagris</v>
      </c>
      <c r="O4560">
        <f t="shared" si="476"/>
        <v>2</v>
      </c>
      <c r="T4560">
        <v>2</v>
      </c>
      <c r="AJ4560">
        <f>VLOOKUP(M4560,spp!A:C,3,FALSE)</f>
        <v>3</v>
      </c>
      <c r="AK4560">
        <f>VLOOKUP(M4560,spp!A:D,4,FALSE)</f>
        <v>2</v>
      </c>
      <c r="AL4560">
        <f t="shared" si="478"/>
        <v>3750</v>
      </c>
      <c r="AM4560">
        <f t="shared" si="479"/>
        <v>93.75</v>
      </c>
      <c r="AN4560">
        <f t="shared" si="480"/>
        <v>937.5</v>
      </c>
      <c r="AO4560">
        <f t="shared" si="481"/>
        <v>0.9375</v>
      </c>
      <c r="AP4560">
        <f t="shared" si="482"/>
        <v>0.04</v>
      </c>
      <c r="AQ4560">
        <f>VLOOKUP(M4560,spp!A:H,8,FALSE)</f>
        <v>3.4</v>
      </c>
      <c r="AR4560" t="str">
        <f>VLOOKUP(M4560,spp!A:K,10,FALSE)</f>
        <v>Depredador</v>
      </c>
      <c r="AS4560" t="str">
        <f>VLOOKUP(M4560,spp!A:L,12,FALSE)</f>
        <v>NE</v>
      </c>
    </row>
    <row r="4561" spans="1:45" x14ac:dyDescent="0.3">
      <c r="A4561">
        <v>42</v>
      </c>
      <c r="B4561" s="2" t="s">
        <v>1176</v>
      </c>
      <c r="C4561" s="2" t="s">
        <v>1177</v>
      </c>
      <c r="D4561" s="2" t="s">
        <v>1178</v>
      </c>
      <c r="E4561" s="2" t="s">
        <v>985</v>
      </c>
      <c r="F4561">
        <v>4</v>
      </c>
      <c r="G4561" s="1">
        <v>41695</v>
      </c>
      <c r="H4561" s="61">
        <v>2014</v>
      </c>
      <c r="I4561" s="5" t="s">
        <v>1424</v>
      </c>
      <c r="K4561" s="66">
        <v>11</v>
      </c>
      <c r="L4561" t="str">
        <f t="shared" si="484"/>
        <v>Profundo</v>
      </c>
      <c r="M4561" s="2" t="s">
        <v>1068</v>
      </c>
      <c r="N4561" t="str">
        <f>VLOOKUP(M4561,spp!A:B,2,FALSE)</f>
        <v>Myripristis berndti</v>
      </c>
      <c r="O4561">
        <f t="shared" si="476"/>
        <v>30</v>
      </c>
      <c r="T4561">
        <v>15</v>
      </c>
      <c r="U4561">
        <v>15</v>
      </c>
      <c r="AJ4561">
        <f>VLOOKUP(M4561,spp!A:C,3,FALSE)</f>
        <v>2.4E-2</v>
      </c>
      <c r="AK4561">
        <f>VLOOKUP(M4561,spp!A:D,4,FALSE)</f>
        <v>3.02</v>
      </c>
      <c r="AL4561">
        <f t="shared" si="478"/>
        <v>22571.532791249032</v>
      </c>
      <c r="AM4561">
        <f t="shared" si="479"/>
        <v>564.28831978122582</v>
      </c>
      <c r="AN4561">
        <f t="shared" si="480"/>
        <v>5642.883197812258</v>
      </c>
      <c r="AO4561">
        <f t="shared" si="481"/>
        <v>5.6428831978122584</v>
      </c>
      <c r="AP4561">
        <f t="shared" si="482"/>
        <v>0.6</v>
      </c>
      <c r="AQ4561">
        <f>VLOOKUP(M4561,spp!A:H,8,FALSE)</f>
        <v>3.7</v>
      </c>
      <c r="AR4561" t="str">
        <f>VLOOKUP(M4561,spp!A:K,10,FALSE)</f>
        <v>Planctívoro</v>
      </c>
      <c r="AS4561" t="str">
        <f>VLOOKUP(M4561,spp!A:L,12,FALSE)</f>
        <v>NE</v>
      </c>
    </row>
    <row r="4562" spans="1:45" x14ac:dyDescent="0.3">
      <c r="A4562">
        <v>42</v>
      </c>
      <c r="B4562" s="2" t="s">
        <v>1176</v>
      </c>
      <c r="C4562" s="2" t="s">
        <v>1177</v>
      </c>
      <c r="D4562" s="2" t="s">
        <v>1178</v>
      </c>
      <c r="E4562" s="2" t="s">
        <v>985</v>
      </c>
      <c r="F4562">
        <v>4</v>
      </c>
      <c r="G4562" s="1">
        <v>41695</v>
      </c>
      <c r="H4562" s="61">
        <v>2014</v>
      </c>
      <c r="I4562" s="5" t="s">
        <v>1424</v>
      </c>
      <c r="K4562" s="66">
        <v>11</v>
      </c>
      <c r="L4562" t="str">
        <f t="shared" si="484"/>
        <v>Profundo</v>
      </c>
      <c r="M4562" s="2" t="s">
        <v>1038</v>
      </c>
      <c r="N4562" t="str">
        <f>VLOOKUP(M4562,spp!A:B,2,FALSE)</f>
        <v>Holacanthus passer</v>
      </c>
      <c r="O4562">
        <f t="shared" si="476"/>
        <v>1</v>
      </c>
      <c r="R4562">
        <v>1</v>
      </c>
      <c r="AJ4562">
        <f>VLOOKUP(M4562,spp!A:C,3,FALSE)</f>
        <v>2</v>
      </c>
      <c r="AK4562">
        <f>VLOOKUP(M4562,spp!A:D,4,FALSE)</f>
        <v>3</v>
      </c>
      <c r="AL4562">
        <f t="shared" si="478"/>
        <v>3906.25</v>
      </c>
      <c r="AM4562">
        <f t="shared" si="479"/>
        <v>97.65625</v>
      </c>
      <c r="AN4562">
        <f t="shared" si="480"/>
        <v>976.5625</v>
      </c>
      <c r="AO4562">
        <f t="shared" si="481"/>
        <v>0.9765625</v>
      </c>
      <c r="AP4562">
        <f t="shared" si="482"/>
        <v>0.02</v>
      </c>
      <c r="AQ4562">
        <f>VLOOKUP(M4562,spp!A:H,8,FALSE)</f>
        <v>2.6</v>
      </c>
      <c r="AR4562" t="str">
        <f>VLOOKUP(M4562,spp!A:K,10,FALSE)</f>
        <v>Herbívoro</v>
      </c>
      <c r="AS4562" t="str">
        <f>VLOOKUP(M4562,spp!A:L,12,FALSE)</f>
        <v>LC</v>
      </c>
    </row>
    <row r="4563" spans="1:45" x14ac:dyDescent="0.3">
      <c r="A4563">
        <v>42</v>
      </c>
      <c r="B4563" s="2" t="s">
        <v>1176</v>
      </c>
      <c r="C4563" s="2" t="s">
        <v>1177</v>
      </c>
      <c r="D4563" s="2" t="s">
        <v>1178</v>
      </c>
      <c r="E4563" s="2" t="s">
        <v>985</v>
      </c>
      <c r="F4563">
        <v>4</v>
      </c>
      <c r="G4563" s="1">
        <v>41695</v>
      </c>
      <c r="H4563" s="61">
        <v>2014</v>
      </c>
      <c r="I4563" s="5" t="s">
        <v>1424</v>
      </c>
      <c r="K4563" s="66">
        <v>11</v>
      </c>
      <c r="L4563" t="str">
        <f t="shared" si="484"/>
        <v>Profundo</v>
      </c>
      <c r="M4563" s="2" t="s">
        <v>1202</v>
      </c>
      <c r="N4563" t="str">
        <f>VLOOKUP(M4563,spp!A:B,2,FALSE)</f>
        <v>Ostracion meleagris</v>
      </c>
      <c r="O4563">
        <f t="shared" si="476"/>
        <v>1</v>
      </c>
      <c r="S4563">
        <v>1</v>
      </c>
      <c r="AJ4563" t="str">
        <f>VLOOKUP(M4563,spp!A:C,3,FALSE)</f>
        <v>0.10100000000000001</v>
      </c>
      <c r="AK4563">
        <f>VLOOKUP(M4563,spp!A:D,4,FALSE)</f>
        <v>2</v>
      </c>
      <c r="AL4563">
        <f t="shared" si="478"/>
        <v>30.931250000000002</v>
      </c>
      <c r="AM4563">
        <f t="shared" si="479"/>
        <v>0.77328125000000003</v>
      </c>
      <c r="AN4563">
        <f t="shared" si="480"/>
        <v>7.7328125000000005</v>
      </c>
      <c r="AO4563">
        <f t="shared" si="481"/>
        <v>7.7328125000000001E-3</v>
      </c>
      <c r="AP4563">
        <f t="shared" si="482"/>
        <v>0.02</v>
      </c>
      <c r="AQ4563">
        <f>VLOOKUP(M4563,spp!A:H,8,FALSE)</f>
        <v>2.9</v>
      </c>
      <c r="AR4563" t="str">
        <f>VLOOKUP(M4563,spp!A:K,10,FALSE)</f>
        <v>Herbívoro</v>
      </c>
      <c r="AS4563" t="str">
        <f>VLOOKUP(M4563,spp!A:L,12,FALSE)</f>
        <v>NE</v>
      </c>
    </row>
    <row r="4564" spans="1:45" x14ac:dyDescent="0.3">
      <c r="A4564">
        <v>42</v>
      </c>
      <c r="B4564" s="2" t="s">
        <v>1176</v>
      </c>
      <c r="C4564" s="2" t="s">
        <v>1177</v>
      </c>
      <c r="D4564" s="2" t="s">
        <v>1178</v>
      </c>
      <c r="E4564" s="2" t="s">
        <v>985</v>
      </c>
      <c r="F4564">
        <v>4</v>
      </c>
      <c r="G4564" s="1">
        <v>41695</v>
      </c>
      <c r="H4564" s="61">
        <v>2014</v>
      </c>
      <c r="I4564" s="5" t="s">
        <v>1424</v>
      </c>
      <c r="K4564" s="66">
        <v>11</v>
      </c>
      <c r="L4564" t="str">
        <f t="shared" si="484"/>
        <v>Profundo</v>
      </c>
      <c r="M4564" s="2" t="s">
        <v>1062</v>
      </c>
      <c r="N4564" t="str">
        <f>VLOOKUP(M4564,spp!A:B,2,FALSE)</f>
        <v>Paranthias colonus</v>
      </c>
      <c r="O4564">
        <f t="shared" si="476"/>
        <v>100</v>
      </c>
      <c r="S4564">
        <v>100</v>
      </c>
      <c r="AJ4564">
        <f>VLOOKUP(M4564,spp!A:C,3,FALSE)</f>
        <v>1.485E-2</v>
      </c>
      <c r="AK4564">
        <f>VLOOKUP(M4564,spp!A:D,4,FALSE)</f>
        <v>2</v>
      </c>
      <c r="AL4564">
        <f t="shared" si="478"/>
        <v>454.78125</v>
      </c>
      <c r="AM4564">
        <f t="shared" si="479"/>
        <v>11.36953125</v>
      </c>
      <c r="AN4564">
        <f t="shared" si="480"/>
        <v>113.6953125</v>
      </c>
      <c r="AO4564">
        <f t="shared" si="481"/>
        <v>0.11369531250000001</v>
      </c>
      <c r="AP4564">
        <f t="shared" si="482"/>
        <v>2</v>
      </c>
      <c r="AQ4564">
        <f>VLOOKUP(M4564,spp!A:H,8,FALSE)</f>
        <v>3.8</v>
      </c>
      <c r="AR4564" t="str">
        <f>VLOOKUP(M4564,spp!A:K,10,FALSE)</f>
        <v>Planctívoro</v>
      </c>
      <c r="AS4564" t="str">
        <f>VLOOKUP(M4564,spp!A:L,12,FALSE)</f>
        <v>LC</v>
      </c>
    </row>
    <row r="4565" spans="1:45" x14ac:dyDescent="0.3">
      <c r="A4565">
        <v>42</v>
      </c>
      <c r="B4565" s="2" t="s">
        <v>1176</v>
      </c>
      <c r="C4565" s="2" t="s">
        <v>1177</v>
      </c>
      <c r="D4565" s="2" t="s">
        <v>1178</v>
      </c>
      <c r="E4565" s="2" t="s">
        <v>985</v>
      </c>
      <c r="F4565">
        <v>4</v>
      </c>
      <c r="G4565" s="1">
        <v>41695</v>
      </c>
      <c r="H4565" s="61">
        <v>2014</v>
      </c>
      <c r="I4565" s="5" t="s">
        <v>1424</v>
      </c>
      <c r="K4565" s="66">
        <v>11</v>
      </c>
      <c r="L4565" t="str">
        <f t="shared" si="484"/>
        <v>Profundo</v>
      </c>
      <c r="M4565" s="2" t="s">
        <v>1021</v>
      </c>
      <c r="N4565" t="str">
        <f>VLOOKUP(M4565,spp!A:B,2,FALSE)</f>
        <v>Johnrandallia nigrirostris</v>
      </c>
      <c r="O4565">
        <f t="shared" si="476"/>
        <v>5</v>
      </c>
      <c r="Q4565">
        <v>5</v>
      </c>
      <c r="AJ4565">
        <f>VLOOKUP(M4565,spp!A:C,3,FALSE)</f>
        <v>2</v>
      </c>
      <c r="AK4565">
        <f>VLOOKUP(M4565,spp!A:D,4,FALSE)</f>
        <v>3</v>
      </c>
      <c r="AL4565">
        <f t="shared" si="478"/>
        <v>4218.75</v>
      </c>
      <c r="AM4565">
        <f t="shared" si="479"/>
        <v>105.46875</v>
      </c>
      <c r="AN4565">
        <f t="shared" si="480"/>
        <v>1054.6875</v>
      </c>
      <c r="AO4565">
        <f t="shared" si="481"/>
        <v>1.0546875</v>
      </c>
      <c r="AP4565">
        <f t="shared" si="482"/>
        <v>0.1</v>
      </c>
      <c r="AQ4565">
        <f>VLOOKUP(M4565,spp!A:H,8,FALSE)</f>
        <v>3</v>
      </c>
      <c r="AR4565" t="str">
        <f>VLOOKUP(M4565,spp!A:K,10,FALSE)</f>
        <v>Depredador</v>
      </c>
      <c r="AS4565" t="str">
        <f>VLOOKUP(M4565,spp!A:L,12,FALSE)</f>
        <v>LC</v>
      </c>
    </row>
    <row r="4566" spans="1:45" x14ac:dyDescent="0.3">
      <c r="A4566">
        <v>42</v>
      </c>
      <c r="B4566" s="2" t="s">
        <v>1176</v>
      </c>
      <c r="C4566" s="2" t="s">
        <v>1177</v>
      </c>
      <c r="D4566" s="2" t="s">
        <v>1178</v>
      </c>
      <c r="E4566" s="2" t="s">
        <v>985</v>
      </c>
      <c r="F4566">
        <v>4</v>
      </c>
      <c r="G4566" s="1">
        <v>41695</v>
      </c>
      <c r="H4566" s="61">
        <v>2014</v>
      </c>
      <c r="I4566" s="5" t="s">
        <v>1424</v>
      </c>
      <c r="K4566" s="66">
        <v>11</v>
      </c>
      <c r="L4566" t="str">
        <f t="shared" si="484"/>
        <v>Profundo</v>
      </c>
      <c r="M4566" s="2" t="s">
        <v>1066</v>
      </c>
      <c r="N4566" t="str">
        <f>VLOOKUP(M4566,spp!A:B,2,FALSE)</f>
        <v>Caranx melampygus</v>
      </c>
      <c r="O4566">
        <f t="shared" si="476"/>
        <v>4</v>
      </c>
      <c r="W4566">
        <v>4</v>
      </c>
      <c r="AJ4566">
        <f>VLOOKUP(M4566,spp!A:C,3,FALSE)</f>
        <v>2</v>
      </c>
      <c r="AK4566">
        <f>VLOOKUP(M4566,spp!A:D,4,FALSE)</f>
        <v>2</v>
      </c>
      <c r="AL4566">
        <f t="shared" si="478"/>
        <v>24200</v>
      </c>
      <c r="AM4566">
        <f t="shared" si="479"/>
        <v>605</v>
      </c>
      <c r="AN4566">
        <f t="shared" si="480"/>
        <v>6050</v>
      </c>
      <c r="AO4566">
        <f t="shared" si="481"/>
        <v>6.05</v>
      </c>
      <c r="AP4566">
        <f t="shared" si="482"/>
        <v>0.08</v>
      </c>
      <c r="AQ4566">
        <f>VLOOKUP(M4566,spp!A:H,8,FALSE)</f>
        <v>4.5</v>
      </c>
      <c r="AR4566" t="str">
        <f>VLOOKUP(M4566,spp!A:K,10,FALSE)</f>
        <v>Depredador Tope</v>
      </c>
      <c r="AS4566" t="str">
        <f>VLOOKUP(M4566,spp!A:L,12,FALSE)</f>
        <v>NE</v>
      </c>
    </row>
    <row r="4567" spans="1:45" x14ac:dyDescent="0.3">
      <c r="A4567">
        <v>42</v>
      </c>
      <c r="B4567" s="2" t="s">
        <v>1176</v>
      </c>
      <c r="C4567" s="2" t="s">
        <v>1177</v>
      </c>
      <c r="D4567" s="2" t="s">
        <v>1178</v>
      </c>
      <c r="E4567" s="2" t="s">
        <v>985</v>
      </c>
      <c r="F4567">
        <v>4</v>
      </c>
      <c r="G4567" s="1">
        <v>41695</v>
      </c>
      <c r="H4567" s="61">
        <v>2014</v>
      </c>
      <c r="I4567" s="5" t="s">
        <v>1424</v>
      </c>
      <c r="K4567" s="66">
        <v>11</v>
      </c>
      <c r="L4567" t="str">
        <f t="shared" si="484"/>
        <v>Profundo</v>
      </c>
      <c r="M4567" s="2" t="s">
        <v>1078</v>
      </c>
      <c r="N4567" t="str">
        <f>VLOOKUP(M4567,spp!A:B,2,FALSE)</f>
        <v>Lutjanus viridis</v>
      </c>
      <c r="O4567">
        <f t="shared" si="476"/>
        <v>15</v>
      </c>
      <c r="T4567">
        <v>15</v>
      </c>
      <c r="AJ4567">
        <f>VLOOKUP(M4567,spp!A:C,3,FALSE)</f>
        <v>1.67E-2</v>
      </c>
      <c r="AK4567">
        <f>VLOOKUP(M4567,spp!A:D,4,FALSE)</f>
        <v>2</v>
      </c>
      <c r="AL4567">
        <f t="shared" si="478"/>
        <v>156.5625</v>
      </c>
      <c r="AM4567">
        <f t="shared" si="479"/>
        <v>3.9140625</v>
      </c>
      <c r="AN4567">
        <f t="shared" si="480"/>
        <v>39.140625</v>
      </c>
      <c r="AO4567">
        <f t="shared" si="481"/>
        <v>3.9140624999999998E-2</v>
      </c>
      <c r="AP4567">
        <f t="shared" si="482"/>
        <v>0.3</v>
      </c>
      <c r="AQ4567">
        <f>VLOOKUP(M4567,spp!A:H,8,FALSE)</f>
        <v>4.2</v>
      </c>
      <c r="AR4567" t="str">
        <f>VLOOKUP(M4567,spp!A:K,10,FALSE)</f>
        <v>Depredador Tope</v>
      </c>
      <c r="AS4567" t="str">
        <f>VLOOKUP(M4567,spp!A:L,12,FALSE)</f>
        <v>LC</v>
      </c>
    </row>
    <row r="4568" spans="1:45" x14ac:dyDescent="0.3">
      <c r="A4568">
        <v>42</v>
      </c>
      <c r="B4568" s="2" t="s">
        <v>1176</v>
      </c>
      <c r="C4568" s="2" t="s">
        <v>1177</v>
      </c>
      <c r="D4568" s="2" t="s">
        <v>1178</v>
      </c>
      <c r="E4568" s="2" t="s">
        <v>985</v>
      </c>
      <c r="F4568">
        <v>4</v>
      </c>
      <c r="G4568" s="1">
        <v>41695</v>
      </c>
      <c r="H4568" s="61">
        <v>2014</v>
      </c>
      <c r="I4568" s="5" t="s">
        <v>1424</v>
      </c>
      <c r="K4568" s="66">
        <v>11</v>
      </c>
      <c r="L4568" t="str">
        <f t="shared" si="484"/>
        <v>Profundo</v>
      </c>
      <c r="M4568" s="2" t="s">
        <v>1194</v>
      </c>
      <c r="N4568" t="str">
        <f>VLOOKUP(M4568,spp!A:B,2,FALSE)</f>
        <v>Stegastes arcifrons</v>
      </c>
      <c r="O4568">
        <f t="shared" si="476"/>
        <v>10</v>
      </c>
      <c r="Q4568">
        <v>10</v>
      </c>
      <c r="AJ4568">
        <f>VLOOKUP(M4568,spp!A:C,3,FALSE)</f>
        <v>3.49E-2</v>
      </c>
      <c r="AK4568">
        <f>VLOOKUP(M4568,spp!A:D,4,FALSE)</f>
        <v>2</v>
      </c>
      <c r="AL4568">
        <f t="shared" si="478"/>
        <v>19.631250000000001</v>
      </c>
      <c r="AM4568">
        <f t="shared" si="479"/>
        <v>0.49078125000000006</v>
      </c>
      <c r="AN4568">
        <f t="shared" si="480"/>
        <v>4.9078125000000004</v>
      </c>
      <c r="AO4568">
        <f t="shared" si="481"/>
        <v>4.9078125000000007E-3</v>
      </c>
      <c r="AP4568">
        <f t="shared" si="482"/>
        <v>0.2</v>
      </c>
      <c r="AQ4568">
        <f>VLOOKUP(M4568,spp!A:H,8,FALSE)</f>
        <v>2.97</v>
      </c>
      <c r="AR4568" t="str">
        <f>VLOOKUP(M4568,spp!A:K,10,FALSE)</f>
        <v>Herbívoro</v>
      </c>
      <c r="AS4568" t="str">
        <f>VLOOKUP(M4568,spp!A:L,12,FALSE)</f>
        <v>LC</v>
      </c>
    </row>
    <row r="4569" spans="1:45" x14ac:dyDescent="0.3">
      <c r="A4569">
        <v>55</v>
      </c>
      <c r="B4569" s="2" t="s">
        <v>1176</v>
      </c>
      <c r="C4569" s="2" t="s">
        <v>1177</v>
      </c>
      <c r="D4569" s="2" t="s">
        <v>1190</v>
      </c>
      <c r="E4569" s="2" t="s">
        <v>985</v>
      </c>
      <c r="F4569">
        <v>1</v>
      </c>
      <c r="G4569" s="1">
        <v>41695</v>
      </c>
      <c r="H4569" s="61">
        <v>2014</v>
      </c>
      <c r="I4569" s="5" t="s">
        <v>1424</v>
      </c>
      <c r="K4569" s="66">
        <v>6</v>
      </c>
      <c r="L4569" t="str">
        <f t="shared" si="484"/>
        <v>Somero</v>
      </c>
      <c r="M4569" s="2" t="s">
        <v>1194</v>
      </c>
      <c r="N4569" t="str">
        <f>VLOOKUP(M4569,spp!A:B,2,FALSE)</f>
        <v>Stegastes arcifrons</v>
      </c>
      <c r="O4569">
        <f t="shared" si="476"/>
        <v>30</v>
      </c>
      <c r="P4569">
        <v>10</v>
      </c>
      <c r="Q4569">
        <v>20</v>
      </c>
      <c r="AJ4569">
        <f>VLOOKUP(M4569,spp!A:C,3,FALSE)</f>
        <v>3.49E-2</v>
      </c>
      <c r="AK4569">
        <f>VLOOKUP(M4569,spp!A:D,4,FALSE)</f>
        <v>2</v>
      </c>
      <c r="AL4569">
        <f t="shared" si="478"/>
        <v>41.443750000000001</v>
      </c>
      <c r="AM4569">
        <f t="shared" si="479"/>
        <v>1.03609375</v>
      </c>
      <c r="AN4569">
        <f t="shared" si="480"/>
        <v>10.3609375</v>
      </c>
      <c r="AO4569">
        <f t="shared" si="481"/>
        <v>1.03609375E-2</v>
      </c>
      <c r="AP4569">
        <f t="shared" si="482"/>
        <v>0.6</v>
      </c>
      <c r="AQ4569">
        <f>VLOOKUP(M4569,spp!A:H,8,FALSE)</f>
        <v>2.97</v>
      </c>
      <c r="AR4569" t="str">
        <f>VLOOKUP(M4569,spp!A:K,10,FALSE)</f>
        <v>Herbívoro</v>
      </c>
      <c r="AS4569" t="str">
        <f>VLOOKUP(M4569,spp!A:L,12,FALSE)</f>
        <v>LC</v>
      </c>
    </row>
    <row r="4570" spans="1:45" x14ac:dyDescent="0.3">
      <c r="A4570">
        <v>55</v>
      </c>
      <c r="B4570" s="2" t="s">
        <v>1176</v>
      </c>
      <c r="C4570" s="2" t="s">
        <v>1177</v>
      </c>
      <c r="D4570" s="2" t="s">
        <v>1190</v>
      </c>
      <c r="E4570" s="2" t="s">
        <v>985</v>
      </c>
      <c r="F4570">
        <v>1</v>
      </c>
      <c r="G4570" s="1">
        <v>41695</v>
      </c>
      <c r="H4570" s="61">
        <v>2014</v>
      </c>
      <c r="I4570" s="5" t="s">
        <v>1424</v>
      </c>
      <c r="K4570" s="66">
        <v>6</v>
      </c>
      <c r="L4570" t="str">
        <f t="shared" si="484"/>
        <v>Somero</v>
      </c>
      <c r="M4570" s="2" t="s">
        <v>1195</v>
      </c>
      <c r="N4570" t="str">
        <f>VLOOKUP(M4570,spp!A:B,2,FALSE)</f>
        <v>Melichthys niger</v>
      </c>
      <c r="O4570">
        <f t="shared" si="476"/>
        <v>15</v>
      </c>
      <c r="T4570">
        <v>15</v>
      </c>
      <c r="AJ4570">
        <f>VLOOKUP(M4570,spp!A:C,3,FALSE)</f>
        <v>5</v>
      </c>
      <c r="AK4570">
        <f>VLOOKUP(M4570,spp!A:D,4,FALSE)</f>
        <v>3</v>
      </c>
      <c r="AL4570">
        <f t="shared" si="478"/>
        <v>1171875</v>
      </c>
      <c r="AM4570">
        <f t="shared" si="479"/>
        <v>29296.875</v>
      </c>
      <c r="AN4570">
        <f t="shared" si="480"/>
        <v>292968.75</v>
      </c>
      <c r="AO4570">
        <f t="shared" si="481"/>
        <v>292.96875</v>
      </c>
      <c r="AP4570">
        <f t="shared" si="482"/>
        <v>0.3</v>
      </c>
      <c r="AQ4570">
        <f>VLOOKUP(M4570,spp!A:H,8,FALSE)</f>
        <v>2.4</v>
      </c>
      <c r="AR4570" t="str">
        <f>VLOOKUP(M4570,spp!A:K,10,FALSE)</f>
        <v>Herbívoro</v>
      </c>
      <c r="AS4570" t="str">
        <f>VLOOKUP(M4570,spp!A:L,12,FALSE)</f>
        <v>NE</v>
      </c>
    </row>
    <row r="4571" spans="1:45" x14ac:dyDescent="0.3">
      <c r="A4571">
        <v>55</v>
      </c>
      <c r="B4571" s="2" t="s">
        <v>1176</v>
      </c>
      <c r="C4571" s="2" t="s">
        <v>1177</v>
      </c>
      <c r="D4571" s="2" t="s">
        <v>1190</v>
      </c>
      <c r="E4571" s="2" t="s">
        <v>985</v>
      </c>
      <c r="F4571">
        <v>1</v>
      </c>
      <c r="G4571" s="1">
        <v>41695</v>
      </c>
      <c r="H4571" s="61">
        <v>2014</v>
      </c>
      <c r="I4571" s="5" t="s">
        <v>1424</v>
      </c>
      <c r="K4571" s="66">
        <v>6</v>
      </c>
      <c r="L4571" t="str">
        <f t="shared" si="484"/>
        <v>Somero</v>
      </c>
      <c r="M4571" s="2" t="s">
        <v>1066</v>
      </c>
      <c r="N4571" t="str">
        <f>VLOOKUP(M4571,spp!A:B,2,FALSE)</f>
        <v>Caranx melampygus</v>
      </c>
      <c r="O4571">
        <f t="shared" ref="O4571:O4635" si="485">+SUM(P4571:AF4571)</f>
        <v>2</v>
      </c>
      <c r="V4571">
        <v>2</v>
      </c>
      <c r="AJ4571">
        <f>VLOOKUP(M4571,spp!A:C,3,FALSE)</f>
        <v>2</v>
      </c>
      <c r="AK4571">
        <f>VLOOKUP(M4571,spp!A:D,4,FALSE)</f>
        <v>2</v>
      </c>
      <c r="AL4571">
        <f t="shared" si="478"/>
        <v>8100</v>
      </c>
      <c r="AM4571">
        <f t="shared" si="479"/>
        <v>202.5</v>
      </c>
      <c r="AN4571">
        <f t="shared" si="480"/>
        <v>2025</v>
      </c>
      <c r="AO4571">
        <f t="shared" si="481"/>
        <v>2.0249999999999999</v>
      </c>
      <c r="AP4571">
        <f t="shared" si="482"/>
        <v>0.04</v>
      </c>
      <c r="AQ4571">
        <f>VLOOKUP(M4571,spp!A:H,8,FALSE)</f>
        <v>4.5</v>
      </c>
      <c r="AR4571" t="str">
        <f>VLOOKUP(M4571,spp!A:K,10,FALSE)</f>
        <v>Depredador Tope</v>
      </c>
      <c r="AS4571" t="str">
        <f>VLOOKUP(M4571,spp!A:L,12,FALSE)</f>
        <v>NE</v>
      </c>
    </row>
    <row r="4572" spans="1:45" x14ac:dyDescent="0.3">
      <c r="A4572">
        <v>55</v>
      </c>
      <c r="B4572" s="2" t="s">
        <v>1176</v>
      </c>
      <c r="C4572" s="2" t="s">
        <v>1177</v>
      </c>
      <c r="D4572" s="2" t="s">
        <v>1190</v>
      </c>
      <c r="E4572" s="2" t="s">
        <v>985</v>
      </c>
      <c r="F4572">
        <v>1</v>
      </c>
      <c r="G4572" s="1">
        <v>41695</v>
      </c>
      <c r="H4572" s="61">
        <v>2014</v>
      </c>
      <c r="I4572" s="5" t="s">
        <v>1424</v>
      </c>
      <c r="K4572" s="66">
        <v>6</v>
      </c>
      <c r="L4572" t="str">
        <f t="shared" si="484"/>
        <v>Somero</v>
      </c>
      <c r="M4572" s="2" t="s">
        <v>1028</v>
      </c>
      <c r="N4572" t="str">
        <f>VLOOKUP(M4572,spp!A:B,2,FALSE)</f>
        <v>Thalassoma lucasanum</v>
      </c>
      <c r="O4572">
        <f t="shared" si="485"/>
        <v>150</v>
      </c>
      <c r="P4572">
        <v>150</v>
      </c>
      <c r="AJ4572">
        <f>VLOOKUP(M4572,spp!A:C,3,FALSE)</f>
        <v>1.261E-2</v>
      </c>
      <c r="AK4572">
        <f>VLOOKUP(M4572,spp!A:D,4,FALSE)</f>
        <v>2</v>
      </c>
      <c r="AL4572">
        <f t="shared" si="478"/>
        <v>11.821874999999999</v>
      </c>
      <c r="AM4572">
        <f t="shared" si="479"/>
        <v>0.29554687499999999</v>
      </c>
      <c r="AN4572">
        <f t="shared" si="480"/>
        <v>2.9554687499999996</v>
      </c>
      <c r="AO4572">
        <f t="shared" si="481"/>
        <v>2.9554687499999998E-3</v>
      </c>
      <c r="AP4572">
        <f t="shared" si="482"/>
        <v>3</v>
      </c>
      <c r="AQ4572">
        <f>VLOOKUP(M4572,spp!A:H,8,FALSE)</f>
        <v>3.5</v>
      </c>
      <c r="AR4572" t="str">
        <f>VLOOKUP(M4572,spp!A:K,10,FALSE)</f>
        <v>Depredador</v>
      </c>
      <c r="AS4572" t="str">
        <f>VLOOKUP(M4572,spp!A:L,12,FALSE)</f>
        <v>LC</v>
      </c>
    </row>
    <row r="4573" spans="1:45" x14ac:dyDescent="0.3">
      <c r="A4573">
        <v>55</v>
      </c>
      <c r="B4573" s="2" t="s">
        <v>1176</v>
      </c>
      <c r="C4573" s="2" t="s">
        <v>1177</v>
      </c>
      <c r="D4573" s="2" t="s">
        <v>1190</v>
      </c>
      <c r="E4573" s="2" t="s">
        <v>985</v>
      </c>
      <c r="F4573">
        <v>1</v>
      </c>
      <c r="G4573" s="1">
        <v>41695</v>
      </c>
      <c r="H4573" s="61">
        <v>2014</v>
      </c>
      <c r="I4573" s="5" t="s">
        <v>1424</v>
      </c>
      <c r="K4573" s="66">
        <v>6</v>
      </c>
      <c r="L4573" t="str">
        <f t="shared" si="484"/>
        <v>Somero</v>
      </c>
      <c r="M4573" s="2" t="s">
        <v>1145</v>
      </c>
      <c r="N4573" t="str">
        <f>VLOOKUP(M4573,spp!A:B,2,FALSE)</f>
        <v>Ctenochaetus marginatus</v>
      </c>
      <c r="O4573">
        <f t="shared" si="485"/>
        <v>6</v>
      </c>
      <c r="T4573">
        <v>6</v>
      </c>
      <c r="AJ4573">
        <f>VLOOKUP(M4573,spp!A:C,3,FALSE)</f>
        <v>0.297619048</v>
      </c>
      <c r="AK4573">
        <f>VLOOKUP(M4573,spp!A:D,4,FALSE)</f>
        <v>3</v>
      </c>
      <c r="AL4573">
        <f t="shared" si="478"/>
        <v>27901.785750000003</v>
      </c>
      <c r="AM4573">
        <f t="shared" si="479"/>
        <v>697.54464375000009</v>
      </c>
      <c r="AN4573">
        <f t="shared" si="480"/>
        <v>6975.4464375000007</v>
      </c>
      <c r="AO4573">
        <f t="shared" si="481"/>
        <v>6.9754464375000005</v>
      </c>
      <c r="AP4573">
        <f t="shared" si="482"/>
        <v>0.12</v>
      </c>
      <c r="AQ4573">
        <f>VLOOKUP(M4573,spp!A:H,8,FALSE)</f>
        <v>2</v>
      </c>
      <c r="AR4573" t="str">
        <f>VLOOKUP(M4573,spp!A:K,10,FALSE)</f>
        <v>Herbívoro</v>
      </c>
      <c r="AS4573" t="str">
        <f>VLOOKUP(M4573,spp!A:L,12,FALSE)</f>
        <v>LC</v>
      </c>
    </row>
    <row r="4574" spans="1:45" x14ac:dyDescent="0.3">
      <c r="A4574">
        <v>55</v>
      </c>
      <c r="B4574" s="2" t="s">
        <v>1176</v>
      </c>
      <c r="C4574" s="2" t="s">
        <v>1177</v>
      </c>
      <c r="D4574" s="2" t="s">
        <v>1190</v>
      </c>
      <c r="E4574" s="2" t="s">
        <v>985</v>
      </c>
      <c r="F4574">
        <v>1</v>
      </c>
      <c r="G4574" s="1">
        <v>41695</v>
      </c>
      <c r="H4574" s="61">
        <v>2014</v>
      </c>
      <c r="I4574" s="5" t="s">
        <v>1424</v>
      </c>
      <c r="K4574" s="66">
        <v>6</v>
      </c>
      <c r="L4574" t="str">
        <f t="shared" si="484"/>
        <v>Somero</v>
      </c>
      <c r="M4574" s="2" t="s">
        <v>1141</v>
      </c>
      <c r="N4574" t="str">
        <f>VLOOKUP(M4574,spp!A:B,2,FALSE)</f>
        <v>Halichoeres discolor</v>
      </c>
      <c r="O4574">
        <f t="shared" si="485"/>
        <v>23</v>
      </c>
      <c r="P4574">
        <v>3</v>
      </c>
      <c r="Q4574">
        <v>20</v>
      </c>
      <c r="AJ4574">
        <f>VLOOKUP(M4574,spp!A:C,3,FALSE)</f>
        <v>0.01</v>
      </c>
      <c r="AK4574">
        <f>VLOOKUP(M4574,spp!A:D,4,FALSE)</f>
        <v>3.04</v>
      </c>
      <c r="AL4574">
        <f t="shared" si="478"/>
        <v>91.943098599503642</v>
      </c>
      <c r="AM4574">
        <f t="shared" si="479"/>
        <v>2.298577464987591</v>
      </c>
      <c r="AN4574">
        <f t="shared" si="480"/>
        <v>22.985774649875911</v>
      </c>
      <c r="AO4574">
        <f t="shared" si="481"/>
        <v>2.2985774649875911E-2</v>
      </c>
      <c r="AP4574">
        <f t="shared" si="482"/>
        <v>0.46</v>
      </c>
      <c r="AQ4574">
        <f>VLOOKUP(M4574,spp!A:H,8,FALSE)</f>
        <v>3.4</v>
      </c>
      <c r="AR4574" t="str">
        <f>VLOOKUP(M4574,spp!A:K,10,FALSE)</f>
        <v>Depredador</v>
      </c>
      <c r="AS4574" t="str">
        <f>VLOOKUP(M4574,spp!A:L,12,FALSE)</f>
        <v>VU</v>
      </c>
    </row>
    <row r="4575" spans="1:45" x14ac:dyDescent="0.3">
      <c r="A4575">
        <v>55</v>
      </c>
      <c r="B4575" s="2" t="s">
        <v>1176</v>
      </c>
      <c r="C4575" s="2" t="s">
        <v>1177</v>
      </c>
      <c r="D4575" s="2" t="s">
        <v>1190</v>
      </c>
      <c r="E4575" s="2" t="s">
        <v>985</v>
      </c>
      <c r="F4575">
        <v>1</v>
      </c>
      <c r="G4575" s="1">
        <v>41695</v>
      </c>
      <c r="H4575" s="61">
        <v>2014</v>
      </c>
      <c r="I4575" s="5" t="s">
        <v>1424</v>
      </c>
      <c r="K4575" s="66">
        <v>6</v>
      </c>
      <c r="L4575" t="str">
        <f t="shared" si="477"/>
        <v>Somero</v>
      </c>
      <c r="M4575" s="2" t="s">
        <v>1042</v>
      </c>
      <c r="N4575" t="str">
        <f>VLOOKUP(M4575,spp!A:B,2,FALSE)</f>
        <v>Bodianus diplotaenia</v>
      </c>
      <c r="O4575">
        <f t="shared" si="485"/>
        <v>2</v>
      </c>
      <c r="R4575">
        <v>2</v>
      </c>
      <c r="AJ4575">
        <f>VLOOKUP(M4575,spp!A:C,3,FALSE)</f>
        <v>2.01E-2</v>
      </c>
      <c r="AK4575">
        <f>VLOOKUP(M4575,spp!A:D,4,FALSE)</f>
        <v>2</v>
      </c>
      <c r="AL4575">
        <f t="shared" si="478"/>
        <v>6.28125</v>
      </c>
      <c r="AM4575">
        <f t="shared" si="479"/>
        <v>0.15703125000000001</v>
      </c>
      <c r="AN4575">
        <f t="shared" si="480"/>
        <v>1.5703125</v>
      </c>
      <c r="AO4575">
        <f t="shared" si="481"/>
        <v>1.5703125000000001E-3</v>
      </c>
      <c r="AP4575">
        <f t="shared" si="482"/>
        <v>0.04</v>
      </c>
      <c r="AQ4575">
        <f>VLOOKUP(M4575,spp!A:H,8,FALSE)</f>
        <v>3.4</v>
      </c>
      <c r="AR4575" t="str">
        <f>VLOOKUP(M4575,spp!A:K,10,FALSE)</f>
        <v>Depredador</v>
      </c>
      <c r="AS4575" t="str">
        <f>VLOOKUP(M4575,spp!A:L,12,FALSE)</f>
        <v>LC</v>
      </c>
    </row>
    <row r="4576" spans="1:45" x14ac:dyDescent="0.3">
      <c r="A4576">
        <v>55</v>
      </c>
      <c r="B4576" s="2" t="s">
        <v>1176</v>
      </c>
      <c r="C4576" s="2" t="s">
        <v>1177</v>
      </c>
      <c r="D4576" s="2" t="s">
        <v>1190</v>
      </c>
      <c r="E4576" s="2" t="s">
        <v>985</v>
      </c>
      <c r="F4576">
        <v>1</v>
      </c>
      <c r="G4576" s="1">
        <v>41695</v>
      </c>
      <c r="H4576" s="61">
        <v>2014</v>
      </c>
      <c r="I4576" s="5" t="s">
        <v>1424</v>
      </c>
      <c r="K4576" s="66">
        <v>6</v>
      </c>
      <c r="L4576" t="str">
        <f t="shared" si="477"/>
        <v>Somero</v>
      </c>
      <c r="M4576" s="2" t="s">
        <v>1081</v>
      </c>
      <c r="N4576" t="str">
        <f>VLOOKUP(M4576,spp!A:B,2,FALSE)</f>
        <v>Triaenodon obesus</v>
      </c>
      <c r="O4576">
        <f t="shared" si="485"/>
        <v>1</v>
      </c>
      <c r="Z4576">
        <v>1</v>
      </c>
      <c r="AJ4576">
        <f>VLOOKUP(M4576,spp!A:C,3,FALSE)</f>
        <v>1.5E-3</v>
      </c>
      <c r="AK4576">
        <f>VLOOKUP(M4576,spp!A:D,4,FALSE)</f>
        <v>3</v>
      </c>
      <c r="AL4576">
        <f t="shared" si="478"/>
        <v>921.1875</v>
      </c>
      <c r="AM4576">
        <f t="shared" si="479"/>
        <v>23.029687500000001</v>
      </c>
      <c r="AN4576">
        <f t="shared" si="480"/>
        <v>230.296875</v>
      </c>
      <c r="AO4576">
        <f t="shared" si="481"/>
        <v>0.23029687500000001</v>
      </c>
      <c r="AP4576">
        <f t="shared" si="482"/>
        <v>0.02</v>
      </c>
      <c r="AQ4576">
        <f>VLOOKUP(M4576,spp!A:H,8,FALSE)</f>
        <v>4.2</v>
      </c>
      <c r="AR4576" t="str">
        <f>VLOOKUP(M4576,spp!A:K,10,FALSE)</f>
        <v>Depredador Tope</v>
      </c>
      <c r="AS4576" t="str">
        <f>VLOOKUP(M4576,spp!A:L,12,FALSE)</f>
        <v>NT</v>
      </c>
    </row>
    <row r="4577" spans="1:45" x14ac:dyDescent="0.3">
      <c r="A4577">
        <v>55</v>
      </c>
      <c r="B4577" s="2" t="s">
        <v>1176</v>
      </c>
      <c r="C4577" s="2" t="s">
        <v>1177</v>
      </c>
      <c r="D4577" s="2" t="s">
        <v>1190</v>
      </c>
      <c r="E4577" s="2" t="s">
        <v>985</v>
      </c>
      <c r="F4577">
        <v>1</v>
      </c>
      <c r="G4577" s="1">
        <v>41695</v>
      </c>
      <c r="H4577" s="61">
        <v>2014</v>
      </c>
      <c r="I4577" s="5" t="s">
        <v>1424</v>
      </c>
      <c r="K4577" s="66">
        <v>6</v>
      </c>
      <c r="L4577" t="str">
        <f t="shared" si="477"/>
        <v>Somero</v>
      </c>
      <c r="M4577" s="2" t="s">
        <v>1034</v>
      </c>
      <c r="N4577" t="str">
        <f>VLOOKUP(M4577,spp!A:B,2,FALSE)</f>
        <v>Acanthurus nigricans</v>
      </c>
      <c r="O4577">
        <f t="shared" si="485"/>
        <v>7</v>
      </c>
      <c r="T4577">
        <v>7</v>
      </c>
      <c r="AJ4577">
        <f>VLOOKUP(M4577,spp!A:C,3,FALSE)</f>
        <v>6</v>
      </c>
      <c r="AK4577">
        <f>VLOOKUP(M4577,spp!A:D,4,FALSE)</f>
        <v>2.669</v>
      </c>
      <c r="AL4577">
        <f t="shared" si="478"/>
        <v>226126.35045848621</v>
      </c>
      <c r="AM4577">
        <f t="shared" si="479"/>
        <v>5653.1587614621549</v>
      </c>
      <c r="AN4577">
        <f t="shared" si="480"/>
        <v>56531.587614621545</v>
      </c>
      <c r="AO4577">
        <f t="shared" si="481"/>
        <v>56.531587614621543</v>
      </c>
      <c r="AP4577">
        <f t="shared" si="482"/>
        <v>0.14000000000000001</v>
      </c>
      <c r="AQ4577">
        <f>VLOOKUP(M4577,spp!A:H,8,FALSE)</f>
        <v>2</v>
      </c>
      <c r="AR4577" t="str">
        <f>VLOOKUP(M4577,spp!A:K,10,FALSE)</f>
        <v>Herbívoro</v>
      </c>
      <c r="AS4577" t="str">
        <f>VLOOKUP(M4577,spp!A:L,12,FALSE)</f>
        <v>LC</v>
      </c>
    </row>
    <row r="4578" spans="1:45" x14ac:dyDescent="0.3">
      <c r="A4578">
        <v>55</v>
      </c>
      <c r="B4578" s="2" t="s">
        <v>1176</v>
      </c>
      <c r="C4578" s="2" t="s">
        <v>1177</v>
      </c>
      <c r="D4578" s="2" t="s">
        <v>1190</v>
      </c>
      <c r="E4578" s="2" t="s">
        <v>985</v>
      </c>
      <c r="F4578">
        <v>1</v>
      </c>
      <c r="G4578" s="1">
        <v>41695</v>
      </c>
      <c r="H4578" s="61">
        <v>2014</v>
      </c>
      <c r="I4578" s="5" t="s">
        <v>1424</v>
      </c>
      <c r="K4578" s="66">
        <v>6</v>
      </c>
      <c r="L4578" t="str">
        <f t="shared" si="477"/>
        <v>Somero</v>
      </c>
      <c r="M4578" s="2" t="s">
        <v>1072</v>
      </c>
      <c r="N4578" t="str">
        <f>VLOOKUP(M4578,spp!A:B,2,FALSE)</f>
        <v>Kyphosus elegans</v>
      </c>
      <c r="O4578">
        <f t="shared" si="485"/>
        <v>2</v>
      </c>
      <c r="T4578">
        <v>2</v>
      </c>
      <c r="AJ4578">
        <f>VLOOKUP(M4578,spp!A:C,3,FALSE)</f>
        <v>2.18E-2</v>
      </c>
      <c r="AK4578">
        <f>VLOOKUP(M4578,spp!A:D,4,FALSE)</f>
        <v>3</v>
      </c>
      <c r="AL4578">
        <f t="shared" si="478"/>
        <v>681.25</v>
      </c>
      <c r="AM4578">
        <f t="shared" si="479"/>
        <v>17.03125</v>
      </c>
      <c r="AN4578">
        <f t="shared" si="480"/>
        <v>170.3125</v>
      </c>
      <c r="AO4578">
        <f t="shared" si="481"/>
        <v>0.17031250000000001</v>
      </c>
      <c r="AP4578">
        <f t="shared" si="482"/>
        <v>0.04</v>
      </c>
      <c r="AQ4578">
        <f>VLOOKUP(M4578,spp!A:H,8,FALSE)</f>
        <v>2.9</v>
      </c>
      <c r="AR4578" t="str">
        <f>VLOOKUP(M4578,spp!A:K,10,FALSE)</f>
        <v>Herbívoro</v>
      </c>
      <c r="AS4578" t="str">
        <f>VLOOKUP(M4578,spp!A:L,12,FALSE)</f>
        <v>LC</v>
      </c>
    </row>
    <row r="4579" spans="1:45" x14ac:dyDescent="0.3">
      <c r="A4579">
        <v>55</v>
      </c>
      <c r="B4579" s="2" t="s">
        <v>1176</v>
      </c>
      <c r="C4579" s="2" t="s">
        <v>1177</v>
      </c>
      <c r="D4579" s="2" t="s">
        <v>1190</v>
      </c>
      <c r="E4579" s="2" t="s">
        <v>985</v>
      </c>
      <c r="F4579">
        <v>1</v>
      </c>
      <c r="G4579" s="1">
        <v>41695</v>
      </c>
      <c r="H4579" s="61">
        <v>2014</v>
      </c>
      <c r="I4579" s="5" t="s">
        <v>1424</v>
      </c>
      <c r="K4579" s="66">
        <v>6</v>
      </c>
      <c r="L4579" t="str">
        <f t="shared" si="477"/>
        <v>Somero</v>
      </c>
      <c r="M4579" s="2" t="s">
        <v>1064</v>
      </c>
      <c r="N4579" t="str">
        <f>VLOOKUP(M4579,spp!A:B,2,FALSE)</f>
        <v>Zanclus cornutus</v>
      </c>
      <c r="O4579">
        <f t="shared" si="485"/>
        <v>2</v>
      </c>
      <c r="S4579">
        <v>2</v>
      </c>
      <c r="AJ4579">
        <f>VLOOKUP(M4579,spp!A:C,3,FALSE)</f>
        <v>1.47E-2</v>
      </c>
      <c r="AK4579">
        <f>VLOOKUP(M4579,spp!A:D,4,FALSE)</f>
        <v>3</v>
      </c>
      <c r="AL4579">
        <f t="shared" si="478"/>
        <v>157.56562499999998</v>
      </c>
      <c r="AM4579">
        <f t="shared" si="479"/>
        <v>3.9391406249999994</v>
      </c>
      <c r="AN4579">
        <f t="shared" si="480"/>
        <v>39.391406249999996</v>
      </c>
      <c r="AO4579">
        <f t="shared" si="481"/>
        <v>3.9391406249999997E-2</v>
      </c>
      <c r="AP4579">
        <f t="shared" si="482"/>
        <v>0.04</v>
      </c>
      <c r="AQ4579">
        <f>VLOOKUP(M4579,spp!A:H,8,FALSE)</f>
        <v>2.9</v>
      </c>
      <c r="AR4579" t="str">
        <f>VLOOKUP(M4579,spp!A:K,10,FALSE)</f>
        <v>Herbívoro</v>
      </c>
      <c r="AS4579" t="str">
        <f>VLOOKUP(M4579,spp!A:L,12,FALSE)</f>
        <v>NE</v>
      </c>
    </row>
    <row r="4580" spans="1:45" x14ac:dyDescent="0.3">
      <c r="A4580">
        <v>55</v>
      </c>
      <c r="B4580" s="2" t="s">
        <v>1176</v>
      </c>
      <c r="C4580" s="2" t="s">
        <v>1177</v>
      </c>
      <c r="D4580" s="2" t="s">
        <v>1190</v>
      </c>
      <c r="E4580" s="2" t="s">
        <v>985</v>
      </c>
      <c r="F4580">
        <v>2</v>
      </c>
      <c r="G4580" s="1">
        <v>41695</v>
      </c>
      <c r="H4580" s="61">
        <v>2014</v>
      </c>
      <c r="I4580" s="5" t="s">
        <v>1424</v>
      </c>
      <c r="K4580" s="66">
        <v>6</v>
      </c>
      <c r="L4580" t="str">
        <f t="shared" si="477"/>
        <v>Somero</v>
      </c>
      <c r="M4580" s="2" t="s">
        <v>1080</v>
      </c>
      <c r="N4580" t="str">
        <f>VLOOKUP(M4580,spp!A:B,2,FALSE)</f>
        <v>Aulostomus chinensis</v>
      </c>
      <c r="O4580">
        <f t="shared" si="485"/>
        <v>1</v>
      </c>
      <c r="Z4580">
        <v>1</v>
      </c>
      <c r="AJ4580">
        <f>VLOOKUP(M4580,spp!A:C,3,FALSE)</f>
        <v>2</v>
      </c>
      <c r="AK4580">
        <f>VLOOKUP(M4580,spp!A:D,4,FALSE)</f>
        <v>3</v>
      </c>
      <c r="AL4580">
        <f t="shared" si="478"/>
        <v>1228250</v>
      </c>
      <c r="AM4580">
        <f t="shared" si="479"/>
        <v>30706.25</v>
      </c>
      <c r="AN4580">
        <f t="shared" si="480"/>
        <v>307062.5</v>
      </c>
      <c r="AO4580">
        <f t="shared" si="481"/>
        <v>307.0625</v>
      </c>
      <c r="AP4580">
        <f t="shared" si="482"/>
        <v>0.02</v>
      </c>
      <c r="AQ4580">
        <f>VLOOKUP(M4580,spp!A:H,8,FALSE)</f>
        <v>3.9</v>
      </c>
      <c r="AR4580" t="str">
        <f>VLOOKUP(M4580,spp!A:K,10,FALSE)</f>
        <v>Depredador</v>
      </c>
      <c r="AS4580" t="str">
        <f>VLOOKUP(M4580,spp!A:L,12,FALSE)</f>
        <v>NE</v>
      </c>
    </row>
    <row r="4581" spans="1:45" x14ac:dyDescent="0.3">
      <c r="A4581">
        <v>55</v>
      </c>
      <c r="B4581" s="2" t="s">
        <v>1176</v>
      </c>
      <c r="C4581" s="2" t="s">
        <v>1177</v>
      </c>
      <c r="D4581" s="2" t="s">
        <v>1190</v>
      </c>
      <c r="E4581" s="2" t="s">
        <v>985</v>
      </c>
      <c r="F4581">
        <v>2</v>
      </c>
      <c r="G4581" s="1">
        <v>41695</v>
      </c>
      <c r="H4581" s="61">
        <v>2014</v>
      </c>
      <c r="I4581" s="5" t="s">
        <v>1424</v>
      </c>
      <c r="K4581" s="66">
        <v>6</v>
      </c>
      <c r="L4581" t="str">
        <f t="shared" ref="L4581:L4645" si="486">IF(K4581&gt;6,"Profundo","Somero")</f>
        <v>Somero</v>
      </c>
      <c r="M4581" s="2" t="s">
        <v>1195</v>
      </c>
      <c r="N4581" t="str">
        <f>VLOOKUP(M4581,spp!A:B,2,FALSE)</f>
        <v>Melichthys niger</v>
      </c>
      <c r="O4581">
        <f t="shared" si="485"/>
        <v>30</v>
      </c>
      <c r="T4581">
        <v>30</v>
      </c>
      <c r="AJ4581">
        <f>VLOOKUP(M4581,spp!A:C,3,FALSE)</f>
        <v>5</v>
      </c>
      <c r="AK4581">
        <f>VLOOKUP(M4581,spp!A:D,4,FALSE)</f>
        <v>3</v>
      </c>
      <c r="AL4581">
        <f t="shared" si="478"/>
        <v>2343750</v>
      </c>
      <c r="AM4581">
        <f t="shared" si="479"/>
        <v>58593.75</v>
      </c>
      <c r="AN4581">
        <f t="shared" si="480"/>
        <v>585937.5</v>
      </c>
      <c r="AO4581">
        <f t="shared" si="481"/>
        <v>585.9375</v>
      </c>
      <c r="AP4581">
        <f t="shared" si="482"/>
        <v>0.6</v>
      </c>
      <c r="AQ4581">
        <f>VLOOKUP(M4581,spp!A:H,8,FALSE)</f>
        <v>2.4</v>
      </c>
      <c r="AR4581" t="str">
        <f>VLOOKUP(M4581,spp!A:K,10,FALSE)</f>
        <v>Herbívoro</v>
      </c>
      <c r="AS4581" t="str">
        <f>VLOOKUP(M4581,spp!A:L,12,FALSE)</f>
        <v>NE</v>
      </c>
    </row>
    <row r="4582" spans="1:45" x14ac:dyDescent="0.3">
      <c r="A4582">
        <v>55</v>
      </c>
      <c r="B4582" s="2" t="s">
        <v>1176</v>
      </c>
      <c r="C4582" s="2" t="s">
        <v>1177</v>
      </c>
      <c r="D4582" s="2" t="s">
        <v>1190</v>
      </c>
      <c r="E4582" s="2" t="s">
        <v>985</v>
      </c>
      <c r="F4582">
        <v>2</v>
      </c>
      <c r="G4582" s="1">
        <v>41695</v>
      </c>
      <c r="H4582" s="61">
        <v>2014</v>
      </c>
      <c r="I4582" s="5" t="s">
        <v>1424</v>
      </c>
      <c r="K4582" s="66">
        <v>6</v>
      </c>
      <c r="L4582" t="str">
        <f t="shared" si="486"/>
        <v>Somero</v>
      </c>
      <c r="M4582" s="2" t="s">
        <v>1040</v>
      </c>
      <c r="N4582" t="str">
        <f>VLOOKUP(M4582,spp!A:B,2,FALSE)</f>
        <v>Sufflamen verres</v>
      </c>
      <c r="O4582">
        <f t="shared" si="485"/>
        <v>1</v>
      </c>
      <c r="T4582">
        <v>1</v>
      </c>
      <c r="AJ4582">
        <f>VLOOKUP(M4582,spp!A:C,3,FALSE)</f>
        <v>2</v>
      </c>
      <c r="AK4582">
        <f>VLOOKUP(M4582,spp!A:D,4,FALSE)</f>
        <v>3</v>
      </c>
      <c r="AL4582">
        <f t="shared" si="478"/>
        <v>31250</v>
      </c>
      <c r="AM4582">
        <f t="shared" si="479"/>
        <v>781.25</v>
      </c>
      <c r="AN4582">
        <f t="shared" si="480"/>
        <v>7812.5</v>
      </c>
      <c r="AO4582">
        <f t="shared" si="481"/>
        <v>7.8125</v>
      </c>
      <c r="AP4582">
        <f t="shared" si="482"/>
        <v>0.02</v>
      </c>
      <c r="AQ4582">
        <f>VLOOKUP(M4582,spp!A:H,8,FALSE)</f>
        <v>3.3</v>
      </c>
      <c r="AR4582" t="str">
        <f>VLOOKUP(M4582,spp!A:K,10,FALSE)</f>
        <v>Depredador</v>
      </c>
      <c r="AS4582" t="str">
        <f>VLOOKUP(M4582,spp!A:L,12,FALSE)</f>
        <v>LC</v>
      </c>
    </row>
    <row r="4583" spans="1:45" x14ac:dyDescent="0.3">
      <c r="A4583">
        <v>55</v>
      </c>
      <c r="B4583" s="2" t="s">
        <v>1176</v>
      </c>
      <c r="C4583" s="2" t="s">
        <v>1177</v>
      </c>
      <c r="D4583" s="2" t="s">
        <v>1190</v>
      </c>
      <c r="E4583" s="2" t="s">
        <v>985</v>
      </c>
      <c r="F4583">
        <v>2</v>
      </c>
      <c r="G4583" s="1">
        <v>41695</v>
      </c>
      <c r="H4583" s="61">
        <v>2014</v>
      </c>
      <c r="I4583" s="5" t="s">
        <v>1424</v>
      </c>
      <c r="K4583" s="66">
        <v>6</v>
      </c>
      <c r="L4583" t="str">
        <f t="shared" si="486"/>
        <v>Somero</v>
      </c>
      <c r="M4583" s="2" t="s">
        <v>1028</v>
      </c>
      <c r="N4583" t="str">
        <f>VLOOKUP(M4583,spp!A:B,2,FALSE)</f>
        <v>Thalassoma lucasanum</v>
      </c>
      <c r="O4583">
        <f t="shared" si="485"/>
        <v>50</v>
      </c>
      <c r="P4583">
        <v>50</v>
      </c>
      <c r="AJ4583">
        <f>VLOOKUP(M4583,spp!A:C,3,FALSE)</f>
        <v>1.261E-2</v>
      </c>
      <c r="AK4583">
        <f>VLOOKUP(M4583,spp!A:D,4,FALSE)</f>
        <v>2</v>
      </c>
      <c r="AL4583">
        <f t="shared" ref="AL4583:AL4646" si="487">((AJ4583*$P$2^AK4583)*P4583)+((AJ4583*$Q$2^AK4583)*Q4583)+((AJ4583*$R$2^AK4583)*R4583)+((AJ4583*$S$2^AK4583)*S4583)+((AJ4583*$T$2^AK4583)*T4583)+((AJ4583*$U$2^AK4583)*U4583)+((AJ4583*$V$2^AK4583)*V4583)+((AJ4583*$W$2^AK4583)*W4583)+((AJ4583*$X$2^AK4583)*X4583)+((AJ4583*$Y$2^AK4583)*Y4583)+((AJ4583*$Z$2^AK4583)*Z4583)+((AJ4583*$AA$2^AK4583)*AA4583)+((AJ4583*$AB$2^AK4583)*AB4583)+ ((AJ4583*$AC$2^AK4583)*AC4583)+((AJ4583*$AD$2^AK4583)*AD4583)+((AJ4583*$AE$2^AK4583)*AE4583)+((AJ4583*$AF$2^AK4583)*AF4583)+((AJ4583*$AG$2^AK4583)*AG4583)+((AJ4583*$AH$2^AK4583)*AH4583)</f>
        <v>3.9406249999999998</v>
      </c>
      <c r="AM4583">
        <f t="shared" ref="AM4583:AM4646" si="488">AL4583/40</f>
        <v>9.8515624999999996E-2</v>
      </c>
      <c r="AN4583">
        <f t="shared" ref="AN4583:AN4646" si="489">AM4583*10</f>
        <v>0.98515624999999996</v>
      </c>
      <c r="AO4583">
        <f t="shared" ref="AO4583:AO4646" si="490">AN4583/1000</f>
        <v>9.8515624999999992E-4</v>
      </c>
      <c r="AP4583">
        <f t="shared" ref="AP4583:AP4646" si="491">O4583/$C$1</f>
        <v>1</v>
      </c>
      <c r="AQ4583">
        <f>VLOOKUP(M4583,spp!A:H,8,FALSE)</f>
        <v>3.5</v>
      </c>
      <c r="AR4583" t="str">
        <f>VLOOKUP(M4583,spp!A:K,10,FALSE)</f>
        <v>Depredador</v>
      </c>
      <c r="AS4583" t="str">
        <f>VLOOKUP(M4583,spp!A:L,12,FALSE)</f>
        <v>LC</v>
      </c>
    </row>
    <row r="4584" spans="1:45" x14ac:dyDescent="0.3">
      <c r="A4584">
        <v>55</v>
      </c>
      <c r="B4584" s="2" t="s">
        <v>1176</v>
      </c>
      <c r="C4584" s="2" t="s">
        <v>1177</v>
      </c>
      <c r="D4584" s="2" t="s">
        <v>1190</v>
      </c>
      <c r="E4584" s="2" t="s">
        <v>985</v>
      </c>
      <c r="F4584">
        <v>2</v>
      </c>
      <c r="G4584" s="1">
        <v>41695</v>
      </c>
      <c r="H4584" s="61">
        <v>2014</v>
      </c>
      <c r="I4584" s="5" t="s">
        <v>1424</v>
      </c>
      <c r="K4584" s="66">
        <v>6</v>
      </c>
      <c r="L4584" t="str">
        <f t="shared" si="486"/>
        <v>Somero</v>
      </c>
      <c r="M4584" s="2" t="s">
        <v>1066</v>
      </c>
      <c r="N4584" t="str">
        <f>VLOOKUP(M4584,spp!A:B,2,FALSE)</f>
        <v>Caranx melampygus</v>
      </c>
      <c r="O4584">
        <f t="shared" si="485"/>
        <v>4</v>
      </c>
      <c r="U4584">
        <v>2</v>
      </c>
      <c r="V4584">
        <v>2</v>
      </c>
      <c r="AJ4584">
        <f>VLOOKUP(M4584,spp!A:C,3,FALSE)</f>
        <v>2</v>
      </c>
      <c r="AK4584">
        <f>VLOOKUP(M4584,spp!A:D,4,FALSE)</f>
        <v>2</v>
      </c>
      <c r="AL4584">
        <f t="shared" si="487"/>
        <v>13000</v>
      </c>
      <c r="AM4584">
        <f t="shared" si="488"/>
        <v>325</v>
      </c>
      <c r="AN4584">
        <f t="shared" si="489"/>
        <v>3250</v>
      </c>
      <c r="AO4584">
        <f t="shared" si="490"/>
        <v>3.25</v>
      </c>
      <c r="AP4584">
        <f t="shared" si="491"/>
        <v>0.08</v>
      </c>
      <c r="AQ4584">
        <f>VLOOKUP(M4584,spp!A:H,8,FALSE)</f>
        <v>4.5</v>
      </c>
      <c r="AR4584" t="str">
        <f>VLOOKUP(M4584,spp!A:K,10,FALSE)</f>
        <v>Depredador Tope</v>
      </c>
      <c r="AS4584" t="str">
        <f>VLOOKUP(M4584,spp!A:L,12,FALSE)</f>
        <v>NE</v>
      </c>
    </row>
    <row r="4585" spans="1:45" x14ac:dyDescent="0.3">
      <c r="A4585">
        <v>55</v>
      </c>
      <c r="B4585" s="2" t="s">
        <v>1176</v>
      </c>
      <c r="C4585" s="2" t="s">
        <v>1177</v>
      </c>
      <c r="D4585" s="2" t="s">
        <v>1190</v>
      </c>
      <c r="E4585" s="2" t="s">
        <v>985</v>
      </c>
      <c r="F4585">
        <v>2</v>
      </c>
      <c r="G4585" s="1">
        <v>41695</v>
      </c>
      <c r="H4585" s="61">
        <v>2014</v>
      </c>
      <c r="I4585" s="5" t="s">
        <v>1424</v>
      </c>
      <c r="K4585" s="66">
        <v>6</v>
      </c>
      <c r="L4585" t="str">
        <f t="shared" si="486"/>
        <v>Somero</v>
      </c>
      <c r="M4585" s="2" t="s">
        <v>1141</v>
      </c>
      <c r="N4585" t="str">
        <f>VLOOKUP(M4585,spp!A:B,2,FALSE)</f>
        <v>Halichoeres discolor</v>
      </c>
      <c r="O4585">
        <f t="shared" si="485"/>
        <v>20</v>
      </c>
      <c r="Q4585">
        <v>20</v>
      </c>
      <c r="AJ4585">
        <f>VLOOKUP(M4585,spp!A:C,3,FALSE)</f>
        <v>0.01</v>
      </c>
      <c r="AK4585">
        <f>VLOOKUP(M4585,spp!A:D,4,FALSE)</f>
        <v>3.04</v>
      </c>
      <c r="AL4585">
        <f t="shared" si="487"/>
        <v>91.456849420474356</v>
      </c>
      <c r="AM4585">
        <f t="shared" si="488"/>
        <v>2.2864212355118587</v>
      </c>
      <c r="AN4585">
        <f t="shared" si="489"/>
        <v>22.864212355118589</v>
      </c>
      <c r="AO4585">
        <f t="shared" si="490"/>
        <v>2.2864212355118589E-2</v>
      </c>
      <c r="AP4585">
        <f t="shared" si="491"/>
        <v>0.4</v>
      </c>
      <c r="AQ4585">
        <f>VLOOKUP(M4585,spp!A:H,8,FALSE)</f>
        <v>3.4</v>
      </c>
      <c r="AR4585" t="str">
        <f>VLOOKUP(M4585,spp!A:K,10,FALSE)</f>
        <v>Depredador</v>
      </c>
      <c r="AS4585" t="str">
        <f>VLOOKUP(M4585,spp!A:L,12,FALSE)</f>
        <v>VU</v>
      </c>
    </row>
    <row r="4586" spans="1:45" x14ac:dyDescent="0.3">
      <c r="A4586">
        <v>55</v>
      </c>
      <c r="B4586" s="2" t="s">
        <v>1176</v>
      </c>
      <c r="C4586" s="2" t="s">
        <v>1177</v>
      </c>
      <c r="D4586" s="2" t="s">
        <v>1190</v>
      </c>
      <c r="E4586" s="2" t="s">
        <v>985</v>
      </c>
      <c r="F4586">
        <v>2</v>
      </c>
      <c r="G4586" s="1">
        <v>41695</v>
      </c>
      <c r="H4586" s="61">
        <v>2014</v>
      </c>
      <c r="I4586" s="5" t="s">
        <v>1424</v>
      </c>
      <c r="K4586" s="66">
        <v>6</v>
      </c>
      <c r="L4586" t="str">
        <f t="shared" si="486"/>
        <v>Somero</v>
      </c>
      <c r="M4586" s="2" t="s">
        <v>1194</v>
      </c>
      <c r="N4586" t="str">
        <f>VLOOKUP(M4586,spp!A:B,2,FALSE)</f>
        <v>Stegastes arcifrons</v>
      </c>
      <c r="O4586">
        <f t="shared" si="485"/>
        <v>80</v>
      </c>
      <c r="Q4586">
        <v>80</v>
      </c>
      <c r="AJ4586">
        <f>VLOOKUP(M4586,spp!A:C,3,FALSE)</f>
        <v>3.49E-2</v>
      </c>
      <c r="AK4586">
        <f>VLOOKUP(M4586,spp!A:D,4,FALSE)</f>
        <v>2</v>
      </c>
      <c r="AL4586">
        <f t="shared" si="487"/>
        <v>157.05000000000001</v>
      </c>
      <c r="AM4586">
        <f t="shared" si="488"/>
        <v>3.9262500000000005</v>
      </c>
      <c r="AN4586">
        <f t="shared" si="489"/>
        <v>39.262500000000003</v>
      </c>
      <c r="AO4586">
        <f t="shared" si="490"/>
        <v>3.9262500000000006E-2</v>
      </c>
      <c r="AP4586">
        <f t="shared" si="491"/>
        <v>1.6</v>
      </c>
      <c r="AQ4586">
        <f>VLOOKUP(M4586,spp!A:H,8,FALSE)</f>
        <v>2.97</v>
      </c>
      <c r="AR4586" t="str">
        <f>VLOOKUP(M4586,spp!A:K,10,FALSE)</f>
        <v>Herbívoro</v>
      </c>
      <c r="AS4586" t="str">
        <f>VLOOKUP(M4586,spp!A:L,12,FALSE)</f>
        <v>LC</v>
      </c>
    </row>
    <row r="4587" spans="1:45" x14ac:dyDescent="0.3">
      <c r="A4587">
        <v>55</v>
      </c>
      <c r="B4587" s="2" t="s">
        <v>1176</v>
      </c>
      <c r="C4587" s="2" t="s">
        <v>1177</v>
      </c>
      <c r="D4587" s="2" t="s">
        <v>1190</v>
      </c>
      <c r="E4587" s="2" t="s">
        <v>985</v>
      </c>
      <c r="F4587">
        <v>2</v>
      </c>
      <c r="G4587" s="1">
        <v>41695</v>
      </c>
      <c r="H4587" s="61">
        <v>2014</v>
      </c>
      <c r="I4587" s="5" t="s">
        <v>1424</v>
      </c>
      <c r="K4587" s="66">
        <v>6</v>
      </c>
      <c r="L4587" t="str">
        <f t="shared" si="486"/>
        <v>Somero</v>
      </c>
      <c r="M4587" s="2" t="s">
        <v>1047</v>
      </c>
      <c r="N4587" t="str">
        <f>VLOOKUP(M4587,spp!A:B,2,FALSE)</f>
        <v>Scarus rubroviolaceus</v>
      </c>
      <c r="O4587">
        <f t="shared" si="485"/>
        <v>2</v>
      </c>
      <c r="U4587">
        <v>2</v>
      </c>
      <c r="AJ4587">
        <f>VLOOKUP(M4587,spp!A:C,3,FALSE)</f>
        <v>1</v>
      </c>
      <c r="AK4587">
        <f>VLOOKUP(M4587,spp!A:D,4,FALSE)</f>
        <v>3.109</v>
      </c>
      <c r="AL4587">
        <f t="shared" si="487"/>
        <v>126339.03214806969</v>
      </c>
      <c r="AM4587">
        <f t="shared" si="488"/>
        <v>3158.4758037017423</v>
      </c>
      <c r="AN4587">
        <f t="shared" si="489"/>
        <v>31584.758037017422</v>
      </c>
      <c r="AO4587">
        <f t="shared" si="490"/>
        <v>31.584758037017423</v>
      </c>
      <c r="AP4587">
        <f t="shared" si="491"/>
        <v>0.04</v>
      </c>
      <c r="AQ4587">
        <f>VLOOKUP(M4587,spp!A:H,8,FALSE)</f>
        <v>2</v>
      </c>
      <c r="AR4587" t="str">
        <f>VLOOKUP(M4587,spp!A:K,10,FALSE)</f>
        <v>Herbívoro</v>
      </c>
      <c r="AS4587" t="str">
        <f>VLOOKUP(M4587,spp!A:L,12,FALSE)</f>
        <v>LC</v>
      </c>
    </row>
    <row r="4588" spans="1:45" x14ac:dyDescent="0.3">
      <c r="A4588">
        <v>55</v>
      </c>
      <c r="B4588" s="2" t="s">
        <v>1176</v>
      </c>
      <c r="C4588" s="2" t="s">
        <v>1177</v>
      </c>
      <c r="D4588" s="2" t="s">
        <v>1190</v>
      </c>
      <c r="E4588" s="2" t="s">
        <v>985</v>
      </c>
      <c r="F4588">
        <v>2</v>
      </c>
      <c r="G4588" s="1">
        <v>41695</v>
      </c>
      <c r="H4588" s="61">
        <v>2014</v>
      </c>
      <c r="I4588" s="5" t="s">
        <v>1424</v>
      </c>
      <c r="K4588" s="66">
        <v>6</v>
      </c>
      <c r="L4588" t="str">
        <f t="shared" si="486"/>
        <v>Somero</v>
      </c>
      <c r="M4588" s="2" t="s">
        <v>1062</v>
      </c>
      <c r="N4588" t="str">
        <f>VLOOKUP(M4588,spp!A:B,2,FALSE)</f>
        <v>Paranthias colonus</v>
      </c>
      <c r="O4588">
        <f t="shared" si="485"/>
        <v>50</v>
      </c>
      <c r="S4588">
        <v>50</v>
      </c>
      <c r="AJ4588">
        <f>VLOOKUP(M4588,spp!A:C,3,FALSE)</f>
        <v>1.485E-2</v>
      </c>
      <c r="AK4588">
        <f>VLOOKUP(M4588,spp!A:D,4,FALSE)</f>
        <v>2</v>
      </c>
      <c r="AL4588">
        <f t="shared" si="487"/>
        <v>227.390625</v>
      </c>
      <c r="AM4588">
        <f t="shared" si="488"/>
        <v>5.6847656249999998</v>
      </c>
      <c r="AN4588">
        <f t="shared" si="489"/>
        <v>56.84765625</v>
      </c>
      <c r="AO4588">
        <f t="shared" si="490"/>
        <v>5.6847656250000003E-2</v>
      </c>
      <c r="AP4588">
        <f t="shared" si="491"/>
        <v>1</v>
      </c>
      <c r="AQ4588">
        <f>VLOOKUP(M4588,spp!A:H,8,FALSE)</f>
        <v>3.8</v>
      </c>
      <c r="AR4588" t="str">
        <f>VLOOKUP(M4588,spp!A:K,10,FALSE)</f>
        <v>Planctívoro</v>
      </c>
      <c r="AS4588" t="str">
        <f>VLOOKUP(M4588,spp!A:L,12,FALSE)</f>
        <v>LC</v>
      </c>
    </row>
    <row r="4589" spans="1:45" x14ac:dyDescent="0.3">
      <c r="A4589">
        <v>55</v>
      </c>
      <c r="B4589" s="2" t="s">
        <v>1176</v>
      </c>
      <c r="C4589" s="2" t="s">
        <v>1177</v>
      </c>
      <c r="D4589" s="2" t="s">
        <v>1190</v>
      </c>
      <c r="E4589" s="2" t="s">
        <v>985</v>
      </c>
      <c r="F4589">
        <v>2</v>
      </c>
      <c r="G4589" s="1">
        <v>41695</v>
      </c>
      <c r="H4589" s="61">
        <v>2014</v>
      </c>
      <c r="I4589" s="5" t="s">
        <v>1424</v>
      </c>
      <c r="K4589" s="66">
        <v>6</v>
      </c>
      <c r="L4589" t="str">
        <f t="shared" si="486"/>
        <v>Somero</v>
      </c>
      <c r="M4589" s="2" t="s">
        <v>1037</v>
      </c>
      <c r="N4589" t="str">
        <f>VLOOKUP(M4589,spp!A:B,2,FALSE)</f>
        <v>Prionurus laticlavius</v>
      </c>
      <c r="O4589">
        <f t="shared" si="485"/>
        <v>4</v>
      </c>
      <c r="T4589">
        <v>4</v>
      </c>
      <c r="AJ4589" t="str">
        <f>VLOOKUP(M4589,spp!A:C,3,FALSE)</f>
        <v>0.19800000000000001</v>
      </c>
      <c r="AK4589">
        <f>VLOOKUP(M4589,spp!A:D,4,FALSE)</f>
        <v>2.504</v>
      </c>
      <c r="AL4589">
        <f t="shared" si="487"/>
        <v>2507.0729049809702</v>
      </c>
      <c r="AM4589">
        <f t="shared" si="488"/>
        <v>62.676822624524256</v>
      </c>
      <c r="AN4589">
        <f t="shared" si="489"/>
        <v>626.76822624524254</v>
      </c>
      <c r="AO4589">
        <f t="shared" si="490"/>
        <v>0.62676822624524253</v>
      </c>
      <c r="AP4589">
        <f t="shared" si="491"/>
        <v>0.08</v>
      </c>
      <c r="AQ4589">
        <f>VLOOKUP(M4589,spp!A:H,8,FALSE)</f>
        <v>2.7</v>
      </c>
      <c r="AR4589" t="str">
        <f>VLOOKUP(M4589,spp!A:K,10,FALSE)</f>
        <v>Herbívoro</v>
      </c>
      <c r="AS4589" t="str">
        <f>VLOOKUP(M4589,spp!A:L,12,FALSE)</f>
        <v>LC</v>
      </c>
    </row>
    <row r="4590" spans="1:45" x14ac:dyDescent="0.3">
      <c r="A4590">
        <v>55</v>
      </c>
      <c r="B4590" s="2" t="s">
        <v>1176</v>
      </c>
      <c r="C4590" s="2" t="s">
        <v>1177</v>
      </c>
      <c r="D4590" s="2" t="s">
        <v>1190</v>
      </c>
      <c r="E4590" s="2" t="s">
        <v>985</v>
      </c>
      <c r="F4590">
        <v>2</v>
      </c>
      <c r="G4590" s="1">
        <v>41695</v>
      </c>
      <c r="H4590" s="61">
        <v>2014</v>
      </c>
      <c r="I4590" s="5" t="s">
        <v>1424</v>
      </c>
      <c r="K4590" s="66">
        <v>6</v>
      </c>
      <c r="L4590" t="str">
        <f t="shared" si="486"/>
        <v>Somero</v>
      </c>
      <c r="M4590" s="2" t="s">
        <v>1145</v>
      </c>
      <c r="N4590" t="str">
        <f>VLOOKUP(M4590,spp!A:B,2,FALSE)</f>
        <v>Ctenochaetus marginatus</v>
      </c>
      <c r="O4590">
        <f t="shared" si="485"/>
        <v>4</v>
      </c>
      <c r="T4590">
        <v>4</v>
      </c>
      <c r="AJ4590">
        <f>VLOOKUP(M4590,spp!A:C,3,FALSE)</f>
        <v>0.297619048</v>
      </c>
      <c r="AK4590">
        <f>VLOOKUP(M4590,spp!A:D,4,FALSE)</f>
        <v>3</v>
      </c>
      <c r="AL4590">
        <f t="shared" si="487"/>
        <v>18601.190500000001</v>
      </c>
      <c r="AM4590">
        <f t="shared" si="488"/>
        <v>465.0297625</v>
      </c>
      <c r="AN4590">
        <f t="shared" si="489"/>
        <v>4650.2976250000002</v>
      </c>
      <c r="AO4590">
        <f t="shared" si="490"/>
        <v>4.6502976250000003</v>
      </c>
      <c r="AP4590">
        <f t="shared" si="491"/>
        <v>0.08</v>
      </c>
      <c r="AQ4590">
        <f>VLOOKUP(M4590,spp!A:H,8,FALSE)</f>
        <v>2</v>
      </c>
      <c r="AR4590" t="str">
        <f>VLOOKUP(M4590,spp!A:K,10,FALSE)</f>
        <v>Herbívoro</v>
      </c>
      <c r="AS4590" t="str">
        <f>VLOOKUP(M4590,spp!A:L,12,FALSE)</f>
        <v>LC</v>
      </c>
    </row>
    <row r="4591" spans="1:45" x14ac:dyDescent="0.3">
      <c r="A4591">
        <v>55</v>
      </c>
      <c r="B4591" s="2" t="s">
        <v>1176</v>
      </c>
      <c r="C4591" s="2" t="s">
        <v>1177</v>
      </c>
      <c r="D4591" s="2" t="s">
        <v>1190</v>
      </c>
      <c r="E4591" s="2" t="s">
        <v>985</v>
      </c>
      <c r="F4591">
        <v>2</v>
      </c>
      <c r="G4591" s="1">
        <v>41695</v>
      </c>
      <c r="H4591" s="61">
        <v>2014</v>
      </c>
      <c r="I4591" s="5" t="s">
        <v>1424</v>
      </c>
      <c r="K4591" s="66">
        <v>6</v>
      </c>
      <c r="L4591" t="str">
        <f t="shared" si="486"/>
        <v>Somero</v>
      </c>
      <c r="M4591" s="2" t="s">
        <v>1084</v>
      </c>
      <c r="N4591" t="str">
        <f>VLOOKUP(M4591,spp!A:B,2,FALSE)</f>
        <v>Rypticus nigripinnis</v>
      </c>
      <c r="O4591">
        <f t="shared" si="485"/>
        <v>1</v>
      </c>
      <c r="T4591">
        <v>1</v>
      </c>
      <c r="AJ4591">
        <f>VLOOKUP(M4591,spp!A:C,3,FALSE)</f>
        <v>1.52E-2</v>
      </c>
      <c r="AK4591">
        <f>VLOOKUP(M4591,spp!A:D,4,FALSE)</f>
        <v>3.0063</v>
      </c>
      <c r="AL4591">
        <f t="shared" si="487"/>
        <v>242.36540883139605</v>
      </c>
      <c r="AM4591">
        <f t="shared" si="488"/>
        <v>6.059135220784901</v>
      </c>
      <c r="AN4591">
        <f t="shared" si="489"/>
        <v>60.591352207849013</v>
      </c>
      <c r="AO4591">
        <f t="shared" si="490"/>
        <v>6.059135220784901E-2</v>
      </c>
      <c r="AP4591">
        <f t="shared" si="491"/>
        <v>0.02</v>
      </c>
      <c r="AQ4591">
        <f>VLOOKUP(M4591,spp!A:H,8,FALSE)</f>
        <v>3.9</v>
      </c>
      <c r="AR4591" t="str">
        <f>VLOOKUP(M4591,spp!A:K,10,FALSE)</f>
        <v>Depredador</v>
      </c>
      <c r="AS4591" t="str">
        <f>VLOOKUP(M4591,spp!A:L,12,FALSE)</f>
        <v>LC</v>
      </c>
    </row>
    <row r="4592" spans="1:45" x14ac:dyDescent="0.3">
      <c r="A4592">
        <v>55</v>
      </c>
      <c r="B4592" s="2" t="s">
        <v>1176</v>
      </c>
      <c r="C4592" s="2" t="s">
        <v>1177</v>
      </c>
      <c r="D4592" s="2" t="s">
        <v>1190</v>
      </c>
      <c r="E4592" s="2" t="s">
        <v>985</v>
      </c>
      <c r="F4592">
        <v>3</v>
      </c>
      <c r="G4592" s="1">
        <v>41695</v>
      </c>
      <c r="H4592" s="61">
        <v>2014</v>
      </c>
      <c r="I4592" s="5" t="s">
        <v>1424</v>
      </c>
      <c r="K4592" s="66">
        <v>6</v>
      </c>
      <c r="L4592" t="str">
        <f t="shared" si="486"/>
        <v>Somero</v>
      </c>
      <c r="M4592" s="2" t="s">
        <v>1195</v>
      </c>
      <c r="N4592" t="str">
        <f>VLOOKUP(M4592,spp!A:B,2,FALSE)</f>
        <v>Melichthys niger</v>
      </c>
      <c r="O4592">
        <f t="shared" si="485"/>
        <v>15</v>
      </c>
      <c r="T4592">
        <v>15</v>
      </c>
      <c r="AJ4592">
        <f>VLOOKUP(M4592,spp!A:C,3,FALSE)</f>
        <v>5</v>
      </c>
      <c r="AK4592">
        <f>VLOOKUP(M4592,spp!A:D,4,FALSE)</f>
        <v>3</v>
      </c>
      <c r="AL4592">
        <f t="shared" si="487"/>
        <v>1171875</v>
      </c>
      <c r="AM4592">
        <f t="shared" si="488"/>
        <v>29296.875</v>
      </c>
      <c r="AN4592">
        <f t="shared" si="489"/>
        <v>292968.75</v>
      </c>
      <c r="AO4592">
        <f t="shared" si="490"/>
        <v>292.96875</v>
      </c>
      <c r="AP4592">
        <f t="shared" si="491"/>
        <v>0.3</v>
      </c>
      <c r="AQ4592">
        <f>VLOOKUP(M4592,spp!A:H,8,FALSE)</f>
        <v>2.4</v>
      </c>
      <c r="AR4592" t="str">
        <f>VLOOKUP(M4592,spp!A:K,10,FALSE)</f>
        <v>Herbívoro</v>
      </c>
      <c r="AS4592" t="str">
        <f>VLOOKUP(M4592,spp!A:L,12,FALSE)</f>
        <v>NE</v>
      </c>
    </row>
    <row r="4593" spans="1:45" x14ac:dyDescent="0.3">
      <c r="A4593">
        <v>55</v>
      </c>
      <c r="B4593" s="2" t="s">
        <v>1176</v>
      </c>
      <c r="C4593" s="2" t="s">
        <v>1177</v>
      </c>
      <c r="D4593" s="2" t="s">
        <v>1190</v>
      </c>
      <c r="E4593" s="2" t="s">
        <v>985</v>
      </c>
      <c r="F4593">
        <v>3</v>
      </c>
      <c r="G4593" s="1">
        <v>41695</v>
      </c>
      <c r="H4593" s="61">
        <v>2014</v>
      </c>
      <c r="I4593" s="5" t="s">
        <v>1424</v>
      </c>
      <c r="K4593" s="66">
        <v>6</v>
      </c>
      <c r="L4593" t="str">
        <f t="shared" si="486"/>
        <v>Somero</v>
      </c>
      <c r="M4593" s="2" t="s">
        <v>1056</v>
      </c>
      <c r="N4593" t="str">
        <f>VLOOKUP(M4593,spp!A:B,2,FALSE)</f>
        <v>Canthigaster punctatissima</v>
      </c>
      <c r="O4593">
        <f t="shared" si="485"/>
        <v>2</v>
      </c>
      <c r="P4593">
        <v>2</v>
      </c>
      <c r="AJ4593">
        <f>VLOOKUP(M4593,spp!A:C,3,FALSE)</f>
        <v>1</v>
      </c>
      <c r="AK4593">
        <f>VLOOKUP(M4593,spp!A:D,4,FALSE)</f>
        <v>2</v>
      </c>
      <c r="AL4593">
        <f t="shared" si="487"/>
        <v>12.5</v>
      </c>
      <c r="AM4593">
        <f t="shared" si="488"/>
        <v>0.3125</v>
      </c>
      <c r="AN4593">
        <f t="shared" si="489"/>
        <v>3.125</v>
      </c>
      <c r="AO4593">
        <f t="shared" si="490"/>
        <v>3.1250000000000002E-3</v>
      </c>
      <c r="AP4593">
        <f t="shared" si="491"/>
        <v>0.04</v>
      </c>
      <c r="AQ4593">
        <f>VLOOKUP(M4593,spp!A:H,8,FALSE)</f>
        <v>3</v>
      </c>
      <c r="AR4593" t="str">
        <f>VLOOKUP(M4593,spp!A:K,10,FALSE)</f>
        <v>Depredador</v>
      </c>
      <c r="AS4593" t="str">
        <f>VLOOKUP(M4593,spp!A:L,12,FALSE)</f>
        <v>LC</v>
      </c>
    </row>
    <row r="4594" spans="1:45" x14ac:dyDescent="0.3">
      <c r="A4594">
        <v>55</v>
      </c>
      <c r="B4594" s="2" t="s">
        <v>1176</v>
      </c>
      <c r="C4594" s="2" t="s">
        <v>1177</v>
      </c>
      <c r="D4594" s="2" t="s">
        <v>1190</v>
      </c>
      <c r="E4594" s="2" t="s">
        <v>985</v>
      </c>
      <c r="F4594">
        <v>3</v>
      </c>
      <c r="G4594" s="1">
        <v>41695</v>
      </c>
      <c r="H4594" s="61">
        <v>2014</v>
      </c>
      <c r="I4594" s="5" t="s">
        <v>1424</v>
      </c>
      <c r="K4594" s="66">
        <v>6</v>
      </c>
      <c r="L4594" t="str">
        <f t="shared" si="486"/>
        <v>Somero</v>
      </c>
      <c r="M4594" s="2" t="s">
        <v>1034</v>
      </c>
      <c r="N4594" t="str">
        <f>VLOOKUP(M4594,spp!A:B,2,FALSE)</f>
        <v>Acanthurus nigricans</v>
      </c>
      <c r="O4594">
        <f t="shared" si="485"/>
        <v>34</v>
      </c>
      <c r="T4594">
        <v>34</v>
      </c>
      <c r="AJ4594">
        <f>VLOOKUP(M4594,spp!A:C,3,FALSE)</f>
        <v>6</v>
      </c>
      <c r="AK4594">
        <f>VLOOKUP(M4594,spp!A:D,4,FALSE)</f>
        <v>2.669</v>
      </c>
      <c r="AL4594">
        <f t="shared" si="487"/>
        <v>1098327.9879412188</v>
      </c>
      <c r="AM4594">
        <f t="shared" si="488"/>
        <v>27458.199698530469</v>
      </c>
      <c r="AN4594">
        <f t="shared" si="489"/>
        <v>274581.99698530469</v>
      </c>
      <c r="AO4594">
        <f t="shared" si="490"/>
        <v>274.58199698530467</v>
      </c>
      <c r="AP4594">
        <f t="shared" si="491"/>
        <v>0.68</v>
      </c>
      <c r="AQ4594">
        <f>VLOOKUP(M4594,spp!A:H,8,FALSE)</f>
        <v>2</v>
      </c>
      <c r="AR4594" t="str">
        <f>VLOOKUP(M4594,spp!A:K,10,FALSE)</f>
        <v>Herbívoro</v>
      </c>
      <c r="AS4594" t="str">
        <f>VLOOKUP(M4594,spp!A:L,12,FALSE)</f>
        <v>LC</v>
      </c>
    </row>
    <row r="4595" spans="1:45" x14ac:dyDescent="0.3">
      <c r="A4595">
        <v>55</v>
      </c>
      <c r="B4595" s="2" t="s">
        <v>1176</v>
      </c>
      <c r="C4595" s="2" t="s">
        <v>1177</v>
      </c>
      <c r="D4595" s="2" t="s">
        <v>1190</v>
      </c>
      <c r="E4595" s="2" t="s">
        <v>985</v>
      </c>
      <c r="F4595">
        <v>3</v>
      </c>
      <c r="G4595" s="1">
        <v>41695</v>
      </c>
      <c r="H4595" s="61">
        <v>2014</v>
      </c>
      <c r="I4595" s="5" t="s">
        <v>1424</v>
      </c>
      <c r="K4595" s="66">
        <v>6</v>
      </c>
      <c r="L4595" t="str">
        <f t="shared" si="486"/>
        <v>Somero</v>
      </c>
      <c r="M4595" s="2" t="s">
        <v>1200</v>
      </c>
      <c r="N4595" t="str">
        <f>VLOOKUP(M4595,spp!A:B,2,FALSE)</f>
        <v>Thalassoma grammaticum</v>
      </c>
      <c r="O4595">
        <f t="shared" si="485"/>
        <v>1</v>
      </c>
      <c r="S4595">
        <v>1</v>
      </c>
      <c r="AJ4595">
        <f>VLOOKUP(M4595,spp!A:C,3,FALSE)</f>
        <v>1</v>
      </c>
      <c r="AK4595">
        <f>VLOOKUP(M4595,spp!A:D,4,FALSE)</f>
        <v>2.9718</v>
      </c>
      <c r="AL4595">
        <f t="shared" si="487"/>
        <v>4943.795217871243</v>
      </c>
      <c r="AM4595">
        <f t="shared" si="488"/>
        <v>123.59488044678108</v>
      </c>
      <c r="AN4595">
        <f t="shared" si="489"/>
        <v>1235.9488044678108</v>
      </c>
      <c r="AO4595">
        <f t="shared" si="490"/>
        <v>1.2359488044678109</v>
      </c>
      <c r="AP4595">
        <f t="shared" si="491"/>
        <v>0.02</v>
      </c>
      <c r="AQ4595">
        <f>VLOOKUP(M4595,spp!A:H,8,FALSE)</f>
        <v>3.5</v>
      </c>
      <c r="AR4595" t="str">
        <f>VLOOKUP(M4595,spp!A:K,10,FALSE)</f>
        <v>Depredador</v>
      </c>
      <c r="AS4595" t="str">
        <f>VLOOKUP(M4595,spp!A:L,12,FALSE)</f>
        <v>LC</v>
      </c>
    </row>
    <row r="4596" spans="1:45" x14ac:dyDescent="0.3">
      <c r="A4596">
        <v>55</v>
      </c>
      <c r="B4596" s="2" t="s">
        <v>1176</v>
      </c>
      <c r="C4596" s="2" t="s">
        <v>1177</v>
      </c>
      <c r="D4596" s="2" t="s">
        <v>1190</v>
      </c>
      <c r="E4596" s="2" t="s">
        <v>985</v>
      </c>
      <c r="F4596">
        <v>3</v>
      </c>
      <c r="G4596" s="1">
        <v>41695</v>
      </c>
      <c r="H4596" s="61">
        <v>2014</v>
      </c>
      <c r="I4596" s="5" t="s">
        <v>1424</v>
      </c>
      <c r="K4596" s="66">
        <v>6</v>
      </c>
      <c r="L4596" t="str">
        <f t="shared" si="486"/>
        <v>Somero</v>
      </c>
      <c r="M4596" s="2" t="s">
        <v>1037</v>
      </c>
      <c r="N4596" t="str">
        <f>VLOOKUP(M4596,spp!A:B,2,FALSE)</f>
        <v>Prionurus laticlavius</v>
      </c>
      <c r="O4596">
        <f t="shared" si="485"/>
        <v>6</v>
      </c>
      <c r="T4596">
        <v>6</v>
      </c>
      <c r="AJ4596" t="str">
        <f>VLOOKUP(M4596,spp!A:C,3,FALSE)</f>
        <v>0.19800000000000001</v>
      </c>
      <c r="AK4596">
        <f>VLOOKUP(M4596,spp!A:D,4,FALSE)</f>
        <v>2.504</v>
      </c>
      <c r="AL4596">
        <f t="shared" si="487"/>
        <v>3760.609357471455</v>
      </c>
      <c r="AM4596">
        <f t="shared" si="488"/>
        <v>94.015233936786373</v>
      </c>
      <c r="AN4596">
        <f t="shared" si="489"/>
        <v>940.15233936786376</v>
      </c>
      <c r="AO4596">
        <f t="shared" si="490"/>
        <v>0.9401523393678638</v>
      </c>
      <c r="AP4596">
        <f t="shared" si="491"/>
        <v>0.12</v>
      </c>
      <c r="AQ4596">
        <f>VLOOKUP(M4596,spp!A:H,8,FALSE)</f>
        <v>2.7</v>
      </c>
      <c r="AR4596" t="str">
        <f>VLOOKUP(M4596,spp!A:K,10,FALSE)</f>
        <v>Herbívoro</v>
      </c>
      <c r="AS4596" t="str">
        <f>VLOOKUP(M4596,spp!A:L,12,FALSE)</f>
        <v>LC</v>
      </c>
    </row>
    <row r="4597" spans="1:45" x14ac:dyDescent="0.3">
      <c r="A4597">
        <v>55</v>
      </c>
      <c r="B4597" s="2" t="s">
        <v>1176</v>
      </c>
      <c r="C4597" s="2" t="s">
        <v>1177</v>
      </c>
      <c r="D4597" s="2" t="s">
        <v>1190</v>
      </c>
      <c r="E4597" s="2" t="s">
        <v>985</v>
      </c>
      <c r="F4597">
        <v>3</v>
      </c>
      <c r="G4597" s="1">
        <v>41695</v>
      </c>
      <c r="H4597" s="61">
        <v>2014</v>
      </c>
      <c r="I4597" s="5" t="s">
        <v>1424</v>
      </c>
      <c r="K4597" s="66">
        <v>6</v>
      </c>
      <c r="L4597" t="str">
        <f t="shared" si="486"/>
        <v>Somero</v>
      </c>
      <c r="M4597" s="2" t="s">
        <v>1198</v>
      </c>
      <c r="N4597" t="str">
        <f>VLOOKUP(M4597,spp!A:B,2,FALSE)</f>
        <v>Dermatolepis dermatolepis</v>
      </c>
      <c r="O4597">
        <f t="shared" si="485"/>
        <v>2</v>
      </c>
      <c r="U4597">
        <v>2</v>
      </c>
      <c r="AJ4597">
        <f>VLOOKUP(M4597,spp!A:C,3,FALSE)</f>
        <v>1</v>
      </c>
      <c r="AK4597">
        <f>VLOOKUP(M4597,spp!A:D,4,FALSE)</f>
        <v>3</v>
      </c>
      <c r="AL4597">
        <f t="shared" si="487"/>
        <v>85750</v>
      </c>
      <c r="AM4597">
        <f t="shared" si="488"/>
        <v>2143.75</v>
      </c>
      <c r="AN4597">
        <f t="shared" si="489"/>
        <v>21437.5</v>
      </c>
      <c r="AO4597">
        <f t="shared" si="490"/>
        <v>21.4375</v>
      </c>
      <c r="AP4597">
        <f t="shared" si="491"/>
        <v>0.04</v>
      </c>
      <c r="AQ4597">
        <f>VLOOKUP(M4597,spp!A:H,8,FALSE)</f>
        <v>4.5</v>
      </c>
      <c r="AR4597" t="str">
        <f>VLOOKUP(M4597,spp!A:K,10,FALSE)</f>
        <v>Depredador Tope</v>
      </c>
      <c r="AS4597" t="str">
        <f>VLOOKUP(M4597,spp!A:L,12,FALSE)</f>
        <v>LC</v>
      </c>
    </row>
    <row r="4598" spans="1:45" x14ac:dyDescent="0.3">
      <c r="A4598">
        <v>55</v>
      </c>
      <c r="B4598" s="2" t="s">
        <v>1176</v>
      </c>
      <c r="C4598" s="2" t="s">
        <v>1177</v>
      </c>
      <c r="D4598" s="2" t="s">
        <v>1190</v>
      </c>
      <c r="E4598" s="2" t="s">
        <v>985</v>
      </c>
      <c r="F4598">
        <v>3</v>
      </c>
      <c r="G4598" s="1">
        <v>41695</v>
      </c>
      <c r="H4598" s="61">
        <v>2014</v>
      </c>
      <c r="I4598" s="5" t="s">
        <v>1424</v>
      </c>
      <c r="K4598" s="66">
        <v>6</v>
      </c>
      <c r="L4598" t="str">
        <f t="shared" si="486"/>
        <v>Somero</v>
      </c>
      <c r="M4598" s="2" t="s">
        <v>1028</v>
      </c>
      <c r="N4598" t="str">
        <f>VLOOKUP(M4598,spp!A:B,2,FALSE)</f>
        <v>Thalassoma lucasanum</v>
      </c>
      <c r="O4598">
        <f t="shared" si="485"/>
        <v>80</v>
      </c>
      <c r="P4598">
        <v>80</v>
      </c>
      <c r="AJ4598">
        <f>VLOOKUP(M4598,spp!A:C,3,FALSE)</f>
        <v>1.261E-2</v>
      </c>
      <c r="AK4598">
        <f>VLOOKUP(M4598,spp!A:D,4,FALSE)</f>
        <v>2</v>
      </c>
      <c r="AL4598">
        <f t="shared" si="487"/>
        <v>6.3049999999999997</v>
      </c>
      <c r="AM4598">
        <f t="shared" si="488"/>
        <v>0.15762499999999999</v>
      </c>
      <c r="AN4598">
        <f t="shared" si="489"/>
        <v>1.5762499999999999</v>
      </c>
      <c r="AO4598">
        <f t="shared" si="490"/>
        <v>1.57625E-3</v>
      </c>
      <c r="AP4598">
        <f t="shared" si="491"/>
        <v>1.6</v>
      </c>
      <c r="AQ4598">
        <f>VLOOKUP(M4598,spp!A:H,8,FALSE)</f>
        <v>3.5</v>
      </c>
      <c r="AR4598" t="str">
        <f>VLOOKUP(M4598,spp!A:K,10,FALSE)</f>
        <v>Depredador</v>
      </c>
      <c r="AS4598" t="str">
        <f>VLOOKUP(M4598,spp!A:L,12,FALSE)</f>
        <v>LC</v>
      </c>
    </row>
    <row r="4599" spans="1:45" x14ac:dyDescent="0.3">
      <c r="A4599">
        <v>55</v>
      </c>
      <c r="B4599" s="2" t="s">
        <v>1176</v>
      </c>
      <c r="C4599" s="2" t="s">
        <v>1177</v>
      </c>
      <c r="D4599" s="2" t="s">
        <v>1190</v>
      </c>
      <c r="E4599" s="2" t="s">
        <v>985</v>
      </c>
      <c r="F4599">
        <v>3</v>
      </c>
      <c r="G4599" s="1">
        <v>41695</v>
      </c>
      <c r="H4599" s="61">
        <v>2014</v>
      </c>
      <c r="I4599" s="5" t="s">
        <v>1424</v>
      </c>
      <c r="K4599" s="66">
        <v>6</v>
      </c>
      <c r="L4599" t="str">
        <f t="shared" si="486"/>
        <v>Somero</v>
      </c>
      <c r="M4599" s="2" t="s">
        <v>1062</v>
      </c>
      <c r="N4599" t="str">
        <f>VLOOKUP(M4599,spp!A:B,2,FALSE)</f>
        <v>Paranthias colonus</v>
      </c>
      <c r="O4599">
        <f t="shared" si="485"/>
        <v>150</v>
      </c>
      <c r="S4599">
        <v>150</v>
      </c>
      <c r="AJ4599">
        <f>VLOOKUP(M4599,spp!A:C,3,FALSE)</f>
        <v>1.485E-2</v>
      </c>
      <c r="AK4599">
        <f>VLOOKUP(M4599,spp!A:D,4,FALSE)</f>
        <v>2</v>
      </c>
      <c r="AL4599">
        <f t="shared" si="487"/>
        <v>682.171875</v>
      </c>
      <c r="AM4599">
        <f t="shared" si="488"/>
        <v>17.054296874999999</v>
      </c>
      <c r="AN4599">
        <f t="shared" si="489"/>
        <v>170.54296875</v>
      </c>
      <c r="AO4599">
        <f t="shared" si="490"/>
        <v>0.17054296875</v>
      </c>
      <c r="AP4599">
        <f t="shared" si="491"/>
        <v>3</v>
      </c>
      <c r="AQ4599">
        <f>VLOOKUP(M4599,spp!A:H,8,FALSE)</f>
        <v>3.8</v>
      </c>
      <c r="AR4599" t="str">
        <f>VLOOKUP(M4599,spp!A:K,10,FALSE)</f>
        <v>Planctívoro</v>
      </c>
      <c r="AS4599" t="str">
        <f>VLOOKUP(M4599,spp!A:L,12,FALSE)</f>
        <v>LC</v>
      </c>
    </row>
    <row r="4600" spans="1:45" x14ac:dyDescent="0.3">
      <c r="A4600">
        <v>55</v>
      </c>
      <c r="B4600" s="2" t="s">
        <v>1176</v>
      </c>
      <c r="C4600" s="2" t="s">
        <v>1177</v>
      </c>
      <c r="D4600" s="2" t="s">
        <v>1190</v>
      </c>
      <c r="E4600" s="2" t="s">
        <v>985</v>
      </c>
      <c r="F4600">
        <v>3</v>
      </c>
      <c r="G4600" s="1">
        <v>41695</v>
      </c>
      <c r="H4600" s="61">
        <v>2014</v>
      </c>
      <c r="I4600" s="5" t="s">
        <v>1424</v>
      </c>
      <c r="K4600" s="66">
        <v>6</v>
      </c>
      <c r="L4600" t="str">
        <f t="shared" si="486"/>
        <v>Somero</v>
      </c>
      <c r="M4600" s="2" t="s">
        <v>1046</v>
      </c>
      <c r="N4600" t="str">
        <f>VLOOKUP(M4600,spp!A:B,2,FALSE)</f>
        <v>Arothron meleagris</v>
      </c>
      <c r="O4600">
        <f t="shared" si="485"/>
        <v>3</v>
      </c>
      <c r="R4600">
        <v>3</v>
      </c>
      <c r="AJ4600">
        <f>VLOOKUP(M4600,spp!A:C,3,FALSE)</f>
        <v>3</v>
      </c>
      <c r="AK4600">
        <f>VLOOKUP(M4600,spp!A:D,4,FALSE)</f>
        <v>2</v>
      </c>
      <c r="AL4600">
        <f t="shared" si="487"/>
        <v>1406.25</v>
      </c>
      <c r="AM4600">
        <f t="shared" si="488"/>
        <v>35.15625</v>
      </c>
      <c r="AN4600">
        <f t="shared" si="489"/>
        <v>351.5625</v>
      </c>
      <c r="AO4600">
        <f t="shared" si="490"/>
        <v>0.3515625</v>
      </c>
      <c r="AP4600">
        <f t="shared" si="491"/>
        <v>0.06</v>
      </c>
      <c r="AQ4600">
        <f>VLOOKUP(M4600,spp!A:H,8,FALSE)</f>
        <v>3.4</v>
      </c>
      <c r="AR4600" t="str">
        <f>VLOOKUP(M4600,spp!A:K,10,FALSE)</f>
        <v>Depredador</v>
      </c>
      <c r="AS4600" t="str">
        <f>VLOOKUP(M4600,spp!A:L,12,FALSE)</f>
        <v>NE</v>
      </c>
    </row>
    <row r="4601" spans="1:45" x14ac:dyDescent="0.3">
      <c r="A4601">
        <v>55</v>
      </c>
      <c r="B4601" s="2" t="s">
        <v>1176</v>
      </c>
      <c r="C4601" s="2" t="s">
        <v>1177</v>
      </c>
      <c r="D4601" s="2" t="s">
        <v>1190</v>
      </c>
      <c r="E4601" s="2" t="s">
        <v>985</v>
      </c>
      <c r="F4601">
        <v>3</v>
      </c>
      <c r="G4601" s="1">
        <v>41695</v>
      </c>
      <c r="H4601" s="61">
        <v>2014</v>
      </c>
      <c r="I4601" s="5" t="s">
        <v>1424</v>
      </c>
      <c r="K4601" s="66">
        <v>6</v>
      </c>
      <c r="L4601" t="str">
        <f t="shared" si="486"/>
        <v>Somero</v>
      </c>
      <c r="M4601" s="2" t="s">
        <v>1064</v>
      </c>
      <c r="N4601" t="str">
        <f>VLOOKUP(M4601,spp!A:B,2,FALSE)</f>
        <v>Zanclus cornutus</v>
      </c>
      <c r="O4601">
        <f t="shared" si="485"/>
        <v>3</v>
      </c>
      <c r="S4601">
        <v>3</v>
      </c>
      <c r="AJ4601">
        <f>VLOOKUP(M4601,spp!A:C,3,FALSE)</f>
        <v>1.47E-2</v>
      </c>
      <c r="AK4601">
        <f>VLOOKUP(M4601,spp!A:D,4,FALSE)</f>
        <v>3</v>
      </c>
      <c r="AL4601">
        <f t="shared" si="487"/>
        <v>236.34843749999999</v>
      </c>
      <c r="AM4601">
        <f t="shared" si="488"/>
        <v>5.9087109374999995</v>
      </c>
      <c r="AN4601">
        <f t="shared" si="489"/>
        <v>59.087109374999997</v>
      </c>
      <c r="AO4601">
        <f t="shared" si="490"/>
        <v>5.9087109374999995E-2</v>
      </c>
      <c r="AP4601">
        <f t="shared" si="491"/>
        <v>0.06</v>
      </c>
      <c r="AQ4601">
        <f>VLOOKUP(M4601,spp!A:H,8,FALSE)</f>
        <v>2.9</v>
      </c>
      <c r="AR4601" t="str">
        <f>VLOOKUP(M4601,spp!A:K,10,FALSE)</f>
        <v>Herbívoro</v>
      </c>
      <c r="AS4601" t="str">
        <f>VLOOKUP(M4601,spp!A:L,12,FALSE)</f>
        <v>NE</v>
      </c>
    </row>
    <row r="4602" spans="1:45" x14ac:dyDescent="0.3">
      <c r="A4602">
        <v>55</v>
      </c>
      <c r="B4602" s="2" t="s">
        <v>1176</v>
      </c>
      <c r="C4602" s="2" t="s">
        <v>1177</v>
      </c>
      <c r="D4602" s="2" t="s">
        <v>1190</v>
      </c>
      <c r="E4602" s="2" t="s">
        <v>985</v>
      </c>
      <c r="F4602">
        <v>3</v>
      </c>
      <c r="G4602" s="1">
        <v>41695</v>
      </c>
      <c r="H4602" s="61">
        <v>2014</v>
      </c>
      <c r="I4602" s="5" t="s">
        <v>1424</v>
      </c>
      <c r="K4602" s="66">
        <v>6</v>
      </c>
      <c r="L4602" t="str">
        <f t="shared" si="486"/>
        <v>Somero</v>
      </c>
      <c r="M4602" s="2" t="s">
        <v>1040</v>
      </c>
      <c r="N4602" t="str">
        <f>VLOOKUP(M4602,spp!A:B,2,FALSE)</f>
        <v>Sufflamen verres</v>
      </c>
      <c r="O4602">
        <f t="shared" si="485"/>
        <v>2</v>
      </c>
      <c r="T4602">
        <v>2</v>
      </c>
      <c r="AJ4602">
        <f>VLOOKUP(M4602,spp!A:C,3,FALSE)</f>
        <v>2</v>
      </c>
      <c r="AK4602">
        <f>VLOOKUP(M4602,spp!A:D,4,FALSE)</f>
        <v>3</v>
      </c>
      <c r="AL4602">
        <f t="shared" si="487"/>
        <v>62500</v>
      </c>
      <c r="AM4602">
        <f t="shared" si="488"/>
        <v>1562.5</v>
      </c>
      <c r="AN4602">
        <f t="shared" si="489"/>
        <v>15625</v>
      </c>
      <c r="AO4602">
        <f t="shared" si="490"/>
        <v>15.625</v>
      </c>
      <c r="AP4602">
        <f t="shared" si="491"/>
        <v>0.04</v>
      </c>
      <c r="AQ4602">
        <f>VLOOKUP(M4602,spp!A:H,8,FALSE)</f>
        <v>3.3</v>
      </c>
      <c r="AR4602" t="str">
        <f>VLOOKUP(M4602,spp!A:K,10,FALSE)</f>
        <v>Depredador</v>
      </c>
      <c r="AS4602" t="str">
        <f>VLOOKUP(M4602,spp!A:L,12,FALSE)</f>
        <v>LC</v>
      </c>
    </row>
    <row r="4603" spans="1:45" x14ac:dyDescent="0.3">
      <c r="A4603">
        <v>55</v>
      </c>
      <c r="B4603" s="2" t="s">
        <v>1176</v>
      </c>
      <c r="C4603" s="2" t="s">
        <v>1177</v>
      </c>
      <c r="D4603" s="2" t="s">
        <v>1190</v>
      </c>
      <c r="E4603" s="2" t="s">
        <v>985</v>
      </c>
      <c r="F4603">
        <v>3</v>
      </c>
      <c r="G4603" s="1">
        <v>41695</v>
      </c>
      <c r="H4603" s="61">
        <v>2014</v>
      </c>
      <c r="I4603" s="5" t="s">
        <v>1424</v>
      </c>
      <c r="K4603" s="66">
        <v>6</v>
      </c>
      <c r="L4603" t="str">
        <f t="shared" si="486"/>
        <v>Somero</v>
      </c>
      <c r="M4603" s="2" t="s">
        <v>1145</v>
      </c>
      <c r="N4603" t="str">
        <f>VLOOKUP(M4603,spp!A:B,2,FALSE)</f>
        <v>Ctenochaetus marginatus</v>
      </c>
      <c r="O4603">
        <f t="shared" si="485"/>
        <v>3</v>
      </c>
      <c r="U4603">
        <v>3</v>
      </c>
      <c r="AJ4603">
        <f>VLOOKUP(M4603,spp!A:C,3,FALSE)</f>
        <v>0.297619048</v>
      </c>
      <c r="AK4603">
        <f>VLOOKUP(M4603,spp!A:D,4,FALSE)</f>
        <v>3</v>
      </c>
      <c r="AL4603">
        <f t="shared" si="487"/>
        <v>38281.250048999995</v>
      </c>
      <c r="AM4603">
        <f t="shared" si="488"/>
        <v>957.03125122499989</v>
      </c>
      <c r="AN4603">
        <f t="shared" si="489"/>
        <v>9570.3125122499987</v>
      </c>
      <c r="AO4603">
        <f t="shared" si="490"/>
        <v>9.5703125122499983</v>
      </c>
      <c r="AP4603">
        <f t="shared" si="491"/>
        <v>0.06</v>
      </c>
      <c r="AQ4603">
        <f>VLOOKUP(M4603,spp!A:H,8,FALSE)</f>
        <v>2</v>
      </c>
      <c r="AR4603" t="str">
        <f>VLOOKUP(M4603,spp!A:K,10,FALSE)</f>
        <v>Herbívoro</v>
      </c>
      <c r="AS4603" t="str">
        <f>VLOOKUP(M4603,spp!A:L,12,FALSE)</f>
        <v>LC</v>
      </c>
    </row>
    <row r="4604" spans="1:45" x14ac:dyDescent="0.3">
      <c r="A4604">
        <v>55</v>
      </c>
      <c r="B4604" s="2" t="s">
        <v>1176</v>
      </c>
      <c r="C4604" s="2" t="s">
        <v>1177</v>
      </c>
      <c r="D4604" s="2" t="s">
        <v>1190</v>
      </c>
      <c r="E4604" s="2" t="s">
        <v>985</v>
      </c>
      <c r="F4604">
        <v>3</v>
      </c>
      <c r="G4604" s="1">
        <v>41695</v>
      </c>
      <c r="H4604" s="61">
        <v>2014</v>
      </c>
      <c r="I4604" s="5" t="s">
        <v>1424</v>
      </c>
      <c r="K4604" s="66">
        <v>6</v>
      </c>
      <c r="L4604" t="str">
        <f t="shared" si="486"/>
        <v>Somero</v>
      </c>
      <c r="M4604" s="2" t="s">
        <v>1022</v>
      </c>
      <c r="N4604" t="str">
        <f>VLOOKUP(M4604,spp!A:B,2,FALSE)</f>
        <v>Epinephelus labriformis</v>
      </c>
      <c r="O4604">
        <f t="shared" si="485"/>
        <v>1</v>
      </c>
      <c r="U4604">
        <v>1</v>
      </c>
      <c r="AJ4604">
        <f>VLOOKUP(M4604,spp!A:C,3,FALSE)</f>
        <v>3</v>
      </c>
      <c r="AK4604">
        <f>VLOOKUP(M4604,spp!A:D,4,FALSE)</f>
        <v>2.9</v>
      </c>
      <c r="AL4604">
        <f t="shared" si="487"/>
        <v>90140.213699006563</v>
      </c>
      <c r="AM4604">
        <f t="shared" si="488"/>
        <v>2253.5053424751641</v>
      </c>
      <c r="AN4604">
        <f t="shared" si="489"/>
        <v>22535.053424751641</v>
      </c>
      <c r="AO4604">
        <f t="shared" si="490"/>
        <v>22.535053424751641</v>
      </c>
      <c r="AP4604">
        <f t="shared" si="491"/>
        <v>0.02</v>
      </c>
      <c r="AQ4604">
        <f>VLOOKUP(M4604,spp!A:H,8,FALSE)</f>
        <v>4</v>
      </c>
      <c r="AR4604" t="str">
        <f>VLOOKUP(M4604,spp!A:K,10,FALSE)</f>
        <v>Depredador Tope</v>
      </c>
      <c r="AS4604" t="str">
        <f>VLOOKUP(M4604,spp!A:L,12,FALSE)</f>
        <v>LC</v>
      </c>
    </row>
    <row r="4605" spans="1:45" x14ac:dyDescent="0.3">
      <c r="A4605">
        <v>55</v>
      </c>
      <c r="B4605" s="2" t="s">
        <v>1176</v>
      </c>
      <c r="C4605" s="2" t="s">
        <v>1177</v>
      </c>
      <c r="D4605" s="2" t="s">
        <v>1190</v>
      </c>
      <c r="E4605" s="2" t="s">
        <v>985</v>
      </c>
      <c r="F4605">
        <v>3</v>
      </c>
      <c r="G4605" s="1">
        <v>41695</v>
      </c>
      <c r="H4605" s="61">
        <v>2014</v>
      </c>
      <c r="I4605" s="5" t="s">
        <v>1424</v>
      </c>
      <c r="K4605" s="66">
        <v>6</v>
      </c>
      <c r="L4605" t="str">
        <f t="shared" si="486"/>
        <v>Somero</v>
      </c>
      <c r="M4605" s="2" t="s">
        <v>1157</v>
      </c>
      <c r="N4605" t="str">
        <f>VLOOKUP(M4605,spp!A:B,2,FALSE)</f>
        <v>Mycteroperca olfax</v>
      </c>
      <c r="O4605">
        <f t="shared" si="485"/>
        <v>2</v>
      </c>
      <c r="U4605">
        <v>2</v>
      </c>
      <c r="AJ4605">
        <f>VLOOKUP(M4605,spp!A:C,3,FALSE)</f>
        <v>1</v>
      </c>
      <c r="AK4605">
        <f>VLOOKUP(M4605,spp!A:D,4,FALSE)</f>
        <v>3.06</v>
      </c>
      <c r="AL4605">
        <f t="shared" si="487"/>
        <v>106139.78690672141</v>
      </c>
      <c r="AM4605">
        <f t="shared" si="488"/>
        <v>2653.494672668035</v>
      </c>
      <c r="AN4605">
        <f t="shared" si="489"/>
        <v>26534.946726680351</v>
      </c>
      <c r="AO4605">
        <f t="shared" si="490"/>
        <v>26.534946726680353</v>
      </c>
      <c r="AP4605">
        <f t="shared" si="491"/>
        <v>0.04</v>
      </c>
      <c r="AQ4605">
        <f>VLOOKUP(M4605,spp!A:H,8,FALSE)</f>
        <v>4.5</v>
      </c>
      <c r="AR4605" t="str">
        <f>VLOOKUP(M4605,spp!A:K,10,FALSE)</f>
        <v>Depredador Tope</v>
      </c>
      <c r="AS4605" t="str">
        <f>VLOOKUP(M4605,spp!A:L,12,FALSE)</f>
        <v>VU</v>
      </c>
    </row>
    <row r="4606" spans="1:45" x14ac:dyDescent="0.3">
      <c r="A4606">
        <v>55</v>
      </c>
      <c r="B4606" s="2" t="s">
        <v>1176</v>
      </c>
      <c r="C4606" s="2" t="s">
        <v>1177</v>
      </c>
      <c r="D4606" s="2" t="s">
        <v>1190</v>
      </c>
      <c r="E4606" s="2" t="s">
        <v>985</v>
      </c>
      <c r="F4606">
        <v>4</v>
      </c>
      <c r="G4606" s="1">
        <v>41695</v>
      </c>
      <c r="H4606" s="61">
        <v>2014</v>
      </c>
      <c r="I4606" s="5" t="s">
        <v>1424</v>
      </c>
      <c r="K4606" s="66">
        <v>6</v>
      </c>
      <c r="L4606" t="str">
        <f t="shared" si="486"/>
        <v>Somero</v>
      </c>
      <c r="M4606" s="2" t="s">
        <v>1210</v>
      </c>
      <c r="N4606" t="str">
        <f>VLOOKUP(M4606,spp!A:B,2,FALSE)</f>
        <v>Chilomycterus reticulatus</v>
      </c>
      <c r="O4606">
        <f t="shared" si="485"/>
        <v>1</v>
      </c>
      <c r="T4606">
        <v>1</v>
      </c>
      <c r="AJ4606" t="str">
        <f>VLOOKUP(M4606,spp!A:C,3,FALSE)</f>
        <v>0.28499999999999998</v>
      </c>
      <c r="AK4606">
        <f>VLOOKUP(M4606,spp!A:D,4,FALSE)</f>
        <v>2</v>
      </c>
      <c r="AL4606">
        <f t="shared" si="487"/>
        <v>178.12499999999935</v>
      </c>
      <c r="AM4606">
        <f t="shared" si="488"/>
        <v>4.453124999999984</v>
      </c>
      <c r="AN4606">
        <f t="shared" si="489"/>
        <v>44.531249999999844</v>
      </c>
      <c r="AO4606">
        <f t="shared" si="490"/>
        <v>4.4531249999999842E-2</v>
      </c>
      <c r="AP4606">
        <f t="shared" si="491"/>
        <v>0.02</v>
      </c>
      <c r="AQ4606">
        <f>VLOOKUP(M4606,spp!A:H,8,FALSE)</f>
        <v>3.5</v>
      </c>
      <c r="AR4606" t="str">
        <f>VLOOKUP(M4606,spp!A:K,10,FALSE)</f>
        <v>Depredador</v>
      </c>
      <c r="AS4606" t="str">
        <f>VLOOKUP(M4606,spp!A:L,12,FALSE)</f>
        <v>NE</v>
      </c>
    </row>
    <row r="4607" spans="1:45" x14ac:dyDescent="0.3">
      <c r="A4607">
        <v>55</v>
      </c>
      <c r="B4607" s="2" t="s">
        <v>1176</v>
      </c>
      <c r="C4607" s="2" t="s">
        <v>1177</v>
      </c>
      <c r="D4607" s="2" t="s">
        <v>1190</v>
      </c>
      <c r="E4607" s="2" t="s">
        <v>985</v>
      </c>
      <c r="F4607">
        <v>4</v>
      </c>
      <c r="G4607" s="1">
        <v>41695</v>
      </c>
      <c r="H4607" s="61">
        <v>2014</v>
      </c>
      <c r="I4607" s="5" t="s">
        <v>1424</v>
      </c>
      <c r="K4607" s="66">
        <v>6</v>
      </c>
      <c r="L4607" t="str">
        <f t="shared" si="486"/>
        <v>Somero</v>
      </c>
      <c r="M4607" s="2" t="s">
        <v>1064</v>
      </c>
      <c r="N4607" t="str">
        <f>VLOOKUP(M4607,spp!A:B,2,FALSE)</f>
        <v>Zanclus cornutus</v>
      </c>
      <c r="O4607">
        <f t="shared" si="485"/>
        <v>5</v>
      </c>
      <c r="S4607">
        <v>4</v>
      </c>
      <c r="T4607">
        <v>1</v>
      </c>
      <c r="AJ4607">
        <f>VLOOKUP(M4607,spp!A:C,3,FALSE)</f>
        <v>1.47E-2</v>
      </c>
      <c r="AK4607">
        <f>VLOOKUP(M4607,spp!A:D,4,FALSE)</f>
        <v>3</v>
      </c>
      <c r="AL4607">
        <f t="shared" si="487"/>
        <v>544.81874999999991</v>
      </c>
      <c r="AM4607">
        <f t="shared" si="488"/>
        <v>13.620468749999997</v>
      </c>
      <c r="AN4607">
        <f t="shared" si="489"/>
        <v>136.20468749999998</v>
      </c>
      <c r="AO4607">
        <f t="shared" si="490"/>
        <v>0.13620468749999998</v>
      </c>
      <c r="AP4607">
        <f t="shared" si="491"/>
        <v>0.1</v>
      </c>
      <c r="AQ4607">
        <f>VLOOKUP(M4607,spp!A:H,8,FALSE)</f>
        <v>2.9</v>
      </c>
      <c r="AR4607" t="str">
        <f>VLOOKUP(M4607,spp!A:K,10,FALSE)</f>
        <v>Herbívoro</v>
      </c>
      <c r="AS4607" t="str">
        <f>VLOOKUP(M4607,spp!A:L,12,FALSE)</f>
        <v>NE</v>
      </c>
    </row>
    <row r="4608" spans="1:45" x14ac:dyDescent="0.3">
      <c r="A4608">
        <v>55</v>
      </c>
      <c r="B4608" s="2" t="s">
        <v>1176</v>
      </c>
      <c r="C4608" s="2" t="s">
        <v>1177</v>
      </c>
      <c r="D4608" s="2" t="s">
        <v>1190</v>
      </c>
      <c r="E4608" s="2" t="s">
        <v>985</v>
      </c>
      <c r="F4608">
        <v>4</v>
      </c>
      <c r="G4608" s="1">
        <v>41695</v>
      </c>
      <c r="H4608" s="61">
        <v>2014</v>
      </c>
      <c r="I4608" s="5" t="s">
        <v>1424</v>
      </c>
      <c r="K4608" s="66">
        <v>6</v>
      </c>
      <c r="L4608" t="str">
        <f t="shared" si="486"/>
        <v>Somero</v>
      </c>
      <c r="M4608" s="2" t="s">
        <v>1046</v>
      </c>
      <c r="N4608" t="str">
        <f>VLOOKUP(M4608,spp!A:B,2,FALSE)</f>
        <v>Arothron meleagris</v>
      </c>
      <c r="O4608">
        <f t="shared" si="485"/>
        <v>1</v>
      </c>
      <c r="T4608">
        <v>1</v>
      </c>
      <c r="AJ4608">
        <f>VLOOKUP(M4608,spp!A:C,3,FALSE)</f>
        <v>3</v>
      </c>
      <c r="AK4608">
        <f>VLOOKUP(M4608,spp!A:D,4,FALSE)</f>
        <v>2</v>
      </c>
      <c r="AL4608">
        <f t="shared" si="487"/>
        <v>1875</v>
      </c>
      <c r="AM4608">
        <f t="shared" si="488"/>
        <v>46.875</v>
      </c>
      <c r="AN4608">
        <f t="shared" si="489"/>
        <v>468.75</v>
      </c>
      <c r="AO4608">
        <f t="shared" si="490"/>
        <v>0.46875</v>
      </c>
      <c r="AP4608">
        <f t="shared" si="491"/>
        <v>0.02</v>
      </c>
      <c r="AQ4608">
        <f>VLOOKUP(M4608,spp!A:H,8,FALSE)</f>
        <v>3.4</v>
      </c>
      <c r="AR4608" t="str">
        <f>VLOOKUP(M4608,spp!A:K,10,FALSE)</f>
        <v>Depredador</v>
      </c>
      <c r="AS4608" t="str">
        <f>VLOOKUP(M4608,spp!A:L,12,FALSE)</f>
        <v>NE</v>
      </c>
    </row>
    <row r="4609" spans="1:45" x14ac:dyDescent="0.3">
      <c r="A4609">
        <v>55</v>
      </c>
      <c r="B4609" s="2" t="s">
        <v>1176</v>
      </c>
      <c r="C4609" s="2" t="s">
        <v>1177</v>
      </c>
      <c r="D4609" s="2" t="s">
        <v>1190</v>
      </c>
      <c r="E4609" s="2" t="s">
        <v>985</v>
      </c>
      <c r="F4609">
        <v>4</v>
      </c>
      <c r="G4609" s="1">
        <v>41695</v>
      </c>
      <c r="H4609" s="61">
        <v>2014</v>
      </c>
      <c r="I4609" s="5" t="s">
        <v>1424</v>
      </c>
      <c r="K4609" s="66">
        <v>6</v>
      </c>
      <c r="L4609" t="str">
        <f t="shared" si="486"/>
        <v>Somero</v>
      </c>
      <c r="M4609" s="2" t="s">
        <v>1066</v>
      </c>
      <c r="N4609" t="str">
        <f>VLOOKUP(M4609,spp!A:B,2,FALSE)</f>
        <v>Caranx melampygus</v>
      </c>
      <c r="O4609">
        <f t="shared" si="485"/>
        <v>2</v>
      </c>
      <c r="T4609">
        <v>2</v>
      </c>
      <c r="AJ4609">
        <f>VLOOKUP(M4609,spp!A:C,3,FALSE)</f>
        <v>2</v>
      </c>
      <c r="AK4609">
        <f>VLOOKUP(M4609,spp!A:D,4,FALSE)</f>
        <v>2</v>
      </c>
      <c r="AL4609">
        <f t="shared" si="487"/>
        <v>2500</v>
      </c>
      <c r="AM4609">
        <f t="shared" si="488"/>
        <v>62.5</v>
      </c>
      <c r="AN4609">
        <f t="shared" si="489"/>
        <v>625</v>
      </c>
      <c r="AO4609">
        <f t="shared" si="490"/>
        <v>0.625</v>
      </c>
      <c r="AP4609">
        <f t="shared" si="491"/>
        <v>0.04</v>
      </c>
      <c r="AQ4609">
        <f>VLOOKUP(M4609,spp!A:H,8,FALSE)</f>
        <v>4.5</v>
      </c>
      <c r="AR4609" t="str">
        <f>VLOOKUP(M4609,spp!A:K,10,FALSE)</f>
        <v>Depredador Tope</v>
      </c>
      <c r="AS4609" t="str">
        <f>VLOOKUP(M4609,spp!A:L,12,FALSE)</f>
        <v>NE</v>
      </c>
    </row>
    <row r="4610" spans="1:45" x14ac:dyDescent="0.3">
      <c r="A4610">
        <v>55</v>
      </c>
      <c r="B4610" s="2" t="s">
        <v>1176</v>
      </c>
      <c r="C4610" s="2" t="s">
        <v>1177</v>
      </c>
      <c r="D4610" s="2" t="s">
        <v>1190</v>
      </c>
      <c r="E4610" s="2" t="s">
        <v>985</v>
      </c>
      <c r="F4610">
        <v>4</v>
      </c>
      <c r="G4610" s="1">
        <v>41695</v>
      </c>
      <c r="H4610" s="61">
        <v>2014</v>
      </c>
      <c r="I4610" s="5" t="s">
        <v>1424</v>
      </c>
      <c r="K4610" s="66">
        <v>6</v>
      </c>
      <c r="L4610" t="str">
        <f t="shared" si="486"/>
        <v>Somero</v>
      </c>
      <c r="M4610" s="2" t="s">
        <v>1047</v>
      </c>
      <c r="N4610" t="str">
        <f>VLOOKUP(M4610,spp!A:B,2,FALSE)</f>
        <v>Scarus rubroviolaceus</v>
      </c>
      <c r="O4610">
        <f t="shared" si="485"/>
        <v>4</v>
      </c>
      <c r="U4610">
        <v>4</v>
      </c>
      <c r="AJ4610">
        <f>VLOOKUP(M4610,spp!A:C,3,FALSE)</f>
        <v>1</v>
      </c>
      <c r="AK4610">
        <f>VLOOKUP(M4610,spp!A:D,4,FALSE)</f>
        <v>3.109</v>
      </c>
      <c r="AL4610">
        <f t="shared" si="487"/>
        <v>252678.06429613938</v>
      </c>
      <c r="AM4610">
        <f t="shared" si="488"/>
        <v>6316.9516074034846</v>
      </c>
      <c r="AN4610">
        <f t="shared" si="489"/>
        <v>63169.516074034844</v>
      </c>
      <c r="AO4610">
        <f t="shared" si="490"/>
        <v>63.169516074034846</v>
      </c>
      <c r="AP4610">
        <f t="shared" si="491"/>
        <v>0.08</v>
      </c>
      <c r="AQ4610">
        <f>VLOOKUP(M4610,spp!A:H,8,FALSE)</f>
        <v>2</v>
      </c>
      <c r="AR4610" t="str">
        <f>VLOOKUP(M4610,spp!A:K,10,FALSE)</f>
        <v>Herbívoro</v>
      </c>
      <c r="AS4610" t="str">
        <f>VLOOKUP(M4610,spp!A:L,12,FALSE)</f>
        <v>LC</v>
      </c>
    </row>
    <row r="4611" spans="1:45" x14ac:dyDescent="0.3">
      <c r="A4611">
        <v>55</v>
      </c>
      <c r="B4611" s="2" t="s">
        <v>1176</v>
      </c>
      <c r="C4611" s="2" t="s">
        <v>1177</v>
      </c>
      <c r="D4611" s="2" t="s">
        <v>1190</v>
      </c>
      <c r="E4611" s="2" t="s">
        <v>985</v>
      </c>
      <c r="F4611">
        <v>4</v>
      </c>
      <c r="G4611" s="1">
        <v>41695</v>
      </c>
      <c r="H4611" s="61">
        <v>2014</v>
      </c>
      <c r="I4611" s="5" t="s">
        <v>1424</v>
      </c>
      <c r="K4611" s="66">
        <v>6</v>
      </c>
      <c r="L4611" t="str">
        <f t="shared" si="486"/>
        <v>Somero</v>
      </c>
      <c r="M4611" s="2" t="s">
        <v>1145</v>
      </c>
      <c r="N4611" t="str">
        <f>VLOOKUP(M4611,spp!A:B,2,FALSE)</f>
        <v>Ctenochaetus marginatus</v>
      </c>
      <c r="O4611">
        <f t="shared" si="485"/>
        <v>4</v>
      </c>
      <c r="T4611">
        <v>2</v>
      </c>
      <c r="U4611">
        <v>2</v>
      </c>
      <c r="AJ4611">
        <f>VLOOKUP(M4611,spp!A:C,3,FALSE)</f>
        <v>0.297619048</v>
      </c>
      <c r="AK4611">
        <f>VLOOKUP(M4611,spp!A:D,4,FALSE)</f>
        <v>3</v>
      </c>
      <c r="AL4611">
        <f t="shared" si="487"/>
        <v>34821.428615999997</v>
      </c>
      <c r="AM4611">
        <f t="shared" si="488"/>
        <v>870.53571539999996</v>
      </c>
      <c r="AN4611">
        <f t="shared" si="489"/>
        <v>8705.3571539999994</v>
      </c>
      <c r="AO4611">
        <f t="shared" si="490"/>
        <v>8.7053571539999997</v>
      </c>
      <c r="AP4611">
        <f t="shared" si="491"/>
        <v>0.08</v>
      </c>
      <c r="AQ4611">
        <f>VLOOKUP(M4611,spp!A:H,8,FALSE)</f>
        <v>2</v>
      </c>
      <c r="AR4611" t="str">
        <f>VLOOKUP(M4611,spp!A:K,10,FALSE)</f>
        <v>Herbívoro</v>
      </c>
      <c r="AS4611" t="str">
        <f>VLOOKUP(M4611,spp!A:L,12,FALSE)</f>
        <v>LC</v>
      </c>
    </row>
    <row r="4612" spans="1:45" x14ac:dyDescent="0.3">
      <c r="A4612">
        <v>55</v>
      </c>
      <c r="B4612" s="2" t="s">
        <v>1176</v>
      </c>
      <c r="C4612" s="2" t="s">
        <v>1177</v>
      </c>
      <c r="D4612" s="2" t="s">
        <v>1190</v>
      </c>
      <c r="E4612" s="2" t="s">
        <v>985</v>
      </c>
      <c r="F4612">
        <v>4</v>
      </c>
      <c r="G4612" s="1">
        <v>41695</v>
      </c>
      <c r="H4612" s="61">
        <v>2014</v>
      </c>
      <c r="I4612" s="5" t="s">
        <v>1424</v>
      </c>
      <c r="K4612" s="66">
        <v>6</v>
      </c>
      <c r="L4612" t="str">
        <f t="shared" si="486"/>
        <v>Somero</v>
      </c>
      <c r="M4612" s="2" t="s">
        <v>1038</v>
      </c>
      <c r="N4612" t="str">
        <f>VLOOKUP(M4612,spp!A:B,2,FALSE)</f>
        <v>Holacanthus passer</v>
      </c>
      <c r="O4612">
        <f t="shared" si="485"/>
        <v>1</v>
      </c>
      <c r="S4612">
        <v>1</v>
      </c>
      <c r="AJ4612">
        <f>VLOOKUP(M4612,spp!A:C,3,FALSE)</f>
        <v>2</v>
      </c>
      <c r="AK4612">
        <f>VLOOKUP(M4612,spp!A:D,4,FALSE)</f>
        <v>3</v>
      </c>
      <c r="AL4612">
        <f t="shared" si="487"/>
        <v>10718.75</v>
      </c>
      <c r="AM4612">
        <f t="shared" si="488"/>
        <v>267.96875</v>
      </c>
      <c r="AN4612">
        <f t="shared" si="489"/>
        <v>2679.6875</v>
      </c>
      <c r="AO4612">
        <f t="shared" si="490"/>
        <v>2.6796875</v>
      </c>
      <c r="AP4612">
        <f t="shared" si="491"/>
        <v>0.02</v>
      </c>
      <c r="AQ4612">
        <f>VLOOKUP(M4612,spp!A:H,8,FALSE)</f>
        <v>2.6</v>
      </c>
      <c r="AR4612" t="str">
        <f>VLOOKUP(M4612,spp!A:K,10,FALSE)</f>
        <v>Herbívoro</v>
      </c>
      <c r="AS4612" t="str">
        <f>VLOOKUP(M4612,spp!A:L,12,FALSE)</f>
        <v>LC</v>
      </c>
    </row>
    <row r="4613" spans="1:45" x14ac:dyDescent="0.3">
      <c r="A4613">
        <v>55</v>
      </c>
      <c r="B4613" s="2" t="s">
        <v>1176</v>
      </c>
      <c r="C4613" s="2" t="s">
        <v>1177</v>
      </c>
      <c r="D4613" s="2" t="s">
        <v>1190</v>
      </c>
      <c r="E4613" s="2" t="s">
        <v>985</v>
      </c>
      <c r="F4613">
        <v>4</v>
      </c>
      <c r="G4613" s="1">
        <v>41695</v>
      </c>
      <c r="H4613" s="61">
        <v>2014</v>
      </c>
      <c r="I4613" s="5" t="s">
        <v>1424</v>
      </c>
      <c r="K4613" s="66">
        <v>6</v>
      </c>
      <c r="L4613" t="str">
        <f t="shared" si="486"/>
        <v>Somero</v>
      </c>
      <c r="M4613" s="2" t="s">
        <v>1034</v>
      </c>
      <c r="N4613" t="str">
        <f>VLOOKUP(M4613,spp!A:B,2,FALSE)</f>
        <v>Acanthurus nigricans</v>
      </c>
      <c r="O4613">
        <f t="shared" si="485"/>
        <v>10</v>
      </c>
      <c r="S4613">
        <v>10</v>
      </c>
      <c r="AJ4613">
        <f>VLOOKUP(M4613,spp!A:C,3,FALSE)</f>
        <v>6</v>
      </c>
      <c r="AK4613">
        <f>VLOOKUP(M4613,spp!A:D,4,FALSE)</f>
        <v>2.669</v>
      </c>
      <c r="AL4613">
        <f t="shared" si="487"/>
        <v>124686.60566422503</v>
      </c>
      <c r="AM4613">
        <f t="shared" si="488"/>
        <v>3117.1651416056256</v>
      </c>
      <c r="AN4613">
        <f t="shared" si="489"/>
        <v>31171.651416056258</v>
      </c>
      <c r="AO4613">
        <f t="shared" si="490"/>
        <v>31.171651416056257</v>
      </c>
      <c r="AP4613">
        <f t="shared" si="491"/>
        <v>0.2</v>
      </c>
      <c r="AQ4613">
        <f>VLOOKUP(M4613,spp!A:H,8,FALSE)</f>
        <v>2</v>
      </c>
      <c r="AR4613" t="str">
        <f>VLOOKUP(M4613,spp!A:K,10,FALSE)</f>
        <v>Herbívoro</v>
      </c>
      <c r="AS4613" t="str">
        <f>VLOOKUP(M4613,spp!A:L,12,FALSE)</f>
        <v>LC</v>
      </c>
    </row>
    <row r="4614" spans="1:45" x14ac:dyDescent="0.3">
      <c r="A4614">
        <v>55</v>
      </c>
      <c r="B4614" s="2" t="s">
        <v>1176</v>
      </c>
      <c r="C4614" s="2" t="s">
        <v>1177</v>
      </c>
      <c r="D4614" s="2" t="s">
        <v>1190</v>
      </c>
      <c r="E4614" s="2" t="s">
        <v>985</v>
      </c>
      <c r="F4614">
        <v>4</v>
      </c>
      <c r="G4614" s="1">
        <v>41695</v>
      </c>
      <c r="H4614" s="61">
        <v>2014</v>
      </c>
      <c r="I4614" s="5" t="s">
        <v>1424</v>
      </c>
      <c r="K4614" s="66">
        <v>6</v>
      </c>
      <c r="L4614" t="str">
        <f t="shared" si="486"/>
        <v>Somero</v>
      </c>
      <c r="M4614" s="2" t="s">
        <v>1194</v>
      </c>
      <c r="N4614" t="str">
        <f>VLOOKUP(M4614,spp!A:B,2,FALSE)</f>
        <v>Stegastes arcifrons</v>
      </c>
      <c r="O4614">
        <f t="shared" si="485"/>
        <v>200</v>
      </c>
      <c r="P4614">
        <v>150</v>
      </c>
      <c r="Q4614">
        <v>50</v>
      </c>
      <c r="AJ4614">
        <f>VLOOKUP(M4614,spp!A:C,3,FALSE)</f>
        <v>3.49E-2</v>
      </c>
      <c r="AK4614">
        <f>VLOOKUP(M4614,spp!A:D,4,FALSE)</f>
        <v>2</v>
      </c>
      <c r="AL4614">
        <f t="shared" si="487"/>
        <v>130.875</v>
      </c>
      <c r="AM4614">
        <f t="shared" si="488"/>
        <v>3.2718750000000001</v>
      </c>
      <c r="AN4614">
        <f t="shared" si="489"/>
        <v>32.71875</v>
      </c>
      <c r="AO4614">
        <f t="shared" si="490"/>
        <v>3.2718749999999998E-2</v>
      </c>
      <c r="AP4614">
        <f t="shared" si="491"/>
        <v>4</v>
      </c>
      <c r="AQ4614">
        <f>VLOOKUP(M4614,spp!A:H,8,FALSE)</f>
        <v>2.97</v>
      </c>
      <c r="AR4614" t="str">
        <f>VLOOKUP(M4614,spp!A:K,10,FALSE)</f>
        <v>Herbívoro</v>
      </c>
      <c r="AS4614" t="str">
        <f>VLOOKUP(M4614,spp!A:L,12,FALSE)</f>
        <v>LC</v>
      </c>
    </row>
    <row r="4615" spans="1:45" x14ac:dyDescent="0.3">
      <c r="A4615">
        <v>55</v>
      </c>
      <c r="B4615" s="2" t="s">
        <v>1176</v>
      </c>
      <c r="C4615" s="2" t="s">
        <v>1177</v>
      </c>
      <c r="D4615" s="2" t="s">
        <v>1190</v>
      </c>
      <c r="E4615" s="2" t="s">
        <v>985</v>
      </c>
      <c r="F4615">
        <v>4</v>
      </c>
      <c r="G4615" s="1">
        <v>41695</v>
      </c>
      <c r="H4615" s="61">
        <v>2014</v>
      </c>
      <c r="I4615" s="5" t="s">
        <v>1424</v>
      </c>
      <c r="K4615" s="66">
        <v>6</v>
      </c>
      <c r="L4615" t="str">
        <f t="shared" si="486"/>
        <v>Somero</v>
      </c>
      <c r="M4615" s="2" t="s">
        <v>1195</v>
      </c>
      <c r="N4615" t="str">
        <f>VLOOKUP(M4615,spp!A:B,2,FALSE)</f>
        <v>Melichthys niger</v>
      </c>
      <c r="O4615">
        <f t="shared" si="485"/>
        <v>8</v>
      </c>
      <c r="T4615">
        <v>8</v>
      </c>
      <c r="AJ4615">
        <f>VLOOKUP(M4615,spp!A:C,3,FALSE)</f>
        <v>5</v>
      </c>
      <c r="AK4615">
        <f>VLOOKUP(M4615,spp!A:D,4,FALSE)</f>
        <v>3</v>
      </c>
      <c r="AL4615">
        <f t="shared" si="487"/>
        <v>625000</v>
      </c>
      <c r="AM4615">
        <f t="shared" si="488"/>
        <v>15625</v>
      </c>
      <c r="AN4615">
        <f t="shared" si="489"/>
        <v>156250</v>
      </c>
      <c r="AO4615">
        <f t="shared" si="490"/>
        <v>156.25</v>
      </c>
      <c r="AP4615">
        <f t="shared" si="491"/>
        <v>0.16</v>
      </c>
      <c r="AQ4615">
        <f>VLOOKUP(M4615,spp!A:H,8,FALSE)</f>
        <v>2.4</v>
      </c>
      <c r="AR4615" t="str">
        <f>VLOOKUP(M4615,spp!A:K,10,FALSE)</f>
        <v>Herbívoro</v>
      </c>
      <c r="AS4615" t="str">
        <f>VLOOKUP(M4615,spp!A:L,12,FALSE)</f>
        <v>NE</v>
      </c>
    </row>
    <row r="4616" spans="1:45" x14ac:dyDescent="0.3">
      <c r="A4616">
        <v>55</v>
      </c>
      <c r="B4616" s="2" t="s">
        <v>1176</v>
      </c>
      <c r="C4616" s="2" t="s">
        <v>1177</v>
      </c>
      <c r="D4616" s="2" t="s">
        <v>1190</v>
      </c>
      <c r="E4616" s="2" t="s">
        <v>985</v>
      </c>
      <c r="F4616">
        <v>4</v>
      </c>
      <c r="G4616" s="1">
        <v>41695</v>
      </c>
      <c r="H4616" s="61">
        <v>2014</v>
      </c>
      <c r="I4616" s="5" t="s">
        <v>1424</v>
      </c>
      <c r="K4616" s="66">
        <v>6</v>
      </c>
      <c r="L4616" t="str">
        <f t="shared" si="486"/>
        <v>Somero</v>
      </c>
      <c r="M4616" s="2" t="s">
        <v>1031</v>
      </c>
      <c r="N4616" t="str">
        <f>VLOOKUP(M4616,spp!A:B,2,FALSE)</f>
        <v>Ophioblennius steindachneri</v>
      </c>
      <c r="O4616">
        <f t="shared" si="485"/>
        <v>1</v>
      </c>
      <c r="T4616">
        <v>1</v>
      </c>
      <c r="AJ4616">
        <f>VLOOKUP(M4616,spp!A:C,3,FALSE)</f>
        <v>3</v>
      </c>
      <c r="AK4616">
        <f>VLOOKUP(M4616,spp!A:D,4,FALSE)</f>
        <v>2.379</v>
      </c>
      <c r="AL4616">
        <f t="shared" si="487"/>
        <v>6350.6844661935556</v>
      </c>
      <c r="AM4616">
        <f t="shared" si="488"/>
        <v>158.76711165483889</v>
      </c>
      <c r="AN4616">
        <f t="shared" si="489"/>
        <v>1587.6711165483889</v>
      </c>
      <c r="AO4616">
        <f t="shared" si="490"/>
        <v>1.587671116548389</v>
      </c>
      <c r="AP4616">
        <f t="shared" si="491"/>
        <v>0.02</v>
      </c>
      <c r="AQ4616">
        <f>VLOOKUP(M4616,spp!A:H,8,FALSE)</f>
        <v>2.7</v>
      </c>
      <c r="AR4616" t="str">
        <f>VLOOKUP(M4616,spp!A:K,10,FALSE)</f>
        <v>Herbívoro</v>
      </c>
      <c r="AS4616" t="str">
        <f>VLOOKUP(M4616,spp!A:L,12,FALSE)</f>
        <v>LC</v>
      </c>
    </row>
    <row r="4617" spans="1:45" x14ac:dyDescent="0.3">
      <c r="A4617">
        <v>55</v>
      </c>
      <c r="B4617" s="2" t="s">
        <v>1176</v>
      </c>
      <c r="C4617" s="2" t="s">
        <v>1177</v>
      </c>
      <c r="D4617" s="2" t="s">
        <v>1190</v>
      </c>
      <c r="E4617" s="2" t="s">
        <v>985</v>
      </c>
      <c r="F4617">
        <v>4</v>
      </c>
      <c r="G4617" s="1">
        <v>41695</v>
      </c>
      <c r="H4617" s="61">
        <v>2014</v>
      </c>
      <c r="I4617" s="5" t="s">
        <v>1424</v>
      </c>
      <c r="K4617" s="66">
        <v>6</v>
      </c>
      <c r="L4617" t="str">
        <f t="shared" si="486"/>
        <v>Somero</v>
      </c>
      <c r="M4617" s="2" t="s">
        <v>1081</v>
      </c>
      <c r="N4617" t="str">
        <f>VLOOKUP(M4617,spp!A:B,2,FALSE)</f>
        <v>Triaenodon obesus</v>
      </c>
      <c r="O4617">
        <f t="shared" si="485"/>
        <v>4</v>
      </c>
      <c r="Z4617">
        <v>1</v>
      </c>
      <c r="AB4617">
        <v>3</v>
      </c>
      <c r="AJ4617">
        <f>VLOOKUP(M4617,spp!A:C,3,FALSE)</f>
        <v>1.5E-3</v>
      </c>
      <c r="AK4617">
        <f>VLOOKUP(M4617,spp!A:D,4,FALSE)</f>
        <v>3</v>
      </c>
      <c r="AL4617">
        <f t="shared" si="487"/>
        <v>7328.4140625</v>
      </c>
      <c r="AM4617">
        <f t="shared" si="488"/>
        <v>183.21035156249999</v>
      </c>
      <c r="AN4617">
        <f t="shared" si="489"/>
        <v>1832.103515625</v>
      </c>
      <c r="AO4617">
        <f t="shared" si="490"/>
        <v>1.8321035156250001</v>
      </c>
      <c r="AP4617">
        <f t="shared" si="491"/>
        <v>0.08</v>
      </c>
      <c r="AQ4617">
        <f>VLOOKUP(M4617,spp!A:H,8,FALSE)</f>
        <v>4.2</v>
      </c>
      <c r="AR4617" t="str">
        <f>VLOOKUP(M4617,spp!A:K,10,FALSE)</f>
        <v>Depredador Tope</v>
      </c>
      <c r="AS4617" t="str">
        <f>VLOOKUP(M4617,spp!A:L,12,FALSE)</f>
        <v>NT</v>
      </c>
    </row>
    <row r="4618" spans="1:45" x14ac:dyDescent="0.3">
      <c r="A4618">
        <v>55</v>
      </c>
      <c r="B4618" s="2" t="s">
        <v>1176</v>
      </c>
      <c r="C4618" s="2" t="s">
        <v>1177</v>
      </c>
      <c r="D4618" s="2" t="s">
        <v>1190</v>
      </c>
      <c r="E4618" s="2" t="s">
        <v>985</v>
      </c>
      <c r="F4618">
        <v>4</v>
      </c>
      <c r="G4618" s="1">
        <v>41695</v>
      </c>
      <c r="H4618" s="61">
        <v>2014</v>
      </c>
      <c r="I4618" s="5" t="s">
        <v>1424</v>
      </c>
      <c r="K4618" s="66">
        <v>6</v>
      </c>
      <c r="L4618" t="str">
        <f t="shared" si="486"/>
        <v>Somero</v>
      </c>
      <c r="M4618" s="2" t="s">
        <v>1080</v>
      </c>
      <c r="N4618" t="str">
        <f>VLOOKUP(M4618,spp!A:B,2,FALSE)</f>
        <v>Aulostomus chinensis</v>
      </c>
      <c r="O4618">
        <f t="shared" si="485"/>
        <v>2</v>
      </c>
      <c r="Z4618">
        <v>2</v>
      </c>
      <c r="AJ4618">
        <f>VLOOKUP(M4618,spp!A:C,3,FALSE)</f>
        <v>2</v>
      </c>
      <c r="AK4618">
        <f>VLOOKUP(M4618,spp!A:D,4,FALSE)</f>
        <v>3</v>
      </c>
      <c r="AL4618">
        <f t="shared" si="487"/>
        <v>2456500</v>
      </c>
      <c r="AM4618">
        <f t="shared" si="488"/>
        <v>61412.5</v>
      </c>
      <c r="AN4618">
        <f t="shared" si="489"/>
        <v>614125</v>
      </c>
      <c r="AO4618">
        <f t="shared" si="490"/>
        <v>614.125</v>
      </c>
      <c r="AP4618">
        <f t="shared" si="491"/>
        <v>0.04</v>
      </c>
      <c r="AQ4618">
        <f>VLOOKUP(M4618,spp!A:H,8,FALSE)</f>
        <v>3.9</v>
      </c>
      <c r="AR4618" t="str">
        <f>VLOOKUP(M4618,spp!A:K,10,FALSE)</f>
        <v>Depredador</v>
      </c>
      <c r="AS4618" t="str">
        <f>VLOOKUP(M4618,spp!A:L,12,FALSE)</f>
        <v>NE</v>
      </c>
    </row>
    <row r="4619" spans="1:45" x14ac:dyDescent="0.3">
      <c r="A4619">
        <v>55</v>
      </c>
      <c r="B4619" s="2" t="s">
        <v>1176</v>
      </c>
      <c r="C4619" s="2" t="s">
        <v>1177</v>
      </c>
      <c r="D4619" s="2" t="s">
        <v>1190</v>
      </c>
      <c r="E4619" s="2" t="s">
        <v>985</v>
      </c>
      <c r="F4619">
        <v>4</v>
      </c>
      <c r="G4619" s="1">
        <v>41695</v>
      </c>
      <c r="H4619" s="61">
        <v>2014</v>
      </c>
      <c r="I4619" s="5" t="s">
        <v>1424</v>
      </c>
      <c r="K4619" s="66">
        <v>6</v>
      </c>
      <c r="L4619" t="str">
        <f t="shared" si="486"/>
        <v>Somero</v>
      </c>
      <c r="M4619" s="2" t="s">
        <v>1141</v>
      </c>
      <c r="N4619" t="str">
        <f>VLOOKUP(M4619,spp!A:B,2,FALSE)</f>
        <v>Halichoeres discolor</v>
      </c>
      <c r="O4619">
        <f t="shared" si="485"/>
        <v>80</v>
      </c>
      <c r="Q4619">
        <v>80</v>
      </c>
      <c r="AJ4619">
        <f>VLOOKUP(M4619,spp!A:C,3,FALSE)</f>
        <v>0.01</v>
      </c>
      <c r="AK4619">
        <f>VLOOKUP(M4619,spp!A:D,4,FALSE)</f>
        <v>3.04</v>
      </c>
      <c r="AL4619">
        <f t="shared" si="487"/>
        <v>365.82739768189742</v>
      </c>
      <c r="AM4619">
        <f t="shared" si="488"/>
        <v>9.1456849420474349</v>
      </c>
      <c r="AN4619">
        <f t="shared" si="489"/>
        <v>91.456849420474356</v>
      </c>
      <c r="AO4619">
        <f t="shared" si="490"/>
        <v>9.1456849420474357E-2</v>
      </c>
      <c r="AP4619">
        <f t="shared" si="491"/>
        <v>1.6</v>
      </c>
      <c r="AQ4619">
        <f>VLOOKUP(M4619,spp!A:H,8,FALSE)</f>
        <v>3.4</v>
      </c>
      <c r="AR4619" t="str">
        <f>VLOOKUP(M4619,spp!A:K,10,FALSE)</f>
        <v>Depredador</v>
      </c>
      <c r="AS4619" t="str">
        <f>VLOOKUP(M4619,spp!A:L,12,FALSE)</f>
        <v>VU</v>
      </c>
    </row>
    <row r="4620" spans="1:45" x14ac:dyDescent="0.3">
      <c r="A4620">
        <v>55</v>
      </c>
      <c r="B4620" s="2" t="s">
        <v>1176</v>
      </c>
      <c r="C4620" s="2" t="s">
        <v>1177</v>
      </c>
      <c r="D4620" s="2" t="s">
        <v>1190</v>
      </c>
      <c r="E4620" s="2" t="s">
        <v>985</v>
      </c>
      <c r="F4620">
        <v>4</v>
      </c>
      <c r="G4620" s="1">
        <v>41695</v>
      </c>
      <c r="H4620" s="61">
        <v>2014</v>
      </c>
      <c r="I4620" s="5" t="s">
        <v>1424</v>
      </c>
      <c r="K4620" s="66">
        <v>6</v>
      </c>
      <c r="L4620" t="str">
        <f t="shared" si="486"/>
        <v>Somero</v>
      </c>
      <c r="M4620" s="2" t="s">
        <v>1062</v>
      </c>
      <c r="N4620" t="str">
        <f>VLOOKUP(M4620,spp!A:B,2,FALSE)</f>
        <v>Paranthias colonus</v>
      </c>
      <c r="O4620">
        <f t="shared" si="485"/>
        <v>3</v>
      </c>
      <c r="T4620">
        <v>3</v>
      </c>
      <c r="AJ4620">
        <f>VLOOKUP(M4620,spp!A:C,3,FALSE)</f>
        <v>1.485E-2</v>
      </c>
      <c r="AK4620">
        <f>VLOOKUP(M4620,spp!A:D,4,FALSE)</f>
        <v>2</v>
      </c>
      <c r="AL4620">
        <f t="shared" si="487"/>
        <v>27.84375</v>
      </c>
      <c r="AM4620">
        <f t="shared" si="488"/>
        <v>0.69609374999999996</v>
      </c>
      <c r="AN4620">
        <f t="shared" si="489"/>
        <v>6.9609375</v>
      </c>
      <c r="AO4620">
        <f t="shared" si="490"/>
        <v>6.9609375000000001E-3</v>
      </c>
      <c r="AP4620">
        <f t="shared" si="491"/>
        <v>0.06</v>
      </c>
      <c r="AQ4620">
        <f>VLOOKUP(M4620,spp!A:H,8,FALSE)</f>
        <v>3.8</v>
      </c>
      <c r="AR4620" t="str">
        <f>VLOOKUP(M4620,spp!A:K,10,FALSE)</f>
        <v>Planctívoro</v>
      </c>
      <c r="AS4620" t="str">
        <f>VLOOKUP(M4620,spp!A:L,12,FALSE)</f>
        <v>LC</v>
      </c>
    </row>
    <row r="4621" spans="1:45" x14ac:dyDescent="0.3">
      <c r="A4621">
        <v>52</v>
      </c>
      <c r="B4621" t="str">
        <f>VLOOKUP($A4621,[1]Sitios!$A:$G,4,FALSE)</f>
        <v>ACMIC</v>
      </c>
      <c r="C4621" t="str">
        <f>VLOOKUP($A4621,[1]Sitios!$A:$G,5,FALSE)</f>
        <v>Isla del Coco</v>
      </c>
      <c r="D4621" s="2" t="str">
        <f>VLOOKUP($A4621,[1]Sitios!$A:$G,6,FALSE)</f>
        <v>Isla Vikinga o Cáscara</v>
      </c>
      <c r="E4621" t="s">
        <v>985</v>
      </c>
      <c r="F4621">
        <v>1</v>
      </c>
      <c r="G4621" s="69">
        <v>41697</v>
      </c>
      <c r="H4621" s="42">
        <v>2014</v>
      </c>
      <c r="I4621" s="1" t="s">
        <v>1424</v>
      </c>
      <c r="K4621" s="66">
        <v>9</v>
      </c>
      <c r="L4621" t="str">
        <f t="shared" si="486"/>
        <v>Profundo</v>
      </c>
      <c r="M4621" s="2" t="s">
        <v>1028</v>
      </c>
      <c r="N4621" t="str">
        <f>VLOOKUP(M4621,spp!A:B,2,FALSE)</f>
        <v>Thalassoma lucasanum</v>
      </c>
      <c r="O4621">
        <f t="shared" si="485"/>
        <v>40</v>
      </c>
      <c r="P4621">
        <v>40</v>
      </c>
      <c r="AJ4621">
        <f>VLOOKUP(M4621,spp!A:C,3,FALSE)</f>
        <v>1.261E-2</v>
      </c>
      <c r="AK4621">
        <f>VLOOKUP(M4621,spp!A:D,4,FALSE)</f>
        <v>2</v>
      </c>
      <c r="AL4621">
        <f t="shared" si="487"/>
        <v>3.1524999999999999</v>
      </c>
      <c r="AM4621">
        <f t="shared" si="488"/>
        <v>7.8812499999999994E-2</v>
      </c>
      <c r="AN4621">
        <f t="shared" si="489"/>
        <v>0.78812499999999996</v>
      </c>
      <c r="AO4621">
        <f t="shared" si="490"/>
        <v>7.8812499999999998E-4</v>
      </c>
      <c r="AP4621">
        <f t="shared" si="491"/>
        <v>0.8</v>
      </c>
      <c r="AQ4621">
        <f>VLOOKUP(M4621,spp!A:H,8,FALSE)</f>
        <v>3.5</v>
      </c>
      <c r="AR4621" t="str">
        <f>VLOOKUP(M4621,spp!A:K,10,FALSE)</f>
        <v>Depredador</v>
      </c>
      <c r="AS4621" t="str">
        <f>VLOOKUP(M4621,spp!A:L,12,FALSE)</f>
        <v>LC</v>
      </c>
    </row>
    <row r="4622" spans="1:45" x14ac:dyDescent="0.3">
      <c r="A4622">
        <v>52</v>
      </c>
      <c r="B4622" t="str">
        <f>VLOOKUP($A4622,[1]Sitios!$A:$G,4,FALSE)</f>
        <v>ACMIC</v>
      </c>
      <c r="C4622" t="str">
        <f>VLOOKUP($A4622,[1]Sitios!$A:$G,5,FALSE)</f>
        <v>Isla del Coco</v>
      </c>
      <c r="D4622" s="2" t="str">
        <f>VLOOKUP($A4622,[1]Sitios!$A:$G,6,FALSE)</f>
        <v>Isla Vikinga o Cáscara</v>
      </c>
      <c r="E4622" t="s">
        <v>985</v>
      </c>
      <c r="F4622">
        <v>1</v>
      </c>
      <c r="G4622" s="69">
        <v>41697</v>
      </c>
      <c r="H4622" s="42">
        <v>2014</v>
      </c>
      <c r="I4622" s="1" t="s">
        <v>1424</v>
      </c>
      <c r="K4622" s="66">
        <v>9</v>
      </c>
      <c r="L4622" t="str">
        <f t="shared" si="486"/>
        <v>Profundo</v>
      </c>
      <c r="M4622" s="2" t="s">
        <v>1064</v>
      </c>
      <c r="N4622" t="str">
        <f>VLOOKUP(M4622,spp!A:B,2,FALSE)</f>
        <v>Zanclus cornutus</v>
      </c>
      <c r="O4622">
        <f t="shared" si="485"/>
        <v>4</v>
      </c>
      <c r="P4622">
        <v>4</v>
      </c>
      <c r="AJ4622">
        <f>VLOOKUP(M4622,spp!A:C,3,FALSE)</f>
        <v>1.47E-2</v>
      </c>
      <c r="AK4622">
        <f>VLOOKUP(M4622,spp!A:D,4,FALSE)</f>
        <v>3</v>
      </c>
      <c r="AL4622">
        <f t="shared" si="487"/>
        <v>0.91874999999999996</v>
      </c>
      <c r="AM4622">
        <f t="shared" si="488"/>
        <v>2.296875E-2</v>
      </c>
      <c r="AN4622">
        <f t="shared" si="489"/>
        <v>0.22968749999999999</v>
      </c>
      <c r="AO4622">
        <f t="shared" si="490"/>
        <v>2.2968749999999999E-4</v>
      </c>
      <c r="AP4622">
        <f t="shared" si="491"/>
        <v>0.08</v>
      </c>
      <c r="AQ4622">
        <f>VLOOKUP(M4622,spp!A:H,8,FALSE)</f>
        <v>2.9</v>
      </c>
      <c r="AR4622" t="str">
        <f>VLOOKUP(M4622,spp!A:K,10,FALSE)</f>
        <v>Herbívoro</v>
      </c>
      <c r="AS4622" t="str">
        <f>VLOOKUP(M4622,spp!A:L,12,FALSE)</f>
        <v>NE</v>
      </c>
    </row>
    <row r="4623" spans="1:45" x14ac:dyDescent="0.3">
      <c r="A4623">
        <v>52</v>
      </c>
      <c r="B4623" t="str">
        <f>VLOOKUP($A4623,[1]Sitios!$A:$G,4,FALSE)</f>
        <v>ACMIC</v>
      </c>
      <c r="C4623" t="str">
        <f>VLOOKUP($A4623,[1]Sitios!$A:$G,5,FALSE)</f>
        <v>Isla del Coco</v>
      </c>
      <c r="D4623" s="2" t="str">
        <f>VLOOKUP($A4623,[1]Sitios!$A:$G,6,FALSE)</f>
        <v>Isla Vikinga o Cáscara</v>
      </c>
      <c r="E4623" t="s">
        <v>985</v>
      </c>
      <c r="F4623">
        <v>1</v>
      </c>
      <c r="G4623" s="69">
        <v>41697</v>
      </c>
      <c r="H4623" s="42">
        <v>2014</v>
      </c>
      <c r="I4623" s="1" t="s">
        <v>1424</v>
      </c>
      <c r="K4623" s="66">
        <v>9</v>
      </c>
      <c r="L4623" t="str">
        <f t="shared" si="486"/>
        <v>Profundo</v>
      </c>
      <c r="M4623" s="2" t="s">
        <v>1062</v>
      </c>
      <c r="N4623" t="str">
        <f>VLOOKUP(M4623,spp!A:B,2,FALSE)</f>
        <v>Paranthias colonus</v>
      </c>
      <c r="O4623">
        <f t="shared" si="485"/>
        <v>50</v>
      </c>
      <c r="S4623">
        <v>50</v>
      </c>
      <c r="AJ4623">
        <f>VLOOKUP(M4623,spp!A:C,3,FALSE)</f>
        <v>1.485E-2</v>
      </c>
      <c r="AK4623">
        <f>VLOOKUP(M4623,spp!A:D,4,FALSE)</f>
        <v>2</v>
      </c>
      <c r="AL4623">
        <f t="shared" si="487"/>
        <v>227.390625</v>
      </c>
      <c r="AM4623">
        <f t="shared" si="488"/>
        <v>5.6847656249999998</v>
      </c>
      <c r="AN4623">
        <f t="shared" si="489"/>
        <v>56.84765625</v>
      </c>
      <c r="AO4623">
        <f t="shared" si="490"/>
        <v>5.6847656250000003E-2</v>
      </c>
      <c r="AP4623">
        <f t="shared" si="491"/>
        <v>1</v>
      </c>
      <c r="AQ4623">
        <f>VLOOKUP(M4623,spp!A:H,8,FALSE)</f>
        <v>3.8</v>
      </c>
      <c r="AR4623" t="str">
        <f>VLOOKUP(M4623,spp!A:K,10,FALSE)</f>
        <v>Planctívoro</v>
      </c>
      <c r="AS4623" t="str">
        <f>VLOOKUP(M4623,spp!A:L,12,FALSE)</f>
        <v>LC</v>
      </c>
    </row>
    <row r="4624" spans="1:45" x14ac:dyDescent="0.3">
      <c r="A4624">
        <v>52</v>
      </c>
      <c r="B4624" t="str">
        <f>VLOOKUP($A4624,[1]Sitios!$A:$G,4,FALSE)</f>
        <v>ACMIC</v>
      </c>
      <c r="C4624" t="str">
        <f>VLOOKUP($A4624,[1]Sitios!$A:$G,5,FALSE)</f>
        <v>Isla del Coco</v>
      </c>
      <c r="D4624" s="2" t="str">
        <f>VLOOKUP($A4624,[1]Sitios!$A:$G,6,FALSE)</f>
        <v>Isla Vikinga o Cáscara</v>
      </c>
      <c r="E4624" t="s">
        <v>985</v>
      </c>
      <c r="F4624">
        <v>1</v>
      </c>
      <c r="G4624" s="69">
        <v>41697</v>
      </c>
      <c r="H4624" s="42">
        <v>2014</v>
      </c>
      <c r="I4624" s="1" t="s">
        <v>1424</v>
      </c>
      <c r="K4624" s="66">
        <v>9</v>
      </c>
      <c r="L4624" t="str">
        <f t="shared" si="486"/>
        <v>Profundo</v>
      </c>
      <c r="M4624" s="2" t="s">
        <v>1208</v>
      </c>
      <c r="N4624" t="str">
        <f>VLOOKUP(M4624,spp!A:B,2,FALSE)</f>
        <v>Aluterus scriptus</v>
      </c>
      <c r="O4624">
        <f t="shared" si="485"/>
        <v>1</v>
      </c>
      <c r="U4624">
        <v>1</v>
      </c>
      <c r="AJ4624" t="str">
        <f>VLOOKUP(M4624,spp!A:C,3,FALSE)</f>
        <v>0.82299999999999995</v>
      </c>
      <c r="AK4624">
        <f>VLOOKUP(M4624,spp!A:D,4,FALSE)</f>
        <v>1</v>
      </c>
      <c r="AL4624">
        <f t="shared" si="487"/>
        <v>28.804999999999964</v>
      </c>
      <c r="AM4624">
        <f t="shared" si="488"/>
        <v>0.72012499999999913</v>
      </c>
      <c r="AN4624">
        <f t="shared" si="489"/>
        <v>7.201249999999991</v>
      </c>
      <c r="AO4624">
        <f t="shared" si="490"/>
        <v>7.2012499999999906E-3</v>
      </c>
      <c r="AP4624">
        <f t="shared" si="491"/>
        <v>0.02</v>
      </c>
      <c r="AQ4624">
        <f>VLOOKUP(M4624,spp!A:H,8,FALSE)</f>
        <v>2.8</v>
      </c>
      <c r="AR4624" t="str">
        <f>VLOOKUP(M4624,spp!A:K,10,FALSE)</f>
        <v>Herbívoro</v>
      </c>
      <c r="AS4624" t="str">
        <f>VLOOKUP(M4624,spp!A:L,12,FALSE)</f>
        <v>NE</v>
      </c>
    </row>
    <row r="4625" spans="1:45" x14ac:dyDescent="0.3">
      <c r="A4625">
        <v>52</v>
      </c>
      <c r="B4625" t="str">
        <f>VLOOKUP($A4625,[1]Sitios!$A:$G,4,FALSE)</f>
        <v>ACMIC</v>
      </c>
      <c r="C4625" t="str">
        <f>VLOOKUP($A4625,[1]Sitios!$A:$G,5,FALSE)</f>
        <v>Isla del Coco</v>
      </c>
      <c r="D4625" s="2" t="str">
        <f>VLOOKUP($A4625,[1]Sitios!$A:$G,6,FALSE)</f>
        <v>Isla Vikinga o Cáscara</v>
      </c>
      <c r="E4625" t="s">
        <v>985</v>
      </c>
      <c r="F4625">
        <v>1</v>
      </c>
      <c r="G4625" s="69">
        <v>41697</v>
      </c>
      <c r="H4625" s="42">
        <v>2014</v>
      </c>
      <c r="I4625" s="1" t="s">
        <v>1424</v>
      </c>
      <c r="K4625" s="66">
        <v>9</v>
      </c>
      <c r="L4625" t="str">
        <f t="shared" si="486"/>
        <v>Profundo</v>
      </c>
      <c r="M4625" s="2" t="s">
        <v>1046</v>
      </c>
      <c r="N4625" t="str">
        <f>VLOOKUP(M4625,spp!A:B,2,FALSE)</f>
        <v>Arothron meleagris</v>
      </c>
      <c r="O4625">
        <f t="shared" si="485"/>
        <v>2</v>
      </c>
      <c r="T4625">
        <v>2</v>
      </c>
      <c r="AJ4625">
        <f>VLOOKUP(M4625,spp!A:C,3,FALSE)</f>
        <v>3</v>
      </c>
      <c r="AK4625">
        <f>VLOOKUP(M4625,spp!A:D,4,FALSE)</f>
        <v>2</v>
      </c>
      <c r="AL4625">
        <f t="shared" si="487"/>
        <v>3750</v>
      </c>
      <c r="AM4625">
        <f t="shared" si="488"/>
        <v>93.75</v>
      </c>
      <c r="AN4625">
        <f t="shared" si="489"/>
        <v>937.5</v>
      </c>
      <c r="AO4625">
        <f t="shared" si="490"/>
        <v>0.9375</v>
      </c>
      <c r="AP4625">
        <f t="shared" si="491"/>
        <v>0.04</v>
      </c>
      <c r="AQ4625">
        <f>VLOOKUP(M4625,spp!A:H,8,FALSE)</f>
        <v>3.4</v>
      </c>
      <c r="AR4625" t="str">
        <f>VLOOKUP(M4625,spp!A:K,10,FALSE)</f>
        <v>Depredador</v>
      </c>
      <c r="AS4625" t="str">
        <f>VLOOKUP(M4625,spp!A:L,12,FALSE)</f>
        <v>NE</v>
      </c>
    </row>
    <row r="4626" spans="1:45" x14ac:dyDescent="0.3">
      <c r="A4626">
        <v>52</v>
      </c>
      <c r="B4626" t="str">
        <f>VLOOKUP($A4626,[1]Sitios!$A:$G,4,FALSE)</f>
        <v>ACMIC</v>
      </c>
      <c r="C4626" t="str">
        <f>VLOOKUP($A4626,[1]Sitios!$A:$G,5,FALSE)</f>
        <v>Isla del Coco</v>
      </c>
      <c r="D4626" s="2" t="str">
        <f>VLOOKUP($A4626,[1]Sitios!$A:$G,6,FALSE)</f>
        <v>Isla Vikinga o Cáscara</v>
      </c>
      <c r="E4626" t="s">
        <v>985</v>
      </c>
      <c r="F4626">
        <v>1</v>
      </c>
      <c r="G4626" s="69">
        <v>41697</v>
      </c>
      <c r="H4626" s="42">
        <v>2014</v>
      </c>
      <c r="I4626" s="1" t="s">
        <v>1424</v>
      </c>
      <c r="K4626" s="66">
        <v>9</v>
      </c>
      <c r="L4626" t="str">
        <f t="shared" si="486"/>
        <v>Profundo</v>
      </c>
      <c r="M4626" s="2" t="s">
        <v>1040</v>
      </c>
      <c r="N4626" t="str">
        <f>VLOOKUP(M4626,spp!A:B,2,FALSE)</f>
        <v>Sufflamen verres</v>
      </c>
      <c r="O4626">
        <f t="shared" si="485"/>
        <v>4</v>
      </c>
      <c r="S4626">
        <v>4</v>
      </c>
      <c r="AJ4626">
        <f>VLOOKUP(M4626,spp!A:C,3,FALSE)</f>
        <v>2</v>
      </c>
      <c r="AK4626">
        <f>VLOOKUP(M4626,spp!A:D,4,FALSE)</f>
        <v>3</v>
      </c>
      <c r="AL4626">
        <f t="shared" si="487"/>
        <v>42875</v>
      </c>
      <c r="AM4626">
        <f t="shared" si="488"/>
        <v>1071.875</v>
      </c>
      <c r="AN4626">
        <f t="shared" si="489"/>
        <v>10718.75</v>
      </c>
      <c r="AO4626">
        <f t="shared" si="490"/>
        <v>10.71875</v>
      </c>
      <c r="AP4626">
        <f t="shared" si="491"/>
        <v>0.08</v>
      </c>
      <c r="AQ4626">
        <f>VLOOKUP(M4626,spp!A:H,8,FALSE)</f>
        <v>3.3</v>
      </c>
      <c r="AR4626" t="str">
        <f>VLOOKUP(M4626,spp!A:K,10,FALSE)</f>
        <v>Depredador</v>
      </c>
      <c r="AS4626" t="str">
        <f>VLOOKUP(M4626,spp!A:L,12,FALSE)</f>
        <v>LC</v>
      </c>
    </row>
    <row r="4627" spans="1:45" x14ac:dyDescent="0.3">
      <c r="A4627">
        <v>52</v>
      </c>
      <c r="B4627" t="str">
        <f>VLOOKUP($A4627,[1]Sitios!$A:$G,4,FALSE)</f>
        <v>ACMIC</v>
      </c>
      <c r="C4627" t="str">
        <f>VLOOKUP($A4627,[1]Sitios!$A:$G,5,FALSE)</f>
        <v>Isla del Coco</v>
      </c>
      <c r="D4627" s="2" t="str">
        <f>VLOOKUP($A4627,[1]Sitios!$A:$G,6,FALSE)</f>
        <v>Isla Vikinga o Cáscara</v>
      </c>
      <c r="E4627" t="s">
        <v>985</v>
      </c>
      <c r="F4627">
        <v>1</v>
      </c>
      <c r="G4627" s="69">
        <v>41697</v>
      </c>
      <c r="H4627" s="42">
        <v>2014</v>
      </c>
      <c r="I4627" s="1" t="s">
        <v>1424</v>
      </c>
      <c r="K4627" s="66">
        <v>9</v>
      </c>
      <c r="L4627" t="str">
        <f t="shared" si="486"/>
        <v>Profundo</v>
      </c>
      <c r="M4627" s="2" t="s">
        <v>1080</v>
      </c>
      <c r="N4627" t="str">
        <f>VLOOKUP(M4627,spp!A:B,2,FALSE)</f>
        <v>Aulostomus chinensis</v>
      </c>
      <c r="O4627">
        <f t="shared" si="485"/>
        <v>3</v>
      </c>
      <c r="W4627">
        <v>3</v>
      </c>
      <c r="AJ4627">
        <f>VLOOKUP(M4627,spp!A:C,3,FALSE)</f>
        <v>2</v>
      </c>
      <c r="AK4627">
        <f>VLOOKUP(M4627,spp!A:D,4,FALSE)</f>
        <v>3</v>
      </c>
      <c r="AL4627">
        <f t="shared" si="487"/>
        <v>998250</v>
      </c>
      <c r="AM4627">
        <f t="shared" si="488"/>
        <v>24956.25</v>
      </c>
      <c r="AN4627">
        <f t="shared" si="489"/>
        <v>249562.5</v>
      </c>
      <c r="AO4627">
        <f t="shared" si="490"/>
        <v>249.5625</v>
      </c>
      <c r="AP4627">
        <f t="shared" si="491"/>
        <v>0.06</v>
      </c>
      <c r="AQ4627">
        <f>VLOOKUP(M4627,spp!A:H,8,FALSE)</f>
        <v>3.9</v>
      </c>
      <c r="AR4627" t="str">
        <f>VLOOKUP(M4627,spp!A:K,10,FALSE)</f>
        <v>Depredador</v>
      </c>
      <c r="AS4627" t="str">
        <f>VLOOKUP(M4627,spp!A:L,12,FALSE)</f>
        <v>NE</v>
      </c>
    </row>
    <row r="4628" spans="1:45" x14ac:dyDescent="0.3">
      <c r="A4628">
        <v>52</v>
      </c>
      <c r="B4628" t="str">
        <f>VLOOKUP($A4628,[1]Sitios!$A:$G,4,FALSE)</f>
        <v>ACMIC</v>
      </c>
      <c r="C4628" t="str">
        <f>VLOOKUP($A4628,[1]Sitios!$A:$G,5,FALSE)</f>
        <v>Isla del Coco</v>
      </c>
      <c r="D4628" s="2" t="str">
        <f>VLOOKUP($A4628,[1]Sitios!$A:$G,6,FALSE)</f>
        <v>Isla Vikinga o Cáscara</v>
      </c>
      <c r="E4628" t="s">
        <v>985</v>
      </c>
      <c r="F4628">
        <v>1</v>
      </c>
      <c r="G4628" s="69">
        <v>41697</v>
      </c>
      <c r="H4628" s="42">
        <v>2014</v>
      </c>
      <c r="I4628" s="1" t="s">
        <v>1424</v>
      </c>
      <c r="K4628" s="66">
        <v>9</v>
      </c>
      <c r="L4628" t="str">
        <f t="shared" si="486"/>
        <v>Profundo</v>
      </c>
      <c r="M4628" s="2" t="s">
        <v>1066</v>
      </c>
      <c r="N4628" t="str">
        <f>VLOOKUP(M4628,spp!A:B,2,FALSE)</f>
        <v>Caranx melampygus</v>
      </c>
      <c r="O4628">
        <f t="shared" si="485"/>
        <v>1</v>
      </c>
      <c r="T4628">
        <v>1</v>
      </c>
      <c r="AJ4628">
        <f>VLOOKUP(M4628,spp!A:C,3,FALSE)</f>
        <v>2</v>
      </c>
      <c r="AK4628">
        <f>VLOOKUP(M4628,spp!A:D,4,FALSE)</f>
        <v>2</v>
      </c>
      <c r="AL4628">
        <f t="shared" si="487"/>
        <v>1250</v>
      </c>
      <c r="AM4628">
        <f t="shared" si="488"/>
        <v>31.25</v>
      </c>
      <c r="AN4628">
        <f t="shared" si="489"/>
        <v>312.5</v>
      </c>
      <c r="AO4628">
        <f t="shared" si="490"/>
        <v>0.3125</v>
      </c>
      <c r="AP4628">
        <f t="shared" si="491"/>
        <v>0.02</v>
      </c>
      <c r="AQ4628">
        <f>VLOOKUP(M4628,spp!A:H,8,FALSE)</f>
        <v>4.5</v>
      </c>
      <c r="AR4628" t="str">
        <f>VLOOKUP(M4628,spp!A:K,10,FALSE)</f>
        <v>Depredador Tope</v>
      </c>
      <c r="AS4628" t="str">
        <f>VLOOKUP(M4628,spp!A:L,12,FALSE)</f>
        <v>NE</v>
      </c>
    </row>
    <row r="4629" spans="1:45" x14ac:dyDescent="0.3">
      <c r="A4629">
        <v>52</v>
      </c>
      <c r="B4629" t="str">
        <f>VLOOKUP($A4629,[1]Sitios!$A:$G,4,FALSE)</f>
        <v>ACMIC</v>
      </c>
      <c r="C4629" t="str">
        <f>VLOOKUP($A4629,[1]Sitios!$A:$G,5,FALSE)</f>
        <v>Isla del Coco</v>
      </c>
      <c r="D4629" s="2" t="str">
        <f>VLOOKUP($A4629,[1]Sitios!$A:$G,6,FALSE)</f>
        <v>Isla Vikinga o Cáscara</v>
      </c>
      <c r="E4629" t="s">
        <v>985</v>
      </c>
      <c r="F4629">
        <v>1</v>
      </c>
      <c r="G4629" s="69">
        <v>41697</v>
      </c>
      <c r="H4629" s="42">
        <v>2014</v>
      </c>
      <c r="I4629" s="1" t="s">
        <v>1424</v>
      </c>
      <c r="K4629" s="66">
        <v>9</v>
      </c>
      <c r="L4629" t="str">
        <f t="shared" si="486"/>
        <v>Profundo</v>
      </c>
      <c r="M4629" s="2" t="s">
        <v>1081</v>
      </c>
      <c r="N4629" t="str">
        <f>VLOOKUP(M4629,spp!A:B,2,FALSE)</f>
        <v>Triaenodon obesus</v>
      </c>
      <c r="O4629">
        <f t="shared" si="485"/>
        <v>2</v>
      </c>
      <c r="AB4629">
        <v>2</v>
      </c>
      <c r="AJ4629">
        <f>VLOOKUP(M4629,spp!A:C,3,FALSE)</f>
        <v>1.5E-3</v>
      </c>
      <c r="AK4629">
        <f>VLOOKUP(M4629,spp!A:D,4,FALSE)</f>
        <v>3</v>
      </c>
      <c r="AL4629">
        <f t="shared" si="487"/>
        <v>4271.484375</v>
      </c>
      <c r="AM4629">
        <f t="shared" si="488"/>
        <v>106.787109375</v>
      </c>
      <c r="AN4629">
        <f t="shared" si="489"/>
        <v>1067.87109375</v>
      </c>
      <c r="AO4629">
        <f t="shared" si="490"/>
        <v>1.06787109375</v>
      </c>
      <c r="AP4629">
        <f t="shared" si="491"/>
        <v>0.04</v>
      </c>
      <c r="AQ4629">
        <f>VLOOKUP(M4629,spp!A:H,8,FALSE)</f>
        <v>4.2</v>
      </c>
      <c r="AR4629" t="str">
        <f>VLOOKUP(M4629,spp!A:K,10,FALSE)</f>
        <v>Depredador Tope</v>
      </c>
      <c r="AS4629" t="str">
        <f>VLOOKUP(M4629,spp!A:L,12,FALSE)</f>
        <v>NT</v>
      </c>
    </row>
    <row r="4630" spans="1:45" x14ac:dyDescent="0.3">
      <c r="A4630">
        <v>52</v>
      </c>
      <c r="B4630" t="str">
        <f>VLOOKUP($A4630,[1]Sitios!$A:$G,4,FALSE)</f>
        <v>ACMIC</v>
      </c>
      <c r="C4630" t="str">
        <f>VLOOKUP($A4630,[1]Sitios!$A:$G,5,FALSE)</f>
        <v>Isla del Coco</v>
      </c>
      <c r="D4630" s="2" t="str">
        <f>VLOOKUP($A4630,[1]Sitios!$A:$G,6,FALSE)</f>
        <v>Isla Vikinga o Cáscara</v>
      </c>
      <c r="E4630" t="s">
        <v>985</v>
      </c>
      <c r="F4630">
        <v>1</v>
      </c>
      <c r="G4630" s="69">
        <v>41697</v>
      </c>
      <c r="H4630" s="42">
        <v>2014</v>
      </c>
      <c r="I4630" s="1" t="s">
        <v>1424</v>
      </c>
      <c r="K4630" s="66">
        <v>9</v>
      </c>
      <c r="L4630" t="str">
        <f t="shared" si="486"/>
        <v>Profundo</v>
      </c>
      <c r="M4630" s="2" t="s">
        <v>1145</v>
      </c>
      <c r="N4630" t="str">
        <f>VLOOKUP(M4630,spp!A:B,2,FALSE)</f>
        <v>Ctenochaetus marginatus</v>
      </c>
      <c r="O4630">
        <f t="shared" si="485"/>
        <v>2</v>
      </c>
      <c r="T4630">
        <v>2</v>
      </c>
      <c r="AJ4630">
        <f>VLOOKUP(M4630,spp!A:C,3,FALSE)</f>
        <v>0.297619048</v>
      </c>
      <c r="AK4630">
        <f>VLOOKUP(M4630,spp!A:D,4,FALSE)</f>
        <v>3</v>
      </c>
      <c r="AL4630">
        <f t="shared" si="487"/>
        <v>9300.5952500000003</v>
      </c>
      <c r="AM4630">
        <f t="shared" si="488"/>
        <v>232.51488125</v>
      </c>
      <c r="AN4630">
        <f t="shared" si="489"/>
        <v>2325.1488125000001</v>
      </c>
      <c r="AO4630">
        <f t="shared" si="490"/>
        <v>2.3251488125000002</v>
      </c>
      <c r="AP4630">
        <f t="shared" si="491"/>
        <v>0.04</v>
      </c>
      <c r="AQ4630">
        <f>VLOOKUP(M4630,spp!A:H,8,FALSE)</f>
        <v>2</v>
      </c>
      <c r="AR4630" t="str">
        <f>VLOOKUP(M4630,spp!A:K,10,FALSE)</f>
        <v>Herbívoro</v>
      </c>
      <c r="AS4630" t="str">
        <f>VLOOKUP(M4630,spp!A:L,12,FALSE)</f>
        <v>LC</v>
      </c>
    </row>
    <row r="4631" spans="1:45" x14ac:dyDescent="0.3">
      <c r="A4631">
        <v>52</v>
      </c>
      <c r="B4631" t="str">
        <f>VLOOKUP($A4631,[1]Sitios!$A:$G,4,FALSE)</f>
        <v>ACMIC</v>
      </c>
      <c r="C4631" t="str">
        <f>VLOOKUP($A4631,[1]Sitios!$A:$G,5,FALSE)</f>
        <v>Isla del Coco</v>
      </c>
      <c r="D4631" s="2" t="str">
        <f>VLOOKUP($A4631,[1]Sitios!$A:$G,6,FALSE)</f>
        <v>Isla Vikinga o Cáscara</v>
      </c>
      <c r="E4631" t="s">
        <v>985</v>
      </c>
      <c r="F4631">
        <v>2</v>
      </c>
      <c r="G4631" s="69">
        <v>41697</v>
      </c>
      <c r="H4631" s="42">
        <v>2014</v>
      </c>
      <c r="I4631" s="1" t="s">
        <v>1424</v>
      </c>
      <c r="K4631" s="66">
        <v>9</v>
      </c>
      <c r="L4631" t="str">
        <f t="shared" si="486"/>
        <v>Profundo</v>
      </c>
      <c r="M4631" s="2" t="s">
        <v>1079</v>
      </c>
      <c r="N4631" t="str">
        <f>VLOOKUP(M4631,spp!A:B,2,FALSE)</f>
        <v>Cirrhitichthys oxycephalus</v>
      </c>
      <c r="O4631">
        <f t="shared" si="485"/>
        <v>2</v>
      </c>
      <c r="P4631">
        <v>2</v>
      </c>
      <c r="AJ4631">
        <f>VLOOKUP(M4631,spp!A:C,3,FALSE)</f>
        <v>3.32E-2</v>
      </c>
      <c r="AK4631">
        <f>VLOOKUP(M4631,spp!A:D,4,FALSE)</f>
        <v>3</v>
      </c>
      <c r="AL4631">
        <f t="shared" si="487"/>
        <v>1.0375000000000001</v>
      </c>
      <c r="AM4631">
        <f t="shared" si="488"/>
        <v>2.5937500000000002E-2</v>
      </c>
      <c r="AN4631">
        <f t="shared" si="489"/>
        <v>0.25937500000000002</v>
      </c>
      <c r="AO4631">
        <f t="shared" si="490"/>
        <v>2.59375E-4</v>
      </c>
      <c r="AP4631">
        <f t="shared" si="491"/>
        <v>0.04</v>
      </c>
      <c r="AQ4631">
        <f>VLOOKUP(M4631,spp!A:H,8,FALSE)</f>
        <v>3.9</v>
      </c>
      <c r="AR4631" t="str">
        <f>VLOOKUP(M4631,spp!A:K,10,FALSE)</f>
        <v>Depredador</v>
      </c>
      <c r="AS4631" t="str">
        <f>VLOOKUP(M4631,spp!A:L,12,FALSE)</f>
        <v>NE</v>
      </c>
    </row>
    <row r="4632" spans="1:45" x14ac:dyDescent="0.3">
      <c r="A4632">
        <v>52</v>
      </c>
      <c r="B4632" t="str">
        <f>VLOOKUP($A4632,[1]Sitios!$A:$G,4,FALSE)</f>
        <v>ACMIC</v>
      </c>
      <c r="C4632" t="str">
        <f>VLOOKUP($A4632,[1]Sitios!$A:$G,5,FALSE)</f>
        <v>Isla del Coco</v>
      </c>
      <c r="D4632" s="2" t="str">
        <f>VLOOKUP($A4632,[1]Sitios!$A:$G,6,FALSE)</f>
        <v>Isla Vikinga o Cáscara</v>
      </c>
      <c r="E4632" t="s">
        <v>985</v>
      </c>
      <c r="F4632">
        <v>2</v>
      </c>
      <c r="G4632" s="69">
        <v>41697</v>
      </c>
      <c r="H4632" s="42">
        <v>2014</v>
      </c>
      <c r="I4632" s="1" t="s">
        <v>1424</v>
      </c>
      <c r="K4632" s="66">
        <v>9</v>
      </c>
      <c r="L4632" t="str">
        <f t="shared" si="486"/>
        <v>Profundo</v>
      </c>
      <c r="M4632" s="2" t="s">
        <v>1141</v>
      </c>
      <c r="N4632" t="str">
        <f>VLOOKUP(M4632,spp!A:B,2,FALSE)</f>
        <v>Halichoeres discolor</v>
      </c>
      <c r="O4632">
        <f t="shared" si="485"/>
        <v>5</v>
      </c>
      <c r="Q4632">
        <v>5</v>
      </c>
      <c r="AJ4632">
        <f>VLOOKUP(M4632,spp!A:C,3,FALSE)</f>
        <v>0.01</v>
      </c>
      <c r="AK4632">
        <f>VLOOKUP(M4632,spp!A:D,4,FALSE)</f>
        <v>3.04</v>
      </c>
      <c r="AL4632">
        <f t="shared" si="487"/>
        <v>22.864212355118589</v>
      </c>
      <c r="AM4632">
        <f t="shared" si="488"/>
        <v>0.57160530887796468</v>
      </c>
      <c r="AN4632">
        <f t="shared" si="489"/>
        <v>5.7160530887796472</v>
      </c>
      <c r="AO4632">
        <f t="shared" si="490"/>
        <v>5.7160530887796473E-3</v>
      </c>
      <c r="AP4632">
        <f t="shared" si="491"/>
        <v>0.1</v>
      </c>
      <c r="AQ4632">
        <f>VLOOKUP(M4632,spp!A:H,8,FALSE)</f>
        <v>3.4</v>
      </c>
      <c r="AR4632" t="str">
        <f>VLOOKUP(M4632,spp!A:K,10,FALSE)</f>
        <v>Depredador</v>
      </c>
      <c r="AS4632" t="str">
        <f>VLOOKUP(M4632,spp!A:L,12,FALSE)</f>
        <v>VU</v>
      </c>
    </row>
    <row r="4633" spans="1:45" x14ac:dyDescent="0.3">
      <c r="A4633">
        <v>52</v>
      </c>
      <c r="B4633" t="str">
        <f>VLOOKUP($A4633,[1]Sitios!$A:$G,4,FALSE)</f>
        <v>ACMIC</v>
      </c>
      <c r="C4633" t="str">
        <f>VLOOKUP($A4633,[1]Sitios!$A:$G,5,FALSE)</f>
        <v>Isla del Coco</v>
      </c>
      <c r="D4633" s="2" t="str">
        <f>VLOOKUP($A4633,[1]Sitios!$A:$G,6,FALSE)</f>
        <v>Isla Vikinga o Cáscara</v>
      </c>
      <c r="E4633" t="s">
        <v>985</v>
      </c>
      <c r="F4633">
        <v>2</v>
      </c>
      <c r="G4633" s="69">
        <v>41697</v>
      </c>
      <c r="H4633" s="42">
        <v>2014</v>
      </c>
      <c r="I4633" s="1" t="s">
        <v>1424</v>
      </c>
      <c r="K4633" s="66">
        <v>9</v>
      </c>
      <c r="L4633" t="str">
        <f t="shared" si="486"/>
        <v>Profundo</v>
      </c>
      <c r="M4633" s="2" t="s">
        <v>1028</v>
      </c>
      <c r="N4633" t="str">
        <f>VLOOKUP(M4633,spp!A:B,2,FALSE)</f>
        <v>Thalassoma lucasanum</v>
      </c>
      <c r="O4633">
        <f t="shared" si="485"/>
        <v>120</v>
      </c>
      <c r="P4633">
        <v>100</v>
      </c>
      <c r="Q4633">
        <v>20</v>
      </c>
      <c r="AJ4633">
        <f>VLOOKUP(M4633,spp!A:C,3,FALSE)</f>
        <v>1.261E-2</v>
      </c>
      <c r="AK4633">
        <f>VLOOKUP(M4633,spp!A:D,4,FALSE)</f>
        <v>2</v>
      </c>
      <c r="AL4633">
        <f t="shared" si="487"/>
        <v>22.067500000000003</v>
      </c>
      <c r="AM4633">
        <f t="shared" si="488"/>
        <v>0.55168750000000011</v>
      </c>
      <c r="AN4633">
        <f t="shared" si="489"/>
        <v>5.5168750000000006</v>
      </c>
      <c r="AO4633">
        <f t="shared" si="490"/>
        <v>5.5168750000000009E-3</v>
      </c>
      <c r="AP4633">
        <f t="shared" si="491"/>
        <v>2.4</v>
      </c>
      <c r="AQ4633">
        <f>VLOOKUP(M4633,spp!A:H,8,FALSE)</f>
        <v>3.5</v>
      </c>
      <c r="AR4633" t="str">
        <f>VLOOKUP(M4633,spp!A:K,10,FALSE)</f>
        <v>Depredador</v>
      </c>
      <c r="AS4633" t="str">
        <f>VLOOKUP(M4633,spp!A:L,12,FALSE)</f>
        <v>LC</v>
      </c>
    </row>
    <row r="4634" spans="1:45" x14ac:dyDescent="0.3">
      <c r="A4634">
        <v>52</v>
      </c>
      <c r="B4634" t="str">
        <f>VLOOKUP($A4634,[1]Sitios!$A:$G,4,FALSE)</f>
        <v>ACMIC</v>
      </c>
      <c r="C4634" t="str">
        <f>VLOOKUP($A4634,[1]Sitios!$A:$G,5,FALSE)</f>
        <v>Isla del Coco</v>
      </c>
      <c r="D4634" s="2" t="str">
        <f>VLOOKUP($A4634,[1]Sitios!$A:$G,6,FALSE)</f>
        <v>Isla Vikinga o Cáscara</v>
      </c>
      <c r="E4634" t="s">
        <v>985</v>
      </c>
      <c r="F4634">
        <v>2</v>
      </c>
      <c r="G4634" s="69">
        <v>41697</v>
      </c>
      <c r="H4634" s="42">
        <v>2014</v>
      </c>
      <c r="I4634" s="1" t="s">
        <v>1424</v>
      </c>
      <c r="K4634" s="66">
        <v>9</v>
      </c>
      <c r="L4634" t="str">
        <f t="shared" si="486"/>
        <v>Profundo</v>
      </c>
      <c r="M4634" s="2" t="s">
        <v>1040</v>
      </c>
      <c r="N4634" t="str">
        <f>VLOOKUP(M4634,spp!A:B,2,FALSE)</f>
        <v>Sufflamen verres</v>
      </c>
      <c r="O4634">
        <f t="shared" si="485"/>
        <v>3</v>
      </c>
      <c r="T4634">
        <v>2</v>
      </c>
      <c r="U4634">
        <v>1</v>
      </c>
      <c r="AJ4634">
        <f>VLOOKUP(M4634,spp!A:C,3,FALSE)</f>
        <v>2</v>
      </c>
      <c r="AK4634">
        <f>VLOOKUP(M4634,spp!A:D,4,FALSE)</f>
        <v>3</v>
      </c>
      <c r="AL4634">
        <f t="shared" si="487"/>
        <v>148250</v>
      </c>
      <c r="AM4634">
        <f t="shared" si="488"/>
        <v>3706.25</v>
      </c>
      <c r="AN4634">
        <f t="shared" si="489"/>
        <v>37062.5</v>
      </c>
      <c r="AO4634">
        <f t="shared" si="490"/>
        <v>37.0625</v>
      </c>
      <c r="AP4634">
        <f t="shared" si="491"/>
        <v>0.06</v>
      </c>
      <c r="AQ4634">
        <f>VLOOKUP(M4634,spp!A:H,8,FALSE)</f>
        <v>3.3</v>
      </c>
      <c r="AR4634" t="str">
        <f>VLOOKUP(M4634,spp!A:K,10,FALSE)</f>
        <v>Depredador</v>
      </c>
      <c r="AS4634" t="str">
        <f>VLOOKUP(M4634,spp!A:L,12,FALSE)</f>
        <v>LC</v>
      </c>
    </row>
    <row r="4635" spans="1:45" x14ac:dyDescent="0.3">
      <c r="A4635">
        <v>52</v>
      </c>
      <c r="B4635" t="str">
        <f>VLOOKUP($A4635,[1]Sitios!$A:$G,4,FALSE)</f>
        <v>ACMIC</v>
      </c>
      <c r="C4635" t="str">
        <f>VLOOKUP($A4635,[1]Sitios!$A:$G,5,FALSE)</f>
        <v>Isla del Coco</v>
      </c>
      <c r="D4635" s="2" t="str">
        <f>VLOOKUP($A4635,[1]Sitios!$A:$G,6,FALSE)</f>
        <v>Isla Vikinga o Cáscara</v>
      </c>
      <c r="E4635" t="s">
        <v>985</v>
      </c>
      <c r="F4635">
        <v>2</v>
      </c>
      <c r="G4635" s="69">
        <v>41697</v>
      </c>
      <c r="H4635" s="42">
        <v>2014</v>
      </c>
      <c r="I4635" s="1" t="s">
        <v>1424</v>
      </c>
      <c r="K4635" s="66">
        <v>9</v>
      </c>
      <c r="L4635" t="str">
        <f t="shared" si="486"/>
        <v>Profundo</v>
      </c>
      <c r="M4635" s="2" t="s">
        <v>1064</v>
      </c>
      <c r="N4635" t="str">
        <f>VLOOKUP(M4635,spp!A:B,2,FALSE)</f>
        <v>Zanclus cornutus</v>
      </c>
      <c r="O4635">
        <f t="shared" si="485"/>
        <v>3</v>
      </c>
      <c r="S4635">
        <v>3</v>
      </c>
      <c r="AJ4635">
        <f>VLOOKUP(M4635,spp!A:C,3,FALSE)</f>
        <v>1.47E-2</v>
      </c>
      <c r="AK4635">
        <f>VLOOKUP(M4635,spp!A:D,4,FALSE)</f>
        <v>3</v>
      </c>
      <c r="AL4635">
        <f t="shared" si="487"/>
        <v>236.34843749999999</v>
      </c>
      <c r="AM4635">
        <f t="shared" si="488"/>
        <v>5.9087109374999995</v>
      </c>
      <c r="AN4635">
        <f t="shared" si="489"/>
        <v>59.087109374999997</v>
      </c>
      <c r="AO4635">
        <f t="shared" si="490"/>
        <v>5.9087109374999995E-2</v>
      </c>
      <c r="AP4635">
        <f t="shared" si="491"/>
        <v>0.06</v>
      </c>
      <c r="AQ4635">
        <f>VLOOKUP(M4635,spp!A:H,8,FALSE)</f>
        <v>2.9</v>
      </c>
      <c r="AR4635" t="str">
        <f>VLOOKUP(M4635,spp!A:K,10,FALSE)</f>
        <v>Herbívoro</v>
      </c>
      <c r="AS4635" t="str">
        <f>VLOOKUP(M4635,spp!A:L,12,FALSE)</f>
        <v>NE</v>
      </c>
    </row>
    <row r="4636" spans="1:45" x14ac:dyDescent="0.3">
      <c r="A4636">
        <v>52</v>
      </c>
      <c r="B4636" t="str">
        <f>VLOOKUP($A4636,[1]Sitios!$A:$G,4,FALSE)</f>
        <v>ACMIC</v>
      </c>
      <c r="C4636" t="str">
        <f>VLOOKUP($A4636,[1]Sitios!$A:$G,5,FALSE)</f>
        <v>Isla del Coco</v>
      </c>
      <c r="D4636" s="2" t="str">
        <f>VLOOKUP($A4636,[1]Sitios!$A:$G,6,FALSE)</f>
        <v>Isla Vikinga o Cáscara</v>
      </c>
      <c r="E4636" t="s">
        <v>985</v>
      </c>
      <c r="F4636">
        <v>2</v>
      </c>
      <c r="G4636" s="69">
        <v>41697</v>
      </c>
      <c r="H4636" s="42">
        <v>2014</v>
      </c>
      <c r="I4636" s="1" t="s">
        <v>1424</v>
      </c>
      <c r="K4636" s="66">
        <v>9</v>
      </c>
      <c r="L4636" t="str">
        <f t="shared" si="486"/>
        <v>Profundo</v>
      </c>
      <c r="M4636" s="2" t="s">
        <v>1078</v>
      </c>
      <c r="N4636" t="str">
        <f>VLOOKUP(M4636,spp!A:B,2,FALSE)</f>
        <v>Lutjanus viridis</v>
      </c>
      <c r="O4636">
        <f t="shared" ref="O4636:O4699" si="492">+SUM(P4636:AF4636)</f>
        <v>4</v>
      </c>
      <c r="S4636">
        <v>4</v>
      </c>
      <c r="AJ4636">
        <f>VLOOKUP(M4636,spp!A:C,3,FALSE)</f>
        <v>1.67E-2</v>
      </c>
      <c r="AK4636">
        <f>VLOOKUP(M4636,spp!A:D,4,FALSE)</f>
        <v>2</v>
      </c>
      <c r="AL4636">
        <f t="shared" si="487"/>
        <v>20.4575</v>
      </c>
      <c r="AM4636">
        <f t="shared" si="488"/>
        <v>0.51143749999999999</v>
      </c>
      <c r="AN4636">
        <f t="shared" si="489"/>
        <v>5.1143749999999999</v>
      </c>
      <c r="AO4636">
        <f t="shared" si="490"/>
        <v>5.114375E-3</v>
      </c>
      <c r="AP4636">
        <f t="shared" si="491"/>
        <v>0.08</v>
      </c>
      <c r="AQ4636">
        <f>VLOOKUP(M4636,spp!A:H,8,FALSE)</f>
        <v>4.2</v>
      </c>
      <c r="AR4636" t="str">
        <f>VLOOKUP(M4636,spp!A:K,10,FALSE)</f>
        <v>Depredador Tope</v>
      </c>
      <c r="AS4636" t="str">
        <f>VLOOKUP(M4636,spp!A:L,12,FALSE)</f>
        <v>LC</v>
      </c>
    </row>
    <row r="4637" spans="1:45" x14ac:dyDescent="0.3">
      <c r="A4637">
        <v>52</v>
      </c>
      <c r="B4637" t="str">
        <f>VLOOKUP($A4637,[1]Sitios!$A:$G,4,FALSE)</f>
        <v>ACMIC</v>
      </c>
      <c r="C4637" t="str">
        <f>VLOOKUP($A4637,[1]Sitios!$A:$G,5,FALSE)</f>
        <v>Isla del Coco</v>
      </c>
      <c r="D4637" s="2" t="str">
        <f>VLOOKUP($A4637,[1]Sitios!$A:$G,6,FALSE)</f>
        <v>Isla Vikinga o Cáscara</v>
      </c>
      <c r="E4637" t="s">
        <v>985</v>
      </c>
      <c r="F4637">
        <v>2</v>
      </c>
      <c r="G4637" s="69">
        <v>41697</v>
      </c>
      <c r="H4637" s="42">
        <v>2014</v>
      </c>
      <c r="I4637" s="1" t="s">
        <v>1424</v>
      </c>
      <c r="K4637" s="66">
        <v>9</v>
      </c>
      <c r="L4637" t="str">
        <f t="shared" si="486"/>
        <v>Profundo</v>
      </c>
      <c r="M4637" s="2" t="s">
        <v>1194</v>
      </c>
      <c r="N4637" t="str">
        <f>VLOOKUP(M4637,spp!A:B,2,FALSE)</f>
        <v>Stegastes arcifrons</v>
      </c>
      <c r="O4637">
        <f t="shared" si="492"/>
        <v>25</v>
      </c>
      <c r="P4637">
        <v>20</v>
      </c>
      <c r="Q4637">
        <v>5</v>
      </c>
      <c r="AJ4637">
        <f>VLOOKUP(M4637,spp!A:C,3,FALSE)</f>
        <v>3.49E-2</v>
      </c>
      <c r="AK4637">
        <f>VLOOKUP(M4637,spp!A:D,4,FALSE)</f>
        <v>2</v>
      </c>
      <c r="AL4637">
        <f t="shared" si="487"/>
        <v>14.178125000000001</v>
      </c>
      <c r="AM4637">
        <f t="shared" si="488"/>
        <v>0.35445312500000004</v>
      </c>
      <c r="AN4637">
        <f t="shared" si="489"/>
        <v>3.5445312500000004</v>
      </c>
      <c r="AO4637">
        <f t="shared" si="490"/>
        <v>3.5445312500000004E-3</v>
      </c>
      <c r="AP4637">
        <f t="shared" si="491"/>
        <v>0.5</v>
      </c>
      <c r="AQ4637">
        <f>VLOOKUP(M4637,spp!A:H,8,FALSE)</f>
        <v>2.97</v>
      </c>
      <c r="AR4637" t="str">
        <f>VLOOKUP(M4637,spp!A:K,10,FALSE)</f>
        <v>Herbívoro</v>
      </c>
      <c r="AS4637" t="str">
        <f>VLOOKUP(M4637,spp!A:L,12,FALSE)</f>
        <v>LC</v>
      </c>
    </row>
    <row r="4638" spans="1:45" x14ac:dyDescent="0.3">
      <c r="A4638">
        <v>52</v>
      </c>
      <c r="B4638" t="str">
        <f>VLOOKUP($A4638,[1]Sitios!$A:$G,4,FALSE)</f>
        <v>ACMIC</v>
      </c>
      <c r="C4638" t="str">
        <f>VLOOKUP($A4638,[1]Sitios!$A:$G,5,FALSE)</f>
        <v>Isla del Coco</v>
      </c>
      <c r="D4638" s="2" t="str">
        <f>VLOOKUP($A4638,[1]Sitios!$A:$G,6,FALSE)</f>
        <v>Isla Vikinga o Cáscara</v>
      </c>
      <c r="E4638" t="s">
        <v>985</v>
      </c>
      <c r="F4638">
        <v>2</v>
      </c>
      <c r="G4638" s="69">
        <v>41697</v>
      </c>
      <c r="H4638" s="42">
        <v>2014</v>
      </c>
      <c r="I4638" s="1" t="s">
        <v>1424</v>
      </c>
      <c r="K4638" s="66">
        <v>9</v>
      </c>
      <c r="L4638" t="str">
        <f t="shared" si="486"/>
        <v>Profundo</v>
      </c>
      <c r="M4638" s="2" t="s">
        <v>1021</v>
      </c>
      <c r="N4638" t="str">
        <f>VLOOKUP(M4638,spp!A:B,2,FALSE)</f>
        <v>Johnrandallia nigrirostris</v>
      </c>
      <c r="O4638">
        <f t="shared" si="492"/>
        <v>2</v>
      </c>
      <c r="Q4638">
        <v>2</v>
      </c>
      <c r="AJ4638">
        <f>VLOOKUP(M4638,spp!A:C,3,FALSE)</f>
        <v>2</v>
      </c>
      <c r="AK4638">
        <f>VLOOKUP(M4638,spp!A:D,4,FALSE)</f>
        <v>3</v>
      </c>
      <c r="AL4638">
        <f t="shared" si="487"/>
        <v>1687.5</v>
      </c>
      <c r="AM4638">
        <f t="shared" si="488"/>
        <v>42.1875</v>
      </c>
      <c r="AN4638">
        <f t="shared" si="489"/>
        <v>421.875</v>
      </c>
      <c r="AO4638">
        <f t="shared" si="490"/>
        <v>0.421875</v>
      </c>
      <c r="AP4638">
        <f t="shared" si="491"/>
        <v>0.04</v>
      </c>
      <c r="AQ4638">
        <f>VLOOKUP(M4638,spp!A:H,8,FALSE)</f>
        <v>3</v>
      </c>
      <c r="AR4638" t="str">
        <f>VLOOKUP(M4638,spp!A:K,10,FALSE)</f>
        <v>Depredador</v>
      </c>
      <c r="AS4638" t="str">
        <f>VLOOKUP(M4638,spp!A:L,12,FALSE)</f>
        <v>LC</v>
      </c>
    </row>
    <row r="4639" spans="1:45" x14ac:dyDescent="0.3">
      <c r="A4639">
        <v>52</v>
      </c>
      <c r="B4639" t="str">
        <f>VLOOKUP($A4639,[1]Sitios!$A:$G,4,FALSE)</f>
        <v>ACMIC</v>
      </c>
      <c r="C4639" t="str">
        <f>VLOOKUP($A4639,[1]Sitios!$A:$G,5,FALSE)</f>
        <v>Isla del Coco</v>
      </c>
      <c r="D4639" s="2" t="str">
        <f>VLOOKUP($A4639,[1]Sitios!$A:$G,6,FALSE)</f>
        <v>Isla Vikinga o Cáscara</v>
      </c>
      <c r="E4639" t="s">
        <v>985</v>
      </c>
      <c r="F4639">
        <v>2</v>
      </c>
      <c r="G4639" s="69">
        <v>41697</v>
      </c>
      <c r="H4639" s="42">
        <v>2014</v>
      </c>
      <c r="I4639" s="1" t="s">
        <v>1424</v>
      </c>
      <c r="K4639" s="66">
        <v>9</v>
      </c>
      <c r="L4639" t="str">
        <f t="shared" si="486"/>
        <v>Profundo</v>
      </c>
      <c r="M4639" s="2" t="s">
        <v>1062</v>
      </c>
      <c r="N4639" t="str">
        <f>VLOOKUP(M4639,spp!A:B,2,FALSE)</f>
        <v>Paranthias colonus</v>
      </c>
      <c r="O4639">
        <f t="shared" si="492"/>
        <v>20</v>
      </c>
      <c r="R4639">
        <v>20</v>
      </c>
      <c r="AJ4639">
        <f>VLOOKUP(M4639,spp!A:C,3,FALSE)</f>
        <v>1.485E-2</v>
      </c>
      <c r="AK4639">
        <f>VLOOKUP(M4639,spp!A:D,4,FALSE)</f>
        <v>2</v>
      </c>
      <c r="AL4639">
        <f t="shared" si="487"/>
        <v>46.40625</v>
      </c>
      <c r="AM4639">
        <f t="shared" si="488"/>
        <v>1.16015625</v>
      </c>
      <c r="AN4639">
        <f t="shared" si="489"/>
        <v>11.6015625</v>
      </c>
      <c r="AO4639">
        <f t="shared" si="490"/>
        <v>1.1601562500000001E-2</v>
      </c>
      <c r="AP4639">
        <f t="shared" si="491"/>
        <v>0.4</v>
      </c>
      <c r="AQ4639">
        <f>VLOOKUP(M4639,spp!A:H,8,FALSE)</f>
        <v>3.8</v>
      </c>
      <c r="AR4639" t="str">
        <f>VLOOKUP(M4639,spp!A:K,10,FALSE)</f>
        <v>Planctívoro</v>
      </c>
      <c r="AS4639" t="str">
        <f>VLOOKUP(M4639,spp!A:L,12,FALSE)</f>
        <v>LC</v>
      </c>
    </row>
    <row r="4640" spans="1:45" x14ac:dyDescent="0.3">
      <c r="A4640">
        <v>52</v>
      </c>
      <c r="B4640" t="str">
        <f>VLOOKUP($A4640,[1]Sitios!$A:$G,4,FALSE)</f>
        <v>ACMIC</v>
      </c>
      <c r="C4640" t="str">
        <f>VLOOKUP($A4640,[1]Sitios!$A:$G,5,FALSE)</f>
        <v>Isla del Coco</v>
      </c>
      <c r="D4640" s="2" t="str">
        <f>VLOOKUP($A4640,[1]Sitios!$A:$G,6,FALSE)</f>
        <v>Isla Vikinga o Cáscara</v>
      </c>
      <c r="E4640" t="s">
        <v>985</v>
      </c>
      <c r="F4640">
        <v>2</v>
      </c>
      <c r="G4640" s="69">
        <v>41697</v>
      </c>
      <c r="H4640" s="42">
        <v>2014</v>
      </c>
      <c r="I4640" s="1" t="s">
        <v>1424</v>
      </c>
      <c r="K4640" s="66">
        <v>9</v>
      </c>
      <c r="L4640" t="str">
        <f t="shared" si="486"/>
        <v>Profundo</v>
      </c>
      <c r="M4640" s="2" t="s">
        <v>1202</v>
      </c>
      <c r="N4640" t="str">
        <f>VLOOKUP(M4640,spp!A:B,2,FALSE)</f>
        <v>Ostracion meleagris</v>
      </c>
      <c r="O4640">
        <f t="shared" si="492"/>
        <v>1</v>
      </c>
      <c r="R4640">
        <v>1</v>
      </c>
      <c r="AJ4640" t="str">
        <f>VLOOKUP(M4640,spp!A:C,3,FALSE)</f>
        <v>0.10100000000000001</v>
      </c>
      <c r="AK4640">
        <f>VLOOKUP(M4640,spp!A:D,4,FALSE)</f>
        <v>2</v>
      </c>
      <c r="AL4640">
        <f t="shared" si="487"/>
        <v>15.781250000000002</v>
      </c>
      <c r="AM4640">
        <f t="shared" si="488"/>
        <v>0.39453125000000006</v>
      </c>
      <c r="AN4640">
        <f t="shared" si="489"/>
        <v>3.9453125000000004</v>
      </c>
      <c r="AO4640">
        <f t="shared" si="490"/>
        <v>3.9453125E-3</v>
      </c>
      <c r="AP4640">
        <f t="shared" si="491"/>
        <v>0.02</v>
      </c>
      <c r="AQ4640">
        <f>VLOOKUP(M4640,spp!A:H,8,FALSE)</f>
        <v>2.9</v>
      </c>
      <c r="AR4640" t="str">
        <f>VLOOKUP(M4640,spp!A:K,10,FALSE)</f>
        <v>Herbívoro</v>
      </c>
      <c r="AS4640" t="str">
        <f>VLOOKUP(M4640,spp!A:L,12,FALSE)</f>
        <v>NE</v>
      </c>
    </row>
    <row r="4641" spans="1:45" x14ac:dyDescent="0.3">
      <c r="A4641">
        <v>52</v>
      </c>
      <c r="B4641" t="str">
        <f>VLOOKUP($A4641,[1]Sitios!$A:$G,4,FALSE)</f>
        <v>ACMIC</v>
      </c>
      <c r="C4641" t="str">
        <f>VLOOKUP($A4641,[1]Sitios!$A:$G,5,FALSE)</f>
        <v>Isla del Coco</v>
      </c>
      <c r="D4641" s="2" t="str">
        <f>VLOOKUP($A4641,[1]Sitios!$A:$G,6,FALSE)</f>
        <v>Isla Vikinga o Cáscara</v>
      </c>
      <c r="E4641" t="s">
        <v>985</v>
      </c>
      <c r="F4641">
        <v>2</v>
      </c>
      <c r="G4641" s="69">
        <v>41697</v>
      </c>
      <c r="H4641" s="42">
        <v>2014</v>
      </c>
      <c r="I4641" s="1" t="s">
        <v>1424</v>
      </c>
      <c r="K4641" s="66">
        <v>9</v>
      </c>
      <c r="L4641" t="str">
        <f t="shared" si="486"/>
        <v>Profundo</v>
      </c>
      <c r="M4641" s="2" t="s">
        <v>1047</v>
      </c>
      <c r="N4641" t="str">
        <f>VLOOKUP(M4641,spp!A:B,2,FALSE)</f>
        <v>Scarus rubroviolaceus</v>
      </c>
      <c r="O4641">
        <f t="shared" si="492"/>
        <v>2</v>
      </c>
      <c r="U4641">
        <v>2</v>
      </c>
      <c r="AJ4641">
        <f>VLOOKUP(M4641,spp!A:C,3,FALSE)</f>
        <v>1</v>
      </c>
      <c r="AK4641">
        <f>VLOOKUP(M4641,spp!A:D,4,FALSE)</f>
        <v>3.109</v>
      </c>
      <c r="AL4641">
        <f t="shared" si="487"/>
        <v>126339.03214806969</v>
      </c>
      <c r="AM4641">
        <f t="shared" si="488"/>
        <v>3158.4758037017423</v>
      </c>
      <c r="AN4641">
        <f t="shared" si="489"/>
        <v>31584.758037017422</v>
      </c>
      <c r="AO4641">
        <f t="shared" si="490"/>
        <v>31.584758037017423</v>
      </c>
      <c r="AP4641">
        <f t="shared" si="491"/>
        <v>0.04</v>
      </c>
      <c r="AQ4641">
        <f>VLOOKUP(M4641,spp!A:H,8,FALSE)</f>
        <v>2</v>
      </c>
      <c r="AR4641" t="str">
        <f>VLOOKUP(M4641,spp!A:K,10,FALSE)</f>
        <v>Herbívoro</v>
      </c>
      <c r="AS4641" t="str">
        <f>VLOOKUP(M4641,spp!A:L,12,FALSE)</f>
        <v>LC</v>
      </c>
    </row>
    <row r="4642" spans="1:45" x14ac:dyDescent="0.3">
      <c r="A4642">
        <v>52</v>
      </c>
      <c r="B4642" t="str">
        <f>VLOOKUP($A4642,[1]Sitios!$A:$G,4,FALSE)</f>
        <v>ACMIC</v>
      </c>
      <c r="C4642" t="str">
        <f>VLOOKUP($A4642,[1]Sitios!$A:$G,5,FALSE)</f>
        <v>Isla del Coco</v>
      </c>
      <c r="D4642" s="2" t="str">
        <f>VLOOKUP($A4642,[1]Sitios!$A:$G,6,FALSE)</f>
        <v>Isla Vikinga o Cáscara</v>
      </c>
      <c r="E4642" t="s">
        <v>985</v>
      </c>
      <c r="F4642">
        <v>2</v>
      </c>
      <c r="G4642" s="69">
        <v>41697</v>
      </c>
      <c r="H4642" s="42">
        <v>2014</v>
      </c>
      <c r="I4642" s="1" t="s">
        <v>1424</v>
      </c>
      <c r="K4642" s="66">
        <v>9</v>
      </c>
      <c r="L4642" t="str">
        <f t="shared" si="486"/>
        <v>Profundo</v>
      </c>
      <c r="M4642" s="2" t="s">
        <v>1081</v>
      </c>
      <c r="N4642" t="str">
        <f>VLOOKUP(M4642,spp!A:B,2,FALSE)</f>
        <v>Triaenodon obesus</v>
      </c>
      <c r="O4642">
        <f t="shared" si="492"/>
        <v>1</v>
      </c>
      <c r="AB4642">
        <v>1</v>
      </c>
      <c r="AJ4642">
        <f>VLOOKUP(M4642,spp!A:C,3,FALSE)</f>
        <v>1.5E-3</v>
      </c>
      <c r="AK4642">
        <f>VLOOKUP(M4642,spp!A:D,4,FALSE)</f>
        <v>3</v>
      </c>
      <c r="AL4642">
        <f t="shared" si="487"/>
        <v>2135.7421875</v>
      </c>
      <c r="AM4642">
        <f t="shared" si="488"/>
        <v>53.3935546875</v>
      </c>
      <c r="AN4642">
        <f t="shared" si="489"/>
        <v>533.935546875</v>
      </c>
      <c r="AO4642">
        <f t="shared" si="490"/>
        <v>0.533935546875</v>
      </c>
      <c r="AP4642">
        <f t="shared" si="491"/>
        <v>0.02</v>
      </c>
      <c r="AQ4642">
        <f>VLOOKUP(M4642,spp!A:H,8,FALSE)</f>
        <v>4.2</v>
      </c>
      <c r="AR4642" t="str">
        <f>VLOOKUP(M4642,spp!A:K,10,FALSE)</f>
        <v>Depredador Tope</v>
      </c>
      <c r="AS4642" t="str">
        <f>VLOOKUP(M4642,spp!A:L,12,FALSE)</f>
        <v>NT</v>
      </c>
    </row>
    <row r="4643" spans="1:45" x14ac:dyDescent="0.3">
      <c r="A4643">
        <v>52</v>
      </c>
      <c r="B4643" t="str">
        <f>VLOOKUP($A4643,[1]Sitios!$A:$G,4,FALSE)</f>
        <v>ACMIC</v>
      </c>
      <c r="C4643" t="str">
        <f>VLOOKUP($A4643,[1]Sitios!$A:$G,5,FALSE)</f>
        <v>Isla del Coco</v>
      </c>
      <c r="D4643" s="2" t="str">
        <f>VLOOKUP($A4643,[1]Sitios!$A:$G,6,FALSE)</f>
        <v>Isla Vikinga o Cáscara</v>
      </c>
      <c r="E4643" t="s">
        <v>985</v>
      </c>
      <c r="F4643">
        <v>2</v>
      </c>
      <c r="G4643" s="69">
        <v>41697</v>
      </c>
      <c r="H4643" s="42">
        <v>2014</v>
      </c>
      <c r="I4643" s="1" t="s">
        <v>1424</v>
      </c>
      <c r="K4643" s="66">
        <v>9</v>
      </c>
      <c r="L4643" t="str">
        <f t="shared" si="486"/>
        <v>Profundo</v>
      </c>
      <c r="M4643" s="2" t="s">
        <v>1042</v>
      </c>
      <c r="N4643" t="str">
        <f>VLOOKUP(M4643,spp!A:B,2,FALSE)</f>
        <v>Bodianus diplotaenia</v>
      </c>
      <c r="O4643">
        <f t="shared" si="492"/>
        <v>1</v>
      </c>
      <c r="R4643">
        <v>1</v>
      </c>
      <c r="AJ4643">
        <f>VLOOKUP(M4643,spp!A:C,3,FALSE)</f>
        <v>2.01E-2</v>
      </c>
      <c r="AK4643">
        <f>VLOOKUP(M4643,spp!A:D,4,FALSE)</f>
        <v>2</v>
      </c>
      <c r="AL4643">
        <f t="shared" si="487"/>
        <v>3.140625</v>
      </c>
      <c r="AM4643">
        <f t="shared" si="488"/>
        <v>7.8515625000000006E-2</v>
      </c>
      <c r="AN4643">
        <f t="shared" si="489"/>
        <v>0.78515625</v>
      </c>
      <c r="AO4643">
        <f t="shared" si="490"/>
        <v>7.8515625000000005E-4</v>
      </c>
      <c r="AP4643">
        <f t="shared" si="491"/>
        <v>0.02</v>
      </c>
      <c r="AQ4643">
        <f>VLOOKUP(M4643,spp!A:H,8,FALSE)</f>
        <v>3.4</v>
      </c>
      <c r="AR4643" t="str">
        <f>VLOOKUP(M4643,spp!A:K,10,FALSE)</f>
        <v>Depredador</v>
      </c>
      <c r="AS4643" t="str">
        <f>VLOOKUP(M4643,spp!A:L,12,FALSE)</f>
        <v>LC</v>
      </c>
    </row>
    <row r="4644" spans="1:45" x14ac:dyDescent="0.3">
      <c r="A4644">
        <v>52</v>
      </c>
      <c r="B4644" t="str">
        <f>VLOOKUP($A4644,[1]Sitios!$A:$G,4,FALSE)</f>
        <v>ACMIC</v>
      </c>
      <c r="C4644" t="str">
        <f>VLOOKUP($A4644,[1]Sitios!$A:$G,5,FALSE)</f>
        <v>Isla del Coco</v>
      </c>
      <c r="D4644" s="2" t="str">
        <f>VLOOKUP($A4644,[1]Sitios!$A:$G,6,FALSE)</f>
        <v>Isla Vikinga o Cáscara</v>
      </c>
      <c r="E4644" t="s">
        <v>985</v>
      </c>
      <c r="F4644">
        <v>3</v>
      </c>
      <c r="G4644" s="69">
        <v>41697</v>
      </c>
      <c r="H4644" s="42">
        <v>2014</v>
      </c>
      <c r="I4644" s="1" t="s">
        <v>1424</v>
      </c>
      <c r="K4644" s="66">
        <v>9</v>
      </c>
      <c r="L4644" t="str">
        <f t="shared" si="486"/>
        <v>Profundo</v>
      </c>
      <c r="M4644" s="2" t="s">
        <v>1210</v>
      </c>
      <c r="N4644" t="str">
        <f>VLOOKUP(M4644,spp!A:B,2,FALSE)</f>
        <v>Chilomycterus reticulatus</v>
      </c>
      <c r="O4644">
        <f t="shared" si="492"/>
        <v>1</v>
      </c>
      <c r="T4644">
        <v>1</v>
      </c>
      <c r="AJ4644" t="str">
        <f>VLOOKUP(M4644,spp!A:C,3,FALSE)</f>
        <v>0.28499999999999998</v>
      </c>
      <c r="AK4644">
        <f>VLOOKUP(M4644,spp!A:D,4,FALSE)</f>
        <v>2</v>
      </c>
      <c r="AL4644">
        <f t="shared" si="487"/>
        <v>178.12499999999935</v>
      </c>
      <c r="AM4644">
        <f t="shared" si="488"/>
        <v>4.453124999999984</v>
      </c>
      <c r="AN4644">
        <f t="shared" si="489"/>
        <v>44.531249999999844</v>
      </c>
      <c r="AO4644">
        <f t="shared" si="490"/>
        <v>4.4531249999999842E-2</v>
      </c>
      <c r="AP4644">
        <f t="shared" si="491"/>
        <v>0.02</v>
      </c>
      <c r="AQ4644">
        <f>VLOOKUP(M4644,spp!A:H,8,FALSE)</f>
        <v>3.5</v>
      </c>
      <c r="AR4644" t="str">
        <f>VLOOKUP(M4644,spp!A:K,10,FALSE)</f>
        <v>Depredador</v>
      </c>
      <c r="AS4644" t="str">
        <f>VLOOKUP(M4644,spp!A:L,12,FALSE)</f>
        <v>NE</v>
      </c>
    </row>
    <row r="4645" spans="1:45" x14ac:dyDescent="0.3">
      <c r="A4645">
        <v>52</v>
      </c>
      <c r="B4645" t="str">
        <f>VLOOKUP($A4645,[1]Sitios!$A:$G,4,FALSE)</f>
        <v>ACMIC</v>
      </c>
      <c r="C4645" t="str">
        <f>VLOOKUP($A4645,[1]Sitios!$A:$G,5,FALSE)</f>
        <v>Isla del Coco</v>
      </c>
      <c r="D4645" s="2" t="str">
        <f>VLOOKUP($A4645,[1]Sitios!$A:$G,6,FALSE)</f>
        <v>Isla Vikinga o Cáscara</v>
      </c>
      <c r="E4645" t="s">
        <v>985</v>
      </c>
      <c r="F4645">
        <v>3</v>
      </c>
      <c r="G4645" s="69">
        <v>41697</v>
      </c>
      <c r="H4645" s="42">
        <v>2014</v>
      </c>
      <c r="I4645" s="1" t="s">
        <v>1424</v>
      </c>
      <c r="K4645" s="66">
        <v>9</v>
      </c>
      <c r="L4645" t="str">
        <f t="shared" si="486"/>
        <v>Profundo</v>
      </c>
      <c r="M4645" s="2" t="s">
        <v>1066</v>
      </c>
      <c r="N4645" t="str">
        <f>VLOOKUP(M4645,spp!A:B,2,FALSE)</f>
        <v>Caranx melampygus</v>
      </c>
      <c r="O4645">
        <f t="shared" si="492"/>
        <v>2</v>
      </c>
      <c r="V4645">
        <v>2</v>
      </c>
      <c r="AJ4645">
        <f>VLOOKUP(M4645,spp!A:C,3,FALSE)</f>
        <v>2</v>
      </c>
      <c r="AK4645">
        <f>VLOOKUP(M4645,spp!A:D,4,FALSE)</f>
        <v>2</v>
      </c>
      <c r="AL4645">
        <f t="shared" si="487"/>
        <v>8100</v>
      </c>
      <c r="AM4645">
        <f t="shared" si="488"/>
        <v>202.5</v>
      </c>
      <c r="AN4645">
        <f t="shared" si="489"/>
        <v>2025</v>
      </c>
      <c r="AO4645">
        <f t="shared" si="490"/>
        <v>2.0249999999999999</v>
      </c>
      <c r="AP4645">
        <f t="shared" si="491"/>
        <v>0.04</v>
      </c>
      <c r="AQ4645">
        <f>VLOOKUP(M4645,spp!A:H,8,FALSE)</f>
        <v>4.5</v>
      </c>
      <c r="AR4645" t="str">
        <f>VLOOKUP(M4645,spp!A:K,10,FALSE)</f>
        <v>Depredador Tope</v>
      </c>
      <c r="AS4645" t="str">
        <f>VLOOKUP(M4645,spp!A:L,12,FALSE)</f>
        <v>NE</v>
      </c>
    </row>
    <row r="4646" spans="1:45" x14ac:dyDescent="0.3">
      <c r="A4646">
        <v>52</v>
      </c>
      <c r="B4646" t="str">
        <f>VLOOKUP($A4646,[1]Sitios!$A:$G,4,FALSE)</f>
        <v>ACMIC</v>
      </c>
      <c r="C4646" t="str">
        <f>VLOOKUP($A4646,[1]Sitios!$A:$G,5,FALSE)</f>
        <v>Isla del Coco</v>
      </c>
      <c r="D4646" s="2" t="str">
        <f>VLOOKUP($A4646,[1]Sitios!$A:$G,6,FALSE)</f>
        <v>Isla Vikinga o Cáscara</v>
      </c>
      <c r="E4646" t="s">
        <v>985</v>
      </c>
      <c r="F4646">
        <v>3</v>
      </c>
      <c r="G4646" s="69">
        <v>41697</v>
      </c>
      <c r="H4646" s="42">
        <v>2014</v>
      </c>
      <c r="I4646" s="1" t="s">
        <v>1424</v>
      </c>
      <c r="K4646" s="66">
        <v>9</v>
      </c>
      <c r="L4646" t="str">
        <f t="shared" ref="L4646:L4709" si="493">IF(K4646&gt;6,"Profundo","Somero")</f>
        <v>Profundo</v>
      </c>
      <c r="M4646" s="2" t="s">
        <v>1081</v>
      </c>
      <c r="N4646" t="str">
        <f>VLOOKUP(M4646,spp!A:B,2,FALSE)</f>
        <v>Triaenodon obesus</v>
      </c>
      <c r="O4646">
        <f t="shared" si="492"/>
        <v>1</v>
      </c>
      <c r="AC4646">
        <v>1</v>
      </c>
      <c r="AJ4646">
        <f>VLOOKUP(M4646,spp!A:C,3,FALSE)</f>
        <v>1.5E-3</v>
      </c>
      <c r="AK4646">
        <f>VLOOKUP(M4646,spp!A:D,4,FALSE)</f>
        <v>3</v>
      </c>
      <c r="AL4646">
        <f t="shared" si="487"/>
        <v>3899.4140625</v>
      </c>
      <c r="AM4646">
        <f t="shared" si="488"/>
        <v>97.4853515625</v>
      </c>
      <c r="AN4646">
        <f t="shared" si="489"/>
        <v>974.853515625</v>
      </c>
      <c r="AO4646">
        <f t="shared" si="490"/>
        <v>0.974853515625</v>
      </c>
      <c r="AP4646">
        <f t="shared" si="491"/>
        <v>0.02</v>
      </c>
      <c r="AQ4646">
        <f>VLOOKUP(M4646,spp!A:H,8,FALSE)</f>
        <v>4.2</v>
      </c>
      <c r="AR4646" t="str">
        <f>VLOOKUP(M4646,spp!A:K,10,FALSE)</f>
        <v>Depredador Tope</v>
      </c>
      <c r="AS4646" t="str">
        <f>VLOOKUP(M4646,spp!A:L,12,FALSE)</f>
        <v>NT</v>
      </c>
    </row>
    <row r="4647" spans="1:45" x14ac:dyDescent="0.3">
      <c r="A4647">
        <v>52</v>
      </c>
      <c r="B4647" t="str">
        <f>VLOOKUP($A4647,[1]Sitios!$A:$G,4,FALSE)</f>
        <v>ACMIC</v>
      </c>
      <c r="C4647" t="str">
        <f>VLOOKUP($A4647,[1]Sitios!$A:$G,5,FALSE)</f>
        <v>Isla del Coco</v>
      </c>
      <c r="D4647" s="2" t="str">
        <f>VLOOKUP($A4647,[1]Sitios!$A:$G,6,FALSE)</f>
        <v>Isla Vikinga o Cáscara</v>
      </c>
      <c r="E4647" t="s">
        <v>985</v>
      </c>
      <c r="F4647">
        <v>3</v>
      </c>
      <c r="G4647" s="69">
        <v>41697</v>
      </c>
      <c r="H4647" s="42">
        <v>2014</v>
      </c>
      <c r="I4647" s="1" t="s">
        <v>1424</v>
      </c>
      <c r="K4647" s="66">
        <v>9</v>
      </c>
      <c r="L4647" t="str">
        <f t="shared" si="493"/>
        <v>Profundo</v>
      </c>
      <c r="M4647" s="2" t="s">
        <v>1038</v>
      </c>
      <c r="N4647" t="str">
        <f>VLOOKUP(M4647,spp!A:B,2,FALSE)</f>
        <v>Holacanthus passer</v>
      </c>
      <c r="O4647">
        <f t="shared" si="492"/>
        <v>1</v>
      </c>
      <c r="R4647">
        <v>1</v>
      </c>
      <c r="AJ4647">
        <f>VLOOKUP(M4647,spp!A:C,3,FALSE)</f>
        <v>2</v>
      </c>
      <c r="AK4647">
        <f>VLOOKUP(M4647,spp!A:D,4,FALSE)</f>
        <v>3</v>
      </c>
      <c r="AL4647">
        <f t="shared" ref="AL4647:AL4710" si="494">((AJ4647*$P$2^AK4647)*P4647)+((AJ4647*$Q$2^AK4647)*Q4647)+((AJ4647*$R$2^AK4647)*R4647)+((AJ4647*$S$2^AK4647)*S4647)+((AJ4647*$T$2^AK4647)*T4647)+((AJ4647*$U$2^AK4647)*U4647)+((AJ4647*$V$2^AK4647)*V4647)+((AJ4647*$W$2^AK4647)*W4647)+((AJ4647*$X$2^AK4647)*X4647)+((AJ4647*$Y$2^AK4647)*Y4647)+((AJ4647*$Z$2^AK4647)*Z4647)+((AJ4647*$AA$2^AK4647)*AA4647)+((AJ4647*$AB$2^AK4647)*AB4647)+ ((AJ4647*$AC$2^AK4647)*AC4647)+((AJ4647*$AD$2^AK4647)*AD4647)+((AJ4647*$AE$2^AK4647)*AE4647)+((AJ4647*$AF$2^AK4647)*AF4647)+((AJ4647*$AG$2^AK4647)*AG4647)+((AJ4647*$AH$2^AK4647)*AH4647)</f>
        <v>3906.25</v>
      </c>
      <c r="AM4647">
        <f t="shared" ref="AM4647:AM4710" si="495">AL4647/40</f>
        <v>97.65625</v>
      </c>
      <c r="AN4647">
        <f t="shared" ref="AN4647:AN4710" si="496">AM4647*10</f>
        <v>976.5625</v>
      </c>
      <c r="AO4647">
        <f t="shared" ref="AO4647:AO4710" si="497">AN4647/1000</f>
        <v>0.9765625</v>
      </c>
      <c r="AP4647">
        <f t="shared" ref="AP4647:AP4710" si="498">O4647/$C$1</f>
        <v>0.02</v>
      </c>
      <c r="AQ4647">
        <f>VLOOKUP(M4647,spp!A:H,8,FALSE)</f>
        <v>2.6</v>
      </c>
      <c r="AR4647" t="str">
        <f>VLOOKUP(M4647,spp!A:K,10,FALSE)</f>
        <v>Herbívoro</v>
      </c>
      <c r="AS4647" t="str">
        <f>VLOOKUP(M4647,spp!A:L,12,FALSE)</f>
        <v>LC</v>
      </c>
    </row>
    <row r="4648" spans="1:45" x14ac:dyDescent="0.3">
      <c r="A4648">
        <v>52</v>
      </c>
      <c r="B4648" t="str">
        <f>VLOOKUP($A4648,[1]Sitios!$A:$G,4,FALSE)</f>
        <v>ACMIC</v>
      </c>
      <c r="C4648" t="str">
        <f>VLOOKUP($A4648,[1]Sitios!$A:$G,5,FALSE)</f>
        <v>Isla del Coco</v>
      </c>
      <c r="D4648" s="2" t="str">
        <f>VLOOKUP($A4648,[1]Sitios!$A:$G,6,FALSE)</f>
        <v>Isla Vikinga o Cáscara</v>
      </c>
      <c r="E4648" t="s">
        <v>985</v>
      </c>
      <c r="F4648">
        <v>3</v>
      </c>
      <c r="G4648" s="69">
        <v>41697</v>
      </c>
      <c r="H4648" s="42">
        <v>2014</v>
      </c>
      <c r="I4648" s="1" t="s">
        <v>1424</v>
      </c>
      <c r="K4648" s="66">
        <v>9</v>
      </c>
      <c r="L4648" t="str">
        <f t="shared" si="493"/>
        <v>Profundo</v>
      </c>
      <c r="M4648" s="2" t="s">
        <v>1141</v>
      </c>
      <c r="N4648" t="str">
        <f>VLOOKUP(M4648,spp!A:B,2,FALSE)</f>
        <v>Halichoeres discolor</v>
      </c>
      <c r="O4648">
        <f t="shared" si="492"/>
        <v>10</v>
      </c>
      <c r="Q4648">
        <v>10</v>
      </c>
      <c r="AJ4648">
        <f>VLOOKUP(M4648,spp!A:C,3,FALSE)</f>
        <v>0.01</v>
      </c>
      <c r="AK4648">
        <f>VLOOKUP(M4648,spp!A:D,4,FALSE)</f>
        <v>3.04</v>
      </c>
      <c r="AL4648">
        <f t="shared" si="494"/>
        <v>45.728424710237178</v>
      </c>
      <c r="AM4648">
        <f t="shared" si="495"/>
        <v>1.1432106177559294</v>
      </c>
      <c r="AN4648">
        <f t="shared" si="496"/>
        <v>11.432106177559294</v>
      </c>
      <c r="AO4648">
        <f t="shared" si="497"/>
        <v>1.1432106177559295E-2</v>
      </c>
      <c r="AP4648">
        <f t="shared" si="498"/>
        <v>0.2</v>
      </c>
      <c r="AQ4648">
        <f>VLOOKUP(M4648,spp!A:H,8,FALSE)</f>
        <v>3.4</v>
      </c>
      <c r="AR4648" t="str">
        <f>VLOOKUP(M4648,spp!A:K,10,FALSE)</f>
        <v>Depredador</v>
      </c>
      <c r="AS4648" t="str">
        <f>VLOOKUP(M4648,spp!A:L,12,FALSE)</f>
        <v>VU</v>
      </c>
    </row>
    <row r="4649" spans="1:45" x14ac:dyDescent="0.3">
      <c r="A4649">
        <v>52</v>
      </c>
      <c r="B4649" t="str">
        <f>VLOOKUP($A4649,[1]Sitios!$A:$G,4,FALSE)</f>
        <v>ACMIC</v>
      </c>
      <c r="C4649" t="str">
        <f>VLOOKUP($A4649,[1]Sitios!$A:$G,5,FALSE)</f>
        <v>Isla del Coco</v>
      </c>
      <c r="D4649" s="2" t="str">
        <f>VLOOKUP($A4649,[1]Sitios!$A:$G,6,FALSE)</f>
        <v>Isla Vikinga o Cáscara</v>
      </c>
      <c r="E4649" t="s">
        <v>985</v>
      </c>
      <c r="F4649">
        <v>3</v>
      </c>
      <c r="G4649" s="69">
        <v>41697</v>
      </c>
      <c r="H4649" s="42">
        <v>2014</v>
      </c>
      <c r="I4649" s="1" t="s">
        <v>1424</v>
      </c>
      <c r="K4649" s="66">
        <v>9</v>
      </c>
      <c r="L4649" t="str">
        <f t="shared" si="493"/>
        <v>Profundo</v>
      </c>
      <c r="M4649" s="2" t="s">
        <v>1034</v>
      </c>
      <c r="N4649" t="str">
        <f>VLOOKUP(M4649,spp!A:B,2,FALSE)</f>
        <v>Acanthurus nigricans</v>
      </c>
      <c r="O4649">
        <f t="shared" si="492"/>
        <v>1</v>
      </c>
      <c r="Q4649">
        <v>1</v>
      </c>
      <c r="AJ4649">
        <f>VLOOKUP(M4649,spp!A:C,3,FALSE)</f>
        <v>6</v>
      </c>
      <c r="AK4649">
        <f>VLOOKUP(M4649,spp!A:D,4,FALSE)</f>
        <v>2.669</v>
      </c>
      <c r="AL4649">
        <f t="shared" si="494"/>
        <v>1299.2411354642161</v>
      </c>
      <c r="AM4649">
        <f t="shared" si="495"/>
        <v>32.481028386605402</v>
      </c>
      <c r="AN4649">
        <f t="shared" si="496"/>
        <v>324.81028386605402</v>
      </c>
      <c r="AO4649">
        <f t="shared" si="497"/>
        <v>0.32481028386605404</v>
      </c>
      <c r="AP4649">
        <f t="shared" si="498"/>
        <v>0.02</v>
      </c>
      <c r="AQ4649">
        <f>VLOOKUP(M4649,spp!A:H,8,FALSE)</f>
        <v>2</v>
      </c>
      <c r="AR4649" t="str">
        <f>VLOOKUP(M4649,spp!A:K,10,FALSE)</f>
        <v>Herbívoro</v>
      </c>
      <c r="AS4649" t="str">
        <f>VLOOKUP(M4649,spp!A:L,12,FALSE)</f>
        <v>LC</v>
      </c>
    </row>
    <row r="4650" spans="1:45" x14ac:dyDescent="0.3">
      <c r="A4650">
        <v>52</v>
      </c>
      <c r="B4650" t="str">
        <f>VLOOKUP($A4650,[1]Sitios!$A:$G,4,FALSE)</f>
        <v>ACMIC</v>
      </c>
      <c r="C4650" t="str">
        <f>VLOOKUP($A4650,[1]Sitios!$A:$G,5,FALSE)</f>
        <v>Isla del Coco</v>
      </c>
      <c r="D4650" s="2" t="str">
        <f>VLOOKUP($A4650,[1]Sitios!$A:$G,6,FALSE)</f>
        <v>Isla Vikinga o Cáscara</v>
      </c>
      <c r="E4650" t="s">
        <v>985</v>
      </c>
      <c r="F4650">
        <v>3</v>
      </c>
      <c r="G4650" s="69">
        <v>41697</v>
      </c>
      <c r="H4650" s="42">
        <v>2014</v>
      </c>
      <c r="I4650" s="1" t="s">
        <v>1424</v>
      </c>
      <c r="K4650" s="66">
        <v>9</v>
      </c>
      <c r="L4650" t="str">
        <f t="shared" si="493"/>
        <v>Profundo</v>
      </c>
      <c r="M4650" s="2" t="s">
        <v>1040</v>
      </c>
      <c r="N4650" t="str">
        <f>VLOOKUP(M4650,spp!A:B,2,FALSE)</f>
        <v>Sufflamen verres</v>
      </c>
      <c r="O4650">
        <f t="shared" si="492"/>
        <v>4</v>
      </c>
      <c r="T4650">
        <v>4</v>
      </c>
      <c r="AJ4650">
        <f>VLOOKUP(M4650,spp!A:C,3,FALSE)</f>
        <v>2</v>
      </c>
      <c r="AK4650">
        <f>VLOOKUP(M4650,spp!A:D,4,FALSE)</f>
        <v>3</v>
      </c>
      <c r="AL4650">
        <f t="shared" si="494"/>
        <v>125000</v>
      </c>
      <c r="AM4650">
        <f t="shared" si="495"/>
        <v>3125</v>
      </c>
      <c r="AN4650">
        <f t="shared" si="496"/>
        <v>31250</v>
      </c>
      <c r="AO4650">
        <f t="shared" si="497"/>
        <v>31.25</v>
      </c>
      <c r="AP4650">
        <f t="shared" si="498"/>
        <v>0.08</v>
      </c>
      <c r="AQ4650">
        <f>VLOOKUP(M4650,spp!A:H,8,FALSE)</f>
        <v>3.3</v>
      </c>
      <c r="AR4650" t="str">
        <f>VLOOKUP(M4650,spp!A:K,10,FALSE)</f>
        <v>Depredador</v>
      </c>
      <c r="AS4650" t="str">
        <f>VLOOKUP(M4650,spp!A:L,12,FALSE)</f>
        <v>LC</v>
      </c>
    </row>
    <row r="4651" spans="1:45" x14ac:dyDescent="0.3">
      <c r="A4651">
        <v>52</v>
      </c>
      <c r="B4651" t="str">
        <f>VLOOKUP($A4651,[1]Sitios!$A:$G,4,FALSE)</f>
        <v>ACMIC</v>
      </c>
      <c r="C4651" t="str">
        <f>VLOOKUP($A4651,[1]Sitios!$A:$G,5,FALSE)</f>
        <v>Isla del Coco</v>
      </c>
      <c r="D4651" s="2" t="str">
        <f>VLOOKUP($A4651,[1]Sitios!$A:$G,6,FALSE)</f>
        <v>Isla Vikinga o Cáscara</v>
      </c>
      <c r="E4651" t="s">
        <v>985</v>
      </c>
      <c r="F4651">
        <v>3</v>
      </c>
      <c r="G4651" s="69">
        <v>41697</v>
      </c>
      <c r="H4651" s="42">
        <v>2014</v>
      </c>
      <c r="I4651" s="1" t="s">
        <v>1424</v>
      </c>
      <c r="K4651" s="66">
        <v>9</v>
      </c>
      <c r="L4651" t="str">
        <f t="shared" si="493"/>
        <v>Profundo</v>
      </c>
      <c r="M4651" s="2" t="s">
        <v>1062</v>
      </c>
      <c r="N4651" t="str">
        <f>VLOOKUP(M4651,spp!A:B,2,FALSE)</f>
        <v>Paranthias colonus</v>
      </c>
      <c r="O4651">
        <f t="shared" si="492"/>
        <v>70</v>
      </c>
      <c r="S4651">
        <v>70</v>
      </c>
      <c r="AJ4651">
        <f>VLOOKUP(M4651,spp!A:C,3,FALSE)</f>
        <v>1.485E-2</v>
      </c>
      <c r="AK4651">
        <f>VLOOKUP(M4651,spp!A:D,4,FALSE)</f>
        <v>2</v>
      </c>
      <c r="AL4651">
        <f t="shared" si="494"/>
        <v>318.34687500000001</v>
      </c>
      <c r="AM4651">
        <f t="shared" si="495"/>
        <v>7.9586718750000003</v>
      </c>
      <c r="AN4651">
        <f t="shared" si="496"/>
        <v>79.586718750000003</v>
      </c>
      <c r="AO4651">
        <f t="shared" si="497"/>
        <v>7.9586718750000007E-2</v>
      </c>
      <c r="AP4651">
        <f t="shared" si="498"/>
        <v>1.4</v>
      </c>
      <c r="AQ4651">
        <f>VLOOKUP(M4651,spp!A:H,8,FALSE)</f>
        <v>3.8</v>
      </c>
      <c r="AR4651" t="str">
        <f>VLOOKUP(M4651,spp!A:K,10,FALSE)</f>
        <v>Planctívoro</v>
      </c>
      <c r="AS4651" t="str">
        <f>VLOOKUP(M4651,spp!A:L,12,FALSE)</f>
        <v>LC</v>
      </c>
    </row>
    <row r="4652" spans="1:45" x14ac:dyDescent="0.3">
      <c r="A4652">
        <v>52</v>
      </c>
      <c r="B4652" t="str">
        <f>VLOOKUP($A4652,[1]Sitios!$A:$G,4,FALSE)</f>
        <v>ACMIC</v>
      </c>
      <c r="C4652" t="str">
        <f>VLOOKUP($A4652,[1]Sitios!$A:$G,5,FALSE)</f>
        <v>Isla del Coco</v>
      </c>
      <c r="D4652" s="2" t="str">
        <f>VLOOKUP($A4652,[1]Sitios!$A:$G,6,FALSE)</f>
        <v>Isla Vikinga o Cáscara</v>
      </c>
      <c r="E4652" t="s">
        <v>985</v>
      </c>
      <c r="F4652">
        <v>3</v>
      </c>
      <c r="G4652" s="69">
        <v>41697</v>
      </c>
      <c r="H4652" s="42">
        <v>2014</v>
      </c>
      <c r="I4652" s="1" t="s">
        <v>1424</v>
      </c>
      <c r="K4652" s="66">
        <v>9</v>
      </c>
      <c r="L4652" t="str">
        <f t="shared" si="493"/>
        <v>Profundo</v>
      </c>
      <c r="M4652" s="2" t="s">
        <v>1022</v>
      </c>
      <c r="N4652" t="str">
        <f>VLOOKUP(M4652,spp!A:B,2,FALSE)</f>
        <v>Epinephelus labriformis</v>
      </c>
      <c r="O4652">
        <f t="shared" si="492"/>
        <v>1</v>
      </c>
      <c r="S4652">
        <v>1</v>
      </c>
      <c r="AJ4652">
        <f>VLOOKUP(M4652,spp!A:C,3,FALSE)</f>
        <v>3</v>
      </c>
      <c r="AK4652">
        <f>VLOOKUP(M4652,spp!A:D,4,FALSE)</f>
        <v>2.9</v>
      </c>
      <c r="AL4652">
        <f t="shared" si="494"/>
        <v>12076.236118743216</v>
      </c>
      <c r="AM4652">
        <f t="shared" si="495"/>
        <v>301.90590296858039</v>
      </c>
      <c r="AN4652">
        <f t="shared" si="496"/>
        <v>3019.059029685804</v>
      </c>
      <c r="AO4652">
        <f t="shared" si="497"/>
        <v>3.019059029685804</v>
      </c>
      <c r="AP4652">
        <f t="shared" si="498"/>
        <v>0.02</v>
      </c>
      <c r="AQ4652">
        <f>VLOOKUP(M4652,spp!A:H,8,FALSE)</f>
        <v>4</v>
      </c>
      <c r="AR4652" t="str">
        <f>VLOOKUP(M4652,spp!A:K,10,FALSE)</f>
        <v>Depredador Tope</v>
      </c>
      <c r="AS4652" t="str">
        <f>VLOOKUP(M4652,spp!A:L,12,FALSE)</f>
        <v>LC</v>
      </c>
    </row>
    <row r="4653" spans="1:45" x14ac:dyDescent="0.3">
      <c r="A4653">
        <v>52</v>
      </c>
      <c r="B4653" t="str">
        <f>VLOOKUP($A4653,[1]Sitios!$A:$G,4,FALSE)</f>
        <v>ACMIC</v>
      </c>
      <c r="C4653" t="str">
        <f>VLOOKUP($A4653,[1]Sitios!$A:$G,5,FALSE)</f>
        <v>Isla del Coco</v>
      </c>
      <c r="D4653" s="2" t="str">
        <f>VLOOKUP($A4653,[1]Sitios!$A:$G,6,FALSE)</f>
        <v>Isla Vikinga o Cáscara</v>
      </c>
      <c r="E4653" t="s">
        <v>985</v>
      </c>
      <c r="F4653">
        <v>3</v>
      </c>
      <c r="G4653" s="69">
        <v>41697</v>
      </c>
      <c r="H4653" s="42">
        <v>2014</v>
      </c>
      <c r="I4653" s="1" t="s">
        <v>1424</v>
      </c>
      <c r="K4653" s="66">
        <v>9</v>
      </c>
      <c r="L4653" t="str">
        <f t="shared" si="493"/>
        <v>Profundo</v>
      </c>
      <c r="M4653" s="2" t="s">
        <v>1078</v>
      </c>
      <c r="N4653" t="str">
        <f>VLOOKUP(M4653,spp!A:B,2,FALSE)</f>
        <v>Lutjanus viridis</v>
      </c>
      <c r="O4653">
        <f t="shared" si="492"/>
        <v>5</v>
      </c>
      <c r="T4653">
        <v>5</v>
      </c>
      <c r="AJ4653">
        <f>VLOOKUP(M4653,spp!A:C,3,FALSE)</f>
        <v>1.67E-2</v>
      </c>
      <c r="AK4653">
        <f>VLOOKUP(M4653,spp!A:D,4,FALSE)</f>
        <v>2</v>
      </c>
      <c r="AL4653">
        <f t="shared" si="494"/>
        <v>52.1875</v>
      </c>
      <c r="AM4653">
        <f t="shared" si="495"/>
        <v>1.3046875</v>
      </c>
      <c r="AN4653">
        <f t="shared" si="496"/>
        <v>13.046875</v>
      </c>
      <c r="AO4653">
        <f t="shared" si="497"/>
        <v>1.3046874999999999E-2</v>
      </c>
      <c r="AP4653">
        <f t="shared" si="498"/>
        <v>0.1</v>
      </c>
      <c r="AQ4653">
        <f>VLOOKUP(M4653,spp!A:H,8,FALSE)</f>
        <v>4.2</v>
      </c>
      <c r="AR4653" t="str">
        <f>VLOOKUP(M4653,spp!A:K,10,FALSE)</f>
        <v>Depredador Tope</v>
      </c>
      <c r="AS4653" t="str">
        <f>VLOOKUP(M4653,spp!A:L,12,FALSE)</f>
        <v>LC</v>
      </c>
    </row>
    <row r="4654" spans="1:45" x14ac:dyDescent="0.3">
      <c r="A4654">
        <v>52</v>
      </c>
      <c r="B4654" t="str">
        <f>VLOOKUP($A4654,[1]Sitios!$A:$G,4,FALSE)</f>
        <v>ACMIC</v>
      </c>
      <c r="C4654" t="str">
        <f>VLOOKUP($A4654,[1]Sitios!$A:$G,5,FALSE)</f>
        <v>Isla del Coco</v>
      </c>
      <c r="D4654" s="2" t="str">
        <f>VLOOKUP($A4654,[1]Sitios!$A:$G,6,FALSE)</f>
        <v>Isla Vikinga o Cáscara</v>
      </c>
      <c r="E4654" t="s">
        <v>985</v>
      </c>
      <c r="F4654">
        <v>3</v>
      </c>
      <c r="G4654" s="69">
        <v>41697</v>
      </c>
      <c r="H4654" s="42">
        <v>2014</v>
      </c>
      <c r="I4654" s="1" t="s">
        <v>1424</v>
      </c>
      <c r="K4654" s="66">
        <v>9</v>
      </c>
      <c r="L4654" t="str">
        <f t="shared" si="493"/>
        <v>Profundo</v>
      </c>
      <c r="M4654" s="2" t="s">
        <v>1084</v>
      </c>
      <c r="N4654" t="str">
        <f>VLOOKUP(M4654,spp!A:B,2,FALSE)</f>
        <v>Rypticus nigripinnis</v>
      </c>
      <c r="O4654">
        <f t="shared" si="492"/>
        <v>1</v>
      </c>
      <c r="R4654">
        <v>1</v>
      </c>
      <c r="AJ4654">
        <f>VLOOKUP(M4654,spp!A:C,3,FALSE)</f>
        <v>1.52E-2</v>
      </c>
      <c r="AK4654">
        <f>VLOOKUP(M4654,spp!A:D,4,FALSE)</f>
        <v>3.0063</v>
      </c>
      <c r="AL4654">
        <f t="shared" si="494"/>
        <v>30.163668557182842</v>
      </c>
      <c r="AM4654">
        <f t="shared" si="495"/>
        <v>0.75409171392957108</v>
      </c>
      <c r="AN4654">
        <f t="shared" si="496"/>
        <v>7.5409171392957113</v>
      </c>
      <c r="AO4654">
        <f t="shared" si="497"/>
        <v>7.5409171392957115E-3</v>
      </c>
      <c r="AP4654">
        <f t="shared" si="498"/>
        <v>0.02</v>
      </c>
      <c r="AQ4654">
        <f>VLOOKUP(M4654,spp!A:H,8,FALSE)</f>
        <v>3.9</v>
      </c>
      <c r="AR4654" t="str">
        <f>VLOOKUP(M4654,spp!A:K,10,FALSE)</f>
        <v>Depredador</v>
      </c>
      <c r="AS4654" t="str">
        <f>VLOOKUP(M4654,spp!A:L,12,FALSE)</f>
        <v>LC</v>
      </c>
    </row>
    <row r="4655" spans="1:45" x14ac:dyDescent="0.3">
      <c r="A4655">
        <v>52</v>
      </c>
      <c r="B4655" t="str">
        <f>VLOOKUP($A4655,[1]Sitios!$A:$G,4,FALSE)</f>
        <v>ACMIC</v>
      </c>
      <c r="C4655" t="str">
        <f>VLOOKUP($A4655,[1]Sitios!$A:$G,5,FALSE)</f>
        <v>Isla del Coco</v>
      </c>
      <c r="D4655" s="2" t="str">
        <f>VLOOKUP($A4655,[1]Sitios!$A:$G,6,FALSE)</f>
        <v>Isla Vikinga o Cáscara</v>
      </c>
      <c r="E4655" t="s">
        <v>985</v>
      </c>
      <c r="F4655">
        <v>3</v>
      </c>
      <c r="G4655" s="69">
        <v>41697</v>
      </c>
      <c r="H4655" s="42">
        <v>2014</v>
      </c>
      <c r="I4655" s="1" t="s">
        <v>1424</v>
      </c>
      <c r="K4655" s="66">
        <v>9</v>
      </c>
      <c r="L4655" t="str">
        <f t="shared" si="493"/>
        <v>Profundo</v>
      </c>
      <c r="M4655" s="2" t="s">
        <v>1026</v>
      </c>
      <c r="N4655" t="str">
        <f>VLOOKUP(M4655,spp!A:B,2,FALSE)</f>
        <v>Microspathodon dorsalis</v>
      </c>
      <c r="O4655">
        <f t="shared" si="492"/>
        <v>1</v>
      </c>
      <c r="R4655">
        <v>1</v>
      </c>
      <c r="AJ4655">
        <f>VLOOKUP(M4655,spp!A:C,3,FALSE)</f>
        <v>2</v>
      </c>
      <c r="AK4655">
        <f>VLOOKUP(M4655,spp!A:D,4,FALSE)</f>
        <v>3</v>
      </c>
      <c r="AL4655">
        <f t="shared" si="494"/>
        <v>3906.25</v>
      </c>
      <c r="AM4655">
        <f t="shared" si="495"/>
        <v>97.65625</v>
      </c>
      <c r="AN4655">
        <f t="shared" si="496"/>
        <v>976.5625</v>
      </c>
      <c r="AO4655">
        <f t="shared" si="497"/>
        <v>0.9765625</v>
      </c>
      <c r="AP4655">
        <f t="shared" si="498"/>
        <v>0.02</v>
      </c>
      <c r="AQ4655">
        <f>VLOOKUP(M4655,spp!A:H,8,FALSE)</f>
        <v>2.1</v>
      </c>
      <c r="AR4655" t="str">
        <f>VLOOKUP(M4655,spp!A:K,10,FALSE)</f>
        <v>Herbívoro</v>
      </c>
      <c r="AS4655" t="str">
        <f>VLOOKUP(M4655,spp!A:L,12,FALSE)</f>
        <v>LC</v>
      </c>
    </row>
    <row r="4656" spans="1:45" x14ac:dyDescent="0.3">
      <c r="A4656">
        <v>52</v>
      </c>
      <c r="B4656" t="str">
        <f>VLOOKUP($A4656,[1]Sitios!$A:$G,4,FALSE)</f>
        <v>ACMIC</v>
      </c>
      <c r="C4656" t="str">
        <f>VLOOKUP($A4656,[1]Sitios!$A:$G,5,FALSE)</f>
        <v>Isla del Coco</v>
      </c>
      <c r="D4656" s="2" t="str">
        <f>VLOOKUP($A4656,[1]Sitios!$A:$G,6,FALSE)</f>
        <v>Isla Vikinga o Cáscara</v>
      </c>
      <c r="E4656" t="s">
        <v>985</v>
      </c>
      <c r="F4656">
        <v>3</v>
      </c>
      <c r="G4656" s="69">
        <v>41697</v>
      </c>
      <c r="H4656" s="42">
        <v>2014</v>
      </c>
      <c r="I4656" s="1" t="s">
        <v>1424</v>
      </c>
      <c r="K4656" s="66">
        <v>9</v>
      </c>
      <c r="L4656" t="str">
        <f t="shared" si="493"/>
        <v>Profundo</v>
      </c>
      <c r="M4656" s="2" t="s">
        <v>1047</v>
      </c>
      <c r="N4656" t="str">
        <f>VLOOKUP(M4656,spp!A:B,2,FALSE)</f>
        <v>Scarus rubroviolaceus</v>
      </c>
      <c r="O4656">
        <f t="shared" si="492"/>
        <v>2</v>
      </c>
      <c r="U4656">
        <v>2</v>
      </c>
      <c r="AJ4656">
        <f>VLOOKUP(M4656,spp!A:C,3,FALSE)</f>
        <v>1</v>
      </c>
      <c r="AK4656">
        <f>VLOOKUP(M4656,spp!A:D,4,FALSE)</f>
        <v>3.109</v>
      </c>
      <c r="AL4656">
        <f t="shared" si="494"/>
        <v>126339.03214806969</v>
      </c>
      <c r="AM4656">
        <f t="shared" si="495"/>
        <v>3158.4758037017423</v>
      </c>
      <c r="AN4656">
        <f t="shared" si="496"/>
        <v>31584.758037017422</v>
      </c>
      <c r="AO4656">
        <f t="shared" si="497"/>
        <v>31.584758037017423</v>
      </c>
      <c r="AP4656">
        <f t="shared" si="498"/>
        <v>0.04</v>
      </c>
      <c r="AQ4656">
        <f>VLOOKUP(M4656,spp!A:H,8,FALSE)</f>
        <v>2</v>
      </c>
      <c r="AR4656" t="str">
        <f>VLOOKUP(M4656,spp!A:K,10,FALSE)</f>
        <v>Herbívoro</v>
      </c>
      <c r="AS4656" t="str">
        <f>VLOOKUP(M4656,spp!A:L,12,FALSE)</f>
        <v>LC</v>
      </c>
    </row>
    <row r="4657" spans="1:45" x14ac:dyDescent="0.3">
      <c r="A4657">
        <v>52</v>
      </c>
      <c r="B4657" t="str">
        <f>VLOOKUP($A4657,[1]Sitios!$A:$G,4,FALSE)</f>
        <v>ACMIC</v>
      </c>
      <c r="C4657" t="str">
        <f>VLOOKUP($A4657,[1]Sitios!$A:$G,5,FALSE)</f>
        <v>Isla del Coco</v>
      </c>
      <c r="D4657" s="2" t="str">
        <f>VLOOKUP($A4657,[1]Sitios!$A:$G,6,FALSE)</f>
        <v>Isla Vikinga o Cáscara</v>
      </c>
      <c r="E4657" t="s">
        <v>985</v>
      </c>
      <c r="F4657">
        <v>3</v>
      </c>
      <c r="G4657" s="69">
        <v>41697</v>
      </c>
      <c r="H4657" s="42">
        <v>2014</v>
      </c>
      <c r="I4657" s="1" t="s">
        <v>1424</v>
      </c>
      <c r="K4657" s="66">
        <v>9</v>
      </c>
      <c r="L4657" t="str">
        <f t="shared" si="493"/>
        <v>Profundo</v>
      </c>
      <c r="M4657" s="2" t="s">
        <v>1021</v>
      </c>
      <c r="N4657" t="str">
        <f>VLOOKUP(M4657,spp!A:B,2,FALSE)</f>
        <v>Johnrandallia nigrirostris</v>
      </c>
      <c r="O4657">
        <f t="shared" si="492"/>
        <v>1</v>
      </c>
      <c r="Q4657">
        <v>1</v>
      </c>
      <c r="AJ4657">
        <f>VLOOKUP(M4657,spp!A:C,3,FALSE)</f>
        <v>2</v>
      </c>
      <c r="AK4657">
        <f>VLOOKUP(M4657,spp!A:D,4,FALSE)</f>
        <v>3</v>
      </c>
      <c r="AL4657">
        <f t="shared" si="494"/>
        <v>843.75</v>
      </c>
      <c r="AM4657">
        <f t="shared" si="495"/>
        <v>21.09375</v>
      </c>
      <c r="AN4657">
        <f t="shared" si="496"/>
        <v>210.9375</v>
      </c>
      <c r="AO4657">
        <f t="shared" si="497"/>
        <v>0.2109375</v>
      </c>
      <c r="AP4657">
        <f t="shared" si="498"/>
        <v>0.02</v>
      </c>
      <c r="AQ4657">
        <f>VLOOKUP(M4657,spp!A:H,8,FALSE)</f>
        <v>3</v>
      </c>
      <c r="AR4657" t="str">
        <f>VLOOKUP(M4657,spp!A:K,10,FALSE)</f>
        <v>Depredador</v>
      </c>
      <c r="AS4657" t="str">
        <f>VLOOKUP(M4657,spp!A:L,12,FALSE)</f>
        <v>LC</v>
      </c>
    </row>
    <row r="4658" spans="1:45" x14ac:dyDescent="0.3">
      <c r="A4658">
        <v>52</v>
      </c>
      <c r="B4658" t="str">
        <f>VLOOKUP($A4658,[1]Sitios!$A:$G,4,FALSE)</f>
        <v>ACMIC</v>
      </c>
      <c r="C4658" t="str">
        <f>VLOOKUP($A4658,[1]Sitios!$A:$G,5,FALSE)</f>
        <v>Isla del Coco</v>
      </c>
      <c r="D4658" s="2" t="str">
        <f>VLOOKUP($A4658,[1]Sitios!$A:$G,6,FALSE)</f>
        <v>Isla Vikinga o Cáscara</v>
      </c>
      <c r="E4658" t="s">
        <v>985</v>
      </c>
      <c r="F4658">
        <v>3</v>
      </c>
      <c r="G4658" s="69">
        <v>41697</v>
      </c>
      <c r="H4658" s="42">
        <v>2014</v>
      </c>
      <c r="I4658" s="1" t="s">
        <v>1424</v>
      </c>
      <c r="K4658" s="66">
        <v>9</v>
      </c>
      <c r="L4658" t="str">
        <f t="shared" si="493"/>
        <v>Profundo</v>
      </c>
      <c r="M4658" s="2" t="s">
        <v>1049</v>
      </c>
      <c r="N4658" t="str">
        <f>VLOOKUP(M4658,spp!A:B,2,FALSE)</f>
        <v>Mulloidichthys dentatus</v>
      </c>
      <c r="O4658">
        <f t="shared" si="492"/>
        <v>1</v>
      </c>
      <c r="T4658">
        <v>1</v>
      </c>
      <c r="AJ4658">
        <f>VLOOKUP(M4658,spp!A:C,3,FALSE)</f>
        <v>1.26E-2</v>
      </c>
      <c r="AK4658">
        <f>VLOOKUP(M4658,spp!A:D,4,FALSE)</f>
        <v>3</v>
      </c>
      <c r="AL4658">
        <f t="shared" si="494"/>
        <v>196.875</v>
      </c>
      <c r="AM4658">
        <f t="shared" si="495"/>
        <v>4.921875</v>
      </c>
      <c r="AN4658">
        <f t="shared" si="496"/>
        <v>49.21875</v>
      </c>
      <c r="AO4658">
        <f t="shared" si="497"/>
        <v>4.9218749999999999E-2</v>
      </c>
      <c r="AP4658">
        <f t="shared" si="498"/>
        <v>0.02</v>
      </c>
      <c r="AQ4658">
        <f>VLOOKUP(M4658,spp!A:H,8,FALSE)</f>
        <v>3.7</v>
      </c>
      <c r="AR4658" t="str">
        <f>VLOOKUP(M4658,spp!A:K,10,FALSE)</f>
        <v>Depredador</v>
      </c>
      <c r="AS4658" t="str">
        <f>VLOOKUP(M4658,spp!A:L,12,FALSE)</f>
        <v>LC</v>
      </c>
    </row>
    <row r="4659" spans="1:45" x14ac:dyDescent="0.3">
      <c r="A4659">
        <v>52</v>
      </c>
      <c r="B4659" t="str">
        <f>VLOOKUP($A4659,[1]Sitios!$A:$G,4,FALSE)</f>
        <v>ACMIC</v>
      </c>
      <c r="C4659" t="str">
        <f>VLOOKUP($A4659,[1]Sitios!$A:$G,5,FALSE)</f>
        <v>Isla del Coco</v>
      </c>
      <c r="D4659" s="2" t="str">
        <f>VLOOKUP($A4659,[1]Sitios!$A:$G,6,FALSE)</f>
        <v>Isla Vikinga o Cáscara</v>
      </c>
      <c r="E4659" t="s">
        <v>985</v>
      </c>
      <c r="F4659">
        <v>3</v>
      </c>
      <c r="G4659" s="69">
        <v>41697</v>
      </c>
      <c r="H4659" s="42">
        <v>2014</v>
      </c>
      <c r="I4659" s="1" t="s">
        <v>1424</v>
      </c>
      <c r="K4659" s="66">
        <v>9</v>
      </c>
      <c r="L4659" t="str">
        <f t="shared" si="493"/>
        <v>Profundo</v>
      </c>
      <c r="M4659" s="2" t="s">
        <v>1208</v>
      </c>
      <c r="N4659" t="str">
        <f>VLOOKUP(M4659,spp!A:B,2,FALSE)</f>
        <v>Aluterus scriptus</v>
      </c>
      <c r="O4659">
        <f t="shared" si="492"/>
        <v>1</v>
      </c>
      <c r="T4659">
        <v>1</v>
      </c>
      <c r="AJ4659" t="str">
        <f>VLOOKUP(M4659,spp!A:C,3,FALSE)</f>
        <v>0.82299999999999995</v>
      </c>
      <c r="AK4659">
        <f>VLOOKUP(M4659,spp!A:D,4,FALSE)</f>
        <v>1</v>
      </c>
      <c r="AL4659">
        <f t="shared" si="494"/>
        <v>20.574999999999974</v>
      </c>
      <c r="AM4659">
        <f t="shared" si="495"/>
        <v>0.51437499999999936</v>
      </c>
      <c r="AN4659">
        <f t="shared" si="496"/>
        <v>5.1437499999999936</v>
      </c>
      <c r="AO4659">
        <f t="shared" si="497"/>
        <v>5.1437499999999938E-3</v>
      </c>
      <c r="AP4659">
        <f t="shared" si="498"/>
        <v>0.02</v>
      </c>
      <c r="AQ4659">
        <f>VLOOKUP(M4659,spp!A:H,8,FALSE)</f>
        <v>2.8</v>
      </c>
      <c r="AR4659" t="str">
        <f>VLOOKUP(M4659,spp!A:K,10,FALSE)</f>
        <v>Herbívoro</v>
      </c>
      <c r="AS4659" t="str">
        <f>VLOOKUP(M4659,spp!A:L,12,FALSE)</f>
        <v>NE</v>
      </c>
    </row>
    <row r="4660" spans="1:45" x14ac:dyDescent="0.3">
      <c r="A4660">
        <v>52</v>
      </c>
      <c r="B4660" t="str">
        <f>VLOOKUP($A4660,[1]Sitios!$A:$G,4,FALSE)</f>
        <v>ACMIC</v>
      </c>
      <c r="C4660" t="str">
        <f>VLOOKUP($A4660,[1]Sitios!$A:$G,5,FALSE)</f>
        <v>Isla del Coco</v>
      </c>
      <c r="D4660" s="2" t="str">
        <f>VLOOKUP($A4660,[1]Sitios!$A:$G,6,FALSE)</f>
        <v>Isla Vikinga o Cáscara</v>
      </c>
      <c r="E4660" t="s">
        <v>985</v>
      </c>
      <c r="F4660">
        <v>4</v>
      </c>
      <c r="G4660" s="69">
        <v>41697</v>
      </c>
      <c r="H4660" s="42">
        <v>2014</v>
      </c>
      <c r="I4660" s="1" t="s">
        <v>1424</v>
      </c>
      <c r="K4660" s="66">
        <v>9</v>
      </c>
      <c r="L4660" t="str">
        <f t="shared" si="493"/>
        <v>Profundo</v>
      </c>
      <c r="M4660" s="2" t="s">
        <v>1198</v>
      </c>
      <c r="N4660" t="str">
        <f>VLOOKUP(M4660,spp!A:B,2,FALSE)</f>
        <v>Dermatolepis dermatolepis</v>
      </c>
      <c r="O4660">
        <f t="shared" si="492"/>
        <v>2</v>
      </c>
      <c r="S4660">
        <v>1</v>
      </c>
      <c r="T4660">
        <v>1</v>
      </c>
      <c r="AJ4660">
        <f>VLOOKUP(M4660,spp!A:C,3,FALSE)</f>
        <v>1</v>
      </c>
      <c r="AK4660">
        <f>VLOOKUP(M4660,spp!A:D,4,FALSE)</f>
        <v>3</v>
      </c>
      <c r="AL4660">
        <f t="shared" si="494"/>
        <v>20984.375</v>
      </c>
      <c r="AM4660">
        <f t="shared" si="495"/>
        <v>524.609375</v>
      </c>
      <c r="AN4660">
        <f t="shared" si="496"/>
        <v>5246.09375</v>
      </c>
      <c r="AO4660">
        <f t="shared" si="497"/>
        <v>5.24609375</v>
      </c>
      <c r="AP4660">
        <f t="shared" si="498"/>
        <v>0.04</v>
      </c>
      <c r="AQ4660">
        <f>VLOOKUP(M4660,spp!A:H,8,FALSE)</f>
        <v>4.5</v>
      </c>
      <c r="AR4660" t="str">
        <f>VLOOKUP(M4660,spp!A:K,10,FALSE)</f>
        <v>Depredador Tope</v>
      </c>
      <c r="AS4660" t="str">
        <f>VLOOKUP(M4660,spp!A:L,12,FALSE)</f>
        <v>LC</v>
      </c>
    </row>
    <row r="4661" spans="1:45" x14ac:dyDescent="0.3">
      <c r="A4661">
        <v>52</v>
      </c>
      <c r="B4661" t="str">
        <f>VLOOKUP($A4661,[1]Sitios!$A:$G,4,FALSE)</f>
        <v>ACMIC</v>
      </c>
      <c r="C4661" t="str">
        <f>VLOOKUP($A4661,[1]Sitios!$A:$G,5,FALSE)</f>
        <v>Isla del Coco</v>
      </c>
      <c r="D4661" s="2" t="str">
        <f>VLOOKUP($A4661,[1]Sitios!$A:$G,6,FALSE)</f>
        <v>Isla Vikinga o Cáscara</v>
      </c>
      <c r="E4661" t="s">
        <v>985</v>
      </c>
      <c r="F4661">
        <v>4</v>
      </c>
      <c r="G4661" s="69">
        <v>41697</v>
      </c>
      <c r="H4661" s="42">
        <v>2014</v>
      </c>
      <c r="I4661" s="1" t="s">
        <v>1424</v>
      </c>
      <c r="K4661" s="66">
        <v>9</v>
      </c>
      <c r="L4661" t="str">
        <f t="shared" si="493"/>
        <v>Profundo</v>
      </c>
      <c r="M4661" s="2" t="s">
        <v>1029</v>
      </c>
      <c r="N4661" t="str">
        <f>VLOOKUP(M4661,spp!A:B,2,FALSE)</f>
        <v>Cirrhitus rivulatus</v>
      </c>
      <c r="O4661">
        <f t="shared" si="492"/>
        <v>1</v>
      </c>
      <c r="T4661">
        <v>1</v>
      </c>
      <c r="AJ4661">
        <f>VLOOKUP(M4661,spp!A:C,3,FALSE)</f>
        <v>2.76E-2</v>
      </c>
      <c r="AK4661">
        <f>VLOOKUP(M4661,spp!A:D,4,FALSE)</f>
        <v>3</v>
      </c>
      <c r="AL4661">
        <f t="shared" si="494"/>
        <v>431.25</v>
      </c>
      <c r="AM4661">
        <f t="shared" si="495"/>
        <v>10.78125</v>
      </c>
      <c r="AN4661">
        <f t="shared" si="496"/>
        <v>107.8125</v>
      </c>
      <c r="AO4661">
        <f t="shared" si="497"/>
        <v>0.10781250000000001</v>
      </c>
      <c r="AP4661">
        <f t="shared" si="498"/>
        <v>0.02</v>
      </c>
      <c r="AQ4661">
        <f>VLOOKUP(M4661,spp!A:H,8,FALSE)</f>
        <v>4</v>
      </c>
      <c r="AR4661" t="str">
        <f>VLOOKUP(M4661,spp!A:K,10,FALSE)</f>
        <v>Depredador Tope</v>
      </c>
      <c r="AS4661" t="str">
        <f>VLOOKUP(M4661,spp!A:L,12,FALSE)</f>
        <v>LC</v>
      </c>
    </row>
    <row r="4662" spans="1:45" x14ac:dyDescent="0.3">
      <c r="A4662">
        <v>52</v>
      </c>
      <c r="B4662" t="str">
        <f>VLOOKUP($A4662,[1]Sitios!$A:$G,4,FALSE)</f>
        <v>ACMIC</v>
      </c>
      <c r="C4662" t="str">
        <f>VLOOKUP($A4662,[1]Sitios!$A:$G,5,FALSE)</f>
        <v>Isla del Coco</v>
      </c>
      <c r="D4662" s="2" t="str">
        <f>VLOOKUP($A4662,[1]Sitios!$A:$G,6,FALSE)</f>
        <v>Isla Vikinga o Cáscara</v>
      </c>
      <c r="E4662" t="s">
        <v>985</v>
      </c>
      <c r="F4662">
        <v>4</v>
      </c>
      <c r="G4662" s="69">
        <v>41697</v>
      </c>
      <c r="H4662" s="42">
        <v>2014</v>
      </c>
      <c r="I4662" s="1" t="s">
        <v>1424</v>
      </c>
      <c r="K4662" s="66">
        <v>9</v>
      </c>
      <c r="L4662" t="str">
        <f t="shared" si="493"/>
        <v>Profundo</v>
      </c>
      <c r="M4662" s="2" t="s">
        <v>1042</v>
      </c>
      <c r="N4662" t="str">
        <f>VLOOKUP(M4662,spp!A:B,2,FALSE)</f>
        <v>Bodianus diplotaenia</v>
      </c>
      <c r="O4662">
        <f t="shared" si="492"/>
        <v>2</v>
      </c>
      <c r="S4662">
        <v>2</v>
      </c>
      <c r="AJ4662">
        <f>VLOOKUP(M4662,spp!A:C,3,FALSE)</f>
        <v>2.01E-2</v>
      </c>
      <c r="AK4662">
        <f>VLOOKUP(M4662,spp!A:D,4,FALSE)</f>
        <v>2</v>
      </c>
      <c r="AL4662">
        <f t="shared" si="494"/>
        <v>12.311249999999999</v>
      </c>
      <c r="AM4662">
        <f t="shared" si="495"/>
        <v>0.30778125000000001</v>
      </c>
      <c r="AN4662">
        <f t="shared" si="496"/>
        <v>3.0778125000000003</v>
      </c>
      <c r="AO4662">
        <f t="shared" si="497"/>
        <v>3.0778125000000003E-3</v>
      </c>
      <c r="AP4662">
        <f t="shared" si="498"/>
        <v>0.04</v>
      </c>
      <c r="AQ4662">
        <f>VLOOKUP(M4662,spp!A:H,8,FALSE)</f>
        <v>3.4</v>
      </c>
      <c r="AR4662" t="str">
        <f>VLOOKUP(M4662,spp!A:K,10,FALSE)</f>
        <v>Depredador</v>
      </c>
      <c r="AS4662" t="str">
        <f>VLOOKUP(M4662,spp!A:L,12,FALSE)</f>
        <v>LC</v>
      </c>
    </row>
    <row r="4663" spans="1:45" x14ac:dyDescent="0.3">
      <c r="A4663">
        <v>52</v>
      </c>
      <c r="B4663" t="str">
        <f>VLOOKUP($A4663,[1]Sitios!$A:$G,4,FALSE)</f>
        <v>ACMIC</v>
      </c>
      <c r="C4663" t="str">
        <f>VLOOKUP($A4663,[1]Sitios!$A:$G,5,FALSE)</f>
        <v>Isla del Coco</v>
      </c>
      <c r="D4663" s="2" t="str">
        <f>VLOOKUP($A4663,[1]Sitios!$A:$G,6,FALSE)</f>
        <v>Isla Vikinga o Cáscara</v>
      </c>
      <c r="E4663" t="s">
        <v>985</v>
      </c>
      <c r="F4663">
        <v>4</v>
      </c>
      <c r="G4663" s="69">
        <v>41697</v>
      </c>
      <c r="H4663" s="42">
        <v>2014</v>
      </c>
      <c r="I4663" s="1" t="s">
        <v>1424</v>
      </c>
      <c r="K4663" s="66">
        <v>9</v>
      </c>
      <c r="L4663" t="str">
        <f t="shared" si="493"/>
        <v>Profundo</v>
      </c>
      <c r="M4663" s="2" t="s">
        <v>1026</v>
      </c>
      <c r="N4663" t="str">
        <f>VLOOKUP(M4663,spp!A:B,2,FALSE)</f>
        <v>Microspathodon dorsalis</v>
      </c>
      <c r="O4663">
        <f t="shared" si="492"/>
        <v>1</v>
      </c>
      <c r="R4663">
        <v>1</v>
      </c>
      <c r="AJ4663">
        <f>VLOOKUP(M4663,spp!A:C,3,FALSE)</f>
        <v>2</v>
      </c>
      <c r="AK4663">
        <f>VLOOKUP(M4663,spp!A:D,4,FALSE)</f>
        <v>3</v>
      </c>
      <c r="AL4663">
        <f t="shared" si="494"/>
        <v>3906.25</v>
      </c>
      <c r="AM4663">
        <f t="shared" si="495"/>
        <v>97.65625</v>
      </c>
      <c r="AN4663">
        <f t="shared" si="496"/>
        <v>976.5625</v>
      </c>
      <c r="AO4663">
        <f t="shared" si="497"/>
        <v>0.9765625</v>
      </c>
      <c r="AP4663">
        <f t="shared" si="498"/>
        <v>0.02</v>
      </c>
      <c r="AQ4663">
        <f>VLOOKUP(M4663,spp!A:H,8,FALSE)</f>
        <v>2.1</v>
      </c>
      <c r="AR4663" t="str">
        <f>VLOOKUP(M4663,spp!A:K,10,FALSE)</f>
        <v>Herbívoro</v>
      </c>
      <c r="AS4663" t="str">
        <f>VLOOKUP(M4663,spp!A:L,12,FALSE)</f>
        <v>LC</v>
      </c>
    </row>
    <row r="4664" spans="1:45" x14ac:dyDescent="0.3">
      <c r="A4664">
        <v>52</v>
      </c>
      <c r="B4664" t="str">
        <f>VLOOKUP($A4664,[1]Sitios!$A:$G,4,FALSE)</f>
        <v>ACMIC</v>
      </c>
      <c r="C4664" t="str">
        <f>VLOOKUP($A4664,[1]Sitios!$A:$G,5,FALSE)</f>
        <v>Isla del Coco</v>
      </c>
      <c r="D4664" s="2" t="str">
        <f>VLOOKUP($A4664,[1]Sitios!$A:$G,6,FALSE)</f>
        <v>Isla Vikinga o Cáscara</v>
      </c>
      <c r="E4664" t="s">
        <v>985</v>
      </c>
      <c r="F4664">
        <v>4</v>
      </c>
      <c r="G4664" s="69">
        <v>41697</v>
      </c>
      <c r="H4664" s="42">
        <v>2014</v>
      </c>
      <c r="I4664" s="1" t="s">
        <v>1424</v>
      </c>
      <c r="K4664" s="66">
        <v>9</v>
      </c>
      <c r="L4664" t="str">
        <f t="shared" si="493"/>
        <v>Profundo</v>
      </c>
      <c r="M4664" s="2" t="s">
        <v>1081</v>
      </c>
      <c r="N4664" t="str">
        <f>VLOOKUP(M4664,spp!A:B,2,FALSE)</f>
        <v>Triaenodon obesus</v>
      </c>
      <c r="O4664">
        <f t="shared" si="492"/>
        <v>2</v>
      </c>
      <c r="W4664">
        <v>1</v>
      </c>
      <c r="Z4664">
        <v>1</v>
      </c>
      <c r="AJ4664">
        <f>VLOOKUP(M4664,spp!A:C,3,FALSE)</f>
        <v>1.5E-3</v>
      </c>
      <c r="AK4664">
        <f>VLOOKUP(M4664,spp!A:D,4,FALSE)</f>
        <v>3</v>
      </c>
      <c r="AL4664">
        <f t="shared" si="494"/>
        <v>1170.75</v>
      </c>
      <c r="AM4664">
        <f t="shared" si="495"/>
        <v>29.268750000000001</v>
      </c>
      <c r="AN4664">
        <f t="shared" si="496"/>
        <v>292.6875</v>
      </c>
      <c r="AO4664">
        <f t="shared" si="497"/>
        <v>0.29268749999999999</v>
      </c>
      <c r="AP4664">
        <f t="shared" si="498"/>
        <v>0.04</v>
      </c>
      <c r="AQ4664">
        <f>VLOOKUP(M4664,spp!A:H,8,FALSE)</f>
        <v>4.2</v>
      </c>
      <c r="AR4664" t="str">
        <f>VLOOKUP(M4664,spp!A:K,10,FALSE)</f>
        <v>Depredador Tope</v>
      </c>
      <c r="AS4664" t="str">
        <f>VLOOKUP(M4664,spp!A:L,12,FALSE)</f>
        <v>NT</v>
      </c>
    </row>
    <row r="4665" spans="1:45" x14ac:dyDescent="0.3">
      <c r="A4665">
        <v>52</v>
      </c>
      <c r="B4665" t="str">
        <f>VLOOKUP($A4665,[1]Sitios!$A:$G,4,FALSE)</f>
        <v>ACMIC</v>
      </c>
      <c r="C4665" t="str">
        <f>VLOOKUP($A4665,[1]Sitios!$A:$G,5,FALSE)</f>
        <v>Isla del Coco</v>
      </c>
      <c r="D4665" s="2" t="str">
        <f>VLOOKUP($A4665,[1]Sitios!$A:$G,6,FALSE)</f>
        <v>Isla Vikinga o Cáscara</v>
      </c>
      <c r="E4665" t="s">
        <v>985</v>
      </c>
      <c r="F4665">
        <v>4</v>
      </c>
      <c r="G4665" s="69">
        <v>41697</v>
      </c>
      <c r="H4665" s="42">
        <v>2014</v>
      </c>
      <c r="I4665" s="1" t="s">
        <v>1424</v>
      </c>
      <c r="K4665" s="66">
        <v>9</v>
      </c>
      <c r="L4665" t="str">
        <f t="shared" si="493"/>
        <v>Profundo</v>
      </c>
      <c r="M4665" s="2" t="s">
        <v>1040</v>
      </c>
      <c r="N4665" t="str">
        <f>VLOOKUP(M4665,spp!A:B,2,FALSE)</f>
        <v>Sufflamen verres</v>
      </c>
      <c r="O4665">
        <f t="shared" si="492"/>
        <v>4</v>
      </c>
      <c r="T4665">
        <v>4</v>
      </c>
      <c r="AJ4665">
        <f>VLOOKUP(M4665,spp!A:C,3,FALSE)</f>
        <v>2</v>
      </c>
      <c r="AK4665">
        <f>VLOOKUP(M4665,spp!A:D,4,FALSE)</f>
        <v>3</v>
      </c>
      <c r="AL4665">
        <f t="shared" si="494"/>
        <v>125000</v>
      </c>
      <c r="AM4665">
        <f t="shared" si="495"/>
        <v>3125</v>
      </c>
      <c r="AN4665">
        <f t="shared" si="496"/>
        <v>31250</v>
      </c>
      <c r="AO4665">
        <f t="shared" si="497"/>
        <v>31.25</v>
      </c>
      <c r="AP4665">
        <f t="shared" si="498"/>
        <v>0.08</v>
      </c>
      <c r="AQ4665">
        <f>VLOOKUP(M4665,spp!A:H,8,FALSE)</f>
        <v>3.3</v>
      </c>
      <c r="AR4665" t="str">
        <f>VLOOKUP(M4665,spp!A:K,10,FALSE)</f>
        <v>Depredador</v>
      </c>
      <c r="AS4665" t="str">
        <f>VLOOKUP(M4665,spp!A:L,12,FALSE)</f>
        <v>LC</v>
      </c>
    </row>
    <row r="4666" spans="1:45" x14ac:dyDescent="0.3">
      <c r="A4666">
        <v>52</v>
      </c>
      <c r="B4666" t="str">
        <f>VLOOKUP($A4666,[1]Sitios!$A:$G,4,FALSE)</f>
        <v>ACMIC</v>
      </c>
      <c r="C4666" t="str">
        <f>VLOOKUP($A4666,[1]Sitios!$A:$G,5,FALSE)</f>
        <v>Isla del Coco</v>
      </c>
      <c r="D4666" s="2" t="str">
        <f>VLOOKUP($A4666,[1]Sitios!$A:$G,6,FALSE)</f>
        <v>Isla Vikinga o Cáscara</v>
      </c>
      <c r="E4666" t="s">
        <v>985</v>
      </c>
      <c r="F4666">
        <v>4</v>
      </c>
      <c r="G4666" s="69">
        <v>41697</v>
      </c>
      <c r="H4666" s="42">
        <v>2014</v>
      </c>
      <c r="I4666" s="1" t="s">
        <v>1424</v>
      </c>
      <c r="K4666" s="66">
        <v>9</v>
      </c>
      <c r="L4666" t="str">
        <f t="shared" si="493"/>
        <v>Profundo</v>
      </c>
      <c r="M4666" s="2" t="s">
        <v>1141</v>
      </c>
      <c r="N4666" t="str">
        <f>VLOOKUP(M4666,spp!A:B,2,FALSE)</f>
        <v>Halichoeres discolor</v>
      </c>
      <c r="O4666">
        <f t="shared" si="492"/>
        <v>41</v>
      </c>
      <c r="Q4666">
        <v>40</v>
      </c>
      <c r="R4666">
        <v>1</v>
      </c>
      <c r="AJ4666">
        <f>VLOOKUP(M4666,spp!A:C,3,FALSE)</f>
        <v>0.01</v>
      </c>
      <c r="AK4666">
        <f>VLOOKUP(M4666,spp!A:D,4,FALSE)</f>
        <v>3.04</v>
      </c>
      <c r="AL4666">
        <f t="shared" si="494"/>
        <v>204.52129426126984</v>
      </c>
      <c r="AM4666">
        <f t="shared" si="495"/>
        <v>5.1130323565317459</v>
      </c>
      <c r="AN4666">
        <f t="shared" si="496"/>
        <v>51.130323565317461</v>
      </c>
      <c r="AO4666">
        <f t="shared" si="497"/>
        <v>5.1130323565317458E-2</v>
      </c>
      <c r="AP4666">
        <f t="shared" si="498"/>
        <v>0.82</v>
      </c>
      <c r="AQ4666">
        <f>VLOOKUP(M4666,spp!A:H,8,FALSE)</f>
        <v>3.4</v>
      </c>
      <c r="AR4666" t="str">
        <f>VLOOKUP(M4666,spp!A:K,10,FALSE)</f>
        <v>Depredador</v>
      </c>
      <c r="AS4666" t="str">
        <f>VLOOKUP(M4666,spp!A:L,12,FALSE)</f>
        <v>VU</v>
      </c>
    </row>
    <row r="4667" spans="1:45" x14ac:dyDescent="0.3">
      <c r="A4667">
        <v>52</v>
      </c>
      <c r="B4667" t="str">
        <f>VLOOKUP($A4667,[1]Sitios!$A:$G,4,FALSE)</f>
        <v>ACMIC</v>
      </c>
      <c r="C4667" t="str">
        <f>VLOOKUP($A4667,[1]Sitios!$A:$G,5,FALSE)</f>
        <v>Isla del Coco</v>
      </c>
      <c r="D4667" s="2" t="str">
        <f>VLOOKUP($A4667,[1]Sitios!$A:$G,6,FALSE)</f>
        <v>Isla Vikinga o Cáscara</v>
      </c>
      <c r="E4667" t="s">
        <v>985</v>
      </c>
      <c r="F4667">
        <v>4</v>
      </c>
      <c r="G4667" s="69">
        <v>41697</v>
      </c>
      <c r="H4667" s="42">
        <v>2014</v>
      </c>
      <c r="I4667" s="1" t="s">
        <v>1424</v>
      </c>
      <c r="K4667" s="66">
        <v>9</v>
      </c>
      <c r="L4667" t="str">
        <f t="shared" si="493"/>
        <v>Profundo</v>
      </c>
      <c r="M4667" s="2" t="s">
        <v>1194</v>
      </c>
      <c r="N4667" t="str">
        <f>VLOOKUP(M4667,spp!A:B,2,FALSE)</f>
        <v>Stegastes arcifrons</v>
      </c>
      <c r="O4667">
        <f t="shared" si="492"/>
        <v>20</v>
      </c>
      <c r="P4667">
        <v>20</v>
      </c>
      <c r="AJ4667">
        <f>VLOOKUP(M4667,spp!A:C,3,FALSE)</f>
        <v>3.49E-2</v>
      </c>
      <c r="AK4667">
        <f>VLOOKUP(M4667,spp!A:D,4,FALSE)</f>
        <v>2</v>
      </c>
      <c r="AL4667">
        <f t="shared" si="494"/>
        <v>4.3625000000000007</v>
      </c>
      <c r="AM4667">
        <f t="shared" si="495"/>
        <v>0.10906250000000002</v>
      </c>
      <c r="AN4667">
        <f t="shared" si="496"/>
        <v>1.0906250000000002</v>
      </c>
      <c r="AO4667">
        <f t="shared" si="497"/>
        <v>1.0906250000000002E-3</v>
      </c>
      <c r="AP4667">
        <f t="shared" si="498"/>
        <v>0.4</v>
      </c>
      <c r="AQ4667">
        <f>VLOOKUP(M4667,spp!A:H,8,FALSE)</f>
        <v>2.97</v>
      </c>
      <c r="AR4667" t="str">
        <f>VLOOKUP(M4667,spp!A:K,10,FALSE)</f>
        <v>Herbívoro</v>
      </c>
      <c r="AS4667" t="str">
        <f>VLOOKUP(M4667,spp!A:L,12,FALSE)</f>
        <v>LC</v>
      </c>
    </row>
    <row r="4668" spans="1:45" x14ac:dyDescent="0.3">
      <c r="A4668">
        <v>52</v>
      </c>
      <c r="B4668" t="str">
        <f>VLOOKUP($A4668,[1]Sitios!$A:$G,4,FALSE)</f>
        <v>ACMIC</v>
      </c>
      <c r="C4668" t="str">
        <f>VLOOKUP($A4668,[1]Sitios!$A:$G,5,FALSE)</f>
        <v>Isla del Coco</v>
      </c>
      <c r="D4668" s="2" t="str">
        <f>VLOOKUP($A4668,[1]Sitios!$A:$G,6,FALSE)</f>
        <v>Isla Vikinga o Cáscara</v>
      </c>
      <c r="E4668" t="s">
        <v>985</v>
      </c>
      <c r="F4668">
        <v>4</v>
      </c>
      <c r="G4668" s="69">
        <v>41697</v>
      </c>
      <c r="H4668" s="42">
        <v>2014</v>
      </c>
      <c r="I4668" s="1" t="s">
        <v>1424</v>
      </c>
      <c r="K4668" s="66">
        <v>9</v>
      </c>
      <c r="L4668" t="str">
        <f t="shared" si="493"/>
        <v>Profundo</v>
      </c>
      <c r="M4668" s="2" t="s">
        <v>1021</v>
      </c>
      <c r="N4668" t="str">
        <f>VLOOKUP(M4668,spp!A:B,2,FALSE)</f>
        <v>Johnrandallia nigrirostris</v>
      </c>
      <c r="O4668">
        <f t="shared" si="492"/>
        <v>2</v>
      </c>
      <c r="R4668">
        <v>2</v>
      </c>
      <c r="AJ4668">
        <f>VLOOKUP(M4668,spp!A:C,3,FALSE)</f>
        <v>2</v>
      </c>
      <c r="AK4668">
        <f>VLOOKUP(M4668,spp!A:D,4,FALSE)</f>
        <v>3</v>
      </c>
      <c r="AL4668">
        <f t="shared" si="494"/>
        <v>7812.5</v>
      </c>
      <c r="AM4668">
        <f t="shared" si="495"/>
        <v>195.3125</v>
      </c>
      <c r="AN4668">
        <f t="shared" si="496"/>
        <v>1953.125</v>
      </c>
      <c r="AO4668">
        <f t="shared" si="497"/>
        <v>1.953125</v>
      </c>
      <c r="AP4668">
        <f t="shared" si="498"/>
        <v>0.04</v>
      </c>
      <c r="AQ4668">
        <f>VLOOKUP(M4668,spp!A:H,8,FALSE)</f>
        <v>3</v>
      </c>
      <c r="AR4668" t="str">
        <f>VLOOKUP(M4668,spp!A:K,10,FALSE)</f>
        <v>Depredador</v>
      </c>
      <c r="AS4668" t="str">
        <f>VLOOKUP(M4668,spp!A:L,12,FALSE)</f>
        <v>LC</v>
      </c>
    </row>
    <row r="4669" spans="1:45" x14ac:dyDescent="0.3">
      <c r="A4669">
        <v>52</v>
      </c>
      <c r="B4669" t="str">
        <f>VLOOKUP($A4669,[1]Sitios!$A:$G,4,FALSE)</f>
        <v>ACMIC</v>
      </c>
      <c r="C4669" t="str">
        <f>VLOOKUP($A4669,[1]Sitios!$A:$G,5,FALSE)</f>
        <v>Isla del Coco</v>
      </c>
      <c r="D4669" s="2" t="str">
        <f>VLOOKUP($A4669,[1]Sitios!$A:$G,6,FALSE)</f>
        <v>Isla Vikinga o Cáscara</v>
      </c>
      <c r="E4669" t="s">
        <v>985</v>
      </c>
      <c r="F4669">
        <v>4</v>
      </c>
      <c r="G4669" s="69">
        <v>41697</v>
      </c>
      <c r="H4669" s="42">
        <v>2014</v>
      </c>
      <c r="I4669" s="1" t="s">
        <v>1424</v>
      </c>
      <c r="K4669" s="66">
        <v>9</v>
      </c>
      <c r="L4669" t="str">
        <f t="shared" si="493"/>
        <v>Profundo</v>
      </c>
      <c r="M4669" s="2" t="s">
        <v>1062</v>
      </c>
      <c r="N4669" t="str">
        <f>VLOOKUP(M4669,spp!A:B,2,FALSE)</f>
        <v>Paranthias colonus</v>
      </c>
      <c r="O4669">
        <f t="shared" si="492"/>
        <v>80</v>
      </c>
      <c r="S4669">
        <v>80</v>
      </c>
      <c r="AJ4669">
        <f>VLOOKUP(M4669,spp!A:C,3,FALSE)</f>
        <v>1.485E-2</v>
      </c>
      <c r="AK4669">
        <f>VLOOKUP(M4669,spp!A:D,4,FALSE)</f>
        <v>2</v>
      </c>
      <c r="AL4669">
        <f t="shared" si="494"/>
        <v>363.82499999999999</v>
      </c>
      <c r="AM4669">
        <f t="shared" si="495"/>
        <v>9.0956250000000001</v>
      </c>
      <c r="AN4669">
        <f t="shared" si="496"/>
        <v>90.956249999999997</v>
      </c>
      <c r="AO4669">
        <f t="shared" si="497"/>
        <v>9.0956250000000002E-2</v>
      </c>
      <c r="AP4669">
        <f t="shared" si="498"/>
        <v>1.6</v>
      </c>
      <c r="AQ4669">
        <f>VLOOKUP(M4669,spp!A:H,8,FALSE)</f>
        <v>3.8</v>
      </c>
      <c r="AR4669" t="str">
        <f>VLOOKUP(M4669,spp!A:K,10,FALSE)</f>
        <v>Planctívoro</v>
      </c>
      <c r="AS4669" t="str">
        <f>VLOOKUP(M4669,spp!A:L,12,FALSE)</f>
        <v>LC</v>
      </c>
    </row>
    <row r="4670" spans="1:45" x14ac:dyDescent="0.3">
      <c r="A4670">
        <v>52</v>
      </c>
      <c r="B4670" t="str">
        <f>VLOOKUP($A4670,[1]Sitios!$A:$G,4,FALSE)</f>
        <v>ACMIC</v>
      </c>
      <c r="C4670" t="str">
        <f>VLOOKUP($A4670,[1]Sitios!$A:$G,5,FALSE)</f>
        <v>Isla del Coco</v>
      </c>
      <c r="D4670" s="2" t="str">
        <f>VLOOKUP($A4670,[1]Sitios!$A:$G,6,FALSE)</f>
        <v>Isla Vikinga o Cáscara</v>
      </c>
      <c r="E4670" t="s">
        <v>985</v>
      </c>
      <c r="F4670">
        <v>4</v>
      </c>
      <c r="G4670" s="69">
        <v>41697</v>
      </c>
      <c r="H4670" s="42">
        <v>2014</v>
      </c>
      <c r="I4670" s="1" t="s">
        <v>1424</v>
      </c>
      <c r="K4670" s="66">
        <v>9</v>
      </c>
      <c r="L4670" t="str">
        <f t="shared" si="493"/>
        <v>Profundo</v>
      </c>
      <c r="M4670" s="2" t="s">
        <v>1080</v>
      </c>
      <c r="N4670" t="str">
        <f>VLOOKUP(M4670,spp!A:B,2,FALSE)</f>
        <v>Aulostomus chinensis</v>
      </c>
      <c r="O4670">
        <f t="shared" si="492"/>
        <v>2</v>
      </c>
      <c r="Y4670">
        <v>2</v>
      </c>
      <c r="AJ4670">
        <f>VLOOKUP(M4670,spp!A:C,3,FALSE)</f>
        <v>2</v>
      </c>
      <c r="AK4670">
        <f>VLOOKUP(M4670,spp!A:D,4,FALSE)</f>
        <v>3</v>
      </c>
      <c r="AL4670">
        <f t="shared" si="494"/>
        <v>1687500</v>
      </c>
      <c r="AM4670">
        <f t="shared" si="495"/>
        <v>42187.5</v>
      </c>
      <c r="AN4670">
        <f t="shared" si="496"/>
        <v>421875</v>
      </c>
      <c r="AO4670">
        <f t="shared" si="497"/>
        <v>421.875</v>
      </c>
      <c r="AP4670">
        <f t="shared" si="498"/>
        <v>0.04</v>
      </c>
      <c r="AQ4670">
        <f>VLOOKUP(M4670,spp!A:H,8,FALSE)</f>
        <v>3.9</v>
      </c>
      <c r="AR4670" t="str">
        <f>VLOOKUP(M4670,spp!A:K,10,FALSE)</f>
        <v>Depredador</v>
      </c>
      <c r="AS4670" t="str">
        <f>VLOOKUP(M4670,spp!A:L,12,FALSE)</f>
        <v>NE</v>
      </c>
    </row>
    <row r="4671" spans="1:45" x14ac:dyDescent="0.3">
      <c r="A4671">
        <v>52</v>
      </c>
      <c r="B4671" t="str">
        <f>VLOOKUP($A4671,[1]Sitios!$A:$G,4,FALSE)</f>
        <v>ACMIC</v>
      </c>
      <c r="C4671" t="str">
        <f>VLOOKUP($A4671,[1]Sitios!$A:$G,5,FALSE)</f>
        <v>Isla del Coco</v>
      </c>
      <c r="D4671" s="2" t="str">
        <f>VLOOKUP($A4671,[1]Sitios!$A:$G,6,FALSE)</f>
        <v>Isla Vikinga o Cáscara</v>
      </c>
      <c r="E4671" t="s">
        <v>985</v>
      </c>
      <c r="F4671">
        <v>4</v>
      </c>
      <c r="G4671" s="69">
        <v>41697</v>
      </c>
      <c r="H4671" s="42">
        <v>2014</v>
      </c>
      <c r="I4671" s="1" t="s">
        <v>1424</v>
      </c>
      <c r="K4671" s="66">
        <v>9</v>
      </c>
      <c r="L4671" t="str">
        <f t="shared" si="493"/>
        <v>Profundo</v>
      </c>
      <c r="M4671" s="2" t="s">
        <v>1195</v>
      </c>
      <c r="N4671" t="str">
        <f>VLOOKUP(M4671,spp!A:B,2,FALSE)</f>
        <v>Melichthys niger</v>
      </c>
      <c r="O4671">
        <f t="shared" si="492"/>
        <v>1</v>
      </c>
      <c r="S4671">
        <v>1</v>
      </c>
      <c r="AJ4671">
        <f>VLOOKUP(M4671,spp!A:C,3,FALSE)</f>
        <v>5</v>
      </c>
      <c r="AK4671">
        <f>VLOOKUP(M4671,spp!A:D,4,FALSE)</f>
        <v>3</v>
      </c>
      <c r="AL4671">
        <f t="shared" si="494"/>
        <v>26796.875</v>
      </c>
      <c r="AM4671">
        <f t="shared" si="495"/>
        <v>669.921875</v>
      </c>
      <c r="AN4671">
        <f t="shared" si="496"/>
        <v>6699.21875</v>
      </c>
      <c r="AO4671">
        <f t="shared" si="497"/>
        <v>6.69921875</v>
      </c>
      <c r="AP4671">
        <f t="shared" si="498"/>
        <v>0.02</v>
      </c>
      <c r="AQ4671">
        <f>VLOOKUP(M4671,spp!A:H,8,FALSE)</f>
        <v>2.4</v>
      </c>
      <c r="AR4671" t="str">
        <f>VLOOKUP(M4671,spp!A:K,10,FALSE)</f>
        <v>Herbívoro</v>
      </c>
      <c r="AS4671" t="str">
        <f>VLOOKUP(M4671,spp!A:L,12,FALSE)</f>
        <v>NE</v>
      </c>
    </row>
    <row r="4672" spans="1:45" x14ac:dyDescent="0.3">
      <c r="A4672">
        <v>52</v>
      </c>
      <c r="B4672" t="str">
        <f>VLOOKUP($A4672,[1]Sitios!$A:$G,4,FALSE)</f>
        <v>ACMIC</v>
      </c>
      <c r="C4672" t="str">
        <f>VLOOKUP($A4672,[1]Sitios!$A:$G,5,FALSE)</f>
        <v>Isla del Coco</v>
      </c>
      <c r="D4672" s="2" t="str">
        <f>VLOOKUP($A4672,[1]Sitios!$A:$G,6,FALSE)</f>
        <v>Isla Vikinga o Cáscara</v>
      </c>
      <c r="E4672" t="s">
        <v>985</v>
      </c>
      <c r="F4672">
        <v>4</v>
      </c>
      <c r="G4672" s="69">
        <v>41697</v>
      </c>
      <c r="H4672" s="42">
        <v>2014</v>
      </c>
      <c r="I4672" s="1" t="s">
        <v>1424</v>
      </c>
      <c r="K4672" s="66">
        <v>9</v>
      </c>
      <c r="L4672" t="str">
        <f t="shared" si="493"/>
        <v>Profundo</v>
      </c>
      <c r="M4672" s="2" t="s">
        <v>1038</v>
      </c>
      <c r="N4672" t="str">
        <f>VLOOKUP(M4672,spp!A:B,2,FALSE)</f>
        <v>Holacanthus passer</v>
      </c>
      <c r="O4672">
        <f t="shared" si="492"/>
        <v>1</v>
      </c>
      <c r="R4672">
        <v>1</v>
      </c>
      <c r="AJ4672">
        <f>VLOOKUP(M4672,spp!A:C,3,FALSE)</f>
        <v>2</v>
      </c>
      <c r="AK4672">
        <f>VLOOKUP(M4672,spp!A:D,4,FALSE)</f>
        <v>3</v>
      </c>
      <c r="AL4672">
        <f t="shared" si="494"/>
        <v>3906.25</v>
      </c>
      <c r="AM4672">
        <f t="shared" si="495"/>
        <v>97.65625</v>
      </c>
      <c r="AN4672">
        <f t="shared" si="496"/>
        <v>976.5625</v>
      </c>
      <c r="AO4672">
        <f t="shared" si="497"/>
        <v>0.9765625</v>
      </c>
      <c r="AP4672">
        <f t="shared" si="498"/>
        <v>0.02</v>
      </c>
      <c r="AQ4672">
        <f>VLOOKUP(M4672,spp!A:H,8,FALSE)</f>
        <v>2.6</v>
      </c>
      <c r="AR4672" t="str">
        <f>VLOOKUP(M4672,spp!A:K,10,FALSE)</f>
        <v>Herbívoro</v>
      </c>
      <c r="AS4672" t="str">
        <f>VLOOKUP(M4672,spp!A:L,12,FALSE)</f>
        <v>LC</v>
      </c>
    </row>
    <row r="4673" spans="1:45" x14ac:dyDescent="0.3">
      <c r="A4673">
        <v>52</v>
      </c>
      <c r="B4673" t="str">
        <f>VLOOKUP($A4673,[1]Sitios!$A:$G,4,FALSE)</f>
        <v>ACMIC</v>
      </c>
      <c r="C4673" t="str">
        <f>VLOOKUP($A4673,[1]Sitios!$A:$G,5,FALSE)</f>
        <v>Isla del Coco</v>
      </c>
      <c r="D4673" s="2" t="str">
        <f>VLOOKUP($A4673,[1]Sitios!$A:$G,6,FALSE)</f>
        <v>Isla Vikinga o Cáscara</v>
      </c>
      <c r="E4673" t="s">
        <v>985</v>
      </c>
      <c r="F4673">
        <v>4</v>
      </c>
      <c r="G4673" s="69">
        <v>41697</v>
      </c>
      <c r="H4673" s="42">
        <v>2014</v>
      </c>
      <c r="I4673" s="1" t="s">
        <v>1424</v>
      </c>
      <c r="K4673" s="66">
        <v>9</v>
      </c>
      <c r="L4673" t="str">
        <f t="shared" si="493"/>
        <v>Profundo</v>
      </c>
      <c r="M4673" s="2" t="s">
        <v>1034</v>
      </c>
      <c r="N4673" t="str">
        <f>VLOOKUP(M4673,spp!A:B,2,FALSE)</f>
        <v>Acanthurus nigricans</v>
      </c>
      <c r="O4673">
        <f t="shared" si="492"/>
        <v>1</v>
      </c>
      <c r="S4673">
        <v>1</v>
      </c>
      <c r="AJ4673">
        <f>VLOOKUP(M4673,spp!A:C,3,FALSE)</f>
        <v>6</v>
      </c>
      <c r="AK4673">
        <f>VLOOKUP(M4673,spp!A:D,4,FALSE)</f>
        <v>2.669</v>
      </c>
      <c r="AL4673">
        <f t="shared" si="494"/>
        <v>12468.660566422503</v>
      </c>
      <c r="AM4673">
        <f t="shared" si="495"/>
        <v>311.71651416056255</v>
      </c>
      <c r="AN4673">
        <f t="shared" si="496"/>
        <v>3117.1651416056256</v>
      </c>
      <c r="AO4673">
        <f t="shared" si="497"/>
        <v>3.1171651416056259</v>
      </c>
      <c r="AP4673">
        <f t="shared" si="498"/>
        <v>0.02</v>
      </c>
      <c r="AQ4673">
        <f>VLOOKUP(M4673,spp!A:H,8,FALSE)</f>
        <v>2</v>
      </c>
      <c r="AR4673" t="str">
        <f>VLOOKUP(M4673,spp!A:K,10,FALSE)</f>
        <v>Herbívoro</v>
      </c>
      <c r="AS4673" t="str">
        <f>VLOOKUP(M4673,spp!A:L,12,FALSE)</f>
        <v>LC</v>
      </c>
    </row>
    <row r="4674" spans="1:45" x14ac:dyDescent="0.3">
      <c r="A4674">
        <v>52</v>
      </c>
      <c r="B4674" t="str">
        <f>VLOOKUP($A4674,[1]Sitios!$A:$G,4,FALSE)</f>
        <v>ACMIC</v>
      </c>
      <c r="C4674" t="str">
        <f>VLOOKUP($A4674,[1]Sitios!$A:$G,5,FALSE)</f>
        <v>Isla del Coco</v>
      </c>
      <c r="D4674" s="2" t="str">
        <f>VLOOKUP($A4674,[1]Sitios!$A:$G,6,FALSE)</f>
        <v>Isla Vikinga o Cáscara</v>
      </c>
      <c r="E4674" t="s">
        <v>985</v>
      </c>
      <c r="F4674">
        <v>4</v>
      </c>
      <c r="G4674" s="69">
        <v>41697</v>
      </c>
      <c r="H4674" s="42">
        <v>2014</v>
      </c>
      <c r="I4674" s="1" t="s">
        <v>1424</v>
      </c>
      <c r="K4674" s="66">
        <v>9</v>
      </c>
      <c r="L4674" t="str">
        <f t="shared" si="493"/>
        <v>Profundo</v>
      </c>
      <c r="M4674" s="2" t="s">
        <v>1028</v>
      </c>
      <c r="N4674" t="str">
        <f>VLOOKUP(M4674,spp!A:B,2,FALSE)</f>
        <v>Thalassoma lucasanum</v>
      </c>
      <c r="O4674">
        <f t="shared" si="492"/>
        <v>110</v>
      </c>
      <c r="P4674">
        <v>60</v>
      </c>
      <c r="Q4674">
        <v>50</v>
      </c>
      <c r="AJ4674">
        <f>VLOOKUP(M4674,spp!A:C,3,FALSE)</f>
        <v>1.261E-2</v>
      </c>
      <c r="AK4674">
        <f>VLOOKUP(M4674,spp!A:D,4,FALSE)</f>
        <v>2</v>
      </c>
      <c r="AL4674">
        <f t="shared" si="494"/>
        <v>40.194375000000001</v>
      </c>
      <c r="AM4674">
        <f t="shared" si="495"/>
        <v>1.0048593750000001</v>
      </c>
      <c r="AN4674">
        <f t="shared" si="496"/>
        <v>10.048593750000002</v>
      </c>
      <c r="AO4674">
        <f t="shared" si="497"/>
        <v>1.0048593750000003E-2</v>
      </c>
      <c r="AP4674">
        <f t="shared" si="498"/>
        <v>2.2000000000000002</v>
      </c>
      <c r="AQ4674">
        <f>VLOOKUP(M4674,spp!A:H,8,FALSE)</f>
        <v>3.5</v>
      </c>
      <c r="AR4674" t="str">
        <f>VLOOKUP(M4674,spp!A:K,10,FALSE)</f>
        <v>Depredador</v>
      </c>
      <c r="AS4674" t="str">
        <f>VLOOKUP(M4674,spp!A:L,12,FALSE)</f>
        <v>LC</v>
      </c>
    </row>
    <row r="4675" spans="1:45" x14ac:dyDescent="0.3">
      <c r="A4675">
        <v>52</v>
      </c>
      <c r="B4675" t="str">
        <f>VLOOKUP($A4675,[1]Sitios!$A:$G,4,FALSE)</f>
        <v>ACMIC</v>
      </c>
      <c r="C4675" t="str">
        <f>VLOOKUP($A4675,[1]Sitios!$A:$G,5,FALSE)</f>
        <v>Isla del Coco</v>
      </c>
      <c r="D4675" s="2" t="str">
        <f>VLOOKUP($A4675,[1]Sitios!$A:$G,6,FALSE)</f>
        <v>Isla Vikinga o Cáscara</v>
      </c>
      <c r="E4675" t="s">
        <v>985</v>
      </c>
      <c r="F4675">
        <v>4</v>
      </c>
      <c r="G4675" s="69">
        <v>41697</v>
      </c>
      <c r="H4675" s="42">
        <v>2014</v>
      </c>
      <c r="I4675" s="1" t="s">
        <v>1424</v>
      </c>
      <c r="K4675" s="66">
        <v>9</v>
      </c>
      <c r="L4675" t="str">
        <f t="shared" si="493"/>
        <v>Profundo</v>
      </c>
      <c r="M4675" s="2" t="s">
        <v>1202</v>
      </c>
      <c r="N4675" t="str">
        <f>VLOOKUP(M4675,spp!A:B,2,FALSE)</f>
        <v>Ostracion meleagris</v>
      </c>
      <c r="O4675">
        <f t="shared" si="492"/>
        <v>1</v>
      </c>
      <c r="R4675">
        <v>1</v>
      </c>
      <c r="AJ4675" t="str">
        <f>VLOOKUP(M4675,spp!A:C,3,FALSE)</f>
        <v>0.10100000000000001</v>
      </c>
      <c r="AK4675">
        <f>VLOOKUP(M4675,spp!A:D,4,FALSE)</f>
        <v>2</v>
      </c>
      <c r="AL4675">
        <f t="shared" si="494"/>
        <v>15.781250000000002</v>
      </c>
      <c r="AM4675">
        <f t="shared" si="495"/>
        <v>0.39453125000000006</v>
      </c>
      <c r="AN4675">
        <f t="shared" si="496"/>
        <v>3.9453125000000004</v>
      </c>
      <c r="AO4675">
        <f t="shared" si="497"/>
        <v>3.9453125E-3</v>
      </c>
      <c r="AP4675">
        <f t="shared" si="498"/>
        <v>0.02</v>
      </c>
      <c r="AQ4675">
        <f>VLOOKUP(M4675,spp!A:H,8,FALSE)</f>
        <v>2.9</v>
      </c>
      <c r="AR4675" t="str">
        <f>VLOOKUP(M4675,spp!A:K,10,FALSE)</f>
        <v>Herbívoro</v>
      </c>
      <c r="AS4675" t="str">
        <f>VLOOKUP(M4675,spp!A:L,12,FALSE)</f>
        <v>NE</v>
      </c>
    </row>
    <row r="4676" spans="1:45" x14ac:dyDescent="0.3">
      <c r="A4676">
        <v>53</v>
      </c>
      <c r="B4676" t="str">
        <f>VLOOKUP($A4676,[1]Sitios!$A:$G,4,FALSE)</f>
        <v>ACMIC</v>
      </c>
      <c r="C4676" t="str">
        <f>VLOOKUP($A4676,[1]Sitios!$A:$G,5,FALSE)</f>
        <v>Isla del Coco</v>
      </c>
      <c r="D4676" s="2" t="str">
        <f>VLOOKUP($A4676,[1]Sitios!$A:$G,6,FALSE)</f>
        <v>Bahía Wafer</v>
      </c>
      <c r="E4676" t="s">
        <v>985</v>
      </c>
      <c r="F4676">
        <v>1</v>
      </c>
      <c r="G4676" s="69">
        <v>41698</v>
      </c>
      <c r="H4676" s="42">
        <v>2014</v>
      </c>
      <c r="I4676" s="1" t="s">
        <v>1424</v>
      </c>
      <c r="K4676" s="66">
        <v>9</v>
      </c>
      <c r="L4676" t="str">
        <f t="shared" si="493"/>
        <v>Profundo</v>
      </c>
      <c r="M4676" s="2" t="s">
        <v>1032</v>
      </c>
      <c r="N4676" t="str">
        <f>VLOOKUP(M4676,spp!A:B,2,FALSE)</f>
        <v>Lutjanus argentiventris</v>
      </c>
      <c r="O4676">
        <f t="shared" si="492"/>
        <v>2</v>
      </c>
      <c r="S4676">
        <v>2</v>
      </c>
      <c r="AJ4676">
        <f>VLOOKUP(M4676,spp!A:C,3,FALSE)</f>
        <v>1</v>
      </c>
      <c r="AK4676">
        <f>VLOOKUP(M4676,spp!A:D,4,FALSE)</f>
        <v>3</v>
      </c>
      <c r="AL4676">
        <f t="shared" si="494"/>
        <v>10718.75</v>
      </c>
      <c r="AM4676">
        <f t="shared" si="495"/>
        <v>267.96875</v>
      </c>
      <c r="AN4676">
        <f t="shared" si="496"/>
        <v>2679.6875</v>
      </c>
      <c r="AO4676">
        <f t="shared" si="497"/>
        <v>2.6796875</v>
      </c>
      <c r="AP4676">
        <f t="shared" si="498"/>
        <v>0.04</v>
      </c>
      <c r="AQ4676">
        <f>VLOOKUP(M4676,spp!A:H,8,FALSE)</f>
        <v>4</v>
      </c>
      <c r="AR4676" t="str">
        <f>VLOOKUP(M4676,spp!A:K,10,FALSE)</f>
        <v>Depredador Tope</v>
      </c>
      <c r="AS4676" t="str">
        <f>VLOOKUP(M4676,spp!A:L,12,FALSE)</f>
        <v>LC</v>
      </c>
    </row>
    <row r="4677" spans="1:45" x14ac:dyDescent="0.3">
      <c r="A4677">
        <v>53</v>
      </c>
      <c r="B4677" t="str">
        <f>VLOOKUP($A4677,[1]Sitios!$A:$G,4,FALSE)</f>
        <v>ACMIC</v>
      </c>
      <c r="C4677" t="str">
        <f>VLOOKUP($A4677,[1]Sitios!$A:$G,5,FALSE)</f>
        <v>Isla del Coco</v>
      </c>
      <c r="D4677" s="2" t="str">
        <f>VLOOKUP($A4677,[1]Sitios!$A:$G,6,FALSE)</f>
        <v>Bahía Wafer</v>
      </c>
      <c r="E4677" t="s">
        <v>985</v>
      </c>
      <c r="F4677">
        <v>1</v>
      </c>
      <c r="G4677" s="69">
        <v>41698</v>
      </c>
      <c r="H4677" s="42">
        <v>2014</v>
      </c>
      <c r="I4677" s="1" t="s">
        <v>1424</v>
      </c>
      <c r="K4677" s="66">
        <v>9</v>
      </c>
      <c r="L4677" t="str">
        <f t="shared" si="493"/>
        <v>Profundo</v>
      </c>
      <c r="M4677" s="2" t="s">
        <v>1078</v>
      </c>
      <c r="N4677" t="str">
        <f>VLOOKUP(M4677,spp!A:B,2,FALSE)</f>
        <v>Lutjanus viridis</v>
      </c>
      <c r="O4677">
        <f t="shared" si="492"/>
        <v>2</v>
      </c>
      <c r="S4677">
        <v>2</v>
      </c>
      <c r="AJ4677">
        <f>VLOOKUP(M4677,spp!A:C,3,FALSE)</f>
        <v>1.67E-2</v>
      </c>
      <c r="AK4677">
        <f>VLOOKUP(M4677,spp!A:D,4,FALSE)</f>
        <v>2</v>
      </c>
      <c r="AL4677">
        <f t="shared" si="494"/>
        <v>10.22875</v>
      </c>
      <c r="AM4677">
        <f t="shared" si="495"/>
        <v>0.25571874999999999</v>
      </c>
      <c r="AN4677">
        <f t="shared" si="496"/>
        <v>2.5571874999999999</v>
      </c>
      <c r="AO4677">
        <f t="shared" si="497"/>
        <v>2.5571875E-3</v>
      </c>
      <c r="AP4677">
        <f t="shared" si="498"/>
        <v>0.04</v>
      </c>
      <c r="AQ4677">
        <f>VLOOKUP(M4677,spp!A:H,8,FALSE)</f>
        <v>4.2</v>
      </c>
      <c r="AR4677" t="str">
        <f>VLOOKUP(M4677,spp!A:K,10,FALSE)</f>
        <v>Depredador Tope</v>
      </c>
      <c r="AS4677" t="str">
        <f>VLOOKUP(M4677,spp!A:L,12,FALSE)</f>
        <v>LC</v>
      </c>
    </row>
    <row r="4678" spans="1:45" x14ac:dyDescent="0.3">
      <c r="A4678">
        <v>53</v>
      </c>
      <c r="B4678" t="str">
        <f>VLOOKUP($A4678,[1]Sitios!$A:$G,4,FALSE)</f>
        <v>ACMIC</v>
      </c>
      <c r="C4678" t="str">
        <f>VLOOKUP($A4678,[1]Sitios!$A:$G,5,FALSE)</f>
        <v>Isla del Coco</v>
      </c>
      <c r="D4678" s="2" t="str">
        <f>VLOOKUP($A4678,[1]Sitios!$A:$G,6,FALSE)</f>
        <v>Bahía Wafer</v>
      </c>
      <c r="E4678" t="s">
        <v>985</v>
      </c>
      <c r="F4678">
        <v>1</v>
      </c>
      <c r="G4678" s="69">
        <v>41698</v>
      </c>
      <c r="H4678" s="42">
        <v>2014</v>
      </c>
      <c r="I4678" s="1" t="s">
        <v>1424</v>
      </c>
      <c r="K4678" s="66">
        <v>9</v>
      </c>
      <c r="L4678" t="str">
        <f t="shared" si="493"/>
        <v>Profundo</v>
      </c>
      <c r="M4678" s="2" t="s">
        <v>1072</v>
      </c>
      <c r="N4678" t="str">
        <f>VLOOKUP(M4678,spp!A:B,2,FALSE)</f>
        <v>Kyphosus elegans</v>
      </c>
      <c r="O4678">
        <f t="shared" si="492"/>
        <v>1</v>
      </c>
      <c r="R4678">
        <v>1</v>
      </c>
      <c r="AJ4678">
        <f>VLOOKUP(M4678,spp!A:C,3,FALSE)</f>
        <v>2.18E-2</v>
      </c>
      <c r="AK4678">
        <f>VLOOKUP(M4678,spp!A:D,4,FALSE)</f>
        <v>3</v>
      </c>
      <c r="AL4678">
        <f t="shared" si="494"/>
        <v>42.578125</v>
      </c>
      <c r="AM4678">
        <f t="shared" si="495"/>
        <v>1.064453125</v>
      </c>
      <c r="AN4678">
        <f t="shared" si="496"/>
        <v>10.64453125</v>
      </c>
      <c r="AO4678">
        <f t="shared" si="497"/>
        <v>1.064453125E-2</v>
      </c>
      <c r="AP4678">
        <f t="shared" si="498"/>
        <v>0.02</v>
      </c>
      <c r="AQ4678">
        <f>VLOOKUP(M4678,spp!A:H,8,FALSE)</f>
        <v>2.9</v>
      </c>
      <c r="AR4678" t="str">
        <f>VLOOKUP(M4678,spp!A:K,10,FALSE)</f>
        <v>Herbívoro</v>
      </c>
      <c r="AS4678" t="str">
        <f>VLOOKUP(M4678,spp!A:L,12,FALSE)</f>
        <v>LC</v>
      </c>
    </row>
    <row r="4679" spans="1:45" x14ac:dyDescent="0.3">
      <c r="A4679">
        <v>53</v>
      </c>
      <c r="B4679" t="str">
        <f>VLOOKUP($A4679,[1]Sitios!$A:$G,4,FALSE)</f>
        <v>ACMIC</v>
      </c>
      <c r="C4679" t="str">
        <f>VLOOKUP($A4679,[1]Sitios!$A:$G,5,FALSE)</f>
        <v>Isla del Coco</v>
      </c>
      <c r="D4679" s="2" t="str">
        <f>VLOOKUP($A4679,[1]Sitios!$A:$G,6,FALSE)</f>
        <v>Bahía Wafer</v>
      </c>
      <c r="E4679" t="s">
        <v>985</v>
      </c>
      <c r="F4679">
        <v>1</v>
      </c>
      <c r="G4679" s="69">
        <v>41698</v>
      </c>
      <c r="H4679" s="42">
        <v>2014</v>
      </c>
      <c r="I4679" s="1" t="s">
        <v>1424</v>
      </c>
      <c r="K4679" s="66">
        <v>9</v>
      </c>
      <c r="L4679" t="str">
        <f t="shared" si="493"/>
        <v>Profundo</v>
      </c>
      <c r="M4679" s="2" t="s">
        <v>1021</v>
      </c>
      <c r="N4679" t="str">
        <f>VLOOKUP(M4679,spp!A:B,2,FALSE)</f>
        <v>Johnrandallia nigrirostris</v>
      </c>
      <c r="O4679">
        <f t="shared" si="492"/>
        <v>3</v>
      </c>
      <c r="Q4679">
        <v>3</v>
      </c>
      <c r="AJ4679">
        <f>VLOOKUP(M4679,spp!A:C,3,FALSE)</f>
        <v>2</v>
      </c>
      <c r="AK4679">
        <f>VLOOKUP(M4679,spp!A:D,4,FALSE)</f>
        <v>3</v>
      </c>
      <c r="AL4679">
        <f t="shared" si="494"/>
        <v>2531.25</v>
      </c>
      <c r="AM4679">
        <f t="shared" si="495"/>
        <v>63.28125</v>
      </c>
      <c r="AN4679">
        <f t="shared" si="496"/>
        <v>632.8125</v>
      </c>
      <c r="AO4679">
        <f t="shared" si="497"/>
        <v>0.6328125</v>
      </c>
      <c r="AP4679">
        <f t="shared" si="498"/>
        <v>0.06</v>
      </c>
      <c r="AQ4679">
        <f>VLOOKUP(M4679,spp!A:H,8,FALSE)</f>
        <v>3</v>
      </c>
      <c r="AR4679" t="str">
        <f>VLOOKUP(M4679,spp!A:K,10,FALSE)</f>
        <v>Depredador</v>
      </c>
      <c r="AS4679" t="str">
        <f>VLOOKUP(M4679,spp!A:L,12,FALSE)</f>
        <v>LC</v>
      </c>
    </row>
    <row r="4680" spans="1:45" x14ac:dyDescent="0.3">
      <c r="A4680">
        <v>53</v>
      </c>
      <c r="B4680" t="str">
        <f>VLOOKUP($A4680,[1]Sitios!$A:$G,4,FALSE)</f>
        <v>ACMIC</v>
      </c>
      <c r="C4680" t="str">
        <f>VLOOKUP($A4680,[1]Sitios!$A:$G,5,FALSE)</f>
        <v>Isla del Coco</v>
      </c>
      <c r="D4680" s="2" t="str">
        <f>VLOOKUP($A4680,[1]Sitios!$A:$G,6,FALSE)</f>
        <v>Bahía Wafer</v>
      </c>
      <c r="E4680" t="s">
        <v>985</v>
      </c>
      <c r="F4680">
        <v>1</v>
      </c>
      <c r="G4680" s="69">
        <v>41698</v>
      </c>
      <c r="H4680" s="42">
        <v>2014</v>
      </c>
      <c r="I4680" s="1" t="s">
        <v>1424</v>
      </c>
      <c r="K4680" s="66">
        <v>9</v>
      </c>
      <c r="L4680" t="str">
        <f t="shared" si="493"/>
        <v>Profundo</v>
      </c>
      <c r="M4680" s="2" t="s">
        <v>1194</v>
      </c>
      <c r="N4680" t="str">
        <f>VLOOKUP(M4680,spp!A:B,2,FALSE)</f>
        <v>Stegastes arcifrons</v>
      </c>
      <c r="O4680">
        <f t="shared" si="492"/>
        <v>30</v>
      </c>
      <c r="Q4680">
        <v>30</v>
      </c>
      <c r="AJ4680">
        <f>VLOOKUP(M4680,spp!A:C,3,FALSE)</f>
        <v>3.49E-2</v>
      </c>
      <c r="AK4680">
        <f>VLOOKUP(M4680,spp!A:D,4,FALSE)</f>
        <v>2</v>
      </c>
      <c r="AL4680">
        <f t="shared" si="494"/>
        <v>58.893749999999997</v>
      </c>
      <c r="AM4680">
        <f t="shared" si="495"/>
        <v>1.4723437499999998</v>
      </c>
      <c r="AN4680">
        <f t="shared" si="496"/>
        <v>14.723437499999999</v>
      </c>
      <c r="AO4680">
        <f t="shared" si="497"/>
        <v>1.4723437499999999E-2</v>
      </c>
      <c r="AP4680">
        <f t="shared" si="498"/>
        <v>0.6</v>
      </c>
      <c r="AQ4680">
        <f>VLOOKUP(M4680,spp!A:H,8,FALSE)</f>
        <v>2.97</v>
      </c>
      <c r="AR4680" t="str">
        <f>VLOOKUP(M4680,spp!A:K,10,FALSE)</f>
        <v>Herbívoro</v>
      </c>
      <c r="AS4680" t="str">
        <f>VLOOKUP(M4680,spp!A:L,12,FALSE)</f>
        <v>LC</v>
      </c>
    </row>
    <row r="4681" spans="1:45" x14ac:dyDescent="0.3">
      <c r="A4681">
        <v>53</v>
      </c>
      <c r="B4681" t="str">
        <f>VLOOKUP($A4681,[1]Sitios!$A:$G,4,FALSE)</f>
        <v>ACMIC</v>
      </c>
      <c r="C4681" t="str">
        <f>VLOOKUP($A4681,[1]Sitios!$A:$G,5,FALSE)</f>
        <v>Isla del Coco</v>
      </c>
      <c r="D4681" s="2" t="str">
        <f>VLOOKUP($A4681,[1]Sitios!$A:$G,6,FALSE)</f>
        <v>Bahía Wafer</v>
      </c>
      <c r="E4681" t="s">
        <v>985</v>
      </c>
      <c r="F4681">
        <v>1</v>
      </c>
      <c r="G4681" s="69">
        <v>41698</v>
      </c>
      <c r="H4681" s="42">
        <v>2014</v>
      </c>
      <c r="I4681" s="1" t="s">
        <v>1424</v>
      </c>
      <c r="K4681" s="66">
        <v>9</v>
      </c>
      <c r="L4681" t="str">
        <f t="shared" si="493"/>
        <v>Profundo</v>
      </c>
      <c r="M4681" s="2" t="s">
        <v>1200</v>
      </c>
      <c r="N4681" t="str">
        <f>VLOOKUP(M4681,spp!A:B,2,FALSE)</f>
        <v>Thalassoma grammaticum</v>
      </c>
      <c r="O4681">
        <f t="shared" si="492"/>
        <v>1</v>
      </c>
      <c r="R4681">
        <v>1</v>
      </c>
      <c r="AJ4681">
        <f>VLOOKUP(M4681,spp!A:C,3,FALSE)</f>
        <v>1</v>
      </c>
      <c r="AK4681">
        <f>VLOOKUP(M4681,spp!A:D,4,FALSE)</f>
        <v>2.9718</v>
      </c>
      <c r="AL4681">
        <f t="shared" si="494"/>
        <v>1818.8512239575082</v>
      </c>
      <c r="AM4681">
        <f t="shared" si="495"/>
        <v>45.471280598937703</v>
      </c>
      <c r="AN4681">
        <f t="shared" si="496"/>
        <v>454.71280598937705</v>
      </c>
      <c r="AO4681">
        <f t="shared" si="497"/>
        <v>0.45471280598937702</v>
      </c>
      <c r="AP4681">
        <f t="shared" si="498"/>
        <v>0.02</v>
      </c>
      <c r="AQ4681">
        <f>VLOOKUP(M4681,spp!A:H,8,FALSE)</f>
        <v>3.5</v>
      </c>
      <c r="AR4681" t="str">
        <f>VLOOKUP(M4681,spp!A:K,10,FALSE)</f>
        <v>Depredador</v>
      </c>
      <c r="AS4681" t="str">
        <f>VLOOKUP(M4681,spp!A:L,12,FALSE)</f>
        <v>LC</v>
      </c>
    </row>
    <row r="4682" spans="1:45" x14ac:dyDescent="0.3">
      <c r="A4682">
        <v>53</v>
      </c>
      <c r="B4682" t="str">
        <f>VLOOKUP($A4682,[1]Sitios!$A:$G,4,FALSE)</f>
        <v>ACMIC</v>
      </c>
      <c r="C4682" t="str">
        <f>VLOOKUP($A4682,[1]Sitios!$A:$G,5,FALSE)</f>
        <v>Isla del Coco</v>
      </c>
      <c r="D4682" s="2" t="str">
        <f>VLOOKUP($A4682,[1]Sitios!$A:$G,6,FALSE)</f>
        <v>Bahía Wafer</v>
      </c>
      <c r="E4682" t="s">
        <v>985</v>
      </c>
      <c r="F4682">
        <v>1</v>
      </c>
      <c r="G4682" s="69">
        <v>41698</v>
      </c>
      <c r="H4682" s="42">
        <v>2014</v>
      </c>
      <c r="I4682" s="1" t="s">
        <v>1424</v>
      </c>
      <c r="K4682" s="66">
        <v>9</v>
      </c>
      <c r="L4682" t="str">
        <f t="shared" si="493"/>
        <v>Profundo</v>
      </c>
      <c r="M4682" s="2" t="s">
        <v>1062</v>
      </c>
      <c r="N4682" t="str">
        <f>VLOOKUP(M4682,spp!A:B,2,FALSE)</f>
        <v>Paranthias colonus</v>
      </c>
      <c r="O4682">
        <f t="shared" si="492"/>
        <v>30</v>
      </c>
      <c r="S4682">
        <v>30</v>
      </c>
      <c r="AJ4682">
        <f>VLOOKUP(M4682,spp!A:C,3,FALSE)</f>
        <v>1.485E-2</v>
      </c>
      <c r="AK4682">
        <f>VLOOKUP(M4682,spp!A:D,4,FALSE)</f>
        <v>2</v>
      </c>
      <c r="AL4682">
        <f t="shared" si="494"/>
        <v>136.43437499999999</v>
      </c>
      <c r="AM4682">
        <f t="shared" si="495"/>
        <v>3.4108593749999998</v>
      </c>
      <c r="AN4682">
        <f t="shared" si="496"/>
        <v>34.108593749999997</v>
      </c>
      <c r="AO4682">
        <f t="shared" si="497"/>
        <v>3.4108593749999999E-2</v>
      </c>
      <c r="AP4682">
        <f t="shared" si="498"/>
        <v>0.6</v>
      </c>
      <c r="AQ4682">
        <f>VLOOKUP(M4682,spp!A:H,8,FALSE)</f>
        <v>3.8</v>
      </c>
      <c r="AR4682" t="str">
        <f>VLOOKUP(M4682,spp!A:K,10,FALSE)</f>
        <v>Planctívoro</v>
      </c>
      <c r="AS4682" t="str">
        <f>VLOOKUP(M4682,spp!A:L,12,FALSE)</f>
        <v>LC</v>
      </c>
    </row>
    <row r="4683" spans="1:45" x14ac:dyDescent="0.3">
      <c r="A4683">
        <v>53</v>
      </c>
      <c r="B4683" t="str">
        <f>VLOOKUP($A4683,[1]Sitios!$A:$G,4,FALSE)</f>
        <v>ACMIC</v>
      </c>
      <c r="C4683" t="str">
        <f>VLOOKUP($A4683,[1]Sitios!$A:$G,5,FALSE)</f>
        <v>Isla del Coco</v>
      </c>
      <c r="D4683" s="2" t="str">
        <f>VLOOKUP($A4683,[1]Sitios!$A:$G,6,FALSE)</f>
        <v>Bahía Wafer</v>
      </c>
      <c r="E4683" t="s">
        <v>985</v>
      </c>
      <c r="F4683">
        <v>1</v>
      </c>
      <c r="G4683" s="69">
        <v>41698</v>
      </c>
      <c r="H4683" s="42">
        <v>2014</v>
      </c>
      <c r="I4683" s="1" t="s">
        <v>1424</v>
      </c>
      <c r="K4683" s="66">
        <v>9</v>
      </c>
      <c r="L4683" t="str">
        <f t="shared" si="493"/>
        <v>Profundo</v>
      </c>
      <c r="M4683" s="2" t="s">
        <v>1056</v>
      </c>
      <c r="N4683" t="str">
        <f>VLOOKUP(M4683,spp!A:B,2,FALSE)</f>
        <v>Canthigaster punctatissima</v>
      </c>
      <c r="O4683">
        <f t="shared" si="492"/>
        <v>4</v>
      </c>
      <c r="P4683">
        <v>4</v>
      </c>
      <c r="AJ4683">
        <f>VLOOKUP(M4683,spp!A:C,3,FALSE)</f>
        <v>1</v>
      </c>
      <c r="AK4683">
        <f>VLOOKUP(M4683,spp!A:D,4,FALSE)</f>
        <v>2</v>
      </c>
      <c r="AL4683">
        <f t="shared" si="494"/>
        <v>25</v>
      </c>
      <c r="AM4683">
        <f t="shared" si="495"/>
        <v>0.625</v>
      </c>
      <c r="AN4683">
        <f t="shared" si="496"/>
        <v>6.25</v>
      </c>
      <c r="AO4683">
        <f t="shared" si="497"/>
        <v>6.2500000000000003E-3</v>
      </c>
      <c r="AP4683">
        <f t="shared" si="498"/>
        <v>0.08</v>
      </c>
      <c r="AQ4683">
        <f>VLOOKUP(M4683,spp!A:H,8,FALSE)</f>
        <v>3</v>
      </c>
      <c r="AR4683" t="str">
        <f>VLOOKUP(M4683,spp!A:K,10,FALSE)</f>
        <v>Depredador</v>
      </c>
      <c r="AS4683" t="str">
        <f>VLOOKUP(M4683,spp!A:L,12,FALSE)</f>
        <v>LC</v>
      </c>
    </row>
    <row r="4684" spans="1:45" x14ac:dyDescent="0.3">
      <c r="A4684">
        <v>53</v>
      </c>
      <c r="B4684" t="str">
        <f>VLOOKUP($A4684,[1]Sitios!$A:$G,4,FALSE)</f>
        <v>ACMIC</v>
      </c>
      <c r="C4684" t="str">
        <f>VLOOKUP($A4684,[1]Sitios!$A:$G,5,FALSE)</f>
        <v>Isla del Coco</v>
      </c>
      <c r="D4684" s="2" t="str">
        <f>VLOOKUP($A4684,[1]Sitios!$A:$G,6,FALSE)</f>
        <v>Bahía Wafer</v>
      </c>
      <c r="E4684" t="s">
        <v>985</v>
      </c>
      <c r="F4684">
        <v>1</v>
      </c>
      <c r="G4684" s="69">
        <v>41698</v>
      </c>
      <c r="H4684" s="42">
        <v>2014</v>
      </c>
      <c r="I4684" s="1" t="s">
        <v>1424</v>
      </c>
      <c r="K4684" s="66">
        <v>9</v>
      </c>
      <c r="L4684" t="str">
        <f t="shared" si="493"/>
        <v>Profundo</v>
      </c>
      <c r="M4684" s="2" t="s">
        <v>1028</v>
      </c>
      <c r="N4684" t="str">
        <f>VLOOKUP(M4684,spp!A:B,2,FALSE)</f>
        <v>Thalassoma lucasanum</v>
      </c>
      <c r="O4684">
        <f t="shared" si="492"/>
        <v>50</v>
      </c>
      <c r="P4684">
        <v>50</v>
      </c>
      <c r="AJ4684">
        <f>VLOOKUP(M4684,spp!A:C,3,FALSE)</f>
        <v>1.261E-2</v>
      </c>
      <c r="AK4684">
        <f>VLOOKUP(M4684,spp!A:D,4,FALSE)</f>
        <v>2</v>
      </c>
      <c r="AL4684">
        <f t="shared" si="494"/>
        <v>3.9406249999999998</v>
      </c>
      <c r="AM4684">
        <f t="shared" si="495"/>
        <v>9.8515624999999996E-2</v>
      </c>
      <c r="AN4684">
        <f t="shared" si="496"/>
        <v>0.98515624999999996</v>
      </c>
      <c r="AO4684">
        <f t="shared" si="497"/>
        <v>9.8515624999999992E-4</v>
      </c>
      <c r="AP4684">
        <f t="shared" si="498"/>
        <v>1</v>
      </c>
      <c r="AQ4684">
        <f>VLOOKUP(M4684,spp!A:H,8,FALSE)</f>
        <v>3.5</v>
      </c>
      <c r="AR4684" t="str">
        <f>VLOOKUP(M4684,spp!A:K,10,FALSE)</f>
        <v>Depredador</v>
      </c>
      <c r="AS4684" t="str">
        <f>VLOOKUP(M4684,spp!A:L,12,FALSE)</f>
        <v>LC</v>
      </c>
    </row>
    <row r="4685" spans="1:45" x14ac:dyDescent="0.3">
      <c r="A4685">
        <v>53</v>
      </c>
      <c r="B4685" t="str">
        <f>VLOOKUP($A4685,[1]Sitios!$A:$G,4,FALSE)</f>
        <v>ACMIC</v>
      </c>
      <c r="C4685" t="str">
        <f>VLOOKUP($A4685,[1]Sitios!$A:$G,5,FALSE)</f>
        <v>Isla del Coco</v>
      </c>
      <c r="D4685" s="2" t="str">
        <f>VLOOKUP($A4685,[1]Sitios!$A:$G,6,FALSE)</f>
        <v>Bahía Wafer</v>
      </c>
      <c r="E4685" t="s">
        <v>985</v>
      </c>
      <c r="F4685">
        <v>1</v>
      </c>
      <c r="G4685" s="69">
        <v>41698</v>
      </c>
      <c r="H4685" s="42">
        <v>2014</v>
      </c>
      <c r="I4685" s="1" t="s">
        <v>1424</v>
      </c>
      <c r="K4685" s="66">
        <v>9</v>
      </c>
      <c r="L4685" t="str">
        <f t="shared" si="493"/>
        <v>Profundo</v>
      </c>
      <c r="M4685" s="2" t="s">
        <v>1079</v>
      </c>
      <c r="N4685" t="str">
        <f>VLOOKUP(M4685,spp!A:B,2,FALSE)</f>
        <v>Cirrhitichthys oxycephalus</v>
      </c>
      <c r="O4685">
        <f t="shared" si="492"/>
        <v>2</v>
      </c>
      <c r="P4685">
        <v>2</v>
      </c>
      <c r="AJ4685">
        <f>VLOOKUP(M4685,spp!A:C,3,FALSE)</f>
        <v>3.32E-2</v>
      </c>
      <c r="AK4685">
        <f>VLOOKUP(M4685,spp!A:D,4,FALSE)</f>
        <v>3</v>
      </c>
      <c r="AL4685">
        <f t="shared" si="494"/>
        <v>1.0375000000000001</v>
      </c>
      <c r="AM4685">
        <f t="shared" si="495"/>
        <v>2.5937500000000002E-2</v>
      </c>
      <c r="AN4685">
        <f t="shared" si="496"/>
        <v>0.25937500000000002</v>
      </c>
      <c r="AO4685">
        <f t="shared" si="497"/>
        <v>2.59375E-4</v>
      </c>
      <c r="AP4685">
        <f t="shared" si="498"/>
        <v>0.04</v>
      </c>
      <c r="AQ4685">
        <f>VLOOKUP(M4685,spp!A:H,8,FALSE)</f>
        <v>3.9</v>
      </c>
      <c r="AR4685" t="str">
        <f>VLOOKUP(M4685,spp!A:K,10,FALSE)</f>
        <v>Depredador</v>
      </c>
      <c r="AS4685" t="str">
        <f>VLOOKUP(M4685,spp!A:L,12,FALSE)</f>
        <v>NE</v>
      </c>
    </row>
    <row r="4686" spans="1:45" x14ac:dyDescent="0.3">
      <c r="A4686">
        <v>53</v>
      </c>
      <c r="B4686" t="str">
        <f>VLOOKUP($A4686,[1]Sitios!$A:$G,4,FALSE)</f>
        <v>ACMIC</v>
      </c>
      <c r="C4686" t="str">
        <f>VLOOKUP($A4686,[1]Sitios!$A:$G,5,FALSE)</f>
        <v>Isla del Coco</v>
      </c>
      <c r="D4686" s="2" t="str">
        <f>VLOOKUP($A4686,[1]Sitios!$A:$G,6,FALSE)</f>
        <v>Bahía Wafer</v>
      </c>
      <c r="E4686" t="s">
        <v>985</v>
      </c>
      <c r="F4686">
        <v>1</v>
      </c>
      <c r="G4686" s="69">
        <v>41698</v>
      </c>
      <c r="H4686" s="42">
        <v>2014</v>
      </c>
      <c r="I4686" s="1" t="s">
        <v>1424</v>
      </c>
      <c r="K4686" s="66">
        <v>9</v>
      </c>
      <c r="L4686" t="str">
        <f t="shared" si="493"/>
        <v>Profundo</v>
      </c>
      <c r="M4686" s="2" t="s">
        <v>1066</v>
      </c>
      <c r="N4686" t="str">
        <f>VLOOKUP(M4686,spp!A:B,2,FALSE)</f>
        <v>Caranx melampygus</v>
      </c>
      <c r="O4686">
        <f t="shared" si="492"/>
        <v>2</v>
      </c>
      <c r="U4686">
        <v>2</v>
      </c>
      <c r="AJ4686">
        <f>VLOOKUP(M4686,spp!A:C,3,FALSE)</f>
        <v>2</v>
      </c>
      <c r="AK4686">
        <f>VLOOKUP(M4686,spp!A:D,4,FALSE)</f>
        <v>2</v>
      </c>
      <c r="AL4686">
        <f t="shared" si="494"/>
        <v>4900</v>
      </c>
      <c r="AM4686">
        <f t="shared" si="495"/>
        <v>122.5</v>
      </c>
      <c r="AN4686">
        <f t="shared" si="496"/>
        <v>1225</v>
      </c>
      <c r="AO4686">
        <f t="shared" si="497"/>
        <v>1.2250000000000001</v>
      </c>
      <c r="AP4686">
        <f t="shared" si="498"/>
        <v>0.04</v>
      </c>
      <c r="AQ4686">
        <f>VLOOKUP(M4686,spp!A:H,8,FALSE)</f>
        <v>4.5</v>
      </c>
      <c r="AR4686" t="str">
        <f>VLOOKUP(M4686,spp!A:K,10,FALSE)</f>
        <v>Depredador Tope</v>
      </c>
      <c r="AS4686" t="str">
        <f>VLOOKUP(M4686,spp!A:L,12,FALSE)</f>
        <v>NE</v>
      </c>
    </row>
    <row r="4687" spans="1:45" x14ac:dyDescent="0.3">
      <c r="A4687">
        <v>53</v>
      </c>
      <c r="B4687" t="str">
        <f>VLOOKUP($A4687,[1]Sitios!$A:$G,4,FALSE)</f>
        <v>ACMIC</v>
      </c>
      <c r="C4687" t="str">
        <f>VLOOKUP($A4687,[1]Sitios!$A:$G,5,FALSE)</f>
        <v>Isla del Coco</v>
      </c>
      <c r="D4687" s="2" t="str">
        <f>VLOOKUP($A4687,[1]Sitios!$A:$G,6,FALSE)</f>
        <v>Bahía Wafer</v>
      </c>
      <c r="E4687" t="s">
        <v>985</v>
      </c>
      <c r="F4687">
        <v>2</v>
      </c>
      <c r="G4687" s="69">
        <v>41698</v>
      </c>
      <c r="H4687" s="42">
        <v>2014</v>
      </c>
      <c r="I4687" s="1" t="s">
        <v>1424</v>
      </c>
      <c r="K4687" s="66">
        <v>9</v>
      </c>
      <c r="L4687" t="str">
        <f t="shared" si="493"/>
        <v>Profundo</v>
      </c>
      <c r="M4687" s="2" t="s">
        <v>1209</v>
      </c>
      <c r="N4687" t="str">
        <f>VLOOKUP(M4687,spp!A:B,2,FALSE)</f>
        <v>Heteropriacanthus cruentatus</v>
      </c>
      <c r="O4687">
        <f t="shared" si="492"/>
        <v>1</v>
      </c>
      <c r="T4687">
        <v>1</v>
      </c>
      <c r="AJ4687">
        <f>VLOOKUP(M4687,spp!A:C,3,FALSE)</f>
        <v>1.52E-2</v>
      </c>
      <c r="AK4687">
        <f>VLOOKUP(M4687,spp!A:D,4,FALSE)</f>
        <v>3</v>
      </c>
      <c r="AL4687">
        <f t="shared" si="494"/>
        <v>237.5</v>
      </c>
      <c r="AM4687">
        <f t="shared" si="495"/>
        <v>5.9375</v>
      </c>
      <c r="AN4687">
        <f t="shared" si="496"/>
        <v>59.375</v>
      </c>
      <c r="AO4687">
        <f t="shared" si="497"/>
        <v>5.9374999999999997E-2</v>
      </c>
      <c r="AP4687">
        <f t="shared" si="498"/>
        <v>0.02</v>
      </c>
      <c r="AQ4687">
        <f>VLOOKUP(M4687,spp!A:H,8,FALSE)</f>
        <v>3.8</v>
      </c>
      <c r="AR4687" t="str">
        <f>VLOOKUP(M4687,spp!A:K,10,FALSE)</f>
        <v>Depredador</v>
      </c>
      <c r="AS4687" t="str">
        <f>VLOOKUP(M4687,spp!A:L,12,FALSE)</f>
        <v>NE</v>
      </c>
    </row>
    <row r="4688" spans="1:45" x14ac:dyDescent="0.3">
      <c r="A4688">
        <v>53</v>
      </c>
      <c r="B4688" t="str">
        <f>VLOOKUP($A4688,[1]Sitios!$A:$G,4,FALSE)</f>
        <v>ACMIC</v>
      </c>
      <c r="C4688" t="str">
        <f>VLOOKUP($A4688,[1]Sitios!$A:$G,5,FALSE)</f>
        <v>Isla del Coco</v>
      </c>
      <c r="D4688" s="2" t="str">
        <f>VLOOKUP($A4688,[1]Sitios!$A:$G,6,FALSE)</f>
        <v>Bahía Wafer</v>
      </c>
      <c r="E4688" t="s">
        <v>985</v>
      </c>
      <c r="F4688">
        <v>2</v>
      </c>
      <c r="G4688" s="69">
        <v>41698</v>
      </c>
      <c r="H4688" s="42">
        <v>2014</v>
      </c>
      <c r="I4688" s="1" t="s">
        <v>1424</v>
      </c>
      <c r="K4688" s="66">
        <v>9</v>
      </c>
      <c r="L4688" t="str">
        <f t="shared" si="493"/>
        <v>Profundo</v>
      </c>
      <c r="M4688" s="2" t="s">
        <v>1034</v>
      </c>
      <c r="N4688" t="str">
        <f>VLOOKUP(M4688,spp!A:B,2,FALSE)</f>
        <v>Acanthurus nigricans</v>
      </c>
      <c r="O4688">
        <f t="shared" si="492"/>
        <v>1</v>
      </c>
      <c r="T4688">
        <v>1</v>
      </c>
      <c r="AJ4688">
        <f>VLOOKUP(M4688,spp!A:C,3,FALSE)</f>
        <v>6</v>
      </c>
      <c r="AK4688">
        <f>VLOOKUP(M4688,spp!A:D,4,FALSE)</f>
        <v>2.669</v>
      </c>
      <c r="AL4688">
        <f t="shared" si="494"/>
        <v>32303.764351212314</v>
      </c>
      <c r="AM4688">
        <f t="shared" si="495"/>
        <v>807.59410878030781</v>
      </c>
      <c r="AN4688">
        <f t="shared" si="496"/>
        <v>8075.9410878030776</v>
      </c>
      <c r="AO4688">
        <f t="shared" si="497"/>
        <v>8.0759410878030771</v>
      </c>
      <c r="AP4688">
        <f t="shared" si="498"/>
        <v>0.02</v>
      </c>
      <c r="AQ4688">
        <f>VLOOKUP(M4688,spp!A:H,8,FALSE)</f>
        <v>2</v>
      </c>
      <c r="AR4688" t="str">
        <f>VLOOKUP(M4688,spp!A:K,10,FALSE)</f>
        <v>Herbívoro</v>
      </c>
      <c r="AS4688" t="str">
        <f>VLOOKUP(M4688,spp!A:L,12,FALSE)</f>
        <v>LC</v>
      </c>
    </row>
    <row r="4689" spans="1:45" x14ac:dyDescent="0.3">
      <c r="A4689">
        <v>53</v>
      </c>
      <c r="B4689" t="str">
        <f>VLOOKUP($A4689,[1]Sitios!$A:$G,4,FALSE)</f>
        <v>ACMIC</v>
      </c>
      <c r="C4689" t="str">
        <f>VLOOKUP($A4689,[1]Sitios!$A:$G,5,FALSE)</f>
        <v>Isla del Coco</v>
      </c>
      <c r="D4689" s="2" t="str">
        <f>VLOOKUP($A4689,[1]Sitios!$A:$G,6,FALSE)</f>
        <v>Bahía Wafer</v>
      </c>
      <c r="E4689" t="s">
        <v>985</v>
      </c>
      <c r="F4689">
        <v>2</v>
      </c>
      <c r="G4689" s="69">
        <v>41698</v>
      </c>
      <c r="H4689" s="42">
        <v>2014</v>
      </c>
      <c r="I4689" s="1" t="s">
        <v>1424</v>
      </c>
      <c r="K4689" s="66">
        <v>9</v>
      </c>
      <c r="L4689" t="str">
        <f t="shared" si="493"/>
        <v>Profundo</v>
      </c>
      <c r="M4689" s="2" t="s">
        <v>1049</v>
      </c>
      <c r="N4689" t="str">
        <f>VLOOKUP(M4689,spp!A:B,2,FALSE)</f>
        <v>Mulloidichthys dentatus</v>
      </c>
      <c r="O4689">
        <f t="shared" si="492"/>
        <v>1</v>
      </c>
      <c r="T4689">
        <v>1</v>
      </c>
      <c r="AJ4689">
        <f>VLOOKUP(M4689,spp!A:C,3,FALSE)</f>
        <v>1.26E-2</v>
      </c>
      <c r="AK4689">
        <f>VLOOKUP(M4689,spp!A:D,4,FALSE)</f>
        <v>3</v>
      </c>
      <c r="AL4689">
        <f t="shared" si="494"/>
        <v>196.875</v>
      </c>
      <c r="AM4689">
        <f t="shared" si="495"/>
        <v>4.921875</v>
      </c>
      <c r="AN4689">
        <f t="shared" si="496"/>
        <v>49.21875</v>
      </c>
      <c r="AO4689">
        <f t="shared" si="497"/>
        <v>4.9218749999999999E-2</v>
      </c>
      <c r="AP4689">
        <f t="shared" si="498"/>
        <v>0.02</v>
      </c>
      <c r="AQ4689">
        <f>VLOOKUP(M4689,spp!A:H,8,FALSE)</f>
        <v>3.7</v>
      </c>
      <c r="AR4689" t="str">
        <f>VLOOKUP(M4689,spp!A:K,10,FALSE)</f>
        <v>Depredador</v>
      </c>
      <c r="AS4689" t="str">
        <f>VLOOKUP(M4689,spp!A:L,12,FALSE)</f>
        <v>LC</v>
      </c>
    </row>
    <row r="4690" spans="1:45" x14ac:dyDescent="0.3">
      <c r="A4690">
        <v>53</v>
      </c>
      <c r="B4690" t="str">
        <f>VLOOKUP($A4690,[1]Sitios!$A:$G,4,FALSE)</f>
        <v>ACMIC</v>
      </c>
      <c r="C4690" t="str">
        <f>VLOOKUP($A4690,[1]Sitios!$A:$G,5,FALSE)</f>
        <v>Isla del Coco</v>
      </c>
      <c r="D4690" s="2" t="str">
        <f>VLOOKUP($A4690,[1]Sitios!$A:$G,6,FALSE)</f>
        <v>Bahía Wafer</v>
      </c>
      <c r="E4690" t="s">
        <v>985</v>
      </c>
      <c r="F4690">
        <v>2</v>
      </c>
      <c r="G4690" s="69">
        <v>41698</v>
      </c>
      <c r="H4690" s="42">
        <v>2014</v>
      </c>
      <c r="I4690" s="1" t="s">
        <v>1424</v>
      </c>
      <c r="K4690" s="66">
        <v>9</v>
      </c>
      <c r="L4690" t="str">
        <f t="shared" si="493"/>
        <v>Profundo</v>
      </c>
      <c r="M4690" s="2" t="s">
        <v>1062</v>
      </c>
      <c r="N4690" t="str">
        <f>VLOOKUP(M4690,spp!A:B,2,FALSE)</f>
        <v>Paranthias colonus</v>
      </c>
      <c r="O4690">
        <f t="shared" si="492"/>
        <v>50</v>
      </c>
      <c r="S4690">
        <v>50</v>
      </c>
      <c r="AJ4690">
        <f>VLOOKUP(M4690,spp!A:C,3,FALSE)</f>
        <v>1.485E-2</v>
      </c>
      <c r="AK4690">
        <f>VLOOKUP(M4690,spp!A:D,4,FALSE)</f>
        <v>2</v>
      </c>
      <c r="AL4690">
        <f t="shared" si="494"/>
        <v>227.390625</v>
      </c>
      <c r="AM4690">
        <f t="shared" si="495"/>
        <v>5.6847656249999998</v>
      </c>
      <c r="AN4690">
        <f t="shared" si="496"/>
        <v>56.84765625</v>
      </c>
      <c r="AO4690">
        <f t="shared" si="497"/>
        <v>5.6847656250000003E-2</v>
      </c>
      <c r="AP4690">
        <f t="shared" si="498"/>
        <v>1</v>
      </c>
      <c r="AQ4690">
        <f>VLOOKUP(M4690,spp!A:H,8,FALSE)</f>
        <v>3.8</v>
      </c>
      <c r="AR4690" t="str">
        <f>VLOOKUP(M4690,spp!A:K,10,FALSE)</f>
        <v>Planctívoro</v>
      </c>
      <c r="AS4690" t="str">
        <f>VLOOKUP(M4690,spp!A:L,12,FALSE)</f>
        <v>LC</v>
      </c>
    </row>
    <row r="4691" spans="1:45" x14ac:dyDescent="0.3">
      <c r="A4691">
        <v>53</v>
      </c>
      <c r="B4691" t="str">
        <f>VLOOKUP($A4691,[1]Sitios!$A:$G,4,FALSE)</f>
        <v>ACMIC</v>
      </c>
      <c r="C4691" t="str">
        <f>VLOOKUP($A4691,[1]Sitios!$A:$G,5,FALSE)</f>
        <v>Isla del Coco</v>
      </c>
      <c r="D4691" s="2" t="str">
        <f>VLOOKUP($A4691,[1]Sitios!$A:$G,6,FALSE)</f>
        <v>Bahía Wafer</v>
      </c>
      <c r="E4691" t="s">
        <v>985</v>
      </c>
      <c r="F4691">
        <v>2</v>
      </c>
      <c r="G4691" s="69">
        <v>41698</v>
      </c>
      <c r="H4691" s="42">
        <v>2014</v>
      </c>
      <c r="I4691" s="1" t="s">
        <v>1424</v>
      </c>
      <c r="K4691" s="66">
        <v>9</v>
      </c>
      <c r="L4691" t="str">
        <f t="shared" si="493"/>
        <v>Profundo</v>
      </c>
      <c r="M4691" s="2" t="s">
        <v>1194</v>
      </c>
      <c r="N4691" t="str">
        <f>VLOOKUP(M4691,spp!A:B,2,FALSE)</f>
        <v>Stegastes arcifrons</v>
      </c>
      <c r="O4691">
        <f t="shared" si="492"/>
        <v>20</v>
      </c>
      <c r="Q4691">
        <v>20</v>
      </c>
      <c r="AJ4691">
        <f>VLOOKUP(M4691,spp!A:C,3,FALSE)</f>
        <v>3.49E-2</v>
      </c>
      <c r="AK4691">
        <f>VLOOKUP(M4691,spp!A:D,4,FALSE)</f>
        <v>2</v>
      </c>
      <c r="AL4691">
        <f t="shared" si="494"/>
        <v>39.262500000000003</v>
      </c>
      <c r="AM4691">
        <f t="shared" si="495"/>
        <v>0.98156250000000012</v>
      </c>
      <c r="AN4691">
        <f t="shared" si="496"/>
        <v>9.8156250000000007</v>
      </c>
      <c r="AO4691">
        <f t="shared" si="497"/>
        <v>9.8156250000000014E-3</v>
      </c>
      <c r="AP4691">
        <f t="shared" si="498"/>
        <v>0.4</v>
      </c>
      <c r="AQ4691">
        <f>VLOOKUP(M4691,spp!A:H,8,FALSE)</f>
        <v>2.97</v>
      </c>
      <c r="AR4691" t="str">
        <f>VLOOKUP(M4691,spp!A:K,10,FALSE)</f>
        <v>Herbívoro</v>
      </c>
      <c r="AS4691" t="str">
        <f>VLOOKUP(M4691,spp!A:L,12,FALSE)</f>
        <v>LC</v>
      </c>
    </row>
    <row r="4692" spans="1:45" x14ac:dyDescent="0.3">
      <c r="A4692">
        <v>53</v>
      </c>
      <c r="B4692" t="str">
        <f>VLOOKUP($A4692,[1]Sitios!$A:$G,4,FALSE)</f>
        <v>ACMIC</v>
      </c>
      <c r="C4692" t="str">
        <f>VLOOKUP($A4692,[1]Sitios!$A:$G,5,FALSE)</f>
        <v>Isla del Coco</v>
      </c>
      <c r="D4692" s="2" t="str">
        <f>VLOOKUP($A4692,[1]Sitios!$A:$G,6,FALSE)</f>
        <v>Bahía Wafer</v>
      </c>
      <c r="E4692" t="s">
        <v>985</v>
      </c>
      <c r="F4692">
        <v>2</v>
      </c>
      <c r="G4692" s="69">
        <v>41698</v>
      </c>
      <c r="H4692" s="42">
        <v>2014</v>
      </c>
      <c r="I4692" s="1" t="s">
        <v>1424</v>
      </c>
      <c r="K4692" s="66">
        <v>9</v>
      </c>
      <c r="L4692" t="str">
        <f t="shared" si="493"/>
        <v>Profundo</v>
      </c>
      <c r="M4692" s="2" t="s">
        <v>1072</v>
      </c>
      <c r="N4692" t="str">
        <f>VLOOKUP(M4692,spp!A:B,2,FALSE)</f>
        <v>Kyphosus elegans</v>
      </c>
      <c r="O4692">
        <f t="shared" si="492"/>
        <v>1</v>
      </c>
      <c r="S4692">
        <v>1</v>
      </c>
      <c r="AJ4692">
        <f>VLOOKUP(M4692,spp!A:C,3,FALSE)</f>
        <v>2.18E-2</v>
      </c>
      <c r="AK4692">
        <f>VLOOKUP(M4692,spp!A:D,4,FALSE)</f>
        <v>3</v>
      </c>
      <c r="AL4692">
        <f t="shared" si="494"/>
        <v>116.83437499999999</v>
      </c>
      <c r="AM4692">
        <f t="shared" si="495"/>
        <v>2.920859375</v>
      </c>
      <c r="AN4692">
        <f t="shared" si="496"/>
        <v>29.208593749999999</v>
      </c>
      <c r="AO4692">
        <f t="shared" si="497"/>
        <v>2.9208593749999998E-2</v>
      </c>
      <c r="AP4692">
        <f t="shared" si="498"/>
        <v>0.02</v>
      </c>
      <c r="AQ4692">
        <f>VLOOKUP(M4692,spp!A:H,8,FALSE)</f>
        <v>2.9</v>
      </c>
      <c r="AR4692" t="str">
        <f>VLOOKUP(M4692,spp!A:K,10,FALSE)</f>
        <v>Herbívoro</v>
      </c>
      <c r="AS4692" t="str">
        <f>VLOOKUP(M4692,spp!A:L,12,FALSE)</f>
        <v>LC</v>
      </c>
    </row>
    <row r="4693" spans="1:45" x14ac:dyDescent="0.3">
      <c r="A4693">
        <v>53</v>
      </c>
      <c r="B4693" t="str">
        <f>VLOOKUP($A4693,[1]Sitios!$A:$G,4,FALSE)</f>
        <v>ACMIC</v>
      </c>
      <c r="C4693" t="str">
        <f>VLOOKUP($A4693,[1]Sitios!$A:$G,5,FALSE)</f>
        <v>Isla del Coco</v>
      </c>
      <c r="D4693" s="2" t="str">
        <f>VLOOKUP($A4693,[1]Sitios!$A:$G,6,FALSE)</f>
        <v>Bahía Wafer</v>
      </c>
      <c r="E4693" t="s">
        <v>985</v>
      </c>
      <c r="F4693">
        <v>2</v>
      </c>
      <c r="G4693" s="69">
        <v>41698</v>
      </c>
      <c r="H4693" s="42">
        <v>2014</v>
      </c>
      <c r="I4693" s="1" t="s">
        <v>1424</v>
      </c>
      <c r="K4693" s="66">
        <v>9</v>
      </c>
      <c r="L4693" t="str">
        <f t="shared" si="493"/>
        <v>Profundo</v>
      </c>
      <c r="M4693" s="2" t="s">
        <v>1141</v>
      </c>
      <c r="N4693" t="str">
        <f>VLOOKUP(M4693,spp!A:B,2,FALSE)</f>
        <v>Halichoeres discolor</v>
      </c>
      <c r="O4693">
        <f t="shared" si="492"/>
        <v>5</v>
      </c>
      <c r="P4693">
        <v>5</v>
      </c>
      <c r="AJ4693">
        <f>VLOOKUP(M4693,spp!A:C,3,FALSE)</f>
        <v>0.01</v>
      </c>
      <c r="AK4693">
        <f>VLOOKUP(M4693,spp!A:D,4,FALSE)</f>
        <v>3.04</v>
      </c>
      <c r="AL4693">
        <f t="shared" si="494"/>
        <v>0.81041529838214721</v>
      </c>
      <c r="AM4693">
        <f t="shared" si="495"/>
        <v>2.026038245955368E-2</v>
      </c>
      <c r="AN4693">
        <f t="shared" si="496"/>
        <v>0.2026038245955368</v>
      </c>
      <c r="AO4693">
        <f t="shared" si="497"/>
        <v>2.026038245955368E-4</v>
      </c>
      <c r="AP4693">
        <f t="shared" si="498"/>
        <v>0.1</v>
      </c>
      <c r="AQ4693">
        <f>VLOOKUP(M4693,spp!A:H,8,FALSE)</f>
        <v>3.4</v>
      </c>
      <c r="AR4693" t="str">
        <f>VLOOKUP(M4693,spp!A:K,10,FALSE)</f>
        <v>Depredador</v>
      </c>
      <c r="AS4693" t="str">
        <f>VLOOKUP(M4693,spp!A:L,12,FALSE)</f>
        <v>VU</v>
      </c>
    </row>
    <row r="4694" spans="1:45" x14ac:dyDescent="0.3">
      <c r="A4694">
        <v>53</v>
      </c>
      <c r="B4694" t="str">
        <f>VLOOKUP($A4694,[1]Sitios!$A:$G,4,FALSE)</f>
        <v>ACMIC</v>
      </c>
      <c r="C4694" t="str">
        <f>VLOOKUP($A4694,[1]Sitios!$A:$G,5,FALSE)</f>
        <v>Isla del Coco</v>
      </c>
      <c r="D4694" s="2" t="str">
        <f>VLOOKUP($A4694,[1]Sitios!$A:$G,6,FALSE)</f>
        <v>Bahía Wafer</v>
      </c>
      <c r="E4694" t="s">
        <v>985</v>
      </c>
      <c r="F4694">
        <v>2</v>
      </c>
      <c r="G4694" s="69">
        <v>41698</v>
      </c>
      <c r="H4694" s="42">
        <v>2014</v>
      </c>
      <c r="I4694" s="1" t="s">
        <v>1424</v>
      </c>
      <c r="K4694" s="66">
        <v>9</v>
      </c>
      <c r="L4694" t="str">
        <f t="shared" si="493"/>
        <v>Profundo</v>
      </c>
      <c r="M4694" s="2" t="s">
        <v>1046</v>
      </c>
      <c r="N4694" t="str">
        <f>VLOOKUP(M4694,spp!A:B,2,FALSE)</f>
        <v>Arothron meleagris</v>
      </c>
      <c r="O4694">
        <f t="shared" si="492"/>
        <v>3</v>
      </c>
      <c r="T4694">
        <v>3</v>
      </c>
      <c r="AJ4694">
        <f>VLOOKUP(M4694,spp!A:C,3,FALSE)</f>
        <v>3</v>
      </c>
      <c r="AK4694">
        <f>VLOOKUP(M4694,spp!A:D,4,FALSE)</f>
        <v>2</v>
      </c>
      <c r="AL4694">
        <f t="shared" si="494"/>
        <v>5625</v>
      </c>
      <c r="AM4694">
        <f t="shared" si="495"/>
        <v>140.625</v>
      </c>
      <c r="AN4694">
        <f t="shared" si="496"/>
        <v>1406.25</v>
      </c>
      <c r="AO4694">
        <f t="shared" si="497"/>
        <v>1.40625</v>
      </c>
      <c r="AP4694">
        <f t="shared" si="498"/>
        <v>0.06</v>
      </c>
      <c r="AQ4694">
        <f>VLOOKUP(M4694,spp!A:H,8,FALSE)</f>
        <v>3.4</v>
      </c>
      <c r="AR4694" t="str">
        <f>VLOOKUP(M4694,spp!A:K,10,FALSE)</f>
        <v>Depredador</v>
      </c>
      <c r="AS4694" t="str">
        <f>VLOOKUP(M4694,spp!A:L,12,FALSE)</f>
        <v>NE</v>
      </c>
    </row>
    <row r="4695" spans="1:45" x14ac:dyDescent="0.3">
      <c r="A4695">
        <v>53</v>
      </c>
      <c r="B4695" t="str">
        <f>VLOOKUP($A4695,[1]Sitios!$A:$G,4,FALSE)</f>
        <v>ACMIC</v>
      </c>
      <c r="C4695" t="str">
        <f>VLOOKUP($A4695,[1]Sitios!$A:$G,5,FALSE)</f>
        <v>Isla del Coco</v>
      </c>
      <c r="D4695" s="2" t="str">
        <f>VLOOKUP($A4695,[1]Sitios!$A:$G,6,FALSE)</f>
        <v>Bahía Wafer</v>
      </c>
      <c r="E4695" t="s">
        <v>985</v>
      </c>
      <c r="F4695">
        <v>2</v>
      </c>
      <c r="G4695" s="69">
        <v>41698</v>
      </c>
      <c r="H4695" s="42">
        <v>2014</v>
      </c>
      <c r="I4695" s="1" t="s">
        <v>1424</v>
      </c>
      <c r="K4695" s="66">
        <v>9</v>
      </c>
      <c r="L4695" t="str">
        <f t="shared" si="493"/>
        <v>Profundo</v>
      </c>
      <c r="M4695" s="2" t="s">
        <v>1080</v>
      </c>
      <c r="N4695" t="str">
        <f>VLOOKUP(M4695,spp!A:B,2,FALSE)</f>
        <v>Aulostomus chinensis</v>
      </c>
      <c r="O4695">
        <f t="shared" si="492"/>
        <v>3</v>
      </c>
      <c r="W4695">
        <v>3</v>
      </c>
      <c r="AJ4695">
        <f>VLOOKUP(M4695,spp!A:C,3,FALSE)</f>
        <v>2</v>
      </c>
      <c r="AK4695">
        <f>VLOOKUP(M4695,spp!A:D,4,FALSE)</f>
        <v>3</v>
      </c>
      <c r="AL4695">
        <f t="shared" si="494"/>
        <v>998250</v>
      </c>
      <c r="AM4695">
        <f t="shared" si="495"/>
        <v>24956.25</v>
      </c>
      <c r="AN4695">
        <f t="shared" si="496"/>
        <v>249562.5</v>
      </c>
      <c r="AO4695">
        <f t="shared" si="497"/>
        <v>249.5625</v>
      </c>
      <c r="AP4695">
        <f t="shared" si="498"/>
        <v>0.06</v>
      </c>
      <c r="AQ4695">
        <f>VLOOKUP(M4695,spp!A:H,8,FALSE)</f>
        <v>3.9</v>
      </c>
      <c r="AR4695" t="str">
        <f>VLOOKUP(M4695,spp!A:K,10,FALSE)</f>
        <v>Depredador</v>
      </c>
      <c r="AS4695" t="str">
        <f>VLOOKUP(M4695,spp!A:L,12,FALSE)</f>
        <v>NE</v>
      </c>
    </row>
    <row r="4696" spans="1:45" x14ac:dyDescent="0.3">
      <c r="A4696">
        <v>53</v>
      </c>
      <c r="B4696" t="str">
        <f>VLOOKUP($A4696,[1]Sitios!$A:$G,4,FALSE)</f>
        <v>ACMIC</v>
      </c>
      <c r="C4696" t="str">
        <f>VLOOKUP($A4696,[1]Sitios!$A:$G,5,FALSE)</f>
        <v>Isla del Coco</v>
      </c>
      <c r="D4696" s="2" t="str">
        <f>VLOOKUP($A4696,[1]Sitios!$A:$G,6,FALSE)</f>
        <v>Bahía Wafer</v>
      </c>
      <c r="E4696" t="s">
        <v>985</v>
      </c>
      <c r="F4696">
        <v>2</v>
      </c>
      <c r="G4696" s="69">
        <v>41698</v>
      </c>
      <c r="H4696" s="42">
        <v>2014</v>
      </c>
      <c r="I4696" s="1" t="s">
        <v>1424</v>
      </c>
      <c r="K4696" s="66">
        <v>9</v>
      </c>
      <c r="L4696" t="str">
        <f t="shared" si="493"/>
        <v>Profundo</v>
      </c>
      <c r="M4696" s="2" t="s">
        <v>1028</v>
      </c>
      <c r="N4696" t="str">
        <f>VLOOKUP(M4696,spp!A:B,2,FALSE)</f>
        <v>Thalassoma lucasanum</v>
      </c>
      <c r="O4696">
        <f t="shared" si="492"/>
        <v>40</v>
      </c>
      <c r="P4696">
        <v>40</v>
      </c>
      <c r="AJ4696">
        <f>VLOOKUP(M4696,spp!A:C,3,FALSE)</f>
        <v>1.261E-2</v>
      </c>
      <c r="AK4696">
        <f>VLOOKUP(M4696,spp!A:D,4,FALSE)</f>
        <v>2</v>
      </c>
      <c r="AL4696">
        <f t="shared" si="494"/>
        <v>3.1524999999999999</v>
      </c>
      <c r="AM4696">
        <f t="shared" si="495"/>
        <v>7.8812499999999994E-2</v>
      </c>
      <c r="AN4696">
        <f t="shared" si="496"/>
        <v>0.78812499999999996</v>
      </c>
      <c r="AO4696">
        <f t="shared" si="497"/>
        <v>7.8812499999999998E-4</v>
      </c>
      <c r="AP4696">
        <f t="shared" si="498"/>
        <v>0.8</v>
      </c>
      <c r="AQ4696">
        <f>VLOOKUP(M4696,spp!A:H,8,FALSE)</f>
        <v>3.5</v>
      </c>
      <c r="AR4696" t="str">
        <f>VLOOKUP(M4696,spp!A:K,10,FALSE)</f>
        <v>Depredador</v>
      </c>
      <c r="AS4696" t="str">
        <f>VLOOKUP(M4696,spp!A:L,12,FALSE)</f>
        <v>LC</v>
      </c>
    </row>
    <row r="4697" spans="1:45" x14ac:dyDescent="0.3">
      <c r="A4697">
        <v>53</v>
      </c>
      <c r="B4697" t="str">
        <f>VLOOKUP($A4697,[1]Sitios!$A:$G,4,FALSE)</f>
        <v>ACMIC</v>
      </c>
      <c r="C4697" t="str">
        <f>VLOOKUP($A4697,[1]Sitios!$A:$G,5,FALSE)</f>
        <v>Isla del Coco</v>
      </c>
      <c r="D4697" s="2" t="str">
        <f>VLOOKUP($A4697,[1]Sitios!$A:$G,6,FALSE)</f>
        <v>Bahía Wafer</v>
      </c>
      <c r="E4697" t="s">
        <v>985</v>
      </c>
      <c r="F4697">
        <v>2</v>
      </c>
      <c r="G4697" s="69">
        <v>41698</v>
      </c>
      <c r="H4697" s="42">
        <v>2014</v>
      </c>
      <c r="I4697" s="1" t="s">
        <v>1424</v>
      </c>
      <c r="K4697" s="66">
        <v>9</v>
      </c>
      <c r="L4697" t="str">
        <f t="shared" si="493"/>
        <v>Profundo</v>
      </c>
      <c r="M4697" s="2" t="s">
        <v>1067</v>
      </c>
      <c r="N4697" t="str">
        <f>VLOOKUP(M4697,spp!A:B,2,FALSE)</f>
        <v>Acanthurus xanthopterus</v>
      </c>
      <c r="O4697">
        <f t="shared" si="492"/>
        <v>1</v>
      </c>
      <c r="U4697">
        <v>1</v>
      </c>
      <c r="AJ4697">
        <f>VLOOKUP(M4697,spp!A:C,3,FALSE)</f>
        <v>2.673E-2</v>
      </c>
      <c r="AK4697">
        <f>VLOOKUP(M4697,spp!A:D,4,FALSE)</f>
        <v>2</v>
      </c>
      <c r="AL4697">
        <f t="shared" si="494"/>
        <v>32.744250000000001</v>
      </c>
      <c r="AM4697">
        <f t="shared" si="495"/>
        <v>0.81860624999999998</v>
      </c>
      <c r="AN4697">
        <f t="shared" si="496"/>
        <v>8.1860625000000002</v>
      </c>
      <c r="AO4697">
        <f t="shared" si="497"/>
        <v>8.1860625000000006E-3</v>
      </c>
      <c r="AP4697">
        <f t="shared" si="498"/>
        <v>0.02</v>
      </c>
      <c r="AQ4697">
        <f>VLOOKUP(M4697,spp!A:H,8,FALSE)</f>
        <v>2.9</v>
      </c>
      <c r="AR4697" t="str">
        <f>VLOOKUP(M4697,spp!A:K,10,FALSE)</f>
        <v>Herbívoro</v>
      </c>
      <c r="AS4697" t="str">
        <f>VLOOKUP(M4697,spp!A:L,12,FALSE)</f>
        <v>LC</v>
      </c>
    </row>
    <row r="4698" spans="1:45" x14ac:dyDescent="0.3">
      <c r="A4698">
        <v>53</v>
      </c>
      <c r="B4698" t="str">
        <f>VLOOKUP($A4698,[1]Sitios!$A:$G,4,FALSE)</f>
        <v>ACMIC</v>
      </c>
      <c r="C4698" t="str">
        <f>VLOOKUP($A4698,[1]Sitios!$A:$G,5,FALSE)</f>
        <v>Isla del Coco</v>
      </c>
      <c r="D4698" s="2" t="str">
        <f>VLOOKUP($A4698,[1]Sitios!$A:$G,6,FALSE)</f>
        <v>Bahía Wafer</v>
      </c>
      <c r="E4698" t="s">
        <v>985</v>
      </c>
      <c r="F4698">
        <v>2</v>
      </c>
      <c r="G4698" s="69">
        <v>41698</v>
      </c>
      <c r="H4698" s="42">
        <v>2014</v>
      </c>
      <c r="I4698" s="1" t="s">
        <v>1424</v>
      </c>
      <c r="K4698" s="66">
        <v>9</v>
      </c>
      <c r="L4698" t="str">
        <f t="shared" si="493"/>
        <v>Profundo</v>
      </c>
      <c r="M4698" s="2" t="s">
        <v>1056</v>
      </c>
      <c r="N4698" t="str">
        <f>VLOOKUP(M4698,spp!A:B,2,FALSE)</f>
        <v>Canthigaster punctatissima</v>
      </c>
      <c r="O4698">
        <f t="shared" si="492"/>
        <v>1</v>
      </c>
      <c r="P4698">
        <v>1</v>
      </c>
      <c r="AJ4698">
        <f>VLOOKUP(M4698,spp!A:C,3,FALSE)</f>
        <v>1</v>
      </c>
      <c r="AK4698">
        <f>VLOOKUP(M4698,spp!A:D,4,FALSE)</f>
        <v>2</v>
      </c>
      <c r="AL4698">
        <f t="shared" si="494"/>
        <v>6.25</v>
      </c>
      <c r="AM4698">
        <f t="shared" si="495"/>
        <v>0.15625</v>
      </c>
      <c r="AN4698">
        <f t="shared" si="496"/>
        <v>1.5625</v>
      </c>
      <c r="AO4698">
        <f t="shared" si="497"/>
        <v>1.5625000000000001E-3</v>
      </c>
      <c r="AP4698">
        <f t="shared" si="498"/>
        <v>0.02</v>
      </c>
      <c r="AQ4698">
        <f>VLOOKUP(M4698,spp!A:H,8,FALSE)</f>
        <v>3</v>
      </c>
      <c r="AR4698" t="str">
        <f>VLOOKUP(M4698,spp!A:K,10,FALSE)</f>
        <v>Depredador</v>
      </c>
      <c r="AS4698" t="str">
        <f>VLOOKUP(M4698,spp!A:L,12,FALSE)</f>
        <v>LC</v>
      </c>
    </row>
    <row r="4699" spans="1:45" x14ac:dyDescent="0.3">
      <c r="A4699">
        <v>53</v>
      </c>
      <c r="B4699" t="str">
        <f>VLOOKUP($A4699,[1]Sitios!$A:$G,4,FALSE)</f>
        <v>ACMIC</v>
      </c>
      <c r="C4699" t="str">
        <f>VLOOKUP($A4699,[1]Sitios!$A:$G,5,FALSE)</f>
        <v>Isla del Coco</v>
      </c>
      <c r="D4699" s="2" t="str">
        <f>VLOOKUP($A4699,[1]Sitios!$A:$G,6,FALSE)</f>
        <v>Bahía Wafer</v>
      </c>
      <c r="E4699" t="s">
        <v>985</v>
      </c>
      <c r="F4699">
        <v>3</v>
      </c>
      <c r="G4699" s="69">
        <v>41698</v>
      </c>
      <c r="H4699" s="42">
        <v>2014</v>
      </c>
      <c r="I4699" s="1" t="s">
        <v>1424</v>
      </c>
      <c r="K4699" s="66">
        <v>9</v>
      </c>
      <c r="L4699" t="str">
        <f t="shared" si="493"/>
        <v>Profundo</v>
      </c>
      <c r="M4699" s="2" t="s">
        <v>1047</v>
      </c>
      <c r="N4699" t="str">
        <f>VLOOKUP(M4699,spp!A:B,2,FALSE)</f>
        <v>Scarus rubroviolaceus</v>
      </c>
      <c r="O4699">
        <f t="shared" si="492"/>
        <v>3</v>
      </c>
      <c r="T4699">
        <v>3</v>
      </c>
      <c r="AJ4699">
        <f>VLOOKUP(M4699,spp!A:C,3,FALSE)</f>
        <v>1</v>
      </c>
      <c r="AK4699">
        <f>VLOOKUP(M4699,spp!A:D,4,FALSE)</f>
        <v>3.109</v>
      </c>
      <c r="AL4699">
        <f t="shared" si="494"/>
        <v>66575.85333061195</v>
      </c>
      <c r="AM4699">
        <f t="shared" si="495"/>
        <v>1664.3963332652988</v>
      </c>
      <c r="AN4699">
        <f t="shared" si="496"/>
        <v>16643.963332652987</v>
      </c>
      <c r="AO4699">
        <f t="shared" si="497"/>
        <v>16.643963332652987</v>
      </c>
      <c r="AP4699">
        <f t="shared" si="498"/>
        <v>0.06</v>
      </c>
      <c r="AQ4699">
        <f>VLOOKUP(M4699,spp!A:H,8,FALSE)</f>
        <v>2</v>
      </c>
      <c r="AR4699" t="str">
        <f>VLOOKUP(M4699,spp!A:K,10,FALSE)</f>
        <v>Herbívoro</v>
      </c>
      <c r="AS4699" t="str">
        <f>VLOOKUP(M4699,spp!A:L,12,FALSE)</f>
        <v>LC</v>
      </c>
    </row>
    <row r="4700" spans="1:45" x14ac:dyDescent="0.3">
      <c r="A4700">
        <v>53</v>
      </c>
      <c r="B4700" t="str">
        <f>VLOOKUP($A4700,[1]Sitios!$A:$G,4,FALSE)</f>
        <v>ACMIC</v>
      </c>
      <c r="C4700" t="str">
        <f>VLOOKUP($A4700,[1]Sitios!$A:$G,5,FALSE)</f>
        <v>Isla del Coco</v>
      </c>
      <c r="D4700" s="2" t="str">
        <f>VLOOKUP($A4700,[1]Sitios!$A:$G,6,FALSE)</f>
        <v>Bahía Wafer</v>
      </c>
      <c r="E4700" t="s">
        <v>985</v>
      </c>
      <c r="F4700">
        <v>3</v>
      </c>
      <c r="G4700" s="69">
        <v>41698</v>
      </c>
      <c r="H4700" s="42">
        <v>2014</v>
      </c>
      <c r="I4700" s="1" t="s">
        <v>1424</v>
      </c>
      <c r="K4700" s="66">
        <v>9</v>
      </c>
      <c r="L4700" t="str">
        <f t="shared" si="493"/>
        <v>Profundo</v>
      </c>
      <c r="M4700" s="2" t="s">
        <v>1066</v>
      </c>
      <c r="N4700" t="str">
        <f>VLOOKUP(M4700,spp!A:B,2,FALSE)</f>
        <v>Caranx melampygus</v>
      </c>
      <c r="O4700">
        <f t="shared" ref="O4700:O4763" si="499">+SUM(P4700:AF4700)</f>
        <v>4</v>
      </c>
      <c r="U4700">
        <v>1</v>
      </c>
      <c r="W4700">
        <v>3</v>
      </c>
      <c r="AJ4700">
        <f>VLOOKUP(M4700,spp!A:C,3,FALSE)</f>
        <v>2</v>
      </c>
      <c r="AK4700">
        <f>VLOOKUP(M4700,spp!A:D,4,FALSE)</f>
        <v>2</v>
      </c>
      <c r="AL4700">
        <f t="shared" si="494"/>
        <v>20600</v>
      </c>
      <c r="AM4700">
        <f t="shared" si="495"/>
        <v>515</v>
      </c>
      <c r="AN4700">
        <f t="shared" si="496"/>
        <v>5150</v>
      </c>
      <c r="AO4700">
        <f t="shared" si="497"/>
        <v>5.15</v>
      </c>
      <c r="AP4700">
        <f t="shared" si="498"/>
        <v>0.08</v>
      </c>
      <c r="AQ4700">
        <f>VLOOKUP(M4700,spp!A:H,8,FALSE)</f>
        <v>4.5</v>
      </c>
      <c r="AR4700" t="str">
        <f>VLOOKUP(M4700,spp!A:K,10,FALSE)</f>
        <v>Depredador Tope</v>
      </c>
      <c r="AS4700" t="str">
        <f>VLOOKUP(M4700,spp!A:L,12,FALSE)</f>
        <v>NE</v>
      </c>
    </row>
    <row r="4701" spans="1:45" x14ac:dyDescent="0.3">
      <c r="A4701">
        <v>53</v>
      </c>
      <c r="B4701" t="str">
        <f>VLOOKUP($A4701,[1]Sitios!$A:$G,4,FALSE)</f>
        <v>ACMIC</v>
      </c>
      <c r="C4701" t="str">
        <f>VLOOKUP($A4701,[1]Sitios!$A:$G,5,FALSE)</f>
        <v>Isla del Coco</v>
      </c>
      <c r="D4701" s="2" t="str">
        <f>VLOOKUP($A4701,[1]Sitios!$A:$G,6,FALSE)</f>
        <v>Bahía Wafer</v>
      </c>
      <c r="E4701" t="s">
        <v>985</v>
      </c>
      <c r="F4701">
        <v>3</v>
      </c>
      <c r="G4701" s="69">
        <v>41698</v>
      </c>
      <c r="H4701" s="42">
        <v>2014</v>
      </c>
      <c r="I4701" s="1" t="s">
        <v>1424</v>
      </c>
      <c r="K4701" s="66">
        <v>9</v>
      </c>
      <c r="L4701" t="str">
        <f t="shared" si="493"/>
        <v>Profundo</v>
      </c>
      <c r="M4701" s="2" t="s">
        <v>1040</v>
      </c>
      <c r="N4701" t="str">
        <f>VLOOKUP(M4701,spp!A:B,2,FALSE)</f>
        <v>Sufflamen verres</v>
      </c>
      <c r="O4701">
        <f t="shared" si="499"/>
        <v>3</v>
      </c>
      <c r="T4701">
        <v>3</v>
      </c>
      <c r="AJ4701">
        <f>VLOOKUP(M4701,spp!A:C,3,FALSE)</f>
        <v>2</v>
      </c>
      <c r="AK4701">
        <f>VLOOKUP(M4701,spp!A:D,4,FALSE)</f>
        <v>3</v>
      </c>
      <c r="AL4701">
        <f t="shared" si="494"/>
        <v>93750</v>
      </c>
      <c r="AM4701">
        <f t="shared" si="495"/>
        <v>2343.75</v>
      </c>
      <c r="AN4701">
        <f t="shared" si="496"/>
        <v>23437.5</v>
      </c>
      <c r="AO4701">
        <f t="shared" si="497"/>
        <v>23.4375</v>
      </c>
      <c r="AP4701">
        <f t="shared" si="498"/>
        <v>0.06</v>
      </c>
      <c r="AQ4701">
        <f>VLOOKUP(M4701,spp!A:H,8,FALSE)</f>
        <v>3.3</v>
      </c>
      <c r="AR4701" t="str">
        <f>VLOOKUP(M4701,spp!A:K,10,FALSE)</f>
        <v>Depredador</v>
      </c>
      <c r="AS4701" t="str">
        <f>VLOOKUP(M4701,spp!A:L,12,FALSE)</f>
        <v>LC</v>
      </c>
    </row>
    <row r="4702" spans="1:45" x14ac:dyDescent="0.3">
      <c r="A4702">
        <v>53</v>
      </c>
      <c r="B4702" t="str">
        <f>VLOOKUP($A4702,[1]Sitios!$A:$G,4,FALSE)</f>
        <v>ACMIC</v>
      </c>
      <c r="C4702" t="str">
        <f>VLOOKUP($A4702,[1]Sitios!$A:$G,5,FALSE)</f>
        <v>Isla del Coco</v>
      </c>
      <c r="D4702" s="2" t="str">
        <f>VLOOKUP($A4702,[1]Sitios!$A:$G,6,FALSE)</f>
        <v>Bahía Wafer</v>
      </c>
      <c r="E4702" t="s">
        <v>985</v>
      </c>
      <c r="F4702">
        <v>3</v>
      </c>
      <c r="G4702" s="69">
        <v>41698</v>
      </c>
      <c r="H4702" s="42">
        <v>2014</v>
      </c>
      <c r="I4702" s="1" t="s">
        <v>1424</v>
      </c>
      <c r="K4702" s="66">
        <v>9</v>
      </c>
      <c r="L4702" t="str">
        <f t="shared" si="493"/>
        <v>Profundo</v>
      </c>
      <c r="M4702" s="2" t="s">
        <v>1077</v>
      </c>
      <c r="N4702" t="str">
        <f>VLOOKUP(M4702,spp!A:B,2,FALSE)</f>
        <v>Fistularia commersonii</v>
      </c>
      <c r="O4702">
        <f t="shared" si="499"/>
        <v>1</v>
      </c>
      <c r="AA4702">
        <v>1</v>
      </c>
      <c r="AJ4702">
        <f>VLOOKUP(M4702,spp!A:C,3,FALSE)</f>
        <v>5</v>
      </c>
      <c r="AK4702">
        <f>VLOOKUP(M4702,spp!A:D,4,FALSE)</f>
        <v>3</v>
      </c>
      <c r="AL4702">
        <f t="shared" si="494"/>
        <v>4286875</v>
      </c>
      <c r="AM4702">
        <f t="shared" si="495"/>
        <v>107171.875</v>
      </c>
      <c r="AN4702">
        <f t="shared" si="496"/>
        <v>1071718.75</v>
      </c>
      <c r="AO4702">
        <f t="shared" si="497"/>
        <v>1071.71875</v>
      </c>
      <c r="AP4702">
        <f t="shared" si="498"/>
        <v>0.02</v>
      </c>
      <c r="AQ4702">
        <f>VLOOKUP(M4702,spp!A:H,8,FALSE)</f>
        <v>4.3</v>
      </c>
      <c r="AR4702" t="str">
        <f>VLOOKUP(M4702,spp!A:K,10,FALSE)</f>
        <v>Depredador Tope</v>
      </c>
      <c r="AS4702" t="str">
        <f>VLOOKUP(M4702,spp!A:L,12,FALSE)</f>
        <v>NE</v>
      </c>
    </row>
    <row r="4703" spans="1:45" x14ac:dyDescent="0.3">
      <c r="A4703">
        <v>53</v>
      </c>
      <c r="B4703" t="str">
        <f>VLOOKUP($A4703,[1]Sitios!$A:$G,4,FALSE)</f>
        <v>ACMIC</v>
      </c>
      <c r="C4703" t="str">
        <f>VLOOKUP($A4703,[1]Sitios!$A:$G,5,FALSE)</f>
        <v>Isla del Coco</v>
      </c>
      <c r="D4703" s="2" t="str">
        <f>VLOOKUP($A4703,[1]Sitios!$A:$G,6,FALSE)</f>
        <v>Bahía Wafer</v>
      </c>
      <c r="E4703" t="s">
        <v>985</v>
      </c>
      <c r="F4703">
        <v>3</v>
      </c>
      <c r="G4703" s="69">
        <v>41698</v>
      </c>
      <c r="H4703" s="42">
        <v>2014</v>
      </c>
      <c r="I4703" s="1" t="s">
        <v>1424</v>
      </c>
      <c r="K4703" s="66">
        <v>9</v>
      </c>
      <c r="L4703" t="str">
        <f t="shared" si="493"/>
        <v>Profundo</v>
      </c>
      <c r="M4703" s="2" t="s">
        <v>1036</v>
      </c>
      <c r="N4703" t="str">
        <f>VLOOKUP(M4703,spp!A:B,2,FALSE)</f>
        <v>Chaetodon humeralis</v>
      </c>
      <c r="O4703">
        <f t="shared" si="499"/>
        <v>2</v>
      </c>
      <c r="R4703">
        <v>2</v>
      </c>
      <c r="AJ4703">
        <f>VLOOKUP(M4703,spp!A:C,3,FALSE)</f>
        <v>2</v>
      </c>
      <c r="AK4703">
        <f>VLOOKUP(M4703,spp!A:D,4,FALSE)</f>
        <v>2.9895</v>
      </c>
      <c r="AL4703">
        <f t="shared" si="494"/>
        <v>7608.0345332026882</v>
      </c>
      <c r="AM4703">
        <f t="shared" si="495"/>
        <v>190.20086333006719</v>
      </c>
      <c r="AN4703">
        <f t="shared" si="496"/>
        <v>1902.008633300672</v>
      </c>
      <c r="AO4703">
        <f t="shared" si="497"/>
        <v>1.902008633300672</v>
      </c>
      <c r="AP4703">
        <f t="shared" si="498"/>
        <v>0.04</v>
      </c>
      <c r="AQ4703">
        <f>VLOOKUP(M4703,spp!A:H,8,FALSE)</f>
        <v>2.7</v>
      </c>
      <c r="AR4703" t="str">
        <f>VLOOKUP(M4703,spp!A:K,10,FALSE)</f>
        <v>Herbívoro</v>
      </c>
      <c r="AS4703" t="str">
        <f>VLOOKUP(M4703,spp!A:L,12,FALSE)</f>
        <v>LC</v>
      </c>
    </row>
    <row r="4704" spans="1:45" x14ac:dyDescent="0.3">
      <c r="A4704">
        <v>53</v>
      </c>
      <c r="B4704" t="str">
        <f>VLOOKUP($A4704,[1]Sitios!$A:$G,4,FALSE)</f>
        <v>ACMIC</v>
      </c>
      <c r="C4704" t="str">
        <f>VLOOKUP($A4704,[1]Sitios!$A:$G,5,FALSE)</f>
        <v>Isla del Coco</v>
      </c>
      <c r="D4704" s="2" t="str">
        <f>VLOOKUP($A4704,[1]Sitios!$A:$G,6,FALSE)</f>
        <v>Bahía Wafer</v>
      </c>
      <c r="E4704" t="s">
        <v>985</v>
      </c>
      <c r="F4704">
        <v>3</v>
      </c>
      <c r="G4704" s="69">
        <v>41698</v>
      </c>
      <c r="H4704" s="42">
        <v>2014</v>
      </c>
      <c r="I4704" s="1" t="s">
        <v>1424</v>
      </c>
      <c r="K4704" s="66">
        <v>9</v>
      </c>
      <c r="L4704" t="str">
        <f t="shared" si="493"/>
        <v>Profundo</v>
      </c>
      <c r="M4704" s="2" t="s">
        <v>1034</v>
      </c>
      <c r="N4704" t="str">
        <f>VLOOKUP(M4704,spp!A:B,2,FALSE)</f>
        <v>Acanthurus nigricans</v>
      </c>
      <c r="O4704">
        <f t="shared" si="499"/>
        <v>2</v>
      </c>
      <c r="S4704">
        <v>2</v>
      </c>
      <c r="AJ4704">
        <f>VLOOKUP(M4704,spp!A:C,3,FALSE)</f>
        <v>6</v>
      </c>
      <c r="AK4704">
        <f>VLOOKUP(M4704,spp!A:D,4,FALSE)</f>
        <v>2.669</v>
      </c>
      <c r="AL4704">
        <f t="shared" si="494"/>
        <v>24937.321132845005</v>
      </c>
      <c r="AM4704">
        <f t="shared" si="495"/>
        <v>623.43302832112511</v>
      </c>
      <c r="AN4704">
        <f t="shared" si="496"/>
        <v>6234.3302832112513</v>
      </c>
      <c r="AO4704">
        <f t="shared" si="497"/>
        <v>6.2343302832112517</v>
      </c>
      <c r="AP4704">
        <f t="shared" si="498"/>
        <v>0.04</v>
      </c>
      <c r="AQ4704">
        <f>VLOOKUP(M4704,spp!A:H,8,FALSE)</f>
        <v>2</v>
      </c>
      <c r="AR4704" t="str">
        <f>VLOOKUP(M4704,spp!A:K,10,FALSE)</f>
        <v>Herbívoro</v>
      </c>
      <c r="AS4704" t="str">
        <f>VLOOKUP(M4704,spp!A:L,12,FALSE)</f>
        <v>LC</v>
      </c>
    </row>
    <row r="4705" spans="1:45" x14ac:dyDescent="0.3">
      <c r="A4705">
        <v>53</v>
      </c>
      <c r="B4705" t="str">
        <f>VLOOKUP($A4705,[1]Sitios!$A:$G,4,FALSE)</f>
        <v>ACMIC</v>
      </c>
      <c r="C4705" t="str">
        <f>VLOOKUP($A4705,[1]Sitios!$A:$G,5,FALSE)</f>
        <v>Isla del Coco</v>
      </c>
      <c r="D4705" s="2" t="str">
        <f>VLOOKUP($A4705,[1]Sitios!$A:$G,6,FALSE)</f>
        <v>Bahía Wafer</v>
      </c>
      <c r="E4705" t="s">
        <v>985</v>
      </c>
      <c r="F4705">
        <v>3</v>
      </c>
      <c r="G4705" s="69">
        <v>41698</v>
      </c>
      <c r="H4705" s="42">
        <v>2014</v>
      </c>
      <c r="I4705" s="1" t="s">
        <v>1424</v>
      </c>
      <c r="K4705" s="66">
        <v>9</v>
      </c>
      <c r="L4705" t="str">
        <f t="shared" si="493"/>
        <v>Profundo</v>
      </c>
      <c r="M4705" s="2" t="s">
        <v>1046</v>
      </c>
      <c r="N4705" t="str">
        <f>VLOOKUP(M4705,spp!A:B,2,FALSE)</f>
        <v>Arothron meleagris</v>
      </c>
      <c r="O4705">
        <f t="shared" si="499"/>
        <v>2</v>
      </c>
      <c r="S4705">
        <v>2</v>
      </c>
      <c r="AJ4705">
        <f>VLOOKUP(M4705,spp!A:C,3,FALSE)</f>
        <v>3</v>
      </c>
      <c r="AK4705">
        <f>VLOOKUP(M4705,spp!A:D,4,FALSE)</f>
        <v>2</v>
      </c>
      <c r="AL4705">
        <f t="shared" si="494"/>
        <v>1837.5</v>
      </c>
      <c r="AM4705">
        <f t="shared" si="495"/>
        <v>45.9375</v>
      </c>
      <c r="AN4705">
        <f t="shared" si="496"/>
        <v>459.375</v>
      </c>
      <c r="AO4705">
        <f t="shared" si="497"/>
        <v>0.45937499999999998</v>
      </c>
      <c r="AP4705">
        <f t="shared" si="498"/>
        <v>0.04</v>
      </c>
      <c r="AQ4705">
        <f>VLOOKUP(M4705,spp!A:H,8,FALSE)</f>
        <v>3.4</v>
      </c>
      <c r="AR4705" t="str">
        <f>VLOOKUP(M4705,spp!A:K,10,FALSE)</f>
        <v>Depredador</v>
      </c>
      <c r="AS4705" t="str">
        <f>VLOOKUP(M4705,spp!A:L,12,FALSE)</f>
        <v>NE</v>
      </c>
    </row>
    <row r="4706" spans="1:45" x14ac:dyDescent="0.3">
      <c r="A4706">
        <v>53</v>
      </c>
      <c r="B4706" t="str">
        <f>VLOOKUP($A4706,[1]Sitios!$A:$G,4,FALSE)</f>
        <v>ACMIC</v>
      </c>
      <c r="C4706" t="str">
        <f>VLOOKUP($A4706,[1]Sitios!$A:$G,5,FALSE)</f>
        <v>Isla del Coco</v>
      </c>
      <c r="D4706" s="2" t="str">
        <f>VLOOKUP($A4706,[1]Sitios!$A:$G,6,FALSE)</f>
        <v>Bahía Wafer</v>
      </c>
      <c r="E4706" t="s">
        <v>985</v>
      </c>
      <c r="F4706">
        <v>3</v>
      </c>
      <c r="G4706" s="69">
        <v>41698</v>
      </c>
      <c r="H4706" s="42">
        <v>2014</v>
      </c>
      <c r="I4706" s="1" t="s">
        <v>1424</v>
      </c>
      <c r="K4706" s="66">
        <v>9</v>
      </c>
      <c r="L4706" t="str">
        <f t="shared" si="493"/>
        <v>Profundo</v>
      </c>
      <c r="M4706" s="2" t="s">
        <v>1021</v>
      </c>
      <c r="N4706" t="str">
        <f>VLOOKUP(M4706,spp!A:B,2,FALSE)</f>
        <v>Johnrandallia nigrirostris</v>
      </c>
      <c r="O4706">
        <f t="shared" si="499"/>
        <v>2</v>
      </c>
      <c r="Q4706">
        <v>2</v>
      </c>
      <c r="AJ4706">
        <f>VLOOKUP(M4706,spp!A:C,3,FALSE)</f>
        <v>2</v>
      </c>
      <c r="AK4706">
        <f>VLOOKUP(M4706,spp!A:D,4,FALSE)</f>
        <v>3</v>
      </c>
      <c r="AL4706">
        <f t="shared" si="494"/>
        <v>1687.5</v>
      </c>
      <c r="AM4706">
        <f t="shared" si="495"/>
        <v>42.1875</v>
      </c>
      <c r="AN4706">
        <f t="shared" si="496"/>
        <v>421.875</v>
      </c>
      <c r="AO4706">
        <f t="shared" si="497"/>
        <v>0.421875</v>
      </c>
      <c r="AP4706">
        <f t="shared" si="498"/>
        <v>0.04</v>
      </c>
      <c r="AQ4706">
        <f>VLOOKUP(M4706,spp!A:H,8,FALSE)</f>
        <v>3</v>
      </c>
      <c r="AR4706" t="str">
        <f>VLOOKUP(M4706,spp!A:K,10,FALSE)</f>
        <v>Depredador</v>
      </c>
      <c r="AS4706" t="str">
        <f>VLOOKUP(M4706,spp!A:L,12,FALSE)</f>
        <v>LC</v>
      </c>
    </row>
    <row r="4707" spans="1:45" x14ac:dyDescent="0.3">
      <c r="A4707">
        <v>53</v>
      </c>
      <c r="B4707" t="str">
        <f>VLOOKUP($A4707,[1]Sitios!$A:$G,4,FALSE)</f>
        <v>ACMIC</v>
      </c>
      <c r="C4707" t="str">
        <f>VLOOKUP($A4707,[1]Sitios!$A:$G,5,FALSE)</f>
        <v>Isla del Coco</v>
      </c>
      <c r="D4707" s="2" t="str">
        <f>VLOOKUP($A4707,[1]Sitios!$A:$G,6,FALSE)</f>
        <v>Bahía Wafer</v>
      </c>
      <c r="E4707" t="s">
        <v>985</v>
      </c>
      <c r="F4707">
        <v>3</v>
      </c>
      <c r="G4707" s="69">
        <v>41698</v>
      </c>
      <c r="H4707" s="42">
        <v>2014</v>
      </c>
      <c r="I4707" s="1" t="s">
        <v>1424</v>
      </c>
      <c r="K4707" s="66">
        <v>9</v>
      </c>
      <c r="L4707" t="str">
        <f t="shared" si="493"/>
        <v>Profundo</v>
      </c>
      <c r="M4707" s="2" t="s">
        <v>1081</v>
      </c>
      <c r="N4707" t="str">
        <f>VLOOKUP(M4707,spp!A:B,2,FALSE)</f>
        <v>Triaenodon obesus</v>
      </c>
      <c r="O4707">
        <f t="shared" si="499"/>
        <v>1</v>
      </c>
      <c r="AA4707">
        <v>1</v>
      </c>
      <c r="AJ4707">
        <f>VLOOKUP(M4707,spp!A:C,3,FALSE)</f>
        <v>1.5E-3</v>
      </c>
      <c r="AK4707">
        <f>VLOOKUP(M4707,spp!A:D,4,FALSE)</f>
        <v>3</v>
      </c>
      <c r="AL4707">
        <f t="shared" si="494"/>
        <v>1286.0625</v>
      </c>
      <c r="AM4707">
        <f t="shared" si="495"/>
        <v>32.151562499999997</v>
      </c>
      <c r="AN4707">
        <f t="shared" si="496"/>
        <v>321.515625</v>
      </c>
      <c r="AO4707">
        <f t="shared" si="497"/>
        <v>0.32151562500000003</v>
      </c>
      <c r="AP4707">
        <f t="shared" si="498"/>
        <v>0.02</v>
      </c>
      <c r="AQ4707">
        <f>VLOOKUP(M4707,spp!A:H,8,FALSE)</f>
        <v>4.2</v>
      </c>
      <c r="AR4707" t="str">
        <f>VLOOKUP(M4707,spp!A:K,10,FALSE)</f>
        <v>Depredador Tope</v>
      </c>
      <c r="AS4707" t="str">
        <f>VLOOKUP(M4707,spp!A:L,12,FALSE)</f>
        <v>NT</v>
      </c>
    </row>
    <row r="4708" spans="1:45" x14ac:dyDescent="0.3">
      <c r="A4708">
        <v>53</v>
      </c>
      <c r="B4708" t="str">
        <f>VLOOKUP($A4708,[1]Sitios!$A:$G,4,FALSE)</f>
        <v>ACMIC</v>
      </c>
      <c r="C4708" t="str">
        <f>VLOOKUP($A4708,[1]Sitios!$A:$G,5,FALSE)</f>
        <v>Isla del Coco</v>
      </c>
      <c r="D4708" s="2" t="str">
        <f>VLOOKUP($A4708,[1]Sitios!$A:$G,6,FALSE)</f>
        <v>Bahía Wafer</v>
      </c>
      <c r="E4708" t="s">
        <v>985</v>
      </c>
      <c r="F4708">
        <v>3</v>
      </c>
      <c r="G4708" s="69">
        <v>41698</v>
      </c>
      <c r="H4708" s="42">
        <v>2014</v>
      </c>
      <c r="I4708" s="1" t="s">
        <v>1424</v>
      </c>
      <c r="K4708" s="66">
        <v>9</v>
      </c>
      <c r="L4708" t="str">
        <f t="shared" si="493"/>
        <v>Profundo</v>
      </c>
      <c r="M4708" s="2" t="s">
        <v>1071</v>
      </c>
      <c r="N4708" t="str">
        <f>VLOOKUP(M4708,spp!A:B,2,FALSE)</f>
        <v>Anisotremus interruptus</v>
      </c>
      <c r="O4708">
        <f t="shared" si="499"/>
        <v>100</v>
      </c>
      <c r="T4708">
        <v>100</v>
      </c>
      <c r="AJ4708">
        <f>VLOOKUP(M4708,spp!A:C,3,FALSE)</f>
        <v>5</v>
      </c>
      <c r="AK4708">
        <f>VLOOKUP(M4708,spp!A:D,4,FALSE)</f>
        <v>2.91</v>
      </c>
      <c r="AL4708">
        <f t="shared" si="494"/>
        <v>5847570.0028775251</v>
      </c>
      <c r="AM4708">
        <f t="shared" si="495"/>
        <v>146189.25007193812</v>
      </c>
      <c r="AN4708">
        <f t="shared" si="496"/>
        <v>1461892.5007193813</v>
      </c>
      <c r="AO4708">
        <f t="shared" si="497"/>
        <v>1461.8925007193814</v>
      </c>
      <c r="AP4708">
        <f t="shared" si="498"/>
        <v>2</v>
      </c>
      <c r="AQ4708">
        <f>VLOOKUP(M4708,spp!A:H,8,FALSE)</f>
        <v>3.5</v>
      </c>
      <c r="AR4708" t="str">
        <f>VLOOKUP(M4708,spp!A:K,10,FALSE)</f>
        <v>Depredador</v>
      </c>
      <c r="AS4708" t="str">
        <f>VLOOKUP(M4708,spp!A:L,12,FALSE)</f>
        <v>LC</v>
      </c>
    </row>
    <row r="4709" spans="1:45" x14ac:dyDescent="0.3">
      <c r="A4709">
        <v>53</v>
      </c>
      <c r="B4709" t="str">
        <f>VLOOKUP($A4709,[1]Sitios!$A:$G,4,FALSE)</f>
        <v>ACMIC</v>
      </c>
      <c r="C4709" t="str">
        <f>VLOOKUP($A4709,[1]Sitios!$A:$G,5,FALSE)</f>
        <v>Isla del Coco</v>
      </c>
      <c r="D4709" s="2" t="str">
        <f>VLOOKUP($A4709,[1]Sitios!$A:$G,6,FALSE)</f>
        <v>Bahía Wafer</v>
      </c>
      <c r="E4709" t="s">
        <v>985</v>
      </c>
      <c r="F4709">
        <v>4</v>
      </c>
      <c r="G4709" s="69">
        <v>41698</v>
      </c>
      <c r="H4709" s="42">
        <v>2014</v>
      </c>
      <c r="I4709" s="1" t="s">
        <v>1424</v>
      </c>
      <c r="K4709" s="66">
        <v>9</v>
      </c>
      <c r="L4709" t="str">
        <f t="shared" si="493"/>
        <v>Profundo</v>
      </c>
      <c r="M4709" s="2" t="s">
        <v>1078</v>
      </c>
      <c r="N4709" t="str">
        <f>VLOOKUP(M4709,spp!A:B,2,FALSE)</f>
        <v>Lutjanus viridis</v>
      </c>
      <c r="O4709">
        <f t="shared" si="499"/>
        <v>5</v>
      </c>
      <c r="T4709">
        <v>5</v>
      </c>
      <c r="AJ4709">
        <f>VLOOKUP(M4709,spp!A:C,3,FALSE)</f>
        <v>1.67E-2</v>
      </c>
      <c r="AK4709">
        <f>VLOOKUP(M4709,spp!A:D,4,FALSE)</f>
        <v>2</v>
      </c>
      <c r="AL4709">
        <f t="shared" si="494"/>
        <v>52.1875</v>
      </c>
      <c r="AM4709">
        <f t="shared" si="495"/>
        <v>1.3046875</v>
      </c>
      <c r="AN4709">
        <f t="shared" si="496"/>
        <v>13.046875</v>
      </c>
      <c r="AO4709">
        <f t="shared" si="497"/>
        <v>1.3046874999999999E-2</v>
      </c>
      <c r="AP4709">
        <f t="shared" si="498"/>
        <v>0.1</v>
      </c>
      <c r="AQ4709">
        <f>VLOOKUP(M4709,spp!A:H,8,FALSE)</f>
        <v>4.2</v>
      </c>
      <c r="AR4709" t="str">
        <f>VLOOKUP(M4709,spp!A:K,10,FALSE)</f>
        <v>Depredador Tope</v>
      </c>
      <c r="AS4709" t="str">
        <f>VLOOKUP(M4709,spp!A:L,12,FALSE)</f>
        <v>LC</v>
      </c>
    </row>
    <row r="4710" spans="1:45" x14ac:dyDescent="0.3">
      <c r="A4710">
        <v>53</v>
      </c>
      <c r="B4710" t="str">
        <f>VLOOKUP($A4710,[1]Sitios!$A:$G,4,FALSE)</f>
        <v>ACMIC</v>
      </c>
      <c r="C4710" t="str">
        <f>VLOOKUP($A4710,[1]Sitios!$A:$G,5,FALSE)</f>
        <v>Isla del Coco</v>
      </c>
      <c r="D4710" s="2" t="str">
        <f>VLOOKUP($A4710,[1]Sitios!$A:$G,6,FALSE)</f>
        <v>Bahía Wafer</v>
      </c>
      <c r="E4710" t="s">
        <v>985</v>
      </c>
      <c r="F4710">
        <v>4</v>
      </c>
      <c r="G4710" s="69">
        <v>41698</v>
      </c>
      <c r="H4710" s="42">
        <v>2014</v>
      </c>
      <c r="I4710" s="1" t="s">
        <v>1424</v>
      </c>
      <c r="K4710" s="66">
        <v>9</v>
      </c>
      <c r="L4710" t="str">
        <f t="shared" ref="L4710:L4773" si="500">IF(K4710&gt;6,"Profundo","Somero")</f>
        <v>Profundo</v>
      </c>
      <c r="M4710" s="2" t="s">
        <v>1086</v>
      </c>
      <c r="N4710" t="str">
        <f>VLOOKUP(M4710,spp!A:B,2,FALSE)</f>
        <v>Lutjanus novemfasciatus</v>
      </c>
      <c r="O4710">
        <f t="shared" si="499"/>
        <v>1</v>
      </c>
      <c r="U4710">
        <v>1</v>
      </c>
      <c r="AJ4710">
        <f>VLOOKUP(M4710,spp!A:C,3,FALSE)</f>
        <v>1</v>
      </c>
      <c r="AK4710">
        <f>VLOOKUP(M4710,spp!A:D,4,FALSE)</f>
        <v>3</v>
      </c>
      <c r="AL4710">
        <f t="shared" si="494"/>
        <v>42875</v>
      </c>
      <c r="AM4710">
        <f t="shared" si="495"/>
        <v>1071.875</v>
      </c>
      <c r="AN4710">
        <f t="shared" si="496"/>
        <v>10718.75</v>
      </c>
      <c r="AO4710">
        <f t="shared" si="497"/>
        <v>10.71875</v>
      </c>
      <c r="AP4710">
        <f t="shared" si="498"/>
        <v>0.02</v>
      </c>
      <c r="AQ4710">
        <f>VLOOKUP(M4710,spp!A:H,8,FALSE)</f>
        <v>4</v>
      </c>
      <c r="AR4710" t="str">
        <f>VLOOKUP(M4710,spp!A:K,10,FALSE)</f>
        <v>Depredador Tope</v>
      </c>
      <c r="AS4710" t="str">
        <f>VLOOKUP(M4710,spp!A:L,12,FALSE)</f>
        <v>LC</v>
      </c>
    </row>
    <row r="4711" spans="1:45" x14ac:dyDescent="0.3">
      <c r="A4711">
        <v>53</v>
      </c>
      <c r="B4711" t="str">
        <f>VLOOKUP($A4711,[1]Sitios!$A:$G,4,FALSE)</f>
        <v>ACMIC</v>
      </c>
      <c r="C4711" t="str">
        <f>VLOOKUP($A4711,[1]Sitios!$A:$G,5,FALSE)</f>
        <v>Isla del Coco</v>
      </c>
      <c r="D4711" s="2" t="str">
        <f>VLOOKUP($A4711,[1]Sitios!$A:$G,6,FALSE)</f>
        <v>Bahía Wafer</v>
      </c>
      <c r="E4711" t="s">
        <v>985</v>
      </c>
      <c r="F4711">
        <v>4</v>
      </c>
      <c r="G4711" s="69">
        <v>41698</v>
      </c>
      <c r="H4711" s="42">
        <v>2014</v>
      </c>
      <c r="I4711" s="1" t="s">
        <v>1424</v>
      </c>
      <c r="K4711" s="66">
        <v>9</v>
      </c>
      <c r="L4711" t="str">
        <f t="shared" si="500"/>
        <v>Profundo</v>
      </c>
      <c r="M4711" s="2" t="s">
        <v>1196</v>
      </c>
      <c r="N4711" t="str">
        <f>VLOOKUP(M4711,spp!A:B,2,FALSE)</f>
        <v>Melichthys vidua</v>
      </c>
      <c r="O4711">
        <f t="shared" si="499"/>
        <v>2</v>
      </c>
      <c r="T4711">
        <v>2</v>
      </c>
      <c r="AJ4711">
        <f>VLOOKUP(M4711,spp!A:C,3,FALSE)</f>
        <v>2.69E-2</v>
      </c>
      <c r="AK4711">
        <f>VLOOKUP(M4711,spp!A:D,4,FALSE)</f>
        <v>3.07</v>
      </c>
      <c r="AL4711">
        <f t="shared" ref="AL4711:AL4774" si="501">((AJ4711*$P$2^AK4711)*P4711)+((AJ4711*$Q$2^AK4711)*Q4711)+((AJ4711*$R$2^AK4711)*R4711)+((AJ4711*$S$2^AK4711)*S4711)+((AJ4711*$T$2^AK4711)*T4711)+((AJ4711*$U$2^AK4711)*U4711)+((AJ4711*$V$2^AK4711)*V4711)+((AJ4711*$W$2^AK4711)*W4711)+((AJ4711*$X$2^AK4711)*X4711)+((AJ4711*$Y$2^AK4711)*Y4711)+((AJ4711*$Z$2^AK4711)*Z4711)+((AJ4711*$AA$2^AK4711)*AA4711)+((AJ4711*$AB$2^AK4711)*AB4711)+ ((AJ4711*$AC$2^AK4711)*AC4711)+((AJ4711*$AD$2^AK4711)*AD4711)+((AJ4711*$AE$2^AK4711)*AE4711)+((AJ4711*$AF$2^AK4711)*AF4711)+((AJ4711*$AG$2^AK4711)*AG4711)+((AJ4711*$AH$2^AK4711)*AH4711)</f>
        <v>1053.0720891595688</v>
      </c>
      <c r="AM4711">
        <f t="shared" ref="AM4711:AM4774" si="502">AL4711/40</f>
        <v>26.326802228989219</v>
      </c>
      <c r="AN4711">
        <f t="shared" ref="AN4711:AN4774" si="503">AM4711*10</f>
        <v>263.2680222898922</v>
      </c>
      <c r="AO4711">
        <f t="shared" ref="AO4711:AO4774" si="504">AN4711/1000</f>
        <v>0.26326802228989221</v>
      </c>
      <c r="AP4711">
        <f t="shared" ref="AP4711:AP4774" si="505">O4711/$C$1</f>
        <v>0.04</v>
      </c>
      <c r="AQ4711">
        <f>VLOOKUP(M4711,spp!A:H,8,FALSE)</f>
        <v>3.4</v>
      </c>
      <c r="AR4711" t="str">
        <f>VLOOKUP(M4711,spp!A:K,10,FALSE)</f>
        <v>Depredador</v>
      </c>
      <c r="AS4711" t="str">
        <f>VLOOKUP(M4711,spp!A:L,12,FALSE)</f>
        <v>NE</v>
      </c>
    </row>
    <row r="4712" spans="1:45" x14ac:dyDescent="0.3">
      <c r="A4712">
        <v>53</v>
      </c>
      <c r="B4712" t="str">
        <f>VLOOKUP($A4712,[1]Sitios!$A:$G,4,FALSE)</f>
        <v>ACMIC</v>
      </c>
      <c r="C4712" t="str">
        <f>VLOOKUP($A4712,[1]Sitios!$A:$G,5,FALSE)</f>
        <v>Isla del Coco</v>
      </c>
      <c r="D4712" s="2" t="str">
        <f>VLOOKUP($A4712,[1]Sitios!$A:$G,6,FALSE)</f>
        <v>Bahía Wafer</v>
      </c>
      <c r="E4712" t="s">
        <v>985</v>
      </c>
      <c r="F4712">
        <v>4</v>
      </c>
      <c r="G4712" s="69">
        <v>41698</v>
      </c>
      <c r="H4712" s="42">
        <v>2014</v>
      </c>
      <c r="I4712" s="1" t="s">
        <v>1424</v>
      </c>
      <c r="K4712" s="66">
        <v>9</v>
      </c>
      <c r="L4712" t="str">
        <f t="shared" si="500"/>
        <v>Profundo</v>
      </c>
      <c r="M4712" s="2" t="s">
        <v>1049</v>
      </c>
      <c r="N4712" t="str">
        <f>VLOOKUP(M4712,spp!A:B,2,FALSE)</f>
        <v>Mulloidichthys dentatus</v>
      </c>
      <c r="O4712">
        <f t="shared" si="499"/>
        <v>1</v>
      </c>
      <c r="T4712">
        <v>1</v>
      </c>
      <c r="AJ4712">
        <f>VLOOKUP(M4712,spp!A:C,3,FALSE)</f>
        <v>1.26E-2</v>
      </c>
      <c r="AK4712">
        <f>VLOOKUP(M4712,spp!A:D,4,FALSE)</f>
        <v>3</v>
      </c>
      <c r="AL4712">
        <f t="shared" si="501"/>
        <v>196.875</v>
      </c>
      <c r="AM4712">
        <f t="shared" si="502"/>
        <v>4.921875</v>
      </c>
      <c r="AN4712">
        <f t="shared" si="503"/>
        <v>49.21875</v>
      </c>
      <c r="AO4712">
        <f t="shared" si="504"/>
        <v>4.9218749999999999E-2</v>
      </c>
      <c r="AP4712">
        <f t="shared" si="505"/>
        <v>0.02</v>
      </c>
      <c r="AQ4712">
        <f>VLOOKUP(M4712,spp!A:H,8,FALSE)</f>
        <v>3.7</v>
      </c>
      <c r="AR4712" t="str">
        <f>VLOOKUP(M4712,spp!A:K,10,FALSE)</f>
        <v>Depredador</v>
      </c>
      <c r="AS4712" t="str">
        <f>VLOOKUP(M4712,spp!A:L,12,FALSE)</f>
        <v>LC</v>
      </c>
    </row>
    <row r="4713" spans="1:45" x14ac:dyDescent="0.3">
      <c r="A4713">
        <v>53</v>
      </c>
      <c r="B4713" t="str">
        <f>VLOOKUP($A4713,[1]Sitios!$A:$G,4,FALSE)</f>
        <v>ACMIC</v>
      </c>
      <c r="C4713" t="str">
        <f>VLOOKUP($A4713,[1]Sitios!$A:$G,5,FALSE)</f>
        <v>Isla del Coco</v>
      </c>
      <c r="D4713" s="2" t="str">
        <f>VLOOKUP($A4713,[1]Sitios!$A:$G,6,FALSE)</f>
        <v>Bahía Wafer</v>
      </c>
      <c r="E4713" t="s">
        <v>985</v>
      </c>
      <c r="F4713">
        <v>4</v>
      </c>
      <c r="G4713" s="69">
        <v>41698</v>
      </c>
      <c r="H4713" s="42">
        <v>2014</v>
      </c>
      <c r="I4713" s="1" t="s">
        <v>1424</v>
      </c>
      <c r="K4713" s="66">
        <v>9</v>
      </c>
      <c r="L4713" t="str">
        <f t="shared" si="500"/>
        <v>Profundo</v>
      </c>
      <c r="M4713" s="2" t="s">
        <v>1067</v>
      </c>
      <c r="N4713" t="str">
        <f>VLOOKUP(M4713,spp!A:B,2,FALSE)</f>
        <v>Acanthurus xanthopterus</v>
      </c>
      <c r="O4713">
        <f t="shared" si="499"/>
        <v>3</v>
      </c>
      <c r="U4713">
        <v>3</v>
      </c>
      <c r="AJ4713">
        <f>VLOOKUP(M4713,spp!A:C,3,FALSE)</f>
        <v>2.673E-2</v>
      </c>
      <c r="AK4713">
        <f>VLOOKUP(M4713,spp!A:D,4,FALSE)</f>
        <v>2</v>
      </c>
      <c r="AL4713">
        <f t="shared" si="501"/>
        <v>98.23275000000001</v>
      </c>
      <c r="AM4713">
        <f t="shared" si="502"/>
        <v>2.4558187500000002</v>
      </c>
      <c r="AN4713">
        <f t="shared" si="503"/>
        <v>24.558187500000003</v>
      </c>
      <c r="AO4713">
        <f t="shared" si="504"/>
        <v>2.4558187500000002E-2</v>
      </c>
      <c r="AP4713">
        <f t="shared" si="505"/>
        <v>0.06</v>
      </c>
      <c r="AQ4713">
        <f>VLOOKUP(M4713,spp!A:H,8,FALSE)</f>
        <v>2.9</v>
      </c>
      <c r="AR4713" t="str">
        <f>VLOOKUP(M4713,spp!A:K,10,FALSE)</f>
        <v>Herbívoro</v>
      </c>
      <c r="AS4713" t="str">
        <f>VLOOKUP(M4713,spp!A:L,12,FALSE)</f>
        <v>LC</v>
      </c>
    </row>
    <row r="4714" spans="1:45" x14ac:dyDescent="0.3">
      <c r="A4714">
        <v>53</v>
      </c>
      <c r="B4714" t="str">
        <f>VLOOKUP($A4714,[1]Sitios!$A:$G,4,FALSE)</f>
        <v>ACMIC</v>
      </c>
      <c r="C4714" t="str">
        <f>VLOOKUP($A4714,[1]Sitios!$A:$G,5,FALSE)</f>
        <v>Isla del Coco</v>
      </c>
      <c r="D4714" s="2" t="str">
        <f>VLOOKUP($A4714,[1]Sitios!$A:$G,6,FALSE)</f>
        <v>Bahía Wafer</v>
      </c>
      <c r="E4714" t="s">
        <v>985</v>
      </c>
      <c r="F4714">
        <v>4</v>
      </c>
      <c r="G4714" s="69">
        <v>41698</v>
      </c>
      <c r="H4714" s="42">
        <v>2014</v>
      </c>
      <c r="I4714" s="1" t="s">
        <v>1424</v>
      </c>
      <c r="K4714" s="66">
        <v>9</v>
      </c>
      <c r="L4714" t="str">
        <f t="shared" si="500"/>
        <v>Profundo</v>
      </c>
      <c r="M4714" s="2" t="s">
        <v>1066</v>
      </c>
      <c r="N4714" t="str">
        <f>VLOOKUP(M4714,spp!A:B,2,FALSE)</f>
        <v>Caranx melampygus</v>
      </c>
      <c r="O4714">
        <f t="shared" si="499"/>
        <v>12</v>
      </c>
      <c r="T4714">
        <v>2</v>
      </c>
      <c r="W4714">
        <v>10</v>
      </c>
      <c r="AJ4714">
        <f>VLOOKUP(M4714,spp!A:C,3,FALSE)</f>
        <v>2</v>
      </c>
      <c r="AK4714">
        <f>VLOOKUP(M4714,spp!A:D,4,FALSE)</f>
        <v>2</v>
      </c>
      <c r="AL4714">
        <f t="shared" si="501"/>
        <v>63000</v>
      </c>
      <c r="AM4714">
        <f t="shared" si="502"/>
        <v>1575</v>
      </c>
      <c r="AN4714">
        <f t="shared" si="503"/>
        <v>15750</v>
      </c>
      <c r="AO4714">
        <f t="shared" si="504"/>
        <v>15.75</v>
      </c>
      <c r="AP4714">
        <f t="shared" si="505"/>
        <v>0.24</v>
      </c>
      <c r="AQ4714">
        <f>VLOOKUP(M4714,spp!A:H,8,FALSE)</f>
        <v>4.5</v>
      </c>
      <c r="AR4714" t="str">
        <f>VLOOKUP(M4714,spp!A:K,10,FALSE)</f>
        <v>Depredador Tope</v>
      </c>
      <c r="AS4714" t="str">
        <f>VLOOKUP(M4714,spp!A:L,12,FALSE)</f>
        <v>NE</v>
      </c>
    </row>
    <row r="4715" spans="1:45" x14ac:dyDescent="0.3">
      <c r="A4715">
        <v>53</v>
      </c>
      <c r="B4715" t="str">
        <f>VLOOKUP($A4715,[1]Sitios!$A:$G,4,FALSE)</f>
        <v>ACMIC</v>
      </c>
      <c r="C4715" t="str">
        <f>VLOOKUP($A4715,[1]Sitios!$A:$G,5,FALSE)</f>
        <v>Isla del Coco</v>
      </c>
      <c r="D4715" s="2" t="str">
        <f>VLOOKUP($A4715,[1]Sitios!$A:$G,6,FALSE)</f>
        <v>Bahía Wafer</v>
      </c>
      <c r="E4715" t="s">
        <v>985</v>
      </c>
      <c r="F4715">
        <v>4</v>
      </c>
      <c r="G4715" s="69">
        <v>41698</v>
      </c>
      <c r="H4715" s="42">
        <v>2014</v>
      </c>
      <c r="I4715" s="1" t="s">
        <v>1424</v>
      </c>
      <c r="K4715" s="66">
        <v>9</v>
      </c>
      <c r="L4715" t="str">
        <f t="shared" si="500"/>
        <v>Profundo</v>
      </c>
      <c r="M4715" s="2" t="s">
        <v>1042</v>
      </c>
      <c r="N4715" t="str">
        <f>VLOOKUP(M4715,spp!A:B,2,FALSE)</f>
        <v>Bodianus diplotaenia</v>
      </c>
      <c r="O4715">
        <f t="shared" si="499"/>
        <v>4</v>
      </c>
      <c r="P4715">
        <v>3</v>
      </c>
      <c r="S4715">
        <v>1</v>
      </c>
      <c r="AJ4715">
        <f>VLOOKUP(M4715,spp!A:C,3,FALSE)</f>
        <v>2.01E-2</v>
      </c>
      <c r="AK4715">
        <f>VLOOKUP(M4715,spp!A:D,4,FALSE)</f>
        <v>2</v>
      </c>
      <c r="AL4715">
        <f t="shared" si="501"/>
        <v>6.5324999999999998</v>
      </c>
      <c r="AM4715">
        <f t="shared" si="502"/>
        <v>0.1633125</v>
      </c>
      <c r="AN4715">
        <f t="shared" si="503"/>
        <v>1.6331249999999999</v>
      </c>
      <c r="AO4715">
        <f t="shared" si="504"/>
        <v>1.633125E-3</v>
      </c>
      <c r="AP4715">
        <f t="shared" si="505"/>
        <v>0.08</v>
      </c>
      <c r="AQ4715">
        <f>VLOOKUP(M4715,spp!A:H,8,FALSE)</f>
        <v>3.4</v>
      </c>
      <c r="AR4715" t="str">
        <f>VLOOKUP(M4715,spp!A:K,10,FALSE)</f>
        <v>Depredador</v>
      </c>
      <c r="AS4715" t="str">
        <f>VLOOKUP(M4715,spp!A:L,12,FALSE)</f>
        <v>LC</v>
      </c>
    </row>
    <row r="4716" spans="1:45" x14ac:dyDescent="0.3">
      <c r="A4716">
        <v>53</v>
      </c>
      <c r="B4716" t="str">
        <f>VLOOKUP($A4716,[1]Sitios!$A:$G,4,FALSE)</f>
        <v>ACMIC</v>
      </c>
      <c r="C4716" t="str">
        <f>VLOOKUP($A4716,[1]Sitios!$A:$G,5,FALSE)</f>
        <v>Isla del Coco</v>
      </c>
      <c r="D4716" s="2" t="str">
        <f>VLOOKUP($A4716,[1]Sitios!$A:$G,6,FALSE)</f>
        <v>Bahía Wafer</v>
      </c>
      <c r="E4716" t="s">
        <v>985</v>
      </c>
      <c r="F4716">
        <v>4</v>
      </c>
      <c r="G4716" s="69">
        <v>41698</v>
      </c>
      <c r="H4716" s="42">
        <v>2014</v>
      </c>
      <c r="I4716" s="1" t="s">
        <v>1424</v>
      </c>
      <c r="K4716" s="66">
        <v>9</v>
      </c>
      <c r="L4716" t="str">
        <f t="shared" si="500"/>
        <v>Profundo</v>
      </c>
      <c r="M4716" s="2" t="s">
        <v>1072</v>
      </c>
      <c r="N4716" t="str">
        <f>VLOOKUP(M4716,spp!A:B,2,FALSE)</f>
        <v>Kyphosus elegans</v>
      </c>
      <c r="O4716">
        <f t="shared" si="499"/>
        <v>4</v>
      </c>
      <c r="S4716">
        <v>4</v>
      </c>
      <c r="AJ4716">
        <f>VLOOKUP(M4716,spp!A:C,3,FALSE)</f>
        <v>2.18E-2</v>
      </c>
      <c r="AK4716">
        <f>VLOOKUP(M4716,spp!A:D,4,FALSE)</f>
        <v>3</v>
      </c>
      <c r="AL4716">
        <f t="shared" si="501"/>
        <v>467.33749999999998</v>
      </c>
      <c r="AM4716">
        <f t="shared" si="502"/>
        <v>11.6834375</v>
      </c>
      <c r="AN4716">
        <f t="shared" si="503"/>
        <v>116.83437499999999</v>
      </c>
      <c r="AO4716">
        <f t="shared" si="504"/>
        <v>0.11683437499999999</v>
      </c>
      <c r="AP4716">
        <f t="shared" si="505"/>
        <v>0.08</v>
      </c>
      <c r="AQ4716">
        <f>VLOOKUP(M4716,spp!A:H,8,FALSE)</f>
        <v>2.9</v>
      </c>
      <c r="AR4716" t="str">
        <f>VLOOKUP(M4716,spp!A:K,10,FALSE)</f>
        <v>Herbívoro</v>
      </c>
      <c r="AS4716" t="str">
        <f>VLOOKUP(M4716,spp!A:L,12,FALSE)</f>
        <v>LC</v>
      </c>
    </row>
    <row r="4717" spans="1:45" x14ac:dyDescent="0.3">
      <c r="A4717">
        <v>53</v>
      </c>
      <c r="B4717" t="str">
        <f>VLOOKUP($A4717,[1]Sitios!$A:$G,4,FALSE)</f>
        <v>ACMIC</v>
      </c>
      <c r="C4717" t="str">
        <f>VLOOKUP($A4717,[1]Sitios!$A:$G,5,FALSE)</f>
        <v>Isla del Coco</v>
      </c>
      <c r="D4717" s="2" t="str">
        <f>VLOOKUP($A4717,[1]Sitios!$A:$G,6,FALSE)</f>
        <v>Bahía Wafer</v>
      </c>
      <c r="E4717" t="s">
        <v>985</v>
      </c>
      <c r="F4717">
        <v>4</v>
      </c>
      <c r="G4717" s="69">
        <v>41698</v>
      </c>
      <c r="H4717" s="42">
        <v>2014</v>
      </c>
      <c r="I4717" s="1" t="s">
        <v>1424</v>
      </c>
      <c r="K4717" s="66">
        <v>9</v>
      </c>
      <c r="L4717" t="str">
        <f t="shared" si="500"/>
        <v>Profundo</v>
      </c>
      <c r="M4717" s="2" t="s">
        <v>1202</v>
      </c>
      <c r="N4717" t="str">
        <f>VLOOKUP(M4717,spp!A:B,2,FALSE)</f>
        <v>Ostracion meleagris</v>
      </c>
      <c r="O4717">
        <f t="shared" si="499"/>
        <v>1</v>
      </c>
      <c r="Q4717">
        <v>1</v>
      </c>
      <c r="AJ4717" t="str">
        <f>VLOOKUP(M4717,spp!A:C,3,FALSE)</f>
        <v>0.10100000000000001</v>
      </c>
      <c r="AK4717">
        <f>VLOOKUP(M4717,spp!A:D,4,FALSE)</f>
        <v>2</v>
      </c>
      <c r="AL4717">
        <f t="shared" si="501"/>
        <v>5.6812500000000004</v>
      </c>
      <c r="AM4717">
        <f t="shared" si="502"/>
        <v>0.14203125</v>
      </c>
      <c r="AN4717">
        <f t="shared" si="503"/>
        <v>1.4203125000000001</v>
      </c>
      <c r="AO4717">
        <f t="shared" si="504"/>
        <v>1.4203125000000001E-3</v>
      </c>
      <c r="AP4717">
        <f t="shared" si="505"/>
        <v>0.02</v>
      </c>
      <c r="AQ4717">
        <f>VLOOKUP(M4717,spp!A:H,8,FALSE)</f>
        <v>2.9</v>
      </c>
      <c r="AR4717" t="str">
        <f>VLOOKUP(M4717,spp!A:K,10,FALSE)</f>
        <v>Herbívoro</v>
      </c>
      <c r="AS4717" t="str">
        <f>VLOOKUP(M4717,spp!A:L,12,FALSE)</f>
        <v>NE</v>
      </c>
    </row>
    <row r="4718" spans="1:45" x14ac:dyDescent="0.3">
      <c r="A4718">
        <v>53</v>
      </c>
      <c r="B4718" t="str">
        <f>VLOOKUP($A4718,[1]Sitios!$A:$G,4,FALSE)</f>
        <v>ACMIC</v>
      </c>
      <c r="C4718" t="str">
        <f>VLOOKUP($A4718,[1]Sitios!$A:$G,5,FALSE)</f>
        <v>Isla del Coco</v>
      </c>
      <c r="D4718" s="2" t="str">
        <f>VLOOKUP($A4718,[1]Sitios!$A:$G,6,FALSE)</f>
        <v>Bahía Wafer</v>
      </c>
      <c r="E4718" t="s">
        <v>985</v>
      </c>
      <c r="F4718">
        <v>4</v>
      </c>
      <c r="G4718" s="69">
        <v>41698</v>
      </c>
      <c r="H4718" s="42">
        <v>2014</v>
      </c>
      <c r="I4718" s="1" t="s">
        <v>1424</v>
      </c>
      <c r="K4718" s="66">
        <v>9</v>
      </c>
      <c r="L4718" t="str">
        <f t="shared" si="500"/>
        <v>Profundo</v>
      </c>
      <c r="M4718" s="2" t="s">
        <v>1047</v>
      </c>
      <c r="N4718" t="str">
        <f>VLOOKUP(M4718,spp!A:B,2,FALSE)</f>
        <v>Scarus rubroviolaceus</v>
      </c>
      <c r="O4718">
        <f t="shared" si="499"/>
        <v>1</v>
      </c>
      <c r="T4718">
        <v>1</v>
      </c>
      <c r="AJ4718">
        <f>VLOOKUP(M4718,spp!A:C,3,FALSE)</f>
        <v>1</v>
      </c>
      <c r="AK4718">
        <f>VLOOKUP(M4718,spp!A:D,4,FALSE)</f>
        <v>3.109</v>
      </c>
      <c r="AL4718">
        <f t="shared" si="501"/>
        <v>22191.951110203983</v>
      </c>
      <c r="AM4718">
        <f t="shared" si="502"/>
        <v>554.79877775509954</v>
      </c>
      <c r="AN4718">
        <f t="shared" si="503"/>
        <v>5547.9877775509958</v>
      </c>
      <c r="AO4718">
        <f t="shared" si="504"/>
        <v>5.547987777550996</v>
      </c>
      <c r="AP4718">
        <f t="shared" si="505"/>
        <v>0.02</v>
      </c>
      <c r="AQ4718">
        <f>VLOOKUP(M4718,spp!A:H,8,FALSE)</f>
        <v>2</v>
      </c>
      <c r="AR4718" t="str">
        <f>VLOOKUP(M4718,spp!A:K,10,FALSE)</f>
        <v>Herbívoro</v>
      </c>
      <c r="AS4718" t="str">
        <f>VLOOKUP(M4718,spp!A:L,12,FALSE)</f>
        <v>LC</v>
      </c>
    </row>
    <row r="4719" spans="1:45" x14ac:dyDescent="0.3">
      <c r="A4719">
        <v>53</v>
      </c>
      <c r="B4719" t="str">
        <f>VLOOKUP($A4719,[1]Sitios!$A:$G,4,FALSE)</f>
        <v>ACMIC</v>
      </c>
      <c r="C4719" t="str">
        <f>VLOOKUP($A4719,[1]Sitios!$A:$G,5,FALSE)</f>
        <v>Isla del Coco</v>
      </c>
      <c r="D4719" s="2" t="str">
        <f>VLOOKUP($A4719,[1]Sitios!$A:$G,6,FALSE)</f>
        <v>Bahía Wafer</v>
      </c>
      <c r="E4719" t="s">
        <v>985</v>
      </c>
      <c r="F4719">
        <v>4</v>
      </c>
      <c r="G4719" s="69">
        <v>41698</v>
      </c>
      <c r="H4719" s="42">
        <v>2014</v>
      </c>
      <c r="I4719" s="1" t="s">
        <v>1424</v>
      </c>
      <c r="K4719" s="66">
        <v>9</v>
      </c>
      <c r="L4719" t="str">
        <f t="shared" si="500"/>
        <v>Profundo</v>
      </c>
      <c r="M4719" s="2" t="s">
        <v>1062</v>
      </c>
      <c r="N4719" t="str">
        <f>VLOOKUP(M4719,spp!A:B,2,FALSE)</f>
        <v>Paranthias colonus</v>
      </c>
      <c r="O4719">
        <f t="shared" si="499"/>
        <v>200</v>
      </c>
      <c r="S4719">
        <v>200</v>
      </c>
      <c r="AJ4719">
        <f>VLOOKUP(M4719,spp!A:C,3,FALSE)</f>
        <v>1.485E-2</v>
      </c>
      <c r="AK4719">
        <f>VLOOKUP(M4719,spp!A:D,4,FALSE)</f>
        <v>2</v>
      </c>
      <c r="AL4719">
        <f t="shared" si="501"/>
        <v>909.5625</v>
      </c>
      <c r="AM4719">
        <f t="shared" si="502"/>
        <v>22.739062499999999</v>
      </c>
      <c r="AN4719">
        <f t="shared" si="503"/>
        <v>227.390625</v>
      </c>
      <c r="AO4719">
        <f t="shared" si="504"/>
        <v>0.22739062500000001</v>
      </c>
      <c r="AP4719">
        <f t="shared" si="505"/>
        <v>4</v>
      </c>
      <c r="AQ4719">
        <f>VLOOKUP(M4719,spp!A:H,8,FALSE)</f>
        <v>3.8</v>
      </c>
      <c r="AR4719" t="str">
        <f>VLOOKUP(M4719,spp!A:K,10,FALSE)</f>
        <v>Planctívoro</v>
      </c>
      <c r="AS4719" t="str">
        <f>VLOOKUP(M4719,spp!A:L,12,FALSE)</f>
        <v>LC</v>
      </c>
    </row>
    <row r="4720" spans="1:45" x14ac:dyDescent="0.3">
      <c r="A4720">
        <v>53</v>
      </c>
      <c r="B4720" t="str">
        <f>VLOOKUP($A4720,[1]Sitios!$A:$G,4,FALSE)</f>
        <v>ACMIC</v>
      </c>
      <c r="C4720" t="str">
        <f>VLOOKUP($A4720,[1]Sitios!$A:$G,5,FALSE)</f>
        <v>Isla del Coco</v>
      </c>
      <c r="D4720" s="2" t="str">
        <f>VLOOKUP($A4720,[1]Sitios!$A:$G,6,FALSE)</f>
        <v>Bahía Wafer</v>
      </c>
      <c r="E4720" t="s">
        <v>985</v>
      </c>
      <c r="F4720">
        <v>4</v>
      </c>
      <c r="G4720" s="69">
        <v>41698</v>
      </c>
      <c r="H4720" s="42">
        <v>2014</v>
      </c>
      <c r="I4720" s="1" t="s">
        <v>1424</v>
      </c>
      <c r="K4720" s="66">
        <v>9</v>
      </c>
      <c r="L4720" t="str">
        <f t="shared" si="500"/>
        <v>Profundo</v>
      </c>
      <c r="M4720" s="2" t="s">
        <v>1080</v>
      </c>
      <c r="N4720" t="str">
        <f>VLOOKUP(M4720,spp!A:B,2,FALSE)</f>
        <v>Aulostomus chinensis</v>
      </c>
      <c r="O4720">
        <f t="shared" si="499"/>
        <v>3</v>
      </c>
      <c r="Y4720">
        <v>3</v>
      </c>
      <c r="AJ4720">
        <f>VLOOKUP(M4720,spp!A:C,3,FALSE)</f>
        <v>2</v>
      </c>
      <c r="AK4720">
        <f>VLOOKUP(M4720,spp!A:D,4,FALSE)</f>
        <v>3</v>
      </c>
      <c r="AL4720">
        <f t="shared" si="501"/>
        <v>2531250</v>
      </c>
      <c r="AM4720">
        <f t="shared" si="502"/>
        <v>63281.25</v>
      </c>
      <c r="AN4720">
        <f t="shared" si="503"/>
        <v>632812.5</v>
      </c>
      <c r="AO4720">
        <f t="shared" si="504"/>
        <v>632.8125</v>
      </c>
      <c r="AP4720">
        <f t="shared" si="505"/>
        <v>0.06</v>
      </c>
      <c r="AQ4720">
        <f>VLOOKUP(M4720,spp!A:H,8,FALSE)</f>
        <v>3.9</v>
      </c>
      <c r="AR4720" t="str">
        <f>VLOOKUP(M4720,spp!A:K,10,FALSE)</f>
        <v>Depredador</v>
      </c>
      <c r="AS4720" t="str">
        <f>VLOOKUP(M4720,spp!A:L,12,FALSE)</f>
        <v>NE</v>
      </c>
    </row>
    <row r="4721" spans="1:45" x14ac:dyDescent="0.3">
      <c r="A4721">
        <v>53</v>
      </c>
      <c r="B4721" t="str">
        <f>VLOOKUP($A4721,[1]Sitios!$A:$G,4,FALSE)</f>
        <v>ACMIC</v>
      </c>
      <c r="C4721" t="str">
        <f>VLOOKUP($A4721,[1]Sitios!$A:$G,5,FALSE)</f>
        <v>Isla del Coco</v>
      </c>
      <c r="D4721" s="2" t="str">
        <f>VLOOKUP($A4721,[1]Sitios!$A:$G,6,FALSE)</f>
        <v>Bahía Wafer</v>
      </c>
      <c r="E4721" t="s">
        <v>985</v>
      </c>
      <c r="F4721">
        <v>4</v>
      </c>
      <c r="G4721" s="69">
        <v>41698</v>
      </c>
      <c r="H4721" s="42">
        <v>2014</v>
      </c>
      <c r="I4721" s="1" t="s">
        <v>1424</v>
      </c>
      <c r="K4721" s="66">
        <v>9</v>
      </c>
      <c r="L4721" t="str">
        <f t="shared" si="500"/>
        <v>Profundo</v>
      </c>
      <c r="M4721" s="2" t="s">
        <v>1028</v>
      </c>
      <c r="N4721" t="str">
        <f>VLOOKUP(M4721,spp!A:B,2,FALSE)</f>
        <v>Thalassoma lucasanum</v>
      </c>
      <c r="O4721">
        <f t="shared" si="499"/>
        <v>50</v>
      </c>
      <c r="P4721">
        <v>50</v>
      </c>
      <c r="AJ4721">
        <f>VLOOKUP(M4721,spp!A:C,3,FALSE)</f>
        <v>1.261E-2</v>
      </c>
      <c r="AK4721">
        <f>VLOOKUP(M4721,spp!A:D,4,FALSE)</f>
        <v>2</v>
      </c>
      <c r="AL4721">
        <f t="shared" si="501"/>
        <v>3.9406249999999998</v>
      </c>
      <c r="AM4721">
        <f t="shared" si="502"/>
        <v>9.8515624999999996E-2</v>
      </c>
      <c r="AN4721">
        <f t="shared" si="503"/>
        <v>0.98515624999999996</v>
      </c>
      <c r="AO4721">
        <f t="shared" si="504"/>
        <v>9.8515624999999992E-4</v>
      </c>
      <c r="AP4721">
        <f t="shared" si="505"/>
        <v>1</v>
      </c>
      <c r="AQ4721">
        <f>VLOOKUP(M4721,spp!A:H,8,FALSE)</f>
        <v>3.5</v>
      </c>
      <c r="AR4721" t="str">
        <f>VLOOKUP(M4721,spp!A:K,10,FALSE)</f>
        <v>Depredador</v>
      </c>
      <c r="AS4721" t="str">
        <f>VLOOKUP(M4721,spp!A:L,12,FALSE)</f>
        <v>LC</v>
      </c>
    </row>
    <row r="4722" spans="1:45" x14ac:dyDescent="0.3">
      <c r="A4722">
        <v>53</v>
      </c>
      <c r="B4722" t="str">
        <f>VLOOKUP($A4722,[1]Sitios!$A:$G,4,FALSE)</f>
        <v>ACMIC</v>
      </c>
      <c r="C4722" t="str">
        <f>VLOOKUP($A4722,[1]Sitios!$A:$G,5,FALSE)</f>
        <v>Isla del Coco</v>
      </c>
      <c r="D4722" s="2" t="str">
        <f>VLOOKUP($A4722,[1]Sitios!$A:$G,6,FALSE)</f>
        <v>Bahía Wafer</v>
      </c>
      <c r="E4722" t="s">
        <v>985</v>
      </c>
      <c r="F4722">
        <v>4</v>
      </c>
      <c r="G4722" s="69">
        <v>41698</v>
      </c>
      <c r="H4722" s="42">
        <v>2014</v>
      </c>
      <c r="I4722" s="1" t="s">
        <v>1424</v>
      </c>
      <c r="K4722" s="66">
        <v>9</v>
      </c>
      <c r="L4722" t="str">
        <f t="shared" si="500"/>
        <v>Profundo</v>
      </c>
      <c r="M4722" s="2" t="s">
        <v>1033</v>
      </c>
      <c r="N4722" t="str">
        <f>VLOOKUP(M4722,spp!A:B,2,FALSE)</f>
        <v>Cephalopholis panamensis</v>
      </c>
      <c r="O4722">
        <f t="shared" si="499"/>
        <v>1</v>
      </c>
      <c r="T4722">
        <v>1</v>
      </c>
      <c r="AJ4722">
        <f>VLOOKUP(M4722,spp!A:C,3,FALSE)</f>
        <v>2</v>
      </c>
      <c r="AK4722">
        <f>VLOOKUP(M4722,spp!A:D,4,FALSE)</f>
        <v>3</v>
      </c>
      <c r="AL4722">
        <f t="shared" si="501"/>
        <v>31250</v>
      </c>
      <c r="AM4722">
        <f t="shared" si="502"/>
        <v>781.25</v>
      </c>
      <c r="AN4722">
        <f t="shared" si="503"/>
        <v>7812.5</v>
      </c>
      <c r="AO4722">
        <f t="shared" si="504"/>
        <v>7.8125</v>
      </c>
      <c r="AP4722">
        <f t="shared" si="505"/>
        <v>0.02</v>
      </c>
      <c r="AQ4722">
        <f>VLOOKUP(M4722,spp!A:H,8,FALSE)</f>
        <v>4</v>
      </c>
      <c r="AR4722" t="str">
        <f>VLOOKUP(M4722,spp!A:K,10,FALSE)</f>
        <v>Depredador Tope</v>
      </c>
      <c r="AS4722" t="str">
        <f>VLOOKUP(M4722,spp!A:L,12,FALSE)</f>
        <v>LC</v>
      </c>
    </row>
    <row r="4723" spans="1:45" x14ac:dyDescent="0.3">
      <c r="A4723">
        <v>53</v>
      </c>
      <c r="B4723" t="str">
        <f>VLOOKUP($A4723,[1]Sitios!$A:$G,4,FALSE)</f>
        <v>ACMIC</v>
      </c>
      <c r="C4723" t="str">
        <f>VLOOKUP($A4723,[1]Sitios!$A:$G,5,FALSE)</f>
        <v>Isla del Coco</v>
      </c>
      <c r="D4723" s="2" t="str">
        <f>VLOOKUP($A4723,[1]Sitios!$A:$G,6,FALSE)</f>
        <v>Bahía Wafer</v>
      </c>
      <c r="E4723" t="s">
        <v>985</v>
      </c>
      <c r="F4723">
        <v>4</v>
      </c>
      <c r="G4723" s="69">
        <v>41698</v>
      </c>
      <c r="H4723" s="42">
        <v>2014</v>
      </c>
      <c r="I4723" s="1" t="s">
        <v>1424</v>
      </c>
      <c r="K4723" s="66">
        <v>9</v>
      </c>
      <c r="L4723" t="str">
        <f t="shared" si="500"/>
        <v>Profundo</v>
      </c>
      <c r="M4723" s="2" t="s">
        <v>1022</v>
      </c>
      <c r="N4723" t="str">
        <f>VLOOKUP(M4723,spp!A:B,2,FALSE)</f>
        <v>Epinephelus labriformis</v>
      </c>
      <c r="O4723">
        <f t="shared" si="499"/>
        <v>3</v>
      </c>
      <c r="T4723">
        <v>3</v>
      </c>
      <c r="AJ4723">
        <f>VLOOKUP(M4723,spp!A:C,3,FALSE)</f>
        <v>3</v>
      </c>
      <c r="AK4723">
        <f>VLOOKUP(M4723,spp!A:D,4,FALSE)</f>
        <v>2.9</v>
      </c>
      <c r="AL4723">
        <f t="shared" si="501"/>
        <v>101922.14020467584</v>
      </c>
      <c r="AM4723">
        <f t="shared" si="502"/>
        <v>2548.0535051168963</v>
      </c>
      <c r="AN4723">
        <f t="shared" si="503"/>
        <v>25480.535051168961</v>
      </c>
      <c r="AO4723">
        <f t="shared" si="504"/>
        <v>25.48053505116896</v>
      </c>
      <c r="AP4723">
        <f t="shared" si="505"/>
        <v>0.06</v>
      </c>
      <c r="AQ4723">
        <f>VLOOKUP(M4723,spp!A:H,8,FALSE)</f>
        <v>4</v>
      </c>
      <c r="AR4723" t="str">
        <f>VLOOKUP(M4723,spp!A:K,10,FALSE)</f>
        <v>Depredador Tope</v>
      </c>
      <c r="AS4723" t="str">
        <f>VLOOKUP(M4723,spp!A:L,12,FALSE)</f>
        <v>LC</v>
      </c>
    </row>
    <row r="4724" spans="1:45" x14ac:dyDescent="0.3">
      <c r="A4724">
        <v>53</v>
      </c>
      <c r="B4724" t="str">
        <f>VLOOKUP($A4724,[1]Sitios!$A:$G,4,FALSE)</f>
        <v>ACMIC</v>
      </c>
      <c r="C4724" t="str">
        <f>VLOOKUP($A4724,[1]Sitios!$A:$G,5,FALSE)</f>
        <v>Isla del Coco</v>
      </c>
      <c r="D4724" s="2" t="str">
        <f>VLOOKUP($A4724,[1]Sitios!$A:$G,6,FALSE)</f>
        <v>Bahía Wafer</v>
      </c>
      <c r="E4724" t="s">
        <v>985</v>
      </c>
      <c r="F4724">
        <v>4</v>
      </c>
      <c r="G4724" s="69">
        <v>41698</v>
      </c>
      <c r="H4724" s="42">
        <v>2014</v>
      </c>
      <c r="I4724" s="1" t="s">
        <v>1424</v>
      </c>
      <c r="K4724" s="66">
        <v>9</v>
      </c>
      <c r="L4724" t="str">
        <f t="shared" si="500"/>
        <v>Profundo</v>
      </c>
      <c r="M4724" s="2" t="s">
        <v>1194</v>
      </c>
      <c r="N4724" t="str">
        <f>VLOOKUP(M4724,spp!A:B,2,FALSE)</f>
        <v>Stegastes arcifrons</v>
      </c>
      <c r="O4724">
        <f t="shared" si="499"/>
        <v>20</v>
      </c>
      <c r="Q4724">
        <v>20</v>
      </c>
      <c r="AJ4724">
        <f>VLOOKUP(M4724,spp!A:C,3,FALSE)</f>
        <v>3.49E-2</v>
      </c>
      <c r="AK4724">
        <f>VLOOKUP(M4724,spp!A:D,4,FALSE)</f>
        <v>2</v>
      </c>
      <c r="AL4724">
        <f t="shared" si="501"/>
        <v>39.262500000000003</v>
      </c>
      <c r="AM4724">
        <f t="shared" si="502"/>
        <v>0.98156250000000012</v>
      </c>
      <c r="AN4724">
        <f t="shared" si="503"/>
        <v>9.8156250000000007</v>
      </c>
      <c r="AO4724">
        <f t="shared" si="504"/>
        <v>9.8156250000000014E-3</v>
      </c>
      <c r="AP4724">
        <f t="shared" si="505"/>
        <v>0.4</v>
      </c>
      <c r="AQ4724">
        <f>VLOOKUP(M4724,spp!A:H,8,FALSE)</f>
        <v>2.97</v>
      </c>
      <c r="AR4724" t="str">
        <f>VLOOKUP(M4724,spp!A:K,10,FALSE)</f>
        <v>Herbívoro</v>
      </c>
      <c r="AS4724" t="str">
        <f>VLOOKUP(M4724,spp!A:L,12,FALSE)</f>
        <v>LC</v>
      </c>
    </row>
    <row r="4725" spans="1:45" x14ac:dyDescent="0.3">
      <c r="A4725">
        <v>43</v>
      </c>
      <c r="B4725" t="str">
        <f>VLOOKUP($A4725,[1]Sitios!$A:$G,4,FALSE)</f>
        <v>ACMIC</v>
      </c>
      <c r="C4725" t="str">
        <f>VLOOKUP($A4725,[1]Sitios!$A:$G,5,FALSE)</f>
        <v>Isla del Coco</v>
      </c>
      <c r="D4725" s="2" t="str">
        <f>VLOOKUP($A4725,[1]Sitios!$A:$G,6,FALSE)</f>
        <v>Bahía Weston</v>
      </c>
      <c r="E4725" t="s">
        <v>985</v>
      </c>
      <c r="F4725">
        <v>1</v>
      </c>
      <c r="G4725" s="69">
        <v>41696</v>
      </c>
      <c r="H4725" s="42">
        <v>2014</v>
      </c>
      <c r="I4725" s="1" t="s">
        <v>1424</v>
      </c>
      <c r="K4725" s="66">
        <v>9</v>
      </c>
      <c r="L4725" t="str">
        <f t="shared" si="500"/>
        <v>Profundo</v>
      </c>
      <c r="M4725" s="2" t="s">
        <v>1062</v>
      </c>
      <c r="N4725" t="str">
        <f>VLOOKUP(M4725,spp!A:B,2,FALSE)</f>
        <v>Paranthias colonus</v>
      </c>
      <c r="O4725">
        <f t="shared" si="499"/>
        <v>10</v>
      </c>
      <c r="R4725">
        <v>10</v>
      </c>
      <c r="AJ4725">
        <f>VLOOKUP(M4725,spp!A:C,3,FALSE)</f>
        <v>1.485E-2</v>
      </c>
      <c r="AK4725">
        <f>VLOOKUP(M4725,spp!A:D,4,FALSE)</f>
        <v>2</v>
      </c>
      <c r="AL4725">
        <f t="shared" si="501"/>
        <v>23.203125</v>
      </c>
      <c r="AM4725">
        <f t="shared" si="502"/>
        <v>0.580078125</v>
      </c>
      <c r="AN4725">
        <f t="shared" si="503"/>
        <v>5.80078125</v>
      </c>
      <c r="AO4725">
        <f t="shared" si="504"/>
        <v>5.8007812500000004E-3</v>
      </c>
      <c r="AP4725">
        <f t="shared" si="505"/>
        <v>0.2</v>
      </c>
      <c r="AQ4725">
        <f>VLOOKUP(M4725,spp!A:H,8,FALSE)</f>
        <v>3.8</v>
      </c>
      <c r="AR4725" t="str">
        <f>VLOOKUP(M4725,spp!A:K,10,FALSE)</f>
        <v>Planctívoro</v>
      </c>
      <c r="AS4725" t="str">
        <f>VLOOKUP(M4725,spp!A:L,12,FALSE)</f>
        <v>LC</v>
      </c>
    </row>
    <row r="4726" spans="1:45" x14ac:dyDescent="0.3">
      <c r="A4726">
        <v>43</v>
      </c>
      <c r="B4726" t="str">
        <f>VLOOKUP($A4726,[1]Sitios!$A:$G,4,FALSE)</f>
        <v>ACMIC</v>
      </c>
      <c r="C4726" t="str">
        <f>VLOOKUP($A4726,[1]Sitios!$A:$G,5,FALSE)</f>
        <v>Isla del Coco</v>
      </c>
      <c r="D4726" s="2" t="str">
        <f>VLOOKUP($A4726,[1]Sitios!$A:$G,6,FALSE)</f>
        <v>Bahía Weston</v>
      </c>
      <c r="E4726" t="s">
        <v>985</v>
      </c>
      <c r="F4726">
        <v>1</v>
      </c>
      <c r="G4726" s="69">
        <v>41696</v>
      </c>
      <c r="H4726" s="42">
        <v>2014</v>
      </c>
      <c r="I4726" s="1" t="s">
        <v>1424</v>
      </c>
      <c r="K4726" s="66">
        <v>9</v>
      </c>
      <c r="L4726" t="str">
        <f t="shared" si="500"/>
        <v>Profundo</v>
      </c>
      <c r="M4726" s="2" t="s">
        <v>1037</v>
      </c>
      <c r="N4726" t="str">
        <f>VLOOKUP(M4726,spp!A:B,2,FALSE)</f>
        <v>Prionurus laticlavius</v>
      </c>
      <c r="O4726">
        <f t="shared" si="499"/>
        <v>30</v>
      </c>
      <c r="T4726">
        <v>30</v>
      </c>
      <c r="AJ4726" t="str">
        <f>VLOOKUP(M4726,spp!A:C,3,FALSE)</f>
        <v>0.19800000000000001</v>
      </c>
      <c r="AK4726">
        <f>VLOOKUP(M4726,spp!A:D,4,FALSE)</f>
        <v>2.504</v>
      </c>
      <c r="AL4726">
        <f t="shared" si="501"/>
        <v>18803.046787357278</v>
      </c>
      <c r="AM4726">
        <f t="shared" si="502"/>
        <v>470.07616968393194</v>
      </c>
      <c r="AN4726">
        <f t="shared" si="503"/>
        <v>4700.7616968393195</v>
      </c>
      <c r="AO4726">
        <f t="shared" si="504"/>
        <v>4.7007616968393195</v>
      </c>
      <c r="AP4726">
        <f t="shared" si="505"/>
        <v>0.6</v>
      </c>
      <c r="AQ4726">
        <f>VLOOKUP(M4726,spp!A:H,8,FALSE)</f>
        <v>2.7</v>
      </c>
      <c r="AR4726" t="str">
        <f>VLOOKUP(M4726,spp!A:K,10,FALSE)</f>
        <v>Herbívoro</v>
      </c>
      <c r="AS4726" t="str">
        <f>VLOOKUP(M4726,spp!A:L,12,FALSE)</f>
        <v>LC</v>
      </c>
    </row>
    <row r="4727" spans="1:45" x14ac:dyDescent="0.3">
      <c r="A4727">
        <v>43</v>
      </c>
      <c r="B4727" t="str">
        <f>VLOOKUP($A4727,[1]Sitios!$A:$G,4,FALSE)</f>
        <v>ACMIC</v>
      </c>
      <c r="C4727" t="str">
        <f>VLOOKUP($A4727,[1]Sitios!$A:$G,5,FALSE)</f>
        <v>Isla del Coco</v>
      </c>
      <c r="D4727" s="2" t="str">
        <f>VLOOKUP($A4727,[1]Sitios!$A:$G,6,FALSE)</f>
        <v>Bahía Weston</v>
      </c>
      <c r="E4727" t="s">
        <v>985</v>
      </c>
      <c r="F4727">
        <v>1</v>
      </c>
      <c r="G4727" s="69">
        <v>41696</v>
      </c>
      <c r="H4727" s="42">
        <v>2014</v>
      </c>
      <c r="I4727" s="1" t="s">
        <v>1424</v>
      </c>
      <c r="K4727" s="66">
        <v>9</v>
      </c>
      <c r="L4727" t="str">
        <f t="shared" si="500"/>
        <v>Profundo</v>
      </c>
      <c r="M4727" s="2" t="s">
        <v>1034</v>
      </c>
      <c r="N4727" t="str">
        <f>VLOOKUP(M4727,spp!A:B,2,FALSE)</f>
        <v>Acanthurus nigricans</v>
      </c>
      <c r="O4727">
        <f t="shared" si="499"/>
        <v>6</v>
      </c>
      <c r="R4727">
        <v>6</v>
      </c>
      <c r="AJ4727">
        <f>VLOOKUP(M4727,spp!A:C,3,FALSE)</f>
        <v>6</v>
      </c>
      <c r="AK4727">
        <f>VLOOKUP(M4727,spp!A:D,4,FALSE)</f>
        <v>2.669</v>
      </c>
      <c r="AL4727">
        <f t="shared" si="501"/>
        <v>30475.814783341601</v>
      </c>
      <c r="AM4727">
        <f t="shared" si="502"/>
        <v>761.89536958354006</v>
      </c>
      <c r="AN4727">
        <f t="shared" si="503"/>
        <v>7618.9536958354001</v>
      </c>
      <c r="AO4727">
        <f t="shared" si="504"/>
        <v>7.6189536958354003</v>
      </c>
      <c r="AP4727">
        <f t="shared" si="505"/>
        <v>0.12</v>
      </c>
      <c r="AQ4727">
        <f>VLOOKUP(M4727,spp!A:H,8,FALSE)</f>
        <v>2</v>
      </c>
      <c r="AR4727" t="str">
        <f>VLOOKUP(M4727,spp!A:K,10,FALSE)</f>
        <v>Herbívoro</v>
      </c>
      <c r="AS4727" t="str">
        <f>VLOOKUP(M4727,spp!A:L,12,FALSE)</f>
        <v>LC</v>
      </c>
    </row>
    <row r="4728" spans="1:45" x14ac:dyDescent="0.3">
      <c r="A4728">
        <v>43</v>
      </c>
      <c r="B4728" t="str">
        <f>VLOOKUP($A4728,[1]Sitios!$A:$G,4,FALSE)</f>
        <v>ACMIC</v>
      </c>
      <c r="C4728" t="str">
        <f>VLOOKUP($A4728,[1]Sitios!$A:$G,5,FALSE)</f>
        <v>Isla del Coco</v>
      </c>
      <c r="D4728" s="2" t="str">
        <f>VLOOKUP($A4728,[1]Sitios!$A:$G,6,FALSE)</f>
        <v>Bahía Weston</v>
      </c>
      <c r="E4728" t="s">
        <v>985</v>
      </c>
      <c r="F4728">
        <v>1</v>
      </c>
      <c r="G4728" s="69">
        <v>41696</v>
      </c>
      <c r="H4728" s="42">
        <v>2014</v>
      </c>
      <c r="I4728" s="1" t="s">
        <v>1424</v>
      </c>
      <c r="K4728" s="66">
        <v>9</v>
      </c>
      <c r="L4728" t="str">
        <f t="shared" si="500"/>
        <v>Profundo</v>
      </c>
      <c r="M4728" s="2" t="s">
        <v>1047</v>
      </c>
      <c r="N4728" t="str">
        <f>VLOOKUP(M4728,spp!A:B,2,FALSE)</f>
        <v>Scarus rubroviolaceus</v>
      </c>
      <c r="O4728">
        <f t="shared" si="499"/>
        <v>2</v>
      </c>
      <c r="V4728">
        <v>2</v>
      </c>
      <c r="AJ4728">
        <f>VLOOKUP(M4728,spp!A:C,3,FALSE)</f>
        <v>1</v>
      </c>
      <c r="AK4728">
        <f>VLOOKUP(M4728,spp!A:D,4,FALSE)</f>
        <v>3.109</v>
      </c>
      <c r="AL4728">
        <f t="shared" si="501"/>
        <v>275973.70302246959</v>
      </c>
      <c r="AM4728">
        <f t="shared" si="502"/>
        <v>6899.34257556174</v>
      </c>
      <c r="AN4728">
        <f t="shared" si="503"/>
        <v>68993.425755617398</v>
      </c>
      <c r="AO4728">
        <f t="shared" si="504"/>
        <v>68.993425755617395</v>
      </c>
      <c r="AP4728">
        <f t="shared" si="505"/>
        <v>0.04</v>
      </c>
      <c r="AQ4728">
        <f>VLOOKUP(M4728,spp!A:H,8,FALSE)</f>
        <v>2</v>
      </c>
      <c r="AR4728" t="str">
        <f>VLOOKUP(M4728,spp!A:K,10,FALSE)</f>
        <v>Herbívoro</v>
      </c>
      <c r="AS4728" t="str">
        <f>VLOOKUP(M4728,spp!A:L,12,FALSE)</f>
        <v>LC</v>
      </c>
    </row>
    <row r="4729" spans="1:45" x14ac:dyDescent="0.3">
      <c r="A4729">
        <v>43</v>
      </c>
      <c r="B4729" t="str">
        <f>VLOOKUP($A4729,[1]Sitios!$A:$G,4,FALSE)</f>
        <v>ACMIC</v>
      </c>
      <c r="C4729" t="str">
        <f>VLOOKUP($A4729,[1]Sitios!$A:$G,5,FALSE)</f>
        <v>Isla del Coco</v>
      </c>
      <c r="D4729" s="2" t="str">
        <f>VLOOKUP($A4729,[1]Sitios!$A:$G,6,FALSE)</f>
        <v>Bahía Weston</v>
      </c>
      <c r="E4729" t="s">
        <v>985</v>
      </c>
      <c r="F4729">
        <v>1</v>
      </c>
      <c r="G4729" s="69">
        <v>41696</v>
      </c>
      <c r="H4729" s="42">
        <v>2014</v>
      </c>
      <c r="I4729" s="1" t="s">
        <v>1424</v>
      </c>
      <c r="K4729" s="66">
        <v>9</v>
      </c>
      <c r="L4729" t="str">
        <f t="shared" si="500"/>
        <v>Profundo</v>
      </c>
      <c r="M4729" s="2" t="s">
        <v>1145</v>
      </c>
      <c r="N4729" t="str">
        <f>VLOOKUP(M4729,spp!A:B,2,FALSE)</f>
        <v>Ctenochaetus marginatus</v>
      </c>
      <c r="O4729">
        <f t="shared" si="499"/>
        <v>10</v>
      </c>
      <c r="T4729">
        <v>10</v>
      </c>
      <c r="AJ4729">
        <f>VLOOKUP(M4729,spp!A:C,3,FALSE)</f>
        <v>0.297619048</v>
      </c>
      <c r="AK4729">
        <f>VLOOKUP(M4729,spp!A:D,4,FALSE)</f>
        <v>3</v>
      </c>
      <c r="AL4729">
        <f t="shared" si="501"/>
        <v>46502.97625</v>
      </c>
      <c r="AM4729">
        <f t="shared" si="502"/>
        <v>1162.57440625</v>
      </c>
      <c r="AN4729">
        <f t="shared" si="503"/>
        <v>11625.7440625</v>
      </c>
      <c r="AO4729">
        <f t="shared" si="504"/>
        <v>11.625744062500001</v>
      </c>
      <c r="AP4729">
        <f t="shared" si="505"/>
        <v>0.2</v>
      </c>
      <c r="AQ4729">
        <f>VLOOKUP(M4729,spp!A:H,8,FALSE)</f>
        <v>2</v>
      </c>
      <c r="AR4729" t="str">
        <f>VLOOKUP(M4729,spp!A:K,10,FALSE)</f>
        <v>Herbívoro</v>
      </c>
      <c r="AS4729" t="str">
        <f>VLOOKUP(M4729,spp!A:L,12,FALSE)</f>
        <v>LC</v>
      </c>
    </row>
    <row r="4730" spans="1:45" x14ac:dyDescent="0.3">
      <c r="A4730">
        <v>43</v>
      </c>
      <c r="B4730" t="str">
        <f>VLOOKUP($A4730,[1]Sitios!$A:$G,4,FALSE)</f>
        <v>ACMIC</v>
      </c>
      <c r="C4730" t="str">
        <f>VLOOKUP($A4730,[1]Sitios!$A:$G,5,FALSE)</f>
        <v>Isla del Coco</v>
      </c>
      <c r="D4730" s="2" t="str">
        <f>VLOOKUP($A4730,[1]Sitios!$A:$G,6,FALSE)</f>
        <v>Bahía Weston</v>
      </c>
      <c r="E4730" t="s">
        <v>985</v>
      </c>
      <c r="F4730">
        <v>1</v>
      </c>
      <c r="G4730" s="69">
        <v>41696</v>
      </c>
      <c r="H4730" s="42">
        <v>2014</v>
      </c>
      <c r="I4730" s="1" t="s">
        <v>1424</v>
      </c>
      <c r="K4730" s="66">
        <v>9</v>
      </c>
      <c r="L4730" t="str">
        <f t="shared" si="500"/>
        <v>Profundo</v>
      </c>
      <c r="M4730" s="2" t="s">
        <v>1078</v>
      </c>
      <c r="N4730" t="str">
        <f>VLOOKUP(M4730,spp!A:B,2,FALSE)</f>
        <v>Lutjanus viridis</v>
      </c>
      <c r="O4730">
        <f t="shared" si="499"/>
        <v>2</v>
      </c>
      <c r="T4730">
        <v>2</v>
      </c>
      <c r="AJ4730">
        <f>VLOOKUP(M4730,spp!A:C,3,FALSE)</f>
        <v>1.67E-2</v>
      </c>
      <c r="AK4730">
        <f>VLOOKUP(M4730,spp!A:D,4,FALSE)</f>
        <v>2</v>
      </c>
      <c r="AL4730">
        <f t="shared" si="501"/>
        <v>20.875</v>
      </c>
      <c r="AM4730">
        <f t="shared" si="502"/>
        <v>0.52187499999999998</v>
      </c>
      <c r="AN4730">
        <f t="shared" si="503"/>
        <v>5.21875</v>
      </c>
      <c r="AO4730">
        <f t="shared" si="504"/>
        <v>5.2187500000000003E-3</v>
      </c>
      <c r="AP4730">
        <f t="shared" si="505"/>
        <v>0.04</v>
      </c>
      <c r="AQ4730">
        <f>VLOOKUP(M4730,spp!A:H,8,FALSE)</f>
        <v>4.2</v>
      </c>
      <c r="AR4730" t="str">
        <f>VLOOKUP(M4730,spp!A:K,10,FALSE)</f>
        <v>Depredador Tope</v>
      </c>
      <c r="AS4730" t="str">
        <f>VLOOKUP(M4730,spp!A:L,12,FALSE)</f>
        <v>LC</v>
      </c>
    </row>
    <row r="4731" spans="1:45" x14ac:dyDescent="0.3">
      <c r="A4731">
        <v>43</v>
      </c>
      <c r="B4731" t="str">
        <f>VLOOKUP($A4731,[1]Sitios!$A:$G,4,FALSE)</f>
        <v>ACMIC</v>
      </c>
      <c r="C4731" t="str">
        <f>VLOOKUP($A4731,[1]Sitios!$A:$G,5,FALSE)</f>
        <v>Isla del Coco</v>
      </c>
      <c r="D4731" s="2" t="str">
        <f>VLOOKUP($A4731,[1]Sitios!$A:$G,6,FALSE)</f>
        <v>Bahía Weston</v>
      </c>
      <c r="E4731" t="s">
        <v>985</v>
      </c>
      <c r="F4731">
        <v>1</v>
      </c>
      <c r="G4731" s="69">
        <v>41696</v>
      </c>
      <c r="H4731" s="42">
        <v>2014</v>
      </c>
      <c r="I4731" s="1" t="s">
        <v>1424</v>
      </c>
      <c r="K4731" s="66">
        <v>9</v>
      </c>
      <c r="L4731" t="str">
        <f t="shared" si="500"/>
        <v>Profundo</v>
      </c>
      <c r="M4731" s="2" t="s">
        <v>1033</v>
      </c>
      <c r="N4731" t="str">
        <f>VLOOKUP(M4731,spp!A:B,2,FALSE)</f>
        <v>Cephalopholis panamensis</v>
      </c>
      <c r="O4731">
        <f t="shared" si="499"/>
        <v>2</v>
      </c>
      <c r="U4731">
        <v>2</v>
      </c>
      <c r="AJ4731">
        <f>VLOOKUP(M4731,spp!A:C,3,FALSE)</f>
        <v>2</v>
      </c>
      <c r="AK4731">
        <f>VLOOKUP(M4731,spp!A:D,4,FALSE)</f>
        <v>3</v>
      </c>
      <c r="AL4731">
        <f t="shared" si="501"/>
        <v>171500</v>
      </c>
      <c r="AM4731">
        <f t="shared" si="502"/>
        <v>4287.5</v>
      </c>
      <c r="AN4731">
        <f t="shared" si="503"/>
        <v>42875</v>
      </c>
      <c r="AO4731">
        <f t="shared" si="504"/>
        <v>42.875</v>
      </c>
      <c r="AP4731">
        <f t="shared" si="505"/>
        <v>0.04</v>
      </c>
      <c r="AQ4731">
        <f>VLOOKUP(M4731,spp!A:H,8,FALSE)</f>
        <v>4</v>
      </c>
      <c r="AR4731" t="str">
        <f>VLOOKUP(M4731,spp!A:K,10,FALSE)</f>
        <v>Depredador Tope</v>
      </c>
      <c r="AS4731" t="str">
        <f>VLOOKUP(M4731,spp!A:L,12,FALSE)</f>
        <v>LC</v>
      </c>
    </row>
    <row r="4732" spans="1:45" x14ac:dyDescent="0.3">
      <c r="A4732">
        <v>43</v>
      </c>
      <c r="B4732" t="str">
        <f>VLOOKUP($A4732,[1]Sitios!$A:$G,4,FALSE)</f>
        <v>ACMIC</v>
      </c>
      <c r="C4732" t="str">
        <f>VLOOKUP($A4732,[1]Sitios!$A:$G,5,FALSE)</f>
        <v>Isla del Coco</v>
      </c>
      <c r="D4732" s="2" t="str">
        <f>VLOOKUP($A4732,[1]Sitios!$A:$G,6,FALSE)</f>
        <v>Bahía Weston</v>
      </c>
      <c r="E4732" t="s">
        <v>985</v>
      </c>
      <c r="F4732">
        <v>1</v>
      </c>
      <c r="G4732" s="69">
        <v>41696</v>
      </c>
      <c r="H4732" s="42">
        <v>2014</v>
      </c>
      <c r="I4732" s="1" t="s">
        <v>1424</v>
      </c>
      <c r="K4732" s="66">
        <v>9</v>
      </c>
      <c r="L4732" t="str">
        <f t="shared" si="500"/>
        <v>Profundo</v>
      </c>
      <c r="M4732" s="2" t="s">
        <v>1194</v>
      </c>
      <c r="N4732" t="str">
        <f>VLOOKUP(M4732,spp!A:B,2,FALSE)</f>
        <v>Stegastes arcifrons</v>
      </c>
      <c r="O4732">
        <f t="shared" si="499"/>
        <v>20</v>
      </c>
      <c r="R4732">
        <v>20</v>
      </c>
      <c r="AJ4732">
        <f>VLOOKUP(M4732,spp!A:C,3,FALSE)</f>
        <v>3.49E-2</v>
      </c>
      <c r="AK4732">
        <f>VLOOKUP(M4732,spp!A:D,4,FALSE)</f>
        <v>2</v>
      </c>
      <c r="AL4732">
        <f t="shared" si="501"/>
        <v>109.0625</v>
      </c>
      <c r="AM4732">
        <f t="shared" si="502"/>
        <v>2.7265625</v>
      </c>
      <c r="AN4732">
        <f t="shared" si="503"/>
        <v>27.265625</v>
      </c>
      <c r="AO4732">
        <f t="shared" si="504"/>
        <v>2.7265625000000002E-2</v>
      </c>
      <c r="AP4732">
        <f t="shared" si="505"/>
        <v>0.4</v>
      </c>
      <c r="AQ4732">
        <f>VLOOKUP(M4732,spp!A:H,8,FALSE)</f>
        <v>2.97</v>
      </c>
      <c r="AR4732" t="str">
        <f>VLOOKUP(M4732,spp!A:K,10,FALSE)</f>
        <v>Herbívoro</v>
      </c>
      <c r="AS4732" t="str">
        <f>VLOOKUP(M4732,spp!A:L,12,FALSE)</f>
        <v>LC</v>
      </c>
    </row>
    <row r="4733" spans="1:45" x14ac:dyDescent="0.3">
      <c r="A4733">
        <v>43</v>
      </c>
      <c r="B4733" t="str">
        <f>VLOOKUP($A4733,[1]Sitios!$A:$G,4,FALSE)</f>
        <v>ACMIC</v>
      </c>
      <c r="C4733" t="str">
        <f>VLOOKUP($A4733,[1]Sitios!$A:$G,5,FALSE)</f>
        <v>Isla del Coco</v>
      </c>
      <c r="D4733" s="2" t="str">
        <f>VLOOKUP($A4733,[1]Sitios!$A:$G,6,FALSE)</f>
        <v>Bahía Weston</v>
      </c>
      <c r="E4733" t="s">
        <v>985</v>
      </c>
      <c r="F4733">
        <v>1</v>
      </c>
      <c r="G4733" s="69">
        <v>41696</v>
      </c>
      <c r="H4733" s="42">
        <v>2014</v>
      </c>
      <c r="I4733" s="1" t="s">
        <v>1424</v>
      </c>
      <c r="K4733" s="66">
        <v>9</v>
      </c>
      <c r="L4733" t="str">
        <f t="shared" si="500"/>
        <v>Profundo</v>
      </c>
      <c r="M4733" s="2" t="s">
        <v>1042</v>
      </c>
      <c r="N4733" t="str">
        <f>VLOOKUP(M4733,spp!A:B,2,FALSE)</f>
        <v>Bodianus diplotaenia</v>
      </c>
      <c r="O4733">
        <f t="shared" si="499"/>
        <v>2</v>
      </c>
      <c r="P4733">
        <v>1</v>
      </c>
      <c r="U4733">
        <v>1</v>
      </c>
      <c r="AJ4733">
        <f>VLOOKUP(M4733,spp!A:C,3,FALSE)</f>
        <v>2.01E-2</v>
      </c>
      <c r="AK4733">
        <f>VLOOKUP(M4733,spp!A:D,4,FALSE)</f>
        <v>2</v>
      </c>
      <c r="AL4733">
        <f t="shared" si="501"/>
        <v>24.748124999999998</v>
      </c>
      <c r="AM4733">
        <f t="shared" si="502"/>
        <v>0.61870312499999991</v>
      </c>
      <c r="AN4733">
        <f t="shared" si="503"/>
        <v>6.1870312499999986</v>
      </c>
      <c r="AO4733">
        <f t="shared" si="504"/>
        <v>6.187031249999999E-3</v>
      </c>
      <c r="AP4733">
        <f t="shared" si="505"/>
        <v>0.04</v>
      </c>
      <c r="AQ4733">
        <f>VLOOKUP(M4733,spp!A:H,8,FALSE)</f>
        <v>3.4</v>
      </c>
      <c r="AR4733" t="str">
        <f>VLOOKUP(M4733,spp!A:K,10,FALSE)</f>
        <v>Depredador</v>
      </c>
      <c r="AS4733" t="str">
        <f>VLOOKUP(M4733,spp!A:L,12,FALSE)</f>
        <v>LC</v>
      </c>
    </row>
    <row r="4734" spans="1:45" x14ac:dyDescent="0.3">
      <c r="A4734">
        <v>43</v>
      </c>
      <c r="B4734" t="str">
        <f>VLOOKUP($A4734,[1]Sitios!$A:$G,4,FALSE)</f>
        <v>ACMIC</v>
      </c>
      <c r="C4734" t="str">
        <f>VLOOKUP($A4734,[1]Sitios!$A:$G,5,FALSE)</f>
        <v>Isla del Coco</v>
      </c>
      <c r="D4734" s="2" t="str">
        <f>VLOOKUP($A4734,[1]Sitios!$A:$G,6,FALSE)</f>
        <v>Bahía Weston</v>
      </c>
      <c r="E4734" t="s">
        <v>985</v>
      </c>
      <c r="F4734">
        <v>1</v>
      </c>
      <c r="G4734" s="69">
        <v>41696</v>
      </c>
      <c r="H4734" s="42">
        <v>2014</v>
      </c>
      <c r="I4734" s="1" t="s">
        <v>1424</v>
      </c>
      <c r="K4734" s="66">
        <v>9</v>
      </c>
      <c r="L4734" t="str">
        <f t="shared" si="500"/>
        <v>Profundo</v>
      </c>
      <c r="M4734" s="2" t="s">
        <v>1021</v>
      </c>
      <c r="N4734" t="str">
        <f>VLOOKUP(M4734,spp!A:B,2,FALSE)</f>
        <v>Johnrandallia nigrirostris</v>
      </c>
      <c r="O4734">
        <f t="shared" si="499"/>
        <v>7</v>
      </c>
      <c r="Q4734">
        <v>7</v>
      </c>
      <c r="AJ4734">
        <f>VLOOKUP(M4734,spp!A:C,3,FALSE)</f>
        <v>2</v>
      </c>
      <c r="AK4734">
        <f>VLOOKUP(M4734,spp!A:D,4,FALSE)</f>
        <v>3</v>
      </c>
      <c r="AL4734">
        <f t="shared" si="501"/>
        <v>5906.25</v>
      </c>
      <c r="AM4734">
        <f t="shared" si="502"/>
        <v>147.65625</v>
      </c>
      <c r="AN4734">
        <f t="shared" si="503"/>
        <v>1476.5625</v>
      </c>
      <c r="AO4734">
        <f t="shared" si="504"/>
        <v>1.4765625</v>
      </c>
      <c r="AP4734">
        <f t="shared" si="505"/>
        <v>0.14000000000000001</v>
      </c>
      <c r="AQ4734">
        <f>VLOOKUP(M4734,spp!A:H,8,FALSE)</f>
        <v>3</v>
      </c>
      <c r="AR4734" t="str">
        <f>VLOOKUP(M4734,spp!A:K,10,FALSE)</f>
        <v>Depredador</v>
      </c>
      <c r="AS4734" t="str">
        <f>VLOOKUP(M4734,spp!A:L,12,FALSE)</f>
        <v>LC</v>
      </c>
    </row>
    <row r="4735" spans="1:45" x14ac:dyDescent="0.3">
      <c r="A4735">
        <v>43</v>
      </c>
      <c r="B4735" t="str">
        <f>VLOOKUP($A4735,[1]Sitios!$A:$G,4,FALSE)</f>
        <v>ACMIC</v>
      </c>
      <c r="C4735" t="str">
        <f>VLOOKUP($A4735,[1]Sitios!$A:$G,5,FALSE)</f>
        <v>Isla del Coco</v>
      </c>
      <c r="D4735" s="2" t="str">
        <f>VLOOKUP($A4735,[1]Sitios!$A:$G,6,FALSE)</f>
        <v>Bahía Weston</v>
      </c>
      <c r="E4735" t="s">
        <v>985</v>
      </c>
      <c r="F4735">
        <v>1</v>
      </c>
      <c r="G4735" s="69">
        <v>41696</v>
      </c>
      <c r="H4735" s="42">
        <v>2014</v>
      </c>
      <c r="I4735" s="1" t="s">
        <v>1424</v>
      </c>
      <c r="K4735" s="66">
        <v>9</v>
      </c>
      <c r="L4735" t="str">
        <f t="shared" si="500"/>
        <v>Profundo</v>
      </c>
      <c r="M4735" s="2" t="s">
        <v>1028</v>
      </c>
      <c r="N4735" t="str">
        <f>VLOOKUP(M4735,spp!A:B,2,FALSE)</f>
        <v>Thalassoma lucasanum</v>
      </c>
      <c r="O4735">
        <f t="shared" si="499"/>
        <v>150</v>
      </c>
      <c r="P4735">
        <v>100</v>
      </c>
      <c r="Q4735">
        <v>50</v>
      </c>
      <c r="AJ4735">
        <f>VLOOKUP(M4735,spp!A:C,3,FALSE)</f>
        <v>1.261E-2</v>
      </c>
      <c r="AK4735">
        <f>VLOOKUP(M4735,spp!A:D,4,FALSE)</f>
        <v>2</v>
      </c>
      <c r="AL4735">
        <f t="shared" si="501"/>
        <v>43.346875000000004</v>
      </c>
      <c r="AM4735">
        <f t="shared" si="502"/>
        <v>1.0836718750000001</v>
      </c>
      <c r="AN4735">
        <f t="shared" si="503"/>
        <v>10.836718750000001</v>
      </c>
      <c r="AO4735">
        <f t="shared" si="504"/>
        <v>1.0836718750000002E-2</v>
      </c>
      <c r="AP4735">
        <f t="shared" si="505"/>
        <v>3</v>
      </c>
      <c r="AQ4735">
        <f>VLOOKUP(M4735,spp!A:H,8,FALSE)</f>
        <v>3.5</v>
      </c>
      <c r="AR4735" t="str">
        <f>VLOOKUP(M4735,spp!A:K,10,FALSE)</f>
        <v>Depredador</v>
      </c>
      <c r="AS4735" t="str">
        <f>VLOOKUP(M4735,spp!A:L,12,FALSE)</f>
        <v>LC</v>
      </c>
    </row>
    <row r="4736" spans="1:45" x14ac:dyDescent="0.3">
      <c r="A4736">
        <v>43</v>
      </c>
      <c r="B4736" t="str">
        <f>VLOOKUP($A4736,[1]Sitios!$A:$G,4,FALSE)</f>
        <v>ACMIC</v>
      </c>
      <c r="C4736" t="str">
        <f>VLOOKUP($A4736,[1]Sitios!$A:$G,5,FALSE)</f>
        <v>Isla del Coco</v>
      </c>
      <c r="D4736" s="2" t="str">
        <f>VLOOKUP($A4736,[1]Sitios!$A:$G,6,FALSE)</f>
        <v>Bahía Weston</v>
      </c>
      <c r="E4736" t="s">
        <v>985</v>
      </c>
      <c r="F4736">
        <v>1</v>
      </c>
      <c r="G4736" s="69">
        <v>41696</v>
      </c>
      <c r="H4736" s="42">
        <v>2014</v>
      </c>
      <c r="I4736" s="1" t="s">
        <v>1424</v>
      </c>
      <c r="K4736" s="66">
        <v>9</v>
      </c>
      <c r="L4736" t="str">
        <f t="shared" si="500"/>
        <v>Profundo</v>
      </c>
      <c r="M4736" s="2" t="s">
        <v>1080</v>
      </c>
      <c r="N4736" t="str">
        <f>VLOOKUP(M4736,spp!A:B,2,FALSE)</f>
        <v>Aulostomus chinensis</v>
      </c>
      <c r="O4736">
        <f t="shared" si="499"/>
        <v>1</v>
      </c>
      <c r="W4736">
        <v>1</v>
      </c>
      <c r="AJ4736">
        <f>VLOOKUP(M4736,spp!A:C,3,FALSE)</f>
        <v>2</v>
      </c>
      <c r="AK4736">
        <f>VLOOKUP(M4736,spp!A:D,4,FALSE)</f>
        <v>3</v>
      </c>
      <c r="AL4736">
        <f t="shared" si="501"/>
        <v>332750</v>
      </c>
      <c r="AM4736">
        <f t="shared" si="502"/>
        <v>8318.75</v>
      </c>
      <c r="AN4736">
        <f t="shared" si="503"/>
        <v>83187.5</v>
      </c>
      <c r="AO4736">
        <f t="shared" si="504"/>
        <v>83.1875</v>
      </c>
      <c r="AP4736">
        <f t="shared" si="505"/>
        <v>0.02</v>
      </c>
      <c r="AQ4736">
        <f>VLOOKUP(M4736,spp!A:H,8,FALSE)</f>
        <v>3.9</v>
      </c>
      <c r="AR4736" t="str">
        <f>VLOOKUP(M4736,spp!A:K,10,FALSE)</f>
        <v>Depredador</v>
      </c>
      <c r="AS4736" t="str">
        <f>VLOOKUP(M4736,spp!A:L,12,FALSE)</f>
        <v>NE</v>
      </c>
    </row>
    <row r="4737" spans="1:45" x14ac:dyDescent="0.3">
      <c r="A4737">
        <v>43</v>
      </c>
      <c r="B4737" t="str">
        <f>VLOOKUP($A4737,[1]Sitios!$A:$G,4,FALSE)</f>
        <v>ACMIC</v>
      </c>
      <c r="C4737" t="str">
        <f>VLOOKUP($A4737,[1]Sitios!$A:$G,5,FALSE)</f>
        <v>Isla del Coco</v>
      </c>
      <c r="D4737" s="2" t="str">
        <f>VLOOKUP($A4737,[1]Sitios!$A:$G,6,FALSE)</f>
        <v>Bahía Weston</v>
      </c>
      <c r="E4737" t="s">
        <v>985</v>
      </c>
      <c r="F4737">
        <v>1</v>
      </c>
      <c r="G4737" s="69">
        <v>41696</v>
      </c>
      <c r="H4737" s="42">
        <v>2014</v>
      </c>
      <c r="I4737" s="1" t="s">
        <v>1424</v>
      </c>
      <c r="K4737" s="66">
        <v>9</v>
      </c>
      <c r="L4737" t="str">
        <f t="shared" si="500"/>
        <v>Profundo</v>
      </c>
      <c r="M4737" s="2" t="s">
        <v>1046</v>
      </c>
      <c r="N4737" t="str">
        <f>VLOOKUP(M4737,spp!A:B,2,FALSE)</f>
        <v>Arothron meleagris</v>
      </c>
      <c r="O4737">
        <f t="shared" si="499"/>
        <v>3</v>
      </c>
      <c r="T4737">
        <v>3</v>
      </c>
      <c r="AJ4737">
        <f>VLOOKUP(M4737,spp!A:C,3,FALSE)</f>
        <v>3</v>
      </c>
      <c r="AK4737">
        <f>VLOOKUP(M4737,spp!A:D,4,FALSE)</f>
        <v>2</v>
      </c>
      <c r="AL4737">
        <f t="shared" si="501"/>
        <v>5625</v>
      </c>
      <c r="AM4737">
        <f t="shared" si="502"/>
        <v>140.625</v>
      </c>
      <c r="AN4737">
        <f t="shared" si="503"/>
        <v>1406.25</v>
      </c>
      <c r="AO4737">
        <f t="shared" si="504"/>
        <v>1.40625</v>
      </c>
      <c r="AP4737">
        <f t="shared" si="505"/>
        <v>0.06</v>
      </c>
      <c r="AQ4737">
        <f>VLOOKUP(M4737,spp!A:H,8,FALSE)</f>
        <v>3.4</v>
      </c>
      <c r="AR4737" t="str">
        <f>VLOOKUP(M4737,spp!A:K,10,FALSE)</f>
        <v>Depredador</v>
      </c>
      <c r="AS4737" t="str">
        <f>VLOOKUP(M4737,spp!A:L,12,FALSE)</f>
        <v>NE</v>
      </c>
    </row>
    <row r="4738" spans="1:45" x14ac:dyDescent="0.3">
      <c r="A4738">
        <v>43</v>
      </c>
      <c r="B4738" t="str">
        <f>VLOOKUP($A4738,[1]Sitios!$A:$G,4,FALSE)</f>
        <v>ACMIC</v>
      </c>
      <c r="C4738" t="str">
        <f>VLOOKUP($A4738,[1]Sitios!$A:$G,5,FALSE)</f>
        <v>Isla del Coco</v>
      </c>
      <c r="D4738" s="2" t="str">
        <f>VLOOKUP($A4738,[1]Sitios!$A:$G,6,FALSE)</f>
        <v>Bahía Weston</v>
      </c>
      <c r="E4738" t="s">
        <v>985</v>
      </c>
      <c r="F4738">
        <v>1</v>
      </c>
      <c r="G4738" s="69">
        <v>41696</v>
      </c>
      <c r="H4738" s="42">
        <v>2014</v>
      </c>
      <c r="I4738" s="1" t="s">
        <v>1424</v>
      </c>
      <c r="K4738" s="66">
        <v>9</v>
      </c>
      <c r="L4738" t="str">
        <f t="shared" si="500"/>
        <v>Profundo</v>
      </c>
      <c r="M4738" s="2" t="s">
        <v>1066</v>
      </c>
      <c r="N4738" t="str">
        <f>VLOOKUP(M4738,spp!A:B,2,FALSE)</f>
        <v>Caranx melampygus</v>
      </c>
      <c r="O4738">
        <f t="shared" si="499"/>
        <v>1</v>
      </c>
      <c r="U4738">
        <v>1</v>
      </c>
      <c r="AJ4738">
        <f>VLOOKUP(M4738,spp!A:C,3,FALSE)</f>
        <v>2</v>
      </c>
      <c r="AK4738">
        <f>VLOOKUP(M4738,spp!A:D,4,FALSE)</f>
        <v>2</v>
      </c>
      <c r="AL4738">
        <f t="shared" si="501"/>
        <v>2450</v>
      </c>
      <c r="AM4738">
        <f t="shared" si="502"/>
        <v>61.25</v>
      </c>
      <c r="AN4738">
        <f t="shared" si="503"/>
        <v>612.5</v>
      </c>
      <c r="AO4738">
        <f t="shared" si="504"/>
        <v>0.61250000000000004</v>
      </c>
      <c r="AP4738">
        <f t="shared" si="505"/>
        <v>0.02</v>
      </c>
      <c r="AQ4738">
        <f>VLOOKUP(M4738,spp!A:H,8,FALSE)</f>
        <v>4.5</v>
      </c>
      <c r="AR4738" t="str">
        <f>VLOOKUP(M4738,spp!A:K,10,FALSE)</f>
        <v>Depredador Tope</v>
      </c>
      <c r="AS4738" t="str">
        <f>VLOOKUP(M4738,spp!A:L,12,FALSE)</f>
        <v>NE</v>
      </c>
    </row>
    <row r="4739" spans="1:45" x14ac:dyDescent="0.3">
      <c r="A4739">
        <v>43</v>
      </c>
      <c r="B4739" t="str">
        <f>VLOOKUP($A4739,[1]Sitios!$A:$G,4,FALSE)</f>
        <v>ACMIC</v>
      </c>
      <c r="C4739" t="str">
        <f>VLOOKUP($A4739,[1]Sitios!$A:$G,5,FALSE)</f>
        <v>Isla del Coco</v>
      </c>
      <c r="D4739" s="2" t="str">
        <f>VLOOKUP($A4739,[1]Sitios!$A:$G,6,FALSE)</f>
        <v>Bahía Weston</v>
      </c>
      <c r="E4739" t="s">
        <v>985</v>
      </c>
      <c r="F4739">
        <v>2</v>
      </c>
      <c r="G4739" s="69">
        <v>41696</v>
      </c>
      <c r="H4739" s="42">
        <v>2014</v>
      </c>
      <c r="I4739" s="1" t="s">
        <v>1424</v>
      </c>
      <c r="K4739" s="66">
        <v>9</v>
      </c>
      <c r="L4739" t="str">
        <f t="shared" si="500"/>
        <v>Profundo</v>
      </c>
      <c r="M4739" s="2" t="s">
        <v>1195</v>
      </c>
      <c r="N4739" t="str">
        <f>VLOOKUP(M4739,spp!A:B,2,FALSE)</f>
        <v>Melichthys niger</v>
      </c>
      <c r="O4739">
        <f t="shared" si="499"/>
        <v>2</v>
      </c>
      <c r="T4739">
        <v>2</v>
      </c>
      <c r="AJ4739">
        <f>VLOOKUP(M4739,spp!A:C,3,FALSE)</f>
        <v>5</v>
      </c>
      <c r="AK4739">
        <f>VLOOKUP(M4739,spp!A:D,4,FALSE)</f>
        <v>3</v>
      </c>
      <c r="AL4739">
        <f t="shared" si="501"/>
        <v>156250</v>
      </c>
      <c r="AM4739">
        <f t="shared" si="502"/>
        <v>3906.25</v>
      </c>
      <c r="AN4739">
        <f t="shared" si="503"/>
        <v>39062.5</v>
      </c>
      <c r="AO4739">
        <f t="shared" si="504"/>
        <v>39.0625</v>
      </c>
      <c r="AP4739">
        <f t="shared" si="505"/>
        <v>0.04</v>
      </c>
      <c r="AQ4739">
        <f>VLOOKUP(M4739,spp!A:H,8,FALSE)</f>
        <v>2.4</v>
      </c>
      <c r="AR4739" t="str">
        <f>VLOOKUP(M4739,spp!A:K,10,FALSE)</f>
        <v>Herbívoro</v>
      </c>
      <c r="AS4739" t="str">
        <f>VLOOKUP(M4739,spp!A:L,12,FALSE)</f>
        <v>NE</v>
      </c>
    </row>
    <row r="4740" spans="1:45" x14ac:dyDescent="0.3">
      <c r="A4740">
        <v>43</v>
      </c>
      <c r="B4740" t="str">
        <f>VLOOKUP($A4740,[1]Sitios!$A:$G,4,FALSE)</f>
        <v>ACMIC</v>
      </c>
      <c r="C4740" t="str">
        <f>VLOOKUP($A4740,[1]Sitios!$A:$G,5,FALSE)</f>
        <v>Isla del Coco</v>
      </c>
      <c r="D4740" s="2" t="str">
        <f>VLOOKUP($A4740,[1]Sitios!$A:$G,6,FALSE)</f>
        <v>Bahía Weston</v>
      </c>
      <c r="E4740" t="s">
        <v>985</v>
      </c>
      <c r="F4740">
        <v>2</v>
      </c>
      <c r="G4740" s="69">
        <v>41696</v>
      </c>
      <c r="H4740" s="42">
        <v>2014</v>
      </c>
      <c r="I4740" s="1" t="s">
        <v>1424</v>
      </c>
      <c r="K4740" s="66">
        <v>9</v>
      </c>
      <c r="L4740" t="str">
        <f t="shared" si="500"/>
        <v>Profundo</v>
      </c>
      <c r="M4740" s="2" t="s">
        <v>1161</v>
      </c>
      <c r="N4740" t="str">
        <f>VLOOKUP(M4740,spp!A:B,2,FALSE)</f>
        <v>Lutjanus aratus</v>
      </c>
      <c r="O4740">
        <f t="shared" si="499"/>
        <v>1</v>
      </c>
      <c r="U4740">
        <v>1</v>
      </c>
      <c r="AJ4740">
        <f>VLOOKUP(M4740,spp!A:C,3,FALSE)</f>
        <v>1.26E-2</v>
      </c>
      <c r="AK4740">
        <f>VLOOKUP(M4740,spp!A:D,4,FALSE)</f>
        <v>3</v>
      </c>
      <c r="AL4740">
        <f t="shared" si="501"/>
        <v>540.22500000000002</v>
      </c>
      <c r="AM4740">
        <f t="shared" si="502"/>
        <v>13.505625</v>
      </c>
      <c r="AN4740">
        <f t="shared" si="503"/>
        <v>135.05625000000001</v>
      </c>
      <c r="AO4740">
        <f t="shared" si="504"/>
        <v>0.13505625000000002</v>
      </c>
      <c r="AP4740">
        <f t="shared" si="505"/>
        <v>0.02</v>
      </c>
      <c r="AQ4740">
        <f>VLOOKUP(M4740,spp!A:H,8,FALSE)</f>
        <v>4</v>
      </c>
      <c r="AR4740" t="str">
        <f>VLOOKUP(M4740,spp!A:K,10,FALSE)</f>
        <v>Depredador Tope</v>
      </c>
      <c r="AS4740" t="str">
        <f>VLOOKUP(M4740,spp!A:L,12,FALSE)</f>
        <v>LC</v>
      </c>
    </row>
    <row r="4741" spans="1:45" x14ac:dyDescent="0.3">
      <c r="A4741">
        <v>43</v>
      </c>
      <c r="B4741" t="str">
        <f>VLOOKUP($A4741,[1]Sitios!$A:$G,4,FALSE)</f>
        <v>ACMIC</v>
      </c>
      <c r="C4741" t="str">
        <f>VLOOKUP($A4741,[1]Sitios!$A:$G,5,FALSE)</f>
        <v>Isla del Coco</v>
      </c>
      <c r="D4741" s="2" t="str">
        <f>VLOOKUP($A4741,[1]Sitios!$A:$G,6,FALSE)</f>
        <v>Bahía Weston</v>
      </c>
      <c r="E4741" t="s">
        <v>985</v>
      </c>
      <c r="F4741">
        <v>2</v>
      </c>
      <c r="G4741" s="69">
        <v>41696</v>
      </c>
      <c r="H4741" s="42">
        <v>2014</v>
      </c>
      <c r="I4741" s="1" t="s">
        <v>1424</v>
      </c>
      <c r="K4741" s="66">
        <v>9</v>
      </c>
      <c r="L4741" t="str">
        <f t="shared" si="500"/>
        <v>Profundo</v>
      </c>
      <c r="M4741" s="2" t="s">
        <v>1078</v>
      </c>
      <c r="N4741" t="str">
        <f>VLOOKUP(M4741,spp!A:B,2,FALSE)</f>
        <v>Lutjanus viridis</v>
      </c>
      <c r="O4741">
        <f t="shared" si="499"/>
        <v>4</v>
      </c>
      <c r="S4741">
        <v>4</v>
      </c>
      <c r="AJ4741">
        <f>VLOOKUP(M4741,spp!A:C,3,FALSE)</f>
        <v>1.67E-2</v>
      </c>
      <c r="AK4741">
        <f>VLOOKUP(M4741,spp!A:D,4,FALSE)</f>
        <v>2</v>
      </c>
      <c r="AL4741">
        <f t="shared" si="501"/>
        <v>20.4575</v>
      </c>
      <c r="AM4741">
        <f t="shared" si="502"/>
        <v>0.51143749999999999</v>
      </c>
      <c r="AN4741">
        <f t="shared" si="503"/>
        <v>5.1143749999999999</v>
      </c>
      <c r="AO4741">
        <f t="shared" si="504"/>
        <v>5.114375E-3</v>
      </c>
      <c r="AP4741">
        <f t="shared" si="505"/>
        <v>0.08</v>
      </c>
      <c r="AQ4741">
        <f>VLOOKUP(M4741,spp!A:H,8,FALSE)</f>
        <v>4.2</v>
      </c>
      <c r="AR4741" t="str">
        <f>VLOOKUP(M4741,spp!A:K,10,FALSE)</f>
        <v>Depredador Tope</v>
      </c>
      <c r="AS4741" t="str">
        <f>VLOOKUP(M4741,spp!A:L,12,FALSE)</f>
        <v>LC</v>
      </c>
    </row>
    <row r="4742" spans="1:45" x14ac:dyDescent="0.3">
      <c r="A4742">
        <v>43</v>
      </c>
      <c r="B4742" t="str">
        <f>VLOOKUP($A4742,[1]Sitios!$A:$G,4,FALSE)</f>
        <v>ACMIC</v>
      </c>
      <c r="C4742" t="str">
        <f>VLOOKUP($A4742,[1]Sitios!$A:$G,5,FALSE)</f>
        <v>Isla del Coco</v>
      </c>
      <c r="D4742" s="2" t="str">
        <f>VLOOKUP($A4742,[1]Sitios!$A:$G,6,FALSE)</f>
        <v>Bahía Weston</v>
      </c>
      <c r="E4742" t="s">
        <v>985</v>
      </c>
      <c r="F4742">
        <v>2</v>
      </c>
      <c r="G4742" s="69">
        <v>41696</v>
      </c>
      <c r="H4742" s="42">
        <v>2014</v>
      </c>
      <c r="I4742" s="1" t="s">
        <v>1424</v>
      </c>
      <c r="K4742" s="66">
        <v>9</v>
      </c>
      <c r="L4742" t="str">
        <f t="shared" si="500"/>
        <v>Profundo</v>
      </c>
      <c r="M4742" s="2" t="s">
        <v>1064</v>
      </c>
      <c r="N4742" t="str">
        <f>VLOOKUP(M4742,spp!A:B,2,FALSE)</f>
        <v>Zanclus cornutus</v>
      </c>
      <c r="O4742">
        <f t="shared" si="499"/>
        <v>1</v>
      </c>
      <c r="R4742">
        <v>1</v>
      </c>
      <c r="AJ4742">
        <f>VLOOKUP(M4742,spp!A:C,3,FALSE)</f>
        <v>1.47E-2</v>
      </c>
      <c r="AK4742">
        <f>VLOOKUP(M4742,spp!A:D,4,FALSE)</f>
        <v>3</v>
      </c>
      <c r="AL4742">
        <f t="shared" si="501"/>
        <v>28.7109375</v>
      </c>
      <c r="AM4742">
        <f t="shared" si="502"/>
        <v>0.7177734375</v>
      </c>
      <c r="AN4742">
        <f t="shared" si="503"/>
        <v>7.177734375</v>
      </c>
      <c r="AO4742">
        <f t="shared" si="504"/>
        <v>7.1777343749999997E-3</v>
      </c>
      <c r="AP4742">
        <f t="shared" si="505"/>
        <v>0.02</v>
      </c>
      <c r="AQ4742">
        <f>VLOOKUP(M4742,spp!A:H,8,FALSE)</f>
        <v>2.9</v>
      </c>
      <c r="AR4742" t="str">
        <f>VLOOKUP(M4742,spp!A:K,10,FALSE)</f>
        <v>Herbívoro</v>
      </c>
      <c r="AS4742" t="str">
        <f>VLOOKUP(M4742,spp!A:L,12,FALSE)</f>
        <v>NE</v>
      </c>
    </row>
    <row r="4743" spans="1:45" x14ac:dyDescent="0.3">
      <c r="A4743">
        <v>43</v>
      </c>
      <c r="B4743" t="str">
        <f>VLOOKUP($A4743,[1]Sitios!$A:$G,4,FALSE)</f>
        <v>ACMIC</v>
      </c>
      <c r="C4743" t="str">
        <f>VLOOKUP($A4743,[1]Sitios!$A:$G,5,FALSE)</f>
        <v>Isla del Coco</v>
      </c>
      <c r="D4743" s="2" t="str">
        <f>VLOOKUP($A4743,[1]Sitios!$A:$G,6,FALSE)</f>
        <v>Bahía Weston</v>
      </c>
      <c r="E4743" t="s">
        <v>985</v>
      </c>
      <c r="F4743">
        <v>2</v>
      </c>
      <c r="G4743" s="69">
        <v>41696</v>
      </c>
      <c r="H4743" s="42">
        <v>2014</v>
      </c>
      <c r="I4743" s="1" t="s">
        <v>1424</v>
      </c>
      <c r="K4743" s="66">
        <v>9</v>
      </c>
      <c r="L4743" t="str">
        <f t="shared" si="500"/>
        <v>Profundo</v>
      </c>
      <c r="M4743" s="2" t="s">
        <v>1067</v>
      </c>
      <c r="N4743" t="str">
        <f>VLOOKUP(M4743,spp!A:B,2,FALSE)</f>
        <v>Acanthurus xanthopterus</v>
      </c>
      <c r="O4743">
        <f t="shared" si="499"/>
        <v>1</v>
      </c>
      <c r="U4743">
        <v>1</v>
      </c>
      <c r="AJ4743">
        <f>VLOOKUP(M4743,spp!A:C,3,FALSE)</f>
        <v>2.673E-2</v>
      </c>
      <c r="AK4743">
        <f>VLOOKUP(M4743,spp!A:D,4,FALSE)</f>
        <v>2</v>
      </c>
      <c r="AL4743">
        <f t="shared" si="501"/>
        <v>32.744250000000001</v>
      </c>
      <c r="AM4743">
        <f t="shared" si="502"/>
        <v>0.81860624999999998</v>
      </c>
      <c r="AN4743">
        <f t="shared" si="503"/>
        <v>8.1860625000000002</v>
      </c>
      <c r="AO4743">
        <f t="shared" si="504"/>
        <v>8.1860625000000006E-3</v>
      </c>
      <c r="AP4743">
        <f t="shared" si="505"/>
        <v>0.02</v>
      </c>
      <c r="AQ4743">
        <f>VLOOKUP(M4743,spp!A:H,8,FALSE)</f>
        <v>2.9</v>
      </c>
      <c r="AR4743" t="str">
        <f>VLOOKUP(M4743,spp!A:K,10,FALSE)</f>
        <v>Herbívoro</v>
      </c>
      <c r="AS4743" t="str">
        <f>VLOOKUP(M4743,spp!A:L,12,FALSE)</f>
        <v>LC</v>
      </c>
    </row>
    <row r="4744" spans="1:45" x14ac:dyDescent="0.3">
      <c r="A4744">
        <v>43</v>
      </c>
      <c r="B4744" t="str">
        <f>VLOOKUP($A4744,[1]Sitios!$A:$G,4,FALSE)</f>
        <v>ACMIC</v>
      </c>
      <c r="C4744" t="str">
        <f>VLOOKUP($A4744,[1]Sitios!$A:$G,5,FALSE)</f>
        <v>Isla del Coco</v>
      </c>
      <c r="D4744" s="2" t="str">
        <f>VLOOKUP($A4744,[1]Sitios!$A:$G,6,FALSE)</f>
        <v>Bahía Weston</v>
      </c>
      <c r="E4744" t="s">
        <v>985</v>
      </c>
      <c r="F4744">
        <v>2</v>
      </c>
      <c r="G4744" s="69">
        <v>41696</v>
      </c>
      <c r="H4744" s="42">
        <v>2014</v>
      </c>
      <c r="I4744" s="1" t="s">
        <v>1424</v>
      </c>
      <c r="K4744" s="66">
        <v>9</v>
      </c>
      <c r="L4744" t="str">
        <f t="shared" si="500"/>
        <v>Profundo</v>
      </c>
      <c r="M4744" s="2" t="s">
        <v>1066</v>
      </c>
      <c r="N4744" t="str">
        <f>VLOOKUP(M4744,spp!A:B,2,FALSE)</f>
        <v>Caranx melampygus</v>
      </c>
      <c r="O4744">
        <f t="shared" si="499"/>
        <v>2</v>
      </c>
      <c r="U4744">
        <v>1</v>
      </c>
      <c r="V4744">
        <v>1</v>
      </c>
      <c r="AJ4744">
        <f>VLOOKUP(M4744,spp!A:C,3,FALSE)</f>
        <v>2</v>
      </c>
      <c r="AK4744">
        <f>VLOOKUP(M4744,spp!A:D,4,FALSE)</f>
        <v>2</v>
      </c>
      <c r="AL4744">
        <f t="shared" si="501"/>
        <v>6500</v>
      </c>
      <c r="AM4744">
        <f t="shared" si="502"/>
        <v>162.5</v>
      </c>
      <c r="AN4744">
        <f t="shared" si="503"/>
        <v>1625</v>
      </c>
      <c r="AO4744">
        <f t="shared" si="504"/>
        <v>1.625</v>
      </c>
      <c r="AP4744">
        <f t="shared" si="505"/>
        <v>0.04</v>
      </c>
      <c r="AQ4744">
        <f>VLOOKUP(M4744,spp!A:H,8,FALSE)</f>
        <v>4.5</v>
      </c>
      <c r="AR4744" t="str">
        <f>VLOOKUP(M4744,spp!A:K,10,FALSE)</f>
        <v>Depredador Tope</v>
      </c>
      <c r="AS4744" t="str">
        <f>VLOOKUP(M4744,spp!A:L,12,FALSE)</f>
        <v>NE</v>
      </c>
    </row>
    <row r="4745" spans="1:45" x14ac:dyDescent="0.3">
      <c r="A4745">
        <v>43</v>
      </c>
      <c r="B4745" t="str">
        <f>VLOOKUP($A4745,[1]Sitios!$A:$G,4,FALSE)</f>
        <v>ACMIC</v>
      </c>
      <c r="C4745" t="str">
        <f>VLOOKUP($A4745,[1]Sitios!$A:$G,5,FALSE)</f>
        <v>Isla del Coco</v>
      </c>
      <c r="D4745" s="2" t="str">
        <f>VLOOKUP($A4745,[1]Sitios!$A:$G,6,FALSE)</f>
        <v>Bahía Weston</v>
      </c>
      <c r="E4745" t="s">
        <v>985</v>
      </c>
      <c r="F4745">
        <v>2</v>
      </c>
      <c r="G4745" s="69">
        <v>41696</v>
      </c>
      <c r="H4745" s="42">
        <v>2014</v>
      </c>
      <c r="I4745" s="1" t="s">
        <v>1424</v>
      </c>
      <c r="K4745" s="66">
        <v>9</v>
      </c>
      <c r="L4745" t="str">
        <f t="shared" si="500"/>
        <v>Profundo</v>
      </c>
      <c r="M4745" s="2" t="s">
        <v>1062</v>
      </c>
      <c r="N4745" t="str">
        <f>VLOOKUP(M4745,spp!A:B,2,FALSE)</f>
        <v>Paranthias colonus</v>
      </c>
      <c r="O4745">
        <f t="shared" si="499"/>
        <v>30</v>
      </c>
      <c r="S4745">
        <v>30</v>
      </c>
      <c r="AJ4745">
        <f>VLOOKUP(M4745,spp!A:C,3,FALSE)</f>
        <v>1.485E-2</v>
      </c>
      <c r="AK4745">
        <f>VLOOKUP(M4745,spp!A:D,4,FALSE)</f>
        <v>2</v>
      </c>
      <c r="AL4745">
        <f t="shared" si="501"/>
        <v>136.43437499999999</v>
      </c>
      <c r="AM4745">
        <f t="shared" si="502"/>
        <v>3.4108593749999998</v>
      </c>
      <c r="AN4745">
        <f t="shared" si="503"/>
        <v>34.108593749999997</v>
      </c>
      <c r="AO4745">
        <f t="shared" si="504"/>
        <v>3.4108593749999999E-2</v>
      </c>
      <c r="AP4745">
        <f t="shared" si="505"/>
        <v>0.6</v>
      </c>
      <c r="AQ4745">
        <f>VLOOKUP(M4745,spp!A:H,8,FALSE)</f>
        <v>3.8</v>
      </c>
      <c r="AR4745" t="str">
        <f>VLOOKUP(M4745,spp!A:K,10,FALSE)</f>
        <v>Planctívoro</v>
      </c>
      <c r="AS4745" t="str">
        <f>VLOOKUP(M4745,spp!A:L,12,FALSE)</f>
        <v>LC</v>
      </c>
    </row>
    <row r="4746" spans="1:45" x14ac:dyDescent="0.3">
      <c r="A4746">
        <v>43</v>
      </c>
      <c r="B4746" t="str">
        <f>VLOOKUP($A4746,[1]Sitios!$A:$G,4,FALSE)</f>
        <v>ACMIC</v>
      </c>
      <c r="C4746" t="str">
        <f>VLOOKUP($A4746,[1]Sitios!$A:$G,5,FALSE)</f>
        <v>Isla del Coco</v>
      </c>
      <c r="D4746" s="2" t="str">
        <f>VLOOKUP($A4746,[1]Sitios!$A:$G,6,FALSE)</f>
        <v>Bahía Weston</v>
      </c>
      <c r="E4746" t="s">
        <v>985</v>
      </c>
      <c r="F4746">
        <v>2</v>
      </c>
      <c r="G4746" s="69">
        <v>41696</v>
      </c>
      <c r="H4746" s="42">
        <v>2014</v>
      </c>
      <c r="I4746" s="1" t="s">
        <v>1424</v>
      </c>
      <c r="K4746" s="66">
        <v>9</v>
      </c>
      <c r="L4746" t="str">
        <f t="shared" si="500"/>
        <v>Profundo</v>
      </c>
      <c r="M4746" s="2" t="s">
        <v>1071</v>
      </c>
      <c r="N4746" t="str">
        <f>VLOOKUP(M4746,spp!A:B,2,FALSE)</f>
        <v>Anisotremus interruptus</v>
      </c>
      <c r="O4746">
        <f t="shared" si="499"/>
        <v>1</v>
      </c>
      <c r="U4746">
        <v>1</v>
      </c>
      <c r="AJ4746">
        <f>VLOOKUP(M4746,spp!A:C,3,FALSE)</f>
        <v>5</v>
      </c>
      <c r="AK4746">
        <f>VLOOKUP(M4746,spp!A:D,4,FALSE)</f>
        <v>2.91</v>
      </c>
      <c r="AL4746">
        <f t="shared" si="501"/>
        <v>155671.10687031358</v>
      </c>
      <c r="AM4746">
        <f t="shared" si="502"/>
        <v>3891.7776717578395</v>
      </c>
      <c r="AN4746">
        <f t="shared" si="503"/>
        <v>38917.776717578396</v>
      </c>
      <c r="AO4746">
        <f t="shared" si="504"/>
        <v>38.917776717578398</v>
      </c>
      <c r="AP4746">
        <f t="shared" si="505"/>
        <v>0.02</v>
      </c>
      <c r="AQ4746">
        <f>VLOOKUP(M4746,spp!A:H,8,FALSE)</f>
        <v>3.5</v>
      </c>
      <c r="AR4746" t="str">
        <f>VLOOKUP(M4746,spp!A:K,10,FALSE)</f>
        <v>Depredador</v>
      </c>
      <c r="AS4746" t="str">
        <f>VLOOKUP(M4746,spp!A:L,12,FALSE)</f>
        <v>LC</v>
      </c>
    </row>
    <row r="4747" spans="1:45" x14ac:dyDescent="0.3">
      <c r="A4747">
        <v>43</v>
      </c>
      <c r="B4747" t="str">
        <f>VLOOKUP($A4747,[1]Sitios!$A:$G,4,FALSE)</f>
        <v>ACMIC</v>
      </c>
      <c r="C4747" t="str">
        <f>VLOOKUP($A4747,[1]Sitios!$A:$G,5,FALSE)</f>
        <v>Isla del Coco</v>
      </c>
      <c r="D4747" s="2" t="str">
        <f>VLOOKUP($A4747,[1]Sitios!$A:$G,6,FALSE)</f>
        <v>Bahía Weston</v>
      </c>
      <c r="E4747" t="s">
        <v>985</v>
      </c>
      <c r="F4747">
        <v>2</v>
      </c>
      <c r="G4747" s="69">
        <v>41696</v>
      </c>
      <c r="H4747" s="42">
        <v>2014</v>
      </c>
      <c r="I4747" s="1" t="s">
        <v>1424</v>
      </c>
      <c r="K4747" s="66">
        <v>9</v>
      </c>
      <c r="L4747" t="str">
        <f t="shared" si="500"/>
        <v>Profundo</v>
      </c>
      <c r="M4747" s="2" t="s">
        <v>1040</v>
      </c>
      <c r="N4747" t="str">
        <f>VLOOKUP(M4747,spp!A:B,2,FALSE)</f>
        <v>Sufflamen verres</v>
      </c>
      <c r="O4747">
        <f t="shared" si="499"/>
        <v>1</v>
      </c>
      <c r="S4747">
        <v>1</v>
      </c>
      <c r="AJ4747">
        <f>VLOOKUP(M4747,spp!A:C,3,FALSE)</f>
        <v>2</v>
      </c>
      <c r="AK4747">
        <f>VLOOKUP(M4747,spp!A:D,4,FALSE)</f>
        <v>3</v>
      </c>
      <c r="AL4747">
        <f t="shared" si="501"/>
        <v>10718.75</v>
      </c>
      <c r="AM4747">
        <f t="shared" si="502"/>
        <v>267.96875</v>
      </c>
      <c r="AN4747">
        <f t="shared" si="503"/>
        <v>2679.6875</v>
      </c>
      <c r="AO4747">
        <f t="shared" si="504"/>
        <v>2.6796875</v>
      </c>
      <c r="AP4747">
        <f t="shared" si="505"/>
        <v>0.02</v>
      </c>
      <c r="AQ4747">
        <f>VLOOKUP(M4747,spp!A:H,8,FALSE)</f>
        <v>3.3</v>
      </c>
      <c r="AR4747" t="str">
        <f>VLOOKUP(M4747,spp!A:K,10,FALSE)</f>
        <v>Depredador</v>
      </c>
      <c r="AS4747" t="str">
        <f>VLOOKUP(M4747,spp!A:L,12,FALSE)</f>
        <v>LC</v>
      </c>
    </row>
    <row r="4748" spans="1:45" x14ac:dyDescent="0.3">
      <c r="A4748">
        <v>43</v>
      </c>
      <c r="B4748" t="str">
        <f>VLOOKUP($A4748,[1]Sitios!$A:$G,4,FALSE)</f>
        <v>ACMIC</v>
      </c>
      <c r="C4748" t="str">
        <f>VLOOKUP($A4748,[1]Sitios!$A:$G,5,FALSE)</f>
        <v>Isla del Coco</v>
      </c>
      <c r="D4748" s="2" t="str">
        <f>VLOOKUP($A4748,[1]Sitios!$A:$G,6,FALSE)</f>
        <v>Bahía Weston</v>
      </c>
      <c r="E4748" t="s">
        <v>985</v>
      </c>
      <c r="F4748">
        <v>2</v>
      </c>
      <c r="G4748" s="69">
        <v>41696</v>
      </c>
      <c r="H4748" s="42">
        <v>2014</v>
      </c>
      <c r="I4748" s="1" t="s">
        <v>1424</v>
      </c>
      <c r="K4748" s="66">
        <v>9</v>
      </c>
      <c r="L4748" t="str">
        <f t="shared" si="500"/>
        <v>Profundo</v>
      </c>
      <c r="M4748" s="2" t="s">
        <v>1033</v>
      </c>
      <c r="N4748" t="str">
        <f>VLOOKUP(M4748,spp!A:B,2,FALSE)</f>
        <v>Cephalopholis panamensis</v>
      </c>
      <c r="O4748">
        <f t="shared" si="499"/>
        <v>3</v>
      </c>
      <c r="T4748">
        <v>2</v>
      </c>
      <c r="U4748">
        <v>1</v>
      </c>
      <c r="AJ4748">
        <f>VLOOKUP(M4748,spp!A:C,3,FALSE)</f>
        <v>2</v>
      </c>
      <c r="AK4748">
        <f>VLOOKUP(M4748,spp!A:D,4,FALSE)</f>
        <v>3</v>
      </c>
      <c r="AL4748">
        <f t="shared" si="501"/>
        <v>148250</v>
      </c>
      <c r="AM4748">
        <f t="shared" si="502"/>
        <v>3706.25</v>
      </c>
      <c r="AN4748">
        <f t="shared" si="503"/>
        <v>37062.5</v>
      </c>
      <c r="AO4748">
        <f t="shared" si="504"/>
        <v>37.0625</v>
      </c>
      <c r="AP4748">
        <f t="shared" si="505"/>
        <v>0.06</v>
      </c>
      <c r="AQ4748">
        <f>VLOOKUP(M4748,spp!A:H,8,FALSE)</f>
        <v>4</v>
      </c>
      <c r="AR4748" t="str">
        <f>VLOOKUP(M4748,spp!A:K,10,FALSE)</f>
        <v>Depredador Tope</v>
      </c>
      <c r="AS4748" t="str">
        <f>VLOOKUP(M4748,spp!A:L,12,FALSE)</f>
        <v>LC</v>
      </c>
    </row>
    <row r="4749" spans="1:45" x14ac:dyDescent="0.3">
      <c r="A4749">
        <v>43</v>
      </c>
      <c r="B4749" t="str">
        <f>VLOOKUP($A4749,[1]Sitios!$A:$G,4,FALSE)</f>
        <v>ACMIC</v>
      </c>
      <c r="C4749" t="str">
        <f>VLOOKUP($A4749,[1]Sitios!$A:$G,5,FALSE)</f>
        <v>Isla del Coco</v>
      </c>
      <c r="D4749" s="2" t="str">
        <f>VLOOKUP($A4749,[1]Sitios!$A:$G,6,FALSE)</f>
        <v>Bahía Weston</v>
      </c>
      <c r="E4749" t="s">
        <v>985</v>
      </c>
      <c r="F4749">
        <v>2</v>
      </c>
      <c r="G4749" s="69">
        <v>41696</v>
      </c>
      <c r="H4749" s="42">
        <v>2014</v>
      </c>
      <c r="I4749" s="1" t="s">
        <v>1424</v>
      </c>
      <c r="K4749" s="66">
        <v>9</v>
      </c>
      <c r="L4749" t="str">
        <f t="shared" si="500"/>
        <v>Profundo</v>
      </c>
      <c r="M4749" s="2" t="s">
        <v>1049</v>
      </c>
      <c r="N4749" t="str">
        <f>VLOOKUP(M4749,spp!A:B,2,FALSE)</f>
        <v>Mulloidichthys dentatus</v>
      </c>
      <c r="O4749">
        <f t="shared" si="499"/>
        <v>1</v>
      </c>
      <c r="T4749">
        <v>1</v>
      </c>
      <c r="AJ4749">
        <f>VLOOKUP(M4749,spp!A:C,3,FALSE)</f>
        <v>1.26E-2</v>
      </c>
      <c r="AK4749">
        <f>VLOOKUP(M4749,spp!A:D,4,FALSE)</f>
        <v>3</v>
      </c>
      <c r="AL4749">
        <f t="shared" si="501"/>
        <v>196.875</v>
      </c>
      <c r="AM4749">
        <f t="shared" si="502"/>
        <v>4.921875</v>
      </c>
      <c r="AN4749">
        <f t="shared" si="503"/>
        <v>49.21875</v>
      </c>
      <c r="AO4749">
        <f t="shared" si="504"/>
        <v>4.9218749999999999E-2</v>
      </c>
      <c r="AP4749">
        <f t="shared" si="505"/>
        <v>0.02</v>
      </c>
      <c r="AQ4749">
        <f>VLOOKUP(M4749,spp!A:H,8,FALSE)</f>
        <v>3.7</v>
      </c>
      <c r="AR4749" t="str">
        <f>VLOOKUP(M4749,spp!A:K,10,FALSE)</f>
        <v>Depredador</v>
      </c>
      <c r="AS4749" t="str">
        <f>VLOOKUP(M4749,spp!A:L,12,FALSE)</f>
        <v>LC</v>
      </c>
    </row>
    <row r="4750" spans="1:45" x14ac:dyDescent="0.3">
      <c r="A4750">
        <v>43</v>
      </c>
      <c r="B4750" t="str">
        <f>VLOOKUP($A4750,[1]Sitios!$A:$G,4,FALSE)</f>
        <v>ACMIC</v>
      </c>
      <c r="C4750" t="str">
        <f>VLOOKUP($A4750,[1]Sitios!$A:$G,5,FALSE)</f>
        <v>Isla del Coco</v>
      </c>
      <c r="D4750" s="2" t="str">
        <f>VLOOKUP($A4750,[1]Sitios!$A:$G,6,FALSE)</f>
        <v>Bahía Weston</v>
      </c>
      <c r="E4750" t="s">
        <v>985</v>
      </c>
      <c r="F4750">
        <v>2</v>
      </c>
      <c r="G4750" s="69">
        <v>41696</v>
      </c>
      <c r="H4750" s="42">
        <v>2014</v>
      </c>
      <c r="I4750" s="1" t="s">
        <v>1424</v>
      </c>
      <c r="K4750" s="66">
        <v>9</v>
      </c>
      <c r="L4750" t="str">
        <f t="shared" si="500"/>
        <v>Profundo</v>
      </c>
      <c r="M4750" s="2" t="s">
        <v>1034</v>
      </c>
      <c r="N4750" t="str">
        <f>VLOOKUP(M4750,spp!A:B,2,FALSE)</f>
        <v>Acanthurus nigricans</v>
      </c>
      <c r="O4750">
        <f t="shared" si="499"/>
        <v>2</v>
      </c>
      <c r="R4750">
        <v>2</v>
      </c>
      <c r="AJ4750">
        <f>VLOOKUP(M4750,spp!A:C,3,FALSE)</f>
        <v>6</v>
      </c>
      <c r="AK4750">
        <f>VLOOKUP(M4750,spp!A:D,4,FALSE)</f>
        <v>2.669</v>
      </c>
      <c r="AL4750">
        <f t="shared" si="501"/>
        <v>10158.604927780534</v>
      </c>
      <c r="AM4750">
        <f t="shared" si="502"/>
        <v>253.96512319451335</v>
      </c>
      <c r="AN4750">
        <f t="shared" si="503"/>
        <v>2539.6512319451335</v>
      </c>
      <c r="AO4750">
        <f t="shared" si="504"/>
        <v>2.5396512319451334</v>
      </c>
      <c r="AP4750">
        <f t="shared" si="505"/>
        <v>0.04</v>
      </c>
      <c r="AQ4750">
        <f>VLOOKUP(M4750,spp!A:H,8,FALSE)</f>
        <v>2</v>
      </c>
      <c r="AR4750" t="str">
        <f>VLOOKUP(M4750,spp!A:K,10,FALSE)</f>
        <v>Herbívoro</v>
      </c>
      <c r="AS4750" t="str">
        <f>VLOOKUP(M4750,spp!A:L,12,FALSE)</f>
        <v>LC</v>
      </c>
    </row>
    <row r="4751" spans="1:45" x14ac:dyDescent="0.3">
      <c r="A4751">
        <v>43</v>
      </c>
      <c r="B4751" t="str">
        <f>VLOOKUP($A4751,[1]Sitios!$A:$G,4,FALSE)</f>
        <v>ACMIC</v>
      </c>
      <c r="C4751" t="str">
        <f>VLOOKUP($A4751,[1]Sitios!$A:$G,5,FALSE)</f>
        <v>Isla del Coco</v>
      </c>
      <c r="D4751" s="2" t="str">
        <f>VLOOKUP($A4751,[1]Sitios!$A:$G,6,FALSE)</f>
        <v>Bahía Weston</v>
      </c>
      <c r="E4751" t="s">
        <v>985</v>
      </c>
      <c r="F4751">
        <v>2</v>
      </c>
      <c r="G4751" s="69">
        <v>41696</v>
      </c>
      <c r="H4751" s="42">
        <v>2014</v>
      </c>
      <c r="I4751" s="1" t="s">
        <v>1424</v>
      </c>
      <c r="K4751" s="66">
        <v>9</v>
      </c>
      <c r="L4751" t="str">
        <f t="shared" si="500"/>
        <v>Profundo</v>
      </c>
      <c r="M4751" s="2" t="s">
        <v>1046</v>
      </c>
      <c r="N4751" t="str">
        <f>VLOOKUP(M4751,spp!A:B,2,FALSE)</f>
        <v>Arothron meleagris</v>
      </c>
      <c r="O4751">
        <f t="shared" si="499"/>
        <v>3</v>
      </c>
      <c r="R4751">
        <v>1</v>
      </c>
      <c r="S4751">
        <v>2</v>
      </c>
      <c r="AJ4751">
        <f>VLOOKUP(M4751,spp!A:C,3,FALSE)</f>
        <v>3</v>
      </c>
      <c r="AK4751">
        <f>VLOOKUP(M4751,spp!A:D,4,FALSE)</f>
        <v>2</v>
      </c>
      <c r="AL4751">
        <f t="shared" si="501"/>
        <v>2306.25</v>
      </c>
      <c r="AM4751">
        <f t="shared" si="502"/>
        <v>57.65625</v>
      </c>
      <c r="AN4751">
        <f t="shared" si="503"/>
        <v>576.5625</v>
      </c>
      <c r="AO4751">
        <f t="shared" si="504"/>
        <v>0.57656249999999998</v>
      </c>
      <c r="AP4751">
        <f t="shared" si="505"/>
        <v>0.06</v>
      </c>
      <c r="AQ4751">
        <f>VLOOKUP(M4751,spp!A:H,8,FALSE)</f>
        <v>3.4</v>
      </c>
      <c r="AR4751" t="str">
        <f>VLOOKUP(M4751,spp!A:K,10,FALSE)</f>
        <v>Depredador</v>
      </c>
      <c r="AS4751" t="str">
        <f>VLOOKUP(M4751,spp!A:L,12,FALSE)</f>
        <v>NE</v>
      </c>
    </row>
    <row r="4752" spans="1:45" x14ac:dyDescent="0.3">
      <c r="A4752">
        <v>43</v>
      </c>
      <c r="B4752" t="str">
        <f>VLOOKUP($A4752,[1]Sitios!$A:$G,4,FALSE)</f>
        <v>ACMIC</v>
      </c>
      <c r="C4752" t="str">
        <f>VLOOKUP($A4752,[1]Sitios!$A:$G,5,FALSE)</f>
        <v>Isla del Coco</v>
      </c>
      <c r="D4752" s="2" t="str">
        <f>VLOOKUP($A4752,[1]Sitios!$A:$G,6,FALSE)</f>
        <v>Bahía Weston</v>
      </c>
      <c r="E4752" t="s">
        <v>985</v>
      </c>
      <c r="F4752">
        <v>2</v>
      </c>
      <c r="G4752" s="69">
        <v>41696</v>
      </c>
      <c r="H4752" s="42">
        <v>2014</v>
      </c>
      <c r="I4752" s="1" t="s">
        <v>1424</v>
      </c>
      <c r="K4752" s="66">
        <v>9</v>
      </c>
      <c r="L4752" t="str">
        <f t="shared" si="500"/>
        <v>Profundo</v>
      </c>
      <c r="M4752" s="2" t="s">
        <v>1038</v>
      </c>
      <c r="N4752" t="str">
        <f>VLOOKUP(M4752,spp!A:B,2,FALSE)</f>
        <v>Holacanthus passer</v>
      </c>
      <c r="O4752">
        <f t="shared" si="499"/>
        <v>1</v>
      </c>
      <c r="R4752">
        <v>1</v>
      </c>
      <c r="AJ4752">
        <f>VLOOKUP(M4752,spp!A:C,3,FALSE)</f>
        <v>2</v>
      </c>
      <c r="AK4752">
        <f>VLOOKUP(M4752,spp!A:D,4,FALSE)</f>
        <v>3</v>
      </c>
      <c r="AL4752">
        <f t="shared" si="501"/>
        <v>3906.25</v>
      </c>
      <c r="AM4752">
        <f t="shared" si="502"/>
        <v>97.65625</v>
      </c>
      <c r="AN4752">
        <f t="shared" si="503"/>
        <v>976.5625</v>
      </c>
      <c r="AO4752">
        <f t="shared" si="504"/>
        <v>0.9765625</v>
      </c>
      <c r="AP4752">
        <f t="shared" si="505"/>
        <v>0.02</v>
      </c>
      <c r="AQ4752">
        <f>VLOOKUP(M4752,spp!A:H,8,FALSE)</f>
        <v>2.6</v>
      </c>
      <c r="AR4752" t="str">
        <f>VLOOKUP(M4752,spp!A:K,10,FALSE)</f>
        <v>Herbívoro</v>
      </c>
      <c r="AS4752" t="str">
        <f>VLOOKUP(M4752,spp!A:L,12,FALSE)</f>
        <v>LC</v>
      </c>
    </row>
    <row r="4753" spans="1:45" x14ac:dyDescent="0.3">
      <c r="A4753">
        <v>43</v>
      </c>
      <c r="B4753" t="str">
        <f>VLOOKUP($A4753,[1]Sitios!$A:$G,4,FALSE)</f>
        <v>ACMIC</v>
      </c>
      <c r="C4753" t="str">
        <f>VLOOKUP($A4753,[1]Sitios!$A:$G,5,FALSE)</f>
        <v>Isla del Coco</v>
      </c>
      <c r="D4753" s="2" t="str">
        <f>VLOOKUP($A4753,[1]Sitios!$A:$G,6,FALSE)</f>
        <v>Bahía Weston</v>
      </c>
      <c r="E4753" t="s">
        <v>985</v>
      </c>
      <c r="F4753">
        <v>2</v>
      </c>
      <c r="G4753" s="69">
        <v>41696</v>
      </c>
      <c r="H4753" s="42">
        <v>2014</v>
      </c>
      <c r="I4753" s="1" t="s">
        <v>1424</v>
      </c>
      <c r="K4753" s="66">
        <v>9</v>
      </c>
      <c r="L4753" t="str">
        <f t="shared" si="500"/>
        <v>Profundo</v>
      </c>
      <c r="M4753" s="2" t="s">
        <v>1042</v>
      </c>
      <c r="N4753" t="str">
        <f>VLOOKUP(M4753,spp!A:B,2,FALSE)</f>
        <v>Bodianus diplotaenia</v>
      </c>
      <c r="O4753">
        <f t="shared" si="499"/>
        <v>1</v>
      </c>
      <c r="T4753">
        <v>1</v>
      </c>
      <c r="AJ4753">
        <f>VLOOKUP(M4753,spp!A:C,3,FALSE)</f>
        <v>2.01E-2</v>
      </c>
      <c r="AK4753">
        <f>VLOOKUP(M4753,spp!A:D,4,FALSE)</f>
        <v>2</v>
      </c>
      <c r="AL4753">
        <f t="shared" si="501"/>
        <v>12.5625</v>
      </c>
      <c r="AM4753">
        <f t="shared" si="502"/>
        <v>0.31406250000000002</v>
      </c>
      <c r="AN4753">
        <f t="shared" si="503"/>
        <v>3.140625</v>
      </c>
      <c r="AO4753">
        <f t="shared" si="504"/>
        <v>3.1406250000000002E-3</v>
      </c>
      <c r="AP4753">
        <f t="shared" si="505"/>
        <v>0.02</v>
      </c>
      <c r="AQ4753">
        <f>VLOOKUP(M4753,spp!A:H,8,FALSE)</f>
        <v>3.4</v>
      </c>
      <c r="AR4753" t="str">
        <f>VLOOKUP(M4753,spp!A:K,10,FALSE)</f>
        <v>Depredador</v>
      </c>
      <c r="AS4753" t="str">
        <f>VLOOKUP(M4753,spp!A:L,12,FALSE)</f>
        <v>LC</v>
      </c>
    </row>
    <row r="4754" spans="1:45" x14ac:dyDescent="0.3">
      <c r="A4754">
        <v>43</v>
      </c>
      <c r="B4754" t="str">
        <f>VLOOKUP($A4754,[1]Sitios!$A:$G,4,FALSE)</f>
        <v>ACMIC</v>
      </c>
      <c r="C4754" t="str">
        <f>VLOOKUP($A4754,[1]Sitios!$A:$G,5,FALSE)</f>
        <v>Isla del Coco</v>
      </c>
      <c r="D4754" s="2" t="str">
        <f>VLOOKUP($A4754,[1]Sitios!$A:$G,6,FALSE)</f>
        <v>Bahía Weston</v>
      </c>
      <c r="E4754" t="s">
        <v>985</v>
      </c>
      <c r="F4754">
        <v>2</v>
      </c>
      <c r="G4754" s="69">
        <v>41696</v>
      </c>
      <c r="H4754" s="42">
        <v>2014</v>
      </c>
      <c r="I4754" s="1" t="s">
        <v>1424</v>
      </c>
      <c r="K4754" s="66">
        <v>9</v>
      </c>
      <c r="L4754" t="str">
        <f t="shared" si="500"/>
        <v>Profundo</v>
      </c>
      <c r="M4754" s="2" t="s">
        <v>1141</v>
      </c>
      <c r="N4754" t="str">
        <f>VLOOKUP(M4754,spp!A:B,2,FALSE)</f>
        <v>Halichoeres discolor</v>
      </c>
      <c r="O4754">
        <f t="shared" si="499"/>
        <v>20</v>
      </c>
      <c r="Q4754">
        <v>20</v>
      </c>
      <c r="AJ4754">
        <f>VLOOKUP(M4754,spp!A:C,3,FALSE)</f>
        <v>0.01</v>
      </c>
      <c r="AK4754">
        <f>VLOOKUP(M4754,spp!A:D,4,FALSE)</f>
        <v>3.04</v>
      </c>
      <c r="AL4754">
        <f t="shared" si="501"/>
        <v>91.456849420474356</v>
      </c>
      <c r="AM4754">
        <f t="shared" si="502"/>
        <v>2.2864212355118587</v>
      </c>
      <c r="AN4754">
        <f t="shared" si="503"/>
        <v>22.864212355118589</v>
      </c>
      <c r="AO4754">
        <f t="shared" si="504"/>
        <v>2.2864212355118589E-2</v>
      </c>
      <c r="AP4754">
        <f t="shared" si="505"/>
        <v>0.4</v>
      </c>
      <c r="AQ4754">
        <f>VLOOKUP(M4754,spp!A:H,8,FALSE)</f>
        <v>3.4</v>
      </c>
      <c r="AR4754" t="str">
        <f>VLOOKUP(M4754,spp!A:K,10,FALSE)</f>
        <v>Depredador</v>
      </c>
      <c r="AS4754" t="str">
        <f>VLOOKUP(M4754,spp!A:L,12,FALSE)</f>
        <v>VU</v>
      </c>
    </row>
    <row r="4755" spans="1:45" x14ac:dyDescent="0.3">
      <c r="A4755">
        <v>43</v>
      </c>
      <c r="B4755" t="str">
        <f>VLOOKUP($A4755,[1]Sitios!$A:$G,4,FALSE)</f>
        <v>ACMIC</v>
      </c>
      <c r="C4755" t="str">
        <f>VLOOKUP($A4755,[1]Sitios!$A:$G,5,FALSE)</f>
        <v>Isla del Coco</v>
      </c>
      <c r="D4755" s="2" t="str">
        <f>VLOOKUP($A4755,[1]Sitios!$A:$G,6,FALSE)</f>
        <v>Bahía Weston</v>
      </c>
      <c r="E4755" t="s">
        <v>985</v>
      </c>
      <c r="F4755">
        <v>2</v>
      </c>
      <c r="G4755" s="69">
        <v>41696</v>
      </c>
      <c r="H4755" s="42">
        <v>2014</v>
      </c>
      <c r="I4755" s="1" t="s">
        <v>1424</v>
      </c>
      <c r="K4755" s="66">
        <v>9</v>
      </c>
      <c r="L4755" t="str">
        <f t="shared" si="500"/>
        <v>Profundo</v>
      </c>
      <c r="M4755" s="2" t="s">
        <v>1194</v>
      </c>
      <c r="N4755" t="str">
        <f>VLOOKUP(M4755,spp!A:B,2,FALSE)</f>
        <v>Stegastes arcifrons</v>
      </c>
      <c r="O4755">
        <f t="shared" si="499"/>
        <v>20</v>
      </c>
      <c r="Q4755">
        <v>20</v>
      </c>
      <c r="AJ4755">
        <f>VLOOKUP(M4755,spp!A:C,3,FALSE)</f>
        <v>3.49E-2</v>
      </c>
      <c r="AK4755">
        <f>VLOOKUP(M4755,spp!A:D,4,FALSE)</f>
        <v>2</v>
      </c>
      <c r="AL4755">
        <f t="shared" si="501"/>
        <v>39.262500000000003</v>
      </c>
      <c r="AM4755">
        <f t="shared" si="502"/>
        <v>0.98156250000000012</v>
      </c>
      <c r="AN4755">
        <f t="shared" si="503"/>
        <v>9.8156250000000007</v>
      </c>
      <c r="AO4755">
        <f t="shared" si="504"/>
        <v>9.8156250000000014E-3</v>
      </c>
      <c r="AP4755">
        <f t="shared" si="505"/>
        <v>0.4</v>
      </c>
      <c r="AQ4755">
        <f>VLOOKUP(M4755,spp!A:H,8,FALSE)</f>
        <v>2.97</v>
      </c>
      <c r="AR4755" t="str">
        <f>VLOOKUP(M4755,spp!A:K,10,FALSE)</f>
        <v>Herbívoro</v>
      </c>
      <c r="AS4755" t="str">
        <f>VLOOKUP(M4755,spp!A:L,12,FALSE)</f>
        <v>LC</v>
      </c>
    </row>
    <row r="4756" spans="1:45" x14ac:dyDescent="0.3">
      <c r="A4756">
        <v>43</v>
      </c>
      <c r="B4756" t="str">
        <f>VLOOKUP($A4756,[1]Sitios!$A:$G,4,FALSE)</f>
        <v>ACMIC</v>
      </c>
      <c r="C4756" t="str">
        <f>VLOOKUP($A4756,[1]Sitios!$A:$G,5,FALSE)</f>
        <v>Isla del Coco</v>
      </c>
      <c r="D4756" s="2" t="str">
        <f>VLOOKUP($A4756,[1]Sitios!$A:$G,6,FALSE)</f>
        <v>Bahía Weston</v>
      </c>
      <c r="E4756" t="s">
        <v>985</v>
      </c>
      <c r="F4756">
        <v>2</v>
      </c>
      <c r="G4756" s="69">
        <v>41696</v>
      </c>
      <c r="H4756" s="42">
        <v>2014</v>
      </c>
      <c r="I4756" s="1" t="s">
        <v>1424</v>
      </c>
      <c r="K4756" s="66">
        <v>9</v>
      </c>
      <c r="L4756" t="str">
        <f t="shared" si="500"/>
        <v>Profundo</v>
      </c>
      <c r="M4756" s="2" t="s">
        <v>1145</v>
      </c>
      <c r="N4756" t="str">
        <f>VLOOKUP(M4756,spp!A:B,2,FALSE)</f>
        <v>Ctenochaetus marginatus</v>
      </c>
      <c r="O4756">
        <f t="shared" si="499"/>
        <v>3</v>
      </c>
      <c r="S4756">
        <v>3</v>
      </c>
      <c r="AJ4756">
        <f>VLOOKUP(M4756,spp!A:C,3,FALSE)</f>
        <v>0.297619048</v>
      </c>
      <c r="AK4756">
        <f>VLOOKUP(M4756,spp!A:D,4,FALSE)</f>
        <v>3</v>
      </c>
      <c r="AL4756">
        <f t="shared" si="501"/>
        <v>4785.1562561249993</v>
      </c>
      <c r="AM4756">
        <f t="shared" si="502"/>
        <v>119.62890640312499</v>
      </c>
      <c r="AN4756">
        <f t="shared" si="503"/>
        <v>1196.2890640312498</v>
      </c>
      <c r="AO4756">
        <f t="shared" si="504"/>
        <v>1.1962890640312498</v>
      </c>
      <c r="AP4756">
        <f t="shared" si="505"/>
        <v>0.06</v>
      </c>
      <c r="AQ4756">
        <f>VLOOKUP(M4756,spp!A:H,8,FALSE)</f>
        <v>2</v>
      </c>
      <c r="AR4756" t="str">
        <f>VLOOKUP(M4756,spp!A:K,10,FALSE)</f>
        <v>Herbívoro</v>
      </c>
      <c r="AS4756" t="str">
        <f>VLOOKUP(M4756,spp!A:L,12,FALSE)</f>
        <v>LC</v>
      </c>
    </row>
    <row r="4757" spans="1:45" x14ac:dyDescent="0.3">
      <c r="A4757">
        <v>43</v>
      </c>
      <c r="B4757" t="str">
        <f>VLOOKUP($A4757,[1]Sitios!$A:$G,4,FALSE)</f>
        <v>ACMIC</v>
      </c>
      <c r="C4757" t="str">
        <f>VLOOKUP($A4757,[1]Sitios!$A:$G,5,FALSE)</f>
        <v>Isla del Coco</v>
      </c>
      <c r="D4757" s="2" t="str">
        <f>VLOOKUP($A4757,[1]Sitios!$A:$G,6,FALSE)</f>
        <v>Bahía Weston</v>
      </c>
      <c r="E4757" t="s">
        <v>985</v>
      </c>
      <c r="F4757">
        <v>3</v>
      </c>
      <c r="G4757" s="69">
        <v>41696</v>
      </c>
      <c r="H4757" s="42">
        <v>2014</v>
      </c>
      <c r="I4757" s="1" t="s">
        <v>1424</v>
      </c>
      <c r="K4757" s="66">
        <v>9</v>
      </c>
      <c r="L4757" t="str">
        <f t="shared" si="500"/>
        <v>Profundo</v>
      </c>
      <c r="M4757" s="2" t="s">
        <v>1037</v>
      </c>
      <c r="N4757" t="str">
        <f>VLOOKUP(M4757,spp!A:B,2,FALSE)</f>
        <v>Prionurus laticlavius</v>
      </c>
      <c r="O4757">
        <f t="shared" si="499"/>
        <v>5</v>
      </c>
      <c r="T4757">
        <v>5</v>
      </c>
      <c r="AJ4757" t="str">
        <f>VLOOKUP(M4757,spp!A:C,3,FALSE)</f>
        <v>0.19800000000000001</v>
      </c>
      <c r="AK4757">
        <f>VLOOKUP(M4757,spp!A:D,4,FALSE)</f>
        <v>2.504</v>
      </c>
      <c r="AL4757">
        <f t="shared" si="501"/>
        <v>3133.8411312262128</v>
      </c>
      <c r="AM4757">
        <f t="shared" si="502"/>
        <v>78.346028280655318</v>
      </c>
      <c r="AN4757">
        <f t="shared" si="503"/>
        <v>783.46028280655321</v>
      </c>
      <c r="AO4757">
        <f t="shared" si="504"/>
        <v>0.78346028280655322</v>
      </c>
      <c r="AP4757">
        <f t="shared" si="505"/>
        <v>0.1</v>
      </c>
      <c r="AQ4757">
        <f>VLOOKUP(M4757,spp!A:H,8,FALSE)</f>
        <v>2.7</v>
      </c>
      <c r="AR4757" t="str">
        <f>VLOOKUP(M4757,spp!A:K,10,FALSE)</f>
        <v>Herbívoro</v>
      </c>
      <c r="AS4757" t="str">
        <f>VLOOKUP(M4757,spp!A:L,12,FALSE)</f>
        <v>LC</v>
      </c>
    </row>
    <row r="4758" spans="1:45" x14ac:dyDescent="0.3">
      <c r="A4758">
        <v>43</v>
      </c>
      <c r="B4758" t="str">
        <f>VLOOKUP($A4758,[1]Sitios!$A:$G,4,FALSE)</f>
        <v>ACMIC</v>
      </c>
      <c r="C4758" t="str">
        <f>VLOOKUP($A4758,[1]Sitios!$A:$G,5,FALSE)</f>
        <v>Isla del Coco</v>
      </c>
      <c r="D4758" s="2" t="str">
        <f>VLOOKUP($A4758,[1]Sitios!$A:$G,6,FALSE)</f>
        <v>Bahía Weston</v>
      </c>
      <c r="E4758" t="s">
        <v>985</v>
      </c>
      <c r="F4758">
        <v>3</v>
      </c>
      <c r="G4758" s="69">
        <v>41696</v>
      </c>
      <c r="H4758" s="42">
        <v>2014</v>
      </c>
      <c r="I4758" s="1" t="s">
        <v>1424</v>
      </c>
      <c r="K4758" s="66">
        <v>9</v>
      </c>
      <c r="L4758" t="str">
        <f t="shared" si="500"/>
        <v>Profundo</v>
      </c>
      <c r="M4758" s="2" t="s">
        <v>1033</v>
      </c>
      <c r="N4758" t="str">
        <f>VLOOKUP(M4758,spp!A:B,2,FALSE)</f>
        <v>Cephalopholis panamensis</v>
      </c>
      <c r="O4758">
        <f t="shared" si="499"/>
        <v>2</v>
      </c>
      <c r="U4758">
        <v>2</v>
      </c>
      <c r="AJ4758">
        <f>VLOOKUP(M4758,spp!A:C,3,FALSE)</f>
        <v>2</v>
      </c>
      <c r="AK4758">
        <f>VLOOKUP(M4758,spp!A:D,4,FALSE)</f>
        <v>3</v>
      </c>
      <c r="AL4758">
        <f t="shared" si="501"/>
        <v>171500</v>
      </c>
      <c r="AM4758">
        <f t="shared" si="502"/>
        <v>4287.5</v>
      </c>
      <c r="AN4758">
        <f t="shared" si="503"/>
        <v>42875</v>
      </c>
      <c r="AO4758">
        <f t="shared" si="504"/>
        <v>42.875</v>
      </c>
      <c r="AP4758">
        <f t="shared" si="505"/>
        <v>0.04</v>
      </c>
      <c r="AQ4758">
        <f>VLOOKUP(M4758,spp!A:H,8,FALSE)</f>
        <v>4</v>
      </c>
      <c r="AR4758" t="str">
        <f>VLOOKUP(M4758,spp!A:K,10,FALSE)</f>
        <v>Depredador Tope</v>
      </c>
      <c r="AS4758" t="str">
        <f>VLOOKUP(M4758,spp!A:L,12,FALSE)</f>
        <v>LC</v>
      </c>
    </row>
    <row r="4759" spans="1:45" x14ac:dyDescent="0.3">
      <c r="A4759">
        <v>43</v>
      </c>
      <c r="B4759" t="str">
        <f>VLOOKUP($A4759,[1]Sitios!$A:$G,4,FALSE)</f>
        <v>ACMIC</v>
      </c>
      <c r="C4759" t="str">
        <f>VLOOKUP($A4759,[1]Sitios!$A:$G,5,FALSE)</f>
        <v>Isla del Coco</v>
      </c>
      <c r="D4759" s="2" t="str">
        <f>VLOOKUP($A4759,[1]Sitios!$A:$G,6,FALSE)</f>
        <v>Bahía Weston</v>
      </c>
      <c r="E4759" t="s">
        <v>985</v>
      </c>
      <c r="F4759">
        <v>3</v>
      </c>
      <c r="G4759" s="69">
        <v>41696</v>
      </c>
      <c r="H4759" s="42">
        <v>2014</v>
      </c>
      <c r="I4759" s="1" t="s">
        <v>1424</v>
      </c>
      <c r="K4759" s="66">
        <v>9</v>
      </c>
      <c r="L4759" t="str">
        <f t="shared" si="500"/>
        <v>Profundo</v>
      </c>
      <c r="M4759" s="2" t="s">
        <v>1047</v>
      </c>
      <c r="N4759" t="str">
        <f>VLOOKUP(M4759,spp!A:B,2,FALSE)</f>
        <v>Scarus rubroviolaceus</v>
      </c>
      <c r="O4759">
        <f t="shared" si="499"/>
        <v>4</v>
      </c>
      <c r="U4759">
        <v>1</v>
      </c>
      <c r="V4759">
        <v>3</v>
      </c>
      <c r="AJ4759">
        <f>VLOOKUP(M4759,spp!A:C,3,FALSE)</f>
        <v>1</v>
      </c>
      <c r="AK4759">
        <f>VLOOKUP(M4759,spp!A:D,4,FALSE)</f>
        <v>3.109</v>
      </c>
      <c r="AL4759">
        <f t="shared" si="501"/>
        <v>477130.07060773927</v>
      </c>
      <c r="AM4759">
        <f t="shared" si="502"/>
        <v>11928.251765193481</v>
      </c>
      <c r="AN4759">
        <f t="shared" si="503"/>
        <v>119282.51765193482</v>
      </c>
      <c r="AO4759">
        <f t="shared" si="504"/>
        <v>119.28251765193481</v>
      </c>
      <c r="AP4759">
        <f t="shared" si="505"/>
        <v>0.08</v>
      </c>
      <c r="AQ4759">
        <f>VLOOKUP(M4759,spp!A:H,8,FALSE)</f>
        <v>2</v>
      </c>
      <c r="AR4759" t="str">
        <f>VLOOKUP(M4759,spp!A:K,10,FALSE)</f>
        <v>Herbívoro</v>
      </c>
      <c r="AS4759" t="str">
        <f>VLOOKUP(M4759,spp!A:L,12,FALSE)</f>
        <v>LC</v>
      </c>
    </row>
    <row r="4760" spans="1:45" x14ac:dyDescent="0.3">
      <c r="A4760">
        <v>43</v>
      </c>
      <c r="B4760" t="str">
        <f>VLOOKUP($A4760,[1]Sitios!$A:$G,4,FALSE)</f>
        <v>ACMIC</v>
      </c>
      <c r="C4760" t="str">
        <f>VLOOKUP($A4760,[1]Sitios!$A:$G,5,FALSE)</f>
        <v>Isla del Coco</v>
      </c>
      <c r="D4760" s="2" t="str">
        <f>VLOOKUP($A4760,[1]Sitios!$A:$G,6,FALSE)</f>
        <v>Bahía Weston</v>
      </c>
      <c r="E4760" t="s">
        <v>985</v>
      </c>
      <c r="F4760">
        <v>3</v>
      </c>
      <c r="G4760" s="69">
        <v>41696</v>
      </c>
      <c r="H4760" s="42">
        <v>2014</v>
      </c>
      <c r="I4760" s="1" t="s">
        <v>1424</v>
      </c>
      <c r="K4760" s="66">
        <v>9</v>
      </c>
      <c r="L4760" t="str">
        <f t="shared" si="500"/>
        <v>Profundo</v>
      </c>
      <c r="M4760" s="2" t="s">
        <v>1078</v>
      </c>
      <c r="N4760" t="str">
        <f>VLOOKUP(M4760,spp!A:B,2,FALSE)</f>
        <v>Lutjanus viridis</v>
      </c>
      <c r="O4760">
        <f t="shared" si="499"/>
        <v>4</v>
      </c>
      <c r="S4760">
        <v>4</v>
      </c>
      <c r="AJ4760">
        <f>VLOOKUP(M4760,spp!A:C,3,FALSE)</f>
        <v>1.67E-2</v>
      </c>
      <c r="AK4760">
        <f>VLOOKUP(M4760,spp!A:D,4,FALSE)</f>
        <v>2</v>
      </c>
      <c r="AL4760">
        <f t="shared" si="501"/>
        <v>20.4575</v>
      </c>
      <c r="AM4760">
        <f t="shared" si="502"/>
        <v>0.51143749999999999</v>
      </c>
      <c r="AN4760">
        <f t="shared" si="503"/>
        <v>5.1143749999999999</v>
      </c>
      <c r="AO4760">
        <f t="shared" si="504"/>
        <v>5.114375E-3</v>
      </c>
      <c r="AP4760">
        <f t="shared" si="505"/>
        <v>0.08</v>
      </c>
      <c r="AQ4760">
        <f>VLOOKUP(M4760,spp!A:H,8,FALSE)</f>
        <v>4.2</v>
      </c>
      <c r="AR4760" t="str">
        <f>VLOOKUP(M4760,spp!A:K,10,FALSE)</f>
        <v>Depredador Tope</v>
      </c>
      <c r="AS4760" t="str">
        <f>VLOOKUP(M4760,spp!A:L,12,FALSE)</f>
        <v>LC</v>
      </c>
    </row>
    <row r="4761" spans="1:45" x14ac:dyDescent="0.3">
      <c r="A4761">
        <v>43</v>
      </c>
      <c r="B4761" t="str">
        <f>VLOOKUP($A4761,[1]Sitios!$A:$G,4,FALSE)</f>
        <v>ACMIC</v>
      </c>
      <c r="C4761" t="str">
        <f>VLOOKUP($A4761,[1]Sitios!$A:$G,5,FALSE)</f>
        <v>Isla del Coco</v>
      </c>
      <c r="D4761" s="2" t="str">
        <f>VLOOKUP($A4761,[1]Sitios!$A:$G,6,FALSE)</f>
        <v>Bahía Weston</v>
      </c>
      <c r="E4761" t="s">
        <v>985</v>
      </c>
      <c r="F4761">
        <v>3</v>
      </c>
      <c r="G4761" s="69">
        <v>41696</v>
      </c>
      <c r="H4761" s="42">
        <v>2014</v>
      </c>
      <c r="I4761" s="1" t="s">
        <v>1424</v>
      </c>
      <c r="K4761" s="66">
        <v>9</v>
      </c>
      <c r="L4761" t="str">
        <f t="shared" si="500"/>
        <v>Profundo</v>
      </c>
      <c r="M4761" s="2" t="s">
        <v>1080</v>
      </c>
      <c r="N4761" t="str">
        <f>VLOOKUP(M4761,spp!A:B,2,FALSE)</f>
        <v>Aulostomus chinensis</v>
      </c>
      <c r="O4761">
        <f t="shared" si="499"/>
        <v>1</v>
      </c>
      <c r="W4761">
        <v>1</v>
      </c>
      <c r="AJ4761">
        <f>VLOOKUP(M4761,spp!A:C,3,FALSE)</f>
        <v>2</v>
      </c>
      <c r="AK4761">
        <f>VLOOKUP(M4761,spp!A:D,4,FALSE)</f>
        <v>3</v>
      </c>
      <c r="AL4761">
        <f t="shared" si="501"/>
        <v>332750</v>
      </c>
      <c r="AM4761">
        <f t="shared" si="502"/>
        <v>8318.75</v>
      </c>
      <c r="AN4761">
        <f t="shared" si="503"/>
        <v>83187.5</v>
      </c>
      <c r="AO4761">
        <f t="shared" si="504"/>
        <v>83.1875</v>
      </c>
      <c r="AP4761">
        <f t="shared" si="505"/>
        <v>0.02</v>
      </c>
      <c r="AQ4761">
        <f>VLOOKUP(M4761,spp!A:H,8,FALSE)</f>
        <v>3.9</v>
      </c>
      <c r="AR4761" t="str">
        <f>VLOOKUP(M4761,spp!A:K,10,FALSE)</f>
        <v>Depredador</v>
      </c>
      <c r="AS4761" t="str">
        <f>VLOOKUP(M4761,spp!A:L,12,FALSE)</f>
        <v>NE</v>
      </c>
    </row>
    <row r="4762" spans="1:45" x14ac:dyDescent="0.3">
      <c r="A4762">
        <v>43</v>
      </c>
      <c r="B4762" t="str">
        <f>VLOOKUP($A4762,[1]Sitios!$A:$G,4,FALSE)</f>
        <v>ACMIC</v>
      </c>
      <c r="C4762" t="str">
        <f>VLOOKUP($A4762,[1]Sitios!$A:$G,5,FALSE)</f>
        <v>Isla del Coco</v>
      </c>
      <c r="D4762" s="2" t="str">
        <f>VLOOKUP($A4762,[1]Sitios!$A:$G,6,FALSE)</f>
        <v>Bahía Weston</v>
      </c>
      <c r="E4762" t="s">
        <v>985</v>
      </c>
      <c r="F4762">
        <v>3</v>
      </c>
      <c r="G4762" s="69">
        <v>41696</v>
      </c>
      <c r="H4762" s="42">
        <v>2014</v>
      </c>
      <c r="I4762" s="1" t="s">
        <v>1424</v>
      </c>
      <c r="K4762" s="66">
        <v>9</v>
      </c>
      <c r="L4762" t="str">
        <f t="shared" si="500"/>
        <v>Profundo</v>
      </c>
      <c r="M4762" s="2" t="s">
        <v>1021</v>
      </c>
      <c r="N4762" t="str">
        <f>VLOOKUP(M4762,spp!A:B,2,FALSE)</f>
        <v>Johnrandallia nigrirostris</v>
      </c>
      <c r="O4762">
        <f t="shared" si="499"/>
        <v>2</v>
      </c>
      <c r="Q4762">
        <v>2</v>
      </c>
      <c r="AJ4762">
        <f>VLOOKUP(M4762,spp!A:C,3,FALSE)</f>
        <v>2</v>
      </c>
      <c r="AK4762">
        <f>VLOOKUP(M4762,spp!A:D,4,FALSE)</f>
        <v>3</v>
      </c>
      <c r="AL4762">
        <f t="shared" si="501"/>
        <v>1687.5</v>
      </c>
      <c r="AM4762">
        <f t="shared" si="502"/>
        <v>42.1875</v>
      </c>
      <c r="AN4762">
        <f t="shared" si="503"/>
        <v>421.875</v>
      </c>
      <c r="AO4762">
        <f t="shared" si="504"/>
        <v>0.421875</v>
      </c>
      <c r="AP4762">
        <f t="shared" si="505"/>
        <v>0.04</v>
      </c>
      <c r="AQ4762">
        <f>VLOOKUP(M4762,spp!A:H,8,FALSE)</f>
        <v>3</v>
      </c>
      <c r="AR4762" t="str">
        <f>VLOOKUP(M4762,spp!A:K,10,FALSE)</f>
        <v>Depredador</v>
      </c>
      <c r="AS4762" t="str">
        <f>VLOOKUP(M4762,spp!A:L,12,FALSE)</f>
        <v>LC</v>
      </c>
    </row>
    <row r="4763" spans="1:45" x14ac:dyDescent="0.3">
      <c r="A4763">
        <v>43</v>
      </c>
      <c r="B4763" t="str">
        <f>VLOOKUP($A4763,[1]Sitios!$A:$G,4,FALSE)</f>
        <v>ACMIC</v>
      </c>
      <c r="C4763" t="str">
        <f>VLOOKUP($A4763,[1]Sitios!$A:$G,5,FALSE)</f>
        <v>Isla del Coco</v>
      </c>
      <c r="D4763" s="2" t="str">
        <f>VLOOKUP($A4763,[1]Sitios!$A:$G,6,FALSE)</f>
        <v>Bahía Weston</v>
      </c>
      <c r="E4763" t="s">
        <v>985</v>
      </c>
      <c r="F4763">
        <v>3</v>
      </c>
      <c r="G4763" s="69">
        <v>41696</v>
      </c>
      <c r="H4763" s="42">
        <v>2014</v>
      </c>
      <c r="I4763" s="1" t="s">
        <v>1424</v>
      </c>
      <c r="K4763" s="66">
        <v>9</v>
      </c>
      <c r="L4763" t="str">
        <f t="shared" si="500"/>
        <v>Profundo</v>
      </c>
      <c r="M4763" s="2" t="s">
        <v>1028</v>
      </c>
      <c r="N4763" t="str">
        <f>VLOOKUP(M4763,spp!A:B,2,FALSE)</f>
        <v>Thalassoma lucasanum</v>
      </c>
      <c r="O4763">
        <f t="shared" si="499"/>
        <v>4</v>
      </c>
      <c r="P4763">
        <v>4</v>
      </c>
      <c r="AJ4763">
        <f>VLOOKUP(M4763,spp!A:C,3,FALSE)</f>
        <v>1.261E-2</v>
      </c>
      <c r="AK4763">
        <f>VLOOKUP(M4763,spp!A:D,4,FALSE)</f>
        <v>2</v>
      </c>
      <c r="AL4763">
        <f t="shared" si="501"/>
        <v>0.31524999999999997</v>
      </c>
      <c r="AM4763">
        <f t="shared" si="502"/>
        <v>7.8812499999999994E-3</v>
      </c>
      <c r="AN4763">
        <f t="shared" si="503"/>
        <v>7.8812499999999994E-2</v>
      </c>
      <c r="AO4763">
        <f t="shared" si="504"/>
        <v>7.8812499999999998E-5</v>
      </c>
      <c r="AP4763">
        <f t="shared" si="505"/>
        <v>0.08</v>
      </c>
      <c r="AQ4763">
        <f>VLOOKUP(M4763,spp!A:H,8,FALSE)</f>
        <v>3.5</v>
      </c>
      <c r="AR4763" t="str">
        <f>VLOOKUP(M4763,spp!A:K,10,FALSE)</f>
        <v>Depredador</v>
      </c>
      <c r="AS4763" t="str">
        <f>VLOOKUP(M4763,spp!A:L,12,FALSE)</f>
        <v>LC</v>
      </c>
    </row>
    <row r="4764" spans="1:45" x14ac:dyDescent="0.3">
      <c r="A4764">
        <v>43</v>
      </c>
      <c r="B4764" t="str">
        <f>VLOOKUP($A4764,[1]Sitios!$A:$G,4,FALSE)</f>
        <v>ACMIC</v>
      </c>
      <c r="C4764" t="str">
        <f>VLOOKUP($A4764,[1]Sitios!$A:$G,5,FALSE)</f>
        <v>Isla del Coco</v>
      </c>
      <c r="D4764" s="2" t="str">
        <f>VLOOKUP($A4764,[1]Sitios!$A:$G,6,FALSE)</f>
        <v>Bahía Weston</v>
      </c>
      <c r="E4764" t="s">
        <v>985</v>
      </c>
      <c r="F4764">
        <v>3</v>
      </c>
      <c r="G4764" s="69">
        <v>41696</v>
      </c>
      <c r="H4764" s="42">
        <v>2014</v>
      </c>
      <c r="I4764" s="1" t="s">
        <v>1424</v>
      </c>
      <c r="K4764" s="66">
        <v>9</v>
      </c>
      <c r="L4764" t="str">
        <f t="shared" si="500"/>
        <v>Profundo</v>
      </c>
      <c r="M4764" s="2" t="s">
        <v>1076</v>
      </c>
      <c r="N4764" t="str">
        <f>VLOOKUP(M4764,spp!A:B,2,FALSE)</f>
        <v>Acanthurus triostegus</v>
      </c>
      <c r="O4764">
        <f t="shared" ref="O4764:O4827" si="506">+SUM(P4764:AF4764)</f>
        <v>200</v>
      </c>
      <c r="R4764">
        <v>200</v>
      </c>
      <c r="AJ4764">
        <f>VLOOKUP(M4764,spp!A:C,3,FALSE)</f>
        <v>8</v>
      </c>
      <c r="AK4764">
        <f>VLOOKUP(M4764,spp!A:D,4,FALSE)</f>
        <v>2.57</v>
      </c>
      <c r="AL4764">
        <f t="shared" si="501"/>
        <v>1054820.8753723954</v>
      </c>
      <c r="AM4764">
        <f t="shared" si="502"/>
        <v>26370.521884309885</v>
      </c>
      <c r="AN4764">
        <f t="shared" si="503"/>
        <v>263705.21884309885</v>
      </c>
      <c r="AO4764">
        <f t="shared" si="504"/>
        <v>263.70521884309886</v>
      </c>
      <c r="AP4764">
        <f t="shared" si="505"/>
        <v>4</v>
      </c>
      <c r="AQ4764">
        <f>VLOOKUP(M4764,spp!A:H,8,FALSE)</f>
        <v>2.8</v>
      </c>
      <c r="AR4764" t="str">
        <f>VLOOKUP(M4764,spp!A:K,10,FALSE)</f>
        <v>Herbívoro</v>
      </c>
      <c r="AS4764" t="str">
        <f>VLOOKUP(M4764,spp!A:L,12,FALSE)</f>
        <v>LC</v>
      </c>
    </row>
    <row r="4765" spans="1:45" x14ac:dyDescent="0.3">
      <c r="A4765">
        <v>43</v>
      </c>
      <c r="B4765" t="str">
        <f>VLOOKUP($A4765,[1]Sitios!$A:$G,4,FALSE)</f>
        <v>ACMIC</v>
      </c>
      <c r="C4765" t="str">
        <f>VLOOKUP($A4765,[1]Sitios!$A:$G,5,FALSE)</f>
        <v>Isla del Coco</v>
      </c>
      <c r="D4765" s="2" t="str">
        <f>VLOOKUP($A4765,[1]Sitios!$A:$G,6,FALSE)</f>
        <v>Bahía Weston</v>
      </c>
      <c r="E4765" t="s">
        <v>985</v>
      </c>
      <c r="F4765">
        <v>3</v>
      </c>
      <c r="G4765" s="69">
        <v>41696</v>
      </c>
      <c r="H4765" s="42">
        <v>2014</v>
      </c>
      <c r="I4765" s="1" t="s">
        <v>1424</v>
      </c>
      <c r="K4765" s="66">
        <v>9</v>
      </c>
      <c r="L4765" t="str">
        <f t="shared" si="500"/>
        <v>Profundo</v>
      </c>
      <c r="M4765" s="2" t="s">
        <v>1038</v>
      </c>
      <c r="N4765" t="str">
        <f>VLOOKUP(M4765,spp!A:B,2,FALSE)</f>
        <v>Holacanthus passer</v>
      </c>
      <c r="O4765">
        <f t="shared" si="506"/>
        <v>1</v>
      </c>
      <c r="T4765">
        <v>1</v>
      </c>
      <c r="AJ4765">
        <f>VLOOKUP(M4765,spp!A:C,3,FALSE)</f>
        <v>2</v>
      </c>
      <c r="AK4765">
        <f>VLOOKUP(M4765,spp!A:D,4,FALSE)</f>
        <v>3</v>
      </c>
      <c r="AL4765">
        <f t="shared" si="501"/>
        <v>31250</v>
      </c>
      <c r="AM4765">
        <f t="shared" si="502"/>
        <v>781.25</v>
      </c>
      <c r="AN4765">
        <f t="shared" si="503"/>
        <v>7812.5</v>
      </c>
      <c r="AO4765">
        <f t="shared" si="504"/>
        <v>7.8125</v>
      </c>
      <c r="AP4765">
        <f t="shared" si="505"/>
        <v>0.02</v>
      </c>
      <c r="AQ4765">
        <f>VLOOKUP(M4765,spp!A:H,8,FALSE)</f>
        <v>2.6</v>
      </c>
      <c r="AR4765" t="str">
        <f>VLOOKUP(M4765,spp!A:K,10,FALSE)</f>
        <v>Herbívoro</v>
      </c>
      <c r="AS4765" t="str">
        <f>VLOOKUP(M4765,spp!A:L,12,FALSE)</f>
        <v>LC</v>
      </c>
    </row>
    <row r="4766" spans="1:45" x14ac:dyDescent="0.3">
      <c r="A4766">
        <v>43</v>
      </c>
      <c r="B4766" t="str">
        <f>VLOOKUP($A4766,[1]Sitios!$A:$G,4,FALSE)</f>
        <v>ACMIC</v>
      </c>
      <c r="C4766" t="str">
        <f>VLOOKUP($A4766,[1]Sitios!$A:$G,5,FALSE)</f>
        <v>Isla del Coco</v>
      </c>
      <c r="D4766" s="2" t="str">
        <f>VLOOKUP($A4766,[1]Sitios!$A:$G,6,FALSE)</f>
        <v>Bahía Weston</v>
      </c>
      <c r="E4766" t="s">
        <v>985</v>
      </c>
      <c r="F4766">
        <v>3</v>
      </c>
      <c r="G4766" s="69">
        <v>41696</v>
      </c>
      <c r="H4766" s="42">
        <v>2014</v>
      </c>
      <c r="I4766" s="1" t="s">
        <v>1424</v>
      </c>
      <c r="K4766" s="66">
        <v>9</v>
      </c>
      <c r="L4766" t="str">
        <f t="shared" si="500"/>
        <v>Profundo</v>
      </c>
      <c r="M4766" s="2" t="s">
        <v>1062</v>
      </c>
      <c r="N4766" t="str">
        <f>VLOOKUP(M4766,spp!A:B,2,FALSE)</f>
        <v>Paranthias colonus</v>
      </c>
      <c r="O4766">
        <f t="shared" si="506"/>
        <v>50</v>
      </c>
      <c r="S4766">
        <v>50</v>
      </c>
      <c r="AJ4766">
        <f>VLOOKUP(M4766,spp!A:C,3,FALSE)</f>
        <v>1.485E-2</v>
      </c>
      <c r="AK4766">
        <f>VLOOKUP(M4766,spp!A:D,4,FALSE)</f>
        <v>2</v>
      </c>
      <c r="AL4766">
        <f t="shared" si="501"/>
        <v>227.390625</v>
      </c>
      <c r="AM4766">
        <f t="shared" si="502"/>
        <v>5.6847656249999998</v>
      </c>
      <c r="AN4766">
        <f t="shared" si="503"/>
        <v>56.84765625</v>
      </c>
      <c r="AO4766">
        <f t="shared" si="504"/>
        <v>5.6847656250000003E-2</v>
      </c>
      <c r="AP4766">
        <f t="shared" si="505"/>
        <v>1</v>
      </c>
      <c r="AQ4766">
        <f>VLOOKUP(M4766,spp!A:H,8,FALSE)</f>
        <v>3.8</v>
      </c>
      <c r="AR4766" t="str">
        <f>VLOOKUP(M4766,spp!A:K,10,FALSE)</f>
        <v>Planctívoro</v>
      </c>
      <c r="AS4766" t="str">
        <f>VLOOKUP(M4766,spp!A:L,12,FALSE)</f>
        <v>LC</v>
      </c>
    </row>
    <row r="4767" spans="1:45" x14ac:dyDescent="0.3">
      <c r="A4767">
        <v>43</v>
      </c>
      <c r="B4767" t="str">
        <f>VLOOKUP($A4767,[1]Sitios!$A:$G,4,FALSE)</f>
        <v>ACMIC</v>
      </c>
      <c r="C4767" t="str">
        <f>VLOOKUP($A4767,[1]Sitios!$A:$G,5,FALSE)</f>
        <v>Isla del Coco</v>
      </c>
      <c r="D4767" s="2" t="str">
        <f>VLOOKUP($A4767,[1]Sitios!$A:$G,6,FALSE)</f>
        <v>Bahía Weston</v>
      </c>
      <c r="E4767" t="s">
        <v>985</v>
      </c>
      <c r="F4767">
        <v>3</v>
      </c>
      <c r="G4767" s="69">
        <v>41696</v>
      </c>
      <c r="H4767" s="42">
        <v>2014</v>
      </c>
      <c r="I4767" s="1" t="s">
        <v>1424</v>
      </c>
      <c r="K4767" s="66">
        <v>9</v>
      </c>
      <c r="L4767" t="str">
        <f t="shared" si="500"/>
        <v>Profundo</v>
      </c>
      <c r="M4767" s="2" t="s">
        <v>1081</v>
      </c>
      <c r="N4767" t="str">
        <f>VLOOKUP(M4767,spp!A:B,2,FALSE)</f>
        <v>Triaenodon obesus</v>
      </c>
      <c r="O4767">
        <f t="shared" si="506"/>
        <v>1</v>
      </c>
      <c r="AA4767">
        <v>1</v>
      </c>
      <c r="AJ4767">
        <f>VLOOKUP(M4767,spp!A:C,3,FALSE)</f>
        <v>1.5E-3</v>
      </c>
      <c r="AK4767">
        <f>VLOOKUP(M4767,spp!A:D,4,FALSE)</f>
        <v>3</v>
      </c>
      <c r="AL4767">
        <f t="shared" si="501"/>
        <v>1286.0625</v>
      </c>
      <c r="AM4767">
        <f t="shared" si="502"/>
        <v>32.151562499999997</v>
      </c>
      <c r="AN4767">
        <f t="shared" si="503"/>
        <v>321.515625</v>
      </c>
      <c r="AO4767">
        <f t="shared" si="504"/>
        <v>0.32151562500000003</v>
      </c>
      <c r="AP4767">
        <f t="shared" si="505"/>
        <v>0.02</v>
      </c>
      <c r="AQ4767">
        <f>VLOOKUP(M4767,spp!A:H,8,FALSE)</f>
        <v>4.2</v>
      </c>
      <c r="AR4767" t="str">
        <f>VLOOKUP(M4767,spp!A:K,10,FALSE)</f>
        <v>Depredador Tope</v>
      </c>
      <c r="AS4767" t="str">
        <f>VLOOKUP(M4767,spp!A:L,12,FALSE)</f>
        <v>NT</v>
      </c>
    </row>
    <row r="4768" spans="1:45" x14ac:dyDescent="0.3">
      <c r="A4768">
        <v>43</v>
      </c>
      <c r="B4768" t="str">
        <f>VLOOKUP($A4768,[1]Sitios!$A:$G,4,FALSE)</f>
        <v>ACMIC</v>
      </c>
      <c r="C4768" t="str">
        <f>VLOOKUP($A4768,[1]Sitios!$A:$G,5,FALSE)</f>
        <v>Isla del Coco</v>
      </c>
      <c r="D4768" s="2" t="str">
        <f>VLOOKUP($A4768,[1]Sitios!$A:$G,6,FALSE)</f>
        <v>Bahía Weston</v>
      </c>
      <c r="E4768" t="s">
        <v>985</v>
      </c>
      <c r="F4768">
        <v>3</v>
      </c>
      <c r="G4768" s="69">
        <v>41696</v>
      </c>
      <c r="H4768" s="42">
        <v>2014</v>
      </c>
      <c r="I4768" s="1" t="s">
        <v>1424</v>
      </c>
      <c r="K4768" s="66">
        <v>9</v>
      </c>
      <c r="L4768" t="str">
        <f t="shared" si="500"/>
        <v>Profundo</v>
      </c>
      <c r="M4768" s="2" t="s">
        <v>1194</v>
      </c>
      <c r="N4768" t="str">
        <f>VLOOKUP(M4768,spp!A:B,2,FALSE)</f>
        <v>Stegastes arcifrons</v>
      </c>
      <c r="O4768">
        <f t="shared" si="506"/>
        <v>20</v>
      </c>
      <c r="Q4768">
        <v>20</v>
      </c>
      <c r="AJ4768">
        <f>VLOOKUP(M4768,spp!A:C,3,FALSE)</f>
        <v>3.49E-2</v>
      </c>
      <c r="AK4768">
        <f>VLOOKUP(M4768,spp!A:D,4,FALSE)</f>
        <v>2</v>
      </c>
      <c r="AL4768">
        <f t="shared" si="501"/>
        <v>39.262500000000003</v>
      </c>
      <c r="AM4768">
        <f t="shared" si="502"/>
        <v>0.98156250000000012</v>
      </c>
      <c r="AN4768">
        <f t="shared" si="503"/>
        <v>9.8156250000000007</v>
      </c>
      <c r="AO4768">
        <f t="shared" si="504"/>
        <v>9.8156250000000014E-3</v>
      </c>
      <c r="AP4768">
        <f t="shared" si="505"/>
        <v>0.4</v>
      </c>
      <c r="AQ4768">
        <f>VLOOKUP(M4768,spp!A:H,8,FALSE)</f>
        <v>2.97</v>
      </c>
      <c r="AR4768" t="str">
        <f>VLOOKUP(M4768,spp!A:K,10,FALSE)</f>
        <v>Herbívoro</v>
      </c>
      <c r="AS4768" t="str">
        <f>VLOOKUP(M4768,spp!A:L,12,FALSE)</f>
        <v>LC</v>
      </c>
    </row>
    <row r="4769" spans="1:45" x14ac:dyDescent="0.3">
      <c r="A4769">
        <v>43</v>
      </c>
      <c r="B4769" t="str">
        <f>VLOOKUP($A4769,[1]Sitios!$A:$G,4,FALSE)</f>
        <v>ACMIC</v>
      </c>
      <c r="C4769" t="str">
        <f>VLOOKUP($A4769,[1]Sitios!$A:$G,5,FALSE)</f>
        <v>Isla del Coco</v>
      </c>
      <c r="D4769" s="2" t="str">
        <f>VLOOKUP($A4769,[1]Sitios!$A:$G,6,FALSE)</f>
        <v>Bahía Weston</v>
      </c>
      <c r="E4769" t="s">
        <v>985</v>
      </c>
      <c r="F4769">
        <v>3</v>
      </c>
      <c r="G4769" s="69">
        <v>41696</v>
      </c>
      <c r="H4769" s="42">
        <v>2014</v>
      </c>
      <c r="I4769" s="1" t="s">
        <v>1424</v>
      </c>
      <c r="K4769" s="66">
        <v>9</v>
      </c>
      <c r="L4769" t="str">
        <f t="shared" si="500"/>
        <v>Profundo</v>
      </c>
      <c r="M4769" s="2" t="s">
        <v>1210</v>
      </c>
      <c r="N4769" t="str">
        <f>VLOOKUP(M4769,spp!A:B,2,FALSE)</f>
        <v>Chilomycterus reticulatus</v>
      </c>
      <c r="O4769">
        <f t="shared" si="506"/>
        <v>1</v>
      </c>
      <c r="U4769">
        <v>1</v>
      </c>
      <c r="AJ4769" t="str">
        <f>VLOOKUP(M4769,spp!A:C,3,FALSE)</f>
        <v>0.28499999999999998</v>
      </c>
      <c r="AK4769">
        <f>VLOOKUP(M4769,spp!A:D,4,FALSE)</f>
        <v>2</v>
      </c>
      <c r="AL4769">
        <f t="shared" si="501"/>
        <v>349.12499999999875</v>
      </c>
      <c r="AM4769">
        <f t="shared" si="502"/>
        <v>8.7281249999999684</v>
      </c>
      <c r="AN4769">
        <f t="shared" si="503"/>
        <v>87.281249999999687</v>
      </c>
      <c r="AO4769">
        <f t="shared" si="504"/>
        <v>8.7281249999999685E-2</v>
      </c>
      <c r="AP4769">
        <f t="shared" si="505"/>
        <v>0.02</v>
      </c>
      <c r="AQ4769">
        <f>VLOOKUP(M4769,spp!A:H,8,FALSE)</f>
        <v>3.5</v>
      </c>
      <c r="AR4769" t="str">
        <f>VLOOKUP(M4769,spp!A:K,10,FALSE)</f>
        <v>Depredador</v>
      </c>
      <c r="AS4769" t="str">
        <f>VLOOKUP(M4769,spp!A:L,12,FALSE)</f>
        <v>NE</v>
      </c>
    </row>
    <row r="4770" spans="1:45" x14ac:dyDescent="0.3">
      <c r="A4770">
        <v>43</v>
      </c>
      <c r="B4770" t="str">
        <f>VLOOKUP($A4770,[1]Sitios!$A:$G,4,FALSE)</f>
        <v>ACMIC</v>
      </c>
      <c r="C4770" t="str">
        <f>VLOOKUP($A4770,[1]Sitios!$A:$G,5,FALSE)</f>
        <v>Isla del Coco</v>
      </c>
      <c r="D4770" s="2" t="str">
        <f>VLOOKUP($A4770,[1]Sitios!$A:$G,6,FALSE)</f>
        <v>Bahía Weston</v>
      </c>
      <c r="E4770" t="s">
        <v>985</v>
      </c>
      <c r="F4770">
        <v>4</v>
      </c>
      <c r="G4770" s="69">
        <v>41696</v>
      </c>
      <c r="H4770" s="42">
        <v>2014</v>
      </c>
      <c r="I4770" s="1" t="s">
        <v>1424</v>
      </c>
      <c r="K4770" s="66">
        <v>9</v>
      </c>
      <c r="L4770" t="str">
        <f t="shared" si="500"/>
        <v>Profundo</v>
      </c>
      <c r="M4770" s="2" t="s">
        <v>1066</v>
      </c>
      <c r="N4770" t="str">
        <f>VLOOKUP(M4770,spp!A:B,2,FALSE)</f>
        <v>Caranx melampygus</v>
      </c>
      <c r="O4770">
        <f t="shared" si="506"/>
        <v>2</v>
      </c>
      <c r="W4770">
        <v>2</v>
      </c>
      <c r="AJ4770">
        <f>VLOOKUP(M4770,spp!A:C,3,FALSE)</f>
        <v>2</v>
      </c>
      <c r="AK4770">
        <f>VLOOKUP(M4770,spp!A:D,4,FALSE)</f>
        <v>2</v>
      </c>
      <c r="AL4770">
        <f t="shared" si="501"/>
        <v>12100</v>
      </c>
      <c r="AM4770">
        <f t="shared" si="502"/>
        <v>302.5</v>
      </c>
      <c r="AN4770">
        <f t="shared" si="503"/>
        <v>3025</v>
      </c>
      <c r="AO4770">
        <f t="shared" si="504"/>
        <v>3.0249999999999999</v>
      </c>
      <c r="AP4770">
        <f t="shared" si="505"/>
        <v>0.04</v>
      </c>
      <c r="AQ4770">
        <f>VLOOKUP(M4770,spp!A:H,8,FALSE)</f>
        <v>4.5</v>
      </c>
      <c r="AR4770" t="str">
        <f>VLOOKUP(M4770,spp!A:K,10,FALSE)</f>
        <v>Depredador Tope</v>
      </c>
      <c r="AS4770" t="str">
        <f>VLOOKUP(M4770,spp!A:L,12,FALSE)</f>
        <v>NE</v>
      </c>
    </row>
    <row r="4771" spans="1:45" x14ac:dyDescent="0.3">
      <c r="A4771">
        <v>43</v>
      </c>
      <c r="B4771" t="str">
        <f>VLOOKUP($A4771,[1]Sitios!$A:$G,4,FALSE)</f>
        <v>ACMIC</v>
      </c>
      <c r="C4771" t="str">
        <f>VLOOKUP($A4771,[1]Sitios!$A:$G,5,FALSE)</f>
        <v>Isla del Coco</v>
      </c>
      <c r="D4771" s="2" t="str">
        <f>VLOOKUP($A4771,[1]Sitios!$A:$G,6,FALSE)</f>
        <v>Bahía Weston</v>
      </c>
      <c r="E4771" t="s">
        <v>985</v>
      </c>
      <c r="F4771">
        <v>4</v>
      </c>
      <c r="G4771" s="69">
        <v>41696</v>
      </c>
      <c r="H4771" s="42">
        <v>2014</v>
      </c>
      <c r="I4771" s="1" t="s">
        <v>1424</v>
      </c>
      <c r="K4771" s="66">
        <v>9</v>
      </c>
      <c r="L4771" t="str">
        <f t="shared" si="500"/>
        <v>Profundo</v>
      </c>
      <c r="M4771" s="2" t="s">
        <v>1047</v>
      </c>
      <c r="N4771" t="str">
        <f>VLOOKUP(M4771,spp!A:B,2,FALSE)</f>
        <v>Scarus rubroviolaceus</v>
      </c>
      <c r="O4771">
        <f t="shared" si="506"/>
        <v>5</v>
      </c>
      <c r="U4771">
        <v>1</v>
      </c>
      <c r="V4771">
        <v>4</v>
      </c>
      <c r="AJ4771">
        <f>VLOOKUP(M4771,spp!A:C,3,FALSE)</f>
        <v>1</v>
      </c>
      <c r="AK4771">
        <f>VLOOKUP(M4771,spp!A:D,4,FALSE)</f>
        <v>3.109</v>
      </c>
      <c r="AL4771">
        <f t="shared" si="501"/>
        <v>615116.92211897403</v>
      </c>
      <c r="AM4771">
        <f t="shared" si="502"/>
        <v>15377.923052974351</v>
      </c>
      <c r="AN4771">
        <f t="shared" si="503"/>
        <v>153779.23052974351</v>
      </c>
      <c r="AO4771">
        <f t="shared" si="504"/>
        <v>153.7792305297435</v>
      </c>
      <c r="AP4771">
        <f t="shared" si="505"/>
        <v>0.1</v>
      </c>
      <c r="AQ4771">
        <f>VLOOKUP(M4771,spp!A:H,8,FALSE)</f>
        <v>2</v>
      </c>
      <c r="AR4771" t="str">
        <f>VLOOKUP(M4771,spp!A:K,10,FALSE)</f>
        <v>Herbívoro</v>
      </c>
      <c r="AS4771" t="str">
        <f>VLOOKUP(M4771,spp!A:L,12,FALSE)</f>
        <v>LC</v>
      </c>
    </row>
    <row r="4772" spans="1:45" x14ac:dyDescent="0.3">
      <c r="A4772">
        <v>43</v>
      </c>
      <c r="B4772" t="str">
        <f>VLOOKUP($A4772,[1]Sitios!$A:$G,4,FALSE)</f>
        <v>ACMIC</v>
      </c>
      <c r="C4772" t="str">
        <f>VLOOKUP($A4772,[1]Sitios!$A:$G,5,FALSE)</f>
        <v>Isla del Coco</v>
      </c>
      <c r="D4772" s="2" t="str">
        <f>VLOOKUP($A4772,[1]Sitios!$A:$G,6,FALSE)</f>
        <v>Bahía Weston</v>
      </c>
      <c r="E4772" t="s">
        <v>985</v>
      </c>
      <c r="F4772">
        <v>4</v>
      </c>
      <c r="G4772" s="69">
        <v>41696</v>
      </c>
      <c r="H4772" s="42">
        <v>2014</v>
      </c>
      <c r="I4772" s="1" t="s">
        <v>1424</v>
      </c>
      <c r="K4772" s="66">
        <v>9</v>
      </c>
      <c r="L4772" t="str">
        <f t="shared" si="500"/>
        <v>Profundo</v>
      </c>
      <c r="M4772" s="2" t="s">
        <v>1067</v>
      </c>
      <c r="N4772" t="str">
        <f>VLOOKUP(M4772,spp!A:B,2,FALSE)</f>
        <v>Acanthurus xanthopterus</v>
      </c>
      <c r="O4772">
        <f t="shared" si="506"/>
        <v>2</v>
      </c>
      <c r="T4772">
        <v>2</v>
      </c>
      <c r="AJ4772">
        <f>VLOOKUP(M4772,spp!A:C,3,FALSE)</f>
        <v>2.673E-2</v>
      </c>
      <c r="AK4772">
        <f>VLOOKUP(M4772,spp!A:D,4,FALSE)</f>
        <v>2</v>
      </c>
      <c r="AL4772">
        <f t="shared" si="501"/>
        <v>33.412500000000001</v>
      </c>
      <c r="AM4772">
        <f t="shared" si="502"/>
        <v>0.83531250000000001</v>
      </c>
      <c r="AN4772">
        <f t="shared" si="503"/>
        <v>8.3531250000000004</v>
      </c>
      <c r="AO4772">
        <f t="shared" si="504"/>
        <v>8.3531250000000012E-3</v>
      </c>
      <c r="AP4772">
        <f t="shared" si="505"/>
        <v>0.04</v>
      </c>
      <c r="AQ4772">
        <f>VLOOKUP(M4772,spp!A:H,8,FALSE)</f>
        <v>2.9</v>
      </c>
      <c r="AR4772" t="str">
        <f>VLOOKUP(M4772,spp!A:K,10,FALSE)</f>
        <v>Herbívoro</v>
      </c>
      <c r="AS4772" t="str">
        <f>VLOOKUP(M4772,spp!A:L,12,FALSE)</f>
        <v>LC</v>
      </c>
    </row>
    <row r="4773" spans="1:45" x14ac:dyDescent="0.3">
      <c r="A4773">
        <v>43</v>
      </c>
      <c r="B4773" t="str">
        <f>VLOOKUP($A4773,[1]Sitios!$A:$G,4,FALSE)</f>
        <v>ACMIC</v>
      </c>
      <c r="C4773" t="str">
        <f>VLOOKUP($A4773,[1]Sitios!$A:$G,5,FALSE)</f>
        <v>Isla del Coco</v>
      </c>
      <c r="D4773" s="2" t="str">
        <f>VLOOKUP($A4773,[1]Sitios!$A:$G,6,FALSE)</f>
        <v>Bahía Weston</v>
      </c>
      <c r="E4773" t="s">
        <v>985</v>
      </c>
      <c r="F4773">
        <v>4</v>
      </c>
      <c r="G4773" s="69">
        <v>41696</v>
      </c>
      <c r="H4773" s="42">
        <v>2014</v>
      </c>
      <c r="I4773" s="1" t="s">
        <v>1424</v>
      </c>
      <c r="K4773" s="66">
        <v>9</v>
      </c>
      <c r="L4773" t="str">
        <f t="shared" si="500"/>
        <v>Profundo</v>
      </c>
      <c r="M4773" s="2" t="s">
        <v>1046</v>
      </c>
      <c r="N4773" t="str">
        <f>VLOOKUP(M4773,spp!A:B,2,FALSE)</f>
        <v>Arothron meleagris</v>
      </c>
      <c r="O4773">
        <f t="shared" si="506"/>
        <v>5</v>
      </c>
      <c r="S4773">
        <v>5</v>
      </c>
      <c r="AJ4773">
        <f>VLOOKUP(M4773,spp!A:C,3,FALSE)</f>
        <v>3</v>
      </c>
      <c r="AK4773">
        <f>VLOOKUP(M4773,spp!A:D,4,FALSE)</f>
        <v>2</v>
      </c>
      <c r="AL4773">
        <f t="shared" si="501"/>
        <v>4593.75</v>
      </c>
      <c r="AM4773">
        <f t="shared" si="502"/>
        <v>114.84375</v>
      </c>
      <c r="AN4773">
        <f t="shared" si="503"/>
        <v>1148.4375</v>
      </c>
      <c r="AO4773">
        <f t="shared" si="504"/>
        <v>1.1484375</v>
      </c>
      <c r="AP4773">
        <f t="shared" si="505"/>
        <v>0.1</v>
      </c>
      <c r="AQ4773">
        <f>VLOOKUP(M4773,spp!A:H,8,FALSE)</f>
        <v>3.4</v>
      </c>
      <c r="AR4773" t="str">
        <f>VLOOKUP(M4773,spp!A:K,10,FALSE)</f>
        <v>Depredador</v>
      </c>
      <c r="AS4773" t="str">
        <f>VLOOKUP(M4773,spp!A:L,12,FALSE)</f>
        <v>NE</v>
      </c>
    </row>
    <row r="4774" spans="1:45" x14ac:dyDescent="0.3">
      <c r="A4774">
        <v>43</v>
      </c>
      <c r="B4774" t="str">
        <f>VLOOKUP($A4774,[1]Sitios!$A:$G,4,FALSE)</f>
        <v>ACMIC</v>
      </c>
      <c r="C4774" t="str">
        <f>VLOOKUP($A4774,[1]Sitios!$A:$G,5,FALSE)</f>
        <v>Isla del Coco</v>
      </c>
      <c r="D4774" s="2" t="str">
        <f>VLOOKUP($A4774,[1]Sitios!$A:$G,6,FALSE)</f>
        <v>Bahía Weston</v>
      </c>
      <c r="E4774" t="s">
        <v>985</v>
      </c>
      <c r="F4774">
        <v>4</v>
      </c>
      <c r="G4774" s="69">
        <v>41696</v>
      </c>
      <c r="H4774" s="42">
        <v>2014</v>
      </c>
      <c r="I4774" s="1" t="s">
        <v>1424</v>
      </c>
      <c r="K4774" s="66">
        <v>9</v>
      </c>
      <c r="L4774" t="str">
        <f t="shared" ref="L4774:L4837" si="507">IF(K4774&gt;6,"Profundo","Somero")</f>
        <v>Profundo</v>
      </c>
      <c r="M4774" s="2" t="s">
        <v>1062</v>
      </c>
      <c r="N4774" t="str">
        <f>VLOOKUP(M4774,spp!A:B,2,FALSE)</f>
        <v>Paranthias colonus</v>
      </c>
      <c r="O4774">
        <f t="shared" si="506"/>
        <v>200</v>
      </c>
      <c r="S4774">
        <v>200</v>
      </c>
      <c r="AJ4774">
        <f>VLOOKUP(M4774,spp!A:C,3,FALSE)</f>
        <v>1.485E-2</v>
      </c>
      <c r="AK4774">
        <f>VLOOKUP(M4774,spp!A:D,4,FALSE)</f>
        <v>2</v>
      </c>
      <c r="AL4774">
        <f t="shared" si="501"/>
        <v>909.5625</v>
      </c>
      <c r="AM4774">
        <f t="shared" si="502"/>
        <v>22.739062499999999</v>
      </c>
      <c r="AN4774">
        <f t="shared" si="503"/>
        <v>227.390625</v>
      </c>
      <c r="AO4774">
        <f t="shared" si="504"/>
        <v>0.22739062500000001</v>
      </c>
      <c r="AP4774">
        <f t="shared" si="505"/>
        <v>4</v>
      </c>
      <c r="AQ4774">
        <f>VLOOKUP(M4774,spp!A:H,8,FALSE)</f>
        <v>3.8</v>
      </c>
      <c r="AR4774" t="str">
        <f>VLOOKUP(M4774,spp!A:K,10,FALSE)</f>
        <v>Planctívoro</v>
      </c>
      <c r="AS4774" t="str">
        <f>VLOOKUP(M4774,spp!A:L,12,FALSE)</f>
        <v>LC</v>
      </c>
    </row>
    <row r="4775" spans="1:45" x14ac:dyDescent="0.3">
      <c r="A4775">
        <v>43</v>
      </c>
      <c r="B4775" t="str">
        <f>VLOOKUP($A4775,[1]Sitios!$A:$G,4,FALSE)</f>
        <v>ACMIC</v>
      </c>
      <c r="C4775" t="str">
        <f>VLOOKUP($A4775,[1]Sitios!$A:$G,5,FALSE)</f>
        <v>Isla del Coco</v>
      </c>
      <c r="D4775" s="2" t="str">
        <f>VLOOKUP($A4775,[1]Sitios!$A:$G,6,FALSE)</f>
        <v>Bahía Weston</v>
      </c>
      <c r="E4775" t="s">
        <v>985</v>
      </c>
      <c r="F4775">
        <v>4</v>
      </c>
      <c r="G4775" s="69">
        <v>41696</v>
      </c>
      <c r="H4775" s="42">
        <v>2014</v>
      </c>
      <c r="I4775" s="1" t="s">
        <v>1424</v>
      </c>
      <c r="K4775" s="66">
        <v>9</v>
      </c>
      <c r="L4775" t="str">
        <f t="shared" si="507"/>
        <v>Profundo</v>
      </c>
      <c r="M4775" s="2" t="s">
        <v>1078</v>
      </c>
      <c r="N4775" t="str">
        <f>VLOOKUP(M4775,spp!A:B,2,FALSE)</f>
        <v>Lutjanus viridis</v>
      </c>
      <c r="O4775">
        <f t="shared" si="506"/>
        <v>3</v>
      </c>
      <c r="T4775">
        <v>3</v>
      </c>
      <c r="AJ4775">
        <f>VLOOKUP(M4775,spp!A:C,3,FALSE)</f>
        <v>1.67E-2</v>
      </c>
      <c r="AK4775">
        <f>VLOOKUP(M4775,spp!A:D,4,FALSE)</f>
        <v>2</v>
      </c>
      <c r="AL4775">
        <f t="shared" ref="AL4775:AL4838" si="508">((AJ4775*$P$2^AK4775)*P4775)+((AJ4775*$Q$2^AK4775)*Q4775)+((AJ4775*$R$2^AK4775)*R4775)+((AJ4775*$S$2^AK4775)*S4775)+((AJ4775*$T$2^AK4775)*T4775)+((AJ4775*$U$2^AK4775)*U4775)+((AJ4775*$V$2^AK4775)*V4775)+((AJ4775*$W$2^AK4775)*W4775)+((AJ4775*$X$2^AK4775)*X4775)+((AJ4775*$Y$2^AK4775)*Y4775)+((AJ4775*$Z$2^AK4775)*Z4775)+((AJ4775*$AA$2^AK4775)*AA4775)+((AJ4775*$AB$2^AK4775)*AB4775)+ ((AJ4775*$AC$2^AK4775)*AC4775)+((AJ4775*$AD$2^AK4775)*AD4775)+((AJ4775*$AE$2^AK4775)*AE4775)+((AJ4775*$AF$2^AK4775)*AF4775)+((AJ4775*$AG$2^AK4775)*AG4775)+((AJ4775*$AH$2^AK4775)*AH4775)</f>
        <v>31.3125</v>
      </c>
      <c r="AM4775">
        <f t="shared" ref="AM4775:AM4838" si="509">AL4775/40</f>
        <v>0.78281250000000002</v>
      </c>
      <c r="AN4775">
        <f t="shared" ref="AN4775:AN4838" si="510">AM4775*10</f>
        <v>7.828125</v>
      </c>
      <c r="AO4775">
        <f t="shared" ref="AO4775:AO4838" si="511">AN4775/1000</f>
        <v>7.828125E-3</v>
      </c>
      <c r="AP4775">
        <f t="shared" ref="AP4775:AP4838" si="512">O4775/$C$1</f>
        <v>0.06</v>
      </c>
      <c r="AQ4775">
        <f>VLOOKUP(M4775,spp!A:H,8,FALSE)</f>
        <v>4.2</v>
      </c>
      <c r="AR4775" t="str">
        <f>VLOOKUP(M4775,spp!A:K,10,FALSE)</f>
        <v>Depredador Tope</v>
      </c>
      <c r="AS4775" t="str">
        <f>VLOOKUP(M4775,spp!A:L,12,FALSE)</f>
        <v>LC</v>
      </c>
    </row>
    <row r="4776" spans="1:45" x14ac:dyDescent="0.3">
      <c r="A4776">
        <v>43</v>
      </c>
      <c r="B4776" t="str">
        <f>VLOOKUP($A4776,[1]Sitios!$A:$G,4,FALSE)</f>
        <v>ACMIC</v>
      </c>
      <c r="C4776" t="str">
        <f>VLOOKUP($A4776,[1]Sitios!$A:$G,5,FALSE)</f>
        <v>Isla del Coco</v>
      </c>
      <c r="D4776" s="2" t="str">
        <f>VLOOKUP($A4776,[1]Sitios!$A:$G,6,FALSE)</f>
        <v>Bahía Weston</v>
      </c>
      <c r="E4776" t="s">
        <v>985</v>
      </c>
      <c r="F4776">
        <v>4</v>
      </c>
      <c r="G4776" s="69">
        <v>41696</v>
      </c>
      <c r="H4776" s="42">
        <v>2014</v>
      </c>
      <c r="I4776" s="1" t="s">
        <v>1424</v>
      </c>
      <c r="K4776" s="66">
        <v>9</v>
      </c>
      <c r="L4776" t="str">
        <f t="shared" si="507"/>
        <v>Profundo</v>
      </c>
      <c r="M4776" s="2" t="s">
        <v>1195</v>
      </c>
      <c r="N4776" t="str">
        <f>VLOOKUP(M4776,spp!A:B,2,FALSE)</f>
        <v>Melichthys niger</v>
      </c>
      <c r="O4776">
        <f t="shared" si="506"/>
        <v>30</v>
      </c>
      <c r="T4776">
        <v>30</v>
      </c>
      <c r="AJ4776">
        <f>VLOOKUP(M4776,spp!A:C,3,FALSE)</f>
        <v>5</v>
      </c>
      <c r="AK4776">
        <f>VLOOKUP(M4776,spp!A:D,4,FALSE)</f>
        <v>3</v>
      </c>
      <c r="AL4776">
        <f t="shared" si="508"/>
        <v>2343750</v>
      </c>
      <c r="AM4776">
        <f t="shared" si="509"/>
        <v>58593.75</v>
      </c>
      <c r="AN4776">
        <f t="shared" si="510"/>
        <v>585937.5</v>
      </c>
      <c r="AO4776">
        <f t="shared" si="511"/>
        <v>585.9375</v>
      </c>
      <c r="AP4776">
        <f t="shared" si="512"/>
        <v>0.6</v>
      </c>
      <c r="AQ4776">
        <f>VLOOKUP(M4776,spp!A:H,8,FALSE)</f>
        <v>2.4</v>
      </c>
      <c r="AR4776" t="str">
        <f>VLOOKUP(M4776,spp!A:K,10,FALSE)</f>
        <v>Herbívoro</v>
      </c>
      <c r="AS4776" t="str">
        <f>VLOOKUP(M4776,spp!A:L,12,FALSE)</f>
        <v>NE</v>
      </c>
    </row>
    <row r="4777" spans="1:45" x14ac:dyDescent="0.3">
      <c r="A4777">
        <v>43</v>
      </c>
      <c r="B4777" t="str">
        <f>VLOOKUP($A4777,[1]Sitios!$A:$G,4,FALSE)</f>
        <v>ACMIC</v>
      </c>
      <c r="C4777" t="str">
        <f>VLOOKUP($A4777,[1]Sitios!$A:$G,5,FALSE)</f>
        <v>Isla del Coco</v>
      </c>
      <c r="D4777" s="2" t="str">
        <f>VLOOKUP($A4777,[1]Sitios!$A:$G,6,FALSE)</f>
        <v>Bahía Weston</v>
      </c>
      <c r="E4777" t="s">
        <v>985</v>
      </c>
      <c r="F4777">
        <v>4</v>
      </c>
      <c r="G4777" s="69">
        <v>41696</v>
      </c>
      <c r="H4777" s="42">
        <v>2014</v>
      </c>
      <c r="I4777" s="1" t="s">
        <v>1424</v>
      </c>
      <c r="K4777" s="66">
        <v>9</v>
      </c>
      <c r="L4777" t="str">
        <f t="shared" si="507"/>
        <v>Profundo</v>
      </c>
      <c r="M4777" s="2" t="s">
        <v>1064</v>
      </c>
      <c r="N4777" t="str">
        <f>VLOOKUP(M4777,spp!A:B,2,FALSE)</f>
        <v>Zanclus cornutus</v>
      </c>
      <c r="O4777">
        <f t="shared" si="506"/>
        <v>2</v>
      </c>
      <c r="R4777">
        <v>2</v>
      </c>
      <c r="AJ4777">
        <f>VLOOKUP(M4777,spp!A:C,3,FALSE)</f>
        <v>1.47E-2</v>
      </c>
      <c r="AK4777">
        <f>VLOOKUP(M4777,spp!A:D,4,FALSE)</f>
        <v>3</v>
      </c>
      <c r="AL4777">
        <f t="shared" si="508"/>
        <v>57.421875</v>
      </c>
      <c r="AM4777">
        <f t="shared" si="509"/>
        <v>1.435546875</v>
      </c>
      <c r="AN4777">
        <f t="shared" si="510"/>
        <v>14.35546875</v>
      </c>
      <c r="AO4777">
        <f t="shared" si="511"/>
        <v>1.4355468749999999E-2</v>
      </c>
      <c r="AP4777">
        <f t="shared" si="512"/>
        <v>0.04</v>
      </c>
      <c r="AQ4777">
        <f>VLOOKUP(M4777,spp!A:H,8,FALSE)</f>
        <v>2.9</v>
      </c>
      <c r="AR4777" t="str">
        <f>VLOOKUP(M4777,spp!A:K,10,FALSE)</f>
        <v>Herbívoro</v>
      </c>
      <c r="AS4777" t="str">
        <f>VLOOKUP(M4777,spp!A:L,12,FALSE)</f>
        <v>NE</v>
      </c>
    </row>
    <row r="4778" spans="1:45" x14ac:dyDescent="0.3">
      <c r="A4778">
        <v>43</v>
      </c>
      <c r="B4778" t="str">
        <f>VLOOKUP($A4778,[1]Sitios!$A:$G,4,FALSE)</f>
        <v>ACMIC</v>
      </c>
      <c r="C4778" t="str">
        <f>VLOOKUP($A4778,[1]Sitios!$A:$G,5,FALSE)</f>
        <v>Isla del Coco</v>
      </c>
      <c r="D4778" s="2" t="str">
        <f>VLOOKUP($A4778,[1]Sitios!$A:$G,6,FALSE)</f>
        <v>Bahía Weston</v>
      </c>
      <c r="E4778" t="s">
        <v>985</v>
      </c>
      <c r="F4778">
        <v>4</v>
      </c>
      <c r="G4778" s="69">
        <v>41696</v>
      </c>
      <c r="H4778" s="42">
        <v>2014</v>
      </c>
      <c r="I4778" s="1" t="s">
        <v>1424</v>
      </c>
      <c r="K4778" s="66">
        <v>9</v>
      </c>
      <c r="L4778" t="str">
        <f t="shared" si="507"/>
        <v>Profundo</v>
      </c>
      <c r="M4778" s="2" t="s">
        <v>1040</v>
      </c>
      <c r="N4778" t="str">
        <f>VLOOKUP(M4778,spp!A:B,2,FALSE)</f>
        <v>Sufflamen verres</v>
      </c>
      <c r="O4778">
        <f t="shared" si="506"/>
        <v>2</v>
      </c>
      <c r="S4778">
        <v>2</v>
      </c>
      <c r="AJ4778">
        <f>VLOOKUP(M4778,spp!A:C,3,FALSE)</f>
        <v>2</v>
      </c>
      <c r="AK4778">
        <f>VLOOKUP(M4778,spp!A:D,4,FALSE)</f>
        <v>3</v>
      </c>
      <c r="AL4778">
        <f t="shared" si="508"/>
        <v>21437.5</v>
      </c>
      <c r="AM4778">
        <f t="shared" si="509"/>
        <v>535.9375</v>
      </c>
      <c r="AN4778">
        <f t="shared" si="510"/>
        <v>5359.375</v>
      </c>
      <c r="AO4778">
        <f t="shared" si="511"/>
        <v>5.359375</v>
      </c>
      <c r="AP4778">
        <f t="shared" si="512"/>
        <v>0.04</v>
      </c>
      <c r="AQ4778">
        <f>VLOOKUP(M4778,spp!A:H,8,FALSE)</f>
        <v>3.3</v>
      </c>
      <c r="AR4778" t="str">
        <f>VLOOKUP(M4778,spp!A:K,10,FALSE)</f>
        <v>Depredador</v>
      </c>
      <c r="AS4778" t="str">
        <f>VLOOKUP(M4778,spp!A:L,12,FALSE)</f>
        <v>LC</v>
      </c>
    </row>
    <row r="4779" spans="1:45" x14ac:dyDescent="0.3">
      <c r="A4779">
        <v>43</v>
      </c>
      <c r="B4779" t="str">
        <f>VLOOKUP($A4779,[1]Sitios!$A:$G,4,FALSE)</f>
        <v>ACMIC</v>
      </c>
      <c r="C4779" t="str">
        <f>VLOOKUP($A4779,[1]Sitios!$A:$G,5,FALSE)</f>
        <v>Isla del Coco</v>
      </c>
      <c r="D4779" s="2" t="str">
        <f>VLOOKUP($A4779,[1]Sitios!$A:$G,6,FALSE)</f>
        <v>Bahía Weston</v>
      </c>
      <c r="E4779" t="s">
        <v>985</v>
      </c>
      <c r="F4779">
        <v>4</v>
      </c>
      <c r="G4779" s="69">
        <v>41696</v>
      </c>
      <c r="H4779" s="42">
        <v>2014</v>
      </c>
      <c r="I4779" s="1" t="s">
        <v>1424</v>
      </c>
      <c r="K4779" s="66">
        <v>9</v>
      </c>
      <c r="L4779" t="str">
        <f t="shared" si="507"/>
        <v>Profundo</v>
      </c>
      <c r="M4779" s="2" t="s">
        <v>1194</v>
      </c>
      <c r="N4779" t="str">
        <f>VLOOKUP(M4779,spp!A:B,2,FALSE)</f>
        <v>Stegastes arcifrons</v>
      </c>
      <c r="O4779">
        <f t="shared" si="506"/>
        <v>20</v>
      </c>
      <c r="Q4779">
        <v>20</v>
      </c>
      <c r="AJ4779">
        <f>VLOOKUP(M4779,spp!A:C,3,FALSE)</f>
        <v>3.49E-2</v>
      </c>
      <c r="AK4779">
        <f>VLOOKUP(M4779,spp!A:D,4,FALSE)</f>
        <v>2</v>
      </c>
      <c r="AL4779">
        <f t="shared" si="508"/>
        <v>39.262500000000003</v>
      </c>
      <c r="AM4779">
        <f t="shared" si="509"/>
        <v>0.98156250000000012</v>
      </c>
      <c r="AN4779">
        <f t="shared" si="510"/>
        <v>9.8156250000000007</v>
      </c>
      <c r="AO4779">
        <f t="shared" si="511"/>
        <v>9.8156250000000014E-3</v>
      </c>
      <c r="AP4779">
        <f t="shared" si="512"/>
        <v>0.4</v>
      </c>
      <c r="AQ4779">
        <f>VLOOKUP(M4779,spp!A:H,8,FALSE)</f>
        <v>2.97</v>
      </c>
      <c r="AR4779" t="str">
        <f>VLOOKUP(M4779,spp!A:K,10,FALSE)</f>
        <v>Herbívoro</v>
      </c>
      <c r="AS4779" t="str">
        <f>VLOOKUP(M4779,spp!A:L,12,FALSE)</f>
        <v>LC</v>
      </c>
    </row>
    <row r="4780" spans="1:45" x14ac:dyDescent="0.3">
      <c r="A4780">
        <v>43</v>
      </c>
      <c r="B4780" t="str">
        <f>VLOOKUP($A4780,[1]Sitios!$A:$G,4,FALSE)</f>
        <v>ACMIC</v>
      </c>
      <c r="C4780" t="str">
        <f>VLOOKUP($A4780,[1]Sitios!$A:$G,5,FALSE)</f>
        <v>Isla del Coco</v>
      </c>
      <c r="D4780" s="2" t="str">
        <f>VLOOKUP($A4780,[1]Sitios!$A:$G,6,FALSE)</f>
        <v>Bahía Weston</v>
      </c>
      <c r="E4780" t="s">
        <v>985</v>
      </c>
      <c r="F4780">
        <v>4</v>
      </c>
      <c r="G4780" s="69">
        <v>41696</v>
      </c>
      <c r="H4780" s="42">
        <v>2014</v>
      </c>
      <c r="I4780" s="1" t="s">
        <v>1424</v>
      </c>
      <c r="K4780" s="66">
        <v>9</v>
      </c>
      <c r="L4780" t="str">
        <f t="shared" si="507"/>
        <v>Profundo</v>
      </c>
      <c r="M4780" s="2" t="s">
        <v>1141</v>
      </c>
      <c r="N4780" t="str">
        <f>VLOOKUP(M4780,spp!A:B,2,FALSE)</f>
        <v>Halichoeres discolor</v>
      </c>
      <c r="O4780">
        <f t="shared" si="506"/>
        <v>10</v>
      </c>
      <c r="Q4780">
        <v>10</v>
      </c>
      <c r="AJ4780">
        <f>VLOOKUP(M4780,spp!A:C,3,FALSE)</f>
        <v>0.01</v>
      </c>
      <c r="AK4780">
        <f>VLOOKUP(M4780,spp!A:D,4,FALSE)</f>
        <v>3.04</v>
      </c>
      <c r="AL4780">
        <f t="shared" si="508"/>
        <v>45.728424710237178</v>
      </c>
      <c r="AM4780">
        <f t="shared" si="509"/>
        <v>1.1432106177559294</v>
      </c>
      <c r="AN4780">
        <f t="shared" si="510"/>
        <v>11.432106177559294</v>
      </c>
      <c r="AO4780">
        <f t="shared" si="511"/>
        <v>1.1432106177559295E-2</v>
      </c>
      <c r="AP4780">
        <f t="shared" si="512"/>
        <v>0.2</v>
      </c>
      <c r="AQ4780">
        <f>VLOOKUP(M4780,spp!A:H,8,FALSE)</f>
        <v>3.4</v>
      </c>
      <c r="AR4780" t="str">
        <f>VLOOKUP(M4780,spp!A:K,10,FALSE)</f>
        <v>Depredador</v>
      </c>
      <c r="AS4780" t="str">
        <f>VLOOKUP(M4780,spp!A:L,12,FALSE)</f>
        <v>VU</v>
      </c>
    </row>
    <row r="4781" spans="1:45" x14ac:dyDescent="0.3">
      <c r="A4781">
        <v>43</v>
      </c>
      <c r="B4781" t="str">
        <f>VLOOKUP($A4781,[1]Sitios!$A:$G,4,FALSE)</f>
        <v>ACMIC</v>
      </c>
      <c r="C4781" t="str">
        <f>VLOOKUP($A4781,[1]Sitios!$A:$G,5,FALSE)</f>
        <v>Isla del Coco</v>
      </c>
      <c r="D4781" s="2" t="str">
        <f>VLOOKUP($A4781,[1]Sitios!$A:$G,6,FALSE)</f>
        <v>Bahía Weston</v>
      </c>
      <c r="E4781" t="s">
        <v>985</v>
      </c>
      <c r="F4781">
        <v>4</v>
      </c>
      <c r="G4781" s="69">
        <v>41696</v>
      </c>
      <c r="H4781" s="42">
        <v>2014</v>
      </c>
      <c r="I4781" s="1" t="s">
        <v>1424</v>
      </c>
      <c r="K4781" s="66">
        <v>9</v>
      </c>
      <c r="L4781" t="str">
        <f t="shared" si="507"/>
        <v>Profundo</v>
      </c>
      <c r="M4781" s="2" t="s">
        <v>1428</v>
      </c>
      <c r="N4781" t="str">
        <f>VLOOKUP(M4781,spp!A:B,2,FALSE)</f>
        <v>Stenojoulis bandanensis</v>
      </c>
      <c r="O4781">
        <f t="shared" si="506"/>
        <v>1</v>
      </c>
      <c r="R4781">
        <v>1</v>
      </c>
      <c r="AJ4781">
        <f>VLOOKUP(M4781,spp!A:C,3,FALSE)</f>
        <v>0</v>
      </c>
      <c r="AK4781">
        <f>VLOOKUP(M4781,spp!A:D,4,FALSE)</f>
        <v>0</v>
      </c>
      <c r="AL4781">
        <f t="shared" si="508"/>
        <v>0</v>
      </c>
      <c r="AM4781">
        <f t="shared" si="509"/>
        <v>0</v>
      </c>
      <c r="AN4781">
        <f t="shared" si="510"/>
        <v>0</v>
      </c>
      <c r="AO4781">
        <f t="shared" si="511"/>
        <v>0</v>
      </c>
      <c r="AP4781">
        <f t="shared" si="512"/>
        <v>0.02</v>
      </c>
      <c r="AQ4781">
        <f>VLOOKUP(M4781,spp!A:H,8,FALSE)</f>
        <v>0</v>
      </c>
      <c r="AR4781">
        <f>VLOOKUP(M4781,spp!A:K,10,FALSE)</f>
        <v>0</v>
      </c>
      <c r="AS4781">
        <f>VLOOKUP(M4781,spp!A:L,12,FALSE)</f>
        <v>0</v>
      </c>
    </row>
    <row r="4782" spans="1:45" x14ac:dyDescent="0.3">
      <c r="A4782">
        <v>43</v>
      </c>
      <c r="B4782" t="str">
        <f>VLOOKUP($A4782,[1]Sitios!$A:$G,4,FALSE)</f>
        <v>ACMIC</v>
      </c>
      <c r="C4782" t="str">
        <f>VLOOKUP($A4782,[1]Sitios!$A:$G,5,FALSE)</f>
        <v>Isla del Coco</v>
      </c>
      <c r="D4782" s="2" t="str">
        <f>VLOOKUP($A4782,[1]Sitios!$A:$G,6,FALSE)</f>
        <v>Bahía Weston</v>
      </c>
      <c r="E4782" t="s">
        <v>985</v>
      </c>
      <c r="F4782">
        <v>4</v>
      </c>
      <c r="G4782" s="69">
        <v>41696</v>
      </c>
      <c r="H4782" s="42">
        <v>2014</v>
      </c>
      <c r="I4782" s="1" t="s">
        <v>1424</v>
      </c>
      <c r="K4782" s="66">
        <v>9</v>
      </c>
      <c r="L4782" t="str">
        <f t="shared" si="507"/>
        <v>Profundo</v>
      </c>
      <c r="M4782" s="2" t="s">
        <v>1034</v>
      </c>
      <c r="N4782" t="str">
        <f>VLOOKUP(M4782,spp!A:B,2,FALSE)</f>
        <v>Acanthurus nigricans</v>
      </c>
      <c r="O4782">
        <f t="shared" si="506"/>
        <v>2</v>
      </c>
      <c r="R4782">
        <v>2</v>
      </c>
      <c r="AJ4782">
        <f>VLOOKUP(M4782,spp!A:C,3,FALSE)</f>
        <v>6</v>
      </c>
      <c r="AK4782">
        <f>VLOOKUP(M4782,spp!A:D,4,FALSE)</f>
        <v>2.669</v>
      </c>
      <c r="AL4782">
        <f t="shared" si="508"/>
        <v>10158.604927780534</v>
      </c>
      <c r="AM4782">
        <f t="shared" si="509"/>
        <v>253.96512319451335</v>
      </c>
      <c r="AN4782">
        <f t="shared" si="510"/>
        <v>2539.6512319451335</v>
      </c>
      <c r="AO4782">
        <f t="shared" si="511"/>
        <v>2.5396512319451334</v>
      </c>
      <c r="AP4782">
        <f t="shared" si="512"/>
        <v>0.04</v>
      </c>
      <c r="AQ4782">
        <f>VLOOKUP(M4782,spp!A:H,8,FALSE)</f>
        <v>2</v>
      </c>
      <c r="AR4782" t="str">
        <f>VLOOKUP(M4782,spp!A:K,10,FALSE)</f>
        <v>Herbívoro</v>
      </c>
      <c r="AS4782" t="str">
        <f>VLOOKUP(M4782,spp!A:L,12,FALSE)</f>
        <v>LC</v>
      </c>
    </row>
    <row r="4783" spans="1:45" x14ac:dyDescent="0.3">
      <c r="A4783">
        <v>43</v>
      </c>
      <c r="B4783" t="str">
        <f>VLOOKUP($A4783,[1]Sitios!$A:$G,4,FALSE)</f>
        <v>ACMIC</v>
      </c>
      <c r="C4783" t="str">
        <f>VLOOKUP($A4783,[1]Sitios!$A:$G,5,FALSE)</f>
        <v>Isla del Coco</v>
      </c>
      <c r="D4783" s="2" t="str">
        <f>VLOOKUP($A4783,[1]Sitios!$A:$G,6,FALSE)</f>
        <v>Bahía Weston</v>
      </c>
      <c r="E4783" t="s">
        <v>985</v>
      </c>
      <c r="F4783">
        <v>4</v>
      </c>
      <c r="G4783" s="69">
        <v>41696</v>
      </c>
      <c r="H4783" s="42">
        <v>2014</v>
      </c>
      <c r="I4783" s="1" t="s">
        <v>1424</v>
      </c>
      <c r="K4783" s="66">
        <v>9</v>
      </c>
      <c r="L4783" t="str">
        <f t="shared" si="507"/>
        <v>Profundo</v>
      </c>
      <c r="M4783" s="2" t="s">
        <v>1081</v>
      </c>
      <c r="N4783" t="str">
        <f>VLOOKUP(M4783,spp!A:B,2,FALSE)</f>
        <v>Triaenodon obesus</v>
      </c>
      <c r="O4783">
        <f t="shared" si="506"/>
        <v>1</v>
      </c>
      <c r="Z4783">
        <v>1</v>
      </c>
      <c r="AJ4783">
        <f>VLOOKUP(M4783,spp!A:C,3,FALSE)</f>
        <v>1.5E-3</v>
      </c>
      <c r="AK4783">
        <f>VLOOKUP(M4783,spp!A:D,4,FALSE)</f>
        <v>3</v>
      </c>
      <c r="AL4783">
        <f t="shared" si="508"/>
        <v>921.1875</v>
      </c>
      <c r="AM4783">
        <f t="shared" si="509"/>
        <v>23.029687500000001</v>
      </c>
      <c r="AN4783">
        <f t="shared" si="510"/>
        <v>230.296875</v>
      </c>
      <c r="AO4783">
        <f t="shared" si="511"/>
        <v>0.23029687500000001</v>
      </c>
      <c r="AP4783">
        <f t="shared" si="512"/>
        <v>0.02</v>
      </c>
      <c r="AQ4783">
        <f>VLOOKUP(M4783,spp!A:H,8,FALSE)</f>
        <v>4.2</v>
      </c>
      <c r="AR4783" t="str">
        <f>VLOOKUP(M4783,spp!A:K,10,FALSE)</f>
        <v>Depredador Tope</v>
      </c>
      <c r="AS4783" t="str">
        <f>VLOOKUP(M4783,spp!A:L,12,FALSE)</f>
        <v>NT</v>
      </c>
    </row>
    <row r="4784" spans="1:45" x14ac:dyDescent="0.3">
      <c r="A4784">
        <v>49</v>
      </c>
      <c r="B4784" t="str">
        <f>VLOOKUP($A4784,[1]Sitios!$A:$G,4,FALSE)</f>
        <v>ACMIC</v>
      </c>
      <c r="C4784" t="str">
        <f>VLOOKUP($A4784,[1]Sitios!$A:$G,5,FALSE)</f>
        <v>Isla del Coco</v>
      </c>
      <c r="D4784" s="2" t="str">
        <f>VLOOKUP($A4784,[1]Sitios!$A:$G,6,FALSE)</f>
        <v>Punta Leonel</v>
      </c>
      <c r="E4784" t="s">
        <v>985</v>
      </c>
      <c r="F4784">
        <v>1</v>
      </c>
      <c r="G4784" s="69">
        <v>41696</v>
      </c>
      <c r="H4784" s="42">
        <v>2014</v>
      </c>
      <c r="I4784" s="1" t="s">
        <v>1424</v>
      </c>
      <c r="K4784" s="66">
        <v>14</v>
      </c>
      <c r="L4784" t="str">
        <f t="shared" si="507"/>
        <v>Profundo</v>
      </c>
      <c r="M4784" s="2" t="s">
        <v>1194</v>
      </c>
      <c r="N4784" t="str">
        <f>VLOOKUP(M4784,spp!A:B,2,FALSE)</f>
        <v>Stegastes arcifrons</v>
      </c>
      <c r="O4784">
        <f t="shared" si="506"/>
        <v>20</v>
      </c>
      <c r="Q4784">
        <v>20</v>
      </c>
      <c r="AJ4784">
        <f>VLOOKUP(M4784,spp!A:C,3,FALSE)</f>
        <v>3.49E-2</v>
      </c>
      <c r="AK4784">
        <f>VLOOKUP(M4784,spp!A:D,4,FALSE)</f>
        <v>2</v>
      </c>
      <c r="AL4784">
        <f t="shared" si="508"/>
        <v>39.262500000000003</v>
      </c>
      <c r="AM4784">
        <f t="shared" si="509"/>
        <v>0.98156250000000012</v>
      </c>
      <c r="AN4784">
        <f t="shared" si="510"/>
        <v>9.8156250000000007</v>
      </c>
      <c r="AO4784">
        <f t="shared" si="511"/>
        <v>9.8156250000000014E-3</v>
      </c>
      <c r="AP4784">
        <f t="shared" si="512"/>
        <v>0.4</v>
      </c>
      <c r="AQ4784">
        <f>VLOOKUP(M4784,spp!A:H,8,FALSE)</f>
        <v>2.97</v>
      </c>
      <c r="AR4784" t="str">
        <f>VLOOKUP(M4784,spp!A:K,10,FALSE)</f>
        <v>Herbívoro</v>
      </c>
      <c r="AS4784" t="str">
        <f>VLOOKUP(M4784,spp!A:L,12,FALSE)</f>
        <v>LC</v>
      </c>
    </row>
    <row r="4785" spans="1:45" x14ac:dyDescent="0.3">
      <c r="A4785">
        <v>49</v>
      </c>
      <c r="B4785" t="str">
        <f>VLOOKUP($A4785,[1]Sitios!$A:$G,4,FALSE)</f>
        <v>ACMIC</v>
      </c>
      <c r="C4785" t="str">
        <f>VLOOKUP($A4785,[1]Sitios!$A:$G,5,FALSE)</f>
        <v>Isla del Coco</v>
      </c>
      <c r="D4785" s="2" t="str">
        <f>VLOOKUP($A4785,[1]Sitios!$A:$G,6,FALSE)</f>
        <v>Punta Leonel</v>
      </c>
      <c r="E4785" t="s">
        <v>985</v>
      </c>
      <c r="F4785">
        <v>1</v>
      </c>
      <c r="G4785" s="69">
        <v>41696</v>
      </c>
      <c r="H4785" s="42">
        <v>2014</v>
      </c>
      <c r="I4785" s="1" t="s">
        <v>1424</v>
      </c>
      <c r="K4785" s="66">
        <v>14</v>
      </c>
      <c r="L4785" t="str">
        <f t="shared" si="507"/>
        <v>Profundo</v>
      </c>
      <c r="M4785" s="2" t="s">
        <v>1034</v>
      </c>
      <c r="N4785" t="str">
        <f>VLOOKUP(M4785,spp!A:B,2,FALSE)</f>
        <v>Acanthurus nigricans</v>
      </c>
      <c r="O4785">
        <f t="shared" si="506"/>
        <v>20</v>
      </c>
      <c r="S4785">
        <v>20</v>
      </c>
      <c r="AJ4785">
        <f>VLOOKUP(M4785,spp!A:C,3,FALSE)</f>
        <v>6</v>
      </c>
      <c r="AK4785">
        <f>VLOOKUP(M4785,spp!A:D,4,FALSE)</f>
        <v>2.669</v>
      </c>
      <c r="AL4785">
        <f t="shared" si="508"/>
        <v>249373.21132845007</v>
      </c>
      <c r="AM4785">
        <f t="shared" si="509"/>
        <v>6234.3302832112513</v>
      </c>
      <c r="AN4785">
        <f t="shared" si="510"/>
        <v>62343.302832112517</v>
      </c>
      <c r="AO4785">
        <f t="shared" si="511"/>
        <v>62.343302832112514</v>
      </c>
      <c r="AP4785">
        <f t="shared" si="512"/>
        <v>0.4</v>
      </c>
      <c r="AQ4785">
        <f>VLOOKUP(M4785,spp!A:H,8,FALSE)</f>
        <v>2</v>
      </c>
      <c r="AR4785" t="str">
        <f>VLOOKUP(M4785,spp!A:K,10,FALSE)</f>
        <v>Herbívoro</v>
      </c>
      <c r="AS4785" t="str">
        <f>VLOOKUP(M4785,spp!A:L,12,FALSE)</f>
        <v>LC</v>
      </c>
    </row>
    <row r="4786" spans="1:45" x14ac:dyDescent="0.3">
      <c r="A4786">
        <v>49</v>
      </c>
      <c r="B4786" t="str">
        <f>VLOOKUP($A4786,[1]Sitios!$A:$G,4,FALSE)</f>
        <v>ACMIC</v>
      </c>
      <c r="C4786" t="str">
        <f>VLOOKUP($A4786,[1]Sitios!$A:$G,5,FALSE)</f>
        <v>Isla del Coco</v>
      </c>
      <c r="D4786" s="2" t="str">
        <f>VLOOKUP($A4786,[1]Sitios!$A:$G,6,FALSE)</f>
        <v>Punta Leonel</v>
      </c>
      <c r="E4786" t="s">
        <v>985</v>
      </c>
      <c r="F4786">
        <v>1</v>
      </c>
      <c r="G4786" s="69">
        <v>41696</v>
      </c>
      <c r="H4786" s="42">
        <v>2014</v>
      </c>
      <c r="I4786" s="1" t="s">
        <v>1424</v>
      </c>
      <c r="K4786" s="66">
        <v>14</v>
      </c>
      <c r="L4786" t="str">
        <f t="shared" si="507"/>
        <v>Profundo</v>
      </c>
      <c r="M4786" s="2" t="s">
        <v>1195</v>
      </c>
      <c r="N4786" t="str">
        <f>VLOOKUP(M4786,spp!A:B,2,FALSE)</f>
        <v>Melichthys niger</v>
      </c>
      <c r="O4786">
        <f t="shared" si="506"/>
        <v>100</v>
      </c>
      <c r="T4786">
        <v>100</v>
      </c>
      <c r="AJ4786">
        <f>VLOOKUP(M4786,spp!A:C,3,FALSE)</f>
        <v>5</v>
      </c>
      <c r="AK4786">
        <f>VLOOKUP(M4786,spp!A:D,4,FALSE)</f>
        <v>3</v>
      </c>
      <c r="AL4786">
        <f t="shared" si="508"/>
        <v>7812500</v>
      </c>
      <c r="AM4786">
        <f t="shared" si="509"/>
        <v>195312.5</v>
      </c>
      <c r="AN4786">
        <f t="shared" si="510"/>
        <v>1953125</v>
      </c>
      <c r="AO4786">
        <f t="shared" si="511"/>
        <v>1953.125</v>
      </c>
      <c r="AP4786">
        <f t="shared" si="512"/>
        <v>2</v>
      </c>
      <c r="AQ4786">
        <f>VLOOKUP(M4786,spp!A:H,8,FALSE)</f>
        <v>2.4</v>
      </c>
      <c r="AR4786" t="str">
        <f>VLOOKUP(M4786,spp!A:K,10,FALSE)</f>
        <v>Herbívoro</v>
      </c>
      <c r="AS4786" t="str">
        <f>VLOOKUP(M4786,spp!A:L,12,FALSE)</f>
        <v>NE</v>
      </c>
    </row>
    <row r="4787" spans="1:45" x14ac:dyDescent="0.3">
      <c r="A4787">
        <v>49</v>
      </c>
      <c r="B4787" t="str">
        <f>VLOOKUP($A4787,[1]Sitios!$A:$G,4,FALSE)</f>
        <v>ACMIC</v>
      </c>
      <c r="C4787" t="str">
        <f>VLOOKUP($A4787,[1]Sitios!$A:$G,5,FALSE)</f>
        <v>Isla del Coco</v>
      </c>
      <c r="D4787" s="2" t="str">
        <f>VLOOKUP($A4787,[1]Sitios!$A:$G,6,FALSE)</f>
        <v>Punta Leonel</v>
      </c>
      <c r="E4787" t="s">
        <v>985</v>
      </c>
      <c r="F4787">
        <v>1</v>
      </c>
      <c r="G4787" s="69">
        <v>41696</v>
      </c>
      <c r="H4787" s="42">
        <v>2014</v>
      </c>
      <c r="I4787" s="1" t="s">
        <v>1424</v>
      </c>
      <c r="K4787" s="66">
        <v>14</v>
      </c>
      <c r="L4787" t="str">
        <f t="shared" si="507"/>
        <v>Profundo</v>
      </c>
      <c r="M4787" s="2" t="s">
        <v>1198</v>
      </c>
      <c r="N4787" t="str">
        <f>VLOOKUP(M4787,spp!A:B,2,FALSE)</f>
        <v>Dermatolepis dermatolepis</v>
      </c>
      <c r="O4787">
        <f t="shared" si="506"/>
        <v>3</v>
      </c>
      <c r="U4787">
        <v>3</v>
      </c>
      <c r="AJ4787">
        <f>VLOOKUP(M4787,spp!A:C,3,FALSE)</f>
        <v>1</v>
      </c>
      <c r="AK4787">
        <f>VLOOKUP(M4787,spp!A:D,4,FALSE)</f>
        <v>3</v>
      </c>
      <c r="AL4787">
        <f t="shared" si="508"/>
        <v>128625</v>
      </c>
      <c r="AM4787">
        <f t="shared" si="509"/>
        <v>3215.625</v>
      </c>
      <c r="AN4787">
        <f t="shared" si="510"/>
        <v>32156.25</v>
      </c>
      <c r="AO4787">
        <f t="shared" si="511"/>
        <v>32.15625</v>
      </c>
      <c r="AP4787">
        <f t="shared" si="512"/>
        <v>0.06</v>
      </c>
      <c r="AQ4787">
        <f>VLOOKUP(M4787,spp!A:H,8,FALSE)</f>
        <v>4.5</v>
      </c>
      <c r="AR4787" t="str">
        <f>VLOOKUP(M4787,spp!A:K,10,FALSE)</f>
        <v>Depredador Tope</v>
      </c>
      <c r="AS4787" t="str">
        <f>VLOOKUP(M4787,spp!A:L,12,FALSE)</f>
        <v>LC</v>
      </c>
    </row>
    <row r="4788" spans="1:45" x14ac:dyDescent="0.3">
      <c r="A4788">
        <v>49</v>
      </c>
      <c r="B4788" t="str">
        <f>VLOOKUP($A4788,[1]Sitios!$A:$G,4,FALSE)</f>
        <v>ACMIC</v>
      </c>
      <c r="C4788" t="str">
        <f>VLOOKUP($A4788,[1]Sitios!$A:$G,5,FALSE)</f>
        <v>Isla del Coco</v>
      </c>
      <c r="D4788" s="2" t="str">
        <f>VLOOKUP($A4788,[1]Sitios!$A:$G,6,FALSE)</f>
        <v>Punta Leonel</v>
      </c>
      <c r="E4788" t="s">
        <v>985</v>
      </c>
      <c r="F4788">
        <v>1</v>
      </c>
      <c r="G4788" s="69">
        <v>41696</v>
      </c>
      <c r="H4788" s="42">
        <v>2014</v>
      </c>
      <c r="I4788" s="1" t="s">
        <v>1424</v>
      </c>
      <c r="K4788" s="66">
        <v>14</v>
      </c>
      <c r="L4788" t="str">
        <f t="shared" si="507"/>
        <v>Profundo</v>
      </c>
      <c r="M4788" s="2" t="s">
        <v>1145</v>
      </c>
      <c r="N4788" t="str">
        <f>VLOOKUP(M4788,spp!A:B,2,FALSE)</f>
        <v>Ctenochaetus marginatus</v>
      </c>
      <c r="O4788">
        <f t="shared" si="506"/>
        <v>3</v>
      </c>
      <c r="T4788">
        <v>3</v>
      </c>
      <c r="AJ4788">
        <f>VLOOKUP(M4788,spp!A:C,3,FALSE)</f>
        <v>0.297619048</v>
      </c>
      <c r="AK4788">
        <f>VLOOKUP(M4788,spp!A:D,4,FALSE)</f>
        <v>3</v>
      </c>
      <c r="AL4788">
        <f t="shared" si="508"/>
        <v>13950.892875000001</v>
      </c>
      <c r="AM4788">
        <f t="shared" si="509"/>
        <v>348.77232187500005</v>
      </c>
      <c r="AN4788">
        <f t="shared" si="510"/>
        <v>3487.7232187500003</v>
      </c>
      <c r="AO4788">
        <f t="shared" si="511"/>
        <v>3.4877232187500002</v>
      </c>
      <c r="AP4788">
        <f t="shared" si="512"/>
        <v>0.06</v>
      </c>
      <c r="AQ4788">
        <f>VLOOKUP(M4788,spp!A:H,8,FALSE)</f>
        <v>2</v>
      </c>
      <c r="AR4788" t="str">
        <f>VLOOKUP(M4788,spp!A:K,10,FALSE)</f>
        <v>Herbívoro</v>
      </c>
      <c r="AS4788" t="str">
        <f>VLOOKUP(M4788,spp!A:L,12,FALSE)</f>
        <v>LC</v>
      </c>
    </row>
    <row r="4789" spans="1:45" x14ac:dyDescent="0.3">
      <c r="A4789">
        <v>49</v>
      </c>
      <c r="B4789" t="str">
        <f>VLOOKUP($A4789,[1]Sitios!$A:$G,4,FALSE)</f>
        <v>ACMIC</v>
      </c>
      <c r="C4789" t="str">
        <f>VLOOKUP($A4789,[1]Sitios!$A:$G,5,FALSE)</f>
        <v>Isla del Coco</v>
      </c>
      <c r="D4789" s="2" t="str">
        <f>VLOOKUP($A4789,[1]Sitios!$A:$G,6,FALSE)</f>
        <v>Punta Leonel</v>
      </c>
      <c r="E4789" t="s">
        <v>985</v>
      </c>
      <c r="F4789">
        <v>1</v>
      </c>
      <c r="G4789" s="69">
        <v>41696</v>
      </c>
      <c r="H4789" s="42">
        <v>2014</v>
      </c>
      <c r="I4789" s="1" t="s">
        <v>1424</v>
      </c>
      <c r="K4789" s="66">
        <v>14</v>
      </c>
      <c r="L4789" t="str">
        <f t="shared" si="507"/>
        <v>Profundo</v>
      </c>
      <c r="M4789" s="2" t="s">
        <v>1038</v>
      </c>
      <c r="N4789" t="str">
        <f>VLOOKUP(M4789,spp!A:B,2,FALSE)</f>
        <v>Holacanthus passer</v>
      </c>
      <c r="O4789">
        <f t="shared" si="506"/>
        <v>1</v>
      </c>
      <c r="R4789">
        <v>1</v>
      </c>
      <c r="AJ4789">
        <f>VLOOKUP(M4789,spp!A:C,3,FALSE)</f>
        <v>2</v>
      </c>
      <c r="AK4789">
        <f>VLOOKUP(M4789,spp!A:D,4,FALSE)</f>
        <v>3</v>
      </c>
      <c r="AL4789">
        <f t="shared" si="508"/>
        <v>3906.25</v>
      </c>
      <c r="AM4789">
        <f t="shared" si="509"/>
        <v>97.65625</v>
      </c>
      <c r="AN4789">
        <f t="shared" si="510"/>
        <v>976.5625</v>
      </c>
      <c r="AO4789">
        <f t="shared" si="511"/>
        <v>0.9765625</v>
      </c>
      <c r="AP4789">
        <f t="shared" si="512"/>
        <v>0.02</v>
      </c>
      <c r="AQ4789">
        <f>VLOOKUP(M4789,spp!A:H,8,FALSE)</f>
        <v>2.6</v>
      </c>
      <c r="AR4789" t="str">
        <f>VLOOKUP(M4789,spp!A:K,10,FALSE)</f>
        <v>Herbívoro</v>
      </c>
      <c r="AS4789" t="str">
        <f>VLOOKUP(M4789,spp!A:L,12,FALSE)</f>
        <v>LC</v>
      </c>
    </row>
    <row r="4790" spans="1:45" x14ac:dyDescent="0.3">
      <c r="A4790">
        <v>49</v>
      </c>
      <c r="B4790" t="str">
        <f>VLOOKUP($A4790,[1]Sitios!$A:$G,4,FALSE)</f>
        <v>ACMIC</v>
      </c>
      <c r="C4790" t="str">
        <f>VLOOKUP($A4790,[1]Sitios!$A:$G,5,FALSE)</f>
        <v>Isla del Coco</v>
      </c>
      <c r="D4790" s="2" t="str">
        <f>VLOOKUP($A4790,[1]Sitios!$A:$G,6,FALSE)</f>
        <v>Punta Leonel</v>
      </c>
      <c r="E4790" t="s">
        <v>985</v>
      </c>
      <c r="F4790">
        <v>1</v>
      </c>
      <c r="G4790" s="69">
        <v>41696</v>
      </c>
      <c r="H4790" s="42">
        <v>2014</v>
      </c>
      <c r="I4790" s="1" t="s">
        <v>1424</v>
      </c>
      <c r="K4790" s="66">
        <v>14</v>
      </c>
      <c r="L4790" t="str">
        <f t="shared" si="507"/>
        <v>Profundo</v>
      </c>
      <c r="M4790" s="2" t="s">
        <v>1046</v>
      </c>
      <c r="N4790" t="str">
        <f>VLOOKUP(M4790,spp!A:B,2,FALSE)</f>
        <v>Arothron meleagris</v>
      </c>
      <c r="O4790">
        <f t="shared" si="506"/>
        <v>3</v>
      </c>
      <c r="S4790">
        <v>3</v>
      </c>
      <c r="AJ4790">
        <f>VLOOKUP(M4790,spp!A:C,3,FALSE)</f>
        <v>3</v>
      </c>
      <c r="AK4790">
        <f>VLOOKUP(M4790,spp!A:D,4,FALSE)</f>
        <v>2</v>
      </c>
      <c r="AL4790">
        <f t="shared" si="508"/>
        <v>2756.25</v>
      </c>
      <c r="AM4790">
        <f t="shared" si="509"/>
        <v>68.90625</v>
      </c>
      <c r="AN4790">
        <f t="shared" si="510"/>
        <v>689.0625</v>
      </c>
      <c r="AO4790">
        <f t="shared" si="511"/>
        <v>0.68906250000000002</v>
      </c>
      <c r="AP4790">
        <f t="shared" si="512"/>
        <v>0.06</v>
      </c>
      <c r="AQ4790">
        <f>VLOOKUP(M4790,spp!A:H,8,FALSE)</f>
        <v>3.4</v>
      </c>
      <c r="AR4790" t="str">
        <f>VLOOKUP(M4790,spp!A:K,10,FALSE)</f>
        <v>Depredador</v>
      </c>
      <c r="AS4790" t="str">
        <f>VLOOKUP(M4790,spp!A:L,12,FALSE)</f>
        <v>NE</v>
      </c>
    </row>
    <row r="4791" spans="1:45" x14ac:dyDescent="0.3">
      <c r="A4791">
        <v>49</v>
      </c>
      <c r="B4791" t="str">
        <f>VLOOKUP($A4791,[1]Sitios!$A:$G,4,FALSE)</f>
        <v>ACMIC</v>
      </c>
      <c r="C4791" t="str">
        <f>VLOOKUP($A4791,[1]Sitios!$A:$G,5,FALSE)</f>
        <v>Isla del Coco</v>
      </c>
      <c r="D4791" s="2" t="str">
        <f>VLOOKUP($A4791,[1]Sitios!$A:$G,6,FALSE)</f>
        <v>Punta Leonel</v>
      </c>
      <c r="E4791" t="s">
        <v>985</v>
      </c>
      <c r="F4791">
        <v>1</v>
      </c>
      <c r="G4791" s="69">
        <v>41696</v>
      </c>
      <c r="H4791" s="42">
        <v>2014</v>
      </c>
      <c r="I4791" s="1" t="s">
        <v>1424</v>
      </c>
      <c r="K4791" s="66">
        <v>14</v>
      </c>
      <c r="L4791" t="str">
        <f t="shared" si="507"/>
        <v>Profundo</v>
      </c>
      <c r="M4791" s="2" t="s">
        <v>1037</v>
      </c>
      <c r="N4791" t="str">
        <f>VLOOKUP(M4791,spp!A:B,2,FALSE)</f>
        <v>Prionurus laticlavius</v>
      </c>
      <c r="O4791">
        <f t="shared" si="506"/>
        <v>1</v>
      </c>
      <c r="T4791">
        <v>1</v>
      </c>
      <c r="AJ4791" t="str">
        <f>VLOOKUP(M4791,spp!A:C,3,FALSE)</f>
        <v>0.19800000000000001</v>
      </c>
      <c r="AK4791">
        <f>VLOOKUP(M4791,spp!A:D,4,FALSE)</f>
        <v>2.504</v>
      </c>
      <c r="AL4791">
        <f t="shared" si="508"/>
        <v>626.76822624524254</v>
      </c>
      <c r="AM4791">
        <f t="shared" si="509"/>
        <v>15.669205656131064</v>
      </c>
      <c r="AN4791">
        <f t="shared" si="510"/>
        <v>156.69205656131064</v>
      </c>
      <c r="AO4791">
        <f t="shared" si="511"/>
        <v>0.15669205656131063</v>
      </c>
      <c r="AP4791">
        <f t="shared" si="512"/>
        <v>0.02</v>
      </c>
      <c r="AQ4791">
        <f>VLOOKUP(M4791,spp!A:H,8,FALSE)</f>
        <v>2.7</v>
      </c>
      <c r="AR4791" t="str">
        <f>VLOOKUP(M4791,spp!A:K,10,FALSE)</f>
        <v>Herbívoro</v>
      </c>
      <c r="AS4791" t="str">
        <f>VLOOKUP(M4791,spp!A:L,12,FALSE)</f>
        <v>LC</v>
      </c>
    </row>
    <row r="4792" spans="1:45" x14ac:dyDescent="0.3">
      <c r="A4792">
        <v>49</v>
      </c>
      <c r="B4792" t="str">
        <f>VLOOKUP($A4792,[1]Sitios!$A:$G,4,FALSE)</f>
        <v>ACMIC</v>
      </c>
      <c r="C4792" t="str">
        <f>VLOOKUP($A4792,[1]Sitios!$A:$G,5,FALSE)</f>
        <v>Isla del Coco</v>
      </c>
      <c r="D4792" s="2" t="str">
        <f>VLOOKUP($A4792,[1]Sitios!$A:$G,6,FALSE)</f>
        <v>Punta Leonel</v>
      </c>
      <c r="E4792" t="s">
        <v>985</v>
      </c>
      <c r="F4792">
        <v>1</v>
      </c>
      <c r="G4792" s="69">
        <v>41696</v>
      </c>
      <c r="H4792" s="42">
        <v>2014</v>
      </c>
      <c r="I4792" s="1" t="s">
        <v>1424</v>
      </c>
      <c r="K4792" s="66">
        <v>14</v>
      </c>
      <c r="L4792" t="str">
        <f t="shared" si="507"/>
        <v>Profundo</v>
      </c>
      <c r="M4792" s="2" t="s">
        <v>1072</v>
      </c>
      <c r="N4792" t="str">
        <f>VLOOKUP(M4792,spp!A:B,2,FALSE)</f>
        <v>Kyphosus elegans</v>
      </c>
      <c r="O4792">
        <f t="shared" si="506"/>
        <v>1</v>
      </c>
      <c r="U4792">
        <v>1</v>
      </c>
      <c r="AJ4792">
        <f>VLOOKUP(M4792,spp!A:C,3,FALSE)</f>
        <v>2.18E-2</v>
      </c>
      <c r="AK4792">
        <f>VLOOKUP(M4792,spp!A:D,4,FALSE)</f>
        <v>3</v>
      </c>
      <c r="AL4792">
        <f t="shared" si="508"/>
        <v>934.67499999999995</v>
      </c>
      <c r="AM4792">
        <f t="shared" si="509"/>
        <v>23.366875</v>
      </c>
      <c r="AN4792">
        <f t="shared" si="510"/>
        <v>233.66874999999999</v>
      </c>
      <c r="AO4792">
        <f t="shared" si="511"/>
        <v>0.23366874999999998</v>
      </c>
      <c r="AP4792">
        <f t="shared" si="512"/>
        <v>0.02</v>
      </c>
      <c r="AQ4792">
        <f>VLOOKUP(M4792,spp!A:H,8,FALSE)</f>
        <v>2.9</v>
      </c>
      <c r="AR4792" t="str">
        <f>VLOOKUP(M4792,spp!A:K,10,FALSE)</f>
        <v>Herbívoro</v>
      </c>
      <c r="AS4792" t="str">
        <f>VLOOKUP(M4792,spp!A:L,12,FALSE)</f>
        <v>LC</v>
      </c>
    </row>
    <row r="4793" spans="1:45" x14ac:dyDescent="0.3">
      <c r="A4793">
        <v>49</v>
      </c>
      <c r="B4793" t="str">
        <f>VLOOKUP($A4793,[1]Sitios!$A:$G,4,FALSE)</f>
        <v>ACMIC</v>
      </c>
      <c r="C4793" t="str">
        <f>VLOOKUP($A4793,[1]Sitios!$A:$G,5,FALSE)</f>
        <v>Isla del Coco</v>
      </c>
      <c r="D4793" s="2" t="str">
        <f>VLOOKUP($A4793,[1]Sitios!$A:$G,6,FALSE)</f>
        <v>Punta Leonel</v>
      </c>
      <c r="E4793" t="s">
        <v>985</v>
      </c>
      <c r="F4793">
        <v>1</v>
      </c>
      <c r="G4793" s="69">
        <v>41696</v>
      </c>
      <c r="H4793" s="42">
        <v>2014</v>
      </c>
      <c r="I4793" s="1" t="s">
        <v>1424</v>
      </c>
      <c r="K4793" s="66">
        <v>14</v>
      </c>
      <c r="L4793" t="str">
        <f t="shared" si="507"/>
        <v>Profundo</v>
      </c>
      <c r="M4793" s="2" t="s">
        <v>1040</v>
      </c>
      <c r="N4793" t="str">
        <f>VLOOKUP(M4793,spp!A:B,2,FALSE)</f>
        <v>Sufflamen verres</v>
      </c>
      <c r="O4793">
        <f t="shared" si="506"/>
        <v>2</v>
      </c>
      <c r="T4793">
        <v>2</v>
      </c>
      <c r="AJ4793">
        <f>VLOOKUP(M4793,spp!A:C,3,FALSE)</f>
        <v>2</v>
      </c>
      <c r="AK4793">
        <f>VLOOKUP(M4793,spp!A:D,4,FALSE)</f>
        <v>3</v>
      </c>
      <c r="AL4793">
        <f t="shared" si="508"/>
        <v>62500</v>
      </c>
      <c r="AM4793">
        <f t="shared" si="509"/>
        <v>1562.5</v>
      </c>
      <c r="AN4793">
        <f t="shared" si="510"/>
        <v>15625</v>
      </c>
      <c r="AO4793">
        <f t="shared" si="511"/>
        <v>15.625</v>
      </c>
      <c r="AP4793">
        <f t="shared" si="512"/>
        <v>0.04</v>
      </c>
      <c r="AQ4793">
        <f>VLOOKUP(M4793,spp!A:H,8,FALSE)</f>
        <v>3.3</v>
      </c>
      <c r="AR4793" t="str">
        <f>VLOOKUP(M4793,spp!A:K,10,FALSE)</f>
        <v>Depredador</v>
      </c>
      <c r="AS4793" t="str">
        <f>VLOOKUP(M4793,spp!A:L,12,FALSE)</f>
        <v>LC</v>
      </c>
    </row>
    <row r="4794" spans="1:45" x14ac:dyDescent="0.3">
      <c r="A4794">
        <v>49</v>
      </c>
      <c r="B4794" t="str">
        <f>VLOOKUP($A4794,[1]Sitios!$A:$G,4,FALSE)</f>
        <v>ACMIC</v>
      </c>
      <c r="C4794" t="str">
        <f>VLOOKUP($A4794,[1]Sitios!$A:$G,5,FALSE)</f>
        <v>Isla del Coco</v>
      </c>
      <c r="D4794" s="2" t="str">
        <f>VLOOKUP($A4794,[1]Sitios!$A:$G,6,FALSE)</f>
        <v>Punta Leonel</v>
      </c>
      <c r="E4794" t="s">
        <v>985</v>
      </c>
      <c r="F4794">
        <v>1</v>
      </c>
      <c r="G4794" s="69">
        <v>41696</v>
      </c>
      <c r="H4794" s="42">
        <v>2014</v>
      </c>
      <c r="I4794" s="1" t="s">
        <v>1424</v>
      </c>
      <c r="K4794" s="66">
        <v>14</v>
      </c>
      <c r="L4794" t="str">
        <f t="shared" si="507"/>
        <v>Profundo</v>
      </c>
      <c r="M4794" s="2" t="s">
        <v>1047</v>
      </c>
      <c r="N4794" t="str">
        <f>VLOOKUP(M4794,spp!A:B,2,FALSE)</f>
        <v>Scarus rubroviolaceus</v>
      </c>
      <c r="O4794">
        <f t="shared" si="506"/>
        <v>2</v>
      </c>
      <c r="V4794">
        <v>2</v>
      </c>
      <c r="AJ4794">
        <f>VLOOKUP(M4794,spp!A:C,3,FALSE)</f>
        <v>1</v>
      </c>
      <c r="AK4794">
        <f>VLOOKUP(M4794,spp!A:D,4,FALSE)</f>
        <v>3.109</v>
      </c>
      <c r="AL4794">
        <f t="shared" si="508"/>
        <v>275973.70302246959</v>
      </c>
      <c r="AM4794">
        <f t="shared" si="509"/>
        <v>6899.34257556174</v>
      </c>
      <c r="AN4794">
        <f t="shared" si="510"/>
        <v>68993.425755617398</v>
      </c>
      <c r="AO4794">
        <f t="shared" si="511"/>
        <v>68.993425755617395</v>
      </c>
      <c r="AP4794">
        <f t="shared" si="512"/>
        <v>0.04</v>
      </c>
      <c r="AQ4794">
        <f>VLOOKUP(M4794,spp!A:H,8,FALSE)</f>
        <v>2</v>
      </c>
      <c r="AR4794" t="str">
        <f>VLOOKUP(M4794,spp!A:K,10,FALSE)</f>
        <v>Herbívoro</v>
      </c>
      <c r="AS4794" t="str">
        <f>VLOOKUP(M4794,spp!A:L,12,FALSE)</f>
        <v>LC</v>
      </c>
    </row>
    <row r="4795" spans="1:45" x14ac:dyDescent="0.3">
      <c r="A4795">
        <v>49</v>
      </c>
      <c r="B4795" t="str">
        <f>VLOOKUP($A4795,[1]Sitios!$A:$G,4,FALSE)</f>
        <v>ACMIC</v>
      </c>
      <c r="C4795" t="str">
        <f>VLOOKUP($A4795,[1]Sitios!$A:$G,5,FALSE)</f>
        <v>Isla del Coco</v>
      </c>
      <c r="D4795" s="2" t="str">
        <f>VLOOKUP($A4795,[1]Sitios!$A:$G,6,FALSE)</f>
        <v>Punta Leonel</v>
      </c>
      <c r="E4795" t="s">
        <v>985</v>
      </c>
      <c r="F4795">
        <v>1</v>
      </c>
      <c r="G4795" s="69">
        <v>41696</v>
      </c>
      <c r="H4795" s="42">
        <v>2014</v>
      </c>
      <c r="I4795" s="1" t="s">
        <v>1424</v>
      </c>
      <c r="K4795" s="66">
        <v>14</v>
      </c>
      <c r="L4795" t="str">
        <f t="shared" si="507"/>
        <v>Profundo</v>
      </c>
      <c r="M4795" s="2" t="s">
        <v>1066</v>
      </c>
      <c r="N4795" t="str">
        <f>VLOOKUP(M4795,spp!A:B,2,FALSE)</f>
        <v>Caranx melampygus</v>
      </c>
      <c r="O4795">
        <f t="shared" si="506"/>
        <v>2</v>
      </c>
      <c r="U4795">
        <v>2</v>
      </c>
      <c r="AJ4795">
        <f>VLOOKUP(M4795,spp!A:C,3,FALSE)</f>
        <v>2</v>
      </c>
      <c r="AK4795">
        <f>VLOOKUP(M4795,spp!A:D,4,FALSE)</f>
        <v>2</v>
      </c>
      <c r="AL4795">
        <f t="shared" si="508"/>
        <v>4900</v>
      </c>
      <c r="AM4795">
        <f t="shared" si="509"/>
        <v>122.5</v>
      </c>
      <c r="AN4795">
        <f t="shared" si="510"/>
        <v>1225</v>
      </c>
      <c r="AO4795">
        <f t="shared" si="511"/>
        <v>1.2250000000000001</v>
      </c>
      <c r="AP4795">
        <f t="shared" si="512"/>
        <v>0.04</v>
      </c>
      <c r="AQ4795">
        <f>VLOOKUP(M4795,spp!A:H,8,FALSE)</f>
        <v>4.5</v>
      </c>
      <c r="AR4795" t="str">
        <f>VLOOKUP(M4795,spp!A:K,10,FALSE)</f>
        <v>Depredador Tope</v>
      </c>
      <c r="AS4795" t="str">
        <f>VLOOKUP(M4795,spp!A:L,12,FALSE)</f>
        <v>NE</v>
      </c>
    </row>
    <row r="4796" spans="1:45" x14ac:dyDescent="0.3">
      <c r="A4796">
        <v>49</v>
      </c>
      <c r="B4796" t="str">
        <f>VLOOKUP($A4796,[1]Sitios!$A:$G,4,FALSE)</f>
        <v>ACMIC</v>
      </c>
      <c r="C4796" t="str">
        <f>VLOOKUP($A4796,[1]Sitios!$A:$G,5,FALSE)</f>
        <v>Isla del Coco</v>
      </c>
      <c r="D4796" s="2" t="str">
        <f>VLOOKUP($A4796,[1]Sitios!$A:$G,6,FALSE)</f>
        <v>Punta Leonel</v>
      </c>
      <c r="E4796" t="s">
        <v>985</v>
      </c>
      <c r="F4796">
        <v>1</v>
      </c>
      <c r="G4796" s="69">
        <v>41696</v>
      </c>
      <c r="H4796" s="42">
        <v>2014</v>
      </c>
      <c r="I4796" s="1" t="s">
        <v>1424</v>
      </c>
      <c r="K4796" s="66">
        <v>14</v>
      </c>
      <c r="L4796" t="str">
        <f t="shared" si="507"/>
        <v>Profundo</v>
      </c>
      <c r="M4796" s="2" t="s">
        <v>1064</v>
      </c>
      <c r="N4796" t="str">
        <f>VLOOKUP(M4796,spp!A:B,2,FALSE)</f>
        <v>Zanclus cornutus</v>
      </c>
      <c r="O4796">
        <f t="shared" si="506"/>
        <v>3</v>
      </c>
      <c r="S4796">
        <v>3</v>
      </c>
      <c r="AJ4796">
        <f>VLOOKUP(M4796,spp!A:C,3,FALSE)</f>
        <v>1.47E-2</v>
      </c>
      <c r="AK4796">
        <f>VLOOKUP(M4796,spp!A:D,4,FALSE)</f>
        <v>3</v>
      </c>
      <c r="AL4796">
        <f t="shared" si="508"/>
        <v>236.34843749999999</v>
      </c>
      <c r="AM4796">
        <f t="shared" si="509"/>
        <v>5.9087109374999995</v>
      </c>
      <c r="AN4796">
        <f t="shared" si="510"/>
        <v>59.087109374999997</v>
      </c>
      <c r="AO4796">
        <f t="shared" si="511"/>
        <v>5.9087109374999995E-2</v>
      </c>
      <c r="AP4796">
        <f t="shared" si="512"/>
        <v>0.06</v>
      </c>
      <c r="AQ4796">
        <f>VLOOKUP(M4796,spp!A:H,8,FALSE)</f>
        <v>2.9</v>
      </c>
      <c r="AR4796" t="str">
        <f>VLOOKUP(M4796,spp!A:K,10,FALSE)</f>
        <v>Herbívoro</v>
      </c>
      <c r="AS4796" t="str">
        <f>VLOOKUP(M4796,spp!A:L,12,FALSE)</f>
        <v>NE</v>
      </c>
    </row>
    <row r="4797" spans="1:45" x14ac:dyDescent="0.3">
      <c r="A4797">
        <v>49</v>
      </c>
      <c r="B4797" t="str">
        <f>VLOOKUP($A4797,[1]Sitios!$A:$G,4,FALSE)</f>
        <v>ACMIC</v>
      </c>
      <c r="C4797" t="str">
        <f>VLOOKUP($A4797,[1]Sitios!$A:$G,5,FALSE)</f>
        <v>Isla del Coco</v>
      </c>
      <c r="D4797" s="2" t="str">
        <f>VLOOKUP($A4797,[1]Sitios!$A:$G,6,FALSE)</f>
        <v>Punta Leonel</v>
      </c>
      <c r="E4797" t="s">
        <v>985</v>
      </c>
      <c r="F4797">
        <v>1</v>
      </c>
      <c r="G4797" s="69">
        <v>41696</v>
      </c>
      <c r="H4797" s="42">
        <v>2014</v>
      </c>
      <c r="I4797" s="1" t="s">
        <v>1424</v>
      </c>
      <c r="K4797" s="66">
        <v>14</v>
      </c>
      <c r="L4797" t="str">
        <f t="shared" si="507"/>
        <v>Profundo</v>
      </c>
      <c r="M4797" s="2" t="s">
        <v>1029</v>
      </c>
      <c r="N4797" t="str">
        <f>VLOOKUP(M4797,spp!A:B,2,FALSE)</f>
        <v>Cirrhitus rivulatus</v>
      </c>
      <c r="O4797">
        <f t="shared" si="506"/>
        <v>1</v>
      </c>
      <c r="T4797">
        <v>1</v>
      </c>
      <c r="AJ4797">
        <f>VLOOKUP(M4797,spp!A:C,3,FALSE)</f>
        <v>2.76E-2</v>
      </c>
      <c r="AK4797">
        <f>VLOOKUP(M4797,spp!A:D,4,FALSE)</f>
        <v>3</v>
      </c>
      <c r="AL4797">
        <f t="shared" si="508"/>
        <v>431.25</v>
      </c>
      <c r="AM4797">
        <f t="shared" si="509"/>
        <v>10.78125</v>
      </c>
      <c r="AN4797">
        <f t="shared" si="510"/>
        <v>107.8125</v>
      </c>
      <c r="AO4797">
        <f t="shared" si="511"/>
        <v>0.10781250000000001</v>
      </c>
      <c r="AP4797">
        <f t="shared" si="512"/>
        <v>0.02</v>
      </c>
      <c r="AQ4797">
        <f>VLOOKUP(M4797,spp!A:H,8,FALSE)</f>
        <v>4</v>
      </c>
      <c r="AR4797" t="str">
        <f>VLOOKUP(M4797,spp!A:K,10,FALSE)</f>
        <v>Depredador Tope</v>
      </c>
      <c r="AS4797" t="str">
        <f>VLOOKUP(M4797,spp!A:L,12,FALSE)</f>
        <v>LC</v>
      </c>
    </row>
    <row r="4798" spans="1:45" x14ac:dyDescent="0.3">
      <c r="A4798">
        <v>49</v>
      </c>
      <c r="B4798" t="str">
        <f>VLOOKUP($A4798,[1]Sitios!$A:$G,4,FALSE)</f>
        <v>ACMIC</v>
      </c>
      <c r="C4798" t="str">
        <f>VLOOKUP($A4798,[1]Sitios!$A:$G,5,FALSE)</f>
        <v>Isla del Coco</v>
      </c>
      <c r="D4798" s="2" t="str">
        <f>VLOOKUP($A4798,[1]Sitios!$A:$G,6,FALSE)</f>
        <v>Punta Leonel</v>
      </c>
      <c r="E4798" t="s">
        <v>985</v>
      </c>
      <c r="F4798">
        <v>1</v>
      </c>
      <c r="G4798" s="69">
        <v>41696</v>
      </c>
      <c r="H4798" s="42">
        <v>2014</v>
      </c>
      <c r="I4798" s="1" t="s">
        <v>1424</v>
      </c>
      <c r="K4798" s="66">
        <v>14</v>
      </c>
      <c r="L4798" t="str">
        <f t="shared" si="507"/>
        <v>Profundo</v>
      </c>
      <c r="M4798" s="2" t="s">
        <v>1031</v>
      </c>
      <c r="N4798" t="str">
        <f>VLOOKUP(M4798,spp!A:B,2,FALSE)</f>
        <v>Ophioblennius steindachneri</v>
      </c>
      <c r="O4798">
        <f t="shared" si="506"/>
        <v>1</v>
      </c>
      <c r="R4798">
        <v>1</v>
      </c>
      <c r="AJ4798">
        <f>VLOOKUP(M4798,spp!A:C,3,FALSE)</f>
        <v>3</v>
      </c>
      <c r="AK4798">
        <f>VLOOKUP(M4798,spp!A:D,4,FALSE)</f>
        <v>2.379</v>
      </c>
      <c r="AL4798">
        <f t="shared" si="508"/>
        <v>1220.8721183841133</v>
      </c>
      <c r="AM4798">
        <f t="shared" si="509"/>
        <v>30.52180295960283</v>
      </c>
      <c r="AN4798">
        <f t="shared" si="510"/>
        <v>305.21802959602832</v>
      </c>
      <c r="AO4798">
        <f t="shared" si="511"/>
        <v>0.30521802959602834</v>
      </c>
      <c r="AP4798">
        <f t="shared" si="512"/>
        <v>0.02</v>
      </c>
      <c r="AQ4798">
        <f>VLOOKUP(M4798,spp!A:H,8,FALSE)</f>
        <v>2.7</v>
      </c>
      <c r="AR4798" t="str">
        <f>VLOOKUP(M4798,spp!A:K,10,FALSE)</f>
        <v>Herbívoro</v>
      </c>
      <c r="AS4798" t="str">
        <f>VLOOKUP(M4798,spp!A:L,12,FALSE)</f>
        <v>LC</v>
      </c>
    </row>
    <row r="4799" spans="1:45" x14ac:dyDescent="0.3">
      <c r="A4799">
        <v>49</v>
      </c>
      <c r="B4799" t="str">
        <f>VLOOKUP($A4799,[1]Sitios!$A:$G,4,FALSE)</f>
        <v>ACMIC</v>
      </c>
      <c r="C4799" t="str">
        <f>VLOOKUP($A4799,[1]Sitios!$A:$G,5,FALSE)</f>
        <v>Isla del Coco</v>
      </c>
      <c r="D4799" s="2" t="str">
        <f>VLOOKUP($A4799,[1]Sitios!$A:$G,6,FALSE)</f>
        <v>Punta Leonel</v>
      </c>
      <c r="E4799" t="s">
        <v>985</v>
      </c>
      <c r="F4799">
        <v>1</v>
      </c>
      <c r="G4799" s="69">
        <v>41696</v>
      </c>
      <c r="H4799" s="42">
        <v>2014</v>
      </c>
      <c r="I4799" s="1" t="s">
        <v>1424</v>
      </c>
      <c r="K4799" s="66">
        <v>14</v>
      </c>
      <c r="L4799" t="str">
        <f t="shared" si="507"/>
        <v>Profundo</v>
      </c>
      <c r="M4799" s="2" t="s">
        <v>1059</v>
      </c>
      <c r="N4799" t="str">
        <f>VLOOKUP(M4799,spp!A:B,2,FALSE)</f>
        <v>Gymnothorax castaneus</v>
      </c>
      <c r="O4799">
        <f t="shared" si="506"/>
        <v>1</v>
      </c>
      <c r="AB4799">
        <v>1</v>
      </c>
      <c r="AJ4799">
        <f>VLOOKUP(M4799,spp!A:C,3,FALSE)</f>
        <v>1.4E-3</v>
      </c>
      <c r="AK4799">
        <f>VLOOKUP(M4799,spp!A:D,4,FALSE)</f>
        <v>3.0122</v>
      </c>
      <c r="AL4799">
        <f t="shared" si="508"/>
        <v>2111.5903266286241</v>
      </c>
      <c r="AM4799">
        <f t="shared" si="509"/>
        <v>52.789758165715604</v>
      </c>
      <c r="AN4799">
        <f t="shared" si="510"/>
        <v>527.89758165715602</v>
      </c>
      <c r="AO4799">
        <f t="shared" si="511"/>
        <v>0.52789758165715606</v>
      </c>
      <c r="AP4799">
        <f t="shared" si="512"/>
        <v>0.02</v>
      </c>
      <c r="AQ4799">
        <f>VLOOKUP(M4799,spp!A:H,8,FALSE)</f>
        <v>4</v>
      </c>
      <c r="AR4799" t="str">
        <f>VLOOKUP(M4799,spp!A:K,10,FALSE)</f>
        <v>Depredador Tope</v>
      </c>
      <c r="AS4799" t="str">
        <f>VLOOKUP(M4799,spp!A:L,12,FALSE)</f>
        <v>LC</v>
      </c>
    </row>
    <row r="4800" spans="1:45" x14ac:dyDescent="0.3">
      <c r="A4800">
        <v>49</v>
      </c>
      <c r="B4800" t="str">
        <f>VLOOKUP($A4800,[1]Sitios!$A:$G,4,FALSE)</f>
        <v>ACMIC</v>
      </c>
      <c r="C4800" t="str">
        <f>VLOOKUP($A4800,[1]Sitios!$A:$G,5,FALSE)</f>
        <v>Isla del Coco</v>
      </c>
      <c r="D4800" s="2" t="str">
        <f>VLOOKUP($A4800,[1]Sitios!$A:$G,6,FALSE)</f>
        <v>Punta Leonel</v>
      </c>
      <c r="E4800" t="s">
        <v>985</v>
      </c>
      <c r="F4800">
        <v>2</v>
      </c>
      <c r="G4800" s="69">
        <v>41696</v>
      </c>
      <c r="H4800" s="42">
        <v>2014</v>
      </c>
      <c r="I4800" s="1" t="s">
        <v>1424</v>
      </c>
      <c r="K4800" s="66">
        <v>14</v>
      </c>
      <c r="L4800" t="str">
        <f t="shared" si="507"/>
        <v>Profundo</v>
      </c>
      <c r="M4800" s="2" t="s">
        <v>1202</v>
      </c>
      <c r="N4800" t="str">
        <f>VLOOKUP(M4800,spp!A:B,2,FALSE)</f>
        <v>Ostracion meleagris</v>
      </c>
      <c r="O4800">
        <f t="shared" si="506"/>
        <v>2</v>
      </c>
      <c r="R4800">
        <v>2</v>
      </c>
      <c r="AJ4800" t="str">
        <f>VLOOKUP(M4800,spp!A:C,3,FALSE)</f>
        <v>0.10100000000000001</v>
      </c>
      <c r="AK4800">
        <f>VLOOKUP(M4800,spp!A:D,4,FALSE)</f>
        <v>2</v>
      </c>
      <c r="AL4800">
        <f t="shared" si="508"/>
        <v>31.562500000000004</v>
      </c>
      <c r="AM4800">
        <f t="shared" si="509"/>
        <v>0.78906250000000011</v>
      </c>
      <c r="AN4800">
        <f t="shared" si="510"/>
        <v>7.8906250000000009</v>
      </c>
      <c r="AO4800">
        <f t="shared" si="511"/>
        <v>7.8906250000000001E-3</v>
      </c>
      <c r="AP4800">
        <f t="shared" si="512"/>
        <v>0.04</v>
      </c>
      <c r="AQ4800">
        <f>VLOOKUP(M4800,spp!A:H,8,FALSE)</f>
        <v>2.9</v>
      </c>
      <c r="AR4800" t="str">
        <f>VLOOKUP(M4800,spp!A:K,10,FALSE)</f>
        <v>Herbívoro</v>
      </c>
      <c r="AS4800" t="str">
        <f>VLOOKUP(M4800,spp!A:L,12,FALSE)</f>
        <v>NE</v>
      </c>
    </row>
    <row r="4801" spans="1:45" x14ac:dyDescent="0.3">
      <c r="A4801">
        <v>49</v>
      </c>
      <c r="B4801" t="str">
        <f>VLOOKUP($A4801,[1]Sitios!$A:$G,4,FALSE)</f>
        <v>ACMIC</v>
      </c>
      <c r="C4801" t="str">
        <f>VLOOKUP($A4801,[1]Sitios!$A:$G,5,FALSE)</f>
        <v>Isla del Coco</v>
      </c>
      <c r="D4801" s="2" t="str">
        <f>VLOOKUP($A4801,[1]Sitios!$A:$G,6,FALSE)</f>
        <v>Punta Leonel</v>
      </c>
      <c r="E4801" t="s">
        <v>985</v>
      </c>
      <c r="F4801">
        <v>2</v>
      </c>
      <c r="G4801" s="69">
        <v>41696</v>
      </c>
      <c r="H4801" s="42">
        <v>2014</v>
      </c>
      <c r="I4801" s="1" t="s">
        <v>1424</v>
      </c>
      <c r="K4801" s="66">
        <v>14</v>
      </c>
      <c r="L4801" t="str">
        <f t="shared" si="507"/>
        <v>Profundo</v>
      </c>
      <c r="M4801" s="2" t="s">
        <v>1046</v>
      </c>
      <c r="N4801" t="str">
        <f>VLOOKUP(M4801,spp!A:B,2,FALSE)</f>
        <v>Arothron meleagris</v>
      </c>
      <c r="O4801">
        <f t="shared" si="506"/>
        <v>2</v>
      </c>
      <c r="S4801">
        <v>2</v>
      </c>
      <c r="AJ4801">
        <f>VLOOKUP(M4801,spp!A:C,3,FALSE)</f>
        <v>3</v>
      </c>
      <c r="AK4801">
        <f>VLOOKUP(M4801,spp!A:D,4,FALSE)</f>
        <v>2</v>
      </c>
      <c r="AL4801">
        <f t="shared" si="508"/>
        <v>1837.5</v>
      </c>
      <c r="AM4801">
        <f t="shared" si="509"/>
        <v>45.9375</v>
      </c>
      <c r="AN4801">
        <f t="shared" si="510"/>
        <v>459.375</v>
      </c>
      <c r="AO4801">
        <f t="shared" si="511"/>
        <v>0.45937499999999998</v>
      </c>
      <c r="AP4801">
        <f t="shared" si="512"/>
        <v>0.04</v>
      </c>
      <c r="AQ4801">
        <f>VLOOKUP(M4801,spp!A:H,8,FALSE)</f>
        <v>3.4</v>
      </c>
      <c r="AR4801" t="str">
        <f>VLOOKUP(M4801,spp!A:K,10,FALSE)</f>
        <v>Depredador</v>
      </c>
      <c r="AS4801" t="str">
        <f>VLOOKUP(M4801,spp!A:L,12,FALSE)</f>
        <v>NE</v>
      </c>
    </row>
    <row r="4802" spans="1:45" x14ac:dyDescent="0.3">
      <c r="A4802">
        <v>49</v>
      </c>
      <c r="B4802" t="str">
        <f>VLOOKUP($A4802,[1]Sitios!$A:$G,4,FALSE)</f>
        <v>ACMIC</v>
      </c>
      <c r="C4802" t="str">
        <f>VLOOKUP($A4802,[1]Sitios!$A:$G,5,FALSE)</f>
        <v>Isla del Coco</v>
      </c>
      <c r="D4802" s="2" t="str">
        <f>VLOOKUP($A4802,[1]Sitios!$A:$G,6,FALSE)</f>
        <v>Punta Leonel</v>
      </c>
      <c r="E4802" t="s">
        <v>985</v>
      </c>
      <c r="F4802">
        <v>2</v>
      </c>
      <c r="G4802" s="69">
        <v>41696</v>
      </c>
      <c r="H4802" s="42">
        <v>2014</v>
      </c>
      <c r="I4802" s="1" t="s">
        <v>1424</v>
      </c>
      <c r="K4802" s="66">
        <v>14</v>
      </c>
      <c r="L4802" t="str">
        <f t="shared" si="507"/>
        <v>Profundo</v>
      </c>
      <c r="M4802" s="2" t="s">
        <v>1066</v>
      </c>
      <c r="N4802" t="str">
        <f>VLOOKUP(M4802,spp!A:B,2,FALSE)</f>
        <v>Caranx melampygus</v>
      </c>
      <c r="O4802">
        <f t="shared" si="506"/>
        <v>9</v>
      </c>
      <c r="U4802">
        <v>9</v>
      </c>
      <c r="AJ4802">
        <f>VLOOKUP(M4802,spp!A:C,3,FALSE)</f>
        <v>2</v>
      </c>
      <c r="AK4802">
        <f>VLOOKUP(M4802,spp!A:D,4,FALSE)</f>
        <v>2</v>
      </c>
      <c r="AL4802">
        <f t="shared" si="508"/>
        <v>22050</v>
      </c>
      <c r="AM4802">
        <f t="shared" si="509"/>
        <v>551.25</v>
      </c>
      <c r="AN4802">
        <f t="shared" si="510"/>
        <v>5512.5</v>
      </c>
      <c r="AO4802">
        <f t="shared" si="511"/>
        <v>5.5125000000000002</v>
      </c>
      <c r="AP4802">
        <f t="shared" si="512"/>
        <v>0.18</v>
      </c>
      <c r="AQ4802">
        <f>VLOOKUP(M4802,spp!A:H,8,FALSE)</f>
        <v>4.5</v>
      </c>
      <c r="AR4802" t="str">
        <f>VLOOKUP(M4802,spp!A:K,10,FALSE)</f>
        <v>Depredador Tope</v>
      </c>
      <c r="AS4802" t="str">
        <f>VLOOKUP(M4802,spp!A:L,12,FALSE)</f>
        <v>NE</v>
      </c>
    </row>
    <row r="4803" spans="1:45" x14ac:dyDescent="0.3">
      <c r="A4803">
        <v>49</v>
      </c>
      <c r="B4803" t="str">
        <f>VLOOKUP($A4803,[1]Sitios!$A:$G,4,FALSE)</f>
        <v>ACMIC</v>
      </c>
      <c r="C4803" t="str">
        <f>VLOOKUP($A4803,[1]Sitios!$A:$G,5,FALSE)</f>
        <v>Isla del Coco</v>
      </c>
      <c r="D4803" s="2" t="str">
        <f>VLOOKUP($A4803,[1]Sitios!$A:$G,6,FALSE)</f>
        <v>Punta Leonel</v>
      </c>
      <c r="E4803" t="s">
        <v>985</v>
      </c>
      <c r="F4803">
        <v>2</v>
      </c>
      <c r="G4803" s="69">
        <v>41696</v>
      </c>
      <c r="H4803" s="42">
        <v>2014</v>
      </c>
      <c r="I4803" s="1" t="s">
        <v>1424</v>
      </c>
      <c r="K4803" s="66">
        <v>14</v>
      </c>
      <c r="L4803" t="str">
        <f t="shared" si="507"/>
        <v>Profundo</v>
      </c>
      <c r="M4803" s="2" t="s">
        <v>1141</v>
      </c>
      <c r="N4803" t="str">
        <f>VLOOKUP(M4803,spp!A:B,2,FALSE)</f>
        <v>Halichoeres discolor</v>
      </c>
      <c r="O4803">
        <f t="shared" si="506"/>
        <v>20</v>
      </c>
      <c r="Q4803">
        <v>15</v>
      </c>
      <c r="R4803">
        <v>5</v>
      </c>
      <c r="AJ4803">
        <f>VLOOKUP(M4803,spp!A:C,3,FALSE)</f>
        <v>0.01</v>
      </c>
      <c r="AK4803">
        <f>VLOOKUP(M4803,spp!A:D,4,FALSE)</f>
        <v>3.04</v>
      </c>
      <c r="AL4803">
        <f t="shared" si="508"/>
        <v>176.63061416696144</v>
      </c>
      <c r="AM4803">
        <f t="shared" si="509"/>
        <v>4.4157653541740363</v>
      </c>
      <c r="AN4803">
        <f t="shared" si="510"/>
        <v>44.157653541740359</v>
      </c>
      <c r="AO4803">
        <f t="shared" si="511"/>
        <v>4.4157653541740359E-2</v>
      </c>
      <c r="AP4803">
        <f t="shared" si="512"/>
        <v>0.4</v>
      </c>
      <c r="AQ4803">
        <f>VLOOKUP(M4803,spp!A:H,8,FALSE)</f>
        <v>3.4</v>
      </c>
      <c r="AR4803" t="str">
        <f>VLOOKUP(M4803,spp!A:K,10,FALSE)</f>
        <v>Depredador</v>
      </c>
      <c r="AS4803" t="str">
        <f>VLOOKUP(M4803,spp!A:L,12,FALSE)</f>
        <v>VU</v>
      </c>
    </row>
    <row r="4804" spans="1:45" x14ac:dyDescent="0.3">
      <c r="A4804">
        <v>49</v>
      </c>
      <c r="B4804" t="str">
        <f>VLOOKUP($A4804,[1]Sitios!$A:$G,4,FALSE)</f>
        <v>ACMIC</v>
      </c>
      <c r="C4804" t="str">
        <f>VLOOKUP($A4804,[1]Sitios!$A:$G,5,FALSE)</f>
        <v>Isla del Coco</v>
      </c>
      <c r="D4804" s="2" t="str">
        <f>VLOOKUP($A4804,[1]Sitios!$A:$G,6,FALSE)</f>
        <v>Punta Leonel</v>
      </c>
      <c r="E4804" t="s">
        <v>985</v>
      </c>
      <c r="F4804">
        <v>2</v>
      </c>
      <c r="G4804" s="69">
        <v>41696</v>
      </c>
      <c r="H4804" s="42">
        <v>2014</v>
      </c>
      <c r="I4804" s="1" t="s">
        <v>1424</v>
      </c>
      <c r="K4804" s="66">
        <v>14</v>
      </c>
      <c r="L4804" t="str">
        <f t="shared" si="507"/>
        <v>Profundo</v>
      </c>
      <c r="M4804" s="2" t="s">
        <v>1194</v>
      </c>
      <c r="N4804" t="str">
        <f>VLOOKUP(M4804,spp!A:B,2,FALSE)</f>
        <v>Stegastes arcifrons</v>
      </c>
      <c r="O4804">
        <f t="shared" si="506"/>
        <v>50</v>
      </c>
      <c r="Q4804">
        <v>50</v>
      </c>
      <c r="AJ4804">
        <f>VLOOKUP(M4804,spp!A:C,3,FALSE)</f>
        <v>3.49E-2</v>
      </c>
      <c r="AK4804">
        <f>VLOOKUP(M4804,spp!A:D,4,FALSE)</f>
        <v>2</v>
      </c>
      <c r="AL4804">
        <f t="shared" si="508"/>
        <v>98.15625</v>
      </c>
      <c r="AM4804">
        <f t="shared" si="509"/>
        <v>2.4539062500000002</v>
      </c>
      <c r="AN4804">
        <f t="shared" si="510"/>
        <v>24.5390625</v>
      </c>
      <c r="AO4804">
        <f t="shared" si="511"/>
        <v>2.45390625E-2</v>
      </c>
      <c r="AP4804">
        <f t="shared" si="512"/>
        <v>1</v>
      </c>
      <c r="AQ4804">
        <f>VLOOKUP(M4804,spp!A:H,8,FALSE)</f>
        <v>2.97</v>
      </c>
      <c r="AR4804" t="str">
        <f>VLOOKUP(M4804,spp!A:K,10,FALSE)</f>
        <v>Herbívoro</v>
      </c>
      <c r="AS4804" t="str">
        <f>VLOOKUP(M4804,spp!A:L,12,FALSE)</f>
        <v>LC</v>
      </c>
    </row>
    <row r="4805" spans="1:45" x14ac:dyDescent="0.3">
      <c r="A4805">
        <v>49</v>
      </c>
      <c r="B4805" t="str">
        <f>VLOOKUP($A4805,[1]Sitios!$A:$G,4,FALSE)</f>
        <v>ACMIC</v>
      </c>
      <c r="C4805" t="str">
        <f>VLOOKUP($A4805,[1]Sitios!$A:$G,5,FALSE)</f>
        <v>Isla del Coco</v>
      </c>
      <c r="D4805" s="2" t="str">
        <f>VLOOKUP($A4805,[1]Sitios!$A:$G,6,FALSE)</f>
        <v>Punta Leonel</v>
      </c>
      <c r="E4805" t="s">
        <v>985</v>
      </c>
      <c r="F4805">
        <v>2</v>
      </c>
      <c r="G4805" s="69">
        <v>41696</v>
      </c>
      <c r="H4805" s="42">
        <v>2014</v>
      </c>
      <c r="I4805" s="1" t="s">
        <v>1424</v>
      </c>
      <c r="K4805" s="66">
        <v>14</v>
      </c>
      <c r="L4805" t="str">
        <f t="shared" si="507"/>
        <v>Profundo</v>
      </c>
      <c r="M4805" s="2" t="s">
        <v>1071</v>
      </c>
      <c r="N4805" t="str">
        <f>VLOOKUP(M4805,spp!A:B,2,FALSE)</f>
        <v>Anisotremus interruptus</v>
      </c>
      <c r="O4805">
        <f t="shared" si="506"/>
        <v>2</v>
      </c>
      <c r="U4805">
        <v>2</v>
      </c>
      <c r="AJ4805">
        <f>VLOOKUP(M4805,spp!A:C,3,FALSE)</f>
        <v>5</v>
      </c>
      <c r="AK4805">
        <f>VLOOKUP(M4805,spp!A:D,4,FALSE)</f>
        <v>2.91</v>
      </c>
      <c r="AL4805">
        <f t="shared" si="508"/>
        <v>311342.21374062716</v>
      </c>
      <c r="AM4805">
        <f t="shared" si="509"/>
        <v>7783.5553435156789</v>
      </c>
      <c r="AN4805">
        <f t="shared" si="510"/>
        <v>77835.553435156791</v>
      </c>
      <c r="AO4805">
        <f t="shared" si="511"/>
        <v>77.835553435156797</v>
      </c>
      <c r="AP4805">
        <f t="shared" si="512"/>
        <v>0.04</v>
      </c>
      <c r="AQ4805">
        <f>VLOOKUP(M4805,spp!A:H,8,FALSE)</f>
        <v>3.5</v>
      </c>
      <c r="AR4805" t="str">
        <f>VLOOKUP(M4805,spp!A:K,10,FALSE)</f>
        <v>Depredador</v>
      </c>
      <c r="AS4805" t="str">
        <f>VLOOKUP(M4805,spp!A:L,12,FALSE)</f>
        <v>LC</v>
      </c>
    </row>
    <row r="4806" spans="1:45" x14ac:dyDescent="0.3">
      <c r="A4806">
        <v>49</v>
      </c>
      <c r="B4806" t="str">
        <f>VLOOKUP($A4806,[1]Sitios!$A:$G,4,FALSE)</f>
        <v>ACMIC</v>
      </c>
      <c r="C4806" t="str">
        <f>VLOOKUP($A4806,[1]Sitios!$A:$G,5,FALSE)</f>
        <v>Isla del Coco</v>
      </c>
      <c r="D4806" s="2" t="str">
        <f>VLOOKUP($A4806,[1]Sitios!$A:$G,6,FALSE)</f>
        <v>Punta Leonel</v>
      </c>
      <c r="E4806" t="s">
        <v>985</v>
      </c>
      <c r="F4806">
        <v>2</v>
      </c>
      <c r="G4806" s="69">
        <v>41696</v>
      </c>
      <c r="H4806" s="42">
        <v>2014</v>
      </c>
      <c r="I4806" s="1" t="s">
        <v>1424</v>
      </c>
      <c r="K4806" s="66">
        <v>14</v>
      </c>
      <c r="L4806" t="str">
        <f t="shared" si="507"/>
        <v>Profundo</v>
      </c>
      <c r="M4806" s="2" t="s">
        <v>1047</v>
      </c>
      <c r="N4806" t="str">
        <f>VLOOKUP(M4806,spp!A:B,2,FALSE)</f>
        <v>Scarus rubroviolaceus</v>
      </c>
      <c r="O4806">
        <f t="shared" si="506"/>
        <v>3</v>
      </c>
      <c r="T4806">
        <v>2</v>
      </c>
      <c r="V4806">
        <v>1</v>
      </c>
      <c r="AJ4806">
        <f>VLOOKUP(M4806,spp!A:C,3,FALSE)</f>
        <v>1</v>
      </c>
      <c r="AK4806">
        <f>VLOOKUP(M4806,spp!A:D,4,FALSE)</f>
        <v>3.109</v>
      </c>
      <c r="AL4806">
        <f t="shared" si="508"/>
        <v>182370.75373164276</v>
      </c>
      <c r="AM4806">
        <f t="shared" si="509"/>
        <v>4559.2688432910691</v>
      </c>
      <c r="AN4806">
        <f t="shared" si="510"/>
        <v>45592.688432910691</v>
      </c>
      <c r="AO4806">
        <f t="shared" si="511"/>
        <v>45.592688432910691</v>
      </c>
      <c r="AP4806">
        <f t="shared" si="512"/>
        <v>0.06</v>
      </c>
      <c r="AQ4806">
        <f>VLOOKUP(M4806,spp!A:H,8,FALSE)</f>
        <v>2</v>
      </c>
      <c r="AR4806" t="str">
        <f>VLOOKUP(M4806,spp!A:K,10,FALSE)</f>
        <v>Herbívoro</v>
      </c>
      <c r="AS4806" t="str">
        <f>VLOOKUP(M4806,spp!A:L,12,FALSE)</f>
        <v>LC</v>
      </c>
    </row>
    <row r="4807" spans="1:45" x14ac:dyDescent="0.3">
      <c r="A4807">
        <v>49</v>
      </c>
      <c r="B4807" t="str">
        <f>VLOOKUP($A4807,[1]Sitios!$A:$G,4,FALSE)</f>
        <v>ACMIC</v>
      </c>
      <c r="C4807" t="str">
        <f>VLOOKUP($A4807,[1]Sitios!$A:$G,5,FALSE)</f>
        <v>Isla del Coco</v>
      </c>
      <c r="D4807" s="2" t="str">
        <f>VLOOKUP($A4807,[1]Sitios!$A:$G,6,FALSE)</f>
        <v>Punta Leonel</v>
      </c>
      <c r="E4807" t="s">
        <v>985</v>
      </c>
      <c r="F4807">
        <v>2</v>
      </c>
      <c r="G4807" s="69">
        <v>41696</v>
      </c>
      <c r="H4807" s="42">
        <v>2014</v>
      </c>
      <c r="I4807" s="1" t="s">
        <v>1424</v>
      </c>
      <c r="K4807" s="66">
        <v>14</v>
      </c>
      <c r="L4807" t="str">
        <f t="shared" si="507"/>
        <v>Profundo</v>
      </c>
      <c r="M4807" s="2" t="s">
        <v>1145</v>
      </c>
      <c r="N4807" t="str">
        <f>VLOOKUP(M4807,spp!A:B,2,FALSE)</f>
        <v>Ctenochaetus marginatus</v>
      </c>
      <c r="O4807">
        <f t="shared" si="506"/>
        <v>8</v>
      </c>
      <c r="T4807">
        <v>8</v>
      </c>
      <c r="AJ4807">
        <f>VLOOKUP(M4807,spp!A:C,3,FALSE)</f>
        <v>0.297619048</v>
      </c>
      <c r="AK4807">
        <f>VLOOKUP(M4807,spp!A:D,4,FALSE)</f>
        <v>3</v>
      </c>
      <c r="AL4807">
        <f t="shared" si="508"/>
        <v>37202.381000000001</v>
      </c>
      <c r="AM4807">
        <f t="shared" si="509"/>
        <v>930.05952500000001</v>
      </c>
      <c r="AN4807">
        <f t="shared" si="510"/>
        <v>9300.5952500000003</v>
      </c>
      <c r="AO4807">
        <f t="shared" si="511"/>
        <v>9.3005952500000006</v>
      </c>
      <c r="AP4807">
        <f t="shared" si="512"/>
        <v>0.16</v>
      </c>
      <c r="AQ4807">
        <f>VLOOKUP(M4807,spp!A:H,8,FALSE)</f>
        <v>2</v>
      </c>
      <c r="AR4807" t="str">
        <f>VLOOKUP(M4807,spp!A:K,10,FALSE)</f>
        <v>Herbívoro</v>
      </c>
      <c r="AS4807" t="str">
        <f>VLOOKUP(M4807,spp!A:L,12,FALSE)</f>
        <v>LC</v>
      </c>
    </row>
    <row r="4808" spans="1:45" x14ac:dyDescent="0.3">
      <c r="A4808">
        <v>49</v>
      </c>
      <c r="B4808" t="str">
        <f>VLOOKUP($A4808,[1]Sitios!$A:$G,4,FALSE)</f>
        <v>ACMIC</v>
      </c>
      <c r="C4808" t="str">
        <f>VLOOKUP($A4808,[1]Sitios!$A:$G,5,FALSE)</f>
        <v>Isla del Coco</v>
      </c>
      <c r="D4808" s="2" t="str">
        <f>VLOOKUP($A4808,[1]Sitios!$A:$G,6,FALSE)</f>
        <v>Punta Leonel</v>
      </c>
      <c r="E4808" t="s">
        <v>985</v>
      </c>
      <c r="F4808">
        <v>2</v>
      </c>
      <c r="G4808" s="69">
        <v>41696</v>
      </c>
      <c r="H4808" s="42">
        <v>2014</v>
      </c>
      <c r="I4808" s="1" t="s">
        <v>1424</v>
      </c>
      <c r="K4808" s="66">
        <v>14</v>
      </c>
      <c r="L4808" t="str">
        <f t="shared" si="507"/>
        <v>Profundo</v>
      </c>
      <c r="M4808" s="2" t="s">
        <v>1195</v>
      </c>
      <c r="N4808" t="str">
        <f>VLOOKUP(M4808,spp!A:B,2,FALSE)</f>
        <v>Melichthys niger</v>
      </c>
      <c r="O4808">
        <f t="shared" si="506"/>
        <v>30</v>
      </c>
      <c r="T4808">
        <v>30</v>
      </c>
      <c r="AJ4808">
        <f>VLOOKUP(M4808,spp!A:C,3,FALSE)</f>
        <v>5</v>
      </c>
      <c r="AK4808">
        <f>VLOOKUP(M4808,spp!A:D,4,FALSE)</f>
        <v>3</v>
      </c>
      <c r="AL4808">
        <f t="shared" si="508"/>
        <v>2343750</v>
      </c>
      <c r="AM4808">
        <f t="shared" si="509"/>
        <v>58593.75</v>
      </c>
      <c r="AN4808">
        <f t="shared" si="510"/>
        <v>585937.5</v>
      </c>
      <c r="AO4808">
        <f t="shared" si="511"/>
        <v>585.9375</v>
      </c>
      <c r="AP4808">
        <f t="shared" si="512"/>
        <v>0.6</v>
      </c>
      <c r="AQ4808">
        <f>VLOOKUP(M4808,spp!A:H,8,FALSE)</f>
        <v>2.4</v>
      </c>
      <c r="AR4808" t="str">
        <f>VLOOKUP(M4808,spp!A:K,10,FALSE)</f>
        <v>Herbívoro</v>
      </c>
      <c r="AS4808" t="str">
        <f>VLOOKUP(M4808,spp!A:L,12,FALSE)</f>
        <v>NE</v>
      </c>
    </row>
    <row r="4809" spans="1:45" x14ac:dyDescent="0.3">
      <c r="A4809">
        <v>49</v>
      </c>
      <c r="B4809" t="str">
        <f>VLOOKUP($A4809,[1]Sitios!$A:$G,4,FALSE)</f>
        <v>ACMIC</v>
      </c>
      <c r="C4809" t="str">
        <f>VLOOKUP($A4809,[1]Sitios!$A:$G,5,FALSE)</f>
        <v>Isla del Coco</v>
      </c>
      <c r="D4809" s="2" t="str">
        <f>VLOOKUP($A4809,[1]Sitios!$A:$G,6,FALSE)</f>
        <v>Punta Leonel</v>
      </c>
      <c r="E4809" t="s">
        <v>985</v>
      </c>
      <c r="F4809">
        <v>2</v>
      </c>
      <c r="G4809" s="69">
        <v>41696</v>
      </c>
      <c r="H4809" s="42">
        <v>2014</v>
      </c>
      <c r="I4809" s="1" t="s">
        <v>1424</v>
      </c>
      <c r="K4809" s="66">
        <v>14</v>
      </c>
      <c r="L4809" t="str">
        <f t="shared" si="507"/>
        <v>Profundo</v>
      </c>
      <c r="M4809" s="2" t="s">
        <v>1198</v>
      </c>
      <c r="N4809" t="str">
        <f>VLOOKUP(M4809,spp!A:B,2,FALSE)</f>
        <v>Dermatolepis dermatolepis</v>
      </c>
      <c r="O4809">
        <f t="shared" si="506"/>
        <v>2</v>
      </c>
      <c r="U4809">
        <v>2</v>
      </c>
      <c r="AJ4809">
        <f>VLOOKUP(M4809,spp!A:C,3,FALSE)</f>
        <v>1</v>
      </c>
      <c r="AK4809">
        <f>VLOOKUP(M4809,spp!A:D,4,FALSE)</f>
        <v>3</v>
      </c>
      <c r="AL4809">
        <f t="shared" si="508"/>
        <v>85750</v>
      </c>
      <c r="AM4809">
        <f t="shared" si="509"/>
        <v>2143.75</v>
      </c>
      <c r="AN4809">
        <f t="shared" si="510"/>
        <v>21437.5</v>
      </c>
      <c r="AO4809">
        <f t="shared" si="511"/>
        <v>21.4375</v>
      </c>
      <c r="AP4809">
        <f t="shared" si="512"/>
        <v>0.04</v>
      </c>
      <c r="AQ4809">
        <f>VLOOKUP(M4809,spp!A:H,8,FALSE)</f>
        <v>4.5</v>
      </c>
      <c r="AR4809" t="str">
        <f>VLOOKUP(M4809,spp!A:K,10,FALSE)</f>
        <v>Depredador Tope</v>
      </c>
      <c r="AS4809" t="str">
        <f>VLOOKUP(M4809,spp!A:L,12,FALSE)</f>
        <v>LC</v>
      </c>
    </row>
    <row r="4810" spans="1:45" x14ac:dyDescent="0.3">
      <c r="A4810">
        <v>49</v>
      </c>
      <c r="B4810" t="str">
        <f>VLOOKUP($A4810,[1]Sitios!$A:$G,4,FALSE)</f>
        <v>ACMIC</v>
      </c>
      <c r="C4810" t="str">
        <f>VLOOKUP($A4810,[1]Sitios!$A:$G,5,FALSE)</f>
        <v>Isla del Coco</v>
      </c>
      <c r="D4810" s="2" t="str">
        <f>VLOOKUP($A4810,[1]Sitios!$A:$G,6,FALSE)</f>
        <v>Punta Leonel</v>
      </c>
      <c r="E4810" t="s">
        <v>985</v>
      </c>
      <c r="F4810">
        <v>2</v>
      </c>
      <c r="G4810" s="69">
        <v>41696</v>
      </c>
      <c r="H4810" s="42">
        <v>2014</v>
      </c>
      <c r="I4810" s="1" t="s">
        <v>1424</v>
      </c>
      <c r="K4810" s="66">
        <v>14</v>
      </c>
      <c r="L4810" t="str">
        <f t="shared" si="507"/>
        <v>Profundo</v>
      </c>
      <c r="M4810" s="2" t="s">
        <v>1064</v>
      </c>
      <c r="N4810" t="str">
        <f>VLOOKUP(M4810,spp!A:B,2,FALSE)</f>
        <v>Zanclus cornutus</v>
      </c>
      <c r="O4810">
        <f t="shared" si="506"/>
        <v>1</v>
      </c>
      <c r="R4810">
        <v>1</v>
      </c>
      <c r="AJ4810">
        <f>VLOOKUP(M4810,spp!A:C,3,FALSE)</f>
        <v>1.47E-2</v>
      </c>
      <c r="AK4810">
        <f>VLOOKUP(M4810,spp!A:D,4,FALSE)</f>
        <v>3</v>
      </c>
      <c r="AL4810">
        <f t="shared" si="508"/>
        <v>28.7109375</v>
      </c>
      <c r="AM4810">
        <f t="shared" si="509"/>
        <v>0.7177734375</v>
      </c>
      <c r="AN4810">
        <f t="shared" si="510"/>
        <v>7.177734375</v>
      </c>
      <c r="AO4810">
        <f t="shared" si="511"/>
        <v>7.1777343749999997E-3</v>
      </c>
      <c r="AP4810">
        <f t="shared" si="512"/>
        <v>0.02</v>
      </c>
      <c r="AQ4810">
        <f>VLOOKUP(M4810,spp!A:H,8,FALSE)</f>
        <v>2.9</v>
      </c>
      <c r="AR4810" t="str">
        <f>VLOOKUP(M4810,spp!A:K,10,FALSE)</f>
        <v>Herbívoro</v>
      </c>
      <c r="AS4810" t="str">
        <f>VLOOKUP(M4810,spp!A:L,12,FALSE)</f>
        <v>NE</v>
      </c>
    </row>
    <row r="4811" spans="1:45" x14ac:dyDescent="0.3">
      <c r="A4811">
        <v>49</v>
      </c>
      <c r="B4811" t="str">
        <f>VLOOKUP($A4811,[1]Sitios!$A:$G,4,FALSE)</f>
        <v>ACMIC</v>
      </c>
      <c r="C4811" t="str">
        <f>VLOOKUP($A4811,[1]Sitios!$A:$G,5,FALSE)</f>
        <v>Isla del Coco</v>
      </c>
      <c r="D4811" s="2" t="str">
        <f>VLOOKUP($A4811,[1]Sitios!$A:$G,6,FALSE)</f>
        <v>Punta Leonel</v>
      </c>
      <c r="E4811" t="s">
        <v>985</v>
      </c>
      <c r="F4811">
        <v>2</v>
      </c>
      <c r="G4811" s="69">
        <v>41696</v>
      </c>
      <c r="H4811" s="42">
        <v>2014</v>
      </c>
      <c r="I4811" s="1" t="s">
        <v>1424</v>
      </c>
      <c r="K4811" s="66">
        <v>14</v>
      </c>
      <c r="L4811" t="str">
        <f t="shared" si="507"/>
        <v>Profundo</v>
      </c>
      <c r="M4811" s="2" t="s">
        <v>1042</v>
      </c>
      <c r="N4811" t="str">
        <f>VLOOKUP(M4811,spp!A:B,2,FALSE)</f>
        <v>Bodianus diplotaenia</v>
      </c>
      <c r="O4811">
        <f t="shared" si="506"/>
        <v>2</v>
      </c>
      <c r="P4811">
        <v>2</v>
      </c>
      <c r="AJ4811">
        <f>VLOOKUP(M4811,spp!A:C,3,FALSE)</f>
        <v>2.01E-2</v>
      </c>
      <c r="AK4811">
        <f>VLOOKUP(M4811,spp!A:D,4,FALSE)</f>
        <v>2</v>
      </c>
      <c r="AL4811">
        <f t="shared" si="508"/>
        <v>0.25124999999999997</v>
      </c>
      <c r="AM4811">
        <f t="shared" si="509"/>
        <v>6.2812499999999995E-3</v>
      </c>
      <c r="AN4811">
        <f t="shared" si="510"/>
        <v>6.2812499999999993E-2</v>
      </c>
      <c r="AO4811">
        <f t="shared" si="511"/>
        <v>6.2812499999999989E-5</v>
      </c>
      <c r="AP4811">
        <f t="shared" si="512"/>
        <v>0.04</v>
      </c>
      <c r="AQ4811">
        <f>VLOOKUP(M4811,spp!A:H,8,FALSE)</f>
        <v>3.4</v>
      </c>
      <c r="AR4811" t="str">
        <f>VLOOKUP(M4811,spp!A:K,10,FALSE)</f>
        <v>Depredador</v>
      </c>
      <c r="AS4811" t="str">
        <f>VLOOKUP(M4811,spp!A:L,12,FALSE)</f>
        <v>LC</v>
      </c>
    </row>
    <row r="4812" spans="1:45" x14ac:dyDescent="0.3">
      <c r="A4812">
        <v>49</v>
      </c>
      <c r="B4812" t="str">
        <f>VLOOKUP($A4812,[1]Sitios!$A:$G,4,FALSE)</f>
        <v>ACMIC</v>
      </c>
      <c r="C4812" t="str">
        <f>VLOOKUP($A4812,[1]Sitios!$A:$G,5,FALSE)</f>
        <v>Isla del Coco</v>
      </c>
      <c r="D4812" s="2" t="str">
        <f>VLOOKUP($A4812,[1]Sitios!$A:$G,6,FALSE)</f>
        <v>Punta Leonel</v>
      </c>
      <c r="E4812" t="s">
        <v>985</v>
      </c>
      <c r="F4812">
        <v>2</v>
      </c>
      <c r="G4812" s="69">
        <v>41696</v>
      </c>
      <c r="H4812" s="42">
        <v>2014</v>
      </c>
      <c r="I4812" s="1" t="s">
        <v>1424</v>
      </c>
      <c r="K4812" s="66">
        <v>14</v>
      </c>
      <c r="L4812" t="str">
        <f t="shared" si="507"/>
        <v>Profundo</v>
      </c>
      <c r="M4812" s="2" t="s">
        <v>1072</v>
      </c>
      <c r="N4812" t="str">
        <f>VLOOKUP(M4812,spp!A:B,2,FALSE)</f>
        <v>Kyphosus elegans</v>
      </c>
      <c r="O4812">
        <f t="shared" si="506"/>
        <v>4</v>
      </c>
      <c r="T4812">
        <v>4</v>
      </c>
      <c r="AJ4812">
        <f>VLOOKUP(M4812,spp!A:C,3,FALSE)</f>
        <v>2.18E-2</v>
      </c>
      <c r="AK4812">
        <f>VLOOKUP(M4812,spp!A:D,4,FALSE)</f>
        <v>3</v>
      </c>
      <c r="AL4812">
        <f t="shared" si="508"/>
        <v>1362.5</v>
      </c>
      <c r="AM4812">
        <f t="shared" si="509"/>
        <v>34.0625</v>
      </c>
      <c r="AN4812">
        <f t="shared" si="510"/>
        <v>340.625</v>
      </c>
      <c r="AO4812">
        <f t="shared" si="511"/>
        <v>0.34062500000000001</v>
      </c>
      <c r="AP4812">
        <f t="shared" si="512"/>
        <v>0.08</v>
      </c>
      <c r="AQ4812">
        <f>VLOOKUP(M4812,spp!A:H,8,FALSE)</f>
        <v>2.9</v>
      </c>
      <c r="AR4812" t="str">
        <f>VLOOKUP(M4812,spp!A:K,10,FALSE)</f>
        <v>Herbívoro</v>
      </c>
      <c r="AS4812" t="str">
        <f>VLOOKUP(M4812,spp!A:L,12,FALSE)</f>
        <v>LC</v>
      </c>
    </row>
    <row r="4813" spans="1:45" x14ac:dyDescent="0.3">
      <c r="A4813">
        <v>49</v>
      </c>
      <c r="B4813" t="str">
        <f>VLOOKUP($A4813,[1]Sitios!$A:$G,4,FALSE)</f>
        <v>ACMIC</v>
      </c>
      <c r="C4813" t="str">
        <f>VLOOKUP($A4813,[1]Sitios!$A:$G,5,FALSE)</f>
        <v>Isla del Coco</v>
      </c>
      <c r="D4813" s="2" t="str">
        <f>VLOOKUP($A4813,[1]Sitios!$A:$G,6,FALSE)</f>
        <v>Punta Leonel</v>
      </c>
      <c r="E4813" t="s">
        <v>985</v>
      </c>
      <c r="F4813">
        <v>2</v>
      </c>
      <c r="G4813" s="69">
        <v>41696</v>
      </c>
      <c r="H4813" s="42">
        <v>2014</v>
      </c>
      <c r="I4813" s="1" t="s">
        <v>1424</v>
      </c>
      <c r="K4813" s="66">
        <v>14</v>
      </c>
      <c r="L4813" t="str">
        <f t="shared" si="507"/>
        <v>Profundo</v>
      </c>
      <c r="M4813" s="2" t="s">
        <v>1081</v>
      </c>
      <c r="N4813" t="str">
        <f>VLOOKUP(M4813,spp!A:B,2,FALSE)</f>
        <v>Triaenodon obesus</v>
      </c>
      <c r="O4813">
        <f t="shared" si="506"/>
        <v>1</v>
      </c>
      <c r="AC4813">
        <v>1</v>
      </c>
      <c r="AJ4813">
        <f>VLOOKUP(M4813,spp!A:C,3,FALSE)</f>
        <v>1.5E-3</v>
      </c>
      <c r="AK4813">
        <f>VLOOKUP(M4813,spp!A:D,4,FALSE)</f>
        <v>3</v>
      </c>
      <c r="AL4813">
        <f t="shared" si="508"/>
        <v>3899.4140625</v>
      </c>
      <c r="AM4813">
        <f t="shared" si="509"/>
        <v>97.4853515625</v>
      </c>
      <c r="AN4813">
        <f t="shared" si="510"/>
        <v>974.853515625</v>
      </c>
      <c r="AO4813">
        <f t="shared" si="511"/>
        <v>0.974853515625</v>
      </c>
      <c r="AP4813">
        <f t="shared" si="512"/>
        <v>0.02</v>
      </c>
      <c r="AQ4813">
        <f>VLOOKUP(M4813,spp!A:H,8,FALSE)</f>
        <v>4.2</v>
      </c>
      <c r="AR4813" t="str">
        <f>VLOOKUP(M4813,spp!A:K,10,FALSE)</f>
        <v>Depredador Tope</v>
      </c>
      <c r="AS4813" t="str">
        <f>VLOOKUP(M4813,spp!A:L,12,FALSE)</f>
        <v>NT</v>
      </c>
    </row>
    <row r="4814" spans="1:45" x14ac:dyDescent="0.3">
      <c r="A4814">
        <v>49</v>
      </c>
      <c r="B4814" t="str">
        <f>VLOOKUP($A4814,[1]Sitios!$A:$G,4,FALSE)</f>
        <v>ACMIC</v>
      </c>
      <c r="C4814" t="str">
        <f>VLOOKUP($A4814,[1]Sitios!$A:$G,5,FALSE)</f>
        <v>Isla del Coco</v>
      </c>
      <c r="D4814" s="2" t="str">
        <f>VLOOKUP($A4814,[1]Sitios!$A:$G,6,FALSE)</f>
        <v>Punta Leonel</v>
      </c>
      <c r="E4814" t="s">
        <v>985</v>
      </c>
      <c r="F4814">
        <v>3</v>
      </c>
      <c r="G4814" s="69">
        <v>41696</v>
      </c>
      <c r="H4814" s="42">
        <v>2014</v>
      </c>
      <c r="I4814" s="1" t="s">
        <v>1424</v>
      </c>
      <c r="K4814" s="66">
        <v>14</v>
      </c>
      <c r="L4814" t="str">
        <f t="shared" si="507"/>
        <v>Profundo</v>
      </c>
      <c r="M4814" s="2" t="s">
        <v>1066</v>
      </c>
      <c r="N4814" t="str">
        <f>VLOOKUP(M4814,spp!A:B,2,FALSE)</f>
        <v>Caranx melampygus</v>
      </c>
      <c r="O4814">
        <f t="shared" si="506"/>
        <v>11</v>
      </c>
      <c r="W4814">
        <v>11</v>
      </c>
      <c r="AJ4814">
        <f>VLOOKUP(M4814,spp!A:C,3,FALSE)</f>
        <v>2</v>
      </c>
      <c r="AK4814">
        <f>VLOOKUP(M4814,spp!A:D,4,FALSE)</f>
        <v>2</v>
      </c>
      <c r="AL4814">
        <f t="shared" si="508"/>
        <v>66550</v>
      </c>
      <c r="AM4814">
        <f t="shared" si="509"/>
        <v>1663.75</v>
      </c>
      <c r="AN4814">
        <f t="shared" si="510"/>
        <v>16637.5</v>
      </c>
      <c r="AO4814">
        <f t="shared" si="511"/>
        <v>16.637499999999999</v>
      </c>
      <c r="AP4814">
        <f t="shared" si="512"/>
        <v>0.22</v>
      </c>
      <c r="AQ4814">
        <f>VLOOKUP(M4814,spp!A:H,8,FALSE)</f>
        <v>4.5</v>
      </c>
      <c r="AR4814" t="str">
        <f>VLOOKUP(M4814,spp!A:K,10,FALSE)</f>
        <v>Depredador Tope</v>
      </c>
      <c r="AS4814" t="str">
        <f>VLOOKUP(M4814,spp!A:L,12,FALSE)</f>
        <v>NE</v>
      </c>
    </row>
    <row r="4815" spans="1:45" x14ac:dyDescent="0.3">
      <c r="A4815">
        <v>49</v>
      </c>
      <c r="B4815" t="str">
        <f>VLOOKUP($A4815,[1]Sitios!$A:$G,4,FALSE)</f>
        <v>ACMIC</v>
      </c>
      <c r="C4815" t="str">
        <f>VLOOKUP($A4815,[1]Sitios!$A:$G,5,FALSE)</f>
        <v>Isla del Coco</v>
      </c>
      <c r="D4815" s="2" t="str">
        <f>VLOOKUP($A4815,[1]Sitios!$A:$G,6,FALSE)</f>
        <v>Punta Leonel</v>
      </c>
      <c r="E4815" t="s">
        <v>985</v>
      </c>
      <c r="F4815">
        <v>3</v>
      </c>
      <c r="G4815" s="69">
        <v>41696</v>
      </c>
      <c r="H4815" s="42">
        <v>2014</v>
      </c>
      <c r="I4815" s="1" t="s">
        <v>1424</v>
      </c>
      <c r="K4815" s="66">
        <v>14</v>
      </c>
      <c r="L4815" t="str">
        <f t="shared" si="507"/>
        <v>Profundo</v>
      </c>
      <c r="M4815" s="2" t="s">
        <v>1195</v>
      </c>
      <c r="N4815" t="str">
        <f>VLOOKUP(M4815,spp!A:B,2,FALSE)</f>
        <v>Melichthys niger</v>
      </c>
      <c r="O4815">
        <f t="shared" si="506"/>
        <v>30</v>
      </c>
      <c r="T4815">
        <v>30</v>
      </c>
      <c r="AJ4815">
        <f>VLOOKUP(M4815,spp!A:C,3,FALSE)</f>
        <v>5</v>
      </c>
      <c r="AK4815">
        <f>VLOOKUP(M4815,spp!A:D,4,FALSE)</f>
        <v>3</v>
      </c>
      <c r="AL4815">
        <f t="shared" si="508"/>
        <v>2343750</v>
      </c>
      <c r="AM4815">
        <f t="shared" si="509"/>
        <v>58593.75</v>
      </c>
      <c r="AN4815">
        <f t="shared" si="510"/>
        <v>585937.5</v>
      </c>
      <c r="AO4815">
        <f t="shared" si="511"/>
        <v>585.9375</v>
      </c>
      <c r="AP4815">
        <f t="shared" si="512"/>
        <v>0.6</v>
      </c>
      <c r="AQ4815">
        <f>VLOOKUP(M4815,spp!A:H,8,FALSE)</f>
        <v>2.4</v>
      </c>
      <c r="AR4815" t="str">
        <f>VLOOKUP(M4815,spp!A:K,10,FALSE)</f>
        <v>Herbívoro</v>
      </c>
      <c r="AS4815" t="str">
        <f>VLOOKUP(M4815,spp!A:L,12,FALSE)</f>
        <v>NE</v>
      </c>
    </row>
    <row r="4816" spans="1:45" x14ac:dyDescent="0.3">
      <c r="A4816">
        <v>49</v>
      </c>
      <c r="B4816" t="str">
        <f>VLOOKUP($A4816,[1]Sitios!$A:$G,4,FALSE)</f>
        <v>ACMIC</v>
      </c>
      <c r="C4816" t="str">
        <f>VLOOKUP($A4816,[1]Sitios!$A:$G,5,FALSE)</f>
        <v>Isla del Coco</v>
      </c>
      <c r="D4816" s="2" t="str">
        <f>VLOOKUP($A4816,[1]Sitios!$A:$G,6,FALSE)</f>
        <v>Punta Leonel</v>
      </c>
      <c r="E4816" t="s">
        <v>985</v>
      </c>
      <c r="F4816">
        <v>3</v>
      </c>
      <c r="G4816" s="69">
        <v>41696</v>
      </c>
      <c r="H4816" s="42">
        <v>2014</v>
      </c>
      <c r="I4816" s="1" t="s">
        <v>1424</v>
      </c>
      <c r="K4816" s="66">
        <v>14</v>
      </c>
      <c r="L4816" t="str">
        <f t="shared" si="507"/>
        <v>Profundo</v>
      </c>
      <c r="M4816" s="2" t="s">
        <v>1084</v>
      </c>
      <c r="N4816" t="str">
        <f>VLOOKUP(M4816,spp!A:B,2,FALSE)</f>
        <v>Rypticus nigripinnis</v>
      </c>
      <c r="O4816">
        <f t="shared" si="506"/>
        <v>1</v>
      </c>
      <c r="T4816">
        <v>1</v>
      </c>
      <c r="AJ4816">
        <f>VLOOKUP(M4816,spp!A:C,3,FALSE)</f>
        <v>1.52E-2</v>
      </c>
      <c r="AK4816">
        <f>VLOOKUP(M4816,spp!A:D,4,FALSE)</f>
        <v>3.0063</v>
      </c>
      <c r="AL4816">
        <f t="shared" si="508"/>
        <v>242.36540883139605</v>
      </c>
      <c r="AM4816">
        <f t="shared" si="509"/>
        <v>6.059135220784901</v>
      </c>
      <c r="AN4816">
        <f t="shared" si="510"/>
        <v>60.591352207849013</v>
      </c>
      <c r="AO4816">
        <f t="shared" si="511"/>
        <v>6.059135220784901E-2</v>
      </c>
      <c r="AP4816">
        <f t="shared" si="512"/>
        <v>0.02</v>
      </c>
      <c r="AQ4816">
        <f>VLOOKUP(M4816,spp!A:H,8,FALSE)</f>
        <v>3.9</v>
      </c>
      <c r="AR4816" t="str">
        <f>VLOOKUP(M4816,spp!A:K,10,FALSE)</f>
        <v>Depredador</v>
      </c>
      <c r="AS4816" t="str">
        <f>VLOOKUP(M4816,spp!A:L,12,FALSE)</f>
        <v>LC</v>
      </c>
    </row>
    <row r="4817" spans="1:45" x14ac:dyDescent="0.3">
      <c r="A4817">
        <v>49</v>
      </c>
      <c r="B4817" t="str">
        <f>VLOOKUP($A4817,[1]Sitios!$A:$G,4,FALSE)</f>
        <v>ACMIC</v>
      </c>
      <c r="C4817" t="str">
        <f>VLOOKUP($A4817,[1]Sitios!$A:$G,5,FALSE)</f>
        <v>Isla del Coco</v>
      </c>
      <c r="D4817" s="2" t="str">
        <f>VLOOKUP($A4817,[1]Sitios!$A:$G,6,FALSE)</f>
        <v>Punta Leonel</v>
      </c>
      <c r="E4817" t="s">
        <v>985</v>
      </c>
      <c r="F4817">
        <v>3</v>
      </c>
      <c r="G4817" s="69">
        <v>41696</v>
      </c>
      <c r="H4817" s="42">
        <v>2014</v>
      </c>
      <c r="I4817" s="1" t="s">
        <v>1424</v>
      </c>
      <c r="K4817" s="66">
        <v>14</v>
      </c>
      <c r="L4817" t="str">
        <f t="shared" si="507"/>
        <v>Profundo</v>
      </c>
      <c r="M4817" s="2" t="s">
        <v>1046</v>
      </c>
      <c r="N4817" t="str">
        <f>VLOOKUP(M4817,spp!A:B,2,FALSE)</f>
        <v>Arothron meleagris</v>
      </c>
      <c r="O4817">
        <f t="shared" si="506"/>
        <v>7</v>
      </c>
      <c r="S4817">
        <v>7</v>
      </c>
      <c r="AJ4817">
        <f>VLOOKUP(M4817,spp!A:C,3,FALSE)</f>
        <v>3</v>
      </c>
      <c r="AK4817">
        <f>VLOOKUP(M4817,spp!A:D,4,FALSE)</f>
        <v>2</v>
      </c>
      <c r="AL4817">
        <f t="shared" si="508"/>
        <v>6431.25</v>
      </c>
      <c r="AM4817">
        <f t="shared" si="509"/>
        <v>160.78125</v>
      </c>
      <c r="AN4817">
        <f t="shared" si="510"/>
        <v>1607.8125</v>
      </c>
      <c r="AO4817">
        <f t="shared" si="511"/>
        <v>1.6078125000000001</v>
      </c>
      <c r="AP4817">
        <f t="shared" si="512"/>
        <v>0.14000000000000001</v>
      </c>
      <c r="AQ4817">
        <f>VLOOKUP(M4817,spp!A:H,8,FALSE)</f>
        <v>3.4</v>
      </c>
      <c r="AR4817" t="str">
        <f>VLOOKUP(M4817,spp!A:K,10,FALSE)</f>
        <v>Depredador</v>
      </c>
      <c r="AS4817" t="str">
        <f>VLOOKUP(M4817,spp!A:L,12,FALSE)</f>
        <v>NE</v>
      </c>
    </row>
    <row r="4818" spans="1:45" x14ac:dyDescent="0.3">
      <c r="A4818">
        <v>49</v>
      </c>
      <c r="B4818" t="str">
        <f>VLOOKUP($A4818,[1]Sitios!$A:$G,4,FALSE)</f>
        <v>ACMIC</v>
      </c>
      <c r="C4818" t="str">
        <f>VLOOKUP($A4818,[1]Sitios!$A:$G,5,FALSE)</f>
        <v>Isla del Coco</v>
      </c>
      <c r="D4818" s="2" t="str">
        <f>VLOOKUP($A4818,[1]Sitios!$A:$G,6,FALSE)</f>
        <v>Punta Leonel</v>
      </c>
      <c r="E4818" t="s">
        <v>985</v>
      </c>
      <c r="F4818">
        <v>3</v>
      </c>
      <c r="G4818" s="69">
        <v>41696</v>
      </c>
      <c r="H4818" s="42">
        <v>2014</v>
      </c>
      <c r="I4818" s="1" t="s">
        <v>1424</v>
      </c>
      <c r="K4818" s="66">
        <v>14</v>
      </c>
      <c r="L4818" t="str">
        <f t="shared" si="507"/>
        <v>Profundo</v>
      </c>
      <c r="M4818" s="2" t="s">
        <v>1028</v>
      </c>
      <c r="N4818" t="str">
        <f>VLOOKUP(M4818,spp!A:B,2,FALSE)</f>
        <v>Thalassoma lucasanum</v>
      </c>
      <c r="O4818">
        <f t="shared" si="506"/>
        <v>40</v>
      </c>
      <c r="Q4818">
        <v>40</v>
      </c>
      <c r="AJ4818">
        <f>VLOOKUP(M4818,spp!A:C,3,FALSE)</f>
        <v>1.261E-2</v>
      </c>
      <c r="AK4818">
        <f>VLOOKUP(M4818,spp!A:D,4,FALSE)</f>
        <v>2</v>
      </c>
      <c r="AL4818">
        <f t="shared" si="508"/>
        <v>28.372500000000002</v>
      </c>
      <c r="AM4818">
        <f t="shared" si="509"/>
        <v>0.70931250000000001</v>
      </c>
      <c r="AN4818">
        <f t="shared" si="510"/>
        <v>7.0931250000000006</v>
      </c>
      <c r="AO4818">
        <f t="shared" si="511"/>
        <v>7.0931250000000005E-3</v>
      </c>
      <c r="AP4818">
        <f t="shared" si="512"/>
        <v>0.8</v>
      </c>
      <c r="AQ4818">
        <f>VLOOKUP(M4818,spp!A:H,8,FALSE)</f>
        <v>3.5</v>
      </c>
      <c r="AR4818" t="str">
        <f>VLOOKUP(M4818,spp!A:K,10,FALSE)</f>
        <v>Depredador</v>
      </c>
      <c r="AS4818" t="str">
        <f>VLOOKUP(M4818,spp!A:L,12,FALSE)</f>
        <v>LC</v>
      </c>
    </row>
    <row r="4819" spans="1:45" x14ac:dyDescent="0.3">
      <c r="A4819">
        <v>49</v>
      </c>
      <c r="B4819" t="str">
        <f>VLOOKUP($A4819,[1]Sitios!$A:$G,4,FALSE)</f>
        <v>ACMIC</v>
      </c>
      <c r="C4819" t="str">
        <f>VLOOKUP($A4819,[1]Sitios!$A:$G,5,FALSE)</f>
        <v>Isla del Coco</v>
      </c>
      <c r="D4819" s="2" t="str">
        <f>VLOOKUP($A4819,[1]Sitios!$A:$G,6,FALSE)</f>
        <v>Punta Leonel</v>
      </c>
      <c r="E4819" t="s">
        <v>985</v>
      </c>
      <c r="F4819">
        <v>3</v>
      </c>
      <c r="G4819" s="69">
        <v>41696</v>
      </c>
      <c r="H4819" s="42">
        <v>2014</v>
      </c>
      <c r="I4819" s="1" t="s">
        <v>1424</v>
      </c>
      <c r="K4819" s="66">
        <v>14</v>
      </c>
      <c r="L4819" t="str">
        <f t="shared" si="507"/>
        <v>Profundo</v>
      </c>
      <c r="M4819" s="2" t="s">
        <v>1021</v>
      </c>
      <c r="N4819" t="str">
        <f>VLOOKUP(M4819,spp!A:B,2,FALSE)</f>
        <v>Johnrandallia nigrirostris</v>
      </c>
      <c r="O4819">
        <f t="shared" si="506"/>
        <v>2</v>
      </c>
      <c r="Q4819">
        <v>2</v>
      </c>
      <c r="AJ4819">
        <f>VLOOKUP(M4819,spp!A:C,3,FALSE)</f>
        <v>2</v>
      </c>
      <c r="AK4819">
        <f>VLOOKUP(M4819,spp!A:D,4,FALSE)</f>
        <v>3</v>
      </c>
      <c r="AL4819">
        <f t="shared" si="508"/>
        <v>1687.5</v>
      </c>
      <c r="AM4819">
        <f t="shared" si="509"/>
        <v>42.1875</v>
      </c>
      <c r="AN4819">
        <f t="shared" si="510"/>
        <v>421.875</v>
      </c>
      <c r="AO4819">
        <f t="shared" si="511"/>
        <v>0.421875</v>
      </c>
      <c r="AP4819">
        <f t="shared" si="512"/>
        <v>0.04</v>
      </c>
      <c r="AQ4819">
        <f>VLOOKUP(M4819,spp!A:H,8,FALSE)</f>
        <v>3</v>
      </c>
      <c r="AR4819" t="str">
        <f>VLOOKUP(M4819,spp!A:K,10,FALSE)</f>
        <v>Depredador</v>
      </c>
      <c r="AS4819" t="str">
        <f>VLOOKUP(M4819,spp!A:L,12,FALSE)</f>
        <v>LC</v>
      </c>
    </row>
    <row r="4820" spans="1:45" x14ac:dyDescent="0.3">
      <c r="A4820">
        <v>49</v>
      </c>
      <c r="B4820" t="str">
        <f>VLOOKUP($A4820,[1]Sitios!$A:$G,4,FALSE)</f>
        <v>ACMIC</v>
      </c>
      <c r="C4820" t="str">
        <f>VLOOKUP($A4820,[1]Sitios!$A:$G,5,FALSE)</f>
        <v>Isla del Coco</v>
      </c>
      <c r="D4820" s="2" t="str">
        <f>VLOOKUP($A4820,[1]Sitios!$A:$G,6,FALSE)</f>
        <v>Punta Leonel</v>
      </c>
      <c r="E4820" t="s">
        <v>985</v>
      </c>
      <c r="F4820">
        <v>3</v>
      </c>
      <c r="G4820" s="69">
        <v>41696</v>
      </c>
      <c r="H4820" s="42">
        <v>2014</v>
      </c>
      <c r="I4820" s="1" t="s">
        <v>1424</v>
      </c>
      <c r="K4820" s="66">
        <v>14</v>
      </c>
      <c r="L4820" t="str">
        <f t="shared" si="507"/>
        <v>Profundo</v>
      </c>
      <c r="M4820" s="2" t="s">
        <v>1080</v>
      </c>
      <c r="N4820" t="str">
        <f>VLOOKUP(M4820,spp!A:B,2,FALSE)</f>
        <v>Aulostomus chinensis</v>
      </c>
      <c r="O4820">
        <f t="shared" si="506"/>
        <v>1</v>
      </c>
      <c r="W4820">
        <v>1</v>
      </c>
      <c r="AJ4820">
        <f>VLOOKUP(M4820,spp!A:C,3,FALSE)</f>
        <v>2</v>
      </c>
      <c r="AK4820">
        <f>VLOOKUP(M4820,spp!A:D,4,FALSE)</f>
        <v>3</v>
      </c>
      <c r="AL4820">
        <f t="shared" si="508"/>
        <v>332750</v>
      </c>
      <c r="AM4820">
        <f t="shared" si="509"/>
        <v>8318.75</v>
      </c>
      <c r="AN4820">
        <f t="shared" si="510"/>
        <v>83187.5</v>
      </c>
      <c r="AO4820">
        <f t="shared" si="511"/>
        <v>83.1875</v>
      </c>
      <c r="AP4820">
        <f t="shared" si="512"/>
        <v>0.02</v>
      </c>
      <c r="AQ4820">
        <f>VLOOKUP(M4820,spp!A:H,8,FALSE)</f>
        <v>3.9</v>
      </c>
      <c r="AR4820" t="str">
        <f>VLOOKUP(M4820,spp!A:K,10,FALSE)</f>
        <v>Depredador</v>
      </c>
      <c r="AS4820" t="str">
        <f>VLOOKUP(M4820,spp!A:L,12,FALSE)</f>
        <v>NE</v>
      </c>
    </row>
    <row r="4821" spans="1:45" x14ac:dyDescent="0.3">
      <c r="A4821">
        <v>49</v>
      </c>
      <c r="B4821" t="str">
        <f>VLOOKUP($A4821,[1]Sitios!$A:$G,4,FALSE)</f>
        <v>ACMIC</v>
      </c>
      <c r="C4821" t="str">
        <f>VLOOKUP($A4821,[1]Sitios!$A:$G,5,FALSE)</f>
        <v>Isla del Coco</v>
      </c>
      <c r="D4821" s="2" t="str">
        <f>VLOOKUP($A4821,[1]Sitios!$A:$G,6,FALSE)</f>
        <v>Punta Leonel</v>
      </c>
      <c r="E4821" t="s">
        <v>985</v>
      </c>
      <c r="F4821">
        <v>3</v>
      </c>
      <c r="G4821" s="69">
        <v>41696</v>
      </c>
      <c r="H4821" s="42">
        <v>2014</v>
      </c>
      <c r="I4821" s="1" t="s">
        <v>1424</v>
      </c>
      <c r="K4821" s="66">
        <v>14</v>
      </c>
      <c r="L4821" t="str">
        <f t="shared" si="507"/>
        <v>Profundo</v>
      </c>
      <c r="M4821" s="2" t="s">
        <v>1062</v>
      </c>
      <c r="N4821" t="str">
        <f>VLOOKUP(M4821,spp!A:B,2,FALSE)</f>
        <v>Paranthias colonus</v>
      </c>
      <c r="O4821">
        <f t="shared" si="506"/>
        <v>20</v>
      </c>
      <c r="R4821">
        <v>20</v>
      </c>
      <c r="AJ4821">
        <f>VLOOKUP(M4821,spp!A:C,3,FALSE)</f>
        <v>1.485E-2</v>
      </c>
      <c r="AK4821">
        <f>VLOOKUP(M4821,spp!A:D,4,FALSE)</f>
        <v>2</v>
      </c>
      <c r="AL4821">
        <f t="shared" si="508"/>
        <v>46.40625</v>
      </c>
      <c r="AM4821">
        <f t="shared" si="509"/>
        <v>1.16015625</v>
      </c>
      <c r="AN4821">
        <f t="shared" si="510"/>
        <v>11.6015625</v>
      </c>
      <c r="AO4821">
        <f t="shared" si="511"/>
        <v>1.1601562500000001E-2</v>
      </c>
      <c r="AP4821">
        <f t="shared" si="512"/>
        <v>0.4</v>
      </c>
      <c r="AQ4821">
        <f>VLOOKUP(M4821,spp!A:H,8,FALSE)</f>
        <v>3.8</v>
      </c>
      <c r="AR4821" t="str">
        <f>VLOOKUP(M4821,spp!A:K,10,FALSE)</f>
        <v>Planctívoro</v>
      </c>
      <c r="AS4821" t="str">
        <f>VLOOKUP(M4821,spp!A:L,12,FALSE)</f>
        <v>LC</v>
      </c>
    </row>
    <row r="4822" spans="1:45" x14ac:dyDescent="0.3">
      <c r="A4822">
        <v>49</v>
      </c>
      <c r="B4822" t="str">
        <f>VLOOKUP($A4822,[1]Sitios!$A:$G,4,FALSE)</f>
        <v>ACMIC</v>
      </c>
      <c r="C4822" t="str">
        <f>VLOOKUP($A4822,[1]Sitios!$A:$G,5,FALSE)</f>
        <v>Isla del Coco</v>
      </c>
      <c r="D4822" s="2" t="str">
        <f>VLOOKUP($A4822,[1]Sitios!$A:$G,6,FALSE)</f>
        <v>Punta Leonel</v>
      </c>
      <c r="E4822" t="s">
        <v>985</v>
      </c>
      <c r="F4822">
        <v>3</v>
      </c>
      <c r="G4822" s="69">
        <v>41696</v>
      </c>
      <c r="H4822" s="42">
        <v>2014</v>
      </c>
      <c r="I4822" s="1" t="s">
        <v>1424</v>
      </c>
      <c r="K4822" s="66">
        <v>14</v>
      </c>
      <c r="L4822" t="str">
        <f t="shared" si="507"/>
        <v>Profundo</v>
      </c>
      <c r="M4822" s="2" t="s">
        <v>1072</v>
      </c>
      <c r="N4822" t="str">
        <f>VLOOKUP(M4822,spp!A:B,2,FALSE)</f>
        <v>Kyphosus elegans</v>
      </c>
      <c r="O4822">
        <f t="shared" si="506"/>
        <v>5</v>
      </c>
      <c r="T4822">
        <v>5</v>
      </c>
      <c r="AJ4822">
        <f>VLOOKUP(M4822,spp!A:C,3,FALSE)</f>
        <v>2.18E-2</v>
      </c>
      <c r="AK4822">
        <f>VLOOKUP(M4822,spp!A:D,4,FALSE)</f>
        <v>3</v>
      </c>
      <c r="AL4822">
        <f t="shared" si="508"/>
        <v>1703.125</v>
      </c>
      <c r="AM4822">
        <f t="shared" si="509"/>
        <v>42.578125</v>
      </c>
      <c r="AN4822">
        <f t="shared" si="510"/>
        <v>425.78125</v>
      </c>
      <c r="AO4822">
        <f t="shared" si="511"/>
        <v>0.42578125</v>
      </c>
      <c r="AP4822">
        <f t="shared" si="512"/>
        <v>0.1</v>
      </c>
      <c r="AQ4822">
        <f>VLOOKUP(M4822,spp!A:H,8,FALSE)</f>
        <v>2.9</v>
      </c>
      <c r="AR4822" t="str">
        <f>VLOOKUP(M4822,spp!A:K,10,FALSE)</f>
        <v>Herbívoro</v>
      </c>
      <c r="AS4822" t="str">
        <f>VLOOKUP(M4822,spp!A:L,12,FALSE)</f>
        <v>LC</v>
      </c>
    </row>
    <row r="4823" spans="1:45" x14ac:dyDescent="0.3">
      <c r="A4823">
        <v>49</v>
      </c>
      <c r="B4823" t="str">
        <f>VLOOKUP($A4823,[1]Sitios!$A:$G,4,FALSE)</f>
        <v>ACMIC</v>
      </c>
      <c r="C4823" t="str">
        <f>VLOOKUP($A4823,[1]Sitios!$A:$G,5,FALSE)</f>
        <v>Isla del Coco</v>
      </c>
      <c r="D4823" s="2" t="str">
        <f>VLOOKUP($A4823,[1]Sitios!$A:$G,6,FALSE)</f>
        <v>Punta Leonel</v>
      </c>
      <c r="E4823" t="s">
        <v>985</v>
      </c>
      <c r="F4823">
        <v>4</v>
      </c>
      <c r="G4823" s="69">
        <v>41696</v>
      </c>
      <c r="H4823" s="42">
        <v>2014</v>
      </c>
      <c r="I4823" s="1" t="s">
        <v>1424</v>
      </c>
      <c r="K4823" s="66">
        <v>14</v>
      </c>
      <c r="L4823" t="str">
        <f t="shared" si="507"/>
        <v>Profundo</v>
      </c>
      <c r="M4823" s="2" t="s">
        <v>1198</v>
      </c>
      <c r="N4823" t="str">
        <f>VLOOKUP(M4823,spp!A:B,2,FALSE)</f>
        <v>Dermatolepis dermatolepis</v>
      </c>
      <c r="O4823">
        <f t="shared" si="506"/>
        <v>3</v>
      </c>
      <c r="W4823">
        <v>3</v>
      </c>
      <c r="AJ4823">
        <f>VLOOKUP(M4823,spp!A:C,3,FALSE)</f>
        <v>1</v>
      </c>
      <c r="AK4823">
        <f>VLOOKUP(M4823,spp!A:D,4,FALSE)</f>
        <v>3</v>
      </c>
      <c r="AL4823">
        <f t="shared" si="508"/>
        <v>499125</v>
      </c>
      <c r="AM4823">
        <f t="shared" si="509"/>
        <v>12478.125</v>
      </c>
      <c r="AN4823">
        <f t="shared" si="510"/>
        <v>124781.25</v>
      </c>
      <c r="AO4823">
        <f t="shared" si="511"/>
        <v>124.78125</v>
      </c>
      <c r="AP4823">
        <f t="shared" si="512"/>
        <v>0.06</v>
      </c>
      <c r="AQ4823">
        <f>VLOOKUP(M4823,spp!A:H,8,FALSE)</f>
        <v>4.5</v>
      </c>
      <c r="AR4823" t="str">
        <f>VLOOKUP(M4823,spp!A:K,10,FALSE)</f>
        <v>Depredador Tope</v>
      </c>
      <c r="AS4823" t="str">
        <f>VLOOKUP(M4823,spp!A:L,12,FALSE)</f>
        <v>LC</v>
      </c>
    </row>
    <row r="4824" spans="1:45" x14ac:dyDescent="0.3">
      <c r="A4824">
        <v>49</v>
      </c>
      <c r="B4824" t="str">
        <f>VLOOKUP($A4824,[1]Sitios!$A:$G,4,FALSE)</f>
        <v>ACMIC</v>
      </c>
      <c r="C4824" t="str">
        <f>VLOOKUP($A4824,[1]Sitios!$A:$G,5,FALSE)</f>
        <v>Isla del Coco</v>
      </c>
      <c r="D4824" s="2" t="str">
        <f>VLOOKUP($A4824,[1]Sitios!$A:$G,6,FALSE)</f>
        <v>Punta Leonel</v>
      </c>
      <c r="E4824" t="s">
        <v>985</v>
      </c>
      <c r="F4824">
        <v>4</v>
      </c>
      <c r="G4824" s="69">
        <v>41696</v>
      </c>
      <c r="H4824" s="42">
        <v>2014</v>
      </c>
      <c r="I4824" s="1" t="s">
        <v>1424</v>
      </c>
      <c r="K4824" s="66">
        <v>14</v>
      </c>
      <c r="L4824" t="str">
        <f t="shared" si="507"/>
        <v>Profundo</v>
      </c>
      <c r="M4824" s="2" t="s">
        <v>1062</v>
      </c>
      <c r="N4824" t="str">
        <f>VLOOKUP(M4824,spp!A:B,2,FALSE)</f>
        <v>Paranthias colonus</v>
      </c>
      <c r="O4824">
        <f t="shared" si="506"/>
        <v>40</v>
      </c>
      <c r="S4824">
        <v>40</v>
      </c>
      <c r="AJ4824">
        <f>VLOOKUP(M4824,spp!A:C,3,FALSE)</f>
        <v>1.485E-2</v>
      </c>
      <c r="AK4824">
        <f>VLOOKUP(M4824,spp!A:D,4,FALSE)</f>
        <v>2</v>
      </c>
      <c r="AL4824">
        <f t="shared" si="508"/>
        <v>181.91249999999999</v>
      </c>
      <c r="AM4824">
        <f t="shared" si="509"/>
        <v>4.5478125</v>
      </c>
      <c r="AN4824">
        <f t="shared" si="510"/>
        <v>45.478124999999999</v>
      </c>
      <c r="AO4824">
        <f t="shared" si="511"/>
        <v>4.5478125000000001E-2</v>
      </c>
      <c r="AP4824">
        <f t="shared" si="512"/>
        <v>0.8</v>
      </c>
      <c r="AQ4824">
        <f>VLOOKUP(M4824,spp!A:H,8,FALSE)</f>
        <v>3.8</v>
      </c>
      <c r="AR4824" t="str">
        <f>VLOOKUP(M4824,spp!A:K,10,FALSE)</f>
        <v>Planctívoro</v>
      </c>
      <c r="AS4824" t="str">
        <f>VLOOKUP(M4824,spp!A:L,12,FALSE)</f>
        <v>LC</v>
      </c>
    </row>
    <row r="4825" spans="1:45" x14ac:dyDescent="0.3">
      <c r="A4825">
        <v>49</v>
      </c>
      <c r="B4825" t="str">
        <f>VLOOKUP($A4825,[1]Sitios!$A:$G,4,FALSE)</f>
        <v>ACMIC</v>
      </c>
      <c r="C4825" t="str">
        <f>VLOOKUP($A4825,[1]Sitios!$A:$G,5,FALSE)</f>
        <v>Isla del Coco</v>
      </c>
      <c r="D4825" s="2" t="str">
        <f>VLOOKUP($A4825,[1]Sitios!$A:$G,6,FALSE)</f>
        <v>Punta Leonel</v>
      </c>
      <c r="E4825" t="s">
        <v>985</v>
      </c>
      <c r="F4825">
        <v>4</v>
      </c>
      <c r="G4825" s="69">
        <v>41696</v>
      </c>
      <c r="H4825" s="42">
        <v>2014</v>
      </c>
      <c r="I4825" s="1" t="s">
        <v>1424</v>
      </c>
      <c r="K4825" s="66">
        <v>14</v>
      </c>
      <c r="L4825" t="str">
        <f t="shared" si="507"/>
        <v>Profundo</v>
      </c>
      <c r="M4825" s="2" t="s">
        <v>1195</v>
      </c>
      <c r="N4825" t="str">
        <f>VLOOKUP(M4825,spp!A:B,2,FALSE)</f>
        <v>Melichthys niger</v>
      </c>
      <c r="O4825">
        <f t="shared" si="506"/>
        <v>50</v>
      </c>
      <c r="T4825">
        <v>50</v>
      </c>
      <c r="AJ4825">
        <f>VLOOKUP(M4825,spp!A:C,3,FALSE)</f>
        <v>5</v>
      </c>
      <c r="AK4825">
        <f>VLOOKUP(M4825,spp!A:D,4,FALSE)</f>
        <v>3</v>
      </c>
      <c r="AL4825">
        <f t="shared" si="508"/>
        <v>3906250</v>
      </c>
      <c r="AM4825">
        <f t="shared" si="509"/>
        <v>97656.25</v>
      </c>
      <c r="AN4825">
        <f t="shared" si="510"/>
        <v>976562.5</v>
      </c>
      <c r="AO4825">
        <f t="shared" si="511"/>
        <v>976.5625</v>
      </c>
      <c r="AP4825">
        <f t="shared" si="512"/>
        <v>1</v>
      </c>
      <c r="AQ4825">
        <f>VLOOKUP(M4825,spp!A:H,8,FALSE)</f>
        <v>2.4</v>
      </c>
      <c r="AR4825" t="str">
        <f>VLOOKUP(M4825,spp!A:K,10,FALSE)</f>
        <v>Herbívoro</v>
      </c>
      <c r="AS4825" t="str">
        <f>VLOOKUP(M4825,spp!A:L,12,FALSE)</f>
        <v>NE</v>
      </c>
    </row>
    <row r="4826" spans="1:45" x14ac:dyDescent="0.3">
      <c r="A4826">
        <v>49</v>
      </c>
      <c r="B4826" t="str">
        <f>VLOOKUP($A4826,[1]Sitios!$A:$G,4,FALSE)</f>
        <v>ACMIC</v>
      </c>
      <c r="C4826" t="str">
        <f>VLOOKUP($A4826,[1]Sitios!$A:$G,5,FALSE)</f>
        <v>Isla del Coco</v>
      </c>
      <c r="D4826" s="2" t="str">
        <f>VLOOKUP($A4826,[1]Sitios!$A:$G,6,FALSE)</f>
        <v>Punta Leonel</v>
      </c>
      <c r="E4826" t="s">
        <v>985</v>
      </c>
      <c r="F4826">
        <v>4</v>
      </c>
      <c r="G4826" s="69">
        <v>41696</v>
      </c>
      <c r="H4826" s="42">
        <v>2014</v>
      </c>
      <c r="I4826" s="1" t="s">
        <v>1424</v>
      </c>
      <c r="K4826" s="66">
        <v>14</v>
      </c>
      <c r="L4826" t="str">
        <f t="shared" si="507"/>
        <v>Profundo</v>
      </c>
      <c r="M4826" s="2" t="s">
        <v>1028</v>
      </c>
      <c r="N4826" t="str">
        <f>VLOOKUP(M4826,spp!A:B,2,FALSE)</f>
        <v>Thalassoma lucasanum</v>
      </c>
      <c r="O4826">
        <f t="shared" si="506"/>
        <v>50</v>
      </c>
      <c r="Q4826">
        <v>50</v>
      </c>
      <c r="AJ4826">
        <f>VLOOKUP(M4826,spp!A:C,3,FALSE)</f>
        <v>1.261E-2</v>
      </c>
      <c r="AK4826">
        <f>VLOOKUP(M4826,spp!A:D,4,FALSE)</f>
        <v>2</v>
      </c>
      <c r="AL4826">
        <f t="shared" si="508"/>
        <v>35.465625000000003</v>
      </c>
      <c r="AM4826">
        <f t="shared" si="509"/>
        <v>0.88664062500000007</v>
      </c>
      <c r="AN4826">
        <f t="shared" si="510"/>
        <v>8.8664062500000007</v>
      </c>
      <c r="AO4826">
        <f t="shared" si="511"/>
        <v>8.8664062500000002E-3</v>
      </c>
      <c r="AP4826">
        <f t="shared" si="512"/>
        <v>1</v>
      </c>
      <c r="AQ4826">
        <f>VLOOKUP(M4826,spp!A:H,8,FALSE)</f>
        <v>3.5</v>
      </c>
      <c r="AR4826" t="str">
        <f>VLOOKUP(M4826,spp!A:K,10,FALSE)</f>
        <v>Depredador</v>
      </c>
      <c r="AS4826" t="str">
        <f>VLOOKUP(M4826,spp!A:L,12,FALSE)</f>
        <v>LC</v>
      </c>
    </row>
    <row r="4827" spans="1:45" x14ac:dyDescent="0.3">
      <c r="A4827">
        <v>49</v>
      </c>
      <c r="B4827" t="str">
        <f>VLOOKUP($A4827,[1]Sitios!$A:$G,4,FALSE)</f>
        <v>ACMIC</v>
      </c>
      <c r="C4827" t="str">
        <f>VLOOKUP($A4827,[1]Sitios!$A:$G,5,FALSE)</f>
        <v>Isla del Coco</v>
      </c>
      <c r="D4827" s="2" t="str">
        <f>VLOOKUP($A4827,[1]Sitios!$A:$G,6,FALSE)</f>
        <v>Punta Leonel</v>
      </c>
      <c r="E4827" t="s">
        <v>985</v>
      </c>
      <c r="F4827">
        <v>4</v>
      </c>
      <c r="G4827" s="69">
        <v>41696</v>
      </c>
      <c r="H4827" s="42">
        <v>2014</v>
      </c>
      <c r="I4827" s="1" t="s">
        <v>1424</v>
      </c>
      <c r="K4827" s="66">
        <v>14</v>
      </c>
      <c r="L4827" t="str">
        <f t="shared" si="507"/>
        <v>Profundo</v>
      </c>
      <c r="M4827" s="2" t="s">
        <v>1064</v>
      </c>
      <c r="N4827" t="str">
        <f>VLOOKUP(M4827,spp!A:B,2,FALSE)</f>
        <v>Zanclus cornutus</v>
      </c>
      <c r="O4827">
        <f t="shared" si="506"/>
        <v>15</v>
      </c>
      <c r="S4827">
        <v>15</v>
      </c>
      <c r="AJ4827">
        <f>VLOOKUP(M4827,spp!A:C,3,FALSE)</f>
        <v>1.47E-2</v>
      </c>
      <c r="AK4827">
        <f>VLOOKUP(M4827,spp!A:D,4,FALSE)</f>
        <v>3</v>
      </c>
      <c r="AL4827">
        <f t="shared" si="508"/>
        <v>1181.7421874999998</v>
      </c>
      <c r="AM4827">
        <f t="shared" si="509"/>
        <v>29.543554687499995</v>
      </c>
      <c r="AN4827">
        <f t="shared" si="510"/>
        <v>295.43554687499994</v>
      </c>
      <c r="AO4827">
        <f t="shared" si="511"/>
        <v>0.29543554687499995</v>
      </c>
      <c r="AP4827">
        <f t="shared" si="512"/>
        <v>0.3</v>
      </c>
      <c r="AQ4827">
        <f>VLOOKUP(M4827,spp!A:H,8,FALSE)</f>
        <v>2.9</v>
      </c>
      <c r="AR4827" t="str">
        <f>VLOOKUP(M4827,spp!A:K,10,FALSE)</f>
        <v>Herbívoro</v>
      </c>
      <c r="AS4827" t="str">
        <f>VLOOKUP(M4827,spp!A:L,12,FALSE)</f>
        <v>NE</v>
      </c>
    </row>
    <row r="4828" spans="1:45" x14ac:dyDescent="0.3">
      <c r="A4828">
        <v>49</v>
      </c>
      <c r="B4828" t="str">
        <f>VLOOKUP($A4828,[1]Sitios!$A:$G,4,FALSE)</f>
        <v>ACMIC</v>
      </c>
      <c r="C4828" t="str">
        <f>VLOOKUP($A4828,[1]Sitios!$A:$G,5,FALSE)</f>
        <v>Isla del Coco</v>
      </c>
      <c r="D4828" s="2" t="str">
        <f>VLOOKUP($A4828,[1]Sitios!$A:$G,6,FALSE)</f>
        <v>Punta Leonel</v>
      </c>
      <c r="E4828" t="s">
        <v>985</v>
      </c>
      <c r="F4828">
        <v>4</v>
      </c>
      <c r="G4828" s="69">
        <v>41696</v>
      </c>
      <c r="H4828" s="42">
        <v>2014</v>
      </c>
      <c r="I4828" s="1" t="s">
        <v>1424</v>
      </c>
      <c r="K4828" s="66">
        <v>14</v>
      </c>
      <c r="L4828" t="str">
        <f t="shared" si="507"/>
        <v>Profundo</v>
      </c>
      <c r="M4828" s="2" t="s">
        <v>1145</v>
      </c>
      <c r="N4828" t="str">
        <f>VLOOKUP(M4828,spp!A:B,2,FALSE)</f>
        <v>Ctenochaetus marginatus</v>
      </c>
      <c r="O4828">
        <f t="shared" ref="O4828:O4891" si="513">+SUM(P4828:AF4828)</f>
        <v>8</v>
      </c>
      <c r="T4828">
        <v>8</v>
      </c>
      <c r="AJ4828">
        <f>VLOOKUP(M4828,spp!A:C,3,FALSE)</f>
        <v>0.297619048</v>
      </c>
      <c r="AK4828">
        <f>VLOOKUP(M4828,spp!A:D,4,FALSE)</f>
        <v>3</v>
      </c>
      <c r="AL4828">
        <f t="shared" si="508"/>
        <v>37202.381000000001</v>
      </c>
      <c r="AM4828">
        <f t="shared" si="509"/>
        <v>930.05952500000001</v>
      </c>
      <c r="AN4828">
        <f t="shared" si="510"/>
        <v>9300.5952500000003</v>
      </c>
      <c r="AO4828">
        <f t="shared" si="511"/>
        <v>9.3005952500000006</v>
      </c>
      <c r="AP4828">
        <f t="shared" si="512"/>
        <v>0.16</v>
      </c>
      <c r="AQ4828">
        <f>VLOOKUP(M4828,spp!A:H,8,FALSE)</f>
        <v>2</v>
      </c>
      <c r="AR4828" t="str">
        <f>VLOOKUP(M4828,spp!A:K,10,FALSE)</f>
        <v>Herbívoro</v>
      </c>
      <c r="AS4828" t="str">
        <f>VLOOKUP(M4828,spp!A:L,12,FALSE)</f>
        <v>LC</v>
      </c>
    </row>
    <row r="4829" spans="1:45" x14ac:dyDescent="0.3">
      <c r="A4829">
        <v>49</v>
      </c>
      <c r="B4829" t="str">
        <f>VLOOKUP($A4829,[1]Sitios!$A:$G,4,FALSE)</f>
        <v>ACMIC</v>
      </c>
      <c r="C4829" t="str">
        <f>VLOOKUP($A4829,[1]Sitios!$A:$G,5,FALSE)</f>
        <v>Isla del Coco</v>
      </c>
      <c r="D4829" s="2" t="str">
        <f>VLOOKUP($A4829,[1]Sitios!$A:$G,6,FALSE)</f>
        <v>Punta Leonel</v>
      </c>
      <c r="E4829" t="s">
        <v>985</v>
      </c>
      <c r="F4829">
        <v>4</v>
      </c>
      <c r="G4829" s="69">
        <v>41696</v>
      </c>
      <c r="H4829" s="42">
        <v>2014</v>
      </c>
      <c r="I4829" s="1" t="s">
        <v>1424</v>
      </c>
      <c r="K4829" s="66">
        <v>14</v>
      </c>
      <c r="L4829" t="str">
        <f t="shared" si="507"/>
        <v>Profundo</v>
      </c>
      <c r="M4829" s="2" t="s">
        <v>1081</v>
      </c>
      <c r="N4829" t="str">
        <f>VLOOKUP(M4829,spp!A:B,2,FALSE)</f>
        <v>Triaenodon obesus</v>
      </c>
      <c r="O4829">
        <f t="shared" si="513"/>
        <v>1</v>
      </c>
      <c r="AA4829">
        <v>1</v>
      </c>
      <c r="AJ4829">
        <f>VLOOKUP(M4829,spp!A:C,3,FALSE)</f>
        <v>1.5E-3</v>
      </c>
      <c r="AK4829">
        <f>VLOOKUP(M4829,spp!A:D,4,FALSE)</f>
        <v>3</v>
      </c>
      <c r="AL4829">
        <f t="shared" si="508"/>
        <v>1286.0625</v>
      </c>
      <c r="AM4829">
        <f t="shared" si="509"/>
        <v>32.151562499999997</v>
      </c>
      <c r="AN4829">
        <f t="shared" si="510"/>
        <v>321.515625</v>
      </c>
      <c r="AO4829">
        <f t="shared" si="511"/>
        <v>0.32151562500000003</v>
      </c>
      <c r="AP4829">
        <f t="shared" si="512"/>
        <v>0.02</v>
      </c>
      <c r="AQ4829">
        <f>VLOOKUP(M4829,spp!A:H,8,FALSE)</f>
        <v>4.2</v>
      </c>
      <c r="AR4829" t="str">
        <f>VLOOKUP(M4829,spp!A:K,10,FALSE)</f>
        <v>Depredador Tope</v>
      </c>
      <c r="AS4829" t="str">
        <f>VLOOKUP(M4829,spp!A:L,12,FALSE)</f>
        <v>NT</v>
      </c>
    </row>
    <row r="4830" spans="1:45" x14ac:dyDescent="0.3">
      <c r="A4830">
        <v>49</v>
      </c>
      <c r="B4830" t="str">
        <f>VLOOKUP($A4830,[1]Sitios!$A:$G,4,FALSE)</f>
        <v>ACMIC</v>
      </c>
      <c r="C4830" t="str">
        <f>VLOOKUP($A4830,[1]Sitios!$A:$G,5,FALSE)</f>
        <v>Isla del Coco</v>
      </c>
      <c r="D4830" s="2" t="str">
        <f>VLOOKUP($A4830,[1]Sitios!$A:$G,6,FALSE)</f>
        <v>Punta Leonel</v>
      </c>
      <c r="E4830" t="s">
        <v>985</v>
      </c>
      <c r="F4830">
        <v>4</v>
      </c>
      <c r="G4830" s="69">
        <v>41696</v>
      </c>
      <c r="H4830" s="42">
        <v>2014</v>
      </c>
      <c r="I4830" s="1" t="s">
        <v>1424</v>
      </c>
      <c r="K4830" s="66">
        <v>14</v>
      </c>
      <c r="L4830" t="str">
        <f t="shared" si="507"/>
        <v>Profundo</v>
      </c>
      <c r="M4830" s="2" t="s">
        <v>1042</v>
      </c>
      <c r="N4830" t="str">
        <f>VLOOKUP(M4830,spp!A:B,2,FALSE)</f>
        <v>Bodianus diplotaenia</v>
      </c>
      <c r="O4830">
        <f t="shared" si="513"/>
        <v>3</v>
      </c>
      <c r="T4830">
        <v>3</v>
      </c>
      <c r="AJ4830">
        <f>VLOOKUP(M4830,spp!A:C,3,FALSE)</f>
        <v>2.01E-2</v>
      </c>
      <c r="AK4830">
        <f>VLOOKUP(M4830,spp!A:D,4,FALSE)</f>
        <v>2</v>
      </c>
      <c r="AL4830">
        <f t="shared" si="508"/>
        <v>37.6875</v>
      </c>
      <c r="AM4830">
        <f t="shared" si="509"/>
        <v>0.94218749999999996</v>
      </c>
      <c r="AN4830">
        <f t="shared" si="510"/>
        <v>9.421875</v>
      </c>
      <c r="AO4830">
        <f t="shared" si="511"/>
        <v>9.4218749999999997E-3</v>
      </c>
      <c r="AP4830">
        <f t="shared" si="512"/>
        <v>0.06</v>
      </c>
      <c r="AQ4830">
        <f>VLOOKUP(M4830,spp!A:H,8,FALSE)</f>
        <v>3.4</v>
      </c>
      <c r="AR4830" t="str">
        <f>VLOOKUP(M4830,spp!A:K,10,FALSE)</f>
        <v>Depredador</v>
      </c>
      <c r="AS4830" t="str">
        <f>VLOOKUP(M4830,spp!A:L,12,FALSE)</f>
        <v>LC</v>
      </c>
    </row>
    <row r="4831" spans="1:45" x14ac:dyDescent="0.3">
      <c r="A4831">
        <v>49</v>
      </c>
      <c r="B4831" t="str">
        <f>VLOOKUP($A4831,[1]Sitios!$A:$G,4,FALSE)</f>
        <v>ACMIC</v>
      </c>
      <c r="C4831" t="str">
        <f>VLOOKUP($A4831,[1]Sitios!$A:$G,5,FALSE)</f>
        <v>Isla del Coco</v>
      </c>
      <c r="D4831" s="2" t="str">
        <f>VLOOKUP($A4831,[1]Sitios!$A:$G,6,FALSE)</f>
        <v>Punta Leonel</v>
      </c>
      <c r="E4831" t="s">
        <v>985</v>
      </c>
      <c r="F4831">
        <v>4</v>
      </c>
      <c r="G4831" s="69">
        <v>41696</v>
      </c>
      <c r="H4831" s="42">
        <v>2014</v>
      </c>
      <c r="I4831" s="1" t="s">
        <v>1424</v>
      </c>
      <c r="K4831" s="66">
        <v>14</v>
      </c>
      <c r="L4831" t="str">
        <f t="shared" si="507"/>
        <v>Profundo</v>
      </c>
      <c r="M4831" s="2" t="s">
        <v>1194</v>
      </c>
      <c r="N4831" t="str">
        <f>VLOOKUP(M4831,spp!A:B,2,FALSE)</f>
        <v>Stegastes arcifrons</v>
      </c>
      <c r="O4831">
        <f t="shared" si="513"/>
        <v>30</v>
      </c>
      <c r="Q4831">
        <v>30</v>
      </c>
      <c r="AJ4831">
        <f>VLOOKUP(M4831,spp!A:C,3,FALSE)</f>
        <v>3.49E-2</v>
      </c>
      <c r="AK4831">
        <f>VLOOKUP(M4831,spp!A:D,4,FALSE)</f>
        <v>2</v>
      </c>
      <c r="AL4831">
        <f t="shared" si="508"/>
        <v>58.893749999999997</v>
      </c>
      <c r="AM4831">
        <f t="shared" si="509"/>
        <v>1.4723437499999998</v>
      </c>
      <c r="AN4831">
        <f t="shared" si="510"/>
        <v>14.723437499999999</v>
      </c>
      <c r="AO4831">
        <f t="shared" si="511"/>
        <v>1.4723437499999999E-2</v>
      </c>
      <c r="AP4831">
        <f t="shared" si="512"/>
        <v>0.6</v>
      </c>
      <c r="AQ4831">
        <f>VLOOKUP(M4831,spp!A:H,8,FALSE)</f>
        <v>2.97</v>
      </c>
      <c r="AR4831" t="str">
        <f>VLOOKUP(M4831,spp!A:K,10,FALSE)</f>
        <v>Herbívoro</v>
      </c>
      <c r="AS4831" t="str">
        <f>VLOOKUP(M4831,spp!A:L,12,FALSE)</f>
        <v>LC</v>
      </c>
    </row>
    <row r="4832" spans="1:45" x14ac:dyDescent="0.3">
      <c r="A4832">
        <v>49</v>
      </c>
      <c r="B4832" t="str">
        <f>VLOOKUP($A4832,[1]Sitios!$A:$G,4,FALSE)</f>
        <v>ACMIC</v>
      </c>
      <c r="C4832" t="str">
        <f>VLOOKUP($A4832,[1]Sitios!$A:$G,5,FALSE)</f>
        <v>Isla del Coco</v>
      </c>
      <c r="D4832" s="2" t="str">
        <f>VLOOKUP($A4832,[1]Sitios!$A:$G,6,FALSE)</f>
        <v>Punta Leonel</v>
      </c>
      <c r="E4832" t="s">
        <v>985</v>
      </c>
      <c r="F4832">
        <v>4</v>
      </c>
      <c r="G4832" s="69">
        <v>41696</v>
      </c>
      <c r="H4832" s="42">
        <v>2014</v>
      </c>
      <c r="I4832" s="1" t="s">
        <v>1424</v>
      </c>
      <c r="K4832" s="66">
        <v>14</v>
      </c>
      <c r="L4832" t="str">
        <f t="shared" si="507"/>
        <v>Profundo</v>
      </c>
      <c r="M4832" s="2" t="s">
        <v>1046</v>
      </c>
      <c r="N4832" t="str">
        <f>VLOOKUP(M4832,spp!A:B,2,FALSE)</f>
        <v>Arothron meleagris</v>
      </c>
      <c r="O4832">
        <f t="shared" si="513"/>
        <v>2</v>
      </c>
      <c r="R4832">
        <v>2</v>
      </c>
      <c r="AJ4832">
        <f>VLOOKUP(M4832,spp!A:C,3,FALSE)</f>
        <v>3</v>
      </c>
      <c r="AK4832">
        <f>VLOOKUP(M4832,spp!A:D,4,FALSE)</f>
        <v>2</v>
      </c>
      <c r="AL4832">
        <f t="shared" si="508"/>
        <v>937.5</v>
      </c>
      <c r="AM4832">
        <f t="shared" si="509"/>
        <v>23.4375</v>
      </c>
      <c r="AN4832">
        <f t="shared" si="510"/>
        <v>234.375</v>
      </c>
      <c r="AO4832">
        <f t="shared" si="511"/>
        <v>0.234375</v>
      </c>
      <c r="AP4832">
        <f t="shared" si="512"/>
        <v>0.04</v>
      </c>
      <c r="AQ4832">
        <f>VLOOKUP(M4832,spp!A:H,8,FALSE)</f>
        <v>3.4</v>
      </c>
      <c r="AR4832" t="str">
        <f>VLOOKUP(M4832,spp!A:K,10,FALSE)</f>
        <v>Depredador</v>
      </c>
      <c r="AS4832" t="str">
        <f>VLOOKUP(M4832,spp!A:L,12,FALSE)</f>
        <v>NE</v>
      </c>
    </row>
    <row r="4833" spans="1:45" x14ac:dyDescent="0.3">
      <c r="A4833">
        <v>49</v>
      </c>
      <c r="B4833" t="str">
        <f>VLOOKUP($A4833,[1]Sitios!$A:$G,4,FALSE)</f>
        <v>ACMIC</v>
      </c>
      <c r="C4833" t="str">
        <f>VLOOKUP($A4833,[1]Sitios!$A:$G,5,FALSE)</f>
        <v>Isla del Coco</v>
      </c>
      <c r="D4833" s="2" t="str">
        <f>VLOOKUP($A4833,[1]Sitios!$A:$G,6,FALSE)</f>
        <v>Punta Leonel</v>
      </c>
      <c r="E4833" t="s">
        <v>985</v>
      </c>
      <c r="F4833">
        <v>4</v>
      </c>
      <c r="G4833" s="69">
        <v>41696</v>
      </c>
      <c r="H4833" s="42">
        <v>2014</v>
      </c>
      <c r="I4833" s="1" t="s">
        <v>1424</v>
      </c>
      <c r="K4833" s="66">
        <v>14</v>
      </c>
      <c r="L4833" t="str">
        <f t="shared" si="507"/>
        <v>Profundo</v>
      </c>
      <c r="M4833" s="2" t="s">
        <v>1034</v>
      </c>
      <c r="N4833" t="str">
        <f>VLOOKUP(M4833,spp!A:B,2,FALSE)</f>
        <v>Acanthurus nigricans</v>
      </c>
      <c r="O4833">
        <f t="shared" si="513"/>
        <v>4</v>
      </c>
      <c r="S4833">
        <v>4</v>
      </c>
      <c r="AJ4833">
        <f>VLOOKUP(M4833,spp!A:C,3,FALSE)</f>
        <v>6</v>
      </c>
      <c r="AK4833">
        <f>VLOOKUP(M4833,spp!A:D,4,FALSE)</f>
        <v>2.669</v>
      </c>
      <c r="AL4833">
        <f t="shared" si="508"/>
        <v>49874.64226569001</v>
      </c>
      <c r="AM4833">
        <f t="shared" si="509"/>
        <v>1246.8660566422502</v>
      </c>
      <c r="AN4833">
        <f t="shared" si="510"/>
        <v>12468.660566422503</v>
      </c>
      <c r="AO4833">
        <f t="shared" si="511"/>
        <v>12.468660566422503</v>
      </c>
      <c r="AP4833">
        <f t="shared" si="512"/>
        <v>0.08</v>
      </c>
      <c r="AQ4833">
        <f>VLOOKUP(M4833,spp!A:H,8,FALSE)</f>
        <v>2</v>
      </c>
      <c r="AR4833" t="str">
        <f>VLOOKUP(M4833,spp!A:K,10,FALSE)</f>
        <v>Herbívoro</v>
      </c>
      <c r="AS4833" t="str">
        <f>VLOOKUP(M4833,spp!A:L,12,FALSE)</f>
        <v>LC</v>
      </c>
    </row>
    <row r="4834" spans="1:45" x14ac:dyDescent="0.3">
      <c r="A4834">
        <v>49</v>
      </c>
      <c r="B4834" t="str">
        <f>VLOOKUP($A4834,[1]Sitios!$A:$G,4,FALSE)</f>
        <v>ACMIC</v>
      </c>
      <c r="C4834" t="str">
        <f>VLOOKUP($A4834,[1]Sitios!$A:$G,5,FALSE)</f>
        <v>Isla del Coco</v>
      </c>
      <c r="D4834" s="2" t="str">
        <f>VLOOKUP($A4834,[1]Sitios!$A:$G,6,FALSE)</f>
        <v>Punta Leonel</v>
      </c>
      <c r="E4834" t="s">
        <v>985</v>
      </c>
      <c r="F4834">
        <v>4</v>
      </c>
      <c r="G4834" s="69">
        <v>41696</v>
      </c>
      <c r="H4834" s="42">
        <v>2014</v>
      </c>
      <c r="I4834" s="1" t="s">
        <v>1424</v>
      </c>
      <c r="K4834" s="66">
        <v>14</v>
      </c>
      <c r="L4834" t="str">
        <f t="shared" si="507"/>
        <v>Profundo</v>
      </c>
      <c r="M4834" s="2" t="s">
        <v>1040</v>
      </c>
      <c r="N4834" t="str">
        <f>VLOOKUP(M4834,spp!A:B,2,FALSE)</f>
        <v>Sufflamen verres</v>
      </c>
      <c r="O4834">
        <f t="shared" si="513"/>
        <v>1</v>
      </c>
      <c r="S4834">
        <v>1</v>
      </c>
      <c r="AJ4834">
        <f>VLOOKUP(M4834,spp!A:C,3,FALSE)</f>
        <v>2</v>
      </c>
      <c r="AK4834">
        <f>VLOOKUP(M4834,spp!A:D,4,FALSE)</f>
        <v>3</v>
      </c>
      <c r="AL4834">
        <f t="shared" si="508"/>
        <v>10718.75</v>
      </c>
      <c r="AM4834">
        <f t="shared" si="509"/>
        <v>267.96875</v>
      </c>
      <c r="AN4834">
        <f t="shared" si="510"/>
        <v>2679.6875</v>
      </c>
      <c r="AO4834">
        <f t="shared" si="511"/>
        <v>2.6796875</v>
      </c>
      <c r="AP4834">
        <f t="shared" si="512"/>
        <v>0.02</v>
      </c>
      <c r="AQ4834">
        <f>VLOOKUP(M4834,spp!A:H,8,FALSE)</f>
        <v>3.3</v>
      </c>
      <c r="AR4834" t="str">
        <f>VLOOKUP(M4834,spp!A:K,10,FALSE)</f>
        <v>Depredador</v>
      </c>
      <c r="AS4834" t="str">
        <f>VLOOKUP(M4834,spp!A:L,12,FALSE)</f>
        <v>LC</v>
      </c>
    </row>
    <row r="4835" spans="1:45" x14ac:dyDescent="0.3">
      <c r="A4835">
        <v>49</v>
      </c>
      <c r="B4835" t="str">
        <f>VLOOKUP($A4835,[1]Sitios!$A:$G,4,FALSE)</f>
        <v>ACMIC</v>
      </c>
      <c r="C4835" t="str">
        <f>VLOOKUP($A4835,[1]Sitios!$A:$G,5,FALSE)</f>
        <v>Isla del Coco</v>
      </c>
      <c r="D4835" s="2" t="str">
        <f>VLOOKUP($A4835,[1]Sitios!$A:$G,6,FALSE)</f>
        <v>Punta Leonel</v>
      </c>
      <c r="E4835" t="s">
        <v>985</v>
      </c>
      <c r="F4835">
        <v>4</v>
      </c>
      <c r="G4835" s="69">
        <v>41696</v>
      </c>
      <c r="H4835" s="42">
        <v>2014</v>
      </c>
      <c r="I4835" s="1" t="s">
        <v>1424</v>
      </c>
      <c r="K4835" s="66">
        <v>14</v>
      </c>
      <c r="L4835" t="str">
        <f t="shared" si="507"/>
        <v>Profundo</v>
      </c>
      <c r="M4835" s="2" t="s">
        <v>1141</v>
      </c>
      <c r="N4835" t="str">
        <f>VLOOKUP(M4835,spp!A:B,2,FALSE)</f>
        <v>Halichoeres discolor</v>
      </c>
      <c r="O4835">
        <f t="shared" si="513"/>
        <v>40</v>
      </c>
      <c r="Q4835">
        <v>40</v>
      </c>
      <c r="AJ4835">
        <f>VLOOKUP(M4835,spp!A:C,3,FALSE)</f>
        <v>0.01</v>
      </c>
      <c r="AK4835">
        <f>VLOOKUP(M4835,spp!A:D,4,FALSE)</f>
        <v>3.04</v>
      </c>
      <c r="AL4835">
        <f t="shared" si="508"/>
        <v>182.91369884094871</v>
      </c>
      <c r="AM4835">
        <f t="shared" si="509"/>
        <v>4.5728424710237174</v>
      </c>
      <c r="AN4835">
        <f t="shared" si="510"/>
        <v>45.728424710237178</v>
      </c>
      <c r="AO4835">
        <f t="shared" si="511"/>
        <v>4.5728424710237178E-2</v>
      </c>
      <c r="AP4835">
        <f t="shared" si="512"/>
        <v>0.8</v>
      </c>
      <c r="AQ4835">
        <f>VLOOKUP(M4835,spp!A:H,8,FALSE)</f>
        <v>3.4</v>
      </c>
      <c r="AR4835" t="str">
        <f>VLOOKUP(M4835,spp!A:K,10,FALSE)</f>
        <v>Depredador</v>
      </c>
      <c r="AS4835" t="str">
        <f>VLOOKUP(M4835,spp!A:L,12,FALSE)</f>
        <v>VU</v>
      </c>
    </row>
    <row r="4836" spans="1:45" x14ac:dyDescent="0.3">
      <c r="A4836">
        <v>49</v>
      </c>
      <c r="B4836" t="str">
        <f>VLOOKUP($A4836,[1]Sitios!$A:$G,4,FALSE)</f>
        <v>ACMIC</v>
      </c>
      <c r="C4836" t="str">
        <f>VLOOKUP($A4836,[1]Sitios!$A:$G,5,FALSE)</f>
        <v>Isla del Coco</v>
      </c>
      <c r="D4836" s="2" t="str">
        <f>VLOOKUP($A4836,[1]Sitios!$A:$G,6,FALSE)</f>
        <v>Punta Leonel</v>
      </c>
      <c r="E4836" t="s">
        <v>985</v>
      </c>
      <c r="F4836">
        <v>4</v>
      </c>
      <c r="G4836" s="69">
        <v>41696</v>
      </c>
      <c r="H4836" s="42">
        <v>2014</v>
      </c>
      <c r="I4836" s="1" t="s">
        <v>1424</v>
      </c>
      <c r="K4836" s="66">
        <v>14</v>
      </c>
      <c r="L4836" t="str">
        <f t="shared" si="507"/>
        <v>Profundo</v>
      </c>
      <c r="M4836" s="2" t="s">
        <v>1047</v>
      </c>
      <c r="N4836" t="str">
        <f>VLOOKUP(M4836,spp!A:B,2,FALSE)</f>
        <v>Scarus rubroviolaceus</v>
      </c>
      <c r="O4836">
        <f t="shared" si="513"/>
        <v>4</v>
      </c>
      <c r="U4836">
        <v>4</v>
      </c>
      <c r="AJ4836">
        <f>VLOOKUP(M4836,spp!A:C,3,FALSE)</f>
        <v>1</v>
      </c>
      <c r="AK4836">
        <f>VLOOKUP(M4836,spp!A:D,4,FALSE)</f>
        <v>3.109</v>
      </c>
      <c r="AL4836">
        <f t="shared" si="508"/>
        <v>252678.06429613938</v>
      </c>
      <c r="AM4836">
        <f t="shared" si="509"/>
        <v>6316.9516074034846</v>
      </c>
      <c r="AN4836">
        <f t="shared" si="510"/>
        <v>63169.516074034844</v>
      </c>
      <c r="AO4836">
        <f t="shared" si="511"/>
        <v>63.169516074034846</v>
      </c>
      <c r="AP4836">
        <f t="shared" si="512"/>
        <v>0.08</v>
      </c>
      <c r="AQ4836">
        <f>VLOOKUP(M4836,spp!A:H,8,FALSE)</f>
        <v>2</v>
      </c>
      <c r="AR4836" t="str">
        <f>VLOOKUP(M4836,spp!A:K,10,FALSE)</f>
        <v>Herbívoro</v>
      </c>
      <c r="AS4836" t="str">
        <f>VLOOKUP(M4836,spp!A:L,12,FALSE)</f>
        <v>LC</v>
      </c>
    </row>
    <row r="4837" spans="1:45" x14ac:dyDescent="0.3">
      <c r="A4837">
        <v>50</v>
      </c>
      <c r="B4837" t="str">
        <f>VLOOKUP($A4837,[1]Sitios!$A:$G,4,FALSE)</f>
        <v>ACMIC</v>
      </c>
      <c r="C4837" t="str">
        <f>VLOOKUP($A4837,[1]Sitios!$A:$G,5,FALSE)</f>
        <v>Isla del Coco</v>
      </c>
      <c r="D4837" s="2" t="str">
        <f>VLOOKUP($A4837,[1]Sitios!$A:$G,6,FALSE)</f>
        <v>Punta María</v>
      </c>
      <c r="E4837" t="s">
        <v>985</v>
      </c>
      <c r="F4837">
        <v>1</v>
      </c>
      <c r="G4837" s="69">
        <v>41696</v>
      </c>
      <c r="H4837" s="42">
        <v>2014</v>
      </c>
      <c r="I4837" s="1" t="s">
        <v>1424</v>
      </c>
      <c r="K4837" s="66">
        <v>6</v>
      </c>
      <c r="L4837" t="str">
        <f t="shared" si="507"/>
        <v>Somero</v>
      </c>
      <c r="M4837" s="2" t="s">
        <v>1078</v>
      </c>
      <c r="N4837" t="str">
        <f>VLOOKUP(M4837,spp!A:B,2,FALSE)</f>
        <v>Lutjanus viridis</v>
      </c>
      <c r="O4837">
        <f t="shared" si="513"/>
        <v>20</v>
      </c>
      <c r="T4837">
        <v>20</v>
      </c>
      <c r="AJ4837">
        <f>VLOOKUP(M4837,spp!A:C,3,FALSE)</f>
        <v>1.67E-2</v>
      </c>
      <c r="AK4837">
        <f>VLOOKUP(M4837,spp!A:D,4,FALSE)</f>
        <v>2</v>
      </c>
      <c r="AL4837">
        <f t="shared" si="508"/>
        <v>208.75</v>
      </c>
      <c r="AM4837">
        <f t="shared" si="509"/>
        <v>5.21875</v>
      </c>
      <c r="AN4837">
        <f t="shared" si="510"/>
        <v>52.1875</v>
      </c>
      <c r="AO4837">
        <f t="shared" si="511"/>
        <v>5.2187499999999998E-2</v>
      </c>
      <c r="AP4837">
        <f t="shared" si="512"/>
        <v>0.4</v>
      </c>
      <c r="AQ4837">
        <f>VLOOKUP(M4837,spp!A:H,8,FALSE)</f>
        <v>4.2</v>
      </c>
      <c r="AR4837" t="str">
        <f>VLOOKUP(M4837,spp!A:K,10,FALSE)</f>
        <v>Depredador Tope</v>
      </c>
      <c r="AS4837" t="str">
        <f>VLOOKUP(M4837,spp!A:L,12,FALSE)</f>
        <v>LC</v>
      </c>
    </row>
    <row r="4838" spans="1:45" x14ac:dyDescent="0.3">
      <c r="A4838">
        <v>50</v>
      </c>
      <c r="B4838" t="str">
        <f>VLOOKUP($A4838,[1]Sitios!$A:$G,4,FALSE)</f>
        <v>ACMIC</v>
      </c>
      <c r="C4838" t="str">
        <f>VLOOKUP($A4838,[1]Sitios!$A:$G,5,FALSE)</f>
        <v>Isla del Coco</v>
      </c>
      <c r="D4838" s="2" t="str">
        <f>VLOOKUP($A4838,[1]Sitios!$A:$G,6,FALSE)</f>
        <v>Punta María</v>
      </c>
      <c r="E4838" t="s">
        <v>985</v>
      </c>
      <c r="F4838">
        <v>1</v>
      </c>
      <c r="G4838" s="69">
        <v>41696</v>
      </c>
      <c r="H4838" s="42">
        <v>2014</v>
      </c>
      <c r="I4838" s="1" t="s">
        <v>1424</v>
      </c>
      <c r="K4838" s="66">
        <v>6</v>
      </c>
      <c r="L4838" t="str">
        <f t="shared" ref="L4838:L4901" si="514">IF(K4838&gt;6,"Profundo","Somero")</f>
        <v>Somero</v>
      </c>
      <c r="M4838" s="2" t="s">
        <v>1040</v>
      </c>
      <c r="N4838" t="str">
        <f>VLOOKUP(M4838,spp!A:B,2,FALSE)</f>
        <v>Sufflamen verres</v>
      </c>
      <c r="O4838">
        <f t="shared" si="513"/>
        <v>2</v>
      </c>
      <c r="R4838">
        <v>2</v>
      </c>
      <c r="AJ4838">
        <f>VLOOKUP(M4838,spp!A:C,3,FALSE)</f>
        <v>2</v>
      </c>
      <c r="AK4838">
        <f>VLOOKUP(M4838,spp!A:D,4,FALSE)</f>
        <v>3</v>
      </c>
      <c r="AL4838">
        <f t="shared" si="508"/>
        <v>7812.5</v>
      </c>
      <c r="AM4838">
        <f t="shared" si="509"/>
        <v>195.3125</v>
      </c>
      <c r="AN4838">
        <f t="shared" si="510"/>
        <v>1953.125</v>
      </c>
      <c r="AO4838">
        <f t="shared" si="511"/>
        <v>1.953125</v>
      </c>
      <c r="AP4838">
        <f t="shared" si="512"/>
        <v>0.04</v>
      </c>
      <c r="AQ4838">
        <f>VLOOKUP(M4838,spp!A:H,8,FALSE)</f>
        <v>3.3</v>
      </c>
      <c r="AR4838" t="str">
        <f>VLOOKUP(M4838,spp!A:K,10,FALSE)</f>
        <v>Depredador</v>
      </c>
      <c r="AS4838" t="str">
        <f>VLOOKUP(M4838,spp!A:L,12,FALSE)</f>
        <v>LC</v>
      </c>
    </row>
    <row r="4839" spans="1:45" x14ac:dyDescent="0.3">
      <c r="A4839">
        <v>50</v>
      </c>
      <c r="B4839" t="str">
        <f>VLOOKUP($A4839,[1]Sitios!$A:$G,4,FALSE)</f>
        <v>ACMIC</v>
      </c>
      <c r="C4839" t="str">
        <f>VLOOKUP($A4839,[1]Sitios!$A:$G,5,FALSE)</f>
        <v>Isla del Coco</v>
      </c>
      <c r="D4839" s="2" t="str">
        <f>VLOOKUP($A4839,[1]Sitios!$A:$G,6,FALSE)</f>
        <v>Punta María</v>
      </c>
      <c r="E4839" t="s">
        <v>985</v>
      </c>
      <c r="F4839">
        <v>1</v>
      </c>
      <c r="G4839" s="69">
        <v>41696</v>
      </c>
      <c r="H4839" s="42">
        <v>2014</v>
      </c>
      <c r="I4839" s="1" t="s">
        <v>1424</v>
      </c>
      <c r="K4839" s="66">
        <v>6</v>
      </c>
      <c r="L4839" t="str">
        <f t="shared" si="514"/>
        <v>Somero</v>
      </c>
      <c r="M4839" s="2" t="s">
        <v>1041</v>
      </c>
      <c r="N4839" t="str">
        <f>VLOOKUP(M4839,spp!A:B,2,FALSE)</f>
        <v>Chromis atrilobata</v>
      </c>
      <c r="O4839">
        <f t="shared" si="513"/>
        <v>7</v>
      </c>
      <c r="Q4839">
        <v>7</v>
      </c>
      <c r="AJ4839">
        <f>VLOOKUP(M4839,spp!A:C,3,FALSE)</f>
        <v>5</v>
      </c>
      <c r="AK4839">
        <f>VLOOKUP(M4839,spp!A:D,4,FALSE)</f>
        <v>3.41655</v>
      </c>
      <c r="AL4839">
        <f t="shared" ref="AL4839:AL4902" si="515">((AJ4839*$P$2^AK4839)*P4839)+((AJ4839*$Q$2^AK4839)*Q4839)+((AJ4839*$R$2^AK4839)*R4839)+((AJ4839*$S$2^AK4839)*S4839)+((AJ4839*$T$2^AK4839)*T4839)+((AJ4839*$U$2^AK4839)*U4839)+((AJ4839*$V$2^AK4839)*V4839)+((AJ4839*$W$2^AK4839)*W4839)+((AJ4839*$X$2^AK4839)*X4839)+((AJ4839*$Y$2^AK4839)*Y4839)+((AJ4839*$Z$2^AK4839)*Z4839)+((AJ4839*$AA$2^AK4839)*AA4839)+((AJ4839*$AB$2^AK4839)*AB4839)+ ((AJ4839*$AC$2^AK4839)*AC4839)+((AJ4839*$AD$2^AK4839)*AD4839)+((AJ4839*$AE$2^AK4839)*AE4839)+((AJ4839*$AF$2^AK4839)*AF4839)+((AJ4839*$AG$2^AK4839)*AG4839)+((AJ4839*$AH$2^AK4839)*AH4839)</f>
        <v>34178.94110815935</v>
      </c>
      <c r="AM4839">
        <f t="shared" ref="AM4839:AM4902" si="516">AL4839/40</f>
        <v>854.47352770398379</v>
      </c>
      <c r="AN4839">
        <f t="shared" ref="AN4839:AN4902" si="517">AM4839*10</f>
        <v>8544.7352770398375</v>
      </c>
      <c r="AO4839">
        <f t="shared" ref="AO4839:AO4902" si="518">AN4839/1000</f>
        <v>8.5447352770398375</v>
      </c>
      <c r="AP4839">
        <f t="shared" ref="AP4839:AP4902" si="519">O4839/$C$1</f>
        <v>0.14000000000000001</v>
      </c>
      <c r="AQ4839">
        <f>VLOOKUP(M4839,spp!A:H,8,FALSE)</f>
        <v>3.4</v>
      </c>
      <c r="AR4839" t="str">
        <f>VLOOKUP(M4839,spp!A:K,10,FALSE)</f>
        <v>Planctívoro</v>
      </c>
      <c r="AS4839" t="str">
        <f>VLOOKUP(M4839,spp!A:L,12,FALSE)</f>
        <v>LC</v>
      </c>
    </row>
    <row r="4840" spans="1:45" x14ac:dyDescent="0.3">
      <c r="A4840">
        <v>50</v>
      </c>
      <c r="B4840" t="str">
        <f>VLOOKUP($A4840,[1]Sitios!$A:$G,4,FALSE)</f>
        <v>ACMIC</v>
      </c>
      <c r="C4840" t="str">
        <f>VLOOKUP($A4840,[1]Sitios!$A:$G,5,FALSE)</f>
        <v>Isla del Coco</v>
      </c>
      <c r="D4840" s="2" t="str">
        <f>VLOOKUP($A4840,[1]Sitios!$A:$G,6,FALSE)</f>
        <v>Punta María</v>
      </c>
      <c r="E4840" t="s">
        <v>985</v>
      </c>
      <c r="F4840">
        <v>1</v>
      </c>
      <c r="G4840" s="69">
        <v>41696</v>
      </c>
      <c r="H4840" s="42">
        <v>2014</v>
      </c>
      <c r="I4840" s="1" t="s">
        <v>1424</v>
      </c>
      <c r="K4840" s="66">
        <v>6</v>
      </c>
      <c r="L4840" t="str">
        <f t="shared" si="514"/>
        <v>Somero</v>
      </c>
      <c r="M4840" s="2" t="s">
        <v>1195</v>
      </c>
      <c r="N4840" t="str">
        <f>VLOOKUP(M4840,spp!A:B,2,FALSE)</f>
        <v>Melichthys niger</v>
      </c>
      <c r="O4840">
        <f t="shared" si="513"/>
        <v>30</v>
      </c>
      <c r="S4840">
        <v>30</v>
      </c>
      <c r="AJ4840">
        <f>VLOOKUP(M4840,spp!A:C,3,FALSE)</f>
        <v>5</v>
      </c>
      <c r="AK4840">
        <f>VLOOKUP(M4840,spp!A:D,4,FALSE)</f>
        <v>3</v>
      </c>
      <c r="AL4840">
        <f t="shared" si="515"/>
        <v>803906.25</v>
      </c>
      <c r="AM4840">
        <f t="shared" si="516"/>
        <v>20097.65625</v>
      </c>
      <c r="AN4840">
        <f t="shared" si="517"/>
        <v>200976.5625</v>
      </c>
      <c r="AO4840">
        <f t="shared" si="518"/>
        <v>200.9765625</v>
      </c>
      <c r="AP4840">
        <f t="shared" si="519"/>
        <v>0.6</v>
      </c>
      <c r="AQ4840">
        <f>VLOOKUP(M4840,spp!A:H,8,FALSE)</f>
        <v>2.4</v>
      </c>
      <c r="AR4840" t="str">
        <f>VLOOKUP(M4840,spp!A:K,10,FALSE)</f>
        <v>Herbívoro</v>
      </c>
      <c r="AS4840" t="str">
        <f>VLOOKUP(M4840,spp!A:L,12,FALSE)</f>
        <v>NE</v>
      </c>
    </row>
    <row r="4841" spans="1:45" x14ac:dyDescent="0.3">
      <c r="A4841">
        <v>50</v>
      </c>
      <c r="B4841" t="str">
        <f>VLOOKUP($A4841,[1]Sitios!$A:$G,4,FALSE)</f>
        <v>ACMIC</v>
      </c>
      <c r="C4841" t="str">
        <f>VLOOKUP($A4841,[1]Sitios!$A:$G,5,FALSE)</f>
        <v>Isla del Coco</v>
      </c>
      <c r="D4841" s="2" t="str">
        <f>VLOOKUP($A4841,[1]Sitios!$A:$G,6,FALSE)</f>
        <v>Punta María</v>
      </c>
      <c r="E4841" t="s">
        <v>985</v>
      </c>
      <c r="F4841">
        <v>1</v>
      </c>
      <c r="G4841" s="69">
        <v>41696</v>
      </c>
      <c r="H4841" s="42">
        <v>2014</v>
      </c>
      <c r="I4841" s="1" t="s">
        <v>1424</v>
      </c>
      <c r="K4841" s="66">
        <v>6</v>
      </c>
      <c r="L4841" t="str">
        <f t="shared" si="514"/>
        <v>Somero</v>
      </c>
      <c r="M4841" s="2" t="s">
        <v>1081</v>
      </c>
      <c r="N4841" t="str">
        <f>VLOOKUP(M4841,spp!A:B,2,FALSE)</f>
        <v>Triaenodon obesus</v>
      </c>
      <c r="O4841">
        <f t="shared" si="513"/>
        <v>1</v>
      </c>
      <c r="AA4841">
        <v>1</v>
      </c>
      <c r="AJ4841">
        <f>VLOOKUP(M4841,spp!A:C,3,FALSE)</f>
        <v>1.5E-3</v>
      </c>
      <c r="AK4841">
        <f>VLOOKUP(M4841,spp!A:D,4,FALSE)</f>
        <v>3</v>
      </c>
      <c r="AL4841">
        <f t="shared" si="515"/>
        <v>1286.0625</v>
      </c>
      <c r="AM4841">
        <f t="shared" si="516"/>
        <v>32.151562499999997</v>
      </c>
      <c r="AN4841">
        <f t="shared" si="517"/>
        <v>321.515625</v>
      </c>
      <c r="AO4841">
        <f t="shared" si="518"/>
        <v>0.32151562500000003</v>
      </c>
      <c r="AP4841">
        <f t="shared" si="519"/>
        <v>0.02</v>
      </c>
      <c r="AQ4841">
        <f>VLOOKUP(M4841,spp!A:H,8,FALSE)</f>
        <v>4.2</v>
      </c>
      <c r="AR4841" t="str">
        <f>VLOOKUP(M4841,spp!A:K,10,FALSE)</f>
        <v>Depredador Tope</v>
      </c>
      <c r="AS4841" t="str">
        <f>VLOOKUP(M4841,spp!A:L,12,FALSE)</f>
        <v>NT</v>
      </c>
    </row>
    <row r="4842" spans="1:45" x14ac:dyDescent="0.3">
      <c r="A4842">
        <v>50</v>
      </c>
      <c r="B4842" t="str">
        <f>VLOOKUP($A4842,[1]Sitios!$A:$G,4,FALSE)</f>
        <v>ACMIC</v>
      </c>
      <c r="C4842" t="str">
        <f>VLOOKUP($A4842,[1]Sitios!$A:$G,5,FALSE)</f>
        <v>Isla del Coco</v>
      </c>
      <c r="D4842" s="2" t="str">
        <f>VLOOKUP($A4842,[1]Sitios!$A:$G,6,FALSE)</f>
        <v>Punta María</v>
      </c>
      <c r="E4842" t="s">
        <v>985</v>
      </c>
      <c r="F4842">
        <v>1</v>
      </c>
      <c r="G4842" s="69">
        <v>41696</v>
      </c>
      <c r="H4842" s="42">
        <v>2014</v>
      </c>
      <c r="I4842" s="1" t="s">
        <v>1424</v>
      </c>
      <c r="K4842" s="66">
        <v>6</v>
      </c>
      <c r="L4842" t="str">
        <f t="shared" si="514"/>
        <v>Somero</v>
      </c>
      <c r="M4842" s="2" t="s">
        <v>1066</v>
      </c>
      <c r="N4842" t="str">
        <f>VLOOKUP(M4842,spp!A:B,2,FALSE)</f>
        <v>Caranx melampygus</v>
      </c>
      <c r="O4842">
        <f t="shared" si="513"/>
        <v>7</v>
      </c>
      <c r="V4842">
        <v>7</v>
      </c>
      <c r="AJ4842">
        <f>VLOOKUP(M4842,spp!A:C,3,FALSE)</f>
        <v>2</v>
      </c>
      <c r="AK4842">
        <f>VLOOKUP(M4842,spp!A:D,4,FALSE)</f>
        <v>2</v>
      </c>
      <c r="AL4842">
        <f t="shared" si="515"/>
        <v>28350</v>
      </c>
      <c r="AM4842">
        <f t="shared" si="516"/>
        <v>708.75</v>
      </c>
      <c r="AN4842">
        <f t="shared" si="517"/>
        <v>7087.5</v>
      </c>
      <c r="AO4842">
        <f t="shared" si="518"/>
        <v>7.0875000000000004</v>
      </c>
      <c r="AP4842">
        <f t="shared" si="519"/>
        <v>0.14000000000000001</v>
      </c>
      <c r="AQ4842">
        <f>VLOOKUP(M4842,spp!A:H,8,FALSE)</f>
        <v>4.5</v>
      </c>
      <c r="AR4842" t="str">
        <f>VLOOKUP(M4842,spp!A:K,10,FALSE)</f>
        <v>Depredador Tope</v>
      </c>
      <c r="AS4842" t="str">
        <f>VLOOKUP(M4842,spp!A:L,12,FALSE)</f>
        <v>NE</v>
      </c>
    </row>
    <row r="4843" spans="1:45" x14ac:dyDescent="0.3">
      <c r="A4843">
        <v>50</v>
      </c>
      <c r="B4843" t="str">
        <f>VLOOKUP($A4843,[1]Sitios!$A:$G,4,FALSE)</f>
        <v>ACMIC</v>
      </c>
      <c r="C4843" t="str">
        <f>VLOOKUP($A4843,[1]Sitios!$A:$G,5,FALSE)</f>
        <v>Isla del Coco</v>
      </c>
      <c r="D4843" s="2" t="str">
        <f>VLOOKUP($A4843,[1]Sitios!$A:$G,6,FALSE)</f>
        <v>Punta María</v>
      </c>
      <c r="E4843" t="s">
        <v>985</v>
      </c>
      <c r="F4843">
        <v>1</v>
      </c>
      <c r="G4843" s="69">
        <v>41696</v>
      </c>
      <c r="H4843" s="42">
        <v>2014</v>
      </c>
      <c r="I4843" s="1" t="s">
        <v>1424</v>
      </c>
      <c r="K4843" s="66">
        <v>6</v>
      </c>
      <c r="L4843" t="str">
        <f t="shared" si="514"/>
        <v>Somero</v>
      </c>
      <c r="M4843" s="2" t="s">
        <v>1068</v>
      </c>
      <c r="N4843" t="str">
        <f>VLOOKUP(M4843,spp!A:B,2,FALSE)</f>
        <v>Myripristis berndti</v>
      </c>
      <c r="O4843">
        <f t="shared" si="513"/>
        <v>3</v>
      </c>
      <c r="T4843">
        <v>1</v>
      </c>
      <c r="U4843">
        <v>2</v>
      </c>
      <c r="AJ4843">
        <f>VLOOKUP(M4843,spp!A:C,3,FALSE)</f>
        <v>2.4E-2</v>
      </c>
      <c r="AK4843">
        <f>VLOOKUP(M4843,spp!A:D,4,FALSE)</f>
        <v>3.02</v>
      </c>
      <c r="AL4843">
        <f t="shared" si="515"/>
        <v>2609.6021021717333</v>
      </c>
      <c r="AM4843">
        <f t="shared" si="516"/>
        <v>65.240052554293328</v>
      </c>
      <c r="AN4843">
        <f t="shared" si="517"/>
        <v>652.40052554293334</v>
      </c>
      <c r="AO4843">
        <f t="shared" si="518"/>
        <v>0.65240052554293337</v>
      </c>
      <c r="AP4843">
        <f t="shared" si="519"/>
        <v>0.06</v>
      </c>
      <c r="AQ4843">
        <f>VLOOKUP(M4843,spp!A:H,8,FALSE)</f>
        <v>3.7</v>
      </c>
      <c r="AR4843" t="str">
        <f>VLOOKUP(M4843,spp!A:K,10,FALSE)</f>
        <v>Planctívoro</v>
      </c>
      <c r="AS4843" t="str">
        <f>VLOOKUP(M4843,spp!A:L,12,FALSE)</f>
        <v>NE</v>
      </c>
    </row>
    <row r="4844" spans="1:45" x14ac:dyDescent="0.3">
      <c r="A4844">
        <v>50</v>
      </c>
      <c r="B4844" t="str">
        <f>VLOOKUP($A4844,[1]Sitios!$A:$G,4,FALSE)</f>
        <v>ACMIC</v>
      </c>
      <c r="C4844" t="str">
        <f>VLOOKUP($A4844,[1]Sitios!$A:$G,5,FALSE)</f>
        <v>Isla del Coco</v>
      </c>
      <c r="D4844" s="2" t="str">
        <f>VLOOKUP($A4844,[1]Sitios!$A:$G,6,FALSE)</f>
        <v>Punta María</v>
      </c>
      <c r="E4844" t="s">
        <v>985</v>
      </c>
      <c r="F4844">
        <v>1</v>
      </c>
      <c r="G4844" s="69">
        <v>41696</v>
      </c>
      <c r="H4844" s="42">
        <v>2014</v>
      </c>
      <c r="I4844" s="1" t="s">
        <v>1424</v>
      </c>
      <c r="K4844" s="66">
        <v>6</v>
      </c>
      <c r="L4844" t="str">
        <f t="shared" si="514"/>
        <v>Somero</v>
      </c>
      <c r="M4844" s="2" t="s">
        <v>1062</v>
      </c>
      <c r="N4844" t="str">
        <f>VLOOKUP(M4844,spp!A:B,2,FALSE)</f>
        <v>Paranthias colonus</v>
      </c>
      <c r="O4844">
        <f t="shared" si="513"/>
        <v>20</v>
      </c>
      <c r="S4844">
        <v>20</v>
      </c>
      <c r="AJ4844">
        <f>VLOOKUP(M4844,spp!A:C,3,FALSE)</f>
        <v>1.485E-2</v>
      </c>
      <c r="AK4844">
        <f>VLOOKUP(M4844,spp!A:D,4,FALSE)</f>
        <v>2</v>
      </c>
      <c r="AL4844">
        <f t="shared" si="515"/>
        <v>90.956249999999997</v>
      </c>
      <c r="AM4844">
        <f t="shared" si="516"/>
        <v>2.27390625</v>
      </c>
      <c r="AN4844">
        <f t="shared" si="517"/>
        <v>22.739062499999999</v>
      </c>
      <c r="AO4844">
        <f t="shared" si="518"/>
        <v>2.2739062500000001E-2</v>
      </c>
      <c r="AP4844">
        <f t="shared" si="519"/>
        <v>0.4</v>
      </c>
      <c r="AQ4844">
        <f>VLOOKUP(M4844,spp!A:H,8,FALSE)</f>
        <v>3.8</v>
      </c>
      <c r="AR4844" t="str">
        <f>VLOOKUP(M4844,spp!A:K,10,FALSE)</f>
        <v>Planctívoro</v>
      </c>
      <c r="AS4844" t="str">
        <f>VLOOKUP(M4844,spp!A:L,12,FALSE)</f>
        <v>LC</v>
      </c>
    </row>
    <row r="4845" spans="1:45" x14ac:dyDescent="0.3">
      <c r="A4845">
        <v>50</v>
      </c>
      <c r="B4845" t="str">
        <f>VLOOKUP($A4845,[1]Sitios!$A:$G,4,FALSE)</f>
        <v>ACMIC</v>
      </c>
      <c r="C4845" t="str">
        <f>VLOOKUP($A4845,[1]Sitios!$A:$G,5,FALSE)</f>
        <v>Isla del Coco</v>
      </c>
      <c r="D4845" s="2" t="str">
        <f>VLOOKUP($A4845,[1]Sitios!$A:$G,6,FALSE)</f>
        <v>Punta María</v>
      </c>
      <c r="E4845" t="s">
        <v>985</v>
      </c>
      <c r="F4845">
        <v>1</v>
      </c>
      <c r="G4845" s="69">
        <v>41696</v>
      </c>
      <c r="H4845" s="42">
        <v>2014</v>
      </c>
      <c r="I4845" s="1" t="s">
        <v>1424</v>
      </c>
      <c r="K4845" s="66">
        <v>6</v>
      </c>
      <c r="L4845" t="str">
        <f t="shared" si="514"/>
        <v>Somero</v>
      </c>
      <c r="M4845" s="2" t="s">
        <v>1046</v>
      </c>
      <c r="N4845" t="str">
        <f>VLOOKUP(M4845,spp!A:B,2,FALSE)</f>
        <v>Arothron meleagris</v>
      </c>
      <c r="O4845">
        <f t="shared" si="513"/>
        <v>1</v>
      </c>
      <c r="S4845">
        <v>1</v>
      </c>
      <c r="AJ4845">
        <f>VLOOKUP(M4845,spp!A:C,3,FALSE)</f>
        <v>3</v>
      </c>
      <c r="AK4845">
        <f>VLOOKUP(M4845,spp!A:D,4,FALSE)</f>
        <v>2</v>
      </c>
      <c r="AL4845">
        <f t="shared" si="515"/>
        <v>918.75</v>
      </c>
      <c r="AM4845">
        <f t="shared" si="516"/>
        <v>22.96875</v>
      </c>
      <c r="AN4845">
        <f t="shared" si="517"/>
        <v>229.6875</v>
      </c>
      <c r="AO4845">
        <f t="shared" si="518"/>
        <v>0.22968749999999999</v>
      </c>
      <c r="AP4845">
        <f t="shared" si="519"/>
        <v>0.02</v>
      </c>
      <c r="AQ4845">
        <f>VLOOKUP(M4845,spp!A:H,8,FALSE)</f>
        <v>3.4</v>
      </c>
      <c r="AR4845" t="str">
        <f>VLOOKUP(M4845,spp!A:K,10,FALSE)</f>
        <v>Depredador</v>
      </c>
      <c r="AS4845" t="str">
        <f>VLOOKUP(M4845,spp!A:L,12,FALSE)</f>
        <v>NE</v>
      </c>
    </row>
    <row r="4846" spans="1:45" x14ac:dyDescent="0.3">
      <c r="A4846">
        <v>50</v>
      </c>
      <c r="B4846" t="str">
        <f>VLOOKUP($A4846,[1]Sitios!$A:$G,4,FALSE)</f>
        <v>ACMIC</v>
      </c>
      <c r="C4846" t="str">
        <f>VLOOKUP($A4846,[1]Sitios!$A:$G,5,FALSE)</f>
        <v>Isla del Coco</v>
      </c>
      <c r="D4846" s="2" t="str">
        <f>VLOOKUP($A4846,[1]Sitios!$A:$G,6,FALSE)</f>
        <v>Punta María</v>
      </c>
      <c r="E4846" t="s">
        <v>985</v>
      </c>
      <c r="F4846">
        <v>1</v>
      </c>
      <c r="G4846" s="69">
        <v>41696</v>
      </c>
      <c r="H4846" s="42">
        <v>2014</v>
      </c>
      <c r="I4846" s="1" t="s">
        <v>1424</v>
      </c>
      <c r="K4846" s="66">
        <v>6</v>
      </c>
      <c r="L4846" t="str">
        <f t="shared" si="514"/>
        <v>Somero</v>
      </c>
      <c r="M4846" s="2" t="s">
        <v>1047</v>
      </c>
      <c r="N4846" t="str">
        <f>VLOOKUP(M4846,spp!A:B,2,FALSE)</f>
        <v>Scarus rubroviolaceus</v>
      </c>
      <c r="O4846">
        <f t="shared" si="513"/>
        <v>6</v>
      </c>
      <c r="T4846">
        <v>4</v>
      </c>
      <c r="U4846">
        <v>2</v>
      </c>
      <c r="AJ4846">
        <f>VLOOKUP(M4846,spp!A:C,3,FALSE)</f>
        <v>1</v>
      </c>
      <c r="AK4846">
        <f>VLOOKUP(M4846,spp!A:D,4,FALSE)</f>
        <v>3.109</v>
      </c>
      <c r="AL4846">
        <f t="shared" si="515"/>
        <v>215106.83658888564</v>
      </c>
      <c r="AM4846">
        <f t="shared" si="516"/>
        <v>5377.6709147221409</v>
      </c>
      <c r="AN4846">
        <f t="shared" si="517"/>
        <v>53776.709147221409</v>
      </c>
      <c r="AO4846">
        <f t="shared" si="518"/>
        <v>53.77670914722141</v>
      </c>
      <c r="AP4846">
        <f t="shared" si="519"/>
        <v>0.12</v>
      </c>
      <c r="AQ4846">
        <f>VLOOKUP(M4846,spp!A:H,8,FALSE)</f>
        <v>2</v>
      </c>
      <c r="AR4846" t="str">
        <f>VLOOKUP(M4846,spp!A:K,10,FALSE)</f>
        <v>Herbívoro</v>
      </c>
      <c r="AS4846" t="str">
        <f>VLOOKUP(M4846,spp!A:L,12,FALSE)</f>
        <v>LC</v>
      </c>
    </row>
    <row r="4847" spans="1:45" x14ac:dyDescent="0.3">
      <c r="A4847">
        <v>50</v>
      </c>
      <c r="B4847" t="str">
        <f>VLOOKUP($A4847,[1]Sitios!$A:$G,4,FALSE)</f>
        <v>ACMIC</v>
      </c>
      <c r="C4847" t="str">
        <f>VLOOKUP($A4847,[1]Sitios!$A:$G,5,FALSE)</f>
        <v>Isla del Coco</v>
      </c>
      <c r="D4847" s="2" t="str">
        <f>VLOOKUP($A4847,[1]Sitios!$A:$G,6,FALSE)</f>
        <v>Punta María</v>
      </c>
      <c r="E4847" t="s">
        <v>985</v>
      </c>
      <c r="F4847">
        <v>1</v>
      </c>
      <c r="G4847" s="69">
        <v>41696</v>
      </c>
      <c r="H4847" s="42">
        <v>2014</v>
      </c>
      <c r="I4847" s="1" t="s">
        <v>1424</v>
      </c>
      <c r="K4847" s="66">
        <v>6</v>
      </c>
      <c r="L4847" t="str">
        <f t="shared" si="514"/>
        <v>Somero</v>
      </c>
      <c r="M4847" s="2" t="s">
        <v>1077</v>
      </c>
      <c r="N4847" t="str">
        <f>VLOOKUP(M4847,spp!A:B,2,FALSE)</f>
        <v>Fistularia commersonii</v>
      </c>
      <c r="O4847">
        <f t="shared" si="513"/>
        <v>1</v>
      </c>
      <c r="T4847">
        <v>1</v>
      </c>
      <c r="AJ4847">
        <f>VLOOKUP(M4847,spp!A:C,3,FALSE)</f>
        <v>5</v>
      </c>
      <c r="AK4847">
        <f>VLOOKUP(M4847,spp!A:D,4,FALSE)</f>
        <v>3</v>
      </c>
      <c r="AL4847">
        <f t="shared" si="515"/>
        <v>78125</v>
      </c>
      <c r="AM4847">
        <f t="shared" si="516"/>
        <v>1953.125</v>
      </c>
      <c r="AN4847">
        <f t="shared" si="517"/>
        <v>19531.25</v>
      </c>
      <c r="AO4847">
        <f t="shared" si="518"/>
        <v>19.53125</v>
      </c>
      <c r="AP4847">
        <f t="shared" si="519"/>
        <v>0.02</v>
      </c>
      <c r="AQ4847">
        <f>VLOOKUP(M4847,spp!A:H,8,FALSE)</f>
        <v>4.3</v>
      </c>
      <c r="AR4847" t="str">
        <f>VLOOKUP(M4847,spp!A:K,10,FALSE)</f>
        <v>Depredador Tope</v>
      </c>
      <c r="AS4847" t="str">
        <f>VLOOKUP(M4847,spp!A:L,12,FALSE)</f>
        <v>NE</v>
      </c>
    </row>
    <row r="4848" spans="1:45" x14ac:dyDescent="0.3">
      <c r="A4848">
        <v>50</v>
      </c>
      <c r="B4848" t="str">
        <f>VLOOKUP($A4848,[1]Sitios!$A:$G,4,FALSE)</f>
        <v>ACMIC</v>
      </c>
      <c r="C4848" t="str">
        <f>VLOOKUP($A4848,[1]Sitios!$A:$G,5,FALSE)</f>
        <v>Isla del Coco</v>
      </c>
      <c r="D4848" s="2" t="str">
        <f>VLOOKUP($A4848,[1]Sitios!$A:$G,6,FALSE)</f>
        <v>Punta María</v>
      </c>
      <c r="E4848" t="s">
        <v>985</v>
      </c>
      <c r="F4848">
        <v>1</v>
      </c>
      <c r="G4848" s="69">
        <v>41696</v>
      </c>
      <c r="H4848" s="42">
        <v>2014</v>
      </c>
      <c r="I4848" s="1" t="s">
        <v>1424</v>
      </c>
      <c r="K4848" s="66">
        <v>6</v>
      </c>
      <c r="L4848" t="str">
        <f t="shared" si="514"/>
        <v>Somero</v>
      </c>
      <c r="M4848" s="2" t="s">
        <v>1194</v>
      </c>
      <c r="N4848" t="str">
        <f>VLOOKUP(M4848,spp!A:B,2,FALSE)</f>
        <v>Stegastes arcifrons</v>
      </c>
      <c r="O4848">
        <f t="shared" si="513"/>
        <v>30</v>
      </c>
      <c r="P4848">
        <v>20</v>
      </c>
      <c r="Q4848">
        <v>10</v>
      </c>
      <c r="AJ4848">
        <f>VLOOKUP(M4848,spp!A:C,3,FALSE)</f>
        <v>3.49E-2</v>
      </c>
      <c r="AK4848">
        <f>VLOOKUP(M4848,spp!A:D,4,FALSE)</f>
        <v>2</v>
      </c>
      <c r="AL4848">
        <f t="shared" si="515"/>
        <v>23.993750000000002</v>
      </c>
      <c r="AM4848">
        <f t="shared" si="516"/>
        <v>0.59984375000000001</v>
      </c>
      <c r="AN4848">
        <f t="shared" si="517"/>
        <v>5.9984374999999996</v>
      </c>
      <c r="AO4848">
        <f t="shared" si="518"/>
        <v>5.9984374999999994E-3</v>
      </c>
      <c r="AP4848">
        <f t="shared" si="519"/>
        <v>0.6</v>
      </c>
      <c r="AQ4848">
        <f>VLOOKUP(M4848,spp!A:H,8,FALSE)</f>
        <v>2.97</v>
      </c>
      <c r="AR4848" t="str">
        <f>VLOOKUP(M4848,spp!A:K,10,FALSE)</f>
        <v>Herbívoro</v>
      </c>
      <c r="AS4848" t="str">
        <f>VLOOKUP(M4848,spp!A:L,12,FALSE)</f>
        <v>LC</v>
      </c>
    </row>
    <row r="4849" spans="1:45" x14ac:dyDescent="0.3">
      <c r="A4849">
        <v>50</v>
      </c>
      <c r="B4849" t="str">
        <f>VLOOKUP($A4849,[1]Sitios!$A:$G,4,FALSE)</f>
        <v>ACMIC</v>
      </c>
      <c r="C4849" t="str">
        <f>VLOOKUP($A4849,[1]Sitios!$A:$G,5,FALSE)</f>
        <v>Isla del Coco</v>
      </c>
      <c r="D4849" s="2" t="str">
        <f>VLOOKUP($A4849,[1]Sitios!$A:$G,6,FALSE)</f>
        <v>Punta María</v>
      </c>
      <c r="E4849" t="s">
        <v>985</v>
      </c>
      <c r="F4849">
        <v>1</v>
      </c>
      <c r="G4849" s="69">
        <v>41696</v>
      </c>
      <c r="H4849" s="42">
        <v>2014</v>
      </c>
      <c r="I4849" s="1" t="s">
        <v>1424</v>
      </c>
      <c r="K4849" s="66">
        <v>6</v>
      </c>
      <c r="L4849" t="str">
        <f t="shared" si="514"/>
        <v>Somero</v>
      </c>
      <c r="M4849" s="2" t="s">
        <v>1072</v>
      </c>
      <c r="N4849" t="str">
        <f>VLOOKUP(M4849,spp!A:B,2,FALSE)</f>
        <v>Kyphosus elegans</v>
      </c>
      <c r="O4849">
        <f t="shared" si="513"/>
        <v>4</v>
      </c>
      <c r="S4849">
        <v>4</v>
      </c>
      <c r="AJ4849">
        <f>VLOOKUP(M4849,spp!A:C,3,FALSE)</f>
        <v>2.18E-2</v>
      </c>
      <c r="AK4849">
        <f>VLOOKUP(M4849,spp!A:D,4,FALSE)</f>
        <v>3</v>
      </c>
      <c r="AL4849">
        <f t="shared" si="515"/>
        <v>467.33749999999998</v>
      </c>
      <c r="AM4849">
        <f t="shared" si="516"/>
        <v>11.6834375</v>
      </c>
      <c r="AN4849">
        <f t="shared" si="517"/>
        <v>116.83437499999999</v>
      </c>
      <c r="AO4849">
        <f t="shared" si="518"/>
        <v>0.11683437499999999</v>
      </c>
      <c r="AP4849">
        <f t="shared" si="519"/>
        <v>0.08</v>
      </c>
      <c r="AQ4849">
        <f>VLOOKUP(M4849,spp!A:H,8,FALSE)</f>
        <v>2.9</v>
      </c>
      <c r="AR4849" t="str">
        <f>VLOOKUP(M4849,spp!A:K,10,FALSE)</f>
        <v>Herbívoro</v>
      </c>
      <c r="AS4849" t="str">
        <f>VLOOKUP(M4849,spp!A:L,12,FALSE)</f>
        <v>LC</v>
      </c>
    </row>
    <row r="4850" spans="1:45" x14ac:dyDescent="0.3">
      <c r="A4850">
        <v>50</v>
      </c>
      <c r="B4850" t="str">
        <f>VLOOKUP($A4850,[1]Sitios!$A:$G,4,FALSE)</f>
        <v>ACMIC</v>
      </c>
      <c r="C4850" t="str">
        <f>VLOOKUP($A4850,[1]Sitios!$A:$G,5,FALSE)</f>
        <v>Isla del Coco</v>
      </c>
      <c r="D4850" s="2" t="str">
        <f>VLOOKUP($A4850,[1]Sitios!$A:$G,6,FALSE)</f>
        <v>Punta María</v>
      </c>
      <c r="E4850" t="s">
        <v>985</v>
      </c>
      <c r="F4850">
        <v>2</v>
      </c>
      <c r="G4850" s="69">
        <v>41696</v>
      </c>
      <c r="H4850" s="42">
        <v>2014</v>
      </c>
      <c r="I4850" s="1" t="s">
        <v>1424</v>
      </c>
      <c r="K4850" s="66">
        <v>6</v>
      </c>
      <c r="L4850" t="str">
        <f t="shared" si="514"/>
        <v>Somero</v>
      </c>
      <c r="M4850" s="2" t="s">
        <v>1078</v>
      </c>
      <c r="N4850" t="str">
        <f>VLOOKUP(M4850,spp!A:B,2,FALSE)</f>
        <v>Lutjanus viridis</v>
      </c>
      <c r="O4850">
        <f t="shared" si="513"/>
        <v>6</v>
      </c>
      <c r="S4850">
        <v>6</v>
      </c>
      <c r="AJ4850">
        <f>VLOOKUP(M4850,spp!A:C,3,FALSE)</f>
        <v>1.67E-2</v>
      </c>
      <c r="AK4850">
        <f>VLOOKUP(M4850,spp!A:D,4,FALSE)</f>
        <v>2</v>
      </c>
      <c r="AL4850">
        <f t="shared" si="515"/>
        <v>30.686250000000001</v>
      </c>
      <c r="AM4850">
        <f t="shared" si="516"/>
        <v>0.76715624999999998</v>
      </c>
      <c r="AN4850">
        <f t="shared" si="517"/>
        <v>7.6715625000000003</v>
      </c>
      <c r="AO4850">
        <f t="shared" si="518"/>
        <v>7.6715625000000004E-3</v>
      </c>
      <c r="AP4850">
        <f t="shared" si="519"/>
        <v>0.12</v>
      </c>
      <c r="AQ4850">
        <f>VLOOKUP(M4850,spp!A:H,8,FALSE)</f>
        <v>4.2</v>
      </c>
      <c r="AR4850" t="str">
        <f>VLOOKUP(M4850,spp!A:K,10,FALSE)</f>
        <v>Depredador Tope</v>
      </c>
      <c r="AS4850" t="str">
        <f>VLOOKUP(M4850,spp!A:L,12,FALSE)</f>
        <v>LC</v>
      </c>
    </row>
    <row r="4851" spans="1:45" x14ac:dyDescent="0.3">
      <c r="A4851">
        <v>50</v>
      </c>
      <c r="B4851" t="str">
        <f>VLOOKUP($A4851,[1]Sitios!$A:$G,4,FALSE)</f>
        <v>ACMIC</v>
      </c>
      <c r="C4851" t="str">
        <f>VLOOKUP($A4851,[1]Sitios!$A:$G,5,FALSE)</f>
        <v>Isla del Coco</v>
      </c>
      <c r="D4851" s="2" t="str">
        <f>VLOOKUP($A4851,[1]Sitios!$A:$G,6,FALSE)</f>
        <v>Punta María</v>
      </c>
      <c r="E4851" t="s">
        <v>985</v>
      </c>
      <c r="F4851">
        <v>2</v>
      </c>
      <c r="G4851" s="69">
        <v>41696</v>
      </c>
      <c r="H4851" s="42">
        <v>2014</v>
      </c>
      <c r="I4851" s="1" t="s">
        <v>1424</v>
      </c>
      <c r="K4851" s="66">
        <v>6</v>
      </c>
      <c r="L4851" t="str">
        <f t="shared" si="514"/>
        <v>Somero</v>
      </c>
      <c r="M4851" s="2" t="s">
        <v>1072</v>
      </c>
      <c r="N4851" t="str">
        <f>VLOOKUP(M4851,spp!A:B,2,FALSE)</f>
        <v>Kyphosus elegans</v>
      </c>
      <c r="O4851">
        <f t="shared" si="513"/>
        <v>5</v>
      </c>
      <c r="S4851">
        <v>5</v>
      </c>
      <c r="AJ4851">
        <f>VLOOKUP(M4851,spp!A:C,3,FALSE)</f>
        <v>2.18E-2</v>
      </c>
      <c r="AK4851">
        <f>VLOOKUP(M4851,spp!A:D,4,FALSE)</f>
        <v>3</v>
      </c>
      <c r="AL4851">
        <f t="shared" si="515"/>
        <v>584.171875</v>
      </c>
      <c r="AM4851">
        <f t="shared" si="516"/>
        <v>14.604296874999999</v>
      </c>
      <c r="AN4851">
        <f t="shared" si="517"/>
        <v>146.04296875</v>
      </c>
      <c r="AO4851">
        <f t="shared" si="518"/>
        <v>0.14604296875</v>
      </c>
      <c r="AP4851">
        <f t="shared" si="519"/>
        <v>0.1</v>
      </c>
      <c r="AQ4851">
        <f>VLOOKUP(M4851,spp!A:H,8,FALSE)</f>
        <v>2.9</v>
      </c>
      <c r="AR4851" t="str">
        <f>VLOOKUP(M4851,spp!A:K,10,FALSE)</f>
        <v>Herbívoro</v>
      </c>
      <c r="AS4851" t="str">
        <f>VLOOKUP(M4851,spp!A:L,12,FALSE)</f>
        <v>LC</v>
      </c>
    </row>
    <row r="4852" spans="1:45" x14ac:dyDescent="0.3">
      <c r="A4852">
        <v>50</v>
      </c>
      <c r="B4852" t="str">
        <f>VLOOKUP($A4852,[1]Sitios!$A:$G,4,FALSE)</f>
        <v>ACMIC</v>
      </c>
      <c r="C4852" t="str">
        <f>VLOOKUP($A4852,[1]Sitios!$A:$G,5,FALSE)</f>
        <v>Isla del Coco</v>
      </c>
      <c r="D4852" s="2" t="str">
        <f>VLOOKUP($A4852,[1]Sitios!$A:$G,6,FALSE)</f>
        <v>Punta María</v>
      </c>
      <c r="E4852" t="s">
        <v>985</v>
      </c>
      <c r="F4852">
        <v>2</v>
      </c>
      <c r="G4852" s="69">
        <v>41696</v>
      </c>
      <c r="H4852" s="42">
        <v>2014</v>
      </c>
      <c r="I4852" s="1" t="s">
        <v>1424</v>
      </c>
      <c r="K4852" s="66">
        <v>6</v>
      </c>
      <c r="L4852" t="str">
        <f t="shared" si="514"/>
        <v>Somero</v>
      </c>
      <c r="M4852" s="2" t="s">
        <v>1034</v>
      </c>
      <c r="N4852" t="str">
        <f>VLOOKUP(M4852,spp!A:B,2,FALSE)</f>
        <v>Acanthurus nigricans</v>
      </c>
      <c r="O4852">
        <f t="shared" si="513"/>
        <v>2</v>
      </c>
      <c r="S4852">
        <v>2</v>
      </c>
      <c r="AJ4852">
        <f>VLOOKUP(M4852,spp!A:C,3,FALSE)</f>
        <v>6</v>
      </c>
      <c r="AK4852">
        <f>VLOOKUP(M4852,spp!A:D,4,FALSE)</f>
        <v>2.669</v>
      </c>
      <c r="AL4852">
        <f t="shared" si="515"/>
        <v>24937.321132845005</v>
      </c>
      <c r="AM4852">
        <f t="shared" si="516"/>
        <v>623.43302832112511</v>
      </c>
      <c r="AN4852">
        <f t="shared" si="517"/>
        <v>6234.3302832112513</v>
      </c>
      <c r="AO4852">
        <f t="shared" si="518"/>
        <v>6.2343302832112517</v>
      </c>
      <c r="AP4852">
        <f t="shared" si="519"/>
        <v>0.04</v>
      </c>
      <c r="AQ4852">
        <f>VLOOKUP(M4852,spp!A:H,8,FALSE)</f>
        <v>2</v>
      </c>
      <c r="AR4852" t="str">
        <f>VLOOKUP(M4852,spp!A:K,10,FALSE)</f>
        <v>Herbívoro</v>
      </c>
      <c r="AS4852" t="str">
        <f>VLOOKUP(M4852,spp!A:L,12,FALSE)</f>
        <v>LC</v>
      </c>
    </row>
    <row r="4853" spans="1:45" x14ac:dyDescent="0.3">
      <c r="A4853">
        <v>50</v>
      </c>
      <c r="B4853" t="str">
        <f>VLOOKUP($A4853,[1]Sitios!$A:$G,4,FALSE)</f>
        <v>ACMIC</v>
      </c>
      <c r="C4853" t="str">
        <f>VLOOKUP($A4853,[1]Sitios!$A:$G,5,FALSE)</f>
        <v>Isla del Coco</v>
      </c>
      <c r="D4853" s="2" t="str">
        <f>VLOOKUP($A4853,[1]Sitios!$A:$G,6,FALSE)</f>
        <v>Punta María</v>
      </c>
      <c r="E4853" t="s">
        <v>985</v>
      </c>
      <c r="F4853">
        <v>2</v>
      </c>
      <c r="G4853" s="69">
        <v>41696</v>
      </c>
      <c r="H4853" s="42">
        <v>2014</v>
      </c>
      <c r="I4853" s="1" t="s">
        <v>1424</v>
      </c>
      <c r="K4853" s="66">
        <v>6</v>
      </c>
      <c r="L4853" t="str">
        <f t="shared" si="514"/>
        <v>Somero</v>
      </c>
      <c r="M4853" s="2" t="s">
        <v>1047</v>
      </c>
      <c r="N4853" t="str">
        <f>VLOOKUP(M4853,spp!A:B,2,FALSE)</f>
        <v>Scarus rubroviolaceus</v>
      </c>
      <c r="O4853">
        <f t="shared" si="513"/>
        <v>3</v>
      </c>
      <c r="T4853">
        <v>3</v>
      </c>
      <c r="AJ4853">
        <f>VLOOKUP(M4853,spp!A:C,3,FALSE)</f>
        <v>1</v>
      </c>
      <c r="AK4853">
        <f>VLOOKUP(M4853,spp!A:D,4,FALSE)</f>
        <v>3.109</v>
      </c>
      <c r="AL4853">
        <f t="shared" si="515"/>
        <v>66575.85333061195</v>
      </c>
      <c r="AM4853">
        <f t="shared" si="516"/>
        <v>1664.3963332652988</v>
      </c>
      <c r="AN4853">
        <f t="shared" si="517"/>
        <v>16643.963332652987</v>
      </c>
      <c r="AO4853">
        <f t="shared" si="518"/>
        <v>16.643963332652987</v>
      </c>
      <c r="AP4853">
        <f t="shared" si="519"/>
        <v>0.06</v>
      </c>
      <c r="AQ4853">
        <f>VLOOKUP(M4853,spp!A:H,8,FALSE)</f>
        <v>2</v>
      </c>
      <c r="AR4853" t="str">
        <f>VLOOKUP(M4853,spp!A:K,10,FALSE)</f>
        <v>Herbívoro</v>
      </c>
      <c r="AS4853" t="str">
        <f>VLOOKUP(M4853,spp!A:L,12,FALSE)</f>
        <v>LC</v>
      </c>
    </row>
    <row r="4854" spans="1:45" x14ac:dyDescent="0.3">
      <c r="A4854">
        <v>50</v>
      </c>
      <c r="B4854" t="str">
        <f>VLOOKUP($A4854,[1]Sitios!$A:$G,4,FALSE)</f>
        <v>ACMIC</v>
      </c>
      <c r="C4854" t="str">
        <f>VLOOKUP($A4854,[1]Sitios!$A:$G,5,FALSE)</f>
        <v>Isla del Coco</v>
      </c>
      <c r="D4854" s="2" t="str">
        <f>VLOOKUP($A4854,[1]Sitios!$A:$G,6,FALSE)</f>
        <v>Punta María</v>
      </c>
      <c r="E4854" t="s">
        <v>985</v>
      </c>
      <c r="F4854">
        <v>2</v>
      </c>
      <c r="G4854" s="69">
        <v>41696</v>
      </c>
      <c r="H4854" s="42">
        <v>2014</v>
      </c>
      <c r="I4854" s="1" t="s">
        <v>1424</v>
      </c>
      <c r="K4854" s="66">
        <v>6</v>
      </c>
      <c r="L4854" t="str">
        <f t="shared" si="514"/>
        <v>Somero</v>
      </c>
      <c r="M4854" s="2" t="s">
        <v>1194</v>
      </c>
      <c r="N4854" t="str">
        <f>VLOOKUP(M4854,spp!A:B,2,FALSE)</f>
        <v>Stegastes arcifrons</v>
      </c>
      <c r="O4854">
        <f t="shared" si="513"/>
        <v>15</v>
      </c>
      <c r="P4854">
        <v>5</v>
      </c>
      <c r="Q4854">
        <v>10</v>
      </c>
      <c r="AJ4854">
        <f>VLOOKUP(M4854,spp!A:C,3,FALSE)</f>
        <v>3.49E-2</v>
      </c>
      <c r="AK4854">
        <f>VLOOKUP(M4854,spp!A:D,4,FALSE)</f>
        <v>2</v>
      </c>
      <c r="AL4854">
        <f t="shared" si="515"/>
        <v>20.721875000000001</v>
      </c>
      <c r="AM4854">
        <f t="shared" si="516"/>
        <v>0.51804687500000002</v>
      </c>
      <c r="AN4854">
        <f t="shared" si="517"/>
        <v>5.1804687500000002</v>
      </c>
      <c r="AO4854">
        <f t="shared" si="518"/>
        <v>5.1804687500000002E-3</v>
      </c>
      <c r="AP4854">
        <f t="shared" si="519"/>
        <v>0.3</v>
      </c>
      <c r="AQ4854">
        <f>VLOOKUP(M4854,spp!A:H,8,FALSE)</f>
        <v>2.97</v>
      </c>
      <c r="AR4854" t="str">
        <f>VLOOKUP(M4854,spp!A:K,10,FALSE)</f>
        <v>Herbívoro</v>
      </c>
      <c r="AS4854" t="str">
        <f>VLOOKUP(M4854,spp!A:L,12,FALSE)</f>
        <v>LC</v>
      </c>
    </row>
    <row r="4855" spans="1:45" x14ac:dyDescent="0.3">
      <c r="A4855">
        <v>50</v>
      </c>
      <c r="B4855" t="str">
        <f>VLOOKUP($A4855,[1]Sitios!$A:$G,4,FALSE)</f>
        <v>ACMIC</v>
      </c>
      <c r="C4855" t="str">
        <f>VLOOKUP($A4855,[1]Sitios!$A:$G,5,FALSE)</f>
        <v>Isla del Coco</v>
      </c>
      <c r="D4855" s="2" t="str">
        <f>VLOOKUP($A4855,[1]Sitios!$A:$G,6,FALSE)</f>
        <v>Punta María</v>
      </c>
      <c r="E4855" t="s">
        <v>985</v>
      </c>
      <c r="F4855">
        <v>2</v>
      </c>
      <c r="G4855" s="69">
        <v>41696</v>
      </c>
      <c r="H4855" s="42">
        <v>2014</v>
      </c>
      <c r="I4855" s="1" t="s">
        <v>1424</v>
      </c>
      <c r="K4855" s="66">
        <v>6</v>
      </c>
      <c r="L4855" t="str">
        <f t="shared" si="514"/>
        <v>Somero</v>
      </c>
      <c r="M4855" s="2" t="s">
        <v>1195</v>
      </c>
      <c r="N4855" t="str">
        <f>VLOOKUP(M4855,spp!A:B,2,FALSE)</f>
        <v>Melichthys niger</v>
      </c>
      <c r="O4855">
        <f t="shared" si="513"/>
        <v>8</v>
      </c>
      <c r="S4855">
        <v>8</v>
      </c>
      <c r="AJ4855">
        <f>VLOOKUP(M4855,spp!A:C,3,FALSE)</f>
        <v>5</v>
      </c>
      <c r="AK4855">
        <f>VLOOKUP(M4855,spp!A:D,4,FALSE)</f>
        <v>3</v>
      </c>
      <c r="AL4855">
        <f t="shared" si="515"/>
        <v>214375</v>
      </c>
      <c r="AM4855">
        <f t="shared" si="516"/>
        <v>5359.375</v>
      </c>
      <c r="AN4855">
        <f t="shared" si="517"/>
        <v>53593.75</v>
      </c>
      <c r="AO4855">
        <f t="shared" si="518"/>
        <v>53.59375</v>
      </c>
      <c r="AP4855">
        <f t="shared" si="519"/>
        <v>0.16</v>
      </c>
      <c r="AQ4855">
        <f>VLOOKUP(M4855,spp!A:H,8,FALSE)</f>
        <v>2.4</v>
      </c>
      <c r="AR4855" t="str">
        <f>VLOOKUP(M4855,spp!A:K,10,FALSE)</f>
        <v>Herbívoro</v>
      </c>
      <c r="AS4855" t="str">
        <f>VLOOKUP(M4855,spp!A:L,12,FALSE)</f>
        <v>NE</v>
      </c>
    </row>
    <row r="4856" spans="1:45" x14ac:dyDescent="0.3">
      <c r="A4856">
        <v>50</v>
      </c>
      <c r="B4856" t="str">
        <f>VLOOKUP($A4856,[1]Sitios!$A:$G,4,FALSE)</f>
        <v>ACMIC</v>
      </c>
      <c r="C4856" t="str">
        <f>VLOOKUP($A4856,[1]Sitios!$A:$G,5,FALSE)</f>
        <v>Isla del Coco</v>
      </c>
      <c r="D4856" s="2" t="str">
        <f>VLOOKUP($A4856,[1]Sitios!$A:$G,6,FALSE)</f>
        <v>Punta María</v>
      </c>
      <c r="E4856" t="s">
        <v>985</v>
      </c>
      <c r="F4856">
        <v>2</v>
      </c>
      <c r="G4856" s="69">
        <v>41696</v>
      </c>
      <c r="H4856" s="42">
        <v>2014</v>
      </c>
      <c r="I4856" s="1" t="s">
        <v>1424</v>
      </c>
      <c r="K4856" s="66">
        <v>6</v>
      </c>
      <c r="L4856" t="str">
        <f t="shared" si="514"/>
        <v>Somero</v>
      </c>
      <c r="M4856" s="2" t="s">
        <v>1040</v>
      </c>
      <c r="N4856" t="str">
        <f>VLOOKUP(M4856,spp!A:B,2,FALSE)</f>
        <v>Sufflamen verres</v>
      </c>
      <c r="O4856">
        <f t="shared" si="513"/>
        <v>2</v>
      </c>
      <c r="R4856">
        <v>2</v>
      </c>
      <c r="AJ4856">
        <f>VLOOKUP(M4856,spp!A:C,3,FALSE)</f>
        <v>2</v>
      </c>
      <c r="AK4856">
        <f>VLOOKUP(M4856,spp!A:D,4,FALSE)</f>
        <v>3</v>
      </c>
      <c r="AL4856">
        <f t="shared" si="515"/>
        <v>7812.5</v>
      </c>
      <c r="AM4856">
        <f t="shared" si="516"/>
        <v>195.3125</v>
      </c>
      <c r="AN4856">
        <f t="shared" si="517"/>
        <v>1953.125</v>
      </c>
      <c r="AO4856">
        <f t="shared" si="518"/>
        <v>1.953125</v>
      </c>
      <c r="AP4856">
        <f t="shared" si="519"/>
        <v>0.04</v>
      </c>
      <c r="AQ4856">
        <f>VLOOKUP(M4856,spp!A:H,8,FALSE)</f>
        <v>3.3</v>
      </c>
      <c r="AR4856" t="str">
        <f>VLOOKUP(M4856,spp!A:K,10,FALSE)</f>
        <v>Depredador</v>
      </c>
      <c r="AS4856" t="str">
        <f>VLOOKUP(M4856,spp!A:L,12,FALSE)</f>
        <v>LC</v>
      </c>
    </row>
    <row r="4857" spans="1:45" x14ac:dyDescent="0.3">
      <c r="A4857">
        <v>50</v>
      </c>
      <c r="B4857" t="str">
        <f>VLOOKUP($A4857,[1]Sitios!$A:$G,4,FALSE)</f>
        <v>ACMIC</v>
      </c>
      <c r="C4857" t="str">
        <f>VLOOKUP($A4857,[1]Sitios!$A:$G,5,FALSE)</f>
        <v>Isla del Coco</v>
      </c>
      <c r="D4857" s="2" t="str">
        <f>VLOOKUP($A4857,[1]Sitios!$A:$G,6,FALSE)</f>
        <v>Punta María</v>
      </c>
      <c r="E4857" t="s">
        <v>985</v>
      </c>
      <c r="F4857">
        <v>2</v>
      </c>
      <c r="G4857" s="69">
        <v>41696</v>
      </c>
      <c r="H4857" s="42">
        <v>2014</v>
      </c>
      <c r="I4857" s="1" t="s">
        <v>1424</v>
      </c>
      <c r="K4857" s="66">
        <v>6</v>
      </c>
      <c r="L4857" t="str">
        <f t="shared" si="514"/>
        <v>Somero</v>
      </c>
      <c r="M4857" s="2" t="s">
        <v>1042</v>
      </c>
      <c r="N4857" t="str">
        <f>VLOOKUP(M4857,spp!A:B,2,FALSE)</f>
        <v>Bodianus diplotaenia</v>
      </c>
      <c r="O4857">
        <f t="shared" si="513"/>
        <v>1</v>
      </c>
      <c r="T4857">
        <v>1</v>
      </c>
      <c r="AJ4857">
        <f>VLOOKUP(M4857,spp!A:C,3,FALSE)</f>
        <v>2.01E-2</v>
      </c>
      <c r="AK4857">
        <f>VLOOKUP(M4857,spp!A:D,4,FALSE)</f>
        <v>2</v>
      </c>
      <c r="AL4857">
        <f t="shared" si="515"/>
        <v>12.5625</v>
      </c>
      <c r="AM4857">
        <f t="shared" si="516"/>
        <v>0.31406250000000002</v>
      </c>
      <c r="AN4857">
        <f t="shared" si="517"/>
        <v>3.140625</v>
      </c>
      <c r="AO4857">
        <f t="shared" si="518"/>
        <v>3.1406250000000002E-3</v>
      </c>
      <c r="AP4857">
        <f t="shared" si="519"/>
        <v>0.02</v>
      </c>
      <c r="AQ4857">
        <f>VLOOKUP(M4857,spp!A:H,8,FALSE)</f>
        <v>3.4</v>
      </c>
      <c r="AR4857" t="str">
        <f>VLOOKUP(M4857,spp!A:K,10,FALSE)</f>
        <v>Depredador</v>
      </c>
      <c r="AS4857" t="str">
        <f>VLOOKUP(M4857,spp!A:L,12,FALSE)</f>
        <v>LC</v>
      </c>
    </row>
    <row r="4858" spans="1:45" x14ac:dyDescent="0.3">
      <c r="A4858">
        <v>50</v>
      </c>
      <c r="B4858" t="str">
        <f>VLOOKUP($A4858,[1]Sitios!$A:$G,4,FALSE)</f>
        <v>ACMIC</v>
      </c>
      <c r="C4858" t="str">
        <f>VLOOKUP($A4858,[1]Sitios!$A:$G,5,FALSE)</f>
        <v>Isla del Coco</v>
      </c>
      <c r="D4858" s="2" t="str">
        <f>VLOOKUP($A4858,[1]Sitios!$A:$G,6,FALSE)</f>
        <v>Punta María</v>
      </c>
      <c r="E4858" t="s">
        <v>985</v>
      </c>
      <c r="F4858">
        <v>2</v>
      </c>
      <c r="G4858" s="69">
        <v>41696</v>
      </c>
      <c r="H4858" s="42">
        <v>2014</v>
      </c>
      <c r="I4858" s="1" t="s">
        <v>1424</v>
      </c>
      <c r="K4858" s="66">
        <v>6</v>
      </c>
      <c r="L4858" t="str">
        <f t="shared" si="514"/>
        <v>Somero</v>
      </c>
      <c r="M4858" s="2" t="s">
        <v>1206</v>
      </c>
      <c r="N4858" t="str">
        <f>VLOOKUP(M4858,spp!A:B,2,FALSE)</f>
        <v>Cantherhines dumerilii</v>
      </c>
      <c r="O4858">
        <f t="shared" si="513"/>
        <v>1</v>
      </c>
      <c r="T4858">
        <v>1</v>
      </c>
      <c r="AJ4858">
        <f>VLOOKUP(M4858,spp!A:C,3,FALSE)</f>
        <v>4</v>
      </c>
      <c r="AK4858">
        <f>VLOOKUP(M4858,spp!A:D,4,FALSE)</f>
        <v>2</v>
      </c>
      <c r="AL4858">
        <f t="shared" si="515"/>
        <v>2500</v>
      </c>
      <c r="AM4858">
        <f t="shared" si="516"/>
        <v>62.5</v>
      </c>
      <c r="AN4858">
        <f t="shared" si="517"/>
        <v>625</v>
      </c>
      <c r="AO4858">
        <f t="shared" si="518"/>
        <v>0.625</v>
      </c>
      <c r="AP4858">
        <f t="shared" si="519"/>
        <v>0.02</v>
      </c>
      <c r="AQ4858">
        <f>VLOOKUP(M4858,spp!A:H,8,FALSE)</f>
        <v>3.1</v>
      </c>
      <c r="AR4858" t="str">
        <f>VLOOKUP(M4858,spp!A:K,10,FALSE)</f>
        <v>Depredador</v>
      </c>
      <c r="AS4858" t="str">
        <f>VLOOKUP(M4858,spp!A:L,12,FALSE)</f>
        <v>NE</v>
      </c>
    </row>
    <row r="4859" spans="1:45" x14ac:dyDescent="0.3">
      <c r="A4859">
        <v>50</v>
      </c>
      <c r="B4859" t="str">
        <f>VLOOKUP($A4859,[1]Sitios!$A:$G,4,FALSE)</f>
        <v>ACMIC</v>
      </c>
      <c r="C4859" t="str">
        <f>VLOOKUP($A4859,[1]Sitios!$A:$G,5,FALSE)</f>
        <v>Isla del Coco</v>
      </c>
      <c r="D4859" s="2" t="str">
        <f>VLOOKUP($A4859,[1]Sitios!$A:$G,6,FALSE)</f>
        <v>Punta María</v>
      </c>
      <c r="E4859" t="s">
        <v>985</v>
      </c>
      <c r="F4859">
        <v>2</v>
      </c>
      <c r="G4859" s="69">
        <v>41696</v>
      </c>
      <c r="H4859" s="42">
        <v>2014</v>
      </c>
      <c r="I4859" s="1" t="s">
        <v>1424</v>
      </c>
      <c r="K4859" s="66">
        <v>6</v>
      </c>
      <c r="L4859" t="str">
        <f t="shared" si="514"/>
        <v>Somero</v>
      </c>
      <c r="M4859" s="2" t="s">
        <v>1077</v>
      </c>
      <c r="N4859" t="str">
        <f>VLOOKUP(M4859,spp!A:B,2,FALSE)</f>
        <v>Fistularia commersonii</v>
      </c>
      <c r="O4859">
        <f t="shared" si="513"/>
        <v>1</v>
      </c>
      <c r="AA4859">
        <v>1</v>
      </c>
      <c r="AJ4859">
        <f>VLOOKUP(M4859,spp!A:C,3,FALSE)</f>
        <v>5</v>
      </c>
      <c r="AK4859">
        <f>VLOOKUP(M4859,spp!A:D,4,FALSE)</f>
        <v>3</v>
      </c>
      <c r="AL4859">
        <f t="shared" si="515"/>
        <v>4286875</v>
      </c>
      <c r="AM4859">
        <f t="shared" si="516"/>
        <v>107171.875</v>
      </c>
      <c r="AN4859">
        <f t="shared" si="517"/>
        <v>1071718.75</v>
      </c>
      <c r="AO4859">
        <f t="shared" si="518"/>
        <v>1071.71875</v>
      </c>
      <c r="AP4859">
        <f t="shared" si="519"/>
        <v>0.02</v>
      </c>
      <c r="AQ4859">
        <f>VLOOKUP(M4859,spp!A:H,8,FALSE)</f>
        <v>4.3</v>
      </c>
      <c r="AR4859" t="str">
        <f>VLOOKUP(M4859,spp!A:K,10,FALSE)</f>
        <v>Depredador Tope</v>
      </c>
      <c r="AS4859" t="str">
        <f>VLOOKUP(M4859,spp!A:L,12,FALSE)</f>
        <v>NE</v>
      </c>
    </row>
    <row r="4860" spans="1:45" x14ac:dyDescent="0.3">
      <c r="A4860">
        <v>50</v>
      </c>
      <c r="B4860" t="str">
        <f>VLOOKUP($A4860,[1]Sitios!$A:$G,4,FALSE)</f>
        <v>ACMIC</v>
      </c>
      <c r="C4860" t="str">
        <f>VLOOKUP($A4860,[1]Sitios!$A:$G,5,FALSE)</f>
        <v>Isla del Coco</v>
      </c>
      <c r="D4860" s="2" t="str">
        <f>VLOOKUP($A4860,[1]Sitios!$A:$G,6,FALSE)</f>
        <v>Punta María</v>
      </c>
      <c r="E4860" t="s">
        <v>985</v>
      </c>
      <c r="F4860">
        <v>2</v>
      </c>
      <c r="G4860" s="69">
        <v>41696</v>
      </c>
      <c r="H4860" s="42">
        <v>2014</v>
      </c>
      <c r="I4860" s="1" t="s">
        <v>1424</v>
      </c>
      <c r="K4860" s="66">
        <v>6</v>
      </c>
      <c r="L4860" t="str">
        <f t="shared" si="514"/>
        <v>Somero</v>
      </c>
      <c r="M4860" s="2" t="s">
        <v>1068</v>
      </c>
      <c r="N4860" t="str">
        <f>VLOOKUP(M4860,spp!A:B,2,FALSE)</f>
        <v>Myripristis berndti</v>
      </c>
      <c r="O4860">
        <f t="shared" si="513"/>
        <v>1</v>
      </c>
      <c r="T4860">
        <v>1</v>
      </c>
      <c r="AJ4860">
        <f>VLOOKUP(M4860,spp!A:C,3,FALSE)</f>
        <v>2.4E-2</v>
      </c>
      <c r="AK4860">
        <f>VLOOKUP(M4860,spp!A:D,4,FALSE)</f>
        <v>3.02</v>
      </c>
      <c r="AL4860">
        <f t="shared" si="515"/>
        <v>399.93560332813746</v>
      </c>
      <c r="AM4860">
        <f t="shared" si="516"/>
        <v>9.9983900832034358</v>
      </c>
      <c r="AN4860">
        <f t="shared" si="517"/>
        <v>99.983900832034351</v>
      </c>
      <c r="AO4860">
        <f t="shared" si="518"/>
        <v>9.9983900832034345E-2</v>
      </c>
      <c r="AP4860">
        <f t="shared" si="519"/>
        <v>0.02</v>
      </c>
      <c r="AQ4860">
        <f>VLOOKUP(M4860,spp!A:H,8,FALSE)</f>
        <v>3.7</v>
      </c>
      <c r="AR4860" t="str">
        <f>VLOOKUP(M4860,spp!A:K,10,FALSE)</f>
        <v>Planctívoro</v>
      </c>
      <c r="AS4860" t="str">
        <f>VLOOKUP(M4860,spp!A:L,12,FALSE)</f>
        <v>NE</v>
      </c>
    </row>
    <row r="4861" spans="1:45" x14ac:dyDescent="0.3">
      <c r="A4861">
        <v>50</v>
      </c>
      <c r="B4861" t="str">
        <f>VLOOKUP($A4861,[1]Sitios!$A:$G,4,FALSE)</f>
        <v>ACMIC</v>
      </c>
      <c r="C4861" t="str">
        <f>VLOOKUP($A4861,[1]Sitios!$A:$G,5,FALSE)</f>
        <v>Isla del Coco</v>
      </c>
      <c r="D4861" s="2" t="str">
        <f>VLOOKUP($A4861,[1]Sitios!$A:$G,6,FALSE)</f>
        <v>Punta María</v>
      </c>
      <c r="E4861" t="s">
        <v>985</v>
      </c>
      <c r="F4861">
        <v>3</v>
      </c>
      <c r="G4861" s="69">
        <v>41696</v>
      </c>
      <c r="H4861" s="42">
        <v>2014</v>
      </c>
      <c r="I4861" s="1" t="s">
        <v>1424</v>
      </c>
      <c r="K4861" s="66">
        <v>6</v>
      </c>
      <c r="L4861" t="str">
        <f t="shared" si="514"/>
        <v>Somero</v>
      </c>
      <c r="M4861" s="2" t="s">
        <v>1021</v>
      </c>
      <c r="N4861" t="str">
        <f>VLOOKUP(M4861,spp!A:B,2,FALSE)</f>
        <v>Johnrandallia nigrirostris</v>
      </c>
      <c r="O4861">
        <f t="shared" si="513"/>
        <v>2</v>
      </c>
      <c r="Q4861">
        <v>2</v>
      </c>
      <c r="AJ4861">
        <f>VLOOKUP(M4861,spp!A:C,3,FALSE)</f>
        <v>2</v>
      </c>
      <c r="AK4861">
        <f>VLOOKUP(M4861,spp!A:D,4,FALSE)</f>
        <v>3</v>
      </c>
      <c r="AL4861">
        <f t="shared" si="515"/>
        <v>1687.5</v>
      </c>
      <c r="AM4861">
        <f t="shared" si="516"/>
        <v>42.1875</v>
      </c>
      <c r="AN4861">
        <f t="shared" si="517"/>
        <v>421.875</v>
      </c>
      <c r="AO4861">
        <f t="shared" si="518"/>
        <v>0.421875</v>
      </c>
      <c r="AP4861">
        <f t="shared" si="519"/>
        <v>0.04</v>
      </c>
      <c r="AQ4861">
        <f>VLOOKUP(M4861,spp!A:H,8,FALSE)</f>
        <v>3</v>
      </c>
      <c r="AR4861" t="str">
        <f>VLOOKUP(M4861,spp!A:K,10,FALSE)</f>
        <v>Depredador</v>
      </c>
      <c r="AS4861" t="str">
        <f>VLOOKUP(M4861,spp!A:L,12,FALSE)</f>
        <v>LC</v>
      </c>
    </row>
    <row r="4862" spans="1:45" x14ac:dyDescent="0.3">
      <c r="A4862">
        <v>50</v>
      </c>
      <c r="B4862" t="str">
        <f>VLOOKUP($A4862,[1]Sitios!$A:$G,4,FALSE)</f>
        <v>ACMIC</v>
      </c>
      <c r="C4862" t="str">
        <f>VLOOKUP($A4862,[1]Sitios!$A:$G,5,FALSE)</f>
        <v>Isla del Coco</v>
      </c>
      <c r="D4862" s="2" t="str">
        <f>VLOOKUP($A4862,[1]Sitios!$A:$G,6,FALSE)</f>
        <v>Punta María</v>
      </c>
      <c r="E4862" t="s">
        <v>985</v>
      </c>
      <c r="F4862">
        <v>3</v>
      </c>
      <c r="G4862" s="69">
        <v>41696</v>
      </c>
      <c r="H4862" s="42">
        <v>2014</v>
      </c>
      <c r="I4862" s="1" t="s">
        <v>1424</v>
      </c>
      <c r="K4862" s="66">
        <v>6</v>
      </c>
      <c r="L4862" t="str">
        <f t="shared" si="514"/>
        <v>Somero</v>
      </c>
      <c r="M4862" s="2" t="s">
        <v>1046</v>
      </c>
      <c r="N4862" t="str">
        <f>VLOOKUP(M4862,spp!A:B,2,FALSE)</f>
        <v>Arothron meleagris</v>
      </c>
      <c r="O4862">
        <f t="shared" si="513"/>
        <v>4</v>
      </c>
      <c r="R4862">
        <v>4</v>
      </c>
      <c r="AJ4862">
        <f>VLOOKUP(M4862,spp!A:C,3,FALSE)</f>
        <v>3</v>
      </c>
      <c r="AK4862">
        <f>VLOOKUP(M4862,spp!A:D,4,FALSE)</f>
        <v>2</v>
      </c>
      <c r="AL4862">
        <f t="shared" si="515"/>
        <v>1875</v>
      </c>
      <c r="AM4862">
        <f t="shared" si="516"/>
        <v>46.875</v>
      </c>
      <c r="AN4862">
        <f t="shared" si="517"/>
        <v>468.75</v>
      </c>
      <c r="AO4862">
        <f t="shared" si="518"/>
        <v>0.46875</v>
      </c>
      <c r="AP4862">
        <f t="shared" si="519"/>
        <v>0.08</v>
      </c>
      <c r="AQ4862">
        <f>VLOOKUP(M4862,spp!A:H,8,FALSE)</f>
        <v>3.4</v>
      </c>
      <c r="AR4862" t="str">
        <f>VLOOKUP(M4862,spp!A:K,10,FALSE)</f>
        <v>Depredador</v>
      </c>
      <c r="AS4862" t="str">
        <f>VLOOKUP(M4862,spp!A:L,12,FALSE)</f>
        <v>NE</v>
      </c>
    </row>
    <row r="4863" spans="1:45" x14ac:dyDescent="0.3">
      <c r="A4863">
        <v>50</v>
      </c>
      <c r="B4863" t="str">
        <f>VLOOKUP($A4863,[1]Sitios!$A:$G,4,FALSE)</f>
        <v>ACMIC</v>
      </c>
      <c r="C4863" t="str">
        <f>VLOOKUP($A4863,[1]Sitios!$A:$G,5,FALSE)</f>
        <v>Isla del Coco</v>
      </c>
      <c r="D4863" s="2" t="str">
        <f>VLOOKUP($A4863,[1]Sitios!$A:$G,6,FALSE)</f>
        <v>Punta María</v>
      </c>
      <c r="E4863" t="s">
        <v>985</v>
      </c>
      <c r="F4863">
        <v>3</v>
      </c>
      <c r="G4863" s="69">
        <v>41696</v>
      </c>
      <c r="H4863" s="42">
        <v>2014</v>
      </c>
      <c r="I4863" s="1" t="s">
        <v>1424</v>
      </c>
      <c r="K4863" s="66">
        <v>6</v>
      </c>
      <c r="L4863" t="str">
        <f t="shared" si="514"/>
        <v>Somero</v>
      </c>
      <c r="M4863" s="2" t="s">
        <v>1056</v>
      </c>
      <c r="N4863" t="str">
        <f>VLOOKUP(M4863,spp!A:B,2,FALSE)</f>
        <v>Canthigaster punctatissima</v>
      </c>
      <c r="O4863">
        <f t="shared" si="513"/>
        <v>4</v>
      </c>
      <c r="P4863">
        <v>4</v>
      </c>
      <c r="AJ4863">
        <f>VLOOKUP(M4863,spp!A:C,3,FALSE)</f>
        <v>1</v>
      </c>
      <c r="AK4863">
        <f>VLOOKUP(M4863,spp!A:D,4,FALSE)</f>
        <v>2</v>
      </c>
      <c r="AL4863">
        <f t="shared" si="515"/>
        <v>25</v>
      </c>
      <c r="AM4863">
        <f t="shared" si="516"/>
        <v>0.625</v>
      </c>
      <c r="AN4863">
        <f t="shared" si="517"/>
        <v>6.25</v>
      </c>
      <c r="AO4863">
        <f t="shared" si="518"/>
        <v>6.2500000000000003E-3</v>
      </c>
      <c r="AP4863">
        <f t="shared" si="519"/>
        <v>0.08</v>
      </c>
      <c r="AQ4863">
        <f>VLOOKUP(M4863,spp!A:H,8,FALSE)</f>
        <v>3</v>
      </c>
      <c r="AR4863" t="str">
        <f>VLOOKUP(M4863,spp!A:K,10,FALSE)</f>
        <v>Depredador</v>
      </c>
      <c r="AS4863" t="str">
        <f>VLOOKUP(M4863,spp!A:L,12,FALSE)</f>
        <v>LC</v>
      </c>
    </row>
    <row r="4864" spans="1:45" x14ac:dyDescent="0.3">
      <c r="A4864">
        <v>50</v>
      </c>
      <c r="B4864" t="str">
        <f>VLOOKUP($A4864,[1]Sitios!$A:$G,4,FALSE)</f>
        <v>ACMIC</v>
      </c>
      <c r="C4864" t="str">
        <f>VLOOKUP($A4864,[1]Sitios!$A:$G,5,FALSE)</f>
        <v>Isla del Coco</v>
      </c>
      <c r="D4864" s="2" t="str">
        <f>VLOOKUP($A4864,[1]Sitios!$A:$G,6,FALSE)</f>
        <v>Punta María</v>
      </c>
      <c r="E4864" t="s">
        <v>985</v>
      </c>
      <c r="F4864">
        <v>3</v>
      </c>
      <c r="G4864" s="69">
        <v>41696</v>
      </c>
      <c r="H4864" s="42">
        <v>2014</v>
      </c>
      <c r="I4864" s="1" t="s">
        <v>1424</v>
      </c>
      <c r="K4864" s="66">
        <v>6</v>
      </c>
      <c r="L4864" t="str">
        <f t="shared" si="514"/>
        <v>Somero</v>
      </c>
      <c r="M4864" s="2" t="s">
        <v>1031</v>
      </c>
      <c r="N4864" t="str">
        <f>VLOOKUP(M4864,spp!A:B,2,FALSE)</f>
        <v>Ophioblennius steindachneri</v>
      </c>
      <c r="O4864">
        <f t="shared" si="513"/>
        <v>2</v>
      </c>
      <c r="S4864">
        <v>2</v>
      </c>
      <c r="AJ4864">
        <f>VLOOKUP(M4864,spp!A:C,3,FALSE)</f>
        <v>3</v>
      </c>
      <c r="AK4864">
        <f>VLOOKUP(M4864,spp!A:D,4,FALSE)</f>
        <v>2.379</v>
      </c>
      <c r="AL4864">
        <f t="shared" si="515"/>
        <v>5436.7425522565336</v>
      </c>
      <c r="AM4864">
        <f t="shared" si="516"/>
        <v>135.91856380641335</v>
      </c>
      <c r="AN4864">
        <f t="shared" si="517"/>
        <v>1359.1856380641334</v>
      </c>
      <c r="AO4864">
        <f t="shared" si="518"/>
        <v>1.3591856380641334</v>
      </c>
      <c r="AP4864">
        <f t="shared" si="519"/>
        <v>0.04</v>
      </c>
      <c r="AQ4864">
        <f>VLOOKUP(M4864,spp!A:H,8,FALSE)</f>
        <v>2.7</v>
      </c>
      <c r="AR4864" t="str">
        <f>VLOOKUP(M4864,spp!A:K,10,FALSE)</f>
        <v>Herbívoro</v>
      </c>
      <c r="AS4864" t="str">
        <f>VLOOKUP(M4864,spp!A:L,12,FALSE)</f>
        <v>LC</v>
      </c>
    </row>
    <row r="4865" spans="1:45" x14ac:dyDescent="0.3">
      <c r="A4865">
        <v>50</v>
      </c>
      <c r="B4865" t="str">
        <f>VLOOKUP($A4865,[1]Sitios!$A:$G,4,FALSE)</f>
        <v>ACMIC</v>
      </c>
      <c r="C4865" t="str">
        <f>VLOOKUP($A4865,[1]Sitios!$A:$G,5,FALSE)</f>
        <v>Isla del Coco</v>
      </c>
      <c r="D4865" s="2" t="str">
        <f>VLOOKUP($A4865,[1]Sitios!$A:$G,6,FALSE)</f>
        <v>Punta María</v>
      </c>
      <c r="E4865" t="s">
        <v>985</v>
      </c>
      <c r="F4865">
        <v>3</v>
      </c>
      <c r="G4865" s="69">
        <v>41696</v>
      </c>
      <c r="H4865" s="42">
        <v>2014</v>
      </c>
      <c r="I4865" s="1" t="s">
        <v>1424</v>
      </c>
      <c r="K4865" s="66">
        <v>6</v>
      </c>
      <c r="L4865" t="str">
        <f t="shared" si="514"/>
        <v>Somero</v>
      </c>
      <c r="M4865" s="2" t="s">
        <v>1067</v>
      </c>
      <c r="N4865" t="str">
        <f>VLOOKUP(M4865,spp!A:B,2,FALSE)</f>
        <v>Acanthurus xanthopterus</v>
      </c>
      <c r="O4865">
        <f t="shared" si="513"/>
        <v>3</v>
      </c>
      <c r="U4865">
        <v>3</v>
      </c>
      <c r="AJ4865">
        <f>VLOOKUP(M4865,spp!A:C,3,FALSE)</f>
        <v>2.673E-2</v>
      </c>
      <c r="AK4865">
        <f>VLOOKUP(M4865,spp!A:D,4,FALSE)</f>
        <v>2</v>
      </c>
      <c r="AL4865">
        <f t="shared" si="515"/>
        <v>98.23275000000001</v>
      </c>
      <c r="AM4865">
        <f t="shared" si="516"/>
        <v>2.4558187500000002</v>
      </c>
      <c r="AN4865">
        <f t="shared" si="517"/>
        <v>24.558187500000003</v>
      </c>
      <c r="AO4865">
        <f t="shared" si="518"/>
        <v>2.4558187500000002E-2</v>
      </c>
      <c r="AP4865">
        <f t="shared" si="519"/>
        <v>0.06</v>
      </c>
      <c r="AQ4865">
        <f>VLOOKUP(M4865,spp!A:H,8,FALSE)</f>
        <v>2.9</v>
      </c>
      <c r="AR4865" t="str">
        <f>VLOOKUP(M4865,spp!A:K,10,FALSE)</f>
        <v>Herbívoro</v>
      </c>
      <c r="AS4865" t="str">
        <f>VLOOKUP(M4865,spp!A:L,12,FALSE)</f>
        <v>LC</v>
      </c>
    </row>
    <row r="4866" spans="1:45" x14ac:dyDescent="0.3">
      <c r="A4866">
        <v>50</v>
      </c>
      <c r="B4866" t="str">
        <f>VLOOKUP($A4866,[1]Sitios!$A:$G,4,FALSE)</f>
        <v>ACMIC</v>
      </c>
      <c r="C4866" t="str">
        <f>VLOOKUP($A4866,[1]Sitios!$A:$G,5,FALSE)</f>
        <v>Isla del Coco</v>
      </c>
      <c r="D4866" s="2" t="str">
        <f>VLOOKUP($A4866,[1]Sitios!$A:$G,6,FALSE)</f>
        <v>Punta María</v>
      </c>
      <c r="E4866" t="s">
        <v>985</v>
      </c>
      <c r="F4866">
        <v>3</v>
      </c>
      <c r="G4866" s="69">
        <v>41696</v>
      </c>
      <c r="H4866" s="42">
        <v>2014</v>
      </c>
      <c r="I4866" s="1" t="s">
        <v>1424</v>
      </c>
      <c r="K4866" s="66">
        <v>6</v>
      </c>
      <c r="L4866" t="str">
        <f t="shared" si="514"/>
        <v>Somero</v>
      </c>
      <c r="M4866" s="2" t="s">
        <v>1034</v>
      </c>
      <c r="N4866" t="str">
        <f>VLOOKUP(M4866,spp!A:B,2,FALSE)</f>
        <v>Acanthurus nigricans</v>
      </c>
      <c r="O4866">
        <f t="shared" si="513"/>
        <v>3</v>
      </c>
      <c r="R4866">
        <v>3</v>
      </c>
      <c r="AJ4866">
        <f>VLOOKUP(M4866,spp!A:C,3,FALSE)</f>
        <v>6</v>
      </c>
      <c r="AK4866">
        <f>VLOOKUP(M4866,spp!A:D,4,FALSE)</f>
        <v>2.669</v>
      </c>
      <c r="AL4866">
        <f t="shared" si="515"/>
        <v>15237.9073916708</v>
      </c>
      <c r="AM4866">
        <f t="shared" si="516"/>
        <v>380.94768479177003</v>
      </c>
      <c r="AN4866">
        <f t="shared" si="517"/>
        <v>3809.4768479177001</v>
      </c>
      <c r="AO4866">
        <f t="shared" si="518"/>
        <v>3.8094768479177001</v>
      </c>
      <c r="AP4866">
        <f t="shared" si="519"/>
        <v>0.06</v>
      </c>
      <c r="AQ4866">
        <f>VLOOKUP(M4866,spp!A:H,8,FALSE)</f>
        <v>2</v>
      </c>
      <c r="AR4866" t="str">
        <f>VLOOKUP(M4866,spp!A:K,10,FALSE)</f>
        <v>Herbívoro</v>
      </c>
      <c r="AS4866" t="str">
        <f>VLOOKUP(M4866,spp!A:L,12,FALSE)</f>
        <v>LC</v>
      </c>
    </row>
    <row r="4867" spans="1:45" x14ac:dyDescent="0.3">
      <c r="A4867">
        <v>50</v>
      </c>
      <c r="B4867" t="str">
        <f>VLOOKUP($A4867,[1]Sitios!$A:$G,4,FALSE)</f>
        <v>ACMIC</v>
      </c>
      <c r="C4867" t="str">
        <f>VLOOKUP($A4867,[1]Sitios!$A:$G,5,FALSE)</f>
        <v>Isla del Coco</v>
      </c>
      <c r="D4867" s="2" t="str">
        <f>VLOOKUP($A4867,[1]Sitios!$A:$G,6,FALSE)</f>
        <v>Punta María</v>
      </c>
      <c r="E4867" t="s">
        <v>985</v>
      </c>
      <c r="F4867">
        <v>3</v>
      </c>
      <c r="G4867" s="69">
        <v>41696</v>
      </c>
      <c r="H4867" s="42">
        <v>2014</v>
      </c>
      <c r="I4867" s="1" t="s">
        <v>1424</v>
      </c>
      <c r="K4867" s="66">
        <v>6</v>
      </c>
      <c r="L4867" t="str">
        <f t="shared" si="514"/>
        <v>Somero</v>
      </c>
      <c r="M4867" s="2" t="s">
        <v>1195</v>
      </c>
      <c r="N4867" t="str">
        <f>VLOOKUP(M4867,spp!A:B,2,FALSE)</f>
        <v>Melichthys niger</v>
      </c>
      <c r="O4867">
        <f t="shared" si="513"/>
        <v>40</v>
      </c>
      <c r="S4867">
        <v>40</v>
      </c>
      <c r="AJ4867">
        <f>VLOOKUP(M4867,spp!A:C,3,FALSE)</f>
        <v>5</v>
      </c>
      <c r="AK4867">
        <f>VLOOKUP(M4867,spp!A:D,4,FALSE)</f>
        <v>3</v>
      </c>
      <c r="AL4867">
        <f t="shared" si="515"/>
        <v>1071875</v>
      </c>
      <c r="AM4867">
        <f t="shared" si="516"/>
        <v>26796.875</v>
      </c>
      <c r="AN4867">
        <f t="shared" si="517"/>
        <v>267968.75</v>
      </c>
      <c r="AO4867">
        <f t="shared" si="518"/>
        <v>267.96875</v>
      </c>
      <c r="AP4867">
        <f t="shared" si="519"/>
        <v>0.8</v>
      </c>
      <c r="AQ4867">
        <f>VLOOKUP(M4867,spp!A:H,8,FALSE)</f>
        <v>2.4</v>
      </c>
      <c r="AR4867" t="str">
        <f>VLOOKUP(M4867,spp!A:K,10,FALSE)</f>
        <v>Herbívoro</v>
      </c>
      <c r="AS4867" t="str">
        <f>VLOOKUP(M4867,spp!A:L,12,FALSE)</f>
        <v>NE</v>
      </c>
    </row>
    <row r="4868" spans="1:45" x14ac:dyDescent="0.3">
      <c r="A4868">
        <v>50</v>
      </c>
      <c r="B4868" t="str">
        <f>VLOOKUP($A4868,[1]Sitios!$A:$G,4,FALSE)</f>
        <v>ACMIC</v>
      </c>
      <c r="C4868" t="str">
        <f>VLOOKUP($A4868,[1]Sitios!$A:$G,5,FALSE)</f>
        <v>Isla del Coco</v>
      </c>
      <c r="D4868" s="2" t="str">
        <f>VLOOKUP($A4868,[1]Sitios!$A:$G,6,FALSE)</f>
        <v>Punta María</v>
      </c>
      <c r="E4868" t="s">
        <v>985</v>
      </c>
      <c r="F4868">
        <v>3</v>
      </c>
      <c r="G4868" s="69">
        <v>41696</v>
      </c>
      <c r="H4868" s="42">
        <v>2014</v>
      </c>
      <c r="I4868" s="1" t="s">
        <v>1424</v>
      </c>
      <c r="K4868" s="66">
        <v>6</v>
      </c>
      <c r="L4868" t="str">
        <f t="shared" si="514"/>
        <v>Somero</v>
      </c>
      <c r="M4868" s="2" t="s">
        <v>1040</v>
      </c>
      <c r="N4868" t="str">
        <f>VLOOKUP(M4868,spp!A:B,2,FALSE)</f>
        <v>Sufflamen verres</v>
      </c>
      <c r="O4868">
        <f t="shared" si="513"/>
        <v>2</v>
      </c>
      <c r="T4868">
        <v>2</v>
      </c>
      <c r="AJ4868">
        <f>VLOOKUP(M4868,spp!A:C,3,FALSE)</f>
        <v>2</v>
      </c>
      <c r="AK4868">
        <f>VLOOKUP(M4868,spp!A:D,4,FALSE)</f>
        <v>3</v>
      </c>
      <c r="AL4868">
        <f t="shared" si="515"/>
        <v>62500</v>
      </c>
      <c r="AM4868">
        <f t="shared" si="516"/>
        <v>1562.5</v>
      </c>
      <c r="AN4868">
        <f t="shared" si="517"/>
        <v>15625</v>
      </c>
      <c r="AO4868">
        <f t="shared" si="518"/>
        <v>15.625</v>
      </c>
      <c r="AP4868">
        <f t="shared" si="519"/>
        <v>0.04</v>
      </c>
      <c r="AQ4868">
        <f>VLOOKUP(M4868,spp!A:H,8,FALSE)</f>
        <v>3.3</v>
      </c>
      <c r="AR4868" t="str">
        <f>VLOOKUP(M4868,spp!A:K,10,FALSE)</f>
        <v>Depredador</v>
      </c>
      <c r="AS4868" t="str">
        <f>VLOOKUP(M4868,spp!A:L,12,FALSE)</f>
        <v>LC</v>
      </c>
    </row>
    <row r="4869" spans="1:45" x14ac:dyDescent="0.3">
      <c r="A4869">
        <v>50</v>
      </c>
      <c r="B4869" t="str">
        <f>VLOOKUP($A4869,[1]Sitios!$A:$G,4,FALSE)</f>
        <v>ACMIC</v>
      </c>
      <c r="C4869" t="str">
        <f>VLOOKUP($A4869,[1]Sitios!$A:$G,5,FALSE)</f>
        <v>Isla del Coco</v>
      </c>
      <c r="D4869" s="2" t="str">
        <f>VLOOKUP($A4869,[1]Sitios!$A:$G,6,FALSE)</f>
        <v>Punta María</v>
      </c>
      <c r="E4869" t="s">
        <v>985</v>
      </c>
      <c r="F4869">
        <v>3</v>
      </c>
      <c r="G4869" s="69">
        <v>41696</v>
      </c>
      <c r="H4869" s="42">
        <v>2014</v>
      </c>
      <c r="I4869" s="1" t="s">
        <v>1424</v>
      </c>
      <c r="K4869" s="66">
        <v>6</v>
      </c>
      <c r="L4869" t="str">
        <f t="shared" si="514"/>
        <v>Somero</v>
      </c>
      <c r="M4869" s="2" t="s">
        <v>1033</v>
      </c>
      <c r="N4869" t="str">
        <f>VLOOKUP(M4869,spp!A:B,2,FALSE)</f>
        <v>Cephalopholis panamensis</v>
      </c>
      <c r="O4869">
        <f t="shared" si="513"/>
        <v>1</v>
      </c>
      <c r="T4869">
        <v>1</v>
      </c>
      <c r="AJ4869">
        <f>VLOOKUP(M4869,spp!A:C,3,FALSE)</f>
        <v>2</v>
      </c>
      <c r="AK4869">
        <f>VLOOKUP(M4869,spp!A:D,4,FALSE)</f>
        <v>3</v>
      </c>
      <c r="AL4869">
        <f t="shared" si="515"/>
        <v>31250</v>
      </c>
      <c r="AM4869">
        <f t="shared" si="516"/>
        <v>781.25</v>
      </c>
      <c r="AN4869">
        <f t="shared" si="517"/>
        <v>7812.5</v>
      </c>
      <c r="AO4869">
        <f t="shared" si="518"/>
        <v>7.8125</v>
      </c>
      <c r="AP4869">
        <f t="shared" si="519"/>
        <v>0.02</v>
      </c>
      <c r="AQ4869">
        <f>VLOOKUP(M4869,spp!A:H,8,FALSE)</f>
        <v>4</v>
      </c>
      <c r="AR4869" t="str">
        <f>VLOOKUP(M4869,spp!A:K,10,FALSE)</f>
        <v>Depredador Tope</v>
      </c>
      <c r="AS4869" t="str">
        <f>VLOOKUP(M4869,spp!A:L,12,FALSE)</f>
        <v>LC</v>
      </c>
    </row>
    <row r="4870" spans="1:45" x14ac:dyDescent="0.3">
      <c r="A4870">
        <v>50</v>
      </c>
      <c r="B4870" t="str">
        <f>VLOOKUP($A4870,[1]Sitios!$A:$G,4,FALSE)</f>
        <v>ACMIC</v>
      </c>
      <c r="C4870" t="str">
        <f>VLOOKUP($A4870,[1]Sitios!$A:$G,5,FALSE)</f>
        <v>Isla del Coco</v>
      </c>
      <c r="D4870" s="2" t="str">
        <f>VLOOKUP($A4870,[1]Sitios!$A:$G,6,FALSE)</f>
        <v>Punta María</v>
      </c>
      <c r="E4870" t="s">
        <v>985</v>
      </c>
      <c r="F4870">
        <v>3</v>
      </c>
      <c r="G4870" s="69">
        <v>41696</v>
      </c>
      <c r="H4870" s="42">
        <v>2014</v>
      </c>
      <c r="I4870" s="1" t="s">
        <v>1424</v>
      </c>
      <c r="K4870" s="66">
        <v>6</v>
      </c>
      <c r="L4870" t="str">
        <f t="shared" si="514"/>
        <v>Somero</v>
      </c>
      <c r="M4870" s="2" t="s">
        <v>1194</v>
      </c>
      <c r="N4870" t="str">
        <f>VLOOKUP(M4870,spp!A:B,2,FALSE)</f>
        <v>Stegastes arcifrons</v>
      </c>
      <c r="O4870">
        <f t="shared" si="513"/>
        <v>10</v>
      </c>
      <c r="Q4870">
        <v>10</v>
      </c>
      <c r="AJ4870">
        <f>VLOOKUP(M4870,spp!A:C,3,FALSE)</f>
        <v>3.49E-2</v>
      </c>
      <c r="AK4870">
        <f>VLOOKUP(M4870,spp!A:D,4,FALSE)</f>
        <v>2</v>
      </c>
      <c r="AL4870">
        <f t="shared" si="515"/>
        <v>19.631250000000001</v>
      </c>
      <c r="AM4870">
        <f t="shared" si="516"/>
        <v>0.49078125000000006</v>
      </c>
      <c r="AN4870">
        <f t="shared" si="517"/>
        <v>4.9078125000000004</v>
      </c>
      <c r="AO4870">
        <f t="shared" si="518"/>
        <v>4.9078125000000007E-3</v>
      </c>
      <c r="AP4870">
        <f t="shared" si="519"/>
        <v>0.2</v>
      </c>
      <c r="AQ4870">
        <f>VLOOKUP(M4870,spp!A:H,8,FALSE)</f>
        <v>2.97</v>
      </c>
      <c r="AR4870" t="str">
        <f>VLOOKUP(M4870,spp!A:K,10,FALSE)</f>
        <v>Herbívoro</v>
      </c>
      <c r="AS4870" t="str">
        <f>VLOOKUP(M4870,spp!A:L,12,FALSE)</f>
        <v>LC</v>
      </c>
    </row>
    <row r="4871" spans="1:45" x14ac:dyDescent="0.3">
      <c r="A4871">
        <v>50</v>
      </c>
      <c r="B4871" t="str">
        <f>VLOOKUP($A4871,[1]Sitios!$A:$G,4,FALSE)</f>
        <v>ACMIC</v>
      </c>
      <c r="C4871" t="str">
        <f>VLOOKUP($A4871,[1]Sitios!$A:$G,5,FALSE)</f>
        <v>Isla del Coco</v>
      </c>
      <c r="D4871" s="2" t="str">
        <f>VLOOKUP($A4871,[1]Sitios!$A:$G,6,FALSE)</f>
        <v>Punta María</v>
      </c>
      <c r="E4871" t="s">
        <v>985</v>
      </c>
      <c r="F4871">
        <v>3</v>
      </c>
      <c r="G4871" s="69">
        <v>41696</v>
      </c>
      <c r="H4871" s="42">
        <v>2014</v>
      </c>
      <c r="I4871" s="1" t="s">
        <v>1424</v>
      </c>
      <c r="K4871" s="66">
        <v>6</v>
      </c>
      <c r="L4871" t="str">
        <f t="shared" si="514"/>
        <v>Somero</v>
      </c>
      <c r="M4871" s="2" t="s">
        <v>1062</v>
      </c>
      <c r="N4871" t="str">
        <f>VLOOKUP(M4871,spp!A:B,2,FALSE)</f>
        <v>Paranthias colonus</v>
      </c>
      <c r="O4871">
        <f t="shared" si="513"/>
        <v>2</v>
      </c>
      <c r="R4871">
        <v>2</v>
      </c>
      <c r="AJ4871">
        <f>VLOOKUP(M4871,spp!A:C,3,FALSE)</f>
        <v>1.485E-2</v>
      </c>
      <c r="AK4871">
        <f>VLOOKUP(M4871,spp!A:D,4,FALSE)</f>
        <v>2</v>
      </c>
      <c r="AL4871">
        <f t="shared" si="515"/>
        <v>4.640625</v>
      </c>
      <c r="AM4871">
        <f t="shared" si="516"/>
        <v>0.116015625</v>
      </c>
      <c r="AN4871">
        <f t="shared" si="517"/>
        <v>1.16015625</v>
      </c>
      <c r="AO4871">
        <f t="shared" si="518"/>
        <v>1.1601562499999999E-3</v>
      </c>
      <c r="AP4871">
        <f t="shared" si="519"/>
        <v>0.04</v>
      </c>
      <c r="AQ4871">
        <f>VLOOKUP(M4871,spp!A:H,8,FALSE)</f>
        <v>3.8</v>
      </c>
      <c r="AR4871" t="str">
        <f>VLOOKUP(M4871,spp!A:K,10,FALSE)</f>
        <v>Planctívoro</v>
      </c>
      <c r="AS4871" t="str">
        <f>VLOOKUP(M4871,spp!A:L,12,FALSE)</f>
        <v>LC</v>
      </c>
    </row>
    <row r="4872" spans="1:45" x14ac:dyDescent="0.3">
      <c r="A4872">
        <v>50</v>
      </c>
      <c r="B4872" t="str">
        <f>VLOOKUP($A4872,[1]Sitios!$A:$G,4,FALSE)</f>
        <v>ACMIC</v>
      </c>
      <c r="C4872" t="str">
        <f>VLOOKUP($A4872,[1]Sitios!$A:$G,5,FALSE)</f>
        <v>Isla del Coco</v>
      </c>
      <c r="D4872" s="2" t="str">
        <f>VLOOKUP($A4872,[1]Sitios!$A:$G,6,FALSE)</f>
        <v>Punta María</v>
      </c>
      <c r="E4872" t="s">
        <v>985</v>
      </c>
      <c r="F4872">
        <v>3</v>
      </c>
      <c r="G4872" s="69">
        <v>41696</v>
      </c>
      <c r="H4872" s="42">
        <v>2014</v>
      </c>
      <c r="I4872" s="1" t="s">
        <v>1424</v>
      </c>
      <c r="K4872" s="66">
        <v>6</v>
      </c>
      <c r="L4872" t="str">
        <f t="shared" si="514"/>
        <v>Somero</v>
      </c>
      <c r="M4872" s="2" t="s">
        <v>1047</v>
      </c>
      <c r="N4872" t="str">
        <f>VLOOKUP(M4872,spp!A:B,2,FALSE)</f>
        <v>Scarus rubroviolaceus</v>
      </c>
      <c r="O4872">
        <f t="shared" si="513"/>
        <v>2</v>
      </c>
      <c r="T4872">
        <v>2</v>
      </c>
      <c r="AJ4872">
        <f>VLOOKUP(M4872,spp!A:C,3,FALSE)</f>
        <v>1</v>
      </c>
      <c r="AK4872">
        <f>VLOOKUP(M4872,spp!A:D,4,FALSE)</f>
        <v>3.109</v>
      </c>
      <c r="AL4872">
        <f t="shared" si="515"/>
        <v>44383.902220407967</v>
      </c>
      <c r="AM4872">
        <f t="shared" si="516"/>
        <v>1109.5975555101991</v>
      </c>
      <c r="AN4872">
        <f t="shared" si="517"/>
        <v>11095.975555101992</v>
      </c>
      <c r="AO4872">
        <f t="shared" si="518"/>
        <v>11.095975555101992</v>
      </c>
      <c r="AP4872">
        <f t="shared" si="519"/>
        <v>0.04</v>
      </c>
      <c r="AQ4872">
        <f>VLOOKUP(M4872,spp!A:H,8,FALSE)</f>
        <v>2</v>
      </c>
      <c r="AR4872" t="str">
        <f>VLOOKUP(M4872,spp!A:K,10,FALSE)</f>
        <v>Herbívoro</v>
      </c>
      <c r="AS4872" t="str">
        <f>VLOOKUP(M4872,spp!A:L,12,FALSE)</f>
        <v>LC</v>
      </c>
    </row>
    <row r="4873" spans="1:45" x14ac:dyDescent="0.3">
      <c r="A4873">
        <v>50</v>
      </c>
      <c r="B4873" t="str">
        <f>VLOOKUP($A4873,[1]Sitios!$A:$G,4,FALSE)</f>
        <v>ACMIC</v>
      </c>
      <c r="C4873" t="str">
        <f>VLOOKUP($A4873,[1]Sitios!$A:$G,5,FALSE)</f>
        <v>Isla del Coco</v>
      </c>
      <c r="D4873" s="2" t="str">
        <f>VLOOKUP($A4873,[1]Sitios!$A:$G,6,FALSE)</f>
        <v>Punta María</v>
      </c>
      <c r="E4873" t="s">
        <v>985</v>
      </c>
      <c r="F4873">
        <v>3</v>
      </c>
      <c r="G4873" s="69">
        <v>41696</v>
      </c>
      <c r="H4873" s="42">
        <v>2014</v>
      </c>
      <c r="I4873" s="1" t="s">
        <v>1424</v>
      </c>
      <c r="K4873" s="66">
        <v>6</v>
      </c>
      <c r="L4873" t="str">
        <f t="shared" si="514"/>
        <v>Somero</v>
      </c>
      <c r="M4873" s="2" t="s">
        <v>1201</v>
      </c>
      <c r="N4873" t="str">
        <f>VLOOKUP(M4873,spp!A:B,2,FALSE)</f>
        <v>Halichoeres adustus</v>
      </c>
      <c r="O4873">
        <f t="shared" si="513"/>
        <v>1</v>
      </c>
      <c r="R4873">
        <v>1</v>
      </c>
      <c r="AJ4873">
        <f>VLOOKUP(M4873,spp!A:C,3,FALSE)</f>
        <v>1.26E-2</v>
      </c>
      <c r="AK4873">
        <f>VLOOKUP(M4873,spp!A:D,4,FALSE)</f>
        <v>3</v>
      </c>
      <c r="AL4873">
        <f t="shared" si="515"/>
        <v>24.609375</v>
      </c>
      <c r="AM4873">
        <f t="shared" si="516"/>
        <v>0.615234375</v>
      </c>
      <c r="AN4873">
        <f t="shared" si="517"/>
        <v>6.15234375</v>
      </c>
      <c r="AO4873">
        <f t="shared" si="518"/>
        <v>6.1523437499999998E-3</v>
      </c>
      <c r="AP4873">
        <f t="shared" si="519"/>
        <v>0.02</v>
      </c>
      <c r="AQ4873">
        <f>VLOOKUP(M4873,spp!A:H,8,FALSE)</f>
        <v>3.4</v>
      </c>
      <c r="AR4873" t="str">
        <f>VLOOKUP(M4873,spp!A:K,10,FALSE)</f>
        <v>Depredador</v>
      </c>
      <c r="AS4873" t="str">
        <f>VLOOKUP(M4873,spp!A:L,12,FALSE)</f>
        <v>VU</v>
      </c>
    </row>
    <row r="4874" spans="1:45" x14ac:dyDescent="0.3">
      <c r="A4874">
        <v>50</v>
      </c>
      <c r="B4874" t="str">
        <f>VLOOKUP($A4874,[1]Sitios!$A:$G,4,FALSE)</f>
        <v>ACMIC</v>
      </c>
      <c r="C4874" t="str">
        <f>VLOOKUP($A4874,[1]Sitios!$A:$G,5,FALSE)</f>
        <v>Isla del Coco</v>
      </c>
      <c r="D4874" s="2" t="str">
        <f>VLOOKUP($A4874,[1]Sitios!$A:$G,6,FALSE)</f>
        <v>Punta María</v>
      </c>
      <c r="E4874" t="s">
        <v>985</v>
      </c>
      <c r="F4874">
        <v>3</v>
      </c>
      <c r="G4874" s="69">
        <v>41696</v>
      </c>
      <c r="H4874" s="42">
        <v>2014</v>
      </c>
      <c r="I4874" s="1" t="s">
        <v>1424</v>
      </c>
      <c r="K4874" s="66">
        <v>6</v>
      </c>
      <c r="L4874" t="str">
        <f t="shared" si="514"/>
        <v>Somero</v>
      </c>
      <c r="M4874" s="2" t="s">
        <v>1029</v>
      </c>
      <c r="N4874" t="str">
        <f>VLOOKUP(M4874,spp!A:B,2,FALSE)</f>
        <v>Cirrhitus rivulatus</v>
      </c>
      <c r="O4874">
        <f t="shared" si="513"/>
        <v>1</v>
      </c>
      <c r="T4874">
        <v>1</v>
      </c>
      <c r="AJ4874">
        <f>VLOOKUP(M4874,spp!A:C,3,FALSE)</f>
        <v>2.76E-2</v>
      </c>
      <c r="AK4874">
        <f>VLOOKUP(M4874,spp!A:D,4,FALSE)</f>
        <v>3</v>
      </c>
      <c r="AL4874">
        <f t="shared" si="515"/>
        <v>431.25</v>
      </c>
      <c r="AM4874">
        <f t="shared" si="516"/>
        <v>10.78125</v>
      </c>
      <c r="AN4874">
        <f t="shared" si="517"/>
        <v>107.8125</v>
      </c>
      <c r="AO4874">
        <f t="shared" si="518"/>
        <v>0.10781250000000001</v>
      </c>
      <c r="AP4874">
        <f t="shared" si="519"/>
        <v>0.02</v>
      </c>
      <c r="AQ4874">
        <f>VLOOKUP(M4874,spp!A:H,8,FALSE)</f>
        <v>4</v>
      </c>
      <c r="AR4874" t="str">
        <f>VLOOKUP(M4874,spp!A:K,10,FALSE)</f>
        <v>Depredador Tope</v>
      </c>
      <c r="AS4874" t="str">
        <f>VLOOKUP(M4874,spp!A:L,12,FALSE)</f>
        <v>LC</v>
      </c>
    </row>
    <row r="4875" spans="1:45" x14ac:dyDescent="0.3">
      <c r="A4875">
        <v>50</v>
      </c>
      <c r="B4875" t="str">
        <f>VLOOKUP($A4875,[1]Sitios!$A:$G,4,FALSE)</f>
        <v>ACMIC</v>
      </c>
      <c r="C4875" t="str">
        <f>VLOOKUP($A4875,[1]Sitios!$A:$G,5,FALSE)</f>
        <v>Isla del Coco</v>
      </c>
      <c r="D4875" s="2" t="str">
        <f>VLOOKUP($A4875,[1]Sitios!$A:$G,6,FALSE)</f>
        <v>Punta María</v>
      </c>
      <c r="E4875" t="s">
        <v>985</v>
      </c>
      <c r="F4875">
        <v>4</v>
      </c>
      <c r="G4875" s="69">
        <v>41696</v>
      </c>
      <c r="H4875" s="42">
        <v>2014</v>
      </c>
      <c r="I4875" s="1" t="s">
        <v>1424</v>
      </c>
      <c r="K4875" s="66">
        <v>6</v>
      </c>
      <c r="L4875" t="str">
        <f t="shared" si="514"/>
        <v>Somero</v>
      </c>
      <c r="M4875" s="2" t="s">
        <v>1145</v>
      </c>
      <c r="N4875" t="str">
        <f>VLOOKUP(M4875,spp!A:B,2,FALSE)</f>
        <v>Ctenochaetus marginatus</v>
      </c>
      <c r="O4875">
        <f t="shared" si="513"/>
        <v>3</v>
      </c>
      <c r="T4875">
        <v>3</v>
      </c>
      <c r="AJ4875">
        <f>VLOOKUP(M4875,spp!A:C,3,FALSE)</f>
        <v>0.297619048</v>
      </c>
      <c r="AK4875">
        <f>VLOOKUP(M4875,spp!A:D,4,FALSE)</f>
        <v>3</v>
      </c>
      <c r="AL4875">
        <f t="shared" si="515"/>
        <v>13950.892875000001</v>
      </c>
      <c r="AM4875">
        <f t="shared" si="516"/>
        <v>348.77232187500005</v>
      </c>
      <c r="AN4875">
        <f t="shared" si="517"/>
        <v>3487.7232187500003</v>
      </c>
      <c r="AO4875">
        <f t="shared" si="518"/>
        <v>3.4877232187500002</v>
      </c>
      <c r="AP4875">
        <f t="shared" si="519"/>
        <v>0.06</v>
      </c>
      <c r="AQ4875">
        <f>VLOOKUP(M4875,spp!A:H,8,FALSE)</f>
        <v>2</v>
      </c>
      <c r="AR4875" t="str">
        <f>VLOOKUP(M4875,spp!A:K,10,FALSE)</f>
        <v>Herbívoro</v>
      </c>
      <c r="AS4875" t="str">
        <f>VLOOKUP(M4875,spp!A:L,12,FALSE)</f>
        <v>LC</v>
      </c>
    </row>
    <row r="4876" spans="1:45" x14ac:dyDescent="0.3">
      <c r="A4876">
        <v>50</v>
      </c>
      <c r="B4876" t="str">
        <f>VLOOKUP($A4876,[1]Sitios!$A:$G,4,FALSE)</f>
        <v>ACMIC</v>
      </c>
      <c r="C4876" t="str">
        <f>VLOOKUP($A4876,[1]Sitios!$A:$G,5,FALSE)</f>
        <v>Isla del Coco</v>
      </c>
      <c r="D4876" s="2" t="str">
        <f>VLOOKUP($A4876,[1]Sitios!$A:$G,6,FALSE)</f>
        <v>Punta María</v>
      </c>
      <c r="E4876" t="s">
        <v>985</v>
      </c>
      <c r="F4876">
        <v>4</v>
      </c>
      <c r="G4876" s="69">
        <v>41696</v>
      </c>
      <c r="H4876" s="42">
        <v>2014</v>
      </c>
      <c r="I4876" s="1" t="s">
        <v>1424</v>
      </c>
      <c r="K4876" s="66">
        <v>6</v>
      </c>
      <c r="L4876" t="str">
        <f t="shared" si="514"/>
        <v>Somero</v>
      </c>
      <c r="M4876" s="2" t="s">
        <v>1202</v>
      </c>
      <c r="N4876" t="str">
        <f>VLOOKUP(M4876,spp!A:B,2,FALSE)</f>
        <v>Ostracion meleagris</v>
      </c>
      <c r="O4876">
        <f t="shared" si="513"/>
        <v>2</v>
      </c>
      <c r="Q4876">
        <v>1</v>
      </c>
      <c r="R4876">
        <v>1</v>
      </c>
      <c r="AJ4876" t="str">
        <f>VLOOKUP(M4876,spp!A:C,3,FALSE)</f>
        <v>0.10100000000000001</v>
      </c>
      <c r="AK4876">
        <f>VLOOKUP(M4876,spp!A:D,4,FALSE)</f>
        <v>2</v>
      </c>
      <c r="AL4876">
        <f t="shared" si="515"/>
        <v>21.462500000000002</v>
      </c>
      <c r="AM4876">
        <f t="shared" si="516"/>
        <v>0.53656250000000005</v>
      </c>
      <c r="AN4876">
        <f t="shared" si="517"/>
        <v>5.3656250000000005</v>
      </c>
      <c r="AO4876">
        <f t="shared" si="518"/>
        <v>5.3656250000000006E-3</v>
      </c>
      <c r="AP4876">
        <f t="shared" si="519"/>
        <v>0.04</v>
      </c>
      <c r="AQ4876">
        <f>VLOOKUP(M4876,spp!A:H,8,FALSE)</f>
        <v>2.9</v>
      </c>
      <c r="AR4876" t="str">
        <f>VLOOKUP(M4876,spp!A:K,10,FALSE)</f>
        <v>Herbívoro</v>
      </c>
      <c r="AS4876" t="str">
        <f>VLOOKUP(M4876,spp!A:L,12,FALSE)</f>
        <v>NE</v>
      </c>
    </row>
    <row r="4877" spans="1:45" x14ac:dyDescent="0.3">
      <c r="A4877">
        <v>50</v>
      </c>
      <c r="B4877" t="str">
        <f>VLOOKUP($A4877,[1]Sitios!$A:$G,4,FALSE)</f>
        <v>ACMIC</v>
      </c>
      <c r="C4877" t="str">
        <f>VLOOKUP($A4877,[1]Sitios!$A:$G,5,FALSE)</f>
        <v>Isla del Coco</v>
      </c>
      <c r="D4877" s="2" t="str">
        <f>VLOOKUP($A4877,[1]Sitios!$A:$G,6,FALSE)</f>
        <v>Punta María</v>
      </c>
      <c r="E4877" t="s">
        <v>985</v>
      </c>
      <c r="F4877">
        <v>4</v>
      </c>
      <c r="G4877" s="69">
        <v>41696</v>
      </c>
      <c r="H4877" s="42">
        <v>2014</v>
      </c>
      <c r="I4877" s="1" t="s">
        <v>1424</v>
      </c>
      <c r="K4877" s="66">
        <v>6</v>
      </c>
      <c r="L4877" t="str">
        <f t="shared" si="514"/>
        <v>Somero</v>
      </c>
      <c r="M4877" s="2" t="s">
        <v>1195</v>
      </c>
      <c r="N4877" t="str">
        <f>VLOOKUP(M4877,spp!A:B,2,FALSE)</f>
        <v>Melichthys niger</v>
      </c>
      <c r="O4877">
        <f t="shared" si="513"/>
        <v>25</v>
      </c>
      <c r="S4877">
        <v>25</v>
      </c>
      <c r="AJ4877">
        <f>VLOOKUP(M4877,spp!A:C,3,FALSE)</f>
        <v>5</v>
      </c>
      <c r="AK4877">
        <f>VLOOKUP(M4877,spp!A:D,4,FALSE)</f>
        <v>3</v>
      </c>
      <c r="AL4877">
        <f t="shared" si="515"/>
        <v>669921.875</v>
      </c>
      <c r="AM4877">
        <f t="shared" si="516"/>
        <v>16748.046875</v>
      </c>
      <c r="AN4877">
        <f t="shared" si="517"/>
        <v>167480.46875</v>
      </c>
      <c r="AO4877">
        <f t="shared" si="518"/>
        <v>167.48046875</v>
      </c>
      <c r="AP4877">
        <f t="shared" si="519"/>
        <v>0.5</v>
      </c>
      <c r="AQ4877">
        <f>VLOOKUP(M4877,spp!A:H,8,FALSE)</f>
        <v>2.4</v>
      </c>
      <c r="AR4877" t="str">
        <f>VLOOKUP(M4877,spp!A:K,10,FALSE)</f>
        <v>Herbívoro</v>
      </c>
      <c r="AS4877" t="str">
        <f>VLOOKUP(M4877,spp!A:L,12,FALSE)</f>
        <v>NE</v>
      </c>
    </row>
    <row r="4878" spans="1:45" x14ac:dyDescent="0.3">
      <c r="A4878">
        <v>50</v>
      </c>
      <c r="B4878" t="str">
        <f>VLOOKUP($A4878,[1]Sitios!$A:$G,4,FALSE)</f>
        <v>ACMIC</v>
      </c>
      <c r="C4878" t="str">
        <f>VLOOKUP($A4878,[1]Sitios!$A:$G,5,FALSE)</f>
        <v>Isla del Coco</v>
      </c>
      <c r="D4878" s="2" t="str">
        <f>VLOOKUP($A4878,[1]Sitios!$A:$G,6,FALSE)</f>
        <v>Punta María</v>
      </c>
      <c r="E4878" t="s">
        <v>985</v>
      </c>
      <c r="F4878">
        <v>4</v>
      </c>
      <c r="G4878" s="69">
        <v>41696</v>
      </c>
      <c r="H4878" s="42">
        <v>2014</v>
      </c>
      <c r="I4878" s="1" t="s">
        <v>1424</v>
      </c>
      <c r="K4878" s="66">
        <v>6</v>
      </c>
      <c r="L4878" t="str">
        <f t="shared" si="514"/>
        <v>Somero</v>
      </c>
      <c r="M4878" s="2" t="s">
        <v>1042</v>
      </c>
      <c r="N4878" t="str">
        <f>VLOOKUP(M4878,spp!A:B,2,FALSE)</f>
        <v>Bodianus diplotaenia</v>
      </c>
      <c r="O4878">
        <f t="shared" si="513"/>
        <v>1</v>
      </c>
      <c r="T4878">
        <v>1</v>
      </c>
      <c r="AJ4878">
        <f>VLOOKUP(M4878,spp!A:C,3,FALSE)</f>
        <v>2.01E-2</v>
      </c>
      <c r="AK4878">
        <f>VLOOKUP(M4878,spp!A:D,4,FALSE)</f>
        <v>2</v>
      </c>
      <c r="AL4878">
        <f t="shared" si="515"/>
        <v>12.5625</v>
      </c>
      <c r="AM4878">
        <f t="shared" si="516"/>
        <v>0.31406250000000002</v>
      </c>
      <c r="AN4878">
        <f t="shared" si="517"/>
        <v>3.140625</v>
      </c>
      <c r="AO4878">
        <f t="shared" si="518"/>
        <v>3.1406250000000002E-3</v>
      </c>
      <c r="AP4878">
        <f t="shared" si="519"/>
        <v>0.02</v>
      </c>
      <c r="AQ4878">
        <f>VLOOKUP(M4878,spp!A:H,8,FALSE)</f>
        <v>3.4</v>
      </c>
      <c r="AR4878" t="str">
        <f>VLOOKUP(M4878,spp!A:K,10,FALSE)</f>
        <v>Depredador</v>
      </c>
      <c r="AS4878" t="str">
        <f>VLOOKUP(M4878,spp!A:L,12,FALSE)</f>
        <v>LC</v>
      </c>
    </row>
    <row r="4879" spans="1:45" x14ac:dyDescent="0.3">
      <c r="A4879">
        <v>50</v>
      </c>
      <c r="B4879" t="str">
        <f>VLOOKUP($A4879,[1]Sitios!$A:$G,4,FALSE)</f>
        <v>ACMIC</v>
      </c>
      <c r="C4879" t="str">
        <f>VLOOKUP($A4879,[1]Sitios!$A:$G,5,FALSE)</f>
        <v>Isla del Coco</v>
      </c>
      <c r="D4879" s="2" t="str">
        <f>VLOOKUP($A4879,[1]Sitios!$A:$G,6,FALSE)</f>
        <v>Punta María</v>
      </c>
      <c r="E4879" t="s">
        <v>985</v>
      </c>
      <c r="F4879">
        <v>4</v>
      </c>
      <c r="G4879" s="69">
        <v>41696</v>
      </c>
      <c r="H4879" s="42">
        <v>2014</v>
      </c>
      <c r="I4879" s="1" t="s">
        <v>1424</v>
      </c>
      <c r="K4879" s="66">
        <v>6</v>
      </c>
      <c r="L4879" t="str">
        <f t="shared" si="514"/>
        <v>Somero</v>
      </c>
      <c r="M4879" s="2" t="s">
        <v>1428</v>
      </c>
      <c r="N4879" t="str">
        <f>VLOOKUP(M4879,spp!A:B,2,FALSE)</f>
        <v>Stenojoulis bandanensis</v>
      </c>
      <c r="O4879">
        <f t="shared" si="513"/>
        <v>1</v>
      </c>
      <c r="R4879">
        <v>1</v>
      </c>
      <c r="AJ4879">
        <f>VLOOKUP(M4879,spp!A:C,3,FALSE)</f>
        <v>0</v>
      </c>
      <c r="AK4879">
        <f>VLOOKUP(M4879,spp!A:D,4,FALSE)</f>
        <v>0</v>
      </c>
      <c r="AL4879">
        <f t="shared" si="515"/>
        <v>0</v>
      </c>
      <c r="AM4879">
        <f t="shared" si="516"/>
        <v>0</v>
      </c>
      <c r="AN4879">
        <f t="shared" si="517"/>
        <v>0</v>
      </c>
      <c r="AO4879">
        <f t="shared" si="518"/>
        <v>0</v>
      </c>
      <c r="AP4879">
        <f t="shared" si="519"/>
        <v>0.02</v>
      </c>
      <c r="AQ4879">
        <f>VLOOKUP(M4879,spp!A:H,8,FALSE)</f>
        <v>0</v>
      </c>
      <c r="AR4879">
        <f>VLOOKUP(M4879,spp!A:K,10,FALSE)</f>
        <v>0</v>
      </c>
      <c r="AS4879">
        <f>VLOOKUP(M4879,spp!A:L,12,FALSE)</f>
        <v>0</v>
      </c>
    </row>
    <row r="4880" spans="1:45" x14ac:dyDescent="0.3">
      <c r="A4880">
        <v>50</v>
      </c>
      <c r="B4880" t="str">
        <f>VLOOKUP($A4880,[1]Sitios!$A:$G,4,FALSE)</f>
        <v>ACMIC</v>
      </c>
      <c r="C4880" t="str">
        <f>VLOOKUP($A4880,[1]Sitios!$A:$G,5,FALSE)</f>
        <v>Isla del Coco</v>
      </c>
      <c r="D4880" s="2" t="str">
        <f>VLOOKUP($A4880,[1]Sitios!$A:$G,6,FALSE)</f>
        <v>Punta María</v>
      </c>
      <c r="E4880" t="s">
        <v>985</v>
      </c>
      <c r="F4880">
        <v>4</v>
      </c>
      <c r="G4880" s="69">
        <v>41696</v>
      </c>
      <c r="H4880" s="42">
        <v>2014</v>
      </c>
      <c r="I4880" s="1" t="s">
        <v>1424</v>
      </c>
      <c r="K4880" s="66">
        <v>6</v>
      </c>
      <c r="L4880" t="str">
        <f t="shared" si="514"/>
        <v>Somero</v>
      </c>
      <c r="M4880" s="2" t="s">
        <v>1046</v>
      </c>
      <c r="N4880" t="str">
        <f>VLOOKUP(M4880,spp!A:B,2,FALSE)</f>
        <v>Arothron meleagris</v>
      </c>
      <c r="O4880">
        <f t="shared" si="513"/>
        <v>5</v>
      </c>
      <c r="S4880">
        <v>5</v>
      </c>
      <c r="AJ4880">
        <f>VLOOKUP(M4880,spp!A:C,3,FALSE)</f>
        <v>3</v>
      </c>
      <c r="AK4880">
        <f>VLOOKUP(M4880,spp!A:D,4,FALSE)</f>
        <v>2</v>
      </c>
      <c r="AL4880">
        <f t="shared" si="515"/>
        <v>4593.75</v>
      </c>
      <c r="AM4880">
        <f t="shared" si="516"/>
        <v>114.84375</v>
      </c>
      <c r="AN4880">
        <f t="shared" si="517"/>
        <v>1148.4375</v>
      </c>
      <c r="AO4880">
        <f t="shared" si="518"/>
        <v>1.1484375</v>
      </c>
      <c r="AP4880">
        <f t="shared" si="519"/>
        <v>0.1</v>
      </c>
      <c r="AQ4880">
        <f>VLOOKUP(M4880,spp!A:H,8,FALSE)</f>
        <v>3.4</v>
      </c>
      <c r="AR4880" t="str">
        <f>VLOOKUP(M4880,spp!A:K,10,FALSE)</f>
        <v>Depredador</v>
      </c>
      <c r="AS4880" t="str">
        <f>VLOOKUP(M4880,spp!A:L,12,FALSE)</f>
        <v>NE</v>
      </c>
    </row>
    <row r="4881" spans="1:45" x14ac:dyDescent="0.3">
      <c r="A4881">
        <v>50</v>
      </c>
      <c r="B4881" t="str">
        <f>VLOOKUP($A4881,[1]Sitios!$A:$G,4,FALSE)</f>
        <v>ACMIC</v>
      </c>
      <c r="C4881" t="str">
        <f>VLOOKUP($A4881,[1]Sitios!$A:$G,5,FALSE)</f>
        <v>Isla del Coco</v>
      </c>
      <c r="D4881" s="2" t="str">
        <f>VLOOKUP($A4881,[1]Sitios!$A:$G,6,FALSE)</f>
        <v>Punta María</v>
      </c>
      <c r="E4881" t="s">
        <v>985</v>
      </c>
      <c r="F4881">
        <v>4</v>
      </c>
      <c r="G4881" s="69">
        <v>41696</v>
      </c>
      <c r="H4881" s="42">
        <v>2014</v>
      </c>
      <c r="I4881" s="1" t="s">
        <v>1424</v>
      </c>
      <c r="K4881" s="66">
        <v>6</v>
      </c>
      <c r="L4881" t="str">
        <f t="shared" si="514"/>
        <v>Somero</v>
      </c>
      <c r="M4881" s="2" t="s">
        <v>1047</v>
      </c>
      <c r="N4881" t="str">
        <f>VLOOKUP(M4881,spp!A:B,2,FALSE)</f>
        <v>Scarus rubroviolaceus</v>
      </c>
      <c r="O4881">
        <f t="shared" si="513"/>
        <v>4</v>
      </c>
      <c r="T4881">
        <v>2</v>
      </c>
      <c r="U4881">
        <v>2</v>
      </c>
      <c r="AJ4881">
        <f>VLOOKUP(M4881,spp!A:C,3,FALSE)</f>
        <v>1</v>
      </c>
      <c r="AK4881">
        <f>VLOOKUP(M4881,spp!A:D,4,FALSE)</f>
        <v>3.109</v>
      </c>
      <c r="AL4881">
        <f t="shared" si="515"/>
        <v>170722.93436847767</v>
      </c>
      <c r="AM4881">
        <f t="shared" si="516"/>
        <v>4268.0733592119414</v>
      </c>
      <c r="AN4881">
        <f t="shared" si="517"/>
        <v>42680.733592119417</v>
      </c>
      <c r="AO4881">
        <f t="shared" si="518"/>
        <v>42.680733592119417</v>
      </c>
      <c r="AP4881">
        <f t="shared" si="519"/>
        <v>0.08</v>
      </c>
      <c r="AQ4881">
        <f>VLOOKUP(M4881,spp!A:H,8,FALSE)</f>
        <v>2</v>
      </c>
      <c r="AR4881" t="str">
        <f>VLOOKUP(M4881,spp!A:K,10,FALSE)</f>
        <v>Herbívoro</v>
      </c>
      <c r="AS4881" t="str">
        <f>VLOOKUP(M4881,spp!A:L,12,FALSE)</f>
        <v>LC</v>
      </c>
    </row>
    <row r="4882" spans="1:45" x14ac:dyDescent="0.3">
      <c r="A4882">
        <v>50</v>
      </c>
      <c r="B4882" t="str">
        <f>VLOOKUP($A4882,[1]Sitios!$A:$G,4,FALSE)</f>
        <v>ACMIC</v>
      </c>
      <c r="C4882" t="str">
        <f>VLOOKUP($A4882,[1]Sitios!$A:$G,5,FALSE)</f>
        <v>Isla del Coco</v>
      </c>
      <c r="D4882" s="2" t="str">
        <f>VLOOKUP($A4882,[1]Sitios!$A:$G,6,FALSE)</f>
        <v>Punta María</v>
      </c>
      <c r="E4882" t="s">
        <v>985</v>
      </c>
      <c r="F4882">
        <v>4</v>
      </c>
      <c r="G4882" s="69">
        <v>41696</v>
      </c>
      <c r="H4882" s="42">
        <v>2014</v>
      </c>
      <c r="I4882" s="1" t="s">
        <v>1424</v>
      </c>
      <c r="K4882" s="66">
        <v>6</v>
      </c>
      <c r="L4882" t="str">
        <f t="shared" si="514"/>
        <v>Somero</v>
      </c>
      <c r="M4882" s="2" t="s">
        <v>1031</v>
      </c>
      <c r="N4882" t="str">
        <f>VLOOKUP(M4882,spp!A:B,2,FALSE)</f>
        <v>Ophioblennius steindachneri</v>
      </c>
      <c r="O4882">
        <f t="shared" si="513"/>
        <v>2</v>
      </c>
      <c r="S4882">
        <v>2</v>
      </c>
      <c r="AJ4882">
        <f>VLOOKUP(M4882,spp!A:C,3,FALSE)</f>
        <v>3</v>
      </c>
      <c r="AK4882">
        <f>VLOOKUP(M4882,spp!A:D,4,FALSE)</f>
        <v>2.379</v>
      </c>
      <c r="AL4882">
        <f t="shared" si="515"/>
        <v>5436.7425522565336</v>
      </c>
      <c r="AM4882">
        <f t="shared" si="516"/>
        <v>135.91856380641335</v>
      </c>
      <c r="AN4882">
        <f t="shared" si="517"/>
        <v>1359.1856380641334</v>
      </c>
      <c r="AO4882">
        <f t="shared" si="518"/>
        <v>1.3591856380641334</v>
      </c>
      <c r="AP4882">
        <f t="shared" si="519"/>
        <v>0.04</v>
      </c>
      <c r="AQ4882">
        <f>VLOOKUP(M4882,spp!A:H,8,FALSE)</f>
        <v>2.7</v>
      </c>
      <c r="AR4882" t="str">
        <f>VLOOKUP(M4882,spp!A:K,10,FALSE)</f>
        <v>Herbívoro</v>
      </c>
      <c r="AS4882" t="str">
        <f>VLOOKUP(M4882,spp!A:L,12,FALSE)</f>
        <v>LC</v>
      </c>
    </row>
    <row r="4883" spans="1:45" x14ac:dyDescent="0.3">
      <c r="A4883">
        <v>50</v>
      </c>
      <c r="B4883" t="str">
        <f>VLOOKUP($A4883,[1]Sitios!$A:$G,4,FALSE)</f>
        <v>ACMIC</v>
      </c>
      <c r="C4883" t="str">
        <f>VLOOKUP($A4883,[1]Sitios!$A:$G,5,FALSE)</f>
        <v>Isla del Coco</v>
      </c>
      <c r="D4883" s="2" t="str">
        <f>VLOOKUP($A4883,[1]Sitios!$A:$G,6,FALSE)</f>
        <v>Punta María</v>
      </c>
      <c r="E4883" t="s">
        <v>985</v>
      </c>
      <c r="F4883">
        <v>4</v>
      </c>
      <c r="G4883" s="69">
        <v>41696</v>
      </c>
      <c r="H4883" s="42">
        <v>2014</v>
      </c>
      <c r="I4883" s="1" t="s">
        <v>1424</v>
      </c>
      <c r="K4883" s="66">
        <v>6</v>
      </c>
      <c r="L4883" t="str">
        <f t="shared" si="514"/>
        <v>Somero</v>
      </c>
      <c r="M4883" s="2" t="s">
        <v>1034</v>
      </c>
      <c r="N4883" t="str">
        <f>VLOOKUP(M4883,spp!A:B,2,FALSE)</f>
        <v>Acanthurus nigricans</v>
      </c>
      <c r="O4883">
        <f t="shared" si="513"/>
        <v>2</v>
      </c>
      <c r="S4883">
        <v>2</v>
      </c>
      <c r="AJ4883">
        <f>VLOOKUP(M4883,spp!A:C,3,FALSE)</f>
        <v>6</v>
      </c>
      <c r="AK4883">
        <f>VLOOKUP(M4883,spp!A:D,4,FALSE)</f>
        <v>2.669</v>
      </c>
      <c r="AL4883">
        <f t="shared" si="515"/>
        <v>24937.321132845005</v>
      </c>
      <c r="AM4883">
        <f t="shared" si="516"/>
        <v>623.43302832112511</v>
      </c>
      <c r="AN4883">
        <f t="shared" si="517"/>
        <v>6234.3302832112513</v>
      </c>
      <c r="AO4883">
        <f t="shared" si="518"/>
        <v>6.2343302832112517</v>
      </c>
      <c r="AP4883">
        <f t="shared" si="519"/>
        <v>0.04</v>
      </c>
      <c r="AQ4883">
        <f>VLOOKUP(M4883,spp!A:H,8,FALSE)</f>
        <v>2</v>
      </c>
      <c r="AR4883" t="str">
        <f>VLOOKUP(M4883,spp!A:K,10,FALSE)</f>
        <v>Herbívoro</v>
      </c>
      <c r="AS4883" t="str">
        <f>VLOOKUP(M4883,spp!A:L,12,FALSE)</f>
        <v>LC</v>
      </c>
    </row>
    <row r="4884" spans="1:45" x14ac:dyDescent="0.3">
      <c r="A4884">
        <v>50</v>
      </c>
      <c r="B4884" t="str">
        <f>VLOOKUP($A4884,[1]Sitios!$A:$G,4,FALSE)</f>
        <v>ACMIC</v>
      </c>
      <c r="C4884" t="str">
        <f>VLOOKUP($A4884,[1]Sitios!$A:$G,5,FALSE)</f>
        <v>Isla del Coco</v>
      </c>
      <c r="D4884" s="2" t="str">
        <f>VLOOKUP($A4884,[1]Sitios!$A:$G,6,FALSE)</f>
        <v>Punta María</v>
      </c>
      <c r="E4884" t="s">
        <v>985</v>
      </c>
      <c r="F4884">
        <v>4</v>
      </c>
      <c r="G4884" s="69">
        <v>41696</v>
      </c>
      <c r="H4884" s="42">
        <v>2014</v>
      </c>
      <c r="I4884" s="1" t="s">
        <v>1424</v>
      </c>
      <c r="K4884" s="66">
        <v>6</v>
      </c>
      <c r="L4884" t="str">
        <f t="shared" si="514"/>
        <v>Somero</v>
      </c>
      <c r="M4884" s="2" t="s">
        <v>1196</v>
      </c>
      <c r="N4884" t="str">
        <f>VLOOKUP(M4884,spp!A:B,2,FALSE)</f>
        <v>Melichthys vidua</v>
      </c>
      <c r="O4884">
        <f t="shared" si="513"/>
        <v>1</v>
      </c>
      <c r="T4884">
        <v>1</v>
      </c>
      <c r="AJ4884">
        <f>VLOOKUP(M4884,spp!A:C,3,FALSE)</f>
        <v>2.69E-2</v>
      </c>
      <c r="AK4884">
        <f>VLOOKUP(M4884,spp!A:D,4,FALSE)</f>
        <v>3.07</v>
      </c>
      <c r="AL4884">
        <f t="shared" si="515"/>
        <v>526.5360445797844</v>
      </c>
      <c r="AM4884">
        <f t="shared" si="516"/>
        <v>13.16340111449461</v>
      </c>
      <c r="AN4884">
        <f t="shared" si="517"/>
        <v>131.6340111449461</v>
      </c>
      <c r="AO4884">
        <f t="shared" si="518"/>
        <v>0.13163401114494611</v>
      </c>
      <c r="AP4884">
        <f t="shared" si="519"/>
        <v>0.02</v>
      </c>
      <c r="AQ4884">
        <f>VLOOKUP(M4884,spp!A:H,8,FALSE)</f>
        <v>3.4</v>
      </c>
      <c r="AR4884" t="str">
        <f>VLOOKUP(M4884,spp!A:K,10,FALSE)</f>
        <v>Depredador</v>
      </c>
      <c r="AS4884" t="str">
        <f>VLOOKUP(M4884,spp!A:L,12,FALSE)</f>
        <v>NE</v>
      </c>
    </row>
    <row r="4885" spans="1:45" x14ac:dyDescent="0.3">
      <c r="A4885">
        <v>50</v>
      </c>
      <c r="B4885" t="str">
        <f>VLOOKUP($A4885,[1]Sitios!$A:$G,4,FALSE)</f>
        <v>ACMIC</v>
      </c>
      <c r="C4885" t="str">
        <f>VLOOKUP($A4885,[1]Sitios!$A:$G,5,FALSE)</f>
        <v>Isla del Coco</v>
      </c>
      <c r="D4885" s="2" t="str">
        <f>VLOOKUP($A4885,[1]Sitios!$A:$G,6,FALSE)</f>
        <v>Punta María</v>
      </c>
      <c r="E4885" t="s">
        <v>985</v>
      </c>
      <c r="F4885">
        <v>4</v>
      </c>
      <c r="G4885" s="69">
        <v>41696</v>
      </c>
      <c r="H4885" s="42">
        <v>2014</v>
      </c>
      <c r="I4885" s="1" t="s">
        <v>1424</v>
      </c>
      <c r="K4885" s="66">
        <v>6</v>
      </c>
      <c r="L4885" t="str">
        <f t="shared" si="514"/>
        <v>Somero</v>
      </c>
      <c r="M4885" s="2" t="s">
        <v>1078</v>
      </c>
      <c r="N4885" t="str">
        <f>VLOOKUP(M4885,spp!A:B,2,FALSE)</f>
        <v>Lutjanus viridis</v>
      </c>
      <c r="O4885">
        <f t="shared" si="513"/>
        <v>5</v>
      </c>
      <c r="S4885">
        <v>5</v>
      </c>
      <c r="AJ4885">
        <f>VLOOKUP(M4885,spp!A:C,3,FALSE)</f>
        <v>1.67E-2</v>
      </c>
      <c r="AK4885">
        <f>VLOOKUP(M4885,spp!A:D,4,FALSE)</f>
        <v>2</v>
      </c>
      <c r="AL4885">
        <f t="shared" si="515"/>
        <v>25.571874999999999</v>
      </c>
      <c r="AM4885">
        <f t="shared" si="516"/>
        <v>0.63929687499999999</v>
      </c>
      <c r="AN4885">
        <f t="shared" si="517"/>
        <v>6.3929687499999996</v>
      </c>
      <c r="AO4885">
        <f t="shared" si="518"/>
        <v>6.3929687499999993E-3</v>
      </c>
      <c r="AP4885">
        <f t="shared" si="519"/>
        <v>0.1</v>
      </c>
      <c r="AQ4885">
        <f>VLOOKUP(M4885,spp!A:H,8,FALSE)</f>
        <v>4.2</v>
      </c>
      <c r="AR4885" t="str">
        <f>VLOOKUP(M4885,spp!A:K,10,FALSE)</f>
        <v>Depredador Tope</v>
      </c>
      <c r="AS4885" t="str">
        <f>VLOOKUP(M4885,spp!A:L,12,FALSE)</f>
        <v>LC</v>
      </c>
    </row>
    <row r="4886" spans="1:45" x14ac:dyDescent="0.3">
      <c r="A4886">
        <v>50</v>
      </c>
      <c r="B4886" t="str">
        <f>VLOOKUP($A4886,[1]Sitios!$A:$G,4,FALSE)</f>
        <v>ACMIC</v>
      </c>
      <c r="C4886" t="str">
        <f>VLOOKUP($A4886,[1]Sitios!$A:$G,5,FALSE)</f>
        <v>Isla del Coco</v>
      </c>
      <c r="D4886" s="2" t="str">
        <f>VLOOKUP($A4886,[1]Sitios!$A:$G,6,FALSE)</f>
        <v>Punta María</v>
      </c>
      <c r="E4886" t="s">
        <v>985</v>
      </c>
      <c r="F4886">
        <v>4</v>
      </c>
      <c r="G4886" s="69">
        <v>41696</v>
      </c>
      <c r="H4886" s="42">
        <v>2014</v>
      </c>
      <c r="I4886" s="1" t="s">
        <v>1424</v>
      </c>
      <c r="K4886" s="66">
        <v>6</v>
      </c>
      <c r="L4886" t="str">
        <f t="shared" si="514"/>
        <v>Somero</v>
      </c>
      <c r="M4886" s="2" t="s">
        <v>1194</v>
      </c>
      <c r="N4886" t="str">
        <f>VLOOKUP(M4886,spp!A:B,2,FALSE)</f>
        <v>Stegastes arcifrons</v>
      </c>
      <c r="O4886">
        <f t="shared" si="513"/>
        <v>10</v>
      </c>
      <c r="Q4886">
        <v>10</v>
      </c>
      <c r="AJ4886">
        <f>VLOOKUP(M4886,spp!A:C,3,FALSE)</f>
        <v>3.49E-2</v>
      </c>
      <c r="AK4886">
        <f>VLOOKUP(M4886,spp!A:D,4,FALSE)</f>
        <v>2</v>
      </c>
      <c r="AL4886">
        <f t="shared" si="515"/>
        <v>19.631250000000001</v>
      </c>
      <c r="AM4886">
        <f t="shared" si="516"/>
        <v>0.49078125000000006</v>
      </c>
      <c r="AN4886">
        <f t="shared" si="517"/>
        <v>4.9078125000000004</v>
      </c>
      <c r="AO4886">
        <f t="shared" si="518"/>
        <v>4.9078125000000007E-3</v>
      </c>
      <c r="AP4886">
        <f t="shared" si="519"/>
        <v>0.2</v>
      </c>
      <c r="AQ4886">
        <f>VLOOKUP(M4886,spp!A:H,8,FALSE)</f>
        <v>2.97</v>
      </c>
      <c r="AR4886" t="str">
        <f>VLOOKUP(M4886,spp!A:K,10,FALSE)</f>
        <v>Herbívoro</v>
      </c>
      <c r="AS4886" t="str">
        <f>VLOOKUP(M4886,spp!A:L,12,FALSE)</f>
        <v>LC</v>
      </c>
    </row>
    <row r="4887" spans="1:45" x14ac:dyDescent="0.3">
      <c r="A4887">
        <v>50</v>
      </c>
      <c r="B4887" t="str">
        <f>VLOOKUP($A4887,[1]Sitios!$A:$G,4,FALSE)</f>
        <v>ACMIC</v>
      </c>
      <c r="C4887" t="str">
        <f>VLOOKUP($A4887,[1]Sitios!$A:$G,5,FALSE)</f>
        <v>Isla del Coco</v>
      </c>
      <c r="D4887" s="2" t="str">
        <f>VLOOKUP($A4887,[1]Sitios!$A:$G,6,FALSE)</f>
        <v>Punta María</v>
      </c>
      <c r="E4887" t="s">
        <v>985</v>
      </c>
      <c r="F4887">
        <v>4</v>
      </c>
      <c r="G4887" s="69">
        <v>41696</v>
      </c>
      <c r="H4887" s="42">
        <v>2014</v>
      </c>
      <c r="I4887" s="1" t="s">
        <v>1424</v>
      </c>
      <c r="K4887" s="66">
        <v>6</v>
      </c>
      <c r="L4887" t="str">
        <f t="shared" si="514"/>
        <v>Somero</v>
      </c>
      <c r="M4887" s="2" t="s">
        <v>1040</v>
      </c>
      <c r="N4887" t="str">
        <f>VLOOKUP(M4887,spp!A:B,2,FALSE)</f>
        <v>Sufflamen verres</v>
      </c>
      <c r="O4887">
        <f t="shared" si="513"/>
        <v>2</v>
      </c>
      <c r="S4887">
        <v>2</v>
      </c>
      <c r="AJ4887">
        <f>VLOOKUP(M4887,spp!A:C,3,FALSE)</f>
        <v>2</v>
      </c>
      <c r="AK4887">
        <f>VLOOKUP(M4887,spp!A:D,4,FALSE)</f>
        <v>3</v>
      </c>
      <c r="AL4887">
        <f t="shared" si="515"/>
        <v>21437.5</v>
      </c>
      <c r="AM4887">
        <f t="shared" si="516"/>
        <v>535.9375</v>
      </c>
      <c r="AN4887">
        <f t="shared" si="517"/>
        <v>5359.375</v>
      </c>
      <c r="AO4887">
        <f t="shared" si="518"/>
        <v>5.359375</v>
      </c>
      <c r="AP4887">
        <f t="shared" si="519"/>
        <v>0.04</v>
      </c>
      <c r="AQ4887">
        <f>VLOOKUP(M4887,spp!A:H,8,FALSE)</f>
        <v>3.3</v>
      </c>
      <c r="AR4887" t="str">
        <f>VLOOKUP(M4887,spp!A:K,10,FALSE)</f>
        <v>Depredador</v>
      </c>
      <c r="AS4887" t="str">
        <f>VLOOKUP(M4887,spp!A:L,12,FALSE)</f>
        <v>LC</v>
      </c>
    </row>
    <row r="4888" spans="1:45" x14ac:dyDescent="0.3">
      <c r="A4888">
        <v>50</v>
      </c>
      <c r="B4888" t="str">
        <f>VLOOKUP($A4888,[1]Sitios!$A:$G,4,FALSE)</f>
        <v>ACMIC</v>
      </c>
      <c r="C4888" t="str">
        <f>VLOOKUP($A4888,[1]Sitios!$A:$G,5,FALSE)</f>
        <v>Isla del Coco</v>
      </c>
      <c r="D4888" s="2" t="str">
        <f>VLOOKUP($A4888,[1]Sitios!$A:$G,6,FALSE)</f>
        <v>Punta María</v>
      </c>
      <c r="E4888" t="s">
        <v>985</v>
      </c>
      <c r="F4888">
        <v>4</v>
      </c>
      <c r="G4888" s="69">
        <v>41696</v>
      </c>
      <c r="H4888" s="42">
        <v>2014</v>
      </c>
      <c r="I4888" s="1" t="s">
        <v>1424</v>
      </c>
      <c r="K4888" s="66">
        <v>6</v>
      </c>
      <c r="L4888" t="str">
        <f t="shared" si="514"/>
        <v>Somero</v>
      </c>
      <c r="M4888" s="2" t="s">
        <v>1056</v>
      </c>
      <c r="N4888" t="str">
        <f>VLOOKUP(M4888,spp!A:B,2,FALSE)</f>
        <v>Canthigaster punctatissima</v>
      </c>
      <c r="O4888">
        <f t="shared" si="513"/>
        <v>2</v>
      </c>
      <c r="P4888">
        <v>2</v>
      </c>
      <c r="AJ4888">
        <f>VLOOKUP(M4888,spp!A:C,3,FALSE)</f>
        <v>1</v>
      </c>
      <c r="AK4888">
        <f>VLOOKUP(M4888,spp!A:D,4,FALSE)</f>
        <v>2</v>
      </c>
      <c r="AL4888">
        <f t="shared" si="515"/>
        <v>12.5</v>
      </c>
      <c r="AM4888">
        <f t="shared" si="516"/>
        <v>0.3125</v>
      </c>
      <c r="AN4888">
        <f t="shared" si="517"/>
        <v>3.125</v>
      </c>
      <c r="AO4888">
        <f t="shared" si="518"/>
        <v>3.1250000000000002E-3</v>
      </c>
      <c r="AP4888">
        <f t="shared" si="519"/>
        <v>0.04</v>
      </c>
      <c r="AQ4888">
        <f>VLOOKUP(M4888,spp!A:H,8,FALSE)</f>
        <v>3</v>
      </c>
      <c r="AR4888" t="str">
        <f>VLOOKUP(M4888,spp!A:K,10,FALSE)</f>
        <v>Depredador</v>
      </c>
      <c r="AS4888" t="str">
        <f>VLOOKUP(M4888,spp!A:L,12,FALSE)</f>
        <v>LC</v>
      </c>
    </row>
    <row r="4889" spans="1:45" x14ac:dyDescent="0.3">
      <c r="A4889">
        <v>50</v>
      </c>
      <c r="B4889" t="str">
        <f>VLOOKUP($A4889,[1]Sitios!$A:$G,4,FALSE)</f>
        <v>ACMIC</v>
      </c>
      <c r="C4889" t="str">
        <f>VLOOKUP($A4889,[1]Sitios!$A:$G,5,FALSE)</f>
        <v>Isla del Coco</v>
      </c>
      <c r="D4889" s="2" t="str">
        <f>VLOOKUP($A4889,[1]Sitios!$A:$G,6,FALSE)</f>
        <v>Punta María</v>
      </c>
      <c r="E4889" t="s">
        <v>985</v>
      </c>
      <c r="F4889">
        <v>4</v>
      </c>
      <c r="G4889" s="69">
        <v>41696</v>
      </c>
      <c r="H4889" s="42">
        <v>2014</v>
      </c>
      <c r="I4889" s="1" t="s">
        <v>1424</v>
      </c>
      <c r="K4889" s="66">
        <v>6</v>
      </c>
      <c r="L4889" t="str">
        <f t="shared" si="514"/>
        <v>Somero</v>
      </c>
      <c r="M4889" s="2" t="s">
        <v>1066</v>
      </c>
      <c r="N4889" t="str">
        <f>VLOOKUP(M4889,spp!A:B,2,FALSE)</f>
        <v>Caranx melampygus</v>
      </c>
      <c r="O4889">
        <f t="shared" si="513"/>
        <v>2</v>
      </c>
      <c r="U4889">
        <v>2</v>
      </c>
      <c r="AJ4889">
        <f>VLOOKUP(M4889,spp!A:C,3,FALSE)</f>
        <v>2</v>
      </c>
      <c r="AK4889">
        <f>VLOOKUP(M4889,spp!A:D,4,FALSE)</f>
        <v>2</v>
      </c>
      <c r="AL4889">
        <f t="shared" si="515"/>
        <v>4900</v>
      </c>
      <c r="AM4889">
        <f t="shared" si="516"/>
        <v>122.5</v>
      </c>
      <c r="AN4889">
        <f t="shared" si="517"/>
        <v>1225</v>
      </c>
      <c r="AO4889">
        <f t="shared" si="518"/>
        <v>1.2250000000000001</v>
      </c>
      <c r="AP4889">
        <f t="shared" si="519"/>
        <v>0.04</v>
      </c>
      <c r="AQ4889">
        <f>VLOOKUP(M4889,spp!A:H,8,FALSE)</f>
        <v>4.5</v>
      </c>
      <c r="AR4889" t="str">
        <f>VLOOKUP(M4889,spp!A:K,10,FALSE)</f>
        <v>Depredador Tope</v>
      </c>
      <c r="AS4889" t="str">
        <f>VLOOKUP(M4889,spp!A:L,12,FALSE)</f>
        <v>NE</v>
      </c>
    </row>
    <row r="4890" spans="1:45" x14ac:dyDescent="0.3">
      <c r="A4890">
        <v>50</v>
      </c>
      <c r="B4890" t="str">
        <f>VLOOKUP($A4890,[1]Sitios!$A:$G,4,FALSE)</f>
        <v>ACMIC</v>
      </c>
      <c r="C4890" t="str">
        <f>VLOOKUP($A4890,[1]Sitios!$A:$G,5,FALSE)</f>
        <v>Isla del Coco</v>
      </c>
      <c r="D4890" s="2" t="str">
        <f>VLOOKUP($A4890,[1]Sitios!$A:$G,6,FALSE)</f>
        <v>Punta María</v>
      </c>
      <c r="E4890" t="s">
        <v>985</v>
      </c>
      <c r="F4890">
        <v>4</v>
      </c>
      <c r="G4890" s="69">
        <v>41696</v>
      </c>
      <c r="H4890" s="42">
        <v>2014</v>
      </c>
      <c r="I4890" s="1" t="s">
        <v>1424</v>
      </c>
      <c r="K4890" s="66">
        <v>6</v>
      </c>
      <c r="L4890" t="str">
        <f t="shared" si="514"/>
        <v>Somero</v>
      </c>
      <c r="M4890" s="2" t="s">
        <v>1068</v>
      </c>
      <c r="N4890" t="str">
        <f>VLOOKUP(M4890,spp!A:B,2,FALSE)</f>
        <v>Myripristis berndti</v>
      </c>
      <c r="O4890">
        <f t="shared" si="513"/>
        <v>4</v>
      </c>
      <c r="T4890">
        <v>4</v>
      </c>
      <c r="AJ4890">
        <f>VLOOKUP(M4890,spp!A:C,3,FALSE)</f>
        <v>2.4E-2</v>
      </c>
      <c r="AK4890">
        <f>VLOOKUP(M4890,spp!A:D,4,FALSE)</f>
        <v>3.02</v>
      </c>
      <c r="AL4890">
        <f t="shared" si="515"/>
        <v>1599.7424133125498</v>
      </c>
      <c r="AM4890">
        <f t="shared" si="516"/>
        <v>39.993560332813743</v>
      </c>
      <c r="AN4890">
        <f t="shared" si="517"/>
        <v>399.9356033281374</v>
      </c>
      <c r="AO4890">
        <f t="shared" si="518"/>
        <v>0.39993560332813738</v>
      </c>
      <c r="AP4890">
        <f t="shared" si="519"/>
        <v>0.08</v>
      </c>
      <c r="AQ4890">
        <f>VLOOKUP(M4890,spp!A:H,8,FALSE)</f>
        <v>3.7</v>
      </c>
      <c r="AR4890" t="str">
        <f>VLOOKUP(M4890,spp!A:K,10,FALSE)</f>
        <v>Planctívoro</v>
      </c>
      <c r="AS4890" t="str">
        <f>VLOOKUP(M4890,spp!A:L,12,FALSE)</f>
        <v>NE</v>
      </c>
    </row>
    <row r="4891" spans="1:45" x14ac:dyDescent="0.3">
      <c r="A4891">
        <v>50</v>
      </c>
      <c r="B4891" t="str">
        <f>VLOOKUP($A4891,[1]Sitios!$A:$G,4,FALSE)</f>
        <v>ACMIC</v>
      </c>
      <c r="C4891" t="str">
        <f>VLOOKUP($A4891,[1]Sitios!$A:$G,5,FALSE)</f>
        <v>Isla del Coco</v>
      </c>
      <c r="D4891" s="2" t="str">
        <f>VLOOKUP($A4891,[1]Sitios!$A:$G,6,FALSE)</f>
        <v>Punta María</v>
      </c>
      <c r="E4891" t="s">
        <v>985</v>
      </c>
      <c r="F4891">
        <v>4</v>
      </c>
      <c r="G4891" s="69">
        <v>41696</v>
      </c>
      <c r="H4891" s="42">
        <v>2014</v>
      </c>
      <c r="I4891" s="1" t="s">
        <v>1424</v>
      </c>
      <c r="K4891" s="66">
        <v>6</v>
      </c>
      <c r="L4891" t="str">
        <f t="shared" si="514"/>
        <v>Somero</v>
      </c>
      <c r="M4891" s="2" t="s">
        <v>1064</v>
      </c>
      <c r="N4891" t="str">
        <f>VLOOKUP(M4891,spp!A:B,2,FALSE)</f>
        <v>Zanclus cornutus</v>
      </c>
      <c r="O4891">
        <f t="shared" si="513"/>
        <v>1</v>
      </c>
      <c r="R4891">
        <v>1</v>
      </c>
      <c r="AJ4891">
        <f>VLOOKUP(M4891,spp!A:C,3,FALSE)</f>
        <v>1.47E-2</v>
      </c>
      <c r="AK4891">
        <f>VLOOKUP(M4891,spp!A:D,4,FALSE)</f>
        <v>3</v>
      </c>
      <c r="AL4891">
        <f t="shared" si="515"/>
        <v>28.7109375</v>
      </c>
      <c r="AM4891">
        <f t="shared" si="516"/>
        <v>0.7177734375</v>
      </c>
      <c r="AN4891">
        <f t="shared" si="517"/>
        <v>7.177734375</v>
      </c>
      <c r="AO4891">
        <f t="shared" si="518"/>
        <v>7.1777343749999997E-3</v>
      </c>
      <c r="AP4891">
        <f t="shared" si="519"/>
        <v>0.02</v>
      </c>
      <c r="AQ4891">
        <f>VLOOKUP(M4891,spp!A:H,8,FALSE)</f>
        <v>2.9</v>
      </c>
      <c r="AR4891" t="str">
        <f>VLOOKUP(M4891,spp!A:K,10,FALSE)</f>
        <v>Herbívoro</v>
      </c>
      <c r="AS4891" t="str">
        <f>VLOOKUP(M4891,spp!A:L,12,FALSE)</f>
        <v>NE</v>
      </c>
    </row>
    <row r="4892" spans="1:45" x14ac:dyDescent="0.3">
      <c r="A4892">
        <v>50</v>
      </c>
      <c r="B4892" t="str">
        <f>VLOOKUP($A4892,[1]Sitios!$A:$G,4,FALSE)</f>
        <v>ACMIC</v>
      </c>
      <c r="C4892" t="str">
        <f>VLOOKUP($A4892,[1]Sitios!$A:$G,5,FALSE)</f>
        <v>Isla del Coco</v>
      </c>
      <c r="D4892" s="2" t="str">
        <f>VLOOKUP($A4892,[1]Sitios!$A:$G,6,FALSE)</f>
        <v>Punta María</v>
      </c>
      <c r="E4892" t="s">
        <v>985</v>
      </c>
      <c r="F4892">
        <v>4</v>
      </c>
      <c r="G4892" s="69">
        <v>41696</v>
      </c>
      <c r="H4892" s="42">
        <v>2014</v>
      </c>
      <c r="I4892" s="1" t="s">
        <v>1424</v>
      </c>
      <c r="K4892" s="66">
        <v>6</v>
      </c>
      <c r="L4892" t="str">
        <f t="shared" si="514"/>
        <v>Somero</v>
      </c>
      <c r="M4892" s="2" t="s">
        <v>1037</v>
      </c>
      <c r="N4892" t="str">
        <f>VLOOKUP(M4892,spp!A:B,2,FALSE)</f>
        <v>Prionurus laticlavius</v>
      </c>
      <c r="O4892">
        <f t="shared" ref="O4892:O4955" si="520">+SUM(P4892:AF4892)</f>
        <v>1</v>
      </c>
      <c r="T4892">
        <v>1</v>
      </c>
      <c r="AJ4892" t="str">
        <f>VLOOKUP(M4892,spp!A:C,3,FALSE)</f>
        <v>0.19800000000000001</v>
      </c>
      <c r="AK4892">
        <f>VLOOKUP(M4892,spp!A:D,4,FALSE)</f>
        <v>2.504</v>
      </c>
      <c r="AL4892">
        <f t="shared" si="515"/>
        <v>626.76822624524254</v>
      </c>
      <c r="AM4892">
        <f t="shared" si="516"/>
        <v>15.669205656131064</v>
      </c>
      <c r="AN4892">
        <f t="shared" si="517"/>
        <v>156.69205656131064</v>
      </c>
      <c r="AO4892">
        <f t="shared" si="518"/>
        <v>0.15669205656131063</v>
      </c>
      <c r="AP4892">
        <f t="shared" si="519"/>
        <v>0.02</v>
      </c>
      <c r="AQ4892">
        <f>VLOOKUP(M4892,spp!A:H,8,FALSE)</f>
        <v>2.7</v>
      </c>
      <c r="AR4892" t="str">
        <f>VLOOKUP(M4892,spp!A:K,10,FALSE)</f>
        <v>Herbívoro</v>
      </c>
      <c r="AS4892" t="str">
        <f>VLOOKUP(M4892,spp!A:L,12,FALSE)</f>
        <v>LC</v>
      </c>
    </row>
    <row r="4893" spans="1:45" x14ac:dyDescent="0.3">
      <c r="A4893">
        <v>50</v>
      </c>
      <c r="B4893" t="str">
        <f>VLOOKUP($A4893,[1]Sitios!$A:$G,4,FALSE)</f>
        <v>ACMIC</v>
      </c>
      <c r="C4893" t="str">
        <f>VLOOKUP($A4893,[1]Sitios!$A:$G,5,FALSE)</f>
        <v>Isla del Coco</v>
      </c>
      <c r="D4893" s="2" t="str">
        <f>VLOOKUP($A4893,[1]Sitios!$A:$G,6,FALSE)</f>
        <v>Punta María</v>
      </c>
      <c r="E4893" t="s">
        <v>985</v>
      </c>
      <c r="F4893">
        <v>4</v>
      </c>
      <c r="G4893" s="69">
        <v>41696</v>
      </c>
      <c r="H4893" s="42">
        <v>2014</v>
      </c>
      <c r="I4893" s="1" t="s">
        <v>1424</v>
      </c>
      <c r="K4893" s="66">
        <v>6</v>
      </c>
      <c r="L4893" t="str">
        <f t="shared" si="514"/>
        <v>Somero</v>
      </c>
      <c r="M4893" s="2" t="s">
        <v>1141</v>
      </c>
      <c r="N4893" t="str">
        <f>VLOOKUP(M4893,spp!A:B,2,FALSE)</f>
        <v>Halichoeres discolor</v>
      </c>
      <c r="O4893">
        <f t="shared" si="520"/>
        <v>3</v>
      </c>
      <c r="Q4893">
        <v>3</v>
      </c>
      <c r="AJ4893">
        <f>VLOOKUP(M4893,spp!A:C,3,FALSE)</f>
        <v>0.01</v>
      </c>
      <c r="AK4893">
        <f>VLOOKUP(M4893,spp!A:D,4,FALSE)</f>
        <v>3.04</v>
      </c>
      <c r="AL4893">
        <f t="shared" si="515"/>
        <v>13.718527413071152</v>
      </c>
      <c r="AM4893">
        <f t="shared" si="516"/>
        <v>0.34296318532677883</v>
      </c>
      <c r="AN4893">
        <f t="shared" si="517"/>
        <v>3.4296318532677885</v>
      </c>
      <c r="AO4893">
        <f t="shared" si="518"/>
        <v>3.4296318532677887E-3</v>
      </c>
      <c r="AP4893">
        <f t="shared" si="519"/>
        <v>0.06</v>
      </c>
      <c r="AQ4893">
        <f>VLOOKUP(M4893,spp!A:H,8,FALSE)</f>
        <v>3.4</v>
      </c>
      <c r="AR4893" t="str">
        <f>VLOOKUP(M4893,spp!A:K,10,FALSE)</f>
        <v>Depredador</v>
      </c>
      <c r="AS4893" t="str">
        <f>VLOOKUP(M4893,spp!A:L,12,FALSE)</f>
        <v>VU</v>
      </c>
    </row>
    <row r="4894" spans="1:45" x14ac:dyDescent="0.3">
      <c r="A4894">
        <v>50</v>
      </c>
      <c r="B4894" t="str">
        <f>VLOOKUP($A4894,[1]Sitios!$A:$G,4,FALSE)</f>
        <v>ACMIC</v>
      </c>
      <c r="C4894" t="str">
        <f>VLOOKUP($A4894,[1]Sitios!$A:$G,5,FALSE)</f>
        <v>Isla del Coco</v>
      </c>
      <c r="D4894" s="2" t="str">
        <f>VLOOKUP($A4894,[1]Sitios!$A:$G,6,FALSE)</f>
        <v>Punta María</v>
      </c>
      <c r="E4894" t="s">
        <v>985</v>
      </c>
      <c r="F4894">
        <v>4</v>
      </c>
      <c r="G4894" s="69">
        <v>41696</v>
      </c>
      <c r="H4894" s="42">
        <v>2014</v>
      </c>
      <c r="I4894" s="1" t="s">
        <v>1424</v>
      </c>
      <c r="K4894" s="66">
        <v>6</v>
      </c>
      <c r="L4894" t="str">
        <f t="shared" si="514"/>
        <v>Somero</v>
      </c>
      <c r="M4894" s="2" t="s">
        <v>1022</v>
      </c>
      <c r="N4894" t="str">
        <f>VLOOKUP(M4894,spp!A:B,2,FALSE)</f>
        <v>Epinephelus labriformis</v>
      </c>
      <c r="O4894">
        <f t="shared" si="520"/>
        <v>2</v>
      </c>
      <c r="T4894">
        <v>2</v>
      </c>
      <c r="AJ4894">
        <f>VLOOKUP(M4894,spp!A:C,3,FALSE)</f>
        <v>3</v>
      </c>
      <c r="AK4894">
        <f>VLOOKUP(M4894,spp!A:D,4,FALSE)</f>
        <v>2.9</v>
      </c>
      <c r="AL4894">
        <f t="shared" si="515"/>
        <v>67948.093469783897</v>
      </c>
      <c r="AM4894">
        <f t="shared" si="516"/>
        <v>1698.7023367445975</v>
      </c>
      <c r="AN4894">
        <f t="shared" si="517"/>
        <v>16987.023367445974</v>
      </c>
      <c r="AO4894">
        <f t="shared" si="518"/>
        <v>16.987023367445975</v>
      </c>
      <c r="AP4894">
        <f t="shared" si="519"/>
        <v>0.04</v>
      </c>
      <c r="AQ4894">
        <f>VLOOKUP(M4894,spp!A:H,8,FALSE)</f>
        <v>4</v>
      </c>
      <c r="AR4894" t="str">
        <f>VLOOKUP(M4894,spp!A:K,10,FALSE)</f>
        <v>Depredador Tope</v>
      </c>
      <c r="AS4894" t="str">
        <f>VLOOKUP(M4894,spp!A:L,12,FALSE)</f>
        <v>LC</v>
      </c>
    </row>
    <row r="4895" spans="1:45" x14ac:dyDescent="0.3">
      <c r="A4895">
        <v>50</v>
      </c>
      <c r="B4895" t="str">
        <f>VLOOKUP($A4895,[1]Sitios!$A:$G,4,FALSE)</f>
        <v>ACMIC</v>
      </c>
      <c r="C4895" t="str">
        <f>VLOOKUP($A4895,[1]Sitios!$A:$G,5,FALSE)</f>
        <v>Isla del Coco</v>
      </c>
      <c r="D4895" s="2" t="str">
        <f>VLOOKUP($A4895,[1]Sitios!$A:$G,6,FALSE)</f>
        <v>Punta María</v>
      </c>
      <c r="E4895" t="s">
        <v>985</v>
      </c>
      <c r="F4895">
        <v>4</v>
      </c>
      <c r="G4895" s="69">
        <v>41696</v>
      </c>
      <c r="H4895" s="42">
        <v>2014</v>
      </c>
      <c r="I4895" s="1" t="s">
        <v>1424</v>
      </c>
      <c r="K4895" s="66">
        <v>6</v>
      </c>
      <c r="L4895" t="str">
        <f t="shared" si="514"/>
        <v>Somero</v>
      </c>
      <c r="M4895" s="2" t="s">
        <v>1026</v>
      </c>
      <c r="N4895" t="str">
        <f>VLOOKUP(M4895,spp!A:B,2,FALSE)</f>
        <v>Microspathodon dorsalis</v>
      </c>
      <c r="O4895">
        <f t="shared" si="520"/>
        <v>1</v>
      </c>
      <c r="T4895">
        <v>1</v>
      </c>
      <c r="AJ4895">
        <f>VLOOKUP(M4895,spp!A:C,3,FALSE)</f>
        <v>2</v>
      </c>
      <c r="AK4895">
        <f>VLOOKUP(M4895,spp!A:D,4,FALSE)</f>
        <v>3</v>
      </c>
      <c r="AL4895">
        <f t="shared" si="515"/>
        <v>31250</v>
      </c>
      <c r="AM4895">
        <f t="shared" si="516"/>
        <v>781.25</v>
      </c>
      <c r="AN4895">
        <f t="shared" si="517"/>
        <v>7812.5</v>
      </c>
      <c r="AO4895">
        <f t="shared" si="518"/>
        <v>7.8125</v>
      </c>
      <c r="AP4895">
        <f t="shared" si="519"/>
        <v>0.02</v>
      </c>
      <c r="AQ4895">
        <f>VLOOKUP(M4895,spp!A:H,8,FALSE)</f>
        <v>2.1</v>
      </c>
      <c r="AR4895" t="str">
        <f>VLOOKUP(M4895,spp!A:K,10,FALSE)</f>
        <v>Herbívoro</v>
      </c>
      <c r="AS4895" t="str">
        <f>VLOOKUP(M4895,spp!A:L,12,FALSE)</f>
        <v>LC</v>
      </c>
    </row>
    <row r="4896" spans="1:45" x14ac:dyDescent="0.3">
      <c r="A4896">
        <v>41</v>
      </c>
      <c r="B4896" s="2" t="s">
        <v>1176</v>
      </c>
      <c r="C4896" s="2" t="s">
        <v>1177</v>
      </c>
      <c r="D4896" s="2" t="s">
        <v>1333</v>
      </c>
      <c r="E4896" s="2" t="s">
        <v>1432</v>
      </c>
      <c r="F4896">
        <v>1</v>
      </c>
      <c r="G4896" s="1">
        <v>41695</v>
      </c>
      <c r="H4896" s="61">
        <v>2014</v>
      </c>
      <c r="I4896" s="5" t="s">
        <v>1433</v>
      </c>
      <c r="J4896" s="1">
        <v>41763</v>
      </c>
      <c r="K4896" s="66">
        <v>9</v>
      </c>
      <c r="L4896" s="37" t="str">
        <f t="shared" si="514"/>
        <v>Profundo</v>
      </c>
      <c r="M4896" s="2" t="s">
        <v>1047</v>
      </c>
      <c r="N4896" t="str">
        <f>VLOOKUP(M4896,[2]spp!A:B,2,FALSE)</f>
        <v>Scarus rubroviolaceus</v>
      </c>
      <c r="O4896">
        <f t="shared" si="520"/>
        <v>1</v>
      </c>
      <c r="T4896">
        <v>1</v>
      </c>
      <c r="AJ4896">
        <f>VLOOKUP(M4896,spp!A:C,3,FALSE)</f>
        <v>1</v>
      </c>
      <c r="AK4896">
        <f>VLOOKUP(M4896,spp!A:D,4,FALSE)</f>
        <v>3.109</v>
      </c>
      <c r="AL4896">
        <f t="shared" si="515"/>
        <v>22191.951110203983</v>
      </c>
      <c r="AM4896">
        <f t="shared" si="516"/>
        <v>554.79877775509954</v>
      </c>
      <c r="AN4896">
        <f t="shared" si="517"/>
        <v>5547.9877775509958</v>
      </c>
      <c r="AO4896">
        <f t="shared" si="518"/>
        <v>5.547987777550996</v>
      </c>
      <c r="AP4896">
        <f t="shared" si="519"/>
        <v>0.02</v>
      </c>
      <c r="AQ4896">
        <f>VLOOKUP(M4896,spp!A:H,8,FALSE)</f>
        <v>2</v>
      </c>
      <c r="AR4896" t="str">
        <f>VLOOKUP(M4896,spp!A:K,10,FALSE)</f>
        <v>Herbívoro</v>
      </c>
      <c r="AS4896" t="str">
        <f>VLOOKUP(M4896,spp!A:L,12,FALSE)</f>
        <v>LC</v>
      </c>
    </row>
    <row r="4897" spans="1:45" x14ac:dyDescent="0.3">
      <c r="A4897">
        <v>41</v>
      </c>
      <c r="B4897" s="2" t="s">
        <v>1176</v>
      </c>
      <c r="C4897" s="2" t="s">
        <v>1177</v>
      </c>
      <c r="D4897" s="2" t="s">
        <v>1333</v>
      </c>
      <c r="E4897" s="2" t="s">
        <v>1432</v>
      </c>
      <c r="F4897">
        <v>1</v>
      </c>
      <c r="G4897" s="1">
        <v>41695</v>
      </c>
      <c r="H4897" s="61">
        <v>2014</v>
      </c>
      <c r="I4897" s="5" t="s">
        <v>1433</v>
      </c>
      <c r="J4897" s="1">
        <v>41763</v>
      </c>
      <c r="K4897" s="66">
        <v>9</v>
      </c>
      <c r="L4897" t="str">
        <f t="shared" si="514"/>
        <v>Profundo</v>
      </c>
      <c r="M4897" s="2" t="s">
        <v>1037</v>
      </c>
      <c r="N4897" t="str">
        <f>VLOOKUP(M4897,[2]spp!A:B,2,FALSE)</f>
        <v>Prionurus laticlavius</v>
      </c>
      <c r="O4897">
        <f t="shared" si="520"/>
        <v>3</v>
      </c>
      <c r="T4897">
        <v>3</v>
      </c>
      <c r="AJ4897" t="str">
        <f>VLOOKUP(M4897,spp!A:C,3,FALSE)</f>
        <v>0.19800000000000001</v>
      </c>
      <c r="AK4897">
        <f>VLOOKUP(M4897,spp!A:D,4,FALSE)</f>
        <v>2.504</v>
      </c>
      <c r="AL4897">
        <f t="shared" si="515"/>
        <v>1880.3046787357275</v>
      </c>
      <c r="AM4897">
        <f t="shared" si="516"/>
        <v>47.007616968393187</v>
      </c>
      <c r="AN4897">
        <f t="shared" si="517"/>
        <v>470.07616968393188</v>
      </c>
      <c r="AO4897">
        <f t="shared" si="518"/>
        <v>0.4700761696839319</v>
      </c>
      <c r="AP4897">
        <f t="shared" si="519"/>
        <v>0.06</v>
      </c>
      <c r="AQ4897">
        <f>VLOOKUP(M4897,spp!A:H,8,FALSE)</f>
        <v>2.7</v>
      </c>
      <c r="AR4897" t="str">
        <f>VLOOKUP(M4897,spp!A:K,10,FALSE)</f>
        <v>Herbívoro</v>
      </c>
      <c r="AS4897" t="str">
        <f>VLOOKUP(M4897,spp!A:L,12,FALSE)</f>
        <v>LC</v>
      </c>
    </row>
    <row r="4898" spans="1:45" x14ac:dyDescent="0.3">
      <c r="A4898">
        <v>41</v>
      </c>
      <c r="B4898" s="2" t="s">
        <v>1176</v>
      </c>
      <c r="C4898" s="2" t="s">
        <v>1177</v>
      </c>
      <c r="D4898" s="2" t="s">
        <v>1333</v>
      </c>
      <c r="E4898" s="2" t="s">
        <v>1432</v>
      </c>
      <c r="F4898">
        <v>1</v>
      </c>
      <c r="G4898" s="1">
        <v>41695</v>
      </c>
      <c r="H4898" s="61">
        <v>2014</v>
      </c>
      <c r="I4898" s="5" t="s">
        <v>1433</v>
      </c>
      <c r="J4898" s="1">
        <v>41763</v>
      </c>
      <c r="K4898" s="66">
        <v>9</v>
      </c>
      <c r="L4898" t="str">
        <f t="shared" si="514"/>
        <v>Profundo</v>
      </c>
      <c r="M4898" s="2" t="s">
        <v>1078</v>
      </c>
      <c r="N4898" t="str">
        <f>VLOOKUP(M4898,[2]spp!A:B,2,FALSE)</f>
        <v>Lutjanus viridis</v>
      </c>
      <c r="O4898">
        <f t="shared" si="520"/>
        <v>24</v>
      </c>
      <c r="T4898">
        <v>24</v>
      </c>
      <c r="AJ4898">
        <f>VLOOKUP(M4898,spp!A:C,3,FALSE)</f>
        <v>1.67E-2</v>
      </c>
      <c r="AK4898">
        <f>VLOOKUP(M4898,spp!A:D,4,FALSE)</f>
        <v>2</v>
      </c>
      <c r="AL4898">
        <f t="shared" si="515"/>
        <v>250.5</v>
      </c>
      <c r="AM4898">
        <f t="shared" si="516"/>
        <v>6.2625000000000002</v>
      </c>
      <c r="AN4898">
        <f t="shared" si="517"/>
        <v>62.625</v>
      </c>
      <c r="AO4898">
        <f t="shared" si="518"/>
        <v>6.2625E-2</v>
      </c>
      <c r="AP4898">
        <f t="shared" si="519"/>
        <v>0.48</v>
      </c>
      <c r="AQ4898">
        <f>VLOOKUP(M4898,spp!A:H,8,FALSE)</f>
        <v>4.2</v>
      </c>
      <c r="AR4898" t="str">
        <f>VLOOKUP(M4898,spp!A:K,10,FALSE)</f>
        <v>Depredador Tope</v>
      </c>
      <c r="AS4898" t="str">
        <f>VLOOKUP(M4898,spp!A:L,12,FALSE)</f>
        <v>LC</v>
      </c>
    </row>
    <row r="4899" spans="1:45" x14ac:dyDescent="0.3">
      <c r="A4899">
        <v>41</v>
      </c>
      <c r="B4899" s="2" t="s">
        <v>1176</v>
      </c>
      <c r="C4899" s="2" t="s">
        <v>1177</v>
      </c>
      <c r="D4899" s="2" t="s">
        <v>1333</v>
      </c>
      <c r="E4899" s="2" t="s">
        <v>1432</v>
      </c>
      <c r="F4899">
        <v>1</v>
      </c>
      <c r="G4899" s="1">
        <v>41695</v>
      </c>
      <c r="H4899" s="61">
        <v>2014</v>
      </c>
      <c r="I4899" s="5" t="s">
        <v>1433</v>
      </c>
      <c r="J4899" s="1">
        <v>41763</v>
      </c>
      <c r="K4899" s="66">
        <v>9</v>
      </c>
      <c r="L4899" t="str">
        <f t="shared" si="514"/>
        <v>Profundo</v>
      </c>
      <c r="M4899" s="2" t="s">
        <v>1068</v>
      </c>
      <c r="N4899" t="str">
        <f>VLOOKUP(M4899,[2]spp!A:B,2,FALSE)</f>
        <v>Myripristis berndti</v>
      </c>
      <c r="O4899">
        <f t="shared" si="520"/>
        <v>1</v>
      </c>
      <c r="S4899">
        <v>1</v>
      </c>
      <c r="AJ4899">
        <f>VLOOKUP(M4899,spp!A:C,3,FALSE)</f>
        <v>2.4E-2</v>
      </c>
      <c r="AK4899">
        <f>VLOOKUP(M4899,spp!A:D,4,FALSE)</f>
        <v>3.02</v>
      </c>
      <c r="AL4899">
        <f t="shared" si="515"/>
        <v>136.20283544893087</v>
      </c>
      <c r="AM4899">
        <f t="shared" si="516"/>
        <v>3.4050708862232719</v>
      </c>
      <c r="AN4899">
        <f t="shared" si="517"/>
        <v>34.050708862232717</v>
      </c>
      <c r="AO4899">
        <f t="shared" si="518"/>
        <v>3.4050708862232715E-2</v>
      </c>
      <c r="AP4899">
        <f t="shared" si="519"/>
        <v>0.02</v>
      </c>
      <c r="AQ4899">
        <f>VLOOKUP(M4899,spp!A:H,8,FALSE)</f>
        <v>3.7</v>
      </c>
      <c r="AR4899" t="str">
        <f>VLOOKUP(M4899,spp!A:K,10,FALSE)</f>
        <v>Planctívoro</v>
      </c>
      <c r="AS4899" t="str">
        <f>VLOOKUP(M4899,spp!A:L,12,FALSE)</f>
        <v>NE</v>
      </c>
    </row>
    <row r="4900" spans="1:45" x14ac:dyDescent="0.3">
      <c r="A4900">
        <v>41</v>
      </c>
      <c r="B4900" s="2" t="s">
        <v>1176</v>
      </c>
      <c r="C4900" s="2" t="s">
        <v>1177</v>
      </c>
      <c r="D4900" s="2" t="s">
        <v>1333</v>
      </c>
      <c r="E4900" s="2" t="s">
        <v>1432</v>
      </c>
      <c r="F4900">
        <v>1</v>
      </c>
      <c r="G4900" s="1">
        <v>41695</v>
      </c>
      <c r="H4900" s="61">
        <v>2014</v>
      </c>
      <c r="I4900" s="5" t="s">
        <v>1433</v>
      </c>
      <c r="J4900" s="1">
        <v>41763</v>
      </c>
      <c r="K4900" s="66">
        <v>9</v>
      </c>
      <c r="L4900" t="str">
        <f t="shared" si="514"/>
        <v>Profundo</v>
      </c>
      <c r="M4900" s="2" t="s">
        <v>1194</v>
      </c>
      <c r="N4900" t="str">
        <f>VLOOKUP(M4900,[2]spp!A:B,2,FALSE)</f>
        <v>Stegastes arcifrons</v>
      </c>
      <c r="O4900">
        <f t="shared" si="520"/>
        <v>25</v>
      </c>
      <c r="R4900">
        <v>25</v>
      </c>
      <c r="AJ4900">
        <f>VLOOKUP(M4900,spp!A:C,3,FALSE)</f>
        <v>3.49E-2</v>
      </c>
      <c r="AK4900">
        <f>VLOOKUP(M4900,spp!A:D,4,FALSE)</f>
        <v>2</v>
      </c>
      <c r="AL4900">
        <f t="shared" si="515"/>
        <v>136.328125</v>
      </c>
      <c r="AM4900">
        <f t="shared" si="516"/>
        <v>3.408203125</v>
      </c>
      <c r="AN4900">
        <f t="shared" si="517"/>
        <v>34.08203125</v>
      </c>
      <c r="AO4900">
        <f t="shared" si="518"/>
        <v>3.4082031249999999E-2</v>
      </c>
      <c r="AP4900">
        <f t="shared" si="519"/>
        <v>0.5</v>
      </c>
      <c r="AQ4900">
        <f>VLOOKUP(M4900,spp!A:H,8,FALSE)</f>
        <v>2.97</v>
      </c>
      <c r="AR4900" t="str">
        <f>VLOOKUP(M4900,spp!A:K,10,FALSE)</f>
        <v>Herbívoro</v>
      </c>
      <c r="AS4900" t="str">
        <f>VLOOKUP(M4900,spp!A:L,12,FALSE)</f>
        <v>LC</v>
      </c>
    </row>
    <row r="4901" spans="1:45" x14ac:dyDescent="0.3">
      <c r="A4901">
        <v>41</v>
      </c>
      <c r="B4901" s="2" t="s">
        <v>1176</v>
      </c>
      <c r="C4901" s="2" t="s">
        <v>1177</v>
      </c>
      <c r="D4901" s="2" t="s">
        <v>1333</v>
      </c>
      <c r="E4901" s="2" t="s">
        <v>1432</v>
      </c>
      <c r="F4901">
        <v>1</v>
      </c>
      <c r="G4901" s="1">
        <v>41695</v>
      </c>
      <c r="H4901" s="61">
        <v>2014</v>
      </c>
      <c r="I4901" s="5" t="s">
        <v>1433</v>
      </c>
      <c r="J4901" s="1">
        <v>41763</v>
      </c>
      <c r="K4901" s="66">
        <v>9</v>
      </c>
      <c r="L4901" t="str">
        <f t="shared" si="514"/>
        <v>Profundo</v>
      </c>
      <c r="M4901" s="2" t="s">
        <v>1080</v>
      </c>
      <c r="N4901" t="str">
        <f>VLOOKUP(M4901,[2]spp!A:B,2,FALSE)</f>
        <v>Aulostomus chinensis</v>
      </c>
      <c r="O4901">
        <f t="shared" si="520"/>
        <v>2</v>
      </c>
      <c r="U4901">
        <v>2</v>
      </c>
      <c r="AJ4901">
        <f>VLOOKUP(M4901,spp!A:C,3,FALSE)</f>
        <v>2</v>
      </c>
      <c r="AK4901">
        <f>VLOOKUP(M4901,spp!A:D,4,FALSE)</f>
        <v>3</v>
      </c>
      <c r="AL4901">
        <f t="shared" si="515"/>
        <v>171500</v>
      </c>
      <c r="AM4901">
        <f t="shared" si="516"/>
        <v>4287.5</v>
      </c>
      <c r="AN4901">
        <f t="shared" si="517"/>
        <v>42875</v>
      </c>
      <c r="AO4901">
        <f t="shared" si="518"/>
        <v>42.875</v>
      </c>
      <c r="AP4901">
        <f t="shared" si="519"/>
        <v>0.04</v>
      </c>
      <c r="AQ4901">
        <f>VLOOKUP(M4901,spp!A:H,8,FALSE)</f>
        <v>3.9</v>
      </c>
      <c r="AR4901" t="str">
        <f>VLOOKUP(M4901,spp!A:K,10,FALSE)</f>
        <v>Depredador</v>
      </c>
      <c r="AS4901" t="str">
        <f>VLOOKUP(M4901,spp!A:L,12,FALSE)</f>
        <v>NE</v>
      </c>
    </row>
    <row r="4902" spans="1:45" x14ac:dyDescent="0.3">
      <c r="A4902">
        <v>41</v>
      </c>
      <c r="B4902" s="2" t="s">
        <v>1176</v>
      </c>
      <c r="C4902" s="2" t="s">
        <v>1177</v>
      </c>
      <c r="D4902" s="2" t="s">
        <v>1333</v>
      </c>
      <c r="E4902" s="2" t="s">
        <v>1432</v>
      </c>
      <c r="F4902">
        <v>1</v>
      </c>
      <c r="G4902" s="1">
        <v>41695</v>
      </c>
      <c r="H4902" s="61">
        <v>2014</v>
      </c>
      <c r="I4902" s="5" t="s">
        <v>1433</v>
      </c>
      <c r="J4902" s="1">
        <v>41763</v>
      </c>
      <c r="K4902" s="66">
        <v>9</v>
      </c>
      <c r="L4902" t="str">
        <f t="shared" ref="L4902:L4965" si="521">IF(K4902&gt;6,"Profundo","Somero")</f>
        <v>Profundo</v>
      </c>
      <c r="M4902" s="2" t="s">
        <v>1042</v>
      </c>
      <c r="N4902" t="str">
        <f>VLOOKUP(M4902,[2]spp!A:B,2,FALSE)</f>
        <v>Bodianus diplotaenia</v>
      </c>
      <c r="O4902">
        <f t="shared" si="520"/>
        <v>1</v>
      </c>
      <c r="S4902">
        <v>1</v>
      </c>
      <c r="AJ4902">
        <f>VLOOKUP(M4902,spp!A:C,3,FALSE)</f>
        <v>2.01E-2</v>
      </c>
      <c r="AK4902">
        <f>VLOOKUP(M4902,spp!A:D,4,FALSE)</f>
        <v>2</v>
      </c>
      <c r="AL4902">
        <f t="shared" si="515"/>
        <v>6.1556249999999997</v>
      </c>
      <c r="AM4902">
        <f t="shared" si="516"/>
        <v>0.153890625</v>
      </c>
      <c r="AN4902">
        <f t="shared" si="517"/>
        <v>1.5389062500000001</v>
      </c>
      <c r="AO4902">
        <f t="shared" si="518"/>
        <v>1.5389062500000001E-3</v>
      </c>
      <c r="AP4902">
        <f t="shared" si="519"/>
        <v>0.02</v>
      </c>
      <c r="AQ4902">
        <f>VLOOKUP(M4902,spp!A:H,8,FALSE)</f>
        <v>3.4</v>
      </c>
      <c r="AR4902" t="str">
        <f>VLOOKUP(M4902,spp!A:K,10,FALSE)</f>
        <v>Depredador</v>
      </c>
      <c r="AS4902" t="str">
        <f>VLOOKUP(M4902,spp!A:L,12,FALSE)</f>
        <v>LC</v>
      </c>
    </row>
    <row r="4903" spans="1:45" x14ac:dyDescent="0.3">
      <c r="A4903">
        <v>41</v>
      </c>
      <c r="B4903" s="2" t="s">
        <v>1176</v>
      </c>
      <c r="C4903" s="2" t="s">
        <v>1177</v>
      </c>
      <c r="D4903" s="2" t="s">
        <v>1333</v>
      </c>
      <c r="E4903" s="2" t="s">
        <v>1432</v>
      </c>
      <c r="F4903">
        <v>1</v>
      </c>
      <c r="G4903" s="1">
        <v>41695</v>
      </c>
      <c r="H4903" s="61">
        <v>2014</v>
      </c>
      <c r="I4903" s="5" t="s">
        <v>1433</v>
      </c>
      <c r="J4903" s="1">
        <v>41763</v>
      </c>
      <c r="K4903" s="66">
        <v>9</v>
      </c>
      <c r="L4903" t="str">
        <f t="shared" si="521"/>
        <v>Profundo</v>
      </c>
      <c r="M4903" s="2" t="s">
        <v>1081</v>
      </c>
      <c r="N4903" t="str">
        <f>VLOOKUP(M4903,[2]spp!A:B,2,FALSE)</f>
        <v>Triaenodon obesus</v>
      </c>
      <c r="O4903">
        <f t="shared" si="520"/>
        <v>1</v>
      </c>
      <c r="AC4903">
        <v>1</v>
      </c>
      <c r="AJ4903">
        <f>VLOOKUP(M4903,spp!A:C,3,FALSE)</f>
        <v>1.5E-3</v>
      </c>
      <c r="AK4903">
        <f>VLOOKUP(M4903,spp!A:D,4,FALSE)</f>
        <v>3</v>
      </c>
      <c r="AL4903">
        <f t="shared" ref="AL4903:AL4966" si="522">((AJ4903*$P$2^AK4903)*P4903)+((AJ4903*$Q$2^AK4903)*Q4903)+((AJ4903*$R$2^AK4903)*R4903)+((AJ4903*$S$2^AK4903)*S4903)+((AJ4903*$T$2^AK4903)*T4903)+((AJ4903*$U$2^AK4903)*U4903)+((AJ4903*$V$2^AK4903)*V4903)+((AJ4903*$W$2^AK4903)*W4903)+((AJ4903*$X$2^AK4903)*X4903)+((AJ4903*$Y$2^AK4903)*Y4903)+((AJ4903*$Z$2^AK4903)*Z4903)+((AJ4903*$AA$2^AK4903)*AA4903)+((AJ4903*$AB$2^AK4903)*AB4903)+ ((AJ4903*$AC$2^AK4903)*AC4903)+((AJ4903*$AD$2^AK4903)*AD4903)+((AJ4903*$AE$2^AK4903)*AE4903)+((AJ4903*$AF$2^AK4903)*AF4903)+((AJ4903*$AG$2^AK4903)*AG4903)+((AJ4903*$AH$2^AK4903)*AH4903)</f>
        <v>3899.4140625</v>
      </c>
      <c r="AM4903">
        <f t="shared" ref="AM4903:AM4966" si="523">AL4903/40</f>
        <v>97.4853515625</v>
      </c>
      <c r="AN4903">
        <f t="shared" ref="AN4903:AN4966" si="524">AM4903*10</f>
        <v>974.853515625</v>
      </c>
      <c r="AO4903">
        <f t="shared" ref="AO4903:AO4966" si="525">AN4903/1000</f>
        <v>0.974853515625</v>
      </c>
      <c r="AP4903">
        <f t="shared" ref="AP4903:AP4966" si="526">O4903/$C$1</f>
        <v>0.02</v>
      </c>
      <c r="AQ4903">
        <f>VLOOKUP(M4903,spp!A:H,8,FALSE)</f>
        <v>4.2</v>
      </c>
      <c r="AR4903" t="str">
        <f>VLOOKUP(M4903,spp!A:K,10,FALSE)</f>
        <v>Depredador Tope</v>
      </c>
      <c r="AS4903" t="str">
        <f>VLOOKUP(M4903,spp!A:L,12,FALSE)</f>
        <v>NT</v>
      </c>
    </row>
    <row r="4904" spans="1:45" x14ac:dyDescent="0.3">
      <c r="A4904">
        <v>41</v>
      </c>
      <c r="B4904" s="2" t="s">
        <v>1176</v>
      </c>
      <c r="C4904" s="2" t="s">
        <v>1177</v>
      </c>
      <c r="D4904" s="2" t="s">
        <v>1333</v>
      </c>
      <c r="E4904" s="2" t="s">
        <v>1432</v>
      </c>
      <c r="F4904">
        <v>1</v>
      </c>
      <c r="G4904" s="1">
        <v>41695</v>
      </c>
      <c r="H4904" s="61">
        <v>2014</v>
      </c>
      <c r="I4904" s="5" t="s">
        <v>1433</v>
      </c>
      <c r="J4904" s="1">
        <v>41763</v>
      </c>
      <c r="K4904" s="66">
        <v>9</v>
      </c>
      <c r="L4904" t="str">
        <f t="shared" si="521"/>
        <v>Profundo</v>
      </c>
      <c r="M4904" s="2" t="s">
        <v>1040</v>
      </c>
      <c r="N4904" t="str">
        <f>VLOOKUP(M4904,[2]spp!A:B,2,FALSE)</f>
        <v>Sufflamen verres</v>
      </c>
      <c r="O4904">
        <f t="shared" si="520"/>
        <v>1</v>
      </c>
      <c r="S4904">
        <v>1</v>
      </c>
      <c r="AJ4904">
        <f>VLOOKUP(M4904,spp!A:C,3,FALSE)</f>
        <v>2</v>
      </c>
      <c r="AK4904">
        <f>VLOOKUP(M4904,spp!A:D,4,FALSE)</f>
        <v>3</v>
      </c>
      <c r="AL4904">
        <f t="shared" si="522"/>
        <v>10718.75</v>
      </c>
      <c r="AM4904">
        <f t="shared" si="523"/>
        <v>267.96875</v>
      </c>
      <c r="AN4904">
        <f t="shared" si="524"/>
        <v>2679.6875</v>
      </c>
      <c r="AO4904">
        <f t="shared" si="525"/>
        <v>2.6796875</v>
      </c>
      <c r="AP4904">
        <f t="shared" si="526"/>
        <v>0.02</v>
      </c>
      <c r="AQ4904">
        <f>VLOOKUP(M4904,spp!A:H,8,FALSE)</f>
        <v>3.3</v>
      </c>
      <c r="AR4904" t="str">
        <f>VLOOKUP(M4904,spp!A:K,10,FALSE)</f>
        <v>Depredador</v>
      </c>
      <c r="AS4904" t="str">
        <f>VLOOKUP(M4904,spp!A:L,12,FALSE)</f>
        <v>LC</v>
      </c>
    </row>
    <row r="4905" spans="1:45" x14ac:dyDescent="0.3">
      <c r="A4905">
        <v>41</v>
      </c>
      <c r="B4905" s="2" t="s">
        <v>1176</v>
      </c>
      <c r="C4905" s="2" t="s">
        <v>1177</v>
      </c>
      <c r="D4905" s="2" t="s">
        <v>1333</v>
      </c>
      <c r="E4905" s="2" t="s">
        <v>1432</v>
      </c>
      <c r="F4905">
        <v>1</v>
      </c>
      <c r="G4905" s="1">
        <v>41695</v>
      </c>
      <c r="H4905" s="61">
        <v>2014</v>
      </c>
      <c r="I4905" s="5" t="s">
        <v>1433</v>
      </c>
      <c r="J4905" s="1">
        <v>41763</v>
      </c>
      <c r="K4905" s="66">
        <v>9</v>
      </c>
      <c r="L4905" t="str">
        <f t="shared" si="521"/>
        <v>Profundo</v>
      </c>
      <c r="M4905" s="2" t="s">
        <v>1062</v>
      </c>
      <c r="N4905" t="str">
        <f>VLOOKUP(M4905,[2]spp!A:B,2,FALSE)</f>
        <v>Paranthias colonus</v>
      </c>
      <c r="O4905">
        <f t="shared" si="520"/>
        <v>300</v>
      </c>
      <c r="R4905">
        <v>300</v>
      </c>
      <c r="AJ4905">
        <f>VLOOKUP(M4905,spp!A:C,3,FALSE)</f>
        <v>1.485E-2</v>
      </c>
      <c r="AK4905">
        <f>VLOOKUP(M4905,spp!A:D,4,FALSE)</f>
        <v>2</v>
      </c>
      <c r="AL4905">
        <f t="shared" si="522"/>
        <v>696.09375</v>
      </c>
      <c r="AM4905">
        <f t="shared" si="523"/>
        <v>17.40234375</v>
      </c>
      <c r="AN4905">
        <f t="shared" si="524"/>
        <v>174.0234375</v>
      </c>
      <c r="AO4905">
        <f t="shared" si="525"/>
        <v>0.17402343749999999</v>
      </c>
      <c r="AP4905">
        <f t="shared" si="526"/>
        <v>6</v>
      </c>
      <c r="AQ4905">
        <f>VLOOKUP(M4905,spp!A:H,8,FALSE)</f>
        <v>3.8</v>
      </c>
      <c r="AR4905" t="str">
        <f>VLOOKUP(M4905,spp!A:K,10,FALSE)</f>
        <v>Planctívoro</v>
      </c>
      <c r="AS4905" t="str">
        <f>VLOOKUP(M4905,spp!A:L,12,FALSE)</f>
        <v>LC</v>
      </c>
    </row>
    <row r="4906" spans="1:45" x14ac:dyDescent="0.3">
      <c r="A4906">
        <v>41</v>
      </c>
      <c r="B4906" s="2" t="s">
        <v>1176</v>
      </c>
      <c r="C4906" s="2" t="s">
        <v>1177</v>
      </c>
      <c r="D4906" s="2" t="s">
        <v>1333</v>
      </c>
      <c r="E4906" s="2" t="s">
        <v>1432</v>
      </c>
      <c r="F4906">
        <v>1</v>
      </c>
      <c r="G4906" s="1">
        <v>41695</v>
      </c>
      <c r="H4906" s="61">
        <v>2014</v>
      </c>
      <c r="I4906" s="5" t="s">
        <v>1433</v>
      </c>
      <c r="J4906" s="1">
        <v>41763</v>
      </c>
      <c r="K4906" s="66">
        <v>9</v>
      </c>
      <c r="L4906" t="str">
        <f t="shared" si="521"/>
        <v>Profundo</v>
      </c>
      <c r="M4906" s="2" t="s">
        <v>1145</v>
      </c>
      <c r="N4906" t="str">
        <f>VLOOKUP(M4906,[2]spp!A:B,2,FALSE)</f>
        <v>Ctenochaetus marginatus</v>
      </c>
      <c r="O4906">
        <f t="shared" si="520"/>
        <v>1</v>
      </c>
      <c r="T4906">
        <v>1</v>
      </c>
      <c r="AJ4906">
        <f>VLOOKUP(M4906,spp!A:C,3,FALSE)</f>
        <v>0.297619048</v>
      </c>
      <c r="AK4906">
        <f>VLOOKUP(M4906,spp!A:D,4,FALSE)</f>
        <v>3</v>
      </c>
      <c r="AL4906">
        <f t="shared" si="522"/>
        <v>4650.2976250000002</v>
      </c>
      <c r="AM4906">
        <f t="shared" si="523"/>
        <v>116.257440625</v>
      </c>
      <c r="AN4906">
        <f t="shared" si="524"/>
        <v>1162.57440625</v>
      </c>
      <c r="AO4906">
        <f t="shared" si="525"/>
        <v>1.1625744062500001</v>
      </c>
      <c r="AP4906">
        <f t="shared" si="526"/>
        <v>0.02</v>
      </c>
      <c r="AQ4906">
        <f>VLOOKUP(M4906,spp!A:H,8,FALSE)</f>
        <v>2</v>
      </c>
      <c r="AR4906" t="str">
        <f>VLOOKUP(M4906,spp!A:K,10,FALSE)</f>
        <v>Herbívoro</v>
      </c>
      <c r="AS4906" t="str">
        <f>VLOOKUP(M4906,spp!A:L,12,FALSE)</f>
        <v>LC</v>
      </c>
    </row>
    <row r="4907" spans="1:45" x14ac:dyDescent="0.3">
      <c r="A4907">
        <v>41</v>
      </c>
      <c r="B4907" s="2" t="s">
        <v>1176</v>
      </c>
      <c r="C4907" s="2" t="s">
        <v>1177</v>
      </c>
      <c r="D4907" s="2" t="s">
        <v>1333</v>
      </c>
      <c r="E4907" s="2" t="s">
        <v>1432</v>
      </c>
      <c r="F4907">
        <v>1</v>
      </c>
      <c r="G4907" s="1">
        <v>41695</v>
      </c>
      <c r="H4907" s="61">
        <v>2014</v>
      </c>
      <c r="I4907" s="5" t="s">
        <v>1433</v>
      </c>
      <c r="J4907" s="1">
        <v>41763</v>
      </c>
      <c r="K4907" s="66">
        <v>9</v>
      </c>
      <c r="L4907" t="str">
        <f t="shared" si="521"/>
        <v>Profundo</v>
      </c>
      <c r="M4907" s="2" t="s">
        <v>1032</v>
      </c>
      <c r="N4907" t="str">
        <f>VLOOKUP(M4907,[2]spp!A:B,2,FALSE)</f>
        <v>Lutjanus argentiventris</v>
      </c>
      <c r="O4907">
        <f t="shared" si="520"/>
        <v>1</v>
      </c>
      <c r="T4907">
        <v>1</v>
      </c>
      <c r="AJ4907">
        <f>VLOOKUP(M4907,spp!A:C,3,FALSE)</f>
        <v>1</v>
      </c>
      <c r="AK4907">
        <f>VLOOKUP(M4907,spp!A:D,4,FALSE)</f>
        <v>3</v>
      </c>
      <c r="AL4907">
        <f t="shared" si="522"/>
        <v>15625</v>
      </c>
      <c r="AM4907">
        <f t="shared" si="523"/>
        <v>390.625</v>
      </c>
      <c r="AN4907">
        <f t="shared" si="524"/>
        <v>3906.25</v>
      </c>
      <c r="AO4907">
        <f t="shared" si="525"/>
        <v>3.90625</v>
      </c>
      <c r="AP4907">
        <f t="shared" si="526"/>
        <v>0.02</v>
      </c>
      <c r="AQ4907">
        <f>VLOOKUP(M4907,spp!A:H,8,FALSE)</f>
        <v>4</v>
      </c>
      <c r="AR4907" t="str">
        <f>VLOOKUP(M4907,spp!A:K,10,FALSE)</f>
        <v>Depredador Tope</v>
      </c>
      <c r="AS4907" t="str">
        <f>VLOOKUP(M4907,spp!A:L,12,FALSE)</f>
        <v>LC</v>
      </c>
    </row>
    <row r="4908" spans="1:45" x14ac:dyDescent="0.3">
      <c r="A4908">
        <v>41</v>
      </c>
      <c r="B4908" s="2" t="s">
        <v>1176</v>
      </c>
      <c r="C4908" s="2" t="s">
        <v>1177</v>
      </c>
      <c r="D4908" s="2" t="s">
        <v>1333</v>
      </c>
      <c r="E4908" s="2" t="s">
        <v>1432</v>
      </c>
      <c r="F4908">
        <v>1</v>
      </c>
      <c r="G4908" s="1">
        <v>41695</v>
      </c>
      <c r="H4908" s="61">
        <v>2014</v>
      </c>
      <c r="I4908" s="5" t="s">
        <v>1433</v>
      </c>
      <c r="J4908" s="1">
        <v>41763</v>
      </c>
      <c r="K4908" s="66">
        <v>9</v>
      </c>
      <c r="L4908" t="str">
        <f t="shared" si="521"/>
        <v>Profundo</v>
      </c>
      <c r="M4908" s="2" t="s">
        <v>1024</v>
      </c>
      <c r="N4908" t="str">
        <f>VLOOKUP(M4908,[2]spp!A:B,2,FALSE)</f>
        <v>Sargocentron suborbitalis</v>
      </c>
      <c r="O4908">
        <f t="shared" si="520"/>
        <v>3</v>
      </c>
      <c r="R4908">
        <v>3</v>
      </c>
      <c r="AJ4908">
        <f>VLOOKUP(M4908,spp!A:C,3,FALSE)</f>
        <v>2</v>
      </c>
      <c r="AK4908">
        <f>VLOOKUP(M4908,spp!A:D,4,FALSE)</f>
        <v>2.9554</v>
      </c>
      <c r="AL4908">
        <f t="shared" si="522"/>
        <v>10470.29945415668</v>
      </c>
      <c r="AM4908">
        <f t="shared" si="523"/>
        <v>261.75748635391699</v>
      </c>
      <c r="AN4908">
        <f t="shared" si="524"/>
        <v>2617.5748635391701</v>
      </c>
      <c r="AO4908">
        <f t="shared" si="525"/>
        <v>2.6175748635391702</v>
      </c>
      <c r="AP4908">
        <f t="shared" si="526"/>
        <v>0.06</v>
      </c>
      <c r="AQ4908">
        <f>VLOOKUP(M4908,spp!A:H,8,FALSE)</f>
        <v>3.5</v>
      </c>
      <c r="AR4908" t="str">
        <f>VLOOKUP(M4908,spp!A:K,10,FALSE)</f>
        <v>Depredador</v>
      </c>
      <c r="AS4908" t="str">
        <f>VLOOKUP(M4908,spp!A:L,12,FALSE)</f>
        <v>LC</v>
      </c>
    </row>
    <row r="4909" spans="1:45" x14ac:dyDescent="0.3">
      <c r="A4909">
        <v>41</v>
      </c>
      <c r="B4909" s="2" t="s">
        <v>1176</v>
      </c>
      <c r="C4909" s="2" t="s">
        <v>1177</v>
      </c>
      <c r="D4909" s="2" t="s">
        <v>1333</v>
      </c>
      <c r="E4909" s="2" t="s">
        <v>1432</v>
      </c>
      <c r="F4909">
        <v>1</v>
      </c>
      <c r="G4909" s="1">
        <v>41695</v>
      </c>
      <c r="H4909" s="61">
        <v>2014</v>
      </c>
      <c r="I4909" s="5" t="s">
        <v>1433</v>
      </c>
      <c r="J4909" s="1">
        <v>41763</v>
      </c>
      <c r="K4909" s="66">
        <v>9</v>
      </c>
      <c r="L4909" t="str">
        <f t="shared" si="521"/>
        <v>Profundo</v>
      </c>
      <c r="M4909" s="2" t="s">
        <v>1066</v>
      </c>
      <c r="N4909" t="str">
        <f>VLOOKUP(M4909,[2]spp!A:B,2,FALSE)</f>
        <v>Caranx melampygus</v>
      </c>
      <c r="O4909">
        <f t="shared" si="520"/>
        <v>1</v>
      </c>
      <c r="U4909">
        <v>1</v>
      </c>
      <c r="AJ4909">
        <f>VLOOKUP(M4909,spp!A:C,3,FALSE)</f>
        <v>2</v>
      </c>
      <c r="AK4909">
        <f>VLOOKUP(M4909,spp!A:D,4,FALSE)</f>
        <v>2</v>
      </c>
      <c r="AL4909">
        <f t="shared" si="522"/>
        <v>2450</v>
      </c>
      <c r="AM4909">
        <f t="shared" si="523"/>
        <v>61.25</v>
      </c>
      <c r="AN4909">
        <f t="shared" si="524"/>
        <v>612.5</v>
      </c>
      <c r="AO4909">
        <f t="shared" si="525"/>
        <v>0.61250000000000004</v>
      </c>
      <c r="AP4909">
        <f t="shared" si="526"/>
        <v>0.02</v>
      </c>
      <c r="AQ4909">
        <f>VLOOKUP(M4909,spp!A:H,8,FALSE)</f>
        <v>4.5</v>
      </c>
      <c r="AR4909" t="str">
        <f>VLOOKUP(M4909,spp!A:K,10,FALSE)</f>
        <v>Depredador Tope</v>
      </c>
      <c r="AS4909" t="str">
        <f>VLOOKUP(M4909,spp!A:L,12,FALSE)</f>
        <v>NE</v>
      </c>
    </row>
    <row r="4910" spans="1:45" x14ac:dyDescent="0.3">
      <c r="A4910">
        <v>41</v>
      </c>
      <c r="B4910" s="2" t="s">
        <v>1176</v>
      </c>
      <c r="C4910" s="2" t="s">
        <v>1177</v>
      </c>
      <c r="D4910" s="2" t="s">
        <v>1333</v>
      </c>
      <c r="E4910" s="2" t="s">
        <v>1432</v>
      </c>
      <c r="F4910">
        <v>2</v>
      </c>
      <c r="G4910" s="1">
        <v>41695</v>
      </c>
      <c r="H4910" s="61">
        <v>2014</v>
      </c>
      <c r="I4910" s="5" t="s">
        <v>1433</v>
      </c>
      <c r="J4910" s="1">
        <v>41763</v>
      </c>
      <c r="K4910" s="66">
        <v>9</v>
      </c>
      <c r="L4910" t="str">
        <f t="shared" si="521"/>
        <v>Profundo</v>
      </c>
      <c r="M4910" s="2" t="s">
        <v>1078</v>
      </c>
      <c r="N4910" t="str">
        <f>VLOOKUP(M4910,[2]spp!A:B,2,FALSE)</f>
        <v>Lutjanus viridis</v>
      </c>
      <c r="O4910">
        <f t="shared" si="520"/>
        <v>5</v>
      </c>
      <c r="U4910">
        <v>5</v>
      </c>
      <c r="AJ4910">
        <f>VLOOKUP(M4910,spp!A:C,3,FALSE)</f>
        <v>1.67E-2</v>
      </c>
      <c r="AK4910">
        <f>VLOOKUP(M4910,spp!A:D,4,FALSE)</f>
        <v>2</v>
      </c>
      <c r="AL4910">
        <f t="shared" si="522"/>
        <v>102.28749999999999</v>
      </c>
      <c r="AM4910">
        <f t="shared" si="523"/>
        <v>2.5571874999999999</v>
      </c>
      <c r="AN4910">
        <f t="shared" si="524"/>
        <v>25.571874999999999</v>
      </c>
      <c r="AO4910">
        <f t="shared" si="525"/>
        <v>2.5571874999999997E-2</v>
      </c>
      <c r="AP4910">
        <f t="shared" si="526"/>
        <v>0.1</v>
      </c>
      <c r="AQ4910">
        <f>VLOOKUP(M4910,spp!A:H,8,FALSE)</f>
        <v>4.2</v>
      </c>
      <c r="AR4910" t="str">
        <f>VLOOKUP(M4910,spp!A:K,10,FALSE)</f>
        <v>Depredador Tope</v>
      </c>
      <c r="AS4910" t="str">
        <f>VLOOKUP(M4910,spp!A:L,12,FALSE)</f>
        <v>LC</v>
      </c>
    </row>
    <row r="4911" spans="1:45" x14ac:dyDescent="0.3">
      <c r="A4911">
        <v>41</v>
      </c>
      <c r="B4911" s="2" t="s">
        <v>1176</v>
      </c>
      <c r="C4911" s="2" t="s">
        <v>1177</v>
      </c>
      <c r="D4911" s="2" t="s">
        <v>1333</v>
      </c>
      <c r="E4911" s="2" t="s">
        <v>1432</v>
      </c>
      <c r="F4911">
        <v>2</v>
      </c>
      <c r="G4911" s="1">
        <v>41695</v>
      </c>
      <c r="H4911" s="61">
        <v>2014</v>
      </c>
      <c r="I4911" s="5" t="s">
        <v>1433</v>
      </c>
      <c r="J4911" s="1">
        <v>41763</v>
      </c>
      <c r="K4911" s="66">
        <v>9</v>
      </c>
      <c r="L4911" t="str">
        <f t="shared" si="521"/>
        <v>Profundo</v>
      </c>
      <c r="M4911" s="2" t="s">
        <v>1195</v>
      </c>
      <c r="N4911" t="str">
        <f>VLOOKUP(M4911,[2]spp!A:B,2,FALSE)</f>
        <v>Melichthys niger</v>
      </c>
      <c r="O4911">
        <f t="shared" si="520"/>
        <v>5</v>
      </c>
      <c r="T4911">
        <v>5</v>
      </c>
      <c r="AJ4911">
        <f>VLOOKUP(M4911,spp!A:C,3,FALSE)</f>
        <v>5</v>
      </c>
      <c r="AK4911">
        <f>VLOOKUP(M4911,spp!A:D,4,FALSE)</f>
        <v>3</v>
      </c>
      <c r="AL4911">
        <f t="shared" si="522"/>
        <v>390625</v>
      </c>
      <c r="AM4911">
        <f t="shared" si="523"/>
        <v>9765.625</v>
      </c>
      <c r="AN4911">
        <f t="shared" si="524"/>
        <v>97656.25</v>
      </c>
      <c r="AO4911">
        <f t="shared" si="525"/>
        <v>97.65625</v>
      </c>
      <c r="AP4911">
        <f t="shared" si="526"/>
        <v>0.1</v>
      </c>
      <c r="AQ4911">
        <f>VLOOKUP(M4911,spp!A:H,8,FALSE)</f>
        <v>2.4</v>
      </c>
      <c r="AR4911" t="str">
        <f>VLOOKUP(M4911,spp!A:K,10,FALSE)</f>
        <v>Herbívoro</v>
      </c>
      <c r="AS4911" t="str">
        <f>VLOOKUP(M4911,spp!A:L,12,FALSE)</f>
        <v>NE</v>
      </c>
    </row>
    <row r="4912" spans="1:45" x14ac:dyDescent="0.3">
      <c r="A4912">
        <v>41</v>
      </c>
      <c r="B4912" s="2" t="s">
        <v>1176</v>
      </c>
      <c r="C4912" s="2" t="s">
        <v>1177</v>
      </c>
      <c r="D4912" s="2" t="s">
        <v>1333</v>
      </c>
      <c r="E4912" s="2" t="s">
        <v>1432</v>
      </c>
      <c r="F4912">
        <v>2</v>
      </c>
      <c r="G4912" s="1">
        <v>41695</v>
      </c>
      <c r="H4912" s="61">
        <v>2014</v>
      </c>
      <c r="I4912" s="5" t="s">
        <v>1433</v>
      </c>
      <c r="J4912" s="1">
        <v>41763</v>
      </c>
      <c r="K4912" s="66">
        <v>9</v>
      </c>
      <c r="L4912" t="str">
        <f t="shared" si="521"/>
        <v>Profundo</v>
      </c>
      <c r="M4912" s="2" t="s">
        <v>1040</v>
      </c>
      <c r="N4912" t="str">
        <f>VLOOKUP(M4912,[2]spp!A:B,2,FALSE)</f>
        <v>Sufflamen verres</v>
      </c>
      <c r="O4912">
        <f t="shared" si="520"/>
        <v>1</v>
      </c>
      <c r="S4912">
        <v>1</v>
      </c>
      <c r="AJ4912">
        <f>VLOOKUP(M4912,spp!A:C,3,FALSE)</f>
        <v>2</v>
      </c>
      <c r="AK4912">
        <f>VLOOKUP(M4912,spp!A:D,4,FALSE)</f>
        <v>3</v>
      </c>
      <c r="AL4912">
        <f t="shared" si="522"/>
        <v>10718.75</v>
      </c>
      <c r="AM4912">
        <f t="shared" si="523"/>
        <v>267.96875</v>
      </c>
      <c r="AN4912">
        <f t="shared" si="524"/>
        <v>2679.6875</v>
      </c>
      <c r="AO4912">
        <f t="shared" si="525"/>
        <v>2.6796875</v>
      </c>
      <c r="AP4912">
        <f t="shared" si="526"/>
        <v>0.02</v>
      </c>
      <c r="AQ4912">
        <f>VLOOKUP(M4912,spp!A:H,8,FALSE)</f>
        <v>3.3</v>
      </c>
      <c r="AR4912" t="str">
        <f>VLOOKUP(M4912,spp!A:K,10,FALSE)</f>
        <v>Depredador</v>
      </c>
      <c r="AS4912" t="str">
        <f>VLOOKUP(M4912,spp!A:L,12,FALSE)</f>
        <v>LC</v>
      </c>
    </row>
    <row r="4913" spans="1:45" x14ac:dyDescent="0.3">
      <c r="A4913">
        <v>41</v>
      </c>
      <c r="B4913" s="2" t="s">
        <v>1176</v>
      </c>
      <c r="C4913" s="2" t="s">
        <v>1177</v>
      </c>
      <c r="D4913" s="2" t="s">
        <v>1333</v>
      </c>
      <c r="E4913" s="2" t="s">
        <v>1432</v>
      </c>
      <c r="F4913">
        <v>2</v>
      </c>
      <c r="G4913" s="1">
        <v>41695</v>
      </c>
      <c r="H4913" s="61">
        <v>2014</v>
      </c>
      <c r="I4913" s="5" t="s">
        <v>1433</v>
      </c>
      <c r="J4913" s="1">
        <v>41763</v>
      </c>
      <c r="K4913" s="66">
        <v>9</v>
      </c>
      <c r="L4913" t="str">
        <f t="shared" si="521"/>
        <v>Profundo</v>
      </c>
      <c r="M4913" s="2" t="s">
        <v>1068</v>
      </c>
      <c r="N4913" t="str">
        <f>VLOOKUP(M4913,[2]spp!A:B,2,FALSE)</f>
        <v>Myripristis berndti</v>
      </c>
      <c r="O4913">
        <f t="shared" si="520"/>
        <v>40</v>
      </c>
      <c r="S4913">
        <v>40</v>
      </c>
      <c r="AJ4913">
        <f>VLOOKUP(M4913,spp!A:C,3,FALSE)</f>
        <v>2.4E-2</v>
      </c>
      <c r="AK4913">
        <f>VLOOKUP(M4913,spp!A:D,4,FALSE)</f>
        <v>3.02</v>
      </c>
      <c r="AL4913">
        <f t="shared" si="522"/>
        <v>5448.1134179572346</v>
      </c>
      <c r="AM4913">
        <f t="shared" si="523"/>
        <v>136.20283544893087</v>
      </c>
      <c r="AN4913">
        <f t="shared" si="524"/>
        <v>1362.0283544893086</v>
      </c>
      <c r="AO4913">
        <f t="shared" si="525"/>
        <v>1.3620283544893086</v>
      </c>
      <c r="AP4913">
        <f t="shared" si="526"/>
        <v>0.8</v>
      </c>
      <c r="AQ4913">
        <f>VLOOKUP(M4913,spp!A:H,8,FALSE)</f>
        <v>3.7</v>
      </c>
      <c r="AR4913" t="str">
        <f>VLOOKUP(M4913,spp!A:K,10,FALSE)</f>
        <v>Planctívoro</v>
      </c>
      <c r="AS4913" t="str">
        <f>VLOOKUP(M4913,spp!A:L,12,FALSE)</f>
        <v>NE</v>
      </c>
    </row>
    <row r="4914" spans="1:45" x14ac:dyDescent="0.3">
      <c r="A4914">
        <v>41</v>
      </c>
      <c r="B4914" s="2" t="s">
        <v>1176</v>
      </c>
      <c r="C4914" s="2" t="s">
        <v>1177</v>
      </c>
      <c r="D4914" s="2" t="s">
        <v>1333</v>
      </c>
      <c r="E4914" s="2" t="s">
        <v>1432</v>
      </c>
      <c r="F4914">
        <v>2</v>
      </c>
      <c r="G4914" s="1">
        <v>41695</v>
      </c>
      <c r="H4914" s="61">
        <v>2014</v>
      </c>
      <c r="I4914" s="5" t="s">
        <v>1433</v>
      </c>
      <c r="J4914" s="1">
        <v>41763</v>
      </c>
      <c r="K4914" s="66">
        <v>9</v>
      </c>
      <c r="L4914" t="str">
        <f t="shared" si="521"/>
        <v>Profundo</v>
      </c>
      <c r="M4914" s="2" t="s">
        <v>1194</v>
      </c>
      <c r="N4914" t="str">
        <f>VLOOKUP(M4914,[2]spp!A:B,2,FALSE)</f>
        <v>Stegastes arcifrons</v>
      </c>
      <c r="O4914">
        <f t="shared" si="520"/>
        <v>30</v>
      </c>
      <c r="Q4914">
        <v>30</v>
      </c>
      <c r="AJ4914">
        <f>VLOOKUP(M4914,spp!A:C,3,FALSE)</f>
        <v>3.49E-2</v>
      </c>
      <c r="AK4914">
        <f>VLOOKUP(M4914,spp!A:D,4,FALSE)</f>
        <v>2</v>
      </c>
      <c r="AL4914">
        <f t="shared" si="522"/>
        <v>58.893749999999997</v>
      </c>
      <c r="AM4914">
        <f t="shared" si="523"/>
        <v>1.4723437499999998</v>
      </c>
      <c r="AN4914">
        <f t="shared" si="524"/>
        <v>14.723437499999999</v>
      </c>
      <c r="AO4914">
        <f t="shared" si="525"/>
        <v>1.4723437499999999E-2</v>
      </c>
      <c r="AP4914">
        <f t="shared" si="526"/>
        <v>0.6</v>
      </c>
      <c r="AQ4914">
        <f>VLOOKUP(M4914,spp!A:H,8,FALSE)</f>
        <v>2.97</v>
      </c>
      <c r="AR4914" t="str">
        <f>VLOOKUP(M4914,spp!A:K,10,FALSE)</f>
        <v>Herbívoro</v>
      </c>
      <c r="AS4914" t="str">
        <f>VLOOKUP(M4914,spp!A:L,12,FALSE)</f>
        <v>LC</v>
      </c>
    </row>
    <row r="4915" spans="1:45" x14ac:dyDescent="0.3">
      <c r="A4915">
        <v>41</v>
      </c>
      <c r="B4915" s="2" t="s">
        <v>1176</v>
      </c>
      <c r="C4915" s="2" t="s">
        <v>1177</v>
      </c>
      <c r="D4915" s="2" t="s">
        <v>1333</v>
      </c>
      <c r="E4915" s="2" t="s">
        <v>1432</v>
      </c>
      <c r="F4915">
        <v>2</v>
      </c>
      <c r="G4915" s="1">
        <v>41695</v>
      </c>
      <c r="H4915" s="61">
        <v>2014</v>
      </c>
      <c r="I4915" s="5" t="s">
        <v>1433</v>
      </c>
      <c r="J4915" s="1">
        <v>41763</v>
      </c>
      <c r="K4915" s="66">
        <v>9</v>
      </c>
      <c r="L4915" t="str">
        <f t="shared" si="521"/>
        <v>Profundo</v>
      </c>
      <c r="M4915" s="2" t="s">
        <v>1028</v>
      </c>
      <c r="N4915" t="str">
        <f>VLOOKUP(M4915,[2]spp!A:B,2,FALSE)</f>
        <v>Thalassoma lucasanum</v>
      </c>
      <c r="O4915">
        <f t="shared" si="520"/>
        <v>20</v>
      </c>
      <c r="P4915">
        <v>20</v>
      </c>
      <c r="AJ4915">
        <f>VLOOKUP(M4915,spp!A:C,3,FALSE)</f>
        <v>1.261E-2</v>
      </c>
      <c r="AK4915">
        <f>VLOOKUP(M4915,spp!A:D,4,FALSE)</f>
        <v>2</v>
      </c>
      <c r="AL4915">
        <f t="shared" si="522"/>
        <v>1.5762499999999999</v>
      </c>
      <c r="AM4915">
        <f t="shared" si="523"/>
        <v>3.9406249999999997E-2</v>
      </c>
      <c r="AN4915">
        <f t="shared" si="524"/>
        <v>0.39406249999999998</v>
      </c>
      <c r="AO4915">
        <f t="shared" si="525"/>
        <v>3.9406249999999999E-4</v>
      </c>
      <c r="AP4915">
        <f t="shared" si="526"/>
        <v>0.4</v>
      </c>
      <c r="AQ4915">
        <f>VLOOKUP(M4915,spp!A:H,8,FALSE)</f>
        <v>3.5</v>
      </c>
      <c r="AR4915" t="str">
        <f>VLOOKUP(M4915,spp!A:K,10,FALSE)</f>
        <v>Depredador</v>
      </c>
      <c r="AS4915" t="str">
        <f>VLOOKUP(M4915,spp!A:L,12,FALSE)</f>
        <v>LC</v>
      </c>
    </row>
    <row r="4916" spans="1:45" x14ac:dyDescent="0.3">
      <c r="A4916">
        <v>41</v>
      </c>
      <c r="B4916" s="2" t="s">
        <v>1176</v>
      </c>
      <c r="C4916" s="2" t="s">
        <v>1177</v>
      </c>
      <c r="D4916" s="2" t="s">
        <v>1333</v>
      </c>
      <c r="E4916" s="2" t="s">
        <v>1432</v>
      </c>
      <c r="F4916">
        <v>2</v>
      </c>
      <c r="G4916" s="1">
        <v>41695</v>
      </c>
      <c r="H4916" s="61">
        <v>2014</v>
      </c>
      <c r="I4916" s="5" t="s">
        <v>1433</v>
      </c>
      <c r="J4916" s="1">
        <v>41763</v>
      </c>
      <c r="K4916" s="66">
        <v>9</v>
      </c>
      <c r="L4916" t="str">
        <f t="shared" si="521"/>
        <v>Profundo</v>
      </c>
      <c r="M4916" s="2" t="s">
        <v>1047</v>
      </c>
      <c r="N4916" t="str">
        <f>VLOOKUP(M4916,[2]spp!A:B,2,FALSE)</f>
        <v>Scarus rubroviolaceus</v>
      </c>
      <c r="O4916">
        <f t="shared" si="520"/>
        <v>1</v>
      </c>
      <c r="U4916">
        <v>1</v>
      </c>
      <c r="AJ4916">
        <f>VLOOKUP(M4916,spp!A:C,3,FALSE)</f>
        <v>1</v>
      </c>
      <c r="AK4916">
        <f>VLOOKUP(M4916,spp!A:D,4,FALSE)</f>
        <v>3.109</v>
      </c>
      <c r="AL4916">
        <f t="shared" si="522"/>
        <v>63169.516074034844</v>
      </c>
      <c r="AM4916">
        <f t="shared" si="523"/>
        <v>1579.2379018508711</v>
      </c>
      <c r="AN4916">
        <f t="shared" si="524"/>
        <v>15792.379018508711</v>
      </c>
      <c r="AO4916">
        <f t="shared" si="525"/>
        <v>15.792379018508711</v>
      </c>
      <c r="AP4916">
        <f t="shared" si="526"/>
        <v>0.02</v>
      </c>
      <c r="AQ4916">
        <f>VLOOKUP(M4916,spp!A:H,8,FALSE)</f>
        <v>2</v>
      </c>
      <c r="AR4916" t="str">
        <f>VLOOKUP(M4916,spp!A:K,10,FALSE)</f>
        <v>Herbívoro</v>
      </c>
      <c r="AS4916" t="str">
        <f>VLOOKUP(M4916,spp!A:L,12,FALSE)</f>
        <v>LC</v>
      </c>
    </row>
    <row r="4917" spans="1:45" x14ac:dyDescent="0.3">
      <c r="A4917">
        <v>41</v>
      </c>
      <c r="B4917" s="2" t="s">
        <v>1176</v>
      </c>
      <c r="C4917" s="2" t="s">
        <v>1177</v>
      </c>
      <c r="D4917" s="2" t="s">
        <v>1333</v>
      </c>
      <c r="E4917" s="2" t="s">
        <v>1432</v>
      </c>
      <c r="F4917">
        <v>2</v>
      </c>
      <c r="G4917" s="1">
        <v>41695</v>
      </c>
      <c r="H4917" s="61">
        <v>2014</v>
      </c>
      <c r="I4917" s="5" t="s">
        <v>1433</v>
      </c>
      <c r="J4917" s="1">
        <v>41763</v>
      </c>
      <c r="K4917" s="66">
        <v>9</v>
      </c>
      <c r="L4917" t="str">
        <f t="shared" si="521"/>
        <v>Profundo</v>
      </c>
      <c r="M4917" s="2" t="s">
        <v>1198</v>
      </c>
      <c r="N4917" t="str">
        <f>VLOOKUP(M4917,[2]spp!A:B,2,FALSE)</f>
        <v>Dermatolepis dermatolepis</v>
      </c>
      <c r="O4917">
        <f t="shared" si="520"/>
        <v>1</v>
      </c>
      <c r="T4917">
        <v>1</v>
      </c>
      <c r="AJ4917">
        <f>VLOOKUP(M4917,spp!A:C,3,FALSE)</f>
        <v>1</v>
      </c>
      <c r="AK4917">
        <f>VLOOKUP(M4917,spp!A:D,4,FALSE)</f>
        <v>3</v>
      </c>
      <c r="AL4917">
        <f t="shared" si="522"/>
        <v>15625</v>
      </c>
      <c r="AM4917">
        <f t="shared" si="523"/>
        <v>390.625</v>
      </c>
      <c r="AN4917">
        <f t="shared" si="524"/>
        <v>3906.25</v>
      </c>
      <c r="AO4917">
        <f t="shared" si="525"/>
        <v>3.90625</v>
      </c>
      <c r="AP4917">
        <f t="shared" si="526"/>
        <v>0.02</v>
      </c>
      <c r="AQ4917">
        <f>VLOOKUP(M4917,spp!A:H,8,FALSE)</f>
        <v>4.5</v>
      </c>
      <c r="AR4917" t="str">
        <f>VLOOKUP(M4917,spp!A:K,10,FALSE)</f>
        <v>Depredador Tope</v>
      </c>
      <c r="AS4917" t="str">
        <f>VLOOKUP(M4917,spp!A:L,12,FALSE)</f>
        <v>LC</v>
      </c>
    </row>
    <row r="4918" spans="1:45" x14ac:dyDescent="0.3">
      <c r="A4918">
        <v>41</v>
      </c>
      <c r="B4918" s="2" t="s">
        <v>1176</v>
      </c>
      <c r="C4918" s="2" t="s">
        <v>1177</v>
      </c>
      <c r="D4918" s="2" t="s">
        <v>1333</v>
      </c>
      <c r="E4918" s="2" t="s">
        <v>1432</v>
      </c>
      <c r="F4918">
        <v>2</v>
      </c>
      <c r="G4918" s="1">
        <v>41695</v>
      </c>
      <c r="H4918" s="61">
        <v>2014</v>
      </c>
      <c r="I4918" s="5" t="s">
        <v>1433</v>
      </c>
      <c r="J4918" s="1">
        <v>41763</v>
      </c>
      <c r="K4918" s="66">
        <v>9</v>
      </c>
      <c r="L4918" t="str">
        <f t="shared" si="521"/>
        <v>Profundo</v>
      </c>
      <c r="M4918" s="2" t="s">
        <v>1034</v>
      </c>
      <c r="N4918" t="str">
        <f>VLOOKUP(M4918,[2]spp!A:B,2,FALSE)</f>
        <v>Acanthurus nigricans</v>
      </c>
      <c r="O4918">
        <f t="shared" si="520"/>
        <v>1</v>
      </c>
      <c r="R4918">
        <v>1</v>
      </c>
      <c r="AJ4918">
        <f>VLOOKUP(M4918,spp!A:C,3,FALSE)</f>
        <v>6</v>
      </c>
      <c r="AK4918">
        <f>VLOOKUP(M4918,spp!A:D,4,FALSE)</f>
        <v>2.669</v>
      </c>
      <c r="AL4918">
        <f t="shared" si="522"/>
        <v>5079.3024638902671</v>
      </c>
      <c r="AM4918">
        <f t="shared" si="523"/>
        <v>126.98256159725668</v>
      </c>
      <c r="AN4918">
        <f t="shared" si="524"/>
        <v>1269.8256159725668</v>
      </c>
      <c r="AO4918">
        <f t="shared" si="525"/>
        <v>1.2698256159725667</v>
      </c>
      <c r="AP4918">
        <f t="shared" si="526"/>
        <v>0.02</v>
      </c>
      <c r="AQ4918">
        <f>VLOOKUP(M4918,spp!A:H,8,FALSE)</f>
        <v>2</v>
      </c>
      <c r="AR4918" t="str">
        <f>VLOOKUP(M4918,spp!A:K,10,FALSE)</f>
        <v>Herbívoro</v>
      </c>
      <c r="AS4918" t="str">
        <f>VLOOKUP(M4918,spp!A:L,12,FALSE)</f>
        <v>LC</v>
      </c>
    </row>
    <row r="4919" spans="1:45" x14ac:dyDescent="0.3">
      <c r="A4919">
        <v>41</v>
      </c>
      <c r="B4919" s="2" t="s">
        <v>1176</v>
      </c>
      <c r="C4919" s="2" t="s">
        <v>1177</v>
      </c>
      <c r="D4919" s="2" t="s">
        <v>1333</v>
      </c>
      <c r="E4919" s="2" t="s">
        <v>1432</v>
      </c>
      <c r="F4919">
        <v>2</v>
      </c>
      <c r="G4919" s="1">
        <v>41695</v>
      </c>
      <c r="H4919" s="61">
        <v>2014</v>
      </c>
      <c r="I4919" s="5" t="s">
        <v>1433</v>
      </c>
      <c r="J4919" s="1">
        <v>41763</v>
      </c>
      <c r="K4919" s="66">
        <v>9</v>
      </c>
      <c r="L4919" t="str">
        <f t="shared" si="521"/>
        <v>Profundo</v>
      </c>
      <c r="M4919" s="2" t="s">
        <v>1064</v>
      </c>
      <c r="N4919" t="str">
        <f>VLOOKUP(M4919,[2]spp!A:B,2,FALSE)</f>
        <v>Zanclus cornutus</v>
      </c>
      <c r="O4919">
        <f t="shared" si="520"/>
        <v>1</v>
      </c>
      <c r="S4919">
        <v>1</v>
      </c>
      <c r="AJ4919">
        <f>VLOOKUP(M4919,spp!A:C,3,FALSE)</f>
        <v>1.47E-2</v>
      </c>
      <c r="AK4919">
        <f>VLOOKUP(M4919,spp!A:D,4,FALSE)</f>
        <v>3</v>
      </c>
      <c r="AL4919">
        <f t="shared" si="522"/>
        <v>78.782812499999991</v>
      </c>
      <c r="AM4919">
        <f t="shared" si="523"/>
        <v>1.9695703124999997</v>
      </c>
      <c r="AN4919">
        <f t="shared" si="524"/>
        <v>19.695703124999998</v>
      </c>
      <c r="AO4919">
        <f t="shared" si="525"/>
        <v>1.9695703124999998E-2</v>
      </c>
      <c r="AP4919">
        <f t="shared" si="526"/>
        <v>0.02</v>
      </c>
      <c r="AQ4919">
        <f>VLOOKUP(M4919,spp!A:H,8,FALSE)</f>
        <v>2.9</v>
      </c>
      <c r="AR4919" t="str">
        <f>VLOOKUP(M4919,spp!A:K,10,FALSE)</f>
        <v>Herbívoro</v>
      </c>
      <c r="AS4919" t="str">
        <f>VLOOKUP(M4919,spp!A:L,12,FALSE)</f>
        <v>NE</v>
      </c>
    </row>
    <row r="4920" spans="1:45" x14ac:dyDescent="0.3">
      <c r="A4920">
        <v>41</v>
      </c>
      <c r="B4920" s="2" t="s">
        <v>1176</v>
      </c>
      <c r="C4920" s="2" t="s">
        <v>1177</v>
      </c>
      <c r="D4920" s="2" t="s">
        <v>1333</v>
      </c>
      <c r="E4920" s="2" t="s">
        <v>1432</v>
      </c>
      <c r="F4920">
        <v>2</v>
      </c>
      <c r="G4920" s="1">
        <v>41695</v>
      </c>
      <c r="H4920" s="61">
        <v>2014</v>
      </c>
      <c r="I4920" s="5" t="s">
        <v>1433</v>
      </c>
      <c r="J4920" s="1">
        <v>41763</v>
      </c>
      <c r="K4920" s="66">
        <v>9</v>
      </c>
      <c r="L4920" t="str">
        <f t="shared" si="521"/>
        <v>Profundo</v>
      </c>
      <c r="M4920" s="2" t="s">
        <v>1080</v>
      </c>
      <c r="N4920" t="str">
        <f>VLOOKUP(M4920,[2]spp!A:B,2,FALSE)</f>
        <v>Aulostomus chinensis</v>
      </c>
      <c r="O4920">
        <f t="shared" si="520"/>
        <v>2</v>
      </c>
      <c r="U4920">
        <v>2</v>
      </c>
      <c r="AJ4920">
        <f>VLOOKUP(M4920,spp!A:C,3,FALSE)</f>
        <v>2</v>
      </c>
      <c r="AK4920">
        <f>VLOOKUP(M4920,spp!A:D,4,FALSE)</f>
        <v>3</v>
      </c>
      <c r="AL4920">
        <f t="shared" si="522"/>
        <v>171500</v>
      </c>
      <c r="AM4920">
        <f t="shared" si="523"/>
        <v>4287.5</v>
      </c>
      <c r="AN4920">
        <f t="shared" si="524"/>
        <v>42875</v>
      </c>
      <c r="AO4920">
        <f t="shared" si="525"/>
        <v>42.875</v>
      </c>
      <c r="AP4920">
        <f t="shared" si="526"/>
        <v>0.04</v>
      </c>
      <c r="AQ4920">
        <f>VLOOKUP(M4920,spp!A:H,8,FALSE)</f>
        <v>3.9</v>
      </c>
      <c r="AR4920" t="str">
        <f>VLOOKUP(M4920,spp!A:K,10,FALSE)</f>
        <v>Depredador</v>
      </c>
      <c r="AS4920" t="str">
        <f>VLOOKUP(M4920,spp!A:L,12,FALSE)</f>
        <v>NE</v>
      </c>
    </row>
    <row r="4921" spans="1:45" x14ac:dyDescent="0.3">
      <c r="A4921">
        <v>41</v>
      </c>
      <c r="B4921" s="2" t="s">
        <v>1176</v>
      </c>
      <c r="C4921" s="2" t="s">
        <v>1177</v>
      </c>
      <c r="D4921" s="2" t="s">
        <v>1333</v>
      </c>
      <c r="E4921" s="2" t="s">
        <v>1432</v>
      </c>
      <c r="F4921">
        <v>2</v>
      </c>
      <c r="G4921" s="1">
        <v>41695</v>
      </c>
      <c r="H4921" s="61">
        <v>2014</v>
      </c>
      <c r="I4921" s="5" t="s">
        <v>1433</v>
      </c>
      <c r="J4921" s="1">
        <v>41763</v>
      </c>
      <c r="K4921" s="66">
        <v>9</v>
      </c>
      <c r="L4921" t="str">
        <f t="shared" si="521"/>
        <v>Profundo</v>
      </c>
      <c r="M4921" s="2" t="s">
        <v>1042</v>
      </c>
      <c r="N4921" t="str">
        <f>VLOOKUP(M4921,[2]spp!A:B,2,FALSE)</f>
        <v>Bodianus diplotaenia</v>
      </c>
      <c r="O4921">
        <f t="shared" si="520"/>
        <v>1</v>
      </c>
      <c r="T4921">
        <v>1</v>
      </c>
      <c r="AJ4921">
        <f>VLOOKUP(M4921,spp!A:C,3,FALSE)</f>
        <v>2.01E-2</v>
      </c>
      <c r="AK4921">
        <f>VLOOKUP(M4921,spp!A:D,4,FALSE)</f>
        <v>2</v>
      </c>
      <c r="AL4921">
        <f t="shared" si="522"/>
        <v>12.5625</v>
      </c>
      <c r="AM4921">
        <f t="shared" si="523"/>
        <v>0.31406250000000002</v>
      </c>
      <c r="AN4921">
        <f t="shared" si="524"/>
        <v>3.140625</v>
      </c>
      <c r="AO4921">
        <f t="shared" si="525"/>
        <v>3.1406250000000002E-3</v>
      </c>
      <c r="AP4921">
        <f t="shared" si="526"/>
        <v>0.02</v>
      </c>
      <c r="AQ4921">
        <f>VLOOKUP(M4921,spp!A:H,8,FALSE)</f>
        <v>3.4</v>
      </c>
      <c r="AR4921" t="str">
        <f>VLOOKUP(M4921,spp!A:K,10,FALSE)</f>
        <v>Depredador</v>
      </c>
      <c r="AS4921" t="str">
        <f>VLOOKUP(M4921,spp!A:L,12,FALSE)</f>
        <v>LC</v>
      </c>
    </row>
    <row r="4922" spans="1:45" x14ac:dyDescent="0.3">
      <c r="A4922">
        <v>41</v>
      </c>
      <c r="B4922" s="2" t="s">
        <v>1176</v>
      </c>
      <c r="C4922" s="2" t="s">
        <v>1177</v>
      </c>
      <c r="D4922" s="2" t="s">
        <v>1333</v>
      </c>
      <c r="E4922" s="2" t="s">
        <v>1432</v>
      </c>
      <c r="F4922">
        <v>2</v>
      </c>
      <c r="G4922" s="1">
        <v>41695</v>
      </c>
      <c r="H4922" s="61">
        <v>2014</v>
      </c>
      <c r="I4922" s="5" t="s">
        <v>1433</v>
      </c>
      <c r="J4922" s="1">
        <v>41763</v>
      </c>
      <c r="K4922" s="66">
        <v>9</v>
      </c>
      <c r="L4922" t="str">
        <f t="shared" si="521"/>
        <v>Profundo</v>
      </c>
      <c r="M4922" s="2" t="s">
        <v>1072</v>
      </c>
      <c r="N4922" s="2" t="str">
        <f>VLOOKUP(M4922,[2]spp!A:B,2,FALSE)</f>
        <v>Kyphosus elegans</v>
      </c>
      <c r="O4922">
        <f t="shared" si="520"/>
        <v>1</v>
      </c>
      <c r="T4922">
        <v>1</v>
      </c>
      <c r="AJ4922">
        <f>VLOOKUP(M4922,spp!A:C,3,FALSE)</f>
        <v>2.18E-2</v>
      </c>
      <c r="AK4922">
        <f>VLOOKUP(M4922,spp!A:D,4,FALSE)</f>
        <v>3</v>
      </c>
      <c r="AL4922">
        <f t="shared" si="522"/>
        <v>340.625</v>
      </c>
      <c r="AM4922">
        <f t="shared" si="523"/>
        <v>8.515625</v>
      </c>
      <c r="AN4922">
        <f t="shared" si="524"/>
        <v>85.15625</v>
      </c>
      <c r="AO4922">
        <f t="shared" si="525"/>
        <v>8.5156250000000003E-2</v>
      </c>
      <c r="AP4922">
        <f t="shared" si="526"/>
        <v>0.02</v>
      </c>
      <c r="AQ4922">
        <f>VLOOKUP(M4922,spp!A:H,8,FALSE)</f>
        <v>2.9</v>
      </c>
      <c r="AR4922" t="str">
        <f>VLOOKUP(M4922,spp!A:K,10,FALSE)</f>
        <v>Herbívoro</v>
      </c>
      <c r="AS4922" t="str">
        <f>VLOOKUP(M4922,spp!A:L,12,FALSE)</f>
        <v>LC</v>
      </c>
    </row>
    <row r="4923" spans="1:45" x14ac:dyDescent="0.3">
      <c r="A4923">
        <v>41</v>
      </c>
      <c r="B4923" s="2" t="s">
        <v>1176</v>
      </c>
      <c r="C4923" s="2" t="s">
        <v>1177</v>
      </c>
      <c r="D4923" s="2" t="s">
        <v>1333</v>
      </c>
      <c r="E4923" s="2" t="s">
        <v>1432</v>
      </c>
      <c r="F4923">
        <v>3</v>
      </c>
      <c r="G4923" s="1">
        <v>41695</v>
      </c>
      <c r="H4923" s="61">
        <v>2014</v>
      </c>
      <c r="I4923" s="5" t="s">
        <v>1433</v>
      </c>
      <c r="J4923" s="1">
        <v>41763</v>
      </c>
      <c r="K4923" s="66">
        <v>9</v>
      </c>
      <c r="L4923" t="str">
        <f t="shared" si="521"/>
        <v>Profundo</v>
      </c>
      <c r="M4923" s="2" t="s">
        <v>1194</v>
      </c>
      <c r="N4923" t="str">
        <f>VLOOKUP(M4923,[2]spp!A:B,2,FALSE)</f>
        <v>Stegastes arcifrons</v>
      </c>
      <c r="O4923">
        <f t="shared" si="520"/>
        <v>20</v>
      </c>
      <c r="R4923">
        <v>20</v>
      </c>
      <c r="AJ4923">
        <f>VLOOKUP(M4923,spp!A:C,3,FALSE)</f>
        <v>3.49E-2</v>
      </c>
      <c r="AK4923">
        <f>VLOOKUP(M4923,spp!A:D,4,FALSE)</f>
        <v>2</v>
      </c>
      <c r="AL4923">
        <f t="shared" si="522"/>
        <v>109.0625</v>
      </c>
      <c r="AM4923">
        <f t="shared" si="523"/>
        <v>2.7265625</v>
      </c>
      <c r="AN4923">
        <f t="shared" si="524"/>
        <v>27.265625</v>
      </c>
      <c r="AO4923">
        <f t="shared" si="525"/>
        <v>2.7265625000000002E-2</v>
      </c>
      <c r="AP4923">
        <f t="shared" si="526"/>
        <v>0.4</v>
      </c>
      <c r="AQ4923">
        <f>VLOOKUP(M4923,spp!A:H,8,FALSE)</f>
        <v>2.97</v>
      </c>
      <c r="AR4923" t="str">
        <f>VLOOKUP(M4923,spp!A:K,10,FALSE)</f>
        <v>Herbívoro</v>
      </c>
      <c r="AS4923" t="str">
        <f>VLOOKUP(M4923,spp!A:L,12,FALSE)</f>
        <v>LC</v>
      </c>
    </row>
    <row r="4924" spans="1:45" x14ac:dyDescent="0.3">
      <c r="A4924">
        <v>41</v>
      </c>
      <c r="B4924" s="2" t="s">
        <v>1176</v>
      </c>
      <c r="C4924" s="2" t="s">
        <v>1177</v>
      </c>
      <c r="D4924" s="2" t="s">
        <v>1333</v>
      </c>
      <c r="E4924" s="2" t="s">
        <v>1432</v>
      </c>
      <c r="F4924">
        <v>3</v>
      </c>
      <c r="G4924" s="1">
        <v>41695</v>
      </c>
      <c r="H4924" s="61">
        <v>2014</v>
      </c>
      <c r="I4924" s="5" t="s">
        <v>1433</v>
      </c>
      <c r="J4924" s="1">
        <v>41763</v>
      </c>
      <c r="K4924" s="66">
        <v>9</v>
      </c>
      <c r="L4924" t="str">
        <f t="shared" si="521"/>
        <v>Profundo</v>
      </c>
      <c r="M4924" s="2" t="s">
        <v>1028</v>
      </c>
      <c r="N4924" t="str">
        <f>VLOOKUP(M4924,[2]spp!A:B,2,FALSE)</f>
        <v>Thalassoma lucasanum</v>
      </c>
      <c r="O4924">
        <f t="shared" si="520"/>
        <v>100</v>
      </c>
      <c r="Q4924">
        <v>100</v>
      </c>
      <c r="AJ4924">
        <f>VLOOKUP(M4924,spp!A:C,3,FALSE)</f>
        <v>1.261E-2</v>
      </c>
      <c r="AK4924">
        <f>VLOOKUP(M4924,spp!A:D,4,FALSE)</f>
        <v>2</v>
      </c>
      <c r="AL4924">
        <f t="shared" si="522"/>
        <v>70.931250000000006</v>
      </c>
      <c r="AM4924">
        <f t="shared" si="523"/>
        <v>1.7732812500000001</v>
      </c>
      <c r="AN4924">
        <f t="shared" si="524"/>
        <v>17.732812500000001</v>
      </c>
      <c r="AO4924">
        <f t="shared" si="525"/>
        <v>1.77328125E-2</v>
      </c>
      <c r="AP4924">
        <f t="shared" si="526"/>
        <v>2</v>
      </c>
      <c r="AQ4924">
        <f>VLOOKUP(M4924,spp!A:H,8,FALSE)</f>
        <v>3.5</v>
      </c>
      <c r="AR4924" t="str">
        <f>VLOOKUP(M4924,spp!A:K,10,FALSE)</f>
        <v>Depredador</v>
      </c>
      <c r="AS4924" t="str">
        <f>VLOOKUP(M4924,spp!A:L,12,FALSE)</f>
        <v>LC</v>
      </c>
    </row>
    <row r="4925" spans="1:45" x14ac:dyDescent="0.3">
      <c r="A4925">
        <v>41</v>
      </c>
      <c r="B4925" s="2" t="s">
        <v>1176</v>
      </c>
      <c r="C4925" s="2" t="s">
        <v>1177</v>
      </c>
      <c r="D4925" s="2" t="s">
        <v>1333</v>
      </c>
      <c r="E4925" s="2" t="s">
        <v>1432</v>
      </c>
      <c r="F4925">
        <v>3</v>
      </c>
      <c r="G4925" s="1">
        <v>41695</v>
      </c>
      <c r="H4925" s="61">
        <v>2014</v>
      </c>
      <c r="I4925" s="5" t="s">
        <v>1433</v>
      </c>
      <c r="J4925" s="1">
        <v>41763</v>
      </c>
      <c r="K4925" s="66">
        <v>9</v>
      </c>
      <c r="L4925" t="str">
        <f t="shared" si="521"/>
        <v>Profundo</v>
      </c>
      <c r="M4925" s="2" t="s">
        <v>1042</v>
      </c>
      <c r="N4925" t="str">
        <f>VLOOKUP(M4925,[2]spp!A:B,2,FALSE)</f>
        <v>Bodianus diplotaenia</v>
      </c>
      <c r="O4925">
        <f t="shared" si="520"/>
        <v>3</v>
      </c>
      <c r="Q4925">
        <v>3</v>
      </c>
      <c r="AJ4925">
        <f>VLOOKUP(M4925,spp!A:C,3,FALSE)</f>
        <v>2.01E-2</v>
      </c>
      <c r="AK4925">
        <f>VLOOKUP(M4925,spp!A:D,4,FALSE)</f>
        <v>2</v>
      </c>
      <c r="AL4925">
        <f t="shared" si="522"/>
        <v>3.3918749999999998</v>
      </c>
      <c r="AM4925">
        <f t="shared" si="523"/>
        <v>8.4796874999999994E-2</v>
      </c>
      <c r="AN4925">
        <f t="shared" si="524"/>
        <v>0.84796874999999994</v>
      </c>
      <c r="AO4925">
        <f t="shared" si="525"/>
        <v>8.4796874999999998E-4</v>
      </c>
      <c r="AP4925">
        <f t="shared" si="526"/>
        <v>0.06</v>
      </c>
      <c r="AQ4925">
        <f>VLOOKUP(M4925,spp!A:H,8,FALSE)</f>
        <v>3.4</v>
      </c>
      <c r="AR4925" t="str">
        <f>VLOOKUP(M4925,spp!A:K,10,FALSE)</f>
        <v>Depredador</v>
      </c>
      <c r="AS4925" t="str">
        <f>VLOOKUP(M4925,spp!A:L,12,FALSE)</f>
        <v>LC</v>
      </c>
    </row>
    <row r="4926" spans="1:45" x14ac:dyDescent="0.3">
      <c r="A4926">
        <v>41</v>
      </c>
      <c r="B4926" s="2" t="s">
        <v>1176</v>
      </c>
      <c r="C4926" s="2" t="s">
        <v>1177</v>
      </c>
      <c r="D4926" s="2" t="s">
        <v>1333</v>
      </c>
      <c r="E4926" s="2" t="s">
        <v>1432</v>
      </c>
      <c r="F4926">
        <v>3</v>
      </c>
      <c r="G4926" s="1">
        <v>41695</v>
      </c>
      <c r="H4926" s="61">
        <v>2014</v>
      </c>
      <c r="I4926" s="5" t="s">
        <v>1433</v>
      </c>
      <c r="J4926" s="1">
        <v>41763</v>
      </c>
      <c r="K4926" s="66">
        <v>9</v>
      </c>
      <c r="L4926" t="str">
        <f t="shared" si="521"/>
        <v>Profundo</v>
      </c>
      <c r="M4926" s="2" t="s">
        <v>1068</v>
      </c>
      <c r="N4926" t="str">
        <f>VLOOKUP(M4926,[2]spp!A:B,2,FALSE)</f>
        <v>Myripristis berndti</v>
      </c>
      <c r="O4926">
        <f t="shared" si="520"/>
        <v>4</v>
      </c>
      <c r="T4926">
        <v>4</v>
      </c>
      <c r="AJ4926">
        <f>VLOOKUP(M4926,spp!A:C,3,FALSE)</f>
        <v>2.4E-2</v>
      </c>
      <c r="AK4926">
        <f>VLOOKUP(M4926,spp!A:D,4,FALSE)</f>
        <v>3.02</v>
      </c>
      <c r="AL4926">
        <f t="shared" si="522"/>
        <v>1599.7424133125498</v>
      </c>
      <c r="AM4926">
        <f t="shared" si="523"/>
        <v>39.993560332813743</v>
      </c>
      <c r="AN4926">
        <f t="shared" si="524"/>
        <v>399.9356033281374</v>
      </c>
      <c r="AO4926">
        <f t="shared" si="525"/>
        <v>0.39993560332813738</v>
      </c>
      <c r="AP4926">
        <f t="shared" si="526"/>
        <v>0.08</v>
      </c>
      <c r="AQ4926">
        <f>VLOOKUP(M4926,spp!A:H,8,FALSE)</f>
        <v>3.7</v>
      </c>
      <c r="AR4926" t="str">
        <f>VLOOKUP(M4926,spp!A:K,10,FALSE)</f>
        <v>Planctívoro</v>
      </c>
      <c r="AS4926" t="str">
        <f>VLOOKUP(M4926,spp!A:L,12,FALSE)</f>
        <v>NE</v>
      </c>
    </row>
    <row r="4927" spans="1:45" x14ac:dyDescent="0.3">
      <c r="A4927">
        <v>41</v>
      </c>
      <c r="B4927" s="2" t="s">
        <v>1176</v>
      </c>
      <c r="C4927" s="2" t="s">
        <v>1177</v>
      </c>
      <c r="D4927" s="2" t="s">
        <v>1333</v>
      </c>
      <c r="E4927" s="2" t="s">
        <v>1432</v>
      </c>
      <c r="F4927">
        <v>3</v>
      </c>
      <c r="G4927" s="1">
        <v>41695</v>
      </c>
      <c r="H4927" s="61">
        <v>2014</v>
      </c>
      <c r="I4927" s="5" t="s">
        <v>1433</v>
      </c>
      <c r="J4927" s="1">
        <v>41763</v>
      </c>
      <c r="K4927" s="66">
        <v>9</v>
      </c>
      <c r="L4927" t="str">
        <f t="shared" si="521"/>
        <v>Profundo</v>
      </c>
      <c r="M4927" s="2" t="s">
        <v>1080</v>
      </c>
      <c r="N4927" t="str">
        <f>VLOOKUP(M4927,[2]spp!A:B,2,FALSE)</f>
        <v>Aulostomus chinensis</v>
      </c>
      <c r="O4927">
        <f t="shared" si="520"/>
        <v>1</v>
      </c>
      <c r="V4927">
        <v>1</v>
      </c>
      <c r="AJ4927">
        <f>VLOOKUP(M4927,spp!A:C,3,FALSE)</f>
        <v>2</v>
      </c>
      <c r="AK4927">
        <f>VLOOKUP(M4927,spp!A:D,4,FALSE)</f>
        <v>3</v>
      </c>
      <c r="AL4927">
        <f t="shared" si="522"/>
        <v>182250</v>
      </c>
      <c r="AM4927">
        <f t="shared" si="523"/>
        <v>4556.25</v>
      </c>
      <c r="AN4927">
        <f t="shared" si="524"/>
        <v>45562.5</v>
      </c>
      <c r="AO4927">
        <f t="shared" si="525"/>
        <v>45.5625</v>
      </c>
      <c r="AP4927">
        <f t="shared" si="526"/>
        <v>0.02</v>
      </c>
      <c r="AQ4927">
        <f>VLOOKUP(M4927,spp!A:H,8,FALSE)</f>
        <v>3.9</v>
      </c>
      <c r="AR4927" t="str">
        <f>VLOOKUP(M4927,spp!A:K,10,FALSE)</f>
        <v>Depredador</v>
      </c>
      <c r="AS4927" t="str">
        <f>VLOOKUP(M4927,spp!A:L,12,FALSE)</f>
        <v>NE</v>
      </c>
    </row>
    <row r="4928" spans="1:45" x14ac:dyDescent="0.3">
      <c r="A4928">
        <v>41</v>
      </c>
      <c r="B4928" s="2" t="s">
        <v>1176</v>
      </c>
      <c r="C4928" s="2" t="s">
        <v>1177</v>
      </c>
      <c r="D4928" s="2" t="s">
        <v>1333</v>
      </c>
      <c r="E4928" s="2" t="s">
        <v>1432</v>
      </c>
      <c r="F4928">
        <v>3</v>
      </c>
      <c r="G4928" s="1">
        <v>41695</v>
      </c>
      <c r="H4928" s="61">
        <v>2014</v>
      </c>
      <c r="I4928" s="5" t="s">
        <v>1433</v>
      </c>
      <c r="J4928" s="1">
        <v>41763</v>
      </c>
      <c r="K4928" s="66">
        <v>9</v>
      </c>
      <c r="L4928" t="str">
        <f t="shared" si="521"/>
        <v>Profundo</v>
      </c>
      <c r="M4928" s="2" t="s">
        <v>1086</v>
      </c>
      <c r="N4928" t="str">
        <f>VLOOKUP(M4928,[2]spp!A:B,2,FALSE)</f>
        <v>Lutjanus novemfasciatus</v>
      </c>
      <c r="O4928">
        <f t="shared" si="520"/>
        <v>1</v>
      </c>
      <c r="V4928">
        <v>1</v>
      </c>
      <c r="AJ4928">
        <f>VLOOKUP(M4928,spp!A:C,3,FALSE)</f>
        <v>1</v>
      </c>
      <c r="AK4928">
        <f>VLOOKUP(M4928,spp!A:D,4,FALSE)</f>
        <v>3</v>
      </c>
      <c r="AL4928">
        <f t="shared" si="522"/>
        <v>91125</v>
      </c>
      <c r="AM4928">
        <f t="shared" si="523"/>
        <v>2278.125</v>
      </c>
      <c r="AN4928">
        <f t="shared" si="524"/>
        <v>22781.25</v>
      </c>
      <c r="AO4928">
        <f t="shared" si="525"/>
        <v>22.78125</v>
      </c>
      <c r="AP4928">
        <f t="shared" si="526"/>
        <v>0.02</v>
      </c>
      <c r="AQ4928">
        <f>VLOOKUP(M4928,spp!A:H,8,FALSE)</f>
        <v>4</v>
      </c>
      <c r="AR4928" t="str">
        <f>VLOOKUP(M4928,spp!A:K,10,FALSE)</f>
        <v>Depredador Tope</v>
      </c>
      <c r="AS4928" t="str">
        <f>VLOOKUP(M4928,spp!A:L,12,FALSE)</f>
        <v>LC</v>
      </c>
    </row>
    <row r="4929" spans="1:45" x14ac:dyDescent="0.3">
      <c r="A4929">
        <v>41</v>
      </c>
      <c r="B4929" s="2" t="s">
        <v>1176</v>
      </c>
      <c r="C4929" s="2" t="s">
        <v>1177</v>
      </c>
      <c r="D4929" s="2" t="s">
        <v>1333</v>
      </c>
      <c r="E4929" s="2" t="s">
        <v>1432</v>
      </c>
      <c r="F4929">
        <v>3</v>
      </c>
      <c r="G4929" s="1">
        <v>41695</v>
      </c>
      <c r="H4929" s="61">
        <v>2014</v>
      </c>
      <c r="I4929" s="5" t="s">
        <v>1433</v>
      </c>
      <c r="J4929" s="1">
        <v>41763</v>
      </c>
      <c r="K4929" s="66">
        <v>9</v>
      </c>
      <c r="L4929" t="str">
        <f t="shared" si="521"/>
        <v>Profundo</v>
      </c>
      <c r="M4929" s="2" t="s">
        <v>1200</v>
      </c>
      <c r="N4929" t="str">
        <f>VLOOKUP(M4929,[2]spp!A:B,2,FALSE)</f>
        <v>Thalassoma grammaticum</v>
      </c>
      <c r="O4929">
        <f t="shared" si="520"/>
        <v>20</v>
      </c>
      <c r="T4929">
        <v>20</v>
      </c>
      <c r="AJ4929">
        <f>VLOOKUP(M4929,spp!A:C,3,FALSE)</f>
        <v>1</v>
      </c>
      <c r="AK4929">
        <f>VLOOKUP(M4929,spp!A:D,4,FALSE)</f>
        <v>2.9718</v>
      </c>
      <c r="AL4929">
        <f t="shared" si="522"/>
        <v>285383.00946575648</v>
      </c>
      <c r="AM4929">
        <f t="shared" si="523"/>
        <v>7134.5752366439119</v>
      </c>
      <c r="AN4929">
        <f t="shared" si="524"/>
        <v>71345.752366439119</v>
      </c>
      <c r="AO4929">
        <f t="shared" si="525"/>
        <v>71.345752366439115</v>
      </c>
      <c r="AP4929">
        <f t="shared" si="526"/>
        <v>0.4</v>
      </c>
      <c r="AQ4929">
        <f>VLOOKUP(M4929,spp!A:H,8,FALSE)</f>
        <v>3.5</v>
      </c>
      <c r="AR4929" t="str">
        <f>VLOOKUP(M4929,spp!A:K,10,FALSE)</f>
        <v>Depredador</v>
      </c>
      <c r="AS4929" t="str">
        <f>VLOOKUP(M4929,spp!A:L,12,FALSE)</f>
        <v>LC</v>
      </c>
    </row>
    <row r="4930" spans="1:45" x14ac:dyDescent="0.3">
      <c r="A4930">
        <v>41</v>
      </c>
      <c r="B4930" s="2" t="s">
        <v>1176</v>
      </c>
      <c r="C4930" s="2" t="s">
        <v>1177</v>
      </c>
      <c r="D4930" s="2" t="s">
        <v>1333</v>
      </c>
      <c r="E4930" s="2" t="s">
        <v>1432</v>
      </c>
      <c r="F4930">
        <v>3</v>
      </c>
      <c r="G4930" s="1">
        <v>41695</v>
      </c>
      <c r="H4930" s="61">
        <v>2014</v>
      </c>
      <c r="I4930" s="5" t="s">
        <v>1433</v>
      </c>
      <c r="J4930" s="1">
        <v>41763</v>
      </c>
      <c r="K4930" s="66">
        <v>9</v>
      </c>
      <c r="L4930" t="str">
        <f t="shared" si="521"/>
        <v>Profundo</v>
      </c>
      <c r="M4930" s="2" t="s">
        <v>1040</v>
      </c>
      <c r="N4930" t="str">
        <f>VLOOKUP(M4930,[2]spp!A:B,2,FALSE)</f>
        <v>Sufflamen verres</v>
      </c>
      <c r="O4930">
        <f t="shared" si="520"/>
        <v>1</v>
      </c>
      <c r="S4930">
        <v>1</v>
      </c>
      <c r="AJ4930">
        <f>VLOOKUP(M4930,spp!A:C,3,FALSE)</f>
        <v>2</v>
      </c>
      <c r="AK4930">
        <f>VLOOKUP(M4930,spp!A:D,4,FALSE)</f>
        <v>3</v>
      </c>
      <c r="AL4930">
        <f t="shared" si="522"/>
        <v>10718.75</v>
      </c>
      <c r="AM4930">
        <f t="shared" si="523"/>
        <v>267.96875</v>
      </c>
      <c r="AN4930">
        <f t="shared" si="524"/>
        <v>2679.6875</v>
      </c>
      <c r="AO4930">
        <f t="shared" si="525"/>
        <v>2.6796875</v>
      </c>
      <c r="AP4930">
        <f t="shared" si="526"/>
        <v>0.02</v>
      </c>
      <c r="AQ4930">
        <f>VLOOKUP(M4930,spp!A:H,8,FALSE)</f>
        <v>3.3</v>
      </c>
      <c r="AR4930" t="str">
        <f>VLOOKUP(M4930,spp!A:K,10,FALSE)</f>
        <v>Depredador</v>
      </c>
      <c r="AS4930" t="str">
        <f>VLOOKUP(M4930,spp!A:L,12,FALSE)</f>
        <v>LC</v>
      </c>
    </row>
    <row r="4931" spans="1:45" x14ac:dyDescent="0.3">
      <c r="A4931">
        <v>41</v>
      </c>
      <c r="B4931" s="2" t="s">
        <v>1176</v>
      </c>
      <c r="C4931" s="2" t="s">
        <v>1177</v>
      </c>
      <c r="D4931" s="2" t="s">
        <v>1333</v>
      </c>
      <c r="E4931" s="2" t="s">
        <v>1432</v>
      </c>
      <c r="F4931">
        <v>3</v>
      </c>
      <c r="G4931" s="1">
        <v>41695</v>
      </c>
      <c r="H4931" s="61">
        <v>2014</v>
      </c>
      <c r="I4931" s="5" t="s">
        <v>1433</v>
      </c>
      <c r="J4931" s="1">
        <v>41763</v>
      </c>
      <c r="K4931" s="66">
        <v>9</v>
      </c>
      <c r="L4931" t="str">
        <f t="shared" si="521"/>
        <v>Profundo</v>
      </c>
      <c r="M4931" s="2" t="s">
        <v>1434</v>
      </c>
      <c r="N4931" t="str">
        <f>VLOOKUP(M4931,[2]spp!A:B,2,FALSE)</f>
        <v>Myripristis leiognathus</v>
      </c>
      <c r="O4931">
        <f t="shared" si="520"/>
        <v>20</v>
      </c>
      <c r="T4931">
        <v>20</v>
      </c>
      <c r="AJ4931">
        <f>VLOOKUP(M4931,spp!A:C,3,FALSE)</f>
        <v>2</v>
      </c>
      <c r="AK4931">
        <f>VLOOKUP(M4931,spp!A:D,4,FALSE)</f>
        <v>3</v>
      </c>
      <c r="AL4931">
        <f t="shared" si="522"/>
        <v>625000</v>
      </c>
      <c r="AM4931">
        <f t="shared" si="523"/>
        <v>15625</v>
      </c>
      <c r="AN4931">
        <f t="shared" si="524"/>
        <v>156250</v>
      </c>
      <c r="AO4931">
        <f t="shared" si="525"/>
        <v>156.25</v>
      </c>
      <c r="AP4931">
        <f t="shared" si="526"/>
        <v>0.4</v>
      </c>
      <c r="AQ4931">
        <f>VLOOKUP(M4931,spp!A:H,8,FALSE)</f>
        <v>3.1</v>
      </c>
      <c r="AR4931" t="str">
        <f>VLOOKUP(M4931,spp!A:K,10,FALSE)</f>
        <v>Planctívoro</v>
      </c>
      <c r="AS4931" t="str">
        <f>VLOOKUP(M4931,spp!A:L,12,FALSE)</f>
        <v>LC</v>
      </c>
    </row>
    <row r="4932" spans="1:45" x14ac:dyDescent="0.3">
      <c r="A4932">
        <v>41</v>
      </c>
      <c r="B4932" s="2" t="s">
        <v>1176</v>
      </c>
      <c r="C4932" s="2" t="s">
        <v>1177</v>
      </c>
      <c r="D4932" s="2" t="s">
        <v>1333</v>
      </c>
      <c r="E4932" s="2" t="s">
        <v>1432</v>
      </c>
      <c r="F4932">
        <v>3</v>
      </c>
      <c r="G4932" s="1">
        <v>41695</v>
      </c>
      <c r="H4932" s="61">
        <v>2014</v>
      </c>
      <c r="I4932" s="5" t="s">
        <v>1433</v>
      </c>
      <c r="J4932" s="1">
        <v>41763</v>
      </c>
      <c r="K4932" s="66">
        <v>9</v>
      </c>
      <c r="L4932" t="str">
        <f t="shared" si="521"/>
        <v>Profundo</v>
      </c>
      <c r="M4932" s="2" t="s">
        <v>1066</v>
      </c>
      <c r="N4932" t="str">
        <f>VLOOKUP(M4932,[2]spp!A:B,2,FALSE)</f>
        <v>Caranx melampygus</v>
      </c>
      <c r="O4932">
        <f t="shared" si="520"/>
        <v>1</v>
      </c>
      <c r="V4932">
        <v>1</v>
      </c>
      <c r="AJ4932">
        <f>VLOOKUP(M4932,spp!A:C,3,FALSE)</f>
        <v>2</v>
      </c>
      <c r="AK4932">
        <f>VLOOKUP(M4932,spp!A:D,4,FALSE)</f>
        <v>2</v>
      </c>
      <c r="AL4932">
        <f t="shared" si="522"/>
        <v>4050</v>
      </c>
      <c r="AM4932">
        <f t="shared" si="523"/>
        <v>101.25</v>
      </c>
      <c r="AN4932">
        <f t="shared" si="524"/>
        <v>1012.5</v>
      </c>
      <c r="AO4932">
        <f t="shared" si="525"/>
        <v>1.0125</v>
      </c>
      <c r="AP4932">
        <f t="shared" si="526"/>
        <v>0.02</v>
      </c>
      <c r="AQ4932">
        <f>VLOOKUP(M4932,spp!A:H,8,FALSE)</f>
        <v>4.5</v>
      </c>
      <c r="AR4932" t="str">
        <f>VLOOKUP(M4932,spp!A:K,10,FALSE)</f>
        <v>Depredador Tope</v>
      </c>
      <c r="AS4932" t="str">
        <f>VLOOKUP(M4932,spp!A:L,12,FALSE)</f>
        <v>NE</v>
      </c>
    </row>
    <row r="4933" spans="1:45" x14ac:dyDescent="0.3">
      <c r="A4933">
        <v>41</v>
      </c>
      <c r="B4933" s="2" t="s">
        <v>1176</v>
      </c>
      <c r="C4933" s="2" t="s">
        <v>1177</v>
      </c>
      <c r="D4933" s="2" t="s">
        <v>1333</v>
      </c>
      <c r="E4933" s="2" t="s">
        <v>1432</v>
      </c>
      <c r="F4933">
        <v>3</v>
      </c>
      <c r="G4933" s="1">
        <v>41695</v>
      </c>
      <c r="H4933" s="61">
        <v>2014</v>
      </c>
      <c r="I4933" s="5" t="s">
        <v>1433</v>
      </c>
      <c r="J4933" s="1">
        <v>41763</v>
      </c>
      <c r="K4933" s="66">
        <v>9</v>
      </c>
      <c r="L4933" t="str">
        <f t="shared" si="521"/>
        <v>Profundo</v>
      </c>
      <c r="M4933" s="2" t="s">
        <v>1062</v>
      </c>
      <c r="N4933" t="str">
        <f>VLOOKUP(M4933,[2]spp!A:B,2,FALSE)</f>
        <v>Paranthias colonus</v>
      </c>
      <c r="O4933">
        <f t="shared" si="520"/>
        <v>60</v>
      </c>
      <c r="T4933">
        <v>60</v>
      </c>
      <c r="AJ4933">
        <f>VLOOKUP(M4933,spp!A:C,3,FALSE)</f>
        <v>1.485E-2</v>
      </c>
      <c r="AK4933">
        <f>VLOOKUP(M4933,spp!A:D,4,FALSE)</f>
        <v>2</v>
      </c>
      <c r="AL4933">
        <f t="shared" si="522"/>
        <v>556.875</v>
      </c>
      <c r="AM4933">
        <f t="shared" si="523"/>
        <v>13.921875</v>
      </c>
      <c r="AN4933">
        <f t="shared" si="524"/>
        <v>139.21875</v>
      </c>
      <c r="AO4933">
        <f t="shared" si="525"/>
        <v>0.13921875</v>
      </c>
      <c r="AP4933">
        <f t="shared" si="526"/>
        <v>1.2</v>
      </c>
      <c r="AQ4933">
        <f>VLOOKUP(M4933,spp!A:H,8,FALSE)</f>
        <v>3.8</v>
      </c>
      <c r="AR4933" t="str">
        <f>VLOOKUP(M4933,spp!A:K,10,FALSE)</f>
        <v>Planctívoro</v>
      </c>
      <c r="AS4933" t="str">
        <f>VLOOKUP(M4933,spp!A:L,12,FALSE)</f>
        <v>LC</v>
      </c>
    </row>
    <row r="4934" spans="1:45" x14ac:dyDescent="0.3">
      <c r="A4934">
        <v>41</v>
      </c>
      <c r="B4934" s="2" t="s">
        <v>1176</v>
      </c>
      <c r="C4934" s="2" t="s">
        <v>1177</v>
      </c>
      <c r="D4934" s="2" t="s">
        <v>1333</v>
      </c>
      <c r="E4934" s="2" t="s">
        <v>1432</v>
      </c>
      <c r="F4934">
        <v>3</v>
      </c>
      <c r="G4934" s="1">
        <v>41695</v>
      </c>
      <c r="H4934" s="61">
        <v>2014</v>
      </c>
      <c r="I4934" s="5" t="s">
        <v>1433</v>
      </c>
      <c r="J4934" s="1">
        <v>41763</v>
      </c>
      <c r="K4934" s="66">
        <v>9</v>
      </c>
      <c r="L4934" t="str">
        <f t="shared" si="521"/>
        <v>Profundo</v>
      </c>
      <c r="M4934" s="2" t="s">
        <v>1034</v>
      </c>
      <c r="N4934" t="str">
        <f>VLOOKUP(M4934,[2]spp!A:B,2,FALSE)</f>
        <v>Acanthurus nigricans</v>
      </c>
      <c r="O4934">
        <f t="shared" si="520"/>
        <v>1</v>
      </c>
      <c r="S4934">
        <v>1</v>
      </c>
      <c r="AJ4934">
        <f>VLOOKUP(M4934,spp!A:C,3,FALSE)</f>
        <v>6</v>
      </c>
      <c r="AK4934">
        <f>VLOOKUP(M4934,spp!A:D,4,FALSE)</f>
        <v>2.669</v>
      </c>
      <c r="AL4934">
        <f t="shared" si="522"/>
        <v>12468.660566422503</v>
      </c>
      <c r="AM4934">
        <f t="shared" si="523"/>
        <v>311.71651416056255</v>
      </c>
      <c r="AN4934">
        <f t="shared" si="524"/>
        <v>3117.1651416056256</v>
      </c>
      <c r="AO4934">
        <f t="shared" si="525"/>
        <v>3.1171651416056259</v>
      </c>
      <c r="AP4934">
        <f t="shared" si="526"/>
        <v>0.02</v>
      </c>
      <c r="AQ4934">
        <f>VLOOKUP(M4934,spp!A:H,8,FALSE)</f>
        <v>2</v>
      </c>
      <c r="AR4934" t="str">
        <f>VLOOKUP(M4934,spp!A:K,10,FALSE)</f>
        <v>Herbívoro</v>
      </c>
      <c r="AS4934" t="str">
        <f>VLOOKUP(M4934,spp!A:L,12,FALSE)</f>
        <v>LC</v>
      </c>
    </row>
    <row r="4935" spans="1:45" x14ac:dyDescent="0.3">
      <c r="A4935">
        <v>41</v>
      </c>
      <c r="B4935" s="2" t="s">
        <v>1176</v>
      </c>
      <c r="C4935" s="2" t="s">
        <v>1177</v>
      </c>
      <c r="D4935" s="2" t="s">
        <v>1333</v>
      </c>
      <c r="E4935" s="2" t="s">
        <v>1432</v>
      </c>
      <c r="F4935">
        <v>3</v>
      </c>
      <c r="G4935" s="1">
        <v>41695</v>
      </c>
      <c r="H4935" s="61">
        <v>2014</v>
      </c>
      <c r="I4935" s="5" t="s">
        <v>1433</v>
      </c>
      <c r="J4935" s="1">
        <v>41763</v>
      </c>
      <c r="K4935" s="66">
        <v>9</v>
      </c>
      <c r="L4935" t="str">
        <f t="shared" si="521"/>
        <v>Profundo</v>
      </c>
      <c r="M4935" s="2" t="s">
        <v>1046</v>
      </c>
      <c r="N4935" t="str">
        <f>VLOOKUP(M4935,[2]spp!A:B,2,FALSE)</f>
        <v>Arothron meleagris</v>
      </c>
      <c r="O4935">
        <f t="shared" si="520"/>
        <v>1</v>
      </c>
      <c r="S4935">
        <v>1</v>
      </c>
      <c r="AJ4935">
        <f>VLOOKUP(M4935,spp!A:C,3,FALSE)</f>
        <v>3</v>
      </c>
      <c r="AK4935">
        <f>VLOOKUP(M4935,spp!A:D,4,FALSE)</f>
        <v>2</v>
      </c>
      <c r="AL4935">
        <f t="shared" si="522"/>
        <v>918.75</v>
      </c>
      <c r="AM4935">
        <f t="shared" si="523"/>
        <v>22.96875</v>
      </c>
      <c r="AN4935">
        <f t="shared" si="524"/>
        <v>229.6875</v>
      </c>
      <c r="AO4935">
        <f t="shared" si="525"/>
        <v>0.22968749999999999</v>
      </c>
      <c r="AP4935">
        <f t="shared" si="526"/>
        <v>0.02</v>
      </c>
      <c r="AQ4935">
        <f>VLOOKUP(M4935,spp!A:H,8,FALSE)</f>
        <v>3.4</v>
      </c>
      <c r="AR4935" t="str">
        <f>VLOOKUP(M4935,spp!A:K,10,FALSE)</f>
        <v>Depredador</v>
      </c>
      <c r="AS4935" t="str">
        <f>VLOOKUP(M4935,spp!A:L,12,FALSE)</f>
        <v>NE</v>
      </c>
    </row>
    <row r="4936" spans="1:45" x14ac:dyDescent="0.3">
      <c r="A4936">
        <v>41</v>
      </c>
      <c r="B4936" s="2" t="s">
        <v>1176</v>
      </c>
      <c r="C4936" s="2" t="s">
        <v>1177</v>
      </c>
      <c r="D4936" s="2" t="s">
        <v>1333</v>
      </c>
      <c r="E4936" s="2" t="s">
        <v>1432</v>
      </c>
      <c r="F4936">
        <v>3</v>
      </c>
      <c r="G4936" s="1">
        <v>41695</v>
      </c>
      <c r="H4936" s="61">
        <v>2014</v>
      </c>
      <c r="I4936" s="5" t="s">
        <v>1433</v>
      </c>
      <c r="J4936" s="1">
        <v>41763</v>
      </c>
      <c r="K4936" s="66">
        <v>9</v>
      </c>
      <c r="L4936" t="str">
        <f t="shared" si="521"/>
        <v>Profundo</v>
      </c>
      <c r="M4936" s="2" t="s">
        <v>1200</v>
      </c>
      <c r="N4936" t="str">
        <f>VLOOKUP(M4936,[2]spp!A:B,2,FALSE)</f>
        <v>Thalassoma grammaticum</v>
      </c>
      <c r="O4936">
        <f t="shared" si="520"/>
        <v>1</v>
      </c>
      <c r="S4936">
        <v>1</v>
      </c>
      <c r="AJ4936">
        <f>VLOOKUP(M4936,spp!A:C,3,FALSE)</f>
        <v>1</v>
      </c>
      <c r="AK4936">
        <f>VLOOKUP(M4936,spp!A:D,4,FALSE)</f>
        <v>2.9718</v>
      </c>
      <c r="AL4936">
        <f t="shared" si="522"/>
        <v>4943.795217871243</v>
      </c>
      <c r="AM4936">
        <f t="shared" si="523"/>
        <v>123.59488044678108</v>
      </c>
      <c r="AN4936">
        <f t="shared" si="524"/>
        <v>1235.9488044678108</v>
      </c>
      <c r="AO4936">
        <f t="shared" si="525"/>
        <v>1.2359488044678109</v>
      </c>
      <c r="AP4936">
        <f t="shared" si="526"/>
        <v>0.02</v>
      </c>
      <c r="AQ4936">
        <f>VLOOKUP(M4936,spp!A:H,8,FALSE)</f>
        <v>3.5</v>
      </c>
      <c r="AR4936" t="str">
        <f>VLOOKUP(M4936,spp!A:K,10,FALSE)</f>
        <v>Depredador</v>
      </c>
      <c r="AS4936" t="str">
        <f>VLOOKUP(M4936,spp!A:L,12,FALSE)</f>
        <v>LC</v>
      </c>
    </row>
    <row r="4937" spans="1:45" x14ac:dyDescent="0.3">
      <c r="A4937">
        <v>41</v>
      </c>
      <c r="B4937" s="2" t="s">
        <v>1176</v>
      </c>
      <c r="C4937" s="2" t="s">
        <v>1177</v>
      </c>
      <c r="D4937" s="2" t="s">
        <v>1333</v>
      </c>
      <c r="E4937" s="2" t="s">
        <v>1432</v>
      </c>
      <c r="F4937">
        <v>3</v>
      </c>
      <c r="G4937" s="1">
        <v>41695</v>
      </c>
      <c r="H4937" s="61">
        <v>2014</v>
      </c>
      <c r="I4937" s="5" t="s">
        <v>1433</v>
      </c>
      <c r="J4937" s="1">
        <v>41763</v>
      </c>
      <c r="K4937" s="66">
        <v>9</v>
      </c>
      <c r="L4937" t="str">
        <f t="shared" si="521"/>
        <v>Profundo</v>
      </c>
      <c r="M4937" s="2" t="s">
        <v>1078</v>
      </c>
      <c r="N4937" t="str">
        <f>VLOOKUP(M4937,[2]spp!A:B,2,FALSE)</f>
        <v>Lutjanus viridis</v>
      </c>
      <c r="O4937">
        <f t="shared" si="520"/>
        <v>15</v>
      </c>
      <c r="T4937">
        <v>15</v>
      </c>
      <c r="AJ4937">
        <f>VLOOKUP(M4937,spp!A:C,3,FALSE)</f>
        <v>1.67E-2</v>
      </c>
      <c r="AK4937">
        <f>VLOOKUP(M4937,spp!A:D,4,FALSE)</f>
        <v>2</v>
      </c>
      <c r="AL4937">
        <f t="shared" si="522"/>
        <v>156.5625</v>
      </c>
      <c r="AM4937">
        <f t="shared" si="523"/>
        <v>3.9140625</v>
      </c>
      <c r="AN4937">
        <f t="shared" si="524"/>
        <v>39.140625</v>
      </c>
      <c r="AO4937">
        <f t="shared" si="525"/>
        <v>3.9140624999999998E-2</v>
      </c>
      <c r="AP4937">
        <f t="shared" si="526"/>
        <v>0.3</v>
      </c>
      <c r="AQ4937">
        <f>VLOOKUP(M4937,spp!A:H,8,FALSE)</f>
        <v>4.2</v>
      </c>
      <c r="AR4937" t="str">
        <f>VLOOKUP(M4937,spp!A:K,10,FALSE)</f>
        <v>Depredador Tope</v>
      </c>
      <c r="AS4937" t="str">
        <f>VLOOKUP(M4937,spp!A:L,12,FALSE)</f>
        <v>LC</v>
      </c>
    </row>
    <row r="4938" spans="1:45" x14ac:dyDescent="0.3">
      <c r="A4938">
        <v>41</v>
      </c>
      <c r="B4938" s="2" t="s">
        <v>1176</v>
      </c>
      <c r="C4938" s="2" t="s">
        <v>1177</v>
      </c>
      <c r="D4938" s="2" t="s">
        <v>1333</v>
      </c>
      <c r="E4938" s="2" t="s">
        <v>1432</v>
      </c>
      <c r="F4938">
        <v>3</v>
      </c>
      <c r="G4938" s="1">
        <v>41695</v>
      </c>
      <c r="H4938" s="61">
        <v>2014</v>
      </c>
      <c r="I4938" s="5" t="s">
        <v>1433</v>
      </c>
      <c r="J4938" s="1">
        <v>41763</v>
      </c>
      <c r="K4938" s="66">
        <v>9</v>
      </c>
      <c r="L4938" t="str">
        <f t="shared" si="521"/>
        <v>Profundo</v>
      </c>
      <c r="M4938" s="2" t="s">
        <v>1064</v>
      </c>
      <c r="N4938" t="str">
        <f>VLOOKUP(M4938,[2]spp!A:B,2,FALSE)</f>
        <v>Zanclus cornutus</v>
      </c>
      <c r="O4938">
        <f t="shared" si="520"/>
        <v>2</v>
      </c>
      <c r="T4938">
        <v>2</v>
      </c>
      <c r="AJ4938">
        <f>VLOOKUP(M4938,spp!A:C,3,FALSE)</f>
        <v>1.47E-2</v>
      </c>
      <c r="AK4938">
        <f>VLOOKUP(M4938,spp!A:D,4,FALSE)</f>
        <v>3</v>
      </c>
      <c r="AL4938">
        <f t="shared" si="522"/>
        <v>459.375</v>
      </c>
      <c r="AM4938">
        <f t="shared" si="523"/>
        <v>11.484375</v>
      </c>
      <c r="AN4938">
        <f t="shared" si="524"/>
        <v>114.84375</v>
      </c>
      <c r="AO4938">
        <f t="shared" si="525"/>
        <v>0.11484374999999999</v>
      </c>
      <c r="AP4938">
        <f t="shared" si="526"/>
        <v>0.04</v>
      </c>
      <c r="AQ4938">
        <f>VLOOKUP(M4938,spp!A:H,8,FALSE)</f>
        <v>2.9</v>
      </c>
      <c r="AR4938" t="str">
        <f>VLOOKUP(M4938,spp!A:K,10,FALSE)</f>
        <v>Herbívoro</v>
      </c>
      <c r="AS4938" t="str">
        <f>VLOOKUP(M4938,spp!A:L,12,FALSE)</f>
        <v>NE</v>
      </c>
    </row>
    <row r="4939" spans="1:45" x14ac:dyDescent="0.3">
      <c r="A4939">
        <v>41</v>
      </c>
      <c r="B4939" s="2" t="s">
        <v>1176</v>
      </c>
      <c r="C4939" s="2" t="s">
        <v>1177</v>
      </c>
      <c r="D4939" s="2" t="s">
        <v>1333</v>
      </c>
      <c r="E4939" s="2" t="s">
        <v>1432</v>
      </c>
      <c r="F4939">
        <v>4</v>
      </c>
      <c r="G4939" s="1">
        <v>41695</v>
      </c>
      <c r="H4939" s="61">
        <v>2014</v>
      </c>
      <c r="I4939" s="5" t="s">
        <v>1433</v>
      </c>
      <c r="J4939" s="1">
        <v>41763</v>
      </c>
      <c r="K4939" s="66">
        <v>9</v>
      </c>
      <c r="L4939" t="str">
        <f t="shared" si="521"/>
        <v>Profundo</v>
      </c>
      <c r="M4939" s="2" t="s">
        <v>1037</v>
      </c>
      <c r="N4939" t="str">
        <f>VLOOKUP(M4939,[2]spp!A:B,2,FALSE)</f>
        <v>Prionurus laticlavius</v>
      </c>
      <c r="O4939">
        <f t="shared" si="520"/>
        <v>1</v>
      </c>
      <c r="U4939">
        <v>1</v>
      </c>
      <c r="AJ4939" t="str">
        <f>VLOOKUP(M4939,spp!A:C,3,FALSE)</f>
        <v>0.19800000000000001</v>
      </c>
      <c r="AK4939">
        <f>VLOOKUP(M4939,spp!A:D,4,FALSE)</f>
        <v>2.504</v>
      </c>
      <c r="AL4939">
        <f t="shared" si="522"/>
        <v>1455.4978669607985</v>
      </c>
      <c r="AM4939">
        <f t="shared" si="523"/>
        <v>36.387446674019962</v>
      </c>
      <c r="AN4939">
        <f t="shared" si="524"/>
        <v>363.87446674019964</v>
      </c>
      <c r="AO4939">
        <f t="shared" si="525"/>
        <v>0.36387446674019963</v>
      </c>
      <c r="AP4939">
        <f t="shared" si="526"/>
        <v>0.02</v>
      </c>
      <c r="AQ4939">
        <f>VLOOKUP(M4939,spp!A:H,8,FALSE)</f>
        <v>2.7</v>
      </c>
      <c r="AR4939" t="str">
        <f>VLOOKUP(M4939,spp!A:K,10,FALSE)</f>
        <v>Herbívoro</v>
      </c>
      <c r="AS4939" t="str">
        <f>VLOOKUP(M4939,spp!A:L,12,FALSE)</f>
        <v>LC</v>
      </c>
    </row>
    <row r="4940" spans="1:45" x14ac:dyDescent="0.3">
      <c r="A4940">
        <v>41</v>
      </c>
      <c r="B4940" s="2" t="s">
        <v>1176</v>
      </c>
      <c r="C4940" s="2" t="s">
        <v>1177</v>
      </c>
      <c r="D4940" s="2" t="s">
        <v>1333</v>
      </c>
      <c r="E4940" s="2" t="s">
        <v>1432</v>
      </c>
      <c r="F4940">
        <v>4</v>
      </c>
      <c r="G4940" s="1">
        <v>41695</v>
      </c>
      <c r="H4940" s="61">
        <v>2014</v>
      </c>
      <c r="I4940" s="5" t="s">
        <v>1433</v>
      </c>
      <c r="J4940" s="1">
        <v>41763</v>
      </c>
      <c r="K4940" s="66">
        <v>9</v>
      </c>
      <c r="L4940" t="str">
        <f t="shared" si="521"/>
        <v>Profundo</v>
      </c>
      <c r="M4940" s="2" t="s">
        <v>1213</v>
      </c>
      <c r="N4940" t="str">
        <f>VLOOKUP(M4940,[2]spp!A:B,2,FALSE)</f>
        <v>Novaculichthys taeniourus</v>
      </c>
      <c r="O4940">
        <f t="shared" si="520"/>
        <v>2</v>
      </c>
      <c r="T4940">
        <v>2</v>
      </c>
      <c r="AJ4940">
        <f>VLOOKUP(M4940,spp!A:C,3,FALSE)</f>
        <v>1</v>
      </c>
      <c r="AK4940">
        <f>VLOOKUP(M4940,spp!A:D,4,FALSE)</f>
        <v>2.91</v>
      </c>
      <c r="AL4940">
        <f t="shared" si="522"/>
        <v>23390.280011510102</v>
      </c>
      <c r="AM4940">
        <f t="shared" si="523"/>
        <v>584.75700028775259</v>
      </c>
      <c r="AN4940">
        <f t="shared" si="524"/>
        <v>5847.5700028775263</v>
      </c>
      <c r="AO4940">
        <f t="shared" si="525"/>
        <v>5.8475700028775259</v>
      </c>
      <c r="AP4940">
        <f t="shared" si="526"/>
        <v>0.04</v>
      </c>
      <c r="AQ4940">
        <f>VLOOKUP(M4940,spp!A:H,8,FALSE)</f>
        <v>3.3</v>
      </c>
      <c r="AR4940" t="str">
        <f>VLOOKUP(M4940,spp!A:K,10,FALSE)</f>
        <v>Depredador</v>
      </c>
      <c r="AS4940" t="str">
        <f>VLOOKUP(M4940,spp!A:L,12,FALSE)</f>
        <v>LC</v>
      </c>
    </row>
    <row r="4941" spans="1:45" x14ac:dyDescent="0.3">
      <c r="A4941">
        <v>41</v>
      </c>
      <c r="B4941" s="2" t="s">
        <v>1176</v>
      </c>
      <c r="C4941" s="2" t="s">
        <v>1177</v>
      </c>
      <c r="D4941" s="2" t="s">
        <v>1333</v>
      </c>
      <c r="E4941" s="2" t="s">
        <v>1432</v>
      </c>
      <c r="F4941">
        <v>4</v>
      </c>
      <c r="G4941" s="1">
        <v>41695</v>
      </c>
      <c r="H4941" s="61">
        <v>2014</v>
      </c>
      <c r="I4941" s="5" t="s">
        <v>1433</v>
      </c>
      <c r="J4941" s="1">
        <v>41763</v>
      </c>
      <c r="K4941" s="66">
        <v>9</v>
      </c>
      <c r="L4941" t="str">
        <f t="shared" si="521"/>
        <v>Profundo</v>
      </c>
      <c r="M4941" s="2" t="s">
        <v>1081</v>
      </c>
      <c r="N4941" t="str">
        <f>VLOOKUP(M4941,[2]spp!A:B,2,FALSE)</f>
        <v>Triaenodon obesus</v>
      </c>
      <c r="O4941">
        <f t="shared" si="520"/>
        <v>5</v>
      </c>
      <c r="AB4941">
        <v>3</v>
      </c>
      <c r="AC4941">
        <v>2</v>
      </c>
      <c r="AJ4941">
        <f>VLOOKUP(M4941,spp!A:C,3,FALSE)</f>
        <v>1.5E-3</v>
      </c>
      <c r="AK4941">
        <f>VLOOKUP(M4941,spp!A:D,4,FALSE)</f>
        <v>3</v>
      </c>
      <c r="AL4941">
        <f t="shared" si="522"/>
        <v>14206.0546875</v>
      </c>
      <c r="AM4941">
        <f t="shared" si="523"/>
        <v>355.1513671875</v>
      </c>
      <c r="AN4941">
        <f t="shared" si="524"/>
        <v>3551.513671875</v>
      </c>
      <c r="AO4941">
        <f t="shared" si="525"/>
        <v>3.551513671875</v>
      </c>
      <c r="AP4941">
        <f t="shared" si="526"/>
        <v>0.1</v>
      </c>
      <c r="AQ4941">
        <f>VLOOKUP(M4941,spp!A:H,8,FALSE)</f>
        <v>4.2</v>
      </c>
      <c r="AR4941" t="str">
        <f>VLOOKUP(M4941,spp!A:K,10,FALSE)</f>
        <v>Depredador Tope</v>
      </c>
      <c r="AS4941" t="str">
        <f>VLOOKUP(M4941,spp!A:L,12,FALSE)</f>
        <v>NT</v>
      </c>
    </row>
    <row r="4942" spans="1:45" x14ac:dyDescent="0.3">
      <c r="A4942">
        <v>41</v>
      </c>
      <c r="B4942" s="2" t="s">
        <v>1176</v>
      </c>
      <c r="C4942" s="2" t="s">
        <v>1177</v>
      </c>
      <c r="D4942" s="2" t="s">
        <v>1333</v>
      </c>
      <c r="E4942" s="2" t="s">
        <v>1432</v>
      </c>
      <c r="F4942">
        <v>4</v>
      </c>
      <c r="G4942" s="1">
        <v>41695</v>
      </c>
      <c r="H4942" s="61">
        <v>2014</v>
      </c>
      <c r="I4942" s="5" t="s">
        <v>1433</v>
      </c>
      <c r="J4942" s="1">
        <v>41763</v>
      </c>
      <c r="K4942" s="66">
        <v>9</v>
      </c>
      <c r="L4942" t="str">
        <f t="shared" si="521"/>
        <v>Profundo</v>
      </c>
      <c r="M4942" s="2" t="s">
        <v>1435</v>
      </c>
      <c r="N4942" s="64" t="str">
        <f>VLOOKUP(M4942,[2]spp!A:B,2,FALSE)</f>
        <v>Eretmochelys imbricata</v>
      </c>
      <c r="O4942">
        <f t="shared" si="520"/>
        <v>1</v>
      </c>
      <c r="X4942">
        <v>1</v>
      </c>
      <c r="AJ4942">
        <f>VLOOKUP(M4942,spp!A:C,3,FALSE)</f>
        <v>0</v>
      </c>
      <c r="AK4942">
        <f>VLOOKUP(M4942,spp!A:D,4,FALSE)</f>
        <v>0</v>
      </c>
      <c r="AL4942">
        <f t="shared" si="522"/>
        <v>0</v>
      </c>
      <c r="AM4942">
        <f t="shared" si="523"/>
        <v>0</v>
      </c>
      <c r="AN4942">
        <f t="shared" si="524"/>
        <v>0</v>
      </c>
      <c r="AO4942">
        <f t="shared" si="525"/>
        <v>0</v>
      </c>
      <c r="AP4942">
        <f t="shared" si="526"/>
        <v>0.02</v>
      </c>
      <c r="AQ4942">
        <f>VLOOKUP(M4942,spp!A:H,8,FALSE)</f>
        <v>0</v>
      </c>
      <c r="AR4942">
        <f>VLOOKUP(M4942,spp!A:K,10,FALSE)</f>
        <v>0</v>
      </c>
      <c r="AS4942">
        <f>VLOOKUP(M4942,spp!A:L,12,FALSE)</f>
        <v>0</v>
      </c>
    </row>
    <row r="4943" spans="1:45" x14ac:dyDescent="0.3">
      <c r="A4943">
        <v>41</v>
      </c>
      <c r="B4943" s="2" t="s">
        <v>1176</v>
      </c>
      <c r="C4943" s="2" t="s">
        <v>1177</v>
      </c>
      <c r="D4943" s="2" t="s">
        <v>1333</v>
      </c>
      <c r="E4943" s="2" t="s">
        <v>1432</v>
      </c>
      <c r="F4943">
        <v>4</v>
      </c>
      <c r="G4943" s="1">
        <v>41695</v>
      </c>
      <c r="H4943" s="61">
        <v>2014</v>
      </c>
      <c r="I4943" s="5" t="s">
        <v>1433</v>
      </c>
      <c r="J4943" s="1">
        <v>41763</v>
      </c>
      <c r="K4943" s="66">
        <v>9</v>
      </c>
      <c r="L4943" t="str">
        <f t="shared" si="521"/>
        <v>Profundo</v>
      </c>
      <c r="M4943" s="2" t="s">
        <v>1194</v>
      </c>
      <c r="N4943" t="str">
        <f>VLOOKUP(M4943,[2]spp!A:B,2,FALSE)</f>
        <v>Stegastes arcifrons</v>
      </c>
      <c r="O4943">
        <f t="shared" si="520"/>
        <v>30</v>
      </c>
      <c r="R4943">
        <v>30</v>
      </c>
      <c r="AJ4943">
        <f>VLOOKUP(M4943,spp!A:C,3,FALSE)</f>
        <v>3.49E-2</v>
      </c>
      <c r="AK4943">
        <f>VLOOKUP(M4943,spp!A:D,4,FALSE)</f>
        <v>2</v>
      </c>
      <c r="AL4943">
        <f t="shared" si="522"/>
        <v>163.59375</v>
      </c>
      <c r="AM4943">
        <f t="shared" si="523"/>
        <v>4.08984375</v>
      </c>
      <c r="AN4943">
        <f t="shared" si="524"/>
        <v>40.8984375</v>
      </c>
      <c r="AO4943">
        <f t="shared" si="525"/>
        <v>4.0898437500000002E-2</v>
      </c>
      <c r="AP4943">
        <f t="shared" si="526"/>
        <v>0.6</v>
      </c>
      <c r="AQ4943">
        <f>VLOOKUP(M4943,spp!A:H,8,FALSE)</f>
        <v>2.97</v>
      </c>
      <c r="AR4943" t="str">
        <f>VLOOKUP(M4943,spp!A:K,10,FALSE)</f>
        <v>Herbívoro</v>
      </c>
      <c r="AS4943" t="str">
        <f>VLOOKUP(M4943,spp!A:L,12,FALSE)</f>
        <v>LC</v>
      </c>
    </row>
    <row r="4944" spans="1:45" x14ac:dyDescent="0.3">
      <c r="A4944">
        <v>41</v>
      </c>
      <c r="B4944" s="2" t="s">
        <v>1176</v>
      </c>
      <c r="C4944" s="2" t="s">
        <v>1177</v>
      </c>
      <c r="D4944" s="2" t="s">
        <v>1333</v>
      </c>
      <c r="E4944" s="2" t="s">
        <v>1432</v>
      </c>
      <c r="F4944">
        <v>4</v>
      </c>
      <c r="G4944" s="1">
        <v>41695</v>
      </c>
      <c r="H4944" s="61">
        <v>2014</v>
      </c>
      <c r="I4944" s="5" t="s">
        <v>1433</v>
      </c>
      <c r="J4944" s="1">
        <v>41763</v>
      </c>
      <c r="K4944" s="66">
        <v>9</v>
      </c>
      <c r="L4944" t="str">
        <f t="shared" si="521"/>
        <v>Profundo</v>
      </c>
      <c r="M4944" s="2" t="s">
        <v>1214</v>
      </c>
      <c r="N4944" t="str">
        <f>VLOOKUP(M4944,[2]spp!A:B,2,FALSE)</f>
        <v>Diodon hystrix</v>
      </c>
      <c r="O4944">
        <f t="shared" si="520"/>
        <v>1</v>
      </c>
      <c r="S4944">
        <v>1</v>
      </c>
      <c r="AJ4944" t="str">
        <f>VLOOKUP(M4944,spp!A:C,3,FALSE)</f>
        <v>0.28499999999999998</v>
      </c>
      <c r="AK4944">
        <f>VLOOKUP(M4944,spp!A:D,4,FALSE)</f>
        <v>2</v>
      </c>
      <c r="AL4944">
        <f t="shared" si="522"/>
        <v>87.281249999999687</v>
      </c>
      <c r="AM4944">
        <f t="shared" si="523"/>
        <v>2.1820312499999921</v>
      </c>
      <c r="AN4944">
        <f t="shared" si="524"/>
        <v>21.820312499999922</v>
      </c>
      <c r="AO4944">
        <f t="shared" si="525"/>
        <v>2.1820312499999921E-2</v>
      </c>
      <c r="AP4944">
        <f t="shared" si="526"/>
        <v>0.02</v>
      </c>
      <c r="AQ4944">
        <f>VLOOKUP(M4944,spp!A:H,8,FALSE)</f>
        <v>3.3</v>
      </c>
      <c r="AR4944" t="str">
        <f>VLOOKUP(M4944,spp!A:K,10,FALSE)</f>
        <v>Depredador</v>
      </c>
      <c r="AS4944" t="str">
        <f>VLOOKUP(M4944,spp!A:L,12,FALSE)</f>
        <v>NE</v>
      </c>
    </row>
    <row r="4945" spans="1:45" x14ac:dyDescent="0.3">
      <c r="A4945">
        <v>41</v>
      </c>
      <c r="B4945" s="2" t="s">
        <v>1176</v>
      </c>
      <c r="C4945" s="2" t="s">
        <v>1177</v>
      </c>
      <c r="D4945" s="2" t="s">
        <v>1333</v>
      </c>
      <c r="E4945" s="2" t="s">
        <v>1432</v>
      </c>
      <c r="F4945">
        <v>4</v>
      </c>
      <c r="G4945" s="1">
        <v>41695</v>
      </c>
      <c r="H4945" s="61">
        <v>2014</v>
      </c>
      <c r="I4945" s="5" t="s">
        <v>1433</v>
      </c>
      <c r="J4945" s="1">
        <v>41763</v>
      </c>
      <c r="K4945" s="66">
        <v>9</v>
      </c>
      <c r="L4945" t="str">
        <f t="shared" si="521"/>
        <v>Profundo</v>
      </c>
      <c r="M4945" s="2" t="s">
        <v>1080</v>
      </c>
      <c r="N4945" t="str">
        <f>VLOOKUP(M4945,[2]spp!A:B,2,FALSE)</f>
        <v>Aulostomus chinensis</v>
      </c>
      <c r="O4945">
        <f t="shared" si="520"/>
        <v>2</v>
      </c>
      <c r="T4945">
        <v>2</v>
      </c>
      <c r="AJ4945">
        <f>VLOOKUP(M4945,spp!A:C,3,FALSE)</f>
        <v>2</v>
      </c>
      <c r="AK4945">
        <f>VLOOKUP(M4945,spp!A:D,4,FALSE)</f>
        <v>3</v>
      </c>
      <c r="AL4945">
        <f t="shared" si="522"/>
        <v>62500</v>
      </c>
      <c r="AM4945">
        <f t="shared" si="523"/>
        <v>1562.5</v>
      </c>
      <c r="AN4945">
        <f t="shared" si="524"/>
        <v>15625</v>
      </c>
      <c r="AO4945">
        <f t="shared" si="525"/>
        <v>15.625</v>
      </c>
      <c r="AP4945">
        <f t="shared" si="526"/>
        <v>0.04</v>
      </c>
      <c r="AQ4945">
        <f>VLOOKUP(M4945,spp!A:H,8,FALSE)</f>
        <v>3.9</v>
      </c>
      <c r="AR4945" t="str">
        <f>VLOOKUP(M4945,spp!A:K,10,FALSE)</f>
        <v>Depredador</v>
      </c>
      <c r="AS4945" t="str">
        <f>VLOOKUP(M4945,spp!A:L,12,FALSE)</f>
        <v>NE</v>
      </c>
    </row>
    <row r="4946" spans="1:45" x14ac:dyDescent="0.3">
      <c r="A4946">
        <v>41</v>
      </c>
      <c r="B4946" s="2" t="s">
        <v>1176</v>
      </c>
      <c r="C4946" s="2" t="s">
        <v>1177</v>
      </c>
      <c r="D4946" s="2" t="s">
        <v>1333</v>
      </c>
      <c r="E4946" s="2" t="s">
        <v>1432</v>
      </c>
      <c r="F4946">
        <v>4</v>
      </c>
      <c r="G4946" s="1">
        <v>41695</v>
      </c>
      <c r="H4946" s="61">
        <v>2014</v>
      </c>
      <c r="I4946" s="5" t="s">
        <v>1433</v>
      </c>
      <c r="J4946" s="1">
        <v>41763</v>
      </c>
      <c r="K4946" s="66">
        <v>9</v>
      </c>
      <c r="L4946" t="str">
        <f t="shared" si="521"/>
        <v>Profundo</v>
      </c>
      <c r="M4946" s="2" t="s">
        <v>1062</v>
      </c>
      <c r="N4946" t="str">
        <f>VLOOKUP(M4946,[2]spp!A:B,2,FALSE)</f>
        <v>Paranthias colonus</v>
      </c>
      <c r="O4946">
        <f t="shared" si="520"/>
        <v>100</v>
      </c>
      <c r="S4946">
        <v>100</v>
      </c>
      <c r="AJ4946">
        <f>VLOOKUP(M4946,spp!A:C,3,FALSE)</f>
        <v>1.485E-2</v>
      </c>
      <c r="AK4946">
        <f>VLOOKUP(M4946,spp!A:D,4,FALSE)</f>
        <v>2</v>
      </c>
      <c r="AL4946">
        <f t="shared" si="522"/>
        <v>454.78125</v>
      </c>
      <c r="AM4946">
        <f t="shared" si="523"/>
        <v>11.36953125</v>
      </c>
      <c r="AN4946">
        <f t="shared" si="524"/>
        <v>113.6953125</v>
      </c>
      <c r="AO4946">
        <f t="shared" si="525"/>
        <v>0.11369531250000001</v>
      </c>
      <c r="AP4946">
        <f t="shared" si="526"/>
        <v>2</v>
      </c>
      <c r="AQ4946">
        <f>VLOOKUP(M4946,spp!A:H,8,FALSE)</f>
        <v>3.8</v>
      </c>
      <c r="AR4946" t="str">
        <f>VLOOKUP(M4946,spp!A:K,10,FALSE)</f>
        <v>Planctívoro</v>
      </c>
      <c r="AS4946" t="str">
        <f>VLOOKUP(M4946,spp!A:L,12,FALSE)</f>
        <v>LC</v>
      </c>
    </row>
    <row r="4947" spans="1:45" x14ac:dyDescent="0.3">
      <c r="A4947">
        <v>41</v>
      </c>
      <c r="B4947" s="2" t="s">
        <v>1176</v>
      </c>
      <c r="C4947" s="2" t="s">
        <v>1177</v>
      </c>
      <c r="D4947" s="2" t="s">
        <v>1333</v>
      </c>
      <c r="E4947" s="2" t="s">
        <v>1432</v>
      </c>
      <c r="F4947">
        <v>4</v>
      </c>
      <c r="G4947" s="1">
        <v>41695</v>
      </c>
      <c r="H4947" s="61">
        <v>2014</v>
      </c>
      <c r="I4947" s="5" t="s">
        <v>1433</v>
      </c>
      <c r="J4947" s="1">
        <v>41763</v>
      </c>
      <c r="K4947" s="66">
        <v>9</v>
      </c>
      <c r="L4947" t="str">
        <f t="shared" si="521"/>
        <v>Profundo</v>
      </c>
      <c r="M4947" s="2" t="s">
        <v>1201</v>
      </c>
      <c r="N4947" t="str">
        <f>VLOOKUP(M4947,[2]spp!A:B,2,FALSE)</f>
        <v>Halichoeres adustus</v>
      </c>
      <c r="O4947">
        <f t="shared" si="520"/>
        <v>2</v>
      </c>
      <c r="Q4947">
        <v>2</v>
      </c>
      <c r="AJ4947">
        <f>VLOOKUP(M4947,spp!A:C,3,FALSE)</f>
        <v>1.26E-2</v>
      </c>
      <c r="AK4947">
        <f>VLOOKUP(M4947,spp!A:D,4,FALSE)</f>
        <v>3</v>
      </c>
      <c r="AL4947">
        <f t="shared" si="522"/>
        <v>10.63125</v>
      </c>
      <c r="AM4947">
        <f t="shared" si="523"/>
        <v>0.26578124999999997</v>
      </c>
      <c r="AN4947">
        <f t="shared" si="524"/>
        <v>2.6578124999999995</v>
      </c>
      <c r="AO4947">
        <f t="shared" si="525"/>
        <v>2.6578124999999996E-3</v>
      </c>
      <c r="AP4947">
        <f t="shared" si="526"/>
        <v>0.04</v>
      </c>
      <c r="AQ4947">
        <f>VLOOKUP(M4947,spp!A:H,8,FALSE)</f>
        <v>3.4</v>
      </c>
      <c r="AR4947" t="str">
        <f>VLOOKUP(M4947,spp!A:K,10,FALSE)</f>
        <v>Depredador</v>
      </c>
      <c r="AS4947" t="str">
        <f>VLOOKUP(M4947,spp!A:L,12,FALSE)</f>
        <v>VU</v>
      </c>
    </row>
    <row r="4948" spans="1:45" x14ac:dyDescent="0.3">
      <c r="A4948">
        <v>41</v>
      </c>
      <c r="B4948" s="2" t="s">
        <v>1176</v>
      </c>
      <c r="C4948" s="2" t="s">
        <v>1177</v>
      </c>
      <c r="D4948" s="2" t="s">
        <v>1333</v>
      </c>
      <c r="E4948" s="2" t="s">
        <v>1432</v>
      </c>
      <c r="F4948">
        <v>4</v>
      </c>
      <c r="G4948" s="1">
        <v>41695</v>
      </c>
      <c r="H4948" s="61">
        <v>2014</v>
      </c>
      <c r="I4948" s="5" t="s">
        <v>1433</v>
      </c>
      <c r="J4948" s="1">
        <v>41763</v>
      </c>
      <c r="K4948" s="66">
        <v>9</v>
      </c>
      <c r="L4948" t="str">
        <f t="shared" si="521"/>
        <v>Profundo</v>
      </c>
      <c r="M4948" s="2" t="s">
        <v>1047</v>
      </c>
      <c r="N4948" t="str">
        <f>VLOOKUP(M4948,[2]spp!A:B,2,FALSE)</f>
        <v>Scarus rubroviolaceus</v>
      </c>
      <c r="O4948">
        <f t="shared" si="520"/>
        <v>1</v>
      </c>
      <c r="U4948">
        <v>1</v>
      </c>
      <c r="AJ4948">
        <f>VLOOKUP(M4948,spp!A:C,3,FALSE)</f>
        <v>1</v>
      </c>
      <c r="AK4948">
        <f>VLOOKUP(M4948,spp!A:D,4,FALSE)</f>
        <v>3.109</v>
      </c>
      <c r="AL4948">
        <f t="shared" si="522"/>
        <v>63169.516074034844</v>
      </c>
      <c r="AM4948">
        <f t="shared" si="523"/>
        <v>1579.2379018508711</v>
      </c>
      <c r="AN4948">
        <f t="shared" si="524"/>
        <v>15792.379018508711</v>
      </c>
      <c r="AO4948">
        <f t="shared" si="525"/>
        <v>15.792379018508711</v>
      </c>
      <c r="AP4948">
        <f t="shared" si="526"/>
        <v>0.02</v>
      </c>
      <c r="AQ4948">
        <f>VLOOKUP(M4948,spp!A:H,8,FALSE)</f>
        <v>2</v>
      </c>
      <c r="AR4948" t="str">
        <f>VLOOKUP(M4948,spp!A:K,10,FALSE)</f>
        <v>Herbívoro</v>
      </c>
      <c r="AS4948" t="str">
        <f>VLOOKUP(M4948,spp!A:L,12,FALSE)</f>
        <v>LC</v>
      </c>
    </row>
    <row r="4949" spans="1:45" x14ac:dyDescent="0.3">
      <c r="A4949">
        <v>41</v>
      </c>
      <c r="B4949" s="2" t="s">
        <v>1176</v>
      </c>
      <c r="C4949" s="2" t="s">
        <v>1177</v>
      </c>
      <c r="D4949" s="2" t="s">
        <v>1333</v>
      </c>
      <c r="E4949" s="2" t="s">
        <v>1432</v>
      </c>
      <c r="F4949">
        <v>4</v>
      </c>
      <c r="G4949" s="1">
        <v>41695</v>
      </c>
      <c r="H4949" s="61">
        <v>2014</v>
      </c>
      <c r="I4949" s="5" t="s">
        <v>1433</v>
      </c>
      <c r="J4949" s="1">
        <v>41763</v>
      </c>
      <c r="K4949" s="66">
        <v>9</v>
      </c>
      <c r="L4949" t="str">
        <f t="shared" si="521"/>
        <v>Profundo</v>
      </c>
      <c r="M4949" s="2" t="s">
        <v>1203</v>
      </c>
      <c r="N4949" t="str">
        <f>VLOOKUP(M4949,[2]spp!A:B,2,FALSE)</f>
        <v>Caranx lugubris</v>
      </c>
      <c r="O4949">
        <f t="shared" si="520"/>
        <v>1</v>
      </c>
      <c r="V4949">
        <v>1</v>
      </c>
      <c r="AJ4949">
        <f>VLOOKUP(M4949,spp!A:C,3,FALSE)</f>
        <v>1</v>
      </c>
      <c r="AK4949">
        <f>VLOOKUP(M4949,spp!A:D,4,FALSE)</f>
        <v>2.9</v>
      </c>
      <c r="AL4949">
        <f t="shared" si="522"/>
        <v>62275.366190752415</v>
      </c>
      <c r="AM4949">
        <f t="shared" si="523"/>
        <v>1556.8841547688103</v>
      </c>
      <c r="AN4949">
        <f t="shared" si="524"/>
        <v>15568.841547688102</v>
      </c>
      <c r="AO4949">
        <f t="shared" si="525"/>
        <v>15.568841547688102</v>
      </c>
      <c r="AP4949">
        <f t="shared" si="526"/>
        <v>0.02</v>
      </c>
      <c r="AQ4949">
        <f>VLOOKUP(M4949,spp!A:H,8,FALSE)</f>
        <v>4.5</v>
      </c>
      <c r="AR4949" t="str">
        <f>VLOOKUP(M4949,spp!A:K,10,FALSE)</f>
        <v>Depredador Tope</v>
      </c>
      <c r="AS4949" t="str">
        <f>VLOOKUP(M4949,spp!A:L,12,FALSE)</f>
        <v>NE</v>
      </c>
    </row>
    <row r="4950" spans="1:45" x14ac:dyDescent="0.3">
      <c r="A4950">
        <v>41</v>
      </c>
      <c r="B4950" s="2" t="s">
        <v>1176</v>
      </c>
      <c r="C4950" s="2" t="s">
        <v>1177</v>
      </c>
      <c r="D4950" s="2" t="s">
        <v>1333</v>
      </c>
      <c r="E4950" s="2" t="s">
        <v>1432</v>
      </c>
      <c r="F4950">
        <v>4</v>
      </c>
      <c r="G4950" s="1">
        <v>41695</v>
      </c>
      <c r="H4950" s="61">
        <v>2014</v>
      </c>
      <c r="I4950" s="5" t="s">
        <v>1433</v>
      </c>
      <c r="J4950" s="1">
        <v>41763</v>
      </c>
      <c r="K4950" s="66">
        <v>9</v>
      </c>
      <c r="L4950" t="str">
        <f t="shared" si="521"/>
        <v>Profundo</v>
      </c>
      <c r="M4950" s="2" t="s">
        <v>1200</v>
      </c>
      <c r="N4950" t="str">
        <f>VLOOKUP(M4950,[2]spp!A:B,2,FALSE)</f>
        <v>Thalassoma grammaticum</v>
      </c>
      <c r="O4950">
        <f t="shared" si="520"/>
        <v>1</v>
      </c>
      <c r="S4950">
        <v>1</v>
      </c>
      <c r="AJ4950">
        <f>VLOOKUP(M4950,spp!A:C,3,FALSE)</f>
        <v>1</v>
      </c>
      <c r="AK4950">
        <f>VLOOKUP(M4950,spp!A:D,4,FALSE)</f>
        <v>2.9718</v>
      </c>
      <c r="AL4950">
        <f t="shared" si="522"/>
        <v>4943.795217871243</v>
      </c>
      <c r="AM4950">
        <f t="shared" si="523"/>
        <v>123.59488044678108</v>
      </c>
      <c r="AN4950">
        <f t="shared" si="524"/>
        <v>1235.9488044678108</v>
      </c>
      <c r="AO4950">
        <f t="shared" si="525"/>
        <v>1.2359488044678109</v>
      </c>
      <c r="AP4950">
        <f t="shared" si="526"/>
        <v>0.02</v>
      </c>
      <c r="AQ4950">
        <f>VLOOKUP(M4950,spp!A:H,8,FALSE)</f>
        <v>3.5</v>
      </c>
      <c r="AR4950" t="str">
        <f>VLOOKUP(M4950,spp!A:K,10,FALSE)</f>
        <v>Depredador</v>
      </c>
      <c r="AS4950" t="str">
        <f>VLOOKUP(M4950,spp!A:L,12,FALSE)</f>
        <v>LC</v>
      </c>
    </row>
    <row r="4951" spans="1:45" x14ac:dyDescent="0.3">
      <c r="A4951">
        <v>41</v>
      </c>
      <c r="B4951" s="2" t="s">
        <v>1176</v>
      </c>
      <c r="C4951" s="2" t="s">
        <v>1177</v>
      </c>
      <c r="D4951" s="2" t="s">
        <v>1333</v>
      </c>
      <c r="E4951" s="2" t="s">
        <v>1432</v>
      </c>
      <c r="F4951">
        <v>4</v>
      </c>
      <c r="G4951" s="1">
        <v>41695</v>
      </c>
      <c r="H4951" s="61">
        <v>2014</v>
      </c>
      <c r="I4951" s="5" t="s">
        <v>1433</v>
      </c>
      <c r="J4951" s="1">
        <v>41763</v>
      </c>
      <c r="K4951" s="66">
        <v>9</v>
      </c>
      <c r="L4951" t="str">
        <f t="shared" si="521"/>
        <v>Profundo</v>
      </c>
      <c r="M4951" s="2" t="s">
        <v>1046</v>
      </c>
      <c r="N4951" t="str">
        <f>VLOOKUP(M4951,[2]spp!A:B,2,FALSE)</f>
        <v>Arothron meleagris</v>
      </c>
      <c r="O4951">
        <f t="shared" si="520"/>
        <v>2</v>
      </c>
      <c r="R4951">
        <v>1</v>
      </c>
      <c r="T4951">
        <v>1</v>
      </c>
      <c r="AJ4951">
        <f>VLOOKUP(M4951,spp!A:C,3,FALSE)</f>
        <v>3</v>
      </c>
      <c r="AK4951">
        <f>VLOOKUP(M4951,spp!A:D,4,FALSE)</f>
        <v>2</v>
      </c>
      <c r="AL4951">
        <f t="shared" si="522"/>
        <v>2343.75</v>
      </c>
      <c r="AM4951">
        <f t="shared" si="523"/>
        <v>58.59375</v>
      </c>
      <c r="AN4951">
        <f t="shared" si="524"/>
        <v>585.9375</v>
      </c>
      <c r="AO4951">
        <f t="shared" si="525"/>
        <v>0.5859375</v>
      </c>
      <c r="AP4951">
        <f t="shared" si="526"/>
        <v>0.04</v>
      </c>
      <c r="AQ4951">
        <f>VLOOKUP(M4951,spp!A:H,8,FALSE)</f>
        <v>3.4</v>
      </c>
      <c r="AR4951" t="str">
        <f>VLOOKUP(M4951,spp!A:K,10,FALSE)</f>
        <v>Depredador</v>
      </c>
      <c r="AS4951" t="str">
        <f>VLOOKUP(M4951,spp!A:L,12,FALSE)</f>
        <v>NE</v>
      </c>
    </row>
    <row r="4952" spans="1:45" x14ac:dyDescent="0.3">
      <c r="A4952">
        <v>41</v>
      </c>
      <c r="B4952" s="2" t="s">
        <v>1176</v>
      </c>
      <c r="C4952" s="2" t="s">
        <v>1177</v>
      </c>
      <c r="D4952" s="2" t="s">
        <v>1333</v>
      </c>
      <c r="E4952" s="2" t="s">
        <v>1432</v>
      </c>
      <c r="F4952">
        <v>4</v>
      </c>
      <c r="G4952" s="1">
        <v>41695</v>
      </c>
      <c r="H4952" s="61">
        <v>2014</v>
      </c>
      <c r="I4952" s="5" t="s">
        <v>1433</v>
      </c>
      <c r="J4952" s="1">
        <v>41763</v>
      </c>
      <c r="K4952" s="66">
        <v>9</v>
      </c>
      <c r="L4952" t="str">
        <f t="shared" si="521"/>
        <v>Profundo</v>
      </c>
      <c r="M4952" s="2" t="s">
        <v>1066</v>
      </c>
      <c r="N4952" t="str">
        <f>VLOOKUP(M4952,[2]spp!A:B,2,FALSE)</f>
        <v>Caranx melampygus</v>
      </c>
      <c r="O4952">
        <f t="shared" si="520"/>
        <v>1</v>
      </c>
      <c r="U4952">
        <v>1</v>
      </c>
      <c r="AJ4952">
        <f>VLOOKUP(M4952,spp!A:C,3,FALSE)</f>
        <v>2</v>
      </c>
      <c r="AK4952">
        <f>VLOOKUP(M4952,spp!A:D,4,FALSE)</f>
        <v>2</v>
      </c>
      <c r="AL4952">
        <f t="shared" si="522"/>
        <v>2450</v>
      </c>
      <c r="AM4952">
        <f t="shared" si="523"/>
        <v>61.25</v>
      </c>
      <c r="AN4952">
        <f t="shared" si="524"/>
        <v>612.5</v>
      </c>
      <c r="AO4952">
        <f t="shared" si="525"/>
        <v>0.61250000000000004</v>
      </c>
      <c r="AP4952">
        <f t="shared" si="526"/>
        <v>0.02</v>
      </c>
      <c r="AQ4952">
        <f>VLOOKUP(M4952,spp!A:H,8,FALSE)</f>
        <v>4.5</v>
      </c>
      <c r="AR4952" t="str">
        <f>VLOOKUP(M4952,spp!A:K,10,FALSE)</f>
        <v>Depredador Tope</v>
      </c>
      <c r="AS4952" t="str">
        <f>VLOOKUP(M4952,spp!A:L,12,FALSE)</f>
        <v>NE</v>
      </c>
    </row>
    <row r="4953" spans="1:45" x14ac:dyDescent="0.3">
      <c r="A4953">
        <v>41</v>
      </c>
      <c r="B4953" s="2" t="s">
        <v>1176</v>
      </c>
      <c r="C4953" s="2" t="s">
        <v>1177</v>
      </c>
      <c r="D4953" s="2" t="s">
        <v>1333</v>
      </c>
      <c r="E4953" s="2" t="s">
        <v>1432</v>
      </c>
      <c r="F4953">
        <v>4</v>
      </c>
      <c r="G4953" s="1">
        <v>41695</v>
      </c>
      <c r="H4953" s="61">
        <v>2014</v>
      </c>
      <c r="I4953" s="5" t="s">
        <v>1433</v>
      </c>
      <c r="J4953" s="1">
        <v>41763</v>
      </c>
      <c r="K4953" s="66">
        <v>9</v>
      </c>
      <c r="L4953" t="str">
        <f t="shared" si="521"/>
        <v>Profundo</v>
      </c>
      <c r="M4953" s="2" t="s">
        <v>1040</v>
      </c>
      <c r="N4953" t="str">
        <f>VLOOKUP(M4953,[2]spp!A:B,2,FALSE)</f>
        <v>Sufflamen verres</v>
      </c>
      <c r="O4953">
        <f t="shared" si="520"/>
        <v>1</v>
      </c>
      <c r="T4953">
        <v>1</v>
      </c>
      <c r="AJ4953">
        <f>VLOOKUP(M4953,spp!A:C,3,FALSE)</f>
        <v>2</v>
      </c>
      <c r="AK4953">
        <f>VLOOKUP(M4953,spp!A:D,4,FALSE)</f>
        <v>3</v>
      </c>
      <c r="AL4953">
        <f t="shared" si="522"/>
        <v>31250</v>
      </c>
      <c r="AM4953">
        <f t="shared" si="523"/>
        <v>781.25</v>
      </c>
      <c r="AN4953">
        <f t="shared" si="524"/>
        <v>7812.5</v>
      </c>
      <c r="AO4953">
        <f t="shared" si="525"/>
        <v>7.8125</v>
      </c>
      <c r="AP4953">
        <f t="shared" si="526"/>
        <v>0.02</v>
      </c>
      <c r="AQ4953">
        <f>VLOOKUP(M4953,spp!A:H,8,FALSE)</f>
        <v>3.3</v>
      </c>
      <c r="AR4953" t="str">
        <f>VLOOKUP(M4953,spp!A:K,10,FALSE)</f>
        <v>Depredador</v>
      </c>
      <c r="AS4953" t="str">
        <f>VLOOKUP(M4953,spp!A:L,12,FALSE)</f>
        <v>LC</v>
      </c>
    </row>
    <row r="4954" spans="1:45" x14ac:dyDescent="0.3">
      <c r="A4954">
        <v>41</v>
      </c>
      <c r="B4954" s="2" t="s">
        <v>1176</v>
      </c>
      <c r="C4954" s="2" t="s">
        <v>1177</v>
      </c>
      <c r="D4954" s="2" t="s">
        <v>1333</v>
      </c>
      <c r="E4954" s="2" t="s">
        <v>1432</v>
      </c>
      <c r="F4954">
        <v>4</v>
      </c>
      <c r="G4954" s="1">
        <v>41695</v>
      </c>
      <c r="H4954" s="61">
        <v>2014</v>
      </c>
      <c r="I4954" s="5" t="s">
        <v>1433</v>
      </c>
      <c r="J4954" s="1">
        <v>41763</v>
      </c>
      <c r="K4954" s="66">
        <v>9</v>
      </c>
      <c r="L4954" t="str">
        <f t="shared" si="521"/>
        <v>Profundo</v>
      </c>
      <c r="M4954" s="2" t="s">
        <v>1064</v>
      </c>
      <c r="N4954" t="str">
        <f>VLOOKUP(M4954,[2]spp!A:B,2,FALSE)</f>
        <v>Zanclus cornutus</v>
      </c>
      <c r="O4954">
        <f t="shared" si="520"/>
        <v>1</v>
      </c>
      <c r="R4954">
        <v>1</v>
      </c>
      <c r="AJ4954">
        <f>VLOOKUP(M4954,spp!A:C,3,FALSE)</f>
        <v>1.47E-2</v>
      </c>
      <c r="AK4954">
        <f>VLOOKUP(M4954,spp!A:D,4,FALSE)</f>
        <v>3</v>
      </c>
      <c r="AL4954">
        <f t="shared" si="522"/>
        <v>28.7109375</v>
      </c>
      <c r="AM4954">
        <f t="shared" si="523"/>
        <v>0.7177734375</v>
      </c>
      <c r="AN4954">
        <f t="shared" si="524"/>
        <v>7.177734375</v>
      </c>
      <c r="AO4954">
        <f t="shared" si="525"/>
        <v>7.1777343749999997E-3</v>
      </c>
      <c r="AP4954">
        <f t="shared" si="526"/>
        <v>0.02</v>
      </c>
      <c r="AQ4954">
        <f>VLOOKUP(M4954,spp!A:H,8,FALSE)</f>
        <v>2.9</v>
      </c>
      <c r="AR4954" t="str">
        <f>VLOOKUP(M4954,spp!A:K,10,FALSE)</f>
        <v>Herbívoro</v>
      </c>
      <c r="AS4954" t="str">
        <f>VLOOKUP(M4954,spp!A:L,12,FALSE)</f>
        <v>NE</v>
      </c>
    </row>
    <row r="4955" spans="1:45" x14ac:dyDescent="0.3">
      <c r="A4955">
        <v>55</v>
      </c>
      <c r="B4955" s="2" t="s">
        <v>1176</v>
      </c>
      <c r="C4955" s="2" t="s">
        <v>1177</v>
      </c>
      <c r="D4955" s="2" t="s">
        <v>1190</v>
      </c>
      <c r="E4955" s="2" t="s">
        <v>1432</v>
      </c>
      <c r="F4955">
        <v>1</v>
      </c>
      <c r="G4955" s="1">
        <v>41695</v>
      </c>
      <c r="H4955" s="61">
        <v>2014</v>
      </c>
      <c r="I4955" s="5" t="s">
        <v>1433</v>
      </c>
      <c r="J4955" s="1">
        <v>41763</v>
      </c>
      <c r="K4955" s="66">
        <v>9</v>
      </c>
      <c r="L4955" t="str">
        <f t="shared" si="521"/>
        <v>Profundo</v>
      </c>
      <c r="M4955" s="2" t="s">
        <v>1081</v>
      </c>
      <c r="N4955" t="str">
        <f>VLOOKUP(M4955,[2]spp!A:B,2,FALSE)</f>
        <v>Triaenodon obesus</v>
      </c>
      <c r="O4955">
        <f t="shared" si="520"/>
        <v>1</v>
      </c>
      <c r="AB4955">
        <v>1</v>
      </c>
      <c r="AJ4955">
        <f>VLOOKUP(M4955,spp!A:C,3,FALSE)</f>
        <v>1.5E-3</v>
      </c>
      <c r="AK4955">
        <f>VLOOKUP(M4955,spp!A:D,4,FALSE)</f>
        <v>3</v>
      </c>
      <c r="AL4955">
        <f t="shared" si="522"/>
        <v>2135.7421875</v>
      </c>
      <c r="AM4955">
        <f t="shared" si="523"/>
        <v>53.3935546875</v>
      </c>
      <c r="AN4955">
        <f t="shared" si="524"/>
        <v>533.935546875</v>
      </c>
      <c r="AO4955">
        <f t="shared" si="525"/>
        <v>0.533935546875</v>
      </c>
      <c r="AP4955">
        <f t="shared" si="526"/>
        <v>0.02</v>
      </c>
      <c r="AQ4955">
        <f>VLOOKUP(M4955,spp!A:H,8,FALSE)</f>
        <v>4.2</v>
      </c>
      <c r="AR4955" t="str">
        <f>VLOOKUP(M4955,spp!A:K,10,FALSE)</f>
        <v>Depredador Tope</v>
      </c>
      <c r="AS4955" t="str">
        <f>VLOOKUP(M4955,spp!A:L,12,FALSE)</f>
        <v>NT</v>
      </c>
    </row>
    <row r="4956" spans="1:45" x14ac:dyDescent="0.3">
      <c r="A4956">
        <v>55</v>
      </c>
      <c r="B4956" s="2" t="s">
        <v>1176</v>
      </c>
      <c r="C4956" s="2" t="s">
        <v>1177</v>
      </c>
      <c r="D4956" s="2" t="s">
        <v>1190</v>
      </c>
      <c r="E4956" s="2" t="s">
        <v>1432</v>
      </c>
      <c r="F4956">
        <v>1</v>
      </c>
      <c r="G4956" s="1">
        <v>41695</v>
      </c>
      <c r="H4956" s="61">
        <v>2014</v>
      </c>
      <c r="I4956" s="5" t="s">
        <v>1433</v>
      </c>
      <c r="J4956" s="1">
        <v>41763</v>
      </c>
      <c r="K4956" s="66">
        <v>9</v>
      </c>
      <c r="L4956" t="str">
        <f t="shared" si="521"/>
        <v>Profundo</v>
      </c>
      <c r="M4956" s="2" t="s">
        <v>1034</v>
      </c>
      <c r="N4956" t="str">
        <f>VLOOKUP(M4956,[2]spp!A:B,2,FALSE)</f>
        <v>Acanthurus nigricans</v>
      </c>
      <c r="O4956">
        <f t="shared" ref="O4956:O5019" si="527">+SUM(P4956:AF4956)</f>
        <v>6</v>
      </c>
      <c r="T4956">
        <v>6</v>
      </c>
      <c r="AJ4956">
        <f>VLOOKUP(M4956,spp!A:C,3,FALSE)</f>
        <v>6</v>
      </c>
      <c r="AK4956">
        <f>VLOOKUP(M4956,spp!A:D,4,FALSE)</f>
        <v>2.669</v>
      </c>
      <c r="AL4956">
        <f t="shared" si="522"/>
        <v>193822.58610727388</v>
      </c>
      <c r="AM4956">
        <f t="shared" si="523"/>
        <v>4845.5646526818473</v>
      </c>
      <c r="AN4956">
        <f t="shared" si="524"/>
        <v>48455.646526818469</v>
      </c>
      <c r="AO4956">
        <f t="shared" si="525"/>
        <v>48.45564652681847</v>
      </c>
      <c r="AP4956">
        <f t="shared" si="526"/>
        <v>0.12</v>
      </c>
      <c r="AQ4956">
        <f>VLOOKUP(M4956,spp!A:H,8,FALSE)</f>
        <v>2</v>
      </c>
      <c r="AR4956" t="str">
        <f>VLOOKUP(M4956,spp!A:K,10,FALSE)</f>
        <v>Herbívoro</v>
      </c>
      <c r="AS4956" t="str">
        <f>VLOOKUP(M4956,spp!A:L,12,FALSE)</f>
        <v>LC</v>
      </c>
    </row>
    <row r="4957" spans="1:45" x14ac:dyDescent="0.3">
      <c r="A4957">
        <v>55</v>
      </c>
      <c r="B4957" s="2" t="s">
        <v>1176</v>
      </c>
      <c r="C4957" s="2" t="s">
        <v>1177</v>
      </c>
      <c r="D4957" s="2" t="s">
        <v>1190</v>
      </c>
      <c r="E4957" s="2" t="s">
        <v>1432</v>
      </c>
      <c r="F4957">
        <v>1</v>
      </c>
      <c r="G4957" s="1">
        <v>41695</v>
      </c>
      <c r="H4957" s="61">
        <v>2014</v>
      </c>
      <c r="I4957" s="5" t="s">
        <v>1433</v>
      </c>
      <c r="J4957" s="1">
        <v>41763</v>
      </c>
      <c r="K4957" s="66">
        <v>9</v>
      </c>
      <c r="L4957" t="str">
        <f t="shared" si="521"/>
        <v>Profundo</v>
      </c>
      <c r="M4957" s="2" t="s">
        <v>1145</v>
      </c>
      <c r="N4957" t="str">
        <f>VLOOKUP(M4957,[2]spp!A:B,2,FALSE)</f>
        <v>Ctenochaetus marginatus</v>
      </c>
      <c r="O4957">
        <f t="shared" si="527"/>
        <v>2</v>
      </c>
      <c r="T4957">
        <v>2</v>
      </c>
      <c r="AJ4957">
        <f>VLOOKUP(M4957,spp!A:C,3,FALSE)</f>
        <v>0.297619048</v>
      </c>
      <c r="AK4957">
        <f>VLOOKUP(M4957,spp!A:D,4,FALSE)</f>
        <v>3</v>
      </c>
      <c r="AL4957">
        <f t="shared" si="522"/>
        <v>9300.5952500000003</v>
      </c>
      <c r="AM4957">
        <f t="shared" si="523"/>
        <v>232.51488125</v>
      </c>
      <c r="AN4957">
        <f t="shared" si="524"/>
        <v>2325.1488125000001</v>
      </c>
      <c r="AO4957">
        <f t="shared" si="525"/>
        <v>2.3251488125000002</v>
      </c>
      <c r="AP4957">
        <f t="shared" si="526"/>
        <v>0.04</v>
      </c>
      <c r="AQ4957">
        <f>VLOOKUP(M4957,spp!A:H,8,FALSE)</f>
        <v>2</v>
      </c>
      <c r="AR4957" t="str">
        <f>VLOOKUP(M4957,spp!A:K,10,FALSE)</f>
        <v>Herbívoro</v>
      </c>
      <c r="AS4957" t="str">
        <f>VLOOKUP(M4957,spp!A:L,12,FALSE)</f>
        <v>LC</v>
      </c>
    </row>
    <row r="4958" spans="1:45" x14ac:dyDescent="0.3">
      <c r="A4958">
        <v>55</v>
      </c>
      <c r="B4958" s="2" t="s">
        <v>1176</v>
      </c>
      <c r="C4958" s="2" t="s">
        <v>1177</v>
      </c>
      <c r="D4958" s="2" t="s">
        <v>1190</v>
      </c>
      <c r="E4958" s="2" t="s">
        <v>1432</v>
      </c>
      <c r="F4958">
        <v>1</v>
      </c>
      <c r="G4958" s="1">
        <v>41695</v>
      </c>
      <c r="H4958" s="61">
        <v>2014</v>
      </c>
      <c r="I4958" s="5" t="s">
        <v>1433</v>
      </c>
      <c r="J4958" s="1">
        <v>41763</v>
      </c>
      <c r="K4958" s="66">
        <v>9</v>
      </c>
      <c r="L4958" t="str">
        <f t="shared" si="521"/>
        <v>Profundo</v>
      </c>
      <c r="M4958" s="2" t="s">
        <v>1037</v>
      </c>
      <c r="N4958" t="str">
        <f>VLOOKUP(M4958,[2]spp!A:B,2,FALSE)</f>
        <v>Prionurus laticlavius</v>
      </c>
      <c r="O4958">
        <f t="shared" si="527"/>
        <v>8</v>
      </c>
      <c r="T4958">
        <v>8</v>
      </c>
      <c r="AJ4958" t="str">
        <f>VLOOKUP(M4958,spp!A:C,3,FALSE)</f>
        <v>0.19800000000000001</v>
      </c>
      <c r="AK4958">
        <f>VLOOKUP(M4958,spp!A:D,4,FALSE)</f>
        <v>2.504</v>
      </c>
      <c r="AL4958">
        <f t="shared" si="522"/>
        <v>5014.1458099619404</v>
      </c>
      <c r="AM4958">
        <f t="shared" si="523"/>
        <v>125.35364524904851</v>
      </c>
      <c r="AN4958">
        <f t="shared" si="524"/>
        <v>1253.5364524904851</v>
      </c>
      <c r="AO4958">
        <f t="shared" si="525"/>
        <v>1.2535364524904851</v>
      </c>
      <c r="AP4958">
        <f t="shared" si="526"/>
        <v>0.16</v>
      </c>
      <c r="AQ4958">
        <f>VLOOKUP(M4958,spp!A:H,8,FALSE)</f>
        <v>2.7</v>
      </c>
      <c r="AR4958" t="str">
        <f>VLOOKUP(M4958,spp!A:K,10,FALSE)</f>
        <v>Herbívoro</v>
      </c>
      <c r="AS4958" t="str">
        <f>VLOOKUP(M4958,spp!A:L,12,FALSE)</f>
        <v>LC</v>
      </c>
    </row>
    <row r="4959" spans="1:45" x14ac:dyDescent="0.3">
      <c r="A4959">
        <v>55</v>
      </c>
      <c r="B4959" s="2" t="s">
        <v>1176</v>
      </c>
      <c r="C4959" s="2" t="s">
        <v>1177</v>
      </c>
      <c r="D4959" s="2" t="s">
        <v>1190</v>
      </c>
      <c r="E4959" s="2" t="s">
        <v>1432</v>
      </c>
      <c r="F4959">
        <v>1</v>
      </c>
      <c r="G4959" s="1">
        <v>41695</v>
      </c>
      <c r="H4959" s="61">
        <v>2014</v>
      </c>
      <c r="I4959" s="5" t="s">
        <v>1433</v>
      </c>
      <c r="J4959" s="1">
        <v>41763</v>
      </c>
      <c r="K4959" s="66">
        <v>9</v>
      </c>
      <c r="L4959" t="str">
        <f t="shared" si="521"/>
        <v>Profundo</v>
      </c>
      <c r="M4959" s="2" t="s">
        <v>1195</v>
      </c>
      <c r="N4959" t="str">
        <f>VLOOKUP(M4959,[2]spp!A:B,2,FALSE)</f>
        <v>Melichthys niger</v>
      </c>
      <c r="O4959">
        <f t="shared" si="527"/>
        <v>6</v>
      </c>
      <c r="T4959">
        <v>6</v>
      </c>
      <c r="AJ4959">
        <f>VLOOKUP(M4959,spp!A:C,3,FALSE)</f>
        <v>5</v>
      </c>
      <c r="AK4959">
        <f>VLOOKUP(M4959,spp!A:D,4,FALSE)</f>
        <v>3</v>
      </c>
      <c r="AL4959">
        <f t="shared" si="522"/>
        <v>468750</v>
      </c>
      <c r="AM4959">
        <f t="shared" si="523"/>
        <v>11718.75</v>
      </c>
      <c r="AN4959">
        <f t="shared" si="524"/>
        <v>117187.5</v>
      </c>
      <c r="AO4959">
        <f t="shared" si="525"/>
        <v>117.1875</v>
      </c>
      <c r="AP4959">
        <f t="shared" si="526"/>
        <v>0.12</v>
      </c>
      <c r="AQ4959">
        <f>VLOOKUP(M4959,spp!A:H,8,FALSE)</f>
        <v>2.4</v>
      </c>
      <c r="AR4959" t="str">
        <f>VLOOKUP(M4959,spp!A:K,10,FALSE)</f>
        <v>Herbívoro</v>
      </c>
      <c r="AS4959" t="str">
        <f>VLOOKUP(M4959,spp!A:L,12,FALSE)</f>
        <v>NE</v>
      </c>
    </row>
    <row r="4960" spans="1:45" x14ac:dyDescent="0.3">
      <c r="A4960">
        <v>55</v>
      </c>
      <c r="B4960" s="2" t="s">
        <v>1176</v>
      </c>
      <c r="C4960" s="2" t="s">
        <v>1177</v>
      </c>
      <c r="D4960" s="2" t="s">
        <v>1190</v>
      </c>
      <c r="E4960" s="2" t="s">
        <v>1432</v>
      </c>
      <c r="F4960">
        <v>1</v>
      </c>
      <c r="G4960" s="1">
        <v>41695</v>
      </c>
      <c r="H4960" s="61">
        <v>2014</v>
      </c>
      <c r="I4960" s="5" t="s">
        <v>1433</v>
      </c>
      <c r="J4960" s="1">
        <v>41763</v>
      </c>
      <c r="K4960" s="66">
        <v>9</v>
      </c>
      <c r="L4960" t="str">
        <f t="shared" si="521"/>
        <v>Profundo</v>
      </c>
      <c r="M4960" s="2" t="s">
        <v>1078</v>
      </c>
      <c r="N4960" t="str">
        <f>VLOOKUP(M4960,[2]spp!A:B,2,FALSE)</f>
        <v>Lutjanus viridis</v>
      </c>
      <c r="O4960">
        <f t="shared" si="527"/>
        <v>15</v>
      </c>
      <c r="T4960">
        <v>15</v>
      </c>
      <c r="AJ4960">
        <f>VLOOKUP(M4960,spp!A:C,3,FALSE)</f>
        <v>1.67E-2</v>
      </c>
      <c r="AK4960">
        <f>VLOOKUP(M4960,spp!A:D,4,FALSE)</f>
        <v>2</v>
      </c>
      <c r="AL4960">
        <f t="shared" si="522"/>
        <v>156.5625</v>
      </c>
      <c r="AM4960">
        <f t="shared" si="523"/>
        <v>3.9140625</v>
      </c>
      <c r="AN4960">
        <f t="shared" si="524"/>
        <v>39.140625</v>
      </c>
      <c r="AO4960">
        <f t="shared" si="525"/>
        <v>3.9140624999999998E-2</v>
      </c>
      <c r="AP4960">
        <f t="shared" si="526"/>
        <v>0.3</v>
      </c>
      <c r="AQ4960">
        <f>VLOOKUP(M4960,spp!A:H,8,FALSE)</f>
        <v>4.2</v>
      </c>
      <c r="AR4960" t="str">
        <f>VLOOKUP(M4960,spp!A:K,10,FALSE)</f>
        <v>Depredador Tope</v>
      </c>
      <c r="AS4960" t="str">
        <f>VLOOKUP(M4960,spp!A:L,12,FALSE)</f>
        <v>LC</v>
      </c>
    </row>
    <row r="4961" spans="1:45" x14ac:dyDescent="0.3">
      <c r="A4961">
        <v>55</v>
      </c>
      <c r="B4961" s="2" t="s">
        <v>1176</v>
      </c>
      <c r="C4961" s="2" t="s">
        <v>1177</v>
      </c>
      <c r="D4961" s="2" t="s">
        <v>1190</v>
      </c>
      <c r="E4961" s="2" t="s">
        <v>1432</v>
      </c>
      <c r="F4961">
        <v>1</v>
      </c>
      <c r="G4961" s="1">
        <v>41695</v>
      </c>
      <c r="H4961" s="61">
        <v>2014</v>
      </c>
      <c r="I4961" s="5" t="s">
        <v>1433</v>
      </c>
      <c r="J4961" s="1">
        <v>41763</v>
      </c>
      <c r="K4961" s="66">
        <v>9</v>
      </c>
      <c r="L4961" t="str">
        <f t="shared" si="521"/>
        <v>Profundo</v>
      </c>
      <c r="M4961" s="2" t="s">
        <v>1066</v>
      </c>
      <c r="N4961" t="str">
        <f>VLOOKUP(M4961,[2]spp!A:B,2,FALSE)</f>
        <v>Caranx melampygus</v>
      </c>
      <c r="O4961">
        <f t="shared" si="527"/>
        <v>4</v>
      </c>
      <c r="U4961">
        <v>4</v>
      </c>
      <c r="AJ4961">
        <f>VLOOKUP(M4961,spp!A:C,3,FALSE)</f>
        <v>2</v>
      </c>
      <c r="AK4961">
        <f>VLOOKUP(M4961,spp!A:D,4,FALSE)</f>
        <v>2</v>
      </c>
      <c r="AL4961">
        <f t="shared" si="522"/>
        <v>9800</v>
      </c>
      <c r="AM4961">
        <f t="shared" si="523"/>
        <v>245</v>
      </c>
      <c r="AN4961">
        <f t="shared" si="524"/>
        <v>2450</v>
      </c>
      <c r="AO4961">
        <f t="shared" si="525"/>
        <v>2.4500000000000002</v>
      </c>
      <c r="AP4961">
        <f t="shared" si="526"/>
        <v>0.08</v>
      </c>
      <c r="AQ4961">
        <f>VLOOKUP(M4961,spp!A:H,8,FALSE)</f>
        <v>4.5</v>
      </c>
      <c r="AR4961" t="str">
        <f>VLOOKUP(M4961,spp!A:K,10,FALSE)</f>
        <v>Depredador Tope</v>
      </c>
      <c r="AS4961" t="str">
        <f>VLOOKUP(M4961,spp!A:L,12,FALSE)</f>
        <v>NE</v>
      </c>
    </row>
    <row r="4962" spans="1:45" x14ac:dyDescent="0.3">
      <c r="A4962">
        <v>55</v>
      </c>
      <c r="B4962" s="2" t="s">
        <v>1176</v>
      </c>
      <c r="C4962" s="2" t="s">
        <v>1177</v>
      </c>
      <c r="D4962" s="2" t="s">
        <v>1190</v>
      </c>
      <c r="E4962" s="2" t="s">
        <v>1432</v>
      </c>
      <c r="F4962">
        <v>1</v>
      </c>
      <c r="G4962" s="1">
        <v>41695</v>
      </c>
      <c r="H4962" s="61">
        <v>2014</v>
      </c>
      <c r="I4962" s="5" t="s">
        <v>1433</v>
      </c>
      <c r="J4962" s="1">
        <v>41763</v>
      </c>
      <c r="K4962" s="66">
        <v>9</v>
      </c>
      <c r="L4962" t="str">
        <f t="shared" si="521"/>
        <v>Profundo</v>
      </c>
      <c r="M4962" s="2" t="s">
        <v>1064</v>
      </c>
      <c r="N4962" t="str">
        <f>VLOOKUP(M4962,[2]spp!A:B,2,FALSE)</f>
        <v>Zanclus cornutus</v>
      </c>
      <c r="O4962">
        <f t="shared" si="527"/>
        <v>1</v>
      </c>
      <c r="S4962">
        <v>1</v>
      </c>
      <c r="AJ4962">
        <f>VLOOKUP(M4962,spp!A:C,3,FALSE)</f>
        <v>1.47E-2</v>
      </c>
      <c r="AK4962">
        <f>VLOOKUP(M4962,spp!A:D,4,FALSE)</f>
        <v>3</v>
      </c>
      <c r="AL4962">
        <f t="shared" si="522"/>
        <v>78.782812499999991</v>
      </c>
      <c r="AM4962">
        <f t="shared" si="523"/>
        <v>1.9695703124999997</v>
      </c>
      <c r="AN4962">
        <f t="shared" si="524"/>
        <v>19.695703124999998</v>
      </c>
      <c r="AO4962">
        <f t="shared" si="525"/>
        <v>1.9695703124999998E-2</v>
      </c>
      <c r="AP4962">
        <f t="shared" si="526"/>
        <v>0.02</v>
      </c>
      <c r="AQ4962">
        <f>VLOOKUP(M4962,spp!A:H,8,FALSE)</f>
        <v>2.9</v>
      </c>
      <c r="AR4962" t="str">
        <f>VLOOKUP(M4962,spp!A:K,10,FALSE)</f>
        <v>Herbívoro</v>
      </c>
      <c r="AS4962" t="str">
        <f>VLOOKUP(M4962,spp!A:L,12,FALSE)</f>
        <v>NE</v>
      </c>
    </row>
    <row r="4963" spans="1:45" x14ac:dyDescent="0.3">
      <c r="A4963">
        <v>55</v>
      </c>
      <c r="B4963" s="2" t="s">
        <v>1176</v>
      </c>
      <c r="C4963" s="2" t="s">
        <v>1177</v>
      </c>
      <c r="D4963" s="2" t="s">
        <v>1190</v>
      </c>
      <c r="E4963" s="2" t="s">
        <v>1432</v>
      </c>
      <c r="F4963">
        <v>1</v>
      </c>
      <c r="G4963" s="1">
        <v>41695</v>
      </c>
      <c r="H4963" s="61">
        <v>2014</v>
      </c>
      <c r="I4963" s="5" t="s">
        <v>1433</v>
      </c>
      <c r="J4963" s="1">
        <v>41763</v>
      </c>
      <c r="K4963" s="66">
        <v>9</v>
      </c>
      <c r="L4963" t="str">
        <f t="shared" si="521"/>
        <v>Profundo</v>
      </c>
      <c r="M4963" s="2" t="s">
        <v>1068</v>
      </c>
      <c r="N4963" t="str">
        <f>VLOOKUP(M4963,[2]spp!A:B,2,FALSE)</f>
        <v>Myripristis berndti</v>
      </c>
      <c r="O4963">
        <f t="shared" si="527"/>
        <v>1</v>
      </c>
      <c r="S4963">
        <v>1</v>
      </c>
      <c r="AJ4963">
        <f>VLOOKUP(M4963,spp!A:C,3,FALSE)</f>
        <v>2.4E-2</v>
      </c>
      <c r="AK4963">
        <f>VLOOKUP(M4963,spp!A:D,4,FALSE)</f>
        <v>3.02</v>
      </c>
      <c r="AL4963">
        <f t="shared" si="522"/>
        <v>136.20283544893087</v>
      </c>
      <c r="AM4963">
        <f t="shared" si="523"/>
        <v>3.4050708862232719</v>
      </c>
      <c r="AN4963">
        <f t="shared" si="524"/>
        <v>34.050708862232717</v>
      </c>
      <c r="AO4963">
        <f t="shared" si="525"/>
        <v>3.4050708862232715E-2</v>
      </c>
      <c r="AP4963">
        <f t="shared" si="526"/>
        <v>0.02</v>
      </c>
      <c r="AQ4963">
        <f>VLOOKUP(M4963,spp!A:H,8,FALSE)</f>
        <v>3.7</v>
      </c>
      <c r="AR4963" t="str">
        <f>VLOOKUP(M4963,spp!A:K,10,FALSE)</f>
        <v>Planctívoro</v>
      </c>
      <c r="AS4963" t="str">
        <f>VLOOKUP(M4963,spp!A:L,12,FALSE)</f>
        <v>NE</v>
      </c>
    </row>
    <row r="4964" spans="1:45" x14ac:dyDescent="0.3">
      <c r="A4964">
        <v>55</v>
      </c>
      <c r="B4964" s="2" t="s">
        <v>1176</v>
      </c>
      <c r="C4964" s="2" t="s">
        <v>1177</v>
      </c>
      <c r="D4964" s="2" t="s">
        <v>1190</v>
      </c>
      <c r="E4964" s="2" t="s">
        <v>1432</v>
      </c>
      <c r="F4964">
        <v>1</v>
      </c>
      <c r="G4964" s="1">
        <v>41695</v>
      </c>
      <c r="H4964" s="61">
        <v>2014</v>
      </c>
      <c r="I4964" s="5" t="s">
        <v>1433</v>
      </c>
      <c r="J4964" s="1">
        <v>41763</v>
      </c>
      <c r="K4964" s="66">
        <v>9</v>
      </c>
      <c r="L4964" t="str">
        <f t="shared" si="521"/>
        <v>Profundo</v>
      </c>
      <c r="M4964" s="2" t="s">
        <v>1194</v>
      </c>
      <c r="N4964" t="str">
        <f>VLOOKUP(M4964,[2]spp!A:B,2,FALSE)</f>
        <v>Stegastes arcifrons</v>
      </c>
      <c r="O4964">
        <f t="shared" si="527"/>
        <v>20</v>
      </c>
      <c r="Q4964">
        <v>20</v>
      </c>
      <c r="AJ4964">
        <f>VLOOKUP(M4964,spp!A:C,3,FALSE)</f>
        <v>3.49E-2</v>
      </c>
      <c r="AK4964">
        <f>VLOOKUP(M4964,spp!A:D,4,FALSE)</f>
        <v>2</v>
      </c>
      <c r="AL4964">
        <f t="shared" si="522"/>
        <v>39.262500000000003</v>
      </c>
      <c r="AM4964">
        <f t="shared" si="523"/>
        <v>0.98156250000000012</v>
      </c>
      <c r="AN4964">
        <f t="shared" si="524"/>
        <v>9.8156250000000007</v>
      </c>
      <c r="AO4964">
        <f t="shared" si="525"/>
        <v>9.8156250000000014E-3</v>
      </c>
      <c r="AP4964">
        <f t="shared" si="526"/>
        <v>0.4</v>
      </c>
      <c r="AQ4964">
        <f>VLOOKUP(M4964,spp!A:H,8,FALSE)</f>
        <v>2.97</v>
      </c>
      <c r="AR4964" t="str">
        <f>VLOOKUP(M4964,spp!A:K,10,FALSE)</f>
        <v>Herbívoro</v>
      </c>
      <c r="AS4964" t="str">
        <f>VLOOKUP(M4964,spp!A:L,12,FALSE)</f>
        <v>LC</v>
      </c>
    </row>
    <row r="4965" spans="1:45" x14ac:dyDescent="0.3">
      <c r="A4965">
        <v>55</v>
      </c>
      <c r="B4965" s="2" t="s">
        <v>1176</v>
      </c>
      <c r="C4965" s="2" t="s">
        <v>1177</v>
      </c>
      <c r="D4965" s="2" t="s">
        <v>1190</v>
      </c>
      <c r="E4965" s="2" t="s">
        <v>1432</v>
      </c>
      <c r="F4965">
        <v>1</v>
      </c>
      <c r="G4965" s="1">
        <v>41695</v>
      </c>
      <c r="H4965" s="61">
        <v>2014</v>
      </c>
      <c r="I4965" s="5" t="s">
        <v>1433</v>
      </c>
      <c r="J4965" s="1">
        <v>41763</v>
      </c>
      <c r="K4965" s="66">
        <v>9</v>
      </c>
      <c r="L4965" t="str">
        <f t="shared" si="521"/>
        <v>Profundo</v>
      </c>
      <c r="M4965" s="2" t="s">
        <v>1080</v>
      </c>
      <c r="N4965" t="str">
        <f>VLOOKUP(M4965,[2]spp!A:B,2,FALSE)</f>
        <v>Aulostomus chinensis</v>
      </c>
      <c r="O4965">
        <f t="shared" si="527"/>
        <v>1</v>
      </c>
      <c r="U4965">
        <v>1</v>
      </c>
      <c r="AJ4965">
        <f>VLOOKUP(M4965,spp!A:C,3,FALSE)</f>
        <v>2</v>
      </c>
      <c r="AK4965">
        <f>VLOOKUP(M4965,spp!A:D,4,FALSE)</f>
        <v>3</v>
      </c>
      <c r="AL4965">
        <f t="shared" si="522"/>
        <v>85750</v>
      </c>
      <c r="AM4965">
        <f t="shared" si="523"/>
        <v>2143.75</v>
      </c>
      <c r="AN4965">
        <f t="shared" si="524"/>
        <v>21437.5</v>
      </c>
      <c r="AO4965">
        <f t="shared" si="525"/>
        <v>21.4375</v>
      </c>
      <c r="AP4965">
        <f t="shared" si="526"/>
        <v>0.02</v>
      </c>
      <c r="AQ4965">
        <f>VLOOKUP(M4965,spp!A:H,8,FALSE)</f>
        <v>3.9</v>
      </c>
      <c r="AR4965" t="str">
        <f>VLOOKUP(M4965,spp!A:K,10,FALSE)</f>
        <v>Depredador</v>
      </c>
      <c r="AS4965" t="str">
        <f>VLOOKUP(M4965,spp!A:L,12,FALSE)</f>
        <v>NE</v>
      </c>
    </row>
    <row r="4966" spans="1:45" x14ac:dyDescent="0.3">
      <c r="A4966">
        <v>55</v>
      </c>
      <c r="B4966" s="2" t="s">
        <v>1176</v>
      </c>
      <c r="C4966" s="2" t="s">
        <v>1177</v>
      </c>
      <c r="D4966" s="2" t="s">
        <v>1190</v>
      </c>
      <c r="E4966" s="2" t="s">
        <v>1432</v>
      </c>
      <c r="F4966">
        <v>1</v>
      </c>
      <c r="G4966" s="1">
        <v>41695</v>
      </c>
      <c r="H4966" s="61">
        <v>2014</v>
      </c>
      <c r="I4966" s="5" t="s">
        <v>1433</v>
      </c>
      <c r="J4966" s="1">
        <v>41763</v>
      </c>
      <c r="K4966" s="66">
        <v>9</v>
      </c>
      <c r="L4966" t="str">
        <f t="shared" ref="L4966:L5029" si="528">IF(K4966&gt;6,"Profundo","Somero")</f>
        <v>Profundo</v>
      </c>
      <c r="M4966" s="2" t="s">
        <v>1047</v>
      </c>
      <c r="N4966" t="str">
        <f>VLOOKUP(M4966,[2]spp!A:B,2,FALSE)</f>
        <v>Scarus rubroviolaceus</v>
      </c>
      <c r="O4966">
        <f t="shared" si="527"/>
        <v>1</v>
      </c>
      <c r="U4966">
        <v>1</v>
      </c>
      <c r="AJ4966">
        <f>VLOOKUP(M4966,spp!A:C,3,FALSE)</f>
        <v>1</v>
      </c>
      <c r="AK4966">
        <f>VLOOKUP(M4966,spp!A:D,4,FALSE)</f>
        <v>3.109</v>
      </c>
      <c r="AL4966">
        <f t="shared" si="522"/>
        <v>63169.516074034844</v>
      </c>
      <c r="AM4966">
        <f t="shared" si="523"/>
        <v>1579.2379018508711</v>
      </c>
      <c r="AN4966">
        <f t="shared" si="524"/>
        <v>15792.379018508711</v>
      </c>
      <c r="AO4966">
        <f t="shared" si="525"/>
        <v>15.792379018508711</v>
      </c>
      <c r="AP4966">
        <f t="shared" si="526"/>
        <v>0.02</v>
      </c>
      <c r="AQ4966">
        <f>VLOOKUP(M4966,spp!A:H,8,FALSE)</f>
        <v>2</v>
      </c>
      <c r="AR4966" t="str">
        <f>VLOOKUP(M4966,spp!A:K,10,FALSE)</f>
        <v>Herbívoro</v>
      </c>
      <c r="AS4966" t="str">
        <f>VLOOKUP(M4966,spp!A:L,12,FALSE)</f>
        <v>LC</v>
      </c>
    </row>
    <row r="4967" spans="1:45" x14ac:dyDescent="0.3">
      <c r="A4967">
        <v>55</v>
      </c>
      <c r="B4967" s="2" t="s">
        <v>1176</v>
      </c>
      <c r="C4967" s="2" t="s">
        <v>1177</v>
      </c>
      <c r="D4967" s="2" t="s">
        <v>1190</v>
      </c>
      <c r="E4967" s="2" t="s">
        <v>1432</v>
      </c>
      <c r="F4967">
        <v>2</v>
      </c>
      <c r="G4967" s="1">
        <v>41695</v>
      </c>
      <c r="H4967" s="61">
        <v>2014</v>
      </c>
      <c r="I4967" s="5" t="s">
        <v>1433</v>
      </c>
      <c r="J4967" s="1">
        <v>41763</v>
      </c>
      <c r="K4967" s="66">
        <v>9</v>
      </c>
      <c r="L4967" t="str">
        <f t="shared" si="528"/>
        <v>Profundo</v>
      </c>
      <c r="M4967" s="2" t="s">
        <v>1047</v>
      </c>
      <c r="N4967" t="str">
        <f>VLOOKUP(M4967,[2]spp!A:B,2,FALSE)</f>
        <v>Scarus rubroviolaceus</v>
      </c>
      <c r="O4967">
        <f t="shared" si="527"/>
        <v>1</v>
      </c>
      <c r="U4967">
        <v>1</v>
      </c>
      <c r="AJ4967">
        <f>VLOOKUP(M4967,spp!A:C,3,FALSE)</f>
        <v>1</v>
      </c>
      <c r="AK4967">
        <f>VLOOKUP(M4967,spp!A:D,4,FALSE)</f>
        <v>3.109</v>
      </c>
      <c r="AL4967">
        <f t="shared" ref="AL4967:AL5030" si="529">((AJ4967*$P$2^AK4967)*P4967)+((AJ4967*$Q$2^AK4967)*Q4967)+((AJ4967*$R$2^AK4967)*R4967)+((AJ4967*$S$2^AK4967)*S4967)+((AJ4967*$T$2^AK4967)*T4967)+((AJ4967*$U$2^AK4967)*U4967)+((AJ4967*$V$2^AK4967)*V4967)+((AJ4967*$W$2^AK4967)*W4967)+((AJ4967*$X$2^AK4967)*X4967)+((AJ4967*$Y$2^AK4967)*Y4967)+((AJ4967*$Z$2^AK4967)*Z4967)+((AJ4967*$AA$2^AK4967)*AA4967)+((AJ4967*$AB$2^AK4967)*AB4967)+ ((AJ4967*$AC$2^AK4967)*AC4967)+((AJ4967*$AD$2^AK4967)*AD4967)+((AJ4967*$AE$2^AK4967)*AE4967)+((AJ4967*$AF$2^AK4967)*AF4967)+((AJ4967*$AG$2^AK4967)*AG4967)+((AJ4967*$AH$2^AK4967)*AH4967)</f>
        <v>63169.516074034844</v>
      </c>
      <c r="AM4967">
        <f t="shared" ref="AM4967:AM5030" si="530">AL4967/40</f>
        <v>1579.2379018508711</v>
      </c>
      <c r="AN4967">
        <f t="shared" ref="AN4967:AN5030" si="531">AM4967*10</f>
        <v>15792.379018508711</v>
      </c>
      <c r="AO4967">
        <f t="shared" ref="AO4967:AO5030" si="532">AN4967/1000</f>
        <v>15.792379018508711</v>
      </c>
      <c r="AP4967">
        <f t="shared" ref="AP4967:AP5030" si="533">O4967/$C$1</f>
        <v>0.02</v>
      </c>
      <c r="AQ4967">
        <f>VLOOKUP(M4967,spp!A:H,8,FALSE)</f>
        <v>2</v>
      </c>
      <c r="AR4967" t="str">
        <f>VLOOKUP(M4967,spp!A:K,10,FALSE)</f>
        <v>Herbívoro</v>
      </c>
      <c r="AS4967" t="str">
        <f>VLOOKUP(M4967,spp!A:L,12,FALSE)</f>
        <v>LC</v>
      </c>
    </row>
    <row r="4968" spans="1:45" x14ac:dyDescent="0.3">
      <c r="A4968">
        <v>55</v>
      </c>
      <c r="B4968" s="2" t="s">
        <v>1176</v>
      </c>
      <c r="C4968" s="2" t="s">
        <v>1177</v>
      </c>
      <c r="D4968" s="2" t="s">
        <v>1190</v>
      </c>
      <c r="E4968" s="2" t="s">
        <v>1432</v>
      </c>
      <c r="F4968">
        <v>2</v>
      </c>
      <c r="G4968" s="1">
        <v>41695</v>
      </c>
      <c r="H4968" s="61">
        <v>2014</v>
      </c>
      <c r="I4968" s="5" t="s">
        <v>1433</v>
      </c>
      <c r="J4968" s="1">
        <v>41763</v>
      </c>
      <c r="K4968" s="66">
        <v>9</v>
      </c>
      <c r="L4968" t="str">
        <f t="shared" si="528"/>
        <v>Profundo</v>
      </c>
      <c r="M4968" s="2" t="s">
        <v>1078</v>
      </c>
      <c r="N4968" t="str">
        <f>VLOOKUP(M4968,[2]spp!A:B,2,FALSE)</f>
        <v>Lutjanus viridis</v>
      </c>
      <c r="O4968">
        <f t="shared" si="527"/>
        <v>6</v>
      </c>
      <c r="T4968">
        <v>6</v>
      </c>
      <c r="AJ4968">
        <f>VLOOKUP(M4968,spp!A:C,3,FALSE)</f>
        <v>1.67E-2</v>
      </c>
      <c r="AK4968">
        <f>VLOOKUP(M4968,spp!A:D,4,FALSE)</f>
        <v>2</v>
      </c>
      <c r="AL4968">
        <f t="shared" si="529"/>
        <v>62.625</v>
      </c>
      <c r="AM4968">
        <f t="shared" si="530"/>
        <v>1.565625</v>
      </c>
      <c r="AN4968">
        <f t="shared" si="531"/>
        <v>15.65625</v>
      </c>
      <c r="AO4968">
        <f t="shared" si="532"/>
        <v>1.565625E-2</v>
      </c>
      <c r="AP4968">
        <f t="shared" si="533"/>
        <v>0.12</v>
      </c>
      <c r="AQ4968">
        <f>VLOOKUP(M4968,spp!A:H,8,FALSE)</f>
        <v>4.2</v>
      </c>
      <c r="AR4968" t="str">
        <f>VLOOKUP(M4968,spp!A:K,10,FALSE)</f>
        <v>Depredador Tope</v>
      </c>
      <c r="AS4968" t="str">
        <f>VLOOKUP(M4968,spp!A:L,12,FALSE)</f>
        <v>LC</v>
      </c>
    </row>
    <row r="4969" spans="1:45" x14ac:dyDescent="0.3">
      <c r="A4969">
        <v>55</v>
      </c>
      <c r="B4969" s="2" t="s">
        <v>1176</v>
      </c>
      <c r="C4969" s="2" t="s">
        <v>1177</v>
      </c>
      <c r="D4969" s="2" t="s">
        <v>1190</v>
      </c>
      <c r="E4969" s="2" t="s">
        <v>1432</v>
      </c>
      <c r="F4969">
        <v>2</v>
      </c>
      <c r="G4969" s="1">
        <v>41695</v>
      </c>
      <c r="H4969" s="61">
        <v>2014</v>
      </c>
      <c r="I4969" s="5" t="s">
        <v>1433</v>
      </c>
      <c r="J4969" s="1">
        <v>41763</v>
      </c>
      <c r="K4969" s="66">
        <v>9</v>
      </c>
      <c r="L4969" t="str">
        <f t="shared" si="528"/>
        <v>Profundo</v>
      </c>
      <c r="M4969" s="2" t="s">
        <v>1068</v>
      </c>
      <c r="N4969" t="str">
        <f>VLOOKUP(M4969,[2]spp!A:B,2,FALSE)</f>
        <v>Myripristis berndti</v>
      </c>
      <c r="O4969">
        <f t="shared" si="527"/>
        <v>20</v>
      </c>
      <c r="T4969">
        <v>20</v>
      </c>
      <c r="AJ4969">
        <f>VLOOKUP(M4969,spp!A:C,3,FALSE)</f>
        <v>2.4E-2</v>
      </c>
      <c r="AK4969">
        <f>VLOOKUP(M4969,spp!A:D,4,FALSE)</f>
        <v>3.02</v>
      </c>
      <c r="AL4969">
        <f t="shared" si="529"/>
        <v>7998.712066562749</v>
      </c>
      <c r="AM4969">
        <f t="shared" si="530"/>
        <v>199.96780166406873</v>
      </c>
      <c r="AN4969">
        <f t="shared" si="531"/>
        <v>1999.6780166406872</v>
      </c>
      <c r="AO4969">
        <f t="shared" si="532"/>
        <v>1.9996780166406873</v>
      </c>
      <c r="AP4969">
        <f t="shared" si="533"/>
        <v>0.4</v>
      </c>
      <c r="AQ4969">
        <f>VLOOKUP(M4969,spp!A:H,8,FALSE)</f>
        <v>3.7</v>
      </c>
      <c r="AR4969" t="str">
        <f>VLOOKUP(M4969,spp!A:K,10,FALSE)</f>
        <v>Planctívoro</v>
      </c>
      <c r="AS4969" t="str">
        <f>VLOOKUP(M4969,spp!A:L,12,FALSE)</f>
        <v>NE</v>
      </c>
    </row>
    <row r="4970" spans="1:45" x14ac:dyDescent="0.3">
      <c r="A4970">
        <v>55</v>
      </c>
      <c r="B4970" s="2" t="s">
        <v>1176</v>
      </c>
      <c r="C4970" s="2" t="s">
        <v>1177</v>
      </c>
      <c r="D4970" s="2" t="s">
        <v>1190</v>
      </c>
      <c r="E4970" s="2" t="s">
        <v>1432</v>
      </c>
      <c r="F4970">
        <v>2</v>
      </c>
      <c r="G4970" s="1">
        <v>41695</v>
      </c>
      <c r="H4970" s="61">
        <v>2014</v>
      </c>
      <c r="I4970" s="5" t="s">
        <v>1433</v>
      </c>
      <c r="J4970" s="1">
        <v>41763</v>
      </c>
      <c r="K4970" s="66">
        <v>9</v>
      </c>
      <c r="L4970" t="str">
        <f t="shared" si="528"/>
        <v>Profundo</v>
      </c>
      <c r="M4970" s="2" t="s">
        <v>1037</v>
      </c>
      <c r="N4970" t="str">
        <f>VLOOKUP(M4970,[2]spp!A:B,2,FALSE)</f>
        <v>Prionurus laticlavius</v>
      </c>
      <c r="O4970">
        <f t="shared" si="527"/>
        <v>5</v>
      </c>
      <c r="T4970">
        <v>5</v>
      </c>
      <c r="AJ4970" t="str">
        <f>VLOOKUP(M4970,spp!A:C,3,FALSE)</f>
        <v>0.19800000000000001</v>
      </c>
      <c r="AK4970">
        <f>VLOOKUP(M4970,spp!A:D,4,FALSE)</f>
        <v>2.504</v>
      </c>
      <c r="AL4970">
        <f t="shared" si="529"/>
        <v>3133.8411312262128</v>
      </c>
      <c r="AM4970">
        <f t="shared" si="530"/>
        <v>78.346028280655318</v>
      </c>
      <c r="AN4970">
        <f t="shared" si="531"/>
        <v>783.46028280655321</v>
      </c>
      <c r="AO4970">
        <f t="shared" si="532"/>
        <v>0.78346028280655322</v>
      </c>
      <c r="AP4970">
        <f t="shared" si="533"/>
        <v>0.1</v>
      </c>
      <c r="AQ4970">
        <f>VLOOKUP(M4970,spp!A:H,8,FALSE)</f>
        <v>2.7</v>
      </c>
      <c r="AR4970" t="str">
        <f>VLOOKUP(M4970,spp!A:K,10,FALSE)</f>
        <v>Herbívoro</v>
      </c>
      <c r="AS4970" t="str">
        <f>VLOOKUP(M4970,spp!A:L,12,FALSE)</f>
        <v>LC</v>
      </c>
    </row>
    <row r="4971" spans="1:45" x14ac:dyDescent="0.3">
      <c r="A4971">
        <v>55</v>
      </c>
      <c r="B4971" s="2" t="s">
        <v>1176</v>
      </c>
      <c r="C4971" s="2" t="s">
        <v>1177</v>
      </c>
      <c r="D4971" s="2" t="s">
        <v>1190</v>
      </c>
      <c r="E4971" s="2" t="s">
        <v>1432</v>
      </c>
      <c r="F4971">
        <v>2</v>
      </c>
      <c r="G4971" s="1">
        <v>41695</v>
      </c>
      <c r="H4971" s="61">
        <v>2014</v>
      </c>
      <c r="I4971" s="5" t="s">
        <v>1433</v>
      </c>
      <c r="J4971" s="1">
        <v>41763</v>
      </c>
      <c r="K4971" s="66">
        <v>9</v>
      </c>
      <c r="L4971" t="str">
        <f t="shared" si="528"/>
        <v>Profundo</v>
      </c>
      <c r="M4971" s="2" t="s">
        <v>1064</v>
      </c>
      <c r="N4971" t="str">
        <f>VLOOKUP(M4971,[2]spp!A:B,2,FALSE)</f>
        <v>Zanclus cornutus</v>
      </c>
      <c r="O4971">
        <f t="shared" si="527"/>
        <v>3</v>
      </c>
      <c r="S4971">
        <v>3</v>
      </c>
      <c r="AJ4971">
        <f>VLOOKUP(M4971,spp!A:C,3,FALSE)</f>
        <v>1.47E-2</v>
      </c>
      <c r="AK4971">
        <f>VLOOKUP(M4971,spp!A:D,4,FALSE)</f>
        <v>3</v>
      </c>
      <c r="AL4971">
        <f t="shared" si="529"/>
        <v>236.34843749999999</v>
      </c>
      <c r="AM4971">
        <f t="shared" si="530"/>
        <v>5.9087109374999995</v>
      </c>
      <c r="AN4971">
        <f t="shared" si="531"/>
        <v>59.087109374999997</v>
      </c>
      <c r="AO4971">
        <f t="shared" si="532"/>
        <v>5.9087109374999995E-2</v>
      </c>
      <c r="AP4971">
        <f t="shared" si="533"/>
        <v>0.06</v>
      </c>
      <c r="AQ4971">
        <f>VLOOKUP(M4971,spp!A:H,8,FALSE)</f>
        <v>2.9</v>
      </c>
      <c r="AR4971" t="str">
        <f>VLOOKUP(M4971,spp!A:K,10,FALSE)</f>
        <v>Herbívoro</v>
      </c>
      <c r="AS4971" t="str">
        <f>VLOOKUP(M4971,spp!A:L,12,FALSE)</f>
        <v>NE</v>
      </c>
    </row>
    <row r="4972" spans="1:45" x14ac:dyDescent="0.3">
      <c r="A4972">
        <v>55</v>
      </c>
      <c r="B4972" s="2" t="s">
        <v>1176</v>
      </c>
      <c r="C4972" s="2" t="s">
        <v>1177</v>
      </c>
      <c r="D4972" s="2" t="s">
        <v>1190</v>
      </c>
      <c r="E4972" s="2" t="s">
        <v>1432</v>
      </c>
      <c r="F4972">
        <v>2</v>
      </c>
      <c r="G4972" s="1">
        <v>41695</v>
      </c>
      <c r="H4972" s="61">
        <v>2014</v>
      </c>
      <c r="I4972" s="5" t="s">
        <v>1433</v>
      </c>
      <c r="J4972" s="1">
        <v>41763</v>
      </c>
      <c r="K4972" s="66">
        <v>9</v>
      </c>
      <c r="L4972" t="str">
        <f t="shared" si="528"/>
        <v>Profundo</v>
      </c>
      <c r="M4972" s="2" t="s">
        <v>1062</v>
      </c>
      <c r="N4972" t="str">
        <f>VLOOKUP(M4972,[2]spp!A:B,2,FALSE)</f>
        <v>Paranthias colonus</v>
      </c>
      <c r="O4972">
        <f t="shared" si="527"/>
        <v>100</v>
      </c>
      <c r="S4972">
        <v>100</v>
      </c>
      <c r="AJ4972">
        <f>VLOOKUP(M4972,spp!A:C,3,FALSE)</f>
        <v>1.485E-2</v>
      </c>
      <c r="AK4972">
        <f>VLOOKUP(M4972,spp!A:D,4,FALSE)</f>
        <v>2</v>
      </c>
      <c r="AL4972">
        <f t="shared" si="529"/>
        <v>454.78125</v>
      </c>
      <c r="AM4972">
        <f t="shared" si="530"/>
        <v>11.36953125</v>
      </c>
      <c r="AN4972">
        <f t="shared" si="531"/>
        <v>113.6953125</v>
      </c>
      <c r="AO4972">
        <f t="shared" si="532"/>
        <v>0.11369531250000001</v>
      </c>
      <c r="AP4972">
        <f t="shared" si="533"/>
        <v>2</v>
      </c>
      <c r="AQ4972">
        <f>VLOOKUP(M4972,spp!A:H,8,FALSE)</f>
        <v>3.8</v>
      </c>
      <c r="AR4972" t="str">
        <f>VLOOKUP(M4972,spp!A:K,10,FALSE)</f>
        <v>Planctívoro</v>
      </c>
      <c r="AS4972" t="str">
        <f>VLOOKUP(M4972,spp!A:L,12,FALSE)</f>
        <v>LC</v>
      </c>
    </row>
    <row r="4973" spans="1:45" x14ac:dyDescent="0.3">
      <c r="A4973">
        <v>55</v>
      </c>
      <c r="B4973" s="2" t="s">
        <v>1176</v>
      </c>
      <c r="C4973" s="2" t="s">
        <v>1177</v>
      </c>
      <c r="D4973" s="2" t="s">
        <v>1190</v>
      </c>
      <c r="E4973" s="2" t="s">
        <v>1432</v>
      </c>
      <c r="F4973">
        <v>2</v>
      </c>
      <c r="G4973" s="1">
        <v>41695</v>
      </c>
      <c r="H4973" s="61">
        <v>2014</v>
      </c>
      <c r="I4973" s="5" t="s">
        <v>1433</v>
      </c>
      <c r="J4973" s="1">
        <v>41763</v>
      </c>
      <c r="K4973" s="66">
        <v>9</v>
      </c>
      <c r="L4973" t="str">
        <f t="shared" si="528"/>
        <v>Profundo</v>
      </c>
      <c r="M4973" s="2" t="s">
        <v>1072</v>
      </c>
      <c r="N4973" t="str">
        <f>VLOOKUP(M4973,[2]spp!A:B,2,FALSE)</f>
        <v>Kyphosus elegans</v>
      </c>
      <c r="O4973">
        <f t="shared" si="527"/>
        <v>1</v>
      </c>
      <c r="S4973">
        <v>1</v>
      </c>
      <c r="AJ4973">
        <f>VLOOKUP(M4973,spp!A:C,3,FALSE)</f>
        <v>2.18E-2</v>
      </c>
      <c r="AK4973">
        <f>VLOOKUP(M4973,spp!A:D,4,FALSE)</f>
        <v>3</v>
      </c>
      <c r="AL4973">
        <f t="shared" si="529"/>
        <v>116.83437499999999</v>
      </c>
      <c r="AM4973">
        <f t="shared" si="530"/>
        <v>2.920859375</v>
      </c>
      <c r="AN4973">
        <f t="shared" si="531"/>
        <v>29.208593749999999</v>
      </c>
      <c r="AO4973">
        <f t="shared" si="532"/>
        <v>2.9208593749999998E-2</v>
      </c>
      <c r="AP4973">
        <f t="shared" si="533"/>
        <v>0.02</v>
      </c>
      <c r="AQ4973">
        <f>VLOOKUP(M4973,spp!A:H,8,FALSE)</f>
        <v>2.9</v>
      </c>
      <c r="AR4973" t="str">
        <f>VLOOKUP(M4973,spp!A:K,10,FALSE)</f>
        <v>Herbívoro</v>
      </c>
      <c r="AS4973" t="str">
        <f>VLOOKUP(M4973,spp!A:L,12,FALSE)</f>
        <v>LC</v>
      </c>
    </row>
    <row r="4974" spans="1:45" x14ac:dyDescent="0.3">
      <c r="A4974">
        <v>55</v>
      </c>
      <c r="B4974" s="2" t="s">
        <v>1176</v>
      </c>
      <c r="C4974" s="2" t="s">
        <v>1177</v>
      </c>
      <c r="D4974" s="2" t="s">
        <v>1190</v>
      </c>
      <c r="E4974" s="2" t="s">
        <v>1432</v>
      </c>
      <c r="F4974">
        <v>2</v>
      </c>
      <c r="G4974" s="1">
        <v>41695</v>
      </c>
      <c r="H4974" s="61">
        <v>2014</v>
      </c>
      <c r="I4974" s="5" t="s">
        <v>1433</v>
      </c>
      <c r="J4974" s="1">
        <v>41763</v>
      </c>
      <c r="K4974" s="66">
        <v>9</v>
      </c>
      <c r="L4974" t="str">
        <f t="shared" si="528"/>
        <v>Profundo</v>
      </c>
      <c r="M4974" s="2" t="s">
        <v>1038</v>
      </c>
      <c r="N4974" t="str">
        <f>VLOOKUP(M4974,[2]spp!A:B,2,FALSE)</f>
        <v>Holacanthus passer</v>
      </c>
      <c r="O4974">
        <f t="shared" si="527"/>
        <v>1</v>
      </c>
      <c r="R4974">
        <v>1</v>
      </c>
      <c r="AJ4974">
        <f>VLOOKUP(M4974,spp!A:C,3,FALSE)</f>
        <v>2</v>
      </c>
      <c r="AK4974">
        <f>VLOOKUP(M4974,spp!A:D,4,FALSE)</f>
        <v>3</v>
      </c>
      <c r="AL4974">
        <f t="shared" si="529"/>
        <v>3906.25</v>
      </c>
      <c r="AM4974">
        <f t="shared" si="530"/>
        <v>97.65625</v>
      </c>
      <c r="AN4974">
        <f t="shared" si="531"/>
        <v>976.5625</v>
      </c>
      <c r="AO4974">
        <f t="shared" si="532"/>
        <v>0.9765625</v>
      </c>
      <c r="AP4974">
        <f t="shared" si="533"/>
        <v>0.02</v>
      </c>
      <c r="AQ4974">
        <f>VLOOKUP(M4974,spp!A:H,8,FALSE)</f>
        <v>2.6</v>
      </c>
      <c r="AR4974" t="str">
        <f>VLOOKUP(M4974,spp!A:K,10,FALSE)</f>
        <v>Herbívoro</v>
      </c>
      <c r="AS4974" t="str">
        <f>VLOOKUP(M4974,spp!A:L,12,FALSE)</f>
        <v>LC</v>
      </c>
    </row>
    <row r="4975" spans="1:45" x14ac:dyDescent="0.3">
      <c r="A4975">
        <v>55</v>
      </c>
      <c r="B4975" s="2" t="s">
        <v>1176</v>
      </c>
      <c r="C4975" s="2" t="s">
        <v>1177</v>
      </c>
      <c r="D4975" s="2" t="s">
        <v>1190</v>
      </c>
      <c r="E4975" s="2" t="s">
        <v>1432</v>
      </c>
      <c r="F4975">
        <v>2</v>
      </c>
      <c r="G4975" s="1">
        <v>41695</v>
      </c>
      <c r="H4975" s="61">
        <v>2014</v>
      </c>
      <c r="I4975" s="5" t="s">
        <v>1433</v>
      </c>
      <c r="J4975" s="1">
        <v>41763</v>
      </c>
      <c r="K4975" s="66">
        <v>9</v>
      </c>
      <c r="L4975" t="str">
        <f t="shared" si="528"/>
        <v>Profundo</v>
      </c>
      <c r="M4975" s="2" t="s">
        <v>1046</v>
      </c>
      <c r="N4975" t="str">
        <f>VLOOKUP(M4975,[2]spp!A:B,2,FALSE)</f>
        <v>Arothron meleagris</v>
      </c>
      <c r="O4975">
        <f t="shared" si="527"/>
        <v>1</v>
      </c>
      <c r="S4975">
        <v>1</v>
      </c>
      <c r="AJ4975">
        <f>VLOOKUP(M4975,spp!A:C,3,FALSE)</f>
        <v>3</v>
      </c>
      <c r="AK4975">
        <f>VLOOKUP(M4975,spp!A:D,4,FALSE)</f>
        <v>2</v>
      </c>
      <c r="AL4975">
        <f t="shared" si="529"/>
        <v>918.75</v>
      </c>
      <c r="AM4975">
        <f t="shared" si="530"/>
        <v>22.96875</v>
      </c>
      <c r="AN4975">
        <f t="shared" si="531"/>
        <v>229.6875</v>
      </c>
      <c r="AO4975">
        <f t="shared" si="532"/>
        <v>0.22968749999999999</v>
      </c>
      <c r="AP4975">
        <f t="shared" si="533"/>
        <v>0.02</v>
      </c>
      <c r="AQ4975">
        <f>VLOOKUP(M4975,spp!A:H,8,FALSE)</f>
        <v>3.4</v>
      </c>
      <c r="AR4975" t="str">
        <f>VLOOKUP(M4975,spp!A:K,10,FALSE)</f>
        <v>Depredador</v>
      </c>
      <c r="AS4975" t="str">
        <f>VLOOKUP(M4975,spp!A:L,12,FALSE)</f>
        <v>NE</v>
      </c>
    </row>
    <row r="4976" spans="1:45" x14ac:dyDescent="0.3">
      <c r="A4976">
        <v>55</v>
      </c>
      <c r="B4976" s="2" t="s">
        <v>1176</v>
      </c>
      <c r="C4976" s="2" t="s">
        <v>1177</v>
      </c>
      <c r="D4976" s="2" t="s">
        <v>1190</v>
      </c>
      <c r="E4976" s="2" t="s">
        <v>1432</v>
      </c>
      <c r="F4976">
        <v>2</v>
      </c>
      <c r="G4976" s="1">
        <v>41695</v>
      </c>
      <c r="H4976" s="61">
        <v>2014</v>
      </c>
      <c r="I4976" s="5" t="s">
        <v>1433</v>
      </c>
      <c r="J4976" s="1">
        <v>41763</v>
      </c>
      <c r="K4976" s="66">
        <v>9</v>
      </c>
      <c r="L4976" t="str">
        <f t="shared" si="528"/>
        <v>Profundo</v>
      </c>
      <c r="M4976" s="2" t="s">
        <v>1040</v>
      </c>
      <c r="N4976" t="str">
        <f>VLOOKUP(M4976,[2]spp!A:B,2,FALSE)</f>
        <v>Sufflamen verres</v>
      </c>
      <c r="O4976">
        <f t="shared" si="527"/>
        <v>1</v>
      </c>
      <c r="R4976">
        <v>1</v>
      </c>
      <c r="AJ4976">
        <f>VLOOKUP(M4976,spp!A:C,3,FALSE)</f>
        <v>2</v>
      </c>
      <c r="AK4976">
        <f>VLOOKUP(M4976,spp!A:D,4,FALSE)</f>
        <v>3</v>
      </c>
      <c r="AL4976">
        <f t="shared" si="529"/>
        <v>3906.25</v>
      </c>
      <c r="AM4976">
        <f t="shared" si="530"/>
        <v>97.65625</v>
      </c>
      <c r="AN4976">
        <f t="shared" si="531"/>
        <v>976.5625</v>
      </c>
      <c r="AO4976">
        <f t="shared" si="532"/>
        <v>0.9765625</v>
      </c>
      <c r="AP4976">
        <f t="shared" si="533"/>
        <v>0.02</v>
      </c>
      <c r="AQ4976">
        <f>VLOOKUP(M4976,spp!A:H,8,FALSE)</f>
        <v>3.3</v>
      </c>
      <c r="AR4976" t="str">
        <f>VLOOKUP(M4976,spp!A:K,10,FALSE)</f>
        <v>Depredador</v>
      </c>
      <c r="AS4976" t="str">
        <f>VLOOKUP(M4976,spp!A:L,12,FALSE)</f>
        <v>LC</v>
      </c>
    </row>
    <row r="4977" spans="1:45" x14ac:dyDescent="0.3">
      <c r="A4977">
        <v>55</v>
      </c>
      <c r="B4977" s="2" t="s">
        <v>1176</v>
      </c>
      <c r="C4977" s="2" t="s">
        <v>1177</v>
      </c>
      <c r="D4977" s="2" t="s">
        <v>1190</v>
      </c>
      <c r="E4977" s="2" t="s">
        <v>1432</v>
      </c>
      <c r="F4977">
        <v>2</v>
      </c>
      <c r="G4977" s="1">
        <v>41695</v>
      </c>
      <c r="H4977" s="61">
        <v>2014</v>
      </c>
      <c r="I4977" s="5" t="s">
        <v>1433</v>
      </c>
      <c r="J4977" s="1">
        <v>41763</v>
      </c>
      <c r="K4977" s="66">
        <v>9</v>
      </c>
      <c r="L4977" t="str">
        <f t="shared" si="528"/>
        <v>Profundo</v>
      </c>
      <c r="M4977" s="2" t="s">
        <v>1145</v>
      </c>
      <c r="N4977" t="str">
        <f>VLOOKUP(M4977,[2]spp!A:B,2,FALSE)</f>
        <v>Ctenochaetus marginatus</v>
      </c>
      <c r="O4977">
        <f t="shared" si="527"/>
        <v>1</v>
      </c>
      <c r="T4977">
        <v>1</v>
      </c>
      <c r="AJ4977">
        <f>VLOOKUP(M4977,spp!A:C,3,FALSE)</f>
        <v>0.297619048</v>
      </c>
      <c r="AK4977">
        <f>VLOOKUP(M4977,spp!A:D,4,FALSE)</f>
        <v>3</v>
      </c>
      <c r="AL4977">
        <f t="shared" si="529"/>
        <v>4650.2976250000002</v>
      </c>
      <c r="AM4977">
        <f t="shared" si="530"/>
        <v>116.257440625</v>
      </c>
      <c r="AN4977">
        <f t="shared" si="531"/>
        <v>1162.57440625</v>
      </c>
      <c r="AO4977">
        <f t="shared" si="532"/>
        <v>1.1625744062500001</v>
      </c>
      <c r="AP4977">
        <f t="shared" si="533"/>
        <v>0.02</v>
      </c>
      <c r="AQ4977">
        <f>VLOOKUP(M4977,spp!A:H,8,FALSE)</f>
        <v>2</v>
      </c>
      <c r="AR4977" t="str">
        <f>VLOOKUP(M4977,spp!A:K,10,FALSE)</f>
        <v>Herbívoro</v>
      </c>
      <c r="AS4977" t="str">
        <f>VLOOKUP(M4977,spp!A:L,12,FALSE)</f>
        <v>LC</v>
      </c>
    </row>
    <row r="4978" spans="1:45" x14ac:dyDescent="0.3">
      <c r="A4978">
        <v>55</v>
      </c>
      <c r="B4978" s="2" t="s">
        <v>1176</v>
      </c>
      <c r="C4978" s="2" t="s">
        <v>1177</v>
      </c>
      <c r="D4978" s="2" t="s">
        <v>1190</v>
      </c>
      <c r="E4978" s="2" t="s">
        <v>1432</v>
      </c>
      <c r="F4978">
        <v>3</v>
      </c>
      <c r="G4978" s="1">
        <v>41695</v>
      </c>
      <c r="H4978" s="61">
        <v>2014</v>
      </c>
      <c r="I4978" s="5" t="s">
        <v>1433</v>
      </c>
      <c r="J4978" s="1">
        <v>41763</v>
      </c>
      <c r="K4978" s="66">
        <v>9</v>
      </c>
      <c r="L4978" t="str">
        <f t="shared" si="528"/>
        <v>Profundo</v>
      </c>
      <c r="M4978" s="2" t="s">
        <v>1064</v>
      </c>
      <c r="N4978" t="str">
        <f>VLOOKUP(M4978,[2]spp!A:B,2,FALSE)</f>
        <v>Zanclus cornutus</v>
      </c>
      <c r="O4978">
        <f t="shared" si="527"/>
        <v>4</v>
      </c>
      <c r="S4978">
        <v>4</v>
      </c>
      <c r="AJ4978">
        <f>VLOOKUP(M4978,spp!A:C,3,FALSE)</f>
        <v>1.47E-2</v>
      </c>
      <c r="AK4978">
        <f>VLOOKUP(M4978,spp!A:D,4,FALSE)</f>
        <v>3</v>
      </c>
      <c r="AL4978">
        <f t="shared" si="529"/>
        <v>315.13124999999997</v>
      </c>
      <c r="AM4978">
        <f t="shared" si="530"/>
        <v>7.8782812499999988</v>
      </c>
      <c r="AN4978">
        <f t="shared" si="531"/>
        <v>78.782812499999991</v>
      </c>
      <c r="AO4978">
        <f t="shared" si="532"/>
        <v>7.8782812499999993E-2</v>
      </c>
      <c r="AP4978">
        <f t="shared" si="533"/>
        <v>0.08</v>
      </c>
      <c r="AQ4978">
        <f>VLOOKUP(M4978,spp!A:H,8,FALSE)</f>
        <v>2.9</v>
      </c>
      <c r="AR4978" t="str">
        <f>VLOOKUP(M4978,spp!A:K,10,FALSE)</f>
        <v>Herbívoro</v>
      </c>
      <c r="AS4978" t="str">
        <f>VLOOKUP(M4978,spp!A:L,12,FALSE)</f>
        <v>NE</v>
      </c>
    </row>
    <row r="4979" spans="1:45" x14ac:dyDescent="0.3">
      <c r="A4979">
        <v>55</v>
      </c>
      <c r="B4979" s="2" t="s">
        <v>1176</v>
      </c>
      <c r="C4979" s="2" t="s">
        <v>1177</v>
      </c>
      <c r="D4979" s="2" t="s">
        <v>1190</v>
      </c>
      <c r="E4979" s="2" t="s">
        <v>1432</v>
      </c>
      <c r="F4979">
        <v>3</v>
      </c>
      <c r="G4979" s="1">
        <v>41695</v>
      </c>
      <c r="H4979" s="61">
        <v>2014</v>
      </c>
      <c r="I4979" s="5" t="s">
        <v>1433</v>
      </c>
      <c r="J4979" s="1">
        <v>41763</v>
      </c>
      <c r="K4979" s="66">
        <v>9</v>
      </c>
      <c r="L4979" t="str">
        <f t="shared" si="528"/>
        <v>Profundo</v>
      </c>
      <c r="M4979" s="2" t="s">
        <v>1034</v>
      </c>
      <c r="N4979" t="str">
        <f>VLOOKUP(M4979,[2]spp!A:B,2,FALSE)</f>
        <v>Acanthurus nigricans</v>
      </c>
      <c r="O4979">
        <f t="shared" si="527"/>
        <v>1</v>
      </c>
      <c r="R4979">
        <v>1</v>
      </c>
      <c r="AJ4979">
        <f>VLOOKUP(M4979,spp!A:C,3,FALSE)</f>
        <v>6</v>
      </c>
      <c r="AK4979">
        <f>VLOOKUP(M4979,spp!A:D,4,FALSE)</f>
        <v>2.669</v>
      </c>
      <c r="AL4979">
        <f t="shared" si="529"/>
        <v>5079.3024638902671</v>
      </c>
      <c r="AM4979">
        <f t="shared" si="530"/>
        <v>126.98256159725668</v>
      </c>
      <c r="AN4979">
        <f t="shared" si="531"/>
        <v>1269.8256159725668</v>
      </c>
      <c r="AO4979">
        <f t="shared" si="532"/>
        <v>1.2698256159725667</v>
      </c>
      <c r="AP4979">
        <f t="shared" si="533"/>
        <v>0.02</v>
      </c>
      <c r="AQ4979">
        <f>VLOOKUP(M4979,spp!A:H,8,FALSE)</f>
        <v>2</v>
      </c>
      <c r="AR4979" t="str">
        <f>VLOOKUP(M4979,spp!A:K,10,FALSE)</f>
        <v>Herbívoro</v>
      </c>
      <c r="AS4979" t="str">
        <f>VLOOKUP(M4979,spp!A:L,12,FALSE)</f>
        <v>LC</v>
      </c>
    </row>
    <row r="4980" spans="1:45" x14ac:dyDescent="0.3">
      <c r="A4980">
        <v>55</v>
      </c>
      <c r="B4980" s="2" t="s">
        <v>1176</v>
      </c>
      <c r="C4980" s="2" t="s">
        <v>1177</v>
      </c>
      <c r="D4980" s="2" t="s">
        <v>1190</v>
      </c>
      <c r="E4980" s="2" t="s">
        <v>1432</v>
      </c>
      <c r="F4980">
        <v>3</v>
      </c>
      <c r="G4980" s="1">
        <v>41695</v>
      </c>
      <c r="H4980" s="61">
        <v>2014</v>
      </c>
      <c r="I4980" s="5" t="s">
        <v>1433</v>
      </c>
      <c r="J4980" s="1">
        <v>41763</v>
      </c>
      <c r="K4980" s="66">
        <v>9</v>
      </c>
      <c r="L4980" t="str">
        <f t="shared" si="528"/>
        <v>Profundo</v>
      </c>
      <c r="M4980" s="2" t="s">
        <v>1145</v>
      </c>
      <c r="N4980" t="str">
        <f>VLOOKUP(M4980,[2]spp!A:B,2,FALSE)</f>
        <v>Ctenochaetus marginatus</v>
      </c>
      <c r="O4980">
        <f t="shared" si="527"/>
        <v>1</v>
      </c>
      <c r="T4980">
        <v>1</v>
      </c>
      <c r="AJ4980">
        <f>VLOOKUP(M4980,spp!A:C,3,FALSE)</f>
        <v>0.297619048</v>
      </c>
      <c r="AK4980">
        <f>VLOOKUP(M4980,spp!A:D,4,FALSE)</f>
        <v>3</v>
      </c>
      <c r="AL4980">
        <f t="shared" si="529"/>
        <v>4650.2976250000002</v>
      </c>
      <c r="AM4980">
        <f t="shared" si="530"/>
        <v>116.257440625</v>
      </c>
      <c r="AN4980">
        <f t="shared" si="531"/>
        <v>1162.57440625</v>
      </c>
      <c r="AO4980">
        <f t="shared" si="532"/>
        <v>1.1625744062500001</v>
      </c>
      <c r="AP4980">
        <f t="shared" si="533"/>
        <v>0.02</v>
      </c>
      <c r="AQ4980">
        <f>VLOOKUP(M4980,spp!A:H,8,FALSE)</f>
        <v>2</v>
      </c>
      <c r="AR4980" t="str">
        <f>VLOOKUP(M4980,spp!A:K,10,FALSE)</f>
        <v>Herbívoro</v>
      </c>
      <c r="AS4980" t="str">
        <f>VLOOKUP(M4980,spp!A:L,12,FALSE)</f>
        <v>LC</v>
      </c>
    </row>
    <row r="4981" spans="1:45" x14ac:dyDescent="0.3">
      <c r="A4981">
        <v>55</v>
      </c>
      <c r="B4981" s="2" t="s">
        <v>1176</v>
      </c>
      <c r="C4981" s="2" t="s">
        <v>1177</v>
      </c>
      <c r="D4981" s="2" t="s">
        <v>1190</v>
      </c>
      <c r="E4981" s="2" t="s">
        <v>1432</v>
      </c>
      <c r="F4981">
        <v>3</v>
      </c>
      <c r="G4981" s="1">
        <v>41695</v>
      </c>
      <c r="H4981" s="61">
        <v>2014</v>
      </c>
      <c r="I4981" s="5" t="s">
        <v>1433</v>
      </c>
      <c r="J4981" s="1">
        <v>41763</v>
      </c>
      <c r="K4981" s="66">
        <v>9</v>
      </c>
      <c r="L4981" t="str">
        <f t="shared" si="528"/>
        <v>Profundo</v>
      </c>
      <c r="M4981" s="2" t="s">
        <v>1046</v>
      </c>
      <c r="N4981" t="str">
        <f>VLOOKUP(M4981,[2]spp!A:B,2,FALSE)</f>
        <v>Arothron meleagris</v>
      </c>
      <c r="O4981">
        <f t="shared" si="527"/>
        <v>1</v>
      </c>
      <c r="T4981">
        <v>1</v>
      </c>
      <c r="AJ4981">
        <f>VLOOKUP(M4981,spp!A:C,3,FALSE)</f>
        <v>3</v>
      </c>
      <c r="AK4981">
        <f>VLOOKUP(M4981,spp!A:D,4,FALSE)</f>
        <v>2</v>
      </c>
      <c r="AL4981">
        <f t="shared" si="529"/>
        <v>1875</v>
      </c>
      <c r="AM4981">
        <f t="shared" si="530"/>
        <v>46.875</v>
      </c>
      <c r="AN4981">
        <f t="shared" si="531"/>
        <v>468.75</v>
      </c>
      <c r="AO4981">
        <f t="shared" si="532"/>
        <v>0.46875</v>
      </c>
      <c r="AP4981">
        <f t="shared" si="533"/>
        <v>0.02</v>
      </c>
      <c r="AQ4981">
        <f>VLOOKUP(M4981,spp!A:H,8,FALSE)</f>
        <v>3.4</v>
      </c>
      <c r="AR4981" t="str">
        <f>VLOOKUP(M4981,spp!A:K,10,FALSE)</f>
        <v>Depredador</v>
      </c>
      <c r="AS4981" t="str">
        <f>VLOOKUP(M4981,spp!A:L,12,FALSE)</f>
        <v>NE</v>
      </c>
    </row>
    <row r="4982" spans="1:45" x14ac:dyDescent="0.3">
      <c r="A4982">
        <v>55</v>
      </c>
      <c r="B4982" s="2" t="s">
        <v>1176</v>
      </c>
      <c r="C4982" s="2" t="s">
        <v>1177</v>
      </c>
      <c r="D4982" s="2" t="s">
        <v>1190</v>
      </c>
      <c r="E4982" s="2" t="s">
        <v>1432</v>
      </c>
      <c r="F4982">
        <v>3</v>
      </c>
      <c r="G4982" s="1">
        <v>41695</v>
      </c>
      <c r="H4982" s="61">
        <v>2014</v>
      </c>
      <c r="I4982" s="5" t="s">
        <v>1433</v>
      </c>
      <c r="J4982" s="1">
        <v>41763</v>
      </c>
      <c r="K4982" s="66">
        <v>9</v>
      </c>
      <c r="L4982" t="str">
        <f t="shared" si="528"/>
        <v>Profundo</v>
      </c>
      <c r="M4982" s="2" t="s">
        <v>1078</v>
      </c>
      <c r="N4982" t="str">
        <f>VLOOKUP(M4982,[2]spp!A:B,2,FALSE)</f>
        <v>Lutjanus viridis</v>
      </c>
      <c r="O4982">
        <f t="shared" si="527"/>
        <v>20</v>
      </c>
      <c r="T4982">
        <v>20</v>
      </c>
      <c r="AJ4982">
        <f>VLOOKUP(M4982,spp!A:C,3,FALSE)</f>
        <v>1.67E-2</v>
      </c>
      <c r="AK4982">
        <f>VLOOKUP(M4982,spp!A:D,4,FALSE)</f>
        <v>2</v>
      </c>
      <c r="AL4982">
        <f t="shared" si="529"/>
        <v>208.75</v>
      </c>
      <c r="AM4982">
        <f t="shared" si="530"/>
        <v>5.21875</v>
      </c>
      <c r="AN4982">
        <f t="shared" si="531"/>
        <v>52.1875</v>
      </c>
      <c r="AO4982">
        <f t="shared" si="532"/>
        <v>5.2187499999999998E-2</v>
      </c>
      <c r="AP4982">
        <f t="shared" si="533"/>
        <v>0.4</v>
      </c>
      <c r="AQ4982">
        <f>VLOOKUP(M4982,spp!A:H,8,FALSE)</f>
        <v>4.2</v>
      </c>
      <c r="AR4982" t="str">
        <f>VLOOKUP(M4982,spp!A:K,10,FALSE)</f>
        <v>Depredador Tope</v>
      </c>
      <c r="AS4982" t="str">
        <f>VLOOKUP(M4982,spp!A:L,12,FALSE)</f>
        <v>LC</v>
      </c>
    </row>
    <row r="4983" spans="1:45" x14ac:dyDescent="0.3">
      <c r="A4983">
        <v>55</v>
      </c>
      <c r="B4983" s="2" t="s">
        <v>1176</v>
      </c>
      <c r="C4983" s="2" t="s">
        <v>1177</v>
      </c>
      <c r="D4983" s="2" t="s">
        <v>1190</v>
      </c>
      <c r="E4983" s="2" t="s">
        <v>1432</v>
      </c>
      <c r="F4983">
        <v>3</v>
      </c>
      <c r="G4983" s="1">
        <v>41695</v>
      </c>
      <c r="H4983" s="61">
        <v>2014</v>
      </c>
      <c r="I4983" s="5" t="s">
        <v>1433</v>
      </c>
      <c r="J4983" s="1">
        <v>41763</v>
      </c>
      <c r="K4983" s="66">
        <v>9</v>
      </c>
      <c r="L4983" t="str">
        <f t="shared" si="528"/>
        <v>Profundo</v>
      </c>
      <c r="M4983" s="2" t="s">
        <v>1062</v>
      </c>
      <c r="N4983" t="str">
        <f>VLOOKUP(M4983,[2]spp!A:B,2,FALSE)</f>
        <v>Paranthias colonus</v>
      </c>
      <c r="O4983">
        <f t="shared" si="527"/>
        <v>50</v>
      </c>
      <c r="S4983">
        <v>50</v>
      </c>
      <c r="AJ4983">
        <f>VLOOKUP(M4983,spp!A:C,3,FALSE)</f>
        <v>1.485E-2</v>
      </c>
      <c r="AK4983">
        <f>VLOOKUP(M4983,spp!A:D,4,FALSE)</f>
        <v>2</v>
      </c>
      <c r="AL4983">
        <f t="shared" si="529"/>
        <v>227.390625</v>
      </c>
      <c r="AM4983">
        <f t="shared" si="530"/>
        <v>5.6847656249999998</v>
      </c>
      <c r="AN4983">
        <f t="shared" si="531"/>
        <v>56.84765625</v>
      </c>
      <c r="AO4983">
        <f t="shared" si="532"/>
        <v>5.6847656250000003E-2</v>
      </c>
      <c r="AP4983">
        <f t="shared" si="533"/>
        <v>1</v>
      </c>
      <c r="AQ4983">
        <f>VLOOKUP(M4983,spp!A:H,8,FALSE)</f>
        <v>3.8</v>
      </c>
      <c r="AR4983" t="str">
        <f>VLOOKUP(M4983,spp!A:K,10,FALSE)</f>
        <v>Planctívoro</v>
      </c>
      <c r="AS4983" t="str">
        <f>VLOOKUP(M4983,spp!A:L,12,FALSE)</f>
        <v>LC</v>
      </c>
    </row>
    <row r="4984" spans="1:45" x14ac:dyDescent="0.3">
      <c r="A4984">
        <v>55</v>
      </c>
      <c r="B4984" s="2" t="s">
        <v>1176</v>
      </c>
      <c r="C4984" s="2" t="s">
        <v>1177</v>
      </c>
      <c r="D4984" s="2" t="s">
        <v>1190</v>
      </c>
      <c r="E4984" s="2" t="s">
        <v>1432</v>
      </c>
      <c r="F4984">
        <v>3</v>
      </c>
      <c r="G4984" s="1">
        <v>41695</v>
      </c>
      <c r="H4984" s="61">
        <v>2014</v>
      </c>
      <c r="I4984" s="5" t="s">
        <v>1433</v>
      </c>
      <c r="J4984" s="1">
        <v>41763</v>
      </c>
      <c r="K4984" s="66">
        <v>9</v>
      </c>
      <c r="L4984" t="str">
        <f t="shared" si="528"/>
        <v>Profundo</v>
      </c>
      <c r="M4984" s="2" t="s">
        <v>1040</v>
      </c>
      <c r="N4984" t="str">
        <f>VLOOKUP(M4984,[2]spp!A:B,2,FALSE)</f>
        <v>Sufflamen verres</v>
      </c>
      <c r="O4984">
        <f t="shared" si="527"/>
        <v>1</v>
      </c>
      <c r="S4984">
        <v>1</v>
      </c>
      <c r="AJ4984">
        <f>VLOOKUP(M4984,spp!A:C,3,FALSE)</f>
        <v>2</v>
      </c>
      <c r="AK4984">
        <f>VLOOKUP(M4984,spp!A:D,4,FALSE)</f>
        <v>3</v>
      </c>
      <c r="AL4984">
        <f t="shared" si="529"/>
        <v>10718.75</v>
      </c>
      <c r="AM4984">
        <f t="shared" si="530"/>
        <v>267.96875</v>
      </c>
      <c r="AN4984">
        <f t="shared" si="531"/>
        <v>2679.6875</v>
      </c>
      <c r="AO4984">
        <f t="shared" si="532"/>
        <v>2.6796875</v>
      </c>
      <c r="AP4984">
        <f t="shared" si="533"/>
        <v>0.02</v>
      </c>
      <c r="AQ4984">
        <f>VLOOKUP(M4984,spp!A:H,8,FALSE)</f>
        <v>3.3</v>
      </c>
      <c r="AR4984" t="str">
        <f>VLOOKUP(M4984,spp!A:K,10,FALSE)</f>
        <v>Depredador</v>
      </c>
      <c r="AS4984" t="str">
        <f>VLOOKUP(M4984,spp!A:L,12,FALSE)</f>
        <v>LC</v>
      </c>
    </row>
    <row r="4985" spans="1:45" x14ac:dyDescent="0.3">
      <c r="A4985">
        <v>55</v>
      </c>
      <c r="B4985" s="2" t="s">
        <v>1176</v>
      </c>
      <c r="C4985" s="2" t="s">
        <v>1177</v>
      </c>
      <c r="D4985" s="2" t="s">
        <v>1190</v>
      </c>
      <c r="E4985" s="2" t="s">
        <v>1432</v>
      </c>
      <c r="F4985">
        <v>3</v>
      </c>
      <c r="G4985" s="1">
        <v>41695</v>
      </c>
      <c r="H4985" s="61">
        <v>2014</v>
      </c>
      <c r="I4985" s="5" t="s">
        <v>1433</v>
      </c>
      <c r="J4985" s="1">
        <v>41763</v>
      </c>
      <c r="K4985" s="66">
        <v>9</v>
      </c>
      <c r="L4985" t="str">
        <f t="shared" si="528"/>
        <v>Profundo</v>
      </c>
      <c r="M4985" s="2" t="s">
        <v>1066</v>
      </c>
      <c r="N4985" t="str">
        <f>VLOOKUP(M4985,[2]spp!A:B,2,FALSE)</f>
        <v>Caranx melampygus</v>
      </c>
      <c r="O4985">
        <f t="shared" si="527"/>
        <v>1</v>
      </c>
      <c r="V4985">
        <v>1</v>
      </c>
      <c r="AJ4985">
        <f>VLOOKUP(M4985,spp!A:C,3,FALSE)</f>
        <v>2</v>
      </c>
      <c r="AK4985">
        <f>VLOOKUP(M4985,spp!A:D,4,FALSE)</f>
        <v>2</v>
      </c>
      <c r="AL4985">
        <f t="shared" si="529"/>
        <v>4050</v>
      </c>
      <c r="AM4985">
        <f t="shared" si="530"/>
        <v>101.25</v>
      </c>
      <c r="AN4985">
        <f t="shared" si="531"/>
        <v>1012.5</v>
      </c>
      <c r="AO4985">
        <f t="shared" si="532"/>
        <v>1.0125</v>
      </c>
      <c r="AP4985">
        <f t="shared" si="533"/>
        <v>0.02</v>
      </c>
      <c r="AQ4985">
        <f>VLOOKUP(M4985,spp!A:H,8,FALSE)</f>
        <v>4.5</v>
      </c>
      <c r="AR4985" t="str">
        <f>VLOOKUP(M4985,spp!A:K,10,FALSE)</f>
        <v>Depredador Tope</v>
      </c>
      <c r="AS4985" t="str">
        <f>VLOOKUP(M4985,spp!A:L,12,FALSE)</f>
        <v>NE</v>
      </c>
    </row>
    <row r="4986" spans="1:45" x14ac:dyDescent="0.3">
      <c r="A4986">
        <v>55</v>
      </c>
      <c r="B4986" s="2" t="s">
        <v>1176</v>
      </c>
      <c r="C4986" s="2" t="s">
        <v>1177</v>
      </c>
      <c r="D4986" s="2" t="s">
        <v>1190</v>
      </c>
      <c r="E4986" s="2" t="s">
        <v>1432</v>
      </c>
      <c r="F4986">
        <v>3</v>
      </c>
      <c r="G4986" s="1">
        <v>41695</v>
      </c>
      <c r="H4986" s="61">
        <v>2014</v>
      </c>
      <c r="I4986" s="5" t="s">
        <v>1433</v>
      </c>
      <c r="J4986" s="1">
        <v>41763</v>
      </c>
      <c r="K4986" s="66">
        <v>9</v>
      </c>
      <c r="L4986" t="str">
        <f t="shared" si="528"/>
        <v>Profundo</v>
      </c>
      <c r="M4986" s="2" t="s">
        <v>1206</v>
      </c>
      <c r="N4986" t="str">
        <f>VLOOKUP(M4986,[2]spp!A:B,2,FALSE)</f>
        <v>Cantherhines dumerilii</v>
      </c>
      <c r="O4986">
        <f t="shared" si="527"/>
        <v>1</v>
      </c>
      <c r="U4986">
        <v>1</v>
      </c>
      <c r="AJ4986">
        <f>VLOOKUP(M4986,spp!A:C,3,FALSE)</f>
        <v>4</v>
      </c>
      <c r="AK4986">
        <f>VLOOKUP(M4986,spp!A:D,4,FALSE)</f>
        <v>2</v>
      </c>
      <c r="AL4986">
        <f t="shared" si="529"/>
        <v>4900</v>
      </c>
      <c r="AM4986">
        <f t="shared" si="530"/>
        <v>122.5</v>
      </c>
      <c r="AN4986">
        <f t="shared" si="531"/>
        <v>1225</v>
      </c>
      <c r="AO4986">
        <f t="shared" si="532"/>
        <v>1.2250000000000001</v>
      </c>
      <c r="AP4986">
        <f t="shared" si="533"/>
        <v>0.02</v>
      </c>
      <c r="AQ4986">
        <f>VLOOKUP(M4986,spp!A:H,8,FALSE)</f>
        <v>3.1</v>
      </c>
      <c r="AR4986" t="str">
        <f>VLOOKUP(M4986,spp!A:K,10,FALSE)</f>
        <v>Depredador</v>
      </c>
      <c r="AS4986" t="str">
        <f>VLOOKUP(M4986,spp!A:L,12,FALSE)</f>
        <v>NE</v>
      </c>
    </row>
    <row r="4987" spans="1:45" x14ac:dyDescent="0.3">
      <c r="A4987">
        <v>55</v>
      </c>
      <c r="B4987" s="2" t="s">
        <v>1176</v>
      </c>
      <c r="C4987" s="2" t="s">
        <v>1177</v>
      </c>
      <c r="D4987" s="2" t="s">
        <v>1190</v>
      </c>
      <c r="E4987" s="2" t="s">
        <v>1432</v>
      </c>
      <c r="F4987">
        <v>4</v>
      </c>
      <c r="G4987" s="1">
        <v>41695</v>
      </c>
      <c r="H4987" s="61">
        <v>2014</v>
      </c>
      <c r="I4987" s="5" t="s">
        <v>1433</v>
      </c>
      <c r="J4987" s="1">
        <v>41763</v>
      </c>
      <c r="K4987" s="66">
        <v>9</v>
      </c>
      <c r="L4987" t="str">
        <f t="shared" si="528"/>
        <v>Profundo</v>
      </c>
      <c r="M4987" s="2" t="s">
        <v>1046</v>
      </c>
      <c r="N4987" t="str">
        <f>VLOOKUP(M4987,[2]spp!A:B,2,FALSE)</f>
        <v>Arothron meleagris</v>
      </c>
      <c r="O4987">
        <f t="shared" si="527"/>
        <v>1</v>
      </c>
      <c r="S4987">
        <v>1</v>
      </c>
      <c r="AJ4987">
        <f>VLOOKUP(M4987,spp!A:C,3,FALSE)</f>
        <v>3</v>
      </c>
      <c r="AK4987">
        <f>VLOOKUP(M4987,spp!A:D,4,FALSE)</f>
        <v>2</v>
      </c>
      <c r="AL4987">
        <f t="shared" si="529"/>
        <v>918.75</v>
      </c>
      <c r="AM4987">
        <f t="shared" si="530"/>
        <v>22.96875</v>
      </c>
      <c r="AN4987">
        <f t="shared" si="531"/>
        <v>229.6875</v>
      </c>
      <c r="AO4987">
        <f t="shared" si="532"/>
        <v>0.22968749999999999</v>
      </c>
      <c r="AP4987">
        <f t="shared" si="533"/>
        <v>0.02</v>
      </c>
      <c r="AQ4987">
        <f>VLOOKUP(M4987,spp!A:H,8,FALSE)</f>
        <v>3.4</v>
      </c>
      <c r="AR4987" t="str">
        <f>VLOOKUP(M4987,spp!A:K,10,FALSE)</f>
        <v>Depredador</v>
      </c>
      <c r="AS4987" t="str">
        <f>VLOOKUP(M4987,spp!A:L,12,FALSE)</f>
        <v>NE</v>
      </c>
    </row>
    <row r="4988" spans="1:45" x14ac:dyDescent="0.3">
      <c r="A4988">
        <v>55</v>
      </c>
      <c r="B4988" s="2" t="s">
        <v>1176</v>
      </c>
      <c r="C4988" s="2" t="s">
        <v>1177</v>
      </c>
      <c r="D4988" s="2" t="s">
        <v>1190</v>
      </c>
      <c r="E4988" s="2" t="s">
        <v>1432</v>
      </c>
      <c r="F4988">
        <v>4</v>
      </c>
      <c r="G4988" s="1">
        <v>41695</v>
      </c>
      <c r="H4988" s="61">
        <v>2014</v>
      </c>
      <c r="I4988" s="5" t="s">
        <v>1433</v>
      </c>
      <c r="J4988" s="1">
        <v>41763</v>
      </c>
      <c r="K4988" s="66">
        <v>9</v>
      </c>
      <c r="L4988" t="str">
        <f t="shared" si="528"/>
        <v>Profundo</v>
      </c>
      <c r="M4988" s="2" t="s">
        <v>1194</v>
      </c>
      <c r="N4988" t="str">
        <f>VLOOKUP(M4988,[2]spp!A:B,2,FALSE)</f>
        <v>Stegastes arcifrons</v>
      </c>
      <c r="O4988">
        <f t="shared" si="527"/>
        <v>20</v>
      </c>
      <c r="R4988">
        <v>20</v>
      </c>
      <c r="AJ4988">
        <f>VLOOKUP(M4988,spp!A:C,3,FALSE)</f>
        <v>3.49E-2</v>
      </c>
      <c r="AK4988">
        <f>VLOOKUP(M4988,spp!A:D,4,FALSE)</f>
        <v>2</v>
      </c>
      <c r="AL4988">
        <f t="shared" si="529"/>
        <v>109.0625</v>
      </c>
      <c r="AM4988">
        <f t="shared" si="530"/>
        <v>2.7265625</v>
      </c>
      <c r="AN4988">
        <f t="shared" si="531"/>
        <v>27.265625</v>
      </c>
      <c r="AO4988">
        <f t="shared" si="532"/>
        <v>2.7265625000000002E-2</v>
      </c>
      <c r="AP4988">
        <f t="shared" si="533"/>
        <v>0.4</v>
      </c>
      <c r="AQ4988">
        <f>VLOOKUP(M4988,spp!A:H,8,FALSE)</f>
        <v>2.97</v>
      </c>
      <c r="AR4988" t="str">
        <f>VLOOKUP(M4988,spp!A:K,10,FALSE)</f>
        <v>Herbívoro</v>
      </c>
      <c r="AS4988" t="str">
        <f>VLOOKUP(M4988,spp!A:L,12,FALSE)</f>
        <v>LC</v>
      </c>
    </row>
    <row r="4989" spans="1:45" x14ac:dyDescent="0.3">
      <c r="A4989">
        <v>55</v>
      </c>
      <c r="B4989" s="2" t="s">
        <v>1176</v>
      </c>
      <c r="C4989" s="2" t="s">
        <v>1177</v>
      </c>
      <c r="D4989" s="2" t="s">
        <v>1190</v>
      </c>
      <c r="E4989" s="2" t="s">
        <v>1432</v>
      </c>
      <c r="F4989">
        <v>4</v>
      </c>
      <c r="G4989" s="1">
        <v>41695</v>
      </c>
      <c r="H4989" s="61">
        <v>2014</v>
      </c>
      <c r="I4989" s="5" t="s">
        <v>1433</v>
      </c>
      <c r="J4989" s="1">
        <v>41763</v>
      </c>
      <c r="K4989" s="66">
        <v>9</v>
      </c>
      <c r="L4989" t="str">
        <f t="shared" si="528"/>
        <v>Profundo</v>
      </c>
      <c r="M4989" s="2" t="s">
        <v>1078</v>
      </c>
      <c r="N4989" t="str">
        <f>VLOOKUP(M4989,[2]spp!A:B,2,FALSE)</f>
        <v>Lutjanus viridis</v>
      </c>
      <c r="O4989">
        <f t="shared" si="527"/>
        <v>30</v>
      </c>
      <c r="T4989">
        <v>30</v>
      </c>
      <c r="AJ4989">
        <f>VLOOKUP(M4989,spp!A:C,3,FALSE)</f>
        <v>1.67E-2</v>
      </c>
      <c r="AK4989">
        <f>VLOOKUP(M4989,spp!A:D,4,FALSE)</f>
        <v>2</v>
      </c>
      <c r="AL4989">
        <f t="shared" si="529"/>
        <v>313.125</v>
      </c>
      <c r="AM4989">
        <f t="shared" si="530"/>
        <v>7.828125</v>
      </c>
      <c r="AN4989">
        <f t="shared" si="531"/>
        <v>78.28125</v>
      </c>
      <c r="AO4989">
        <f t="shared" si="532"/>
        <v>7.8281249999999997E-2</v>
      </c>
      <c r="AP4989">
        <f t="shared" si="533"/>
        <v>0.6</v>
      </c>
      <c r="AQ4989">
        <f>VLOOKUP(M4989,spp!A:H,8,FALSE)</f>
        <v>4.2</v>
      </c>
      <c r="AR4989" t="str">
        <f>VLOOKUP(M4989,spp!A:K,10,FALSE)</f>
        <v>Depredador Tope</v>
      </c>
      <c r="AS4989" t="str">
        <f>VLOOKUP(M4989,spp!A:L,12,FALSE)</f>
        <v>LC</v>
      </c>
    </row>
    <row r="4990" spans="1:45" x14ac:dyDescent="0.3">
      <c r="A4990">
        <v>55</v>
      </c>
      <c r="B4990" s="2" t="s">
        <v>1176</v>
      </c>
      <c r="C4990" s="2" t="s">
        <v>1177</v>
      </c>
      <c r="D4990" s="2" t="s">
        <v>1190</v>
      </c>
      <c r="E4990" s="2" t="s">
        <v>1432</v>
      </c>
      <c r="F4990">
        <v>4</v>
      </c>
      <c r="G4990" s="1">
        <v>41695</v>
      </c>
      <c r="H4990" s="61">
        <v>2014</v>
      </c>
      <c r="I4990" s="5" t="s">
        <v>1433</v>
      </c>
      <c r="J4990" s="1">
        <v>41763</v>
      </c>
      <c r="K4990" s="66">
        <v>9</v>
      </c>
      <c r="L4990" t="str">
        <f t="shared" si="528"/>
        <v>Profundo</v>
      </c>
      <c r="M4990" s="2" t="s">
        <v>1080</v>
      </c>
      <c r="N4990" t="str">
        <f>VLOOKUP(M4990,[2]spp!A:B,2,FALSE)</f>
        <v>Aulostomus chinensis</v>
      </c>
      <c r="O4990">
        <f t="shared" si="527"/>
        <v>1</v>
      </c>
      <c r="V4990">
        <v>1</v>
      </c>
      <c r="AJ4990">
        <f>VLOOKUP(M4990,spp!A:C,3,FALSE)</f>
        <v>2</v>
      </c>
      <c r="AK4990">
        <f>VLOOKUP(M4990,spp!A:D,4,FALSE)</f>
        <v>3</v>
      </c>
      <c r="AL4990">
        <f t="shared" si="529"/>
        <v>182250</v>
      </c>
      <c r="AM4990">
        <f t="shared" si="530"/>
        <v>4556.25</v>
      </c>
      <c r="AN4990">
        <f t="shared" si="531"/>
        <v>45562.5</v>
      </c>
      <c r="AO4990">
        <f t="shared" si="532"/>
        <v>45.5625</v>
      </c>
      <c r="AP4990">
        <f t="shared" si="533"/>
        <v>0.02</v>
      </c>
      <c r="AQ4990">
        <f>VLOOKUP(M4990,spp!A:H,8,FALSE)</f>
        <v>3.9</v>
      </c>
      <c r="AR4990" t="str">
        <f>VLOOKUP(M4990,spp!A:K,10,FALSE)</f>
        <v>Depredador</v>
      </c>
      <c r="AS4990" t="str">
        <f>VLOOKUP(M4990,spp!A:L,12,FALSE)</f>
        <v>NE</v>
      </c>
    </row>
    <row r="4991" spans="1:45" x14ac:dyDescent="0.3">
      <c r="A4991">
        <v>55</v>
      </c>
      <c r="B4991" s="2" t="s">
        <v>1176</v>
      </c>
      <c r="C4991" s="2" t="s">
        <v>1177</v>
      </c>
      <c r="D4991" s="2" t="s">
        <v>1190</v>
      </c>
      <c r="E4991" s="2" t="s">
        <v>1432</v>
      </c>
      <c r="F4991">
        <v>4</v>
      </c>
      <c r="G4991" s="1">
        <v>41695</v>
      </c>
      <c r="H4991" s="61">
        <v>2014</v>
      </c>
      <c r="I4991" s="5" t="s">
        <v>1433</v>
      </c>
      <c r="J4991" s="1">
        <v>41763</v>
      </c>
      <c r="K4991" s="66">
        <v>9</v>
      </c>
      <c r="L4991" t="str">
        <f t="shared" si="528"/>
        <v>Profundo</v>
      </c>
      <c r="M4991" s="2" t="s">
        <v>1062</v>
      </c>
      <c r="N4991" t="str">
        <f>VLOOKUP(M4991,[2]spp!A:B,2,FALSE)</f>
        <v>Paranthias colonus</v>
      </c>
      <c r="O4991">
        <f t="shared" si="527"/>
        <v>40</v>
      </c>
      <c r="T4991">
        <v>40</v>
      </c>
      <c r="AJ4991">
        <f>VLOOKUP(M4991,spp!A:C,3,FALSE)</f>
        <v>1.485E-2</v>
      </c>
      <c r="AK4991">
        <f>VLOOKUP(M4991,spp!A:D,4,FALSE)</f>
        <v>2</v>
      </c>
      <c r="AL4991">
        <f t="shared" si="529"/>
        <v>371.25</v>
      </c>
      <c r="AM4991">
        <f t="shared" si="530"/>
        <v>9.28125</v>
      </c>
      <c r="AN4991">
        <f t="shared" si="531"/>
        <v>92.8125</v>
      </c>
      <c r="AO4991">
        <f t="shared" si="532"/>
        <v>9.2812500000000006E-2</v>
      </c>
      <c r="AP4991">
        <f t="shared" si="533"/>
        <v>0.8</v>
      </c>
      <c r="AQ4991">
        <f>VLOOKUP(M4991,spp!A:H,8,FALSE)</f>
        <v>3.8</v>
      </c>
      <c r="AR4991" t="str">
        <f>VLOOKUP(M4991,spp!A:K,10,FALSE)</f>
        <v>Planctívoro</v>
      </c>
      <c r="AS4991" t="str">
        <f>VLOOKUP(M4991,spp!A:L,12,FALSE)</f>
        <v>LC</v>
      </c>
    </row>
    <row r="4992" spans="1:45" x14ac:dyDescent="0.3">
      <c r="A4992">
        <v>55</v>
      </c>
      <c r="B4992" s="2" t="s">
        <v>1176</v>
      </c>
      <c r="C4992" s="2" t="s">
        <v>1177</v>
      </c>
      <c r="D4992" s="2" t="s">
        <v>1190</v>
      </c>
      <c r="E4992" s="2" t="s">
        <v>1432</v>
      </c>
      <c r="F4992">
        <v>4</v>
      </c>
      <c r="G4992" s="1">
        <v>41695</v>
      </c>
      <c r="H4992" s="61">
        <v>2014</v>
      </c>
      <c r="I4992" s="5" t="s">
        <v>1433</v>
      </c>
      <c r="J4992" s="1">
        <v>41763</v>
      </c>
      <c r="K4992" s="66">
        <v>9</v>
      </c>
      <c r="L4992" t="str">
        <f t="shared" si="528"/>
        <v>Profundo</v>
      </c>
      <c r="M4992" s="2" t="s">
        <v>1047</v>
      </c>
      <c r="N4992" t="str">
        <f>VLOOKUP(M4992,[2]spp!A:B,2,FALSE)</f>
        <v>Scarus rubroviolaceus</v>
      </c>
      <c r="O4992">
        <f t="shared" si="527"/>
        <v>2</v>
      </c>
      <c r="U4992">
        <v>1</v>
      </c>
      <c r="V4992">
        <v>1</v>
      </c>
      <c r="AJ4992">
        <f>VLOOKUP(M4992,spp!A:C,3,FALSE)</f>
        <v>1</v>
      </c>
      <c r="AK4992">
        <f>VLOOKUP(M4992,spp!A:D,4,FALSE)</f>
        <v>3.109</v>
      </c>
      <c r="AL4992">
        <f t="shared" si="529"/>
        <v>201156.36758526965</v>
      </c>
      <c r="AM4992">
        <f t="shared" si="530"/>
        <v>5028.9091896317414</v>
      </c>
      <c r="AN4992">
        <f t="shared" si="531"/>
        <v>50289.091896317412</v>
      </c>
      <c r="AO4992">
        <f t="shared" si="532"/>
        <v>50.289091896317409</v>
      </c>
      <c r="AP4992">
        <f t="shared" si="533"/>
        <v>0.04</v>
      </c>
      <c r="AQ4992">
        <f>VLOOKUP(M4992,spp!A:H,8,FALSE)</f>
        <v>2</v>
      </c>
      <c r="AR4992" t="str">
        <f>VLOOKUP(M4992,spp!A:K,10,FALSE)</f>
        <v>Herbívoro</v>
      </c>
      <c r="AS4992" t="str">
        <f>VLOOKUP(M4992,spp!A:L,12,FALSE)</f>
        <v>LC</v>
      </c>
    </row>
    <row r="4993" spans="1:45" x14ac:dyDescent="0.3">
      <c r="A4993">
        <v>55</v>
      </c>
      <c r="B4993" s="2" t="s">
        <v>1176</v>
      </c>
      <c r="C4993" s="2" t="s">
        <v>1177</v>
      </c>
      <c r="D4993" s="2" t="s">
        <v>1190</v>
      </c>
      <c r="E4993" s="2" t="s">
        <v>1432</v>
      </c>
      <c r="F4993">
        <v>4</v>
      </c>
      <c r="G4993" s="1">
        <v>41695</v>
      </c>
      <c r="H4993" s="61">
        <v>2014</v>
      </c>
      <c r="I4993" s="5" t="s">
        <v>1433</v>
      </c>
      <c r="J4993" s="1">
        <v>41763</v>
      </c>
      <c r="K4993" s="66">
        <v>9</v>
      </c>
      <c r="L4993" t="str">
        <f t="shared" si="528"/>
        <v>Profundo</v>
      </c>
      <c r="M4993" s="2" t="s">
        <v>1068</v>
      </c>
      <c r="N4993" t="str">
        <f>VLOOKUP(M4993,[2]spp!A:B,2,FALSE)</f>
        <v>Myripristis berndti</v>
      </c>
      <c r="O4993">
        <f t="shared" si="527"/>
        <v>3</v>
      </c>
      <c r="T4993">
        <v>3</v>
      </c>
      <c r="AJ4993">
        <f>VLOOKUP(M4993,spp!A:C,3,FALSE)</f>
        <v>2.4E-2</v>
      </c>
      <c r="AK4993">
        <f>VLOOKUP(M4993,spp!A:D,4,FALSE)</f>
        <v>3.02</v>
      </c>
      <c r="AL4993">
        <f t="shared" si="529"/>
        <v>1199.8068099844124</v>
      </c>
      <c r="AM4993">
        <f t="shared" si="530"/>
        <v>29.995170249610311</v>
      </c>
      <c r="AN4993">
        <f t="shared" si="531"/>
        <v>299.95170249610311</v>
      </c>
      <c r="AO4993">
        <f t="shared" si="532"/>
        <v>0.29995170249610309</v>
      </c>
      <c r="AP4993">
        <f t="shared" si="533"/>
        <v>0.06</v>
      </c>
      <c r="AQ4993">
        <f>VLOOKUP(M4993,spp!A:H,8,FALSE)</f>
        <v>3.7</v>
      </c>
      <c r="AR4993" t="str">
        <f>VLOOKUP(M4993,spp!A:K,10,FALSE)</f>
        <v>Planctívoro</v>
      </c>
      <c r="AS4993" t="str">
        <f>VLOOKUP(M4993,spp!A:L,12,FALSE)</f>
        <v>NE</v>
      </c>
    </row>
    <row r="4994" spans="1:45" x14ac:dyDescent="0.3">
      <c r="A4994">
        <v>55</v>
      </c>
      <c r="B4994" s="2" t="s">
        <v>1176</v>
      </c>
      <c r="C4994" s="2" t="s">
        <v>1177</v>
      </c>
      <c r="D4994" s="2" t="s">
        <v>1190</v>
      </c>
      <c r="E4994" s="2" t="s">
        <v>1432</v>
      </c>
      <c r="F4994">
        <v>4</v>
      </c>
      <c r="G4994" s="1">
        <v>41695</v>
      </c>
      <c r="H4994" s="61">
        <v>2014</v>
      </c>
      <c r="I4994" s="5" t="s">
        <v>1433</v>
      </c>
      <c r="J4994" s="1">
        <v>41763</v>
      </c>
      <c r="K4994" s="66">
        <v>9</v>
      </c>
      <c r="L4994" t="str">
        <f t="shared" si="528"/>
        <v>Profundo</v>
      </c>
      <c r="M4994" s="2" t="s">
        <v>1031</v>
      </c>
      <c r="N4994" t="str">
        <f>VLOOKUP(M4994,[2]spp!A:B,2,FALSE)</f>
        <v>Ophioblennius steindachneri</v>
      </c>
      <c r="O4994">
        <f t="shared" si="527"/>
        <v>2</v>
      </c>
      <c r="T4994">
        <v>2</v>
      </c>
      <c r="AJ4994">
        <f>VLOOKUP(M4994,spp!A:C,3,FALSE)</f>
        <v>3</v>
      </c>
      <c r="AK4994">
        <f>VLOOKUP(M4994,spp!A:D,4,FALSE)</f>
        <v>2.379</v>
      </c>
      <c r="AL4994">
        <f t="shared" si="529"/>
        <v>12701.368932387111</v>
      </c>
      <c r="AM4994">
        <f t="shared" si="530"/>
        <v>317.53422330967777</v>
      </c>
      <c r="AN4994">
        <f t="shared" si="531"/>
        <v>3175.3422330967778</v>
      </c>
      <c r="AO4994">
        <f t="shared" si="532"/>
        <v>3.175342233096778</v>
      </c>
      <c r="AP4994">
        <f t="shared" si="533"/>
        <v>0.04</v>
      </c>
      <c r="AQ4994">
        <f>VLOOKUP(M4994,spp!A:H,8,FALSE)</f>
        <v>2.7</v>
      </c>
      <c r="AR4994" t="str">
        <f>VLOOKUP(M4994,spp!A:K,10,FALSE)</f>
        <v>Herbívoro</v>
      </c>
      <c r="AS4994" t="str">
        <f>VLOOKUP(M4994,spp!A:L,12,FALSE)</f>
        <v>LC</v>
      </c>
    </row>
    <row r="4995" spans="1:45" x14ac:dyDescent="0.3">
      <c r="A4995">
        <v>55</v>
      </c>
      <c r="B4995" s="2" t="s">
        <v>1176</v>
      </c>
      <c r="C4995" s="2" t="s">
        <v>1177</v>
      </c>
      <c r="D4995" s="2" t="s">
        <v>1190</v>
      </c>
      <c r="E4995" s="2" t="s">
        <v>1432</v>
      </c>
      <c r="F4995">
        <v>4</v>
      </c>
      <c r="G4995" s="1">
        <v>41695</v>
      </c>
      <c r="H4995" s="61">
        <v>2014</v>
      </c>
      <c r="I4995" s="5" t="s">
        <v>1433</v>
      </c>
      <c r="J4995" s="1">
        <v>41763</v>
      </c>
      <c r="K4995" s="66">
        <v>9</v>
      </c>
      <c r="L4995" t="str">
        <f t="shared" si="528"/>
        <v>Profundo</v>
      </c>
      <c r="M4995" s="2" t="s">
        <v>1038</v>
      </c>
      <c r="N4995" t="str">
        <f>VLOOKUP(M4995,[2]spp!A:B,2,FALSE)</f>
        <v>Holacanthus passer</v>
      </c>
      <c r="O4995">
        <f t="shared" si="527"/>
        <v>1</v>
      </c>
      <c r="T4995">
        <v>1</v>
      </c>
      <c r="AJ4995">
        <f>VLOOKUP(M4995,spp!A:C,3,FALSE)</f>
        <v>2</v>
      </c>
      <c r="AK4995">
        <f>VLOOKUP(M4995,spp!A:D,4,FALSE)</f>
        <v>3</v>
      </c>
      <c r="AL4995">
        <f t="shared" si="529"/>
        <v>31250</v>
      </c>
      <c r="AM4995">
        <f t="shared" si="530"/>
        <v>781.25</v>
      </c>
      <c r="AN4995">
        <f t="shared" si="531"/>
        <v>7812.5</v>
      </c>
      <c r="AO4995">
        <f t="shared" si="532"/>
        <v>7.8125</v>
      </c>
      <c r="AP4995">
        <f t="shared" si="533"/>
        <v>0.02</v>
      </c>
      <c r="AQ4995">
        <f>VLOOKUP(M4995,spp!A:H,8,FALSE)</f>
        <v>2.6</v>
      </c>
      <c r="AR4995" t="str">
        <f>VLOOKUP(M4995,spp!A:K,10,FALSE)</f>
        <v>Herbívoro</v>
      </c>
      <c r="AS4995" t="str">
        <f>VLOOKUP(M4995,spp!A:L,12,FALSE)</f>
        <v>LC</v>
      </c>
    </row>
    <row r="4996" spans="1:45" x14ac:dyDescent="0.3">
      <c r="A4996">
        <v>55</v>
      </c>
      <c r="B4996" s="2" t="s">
        <v>1176</v>
      </c>
      <c r="C4996" s="2" t="s">
        <v>1177</v>
      </c>
      <c r="D4996" s="2" t="s">
        <v>1190</v>
      </c>
      <c r="E4996" s="2" t="s">
        <v>1432</v>
      </c>
      <c r="F4996">
        <v>4</v>
      </c>
      <c r="G4996" s="1">
        <v>41695</v>
      </c>
      <c r="H4996" s="61">
        <v>2014</v>
      </c>
      <c r="I4996" s="5" t="s">
        <v>1433</v>
      </c>
      <c r="J4996" s="1">
        <v>41763</v>
      </c>
      <c r="K4996" s="66">
        <v>9</v>
      </c>
      <c r="L4996" t="str">
        <f t="shared" si="528"/>
        <v>Profundo</v>
      </c>
      <c r="M4996" s="2" t="s">
        <v>1200</v>
      </c>
      <c r="N4996" t="str">
        <f>VLOOKUP(M4996,[2]spp!A:B,2,FALSE)</f>
        <v>Thalassoma grammaticum</v>
      </c>
      <c r="O4996">
        <f t="shared" si="527"/>
        <v>1</v>
      </c>
      <c r="T4996">
        <v>1</v>
      </c>
      <c r="AJ4996">
        <f>VLOOKUP(M4996,spp!A:C,3,FALSE)</f>
        <v>1</v>
      </c>
      <c r="AK4996">
        <f>VLOOKUP(M4996,spp!A:D,4,FALSE)</f>
        <v>2.9718</v>
      </c>
      <c r="AL4996">
        <f t="shared" si="529"/>
        <v>14269.150473287824</v>
      </c>
      <c r="AM4996">
        <f t="shared" si="530"/>
        <v>356.72876183219557</v>
      </c>
      <c r="AN4996">
        <f t="shared" si="531"/>
        <v>3567.287618321956</v>
      </c>
      <c r="AO4996">
        <f t="shared" si="532"/>
        <v>3.5672876183219562</v>
      </c>
      <c r="AP4996">
        <f t="shared" si="533"/>
        <v>0.02</v>
      </c>
      <c r="AQ4996">
        <f>VLOOKUP(M4996,spp!A:H,8,FALSE)</f>
        <v>3.5</v>
      </c>
      <c r="AR4996" t="str">
        <f>VLOOKUP(M4996,spp!A:K,10,FALSE)</f>
        <v>Depredador</v>
      </c>
      <c r="AS4996" t="str">
        <f>VLOOKUP(M4996,spp!A:L,12,FALSE)</f>
        <v>LC</v>
      </c>
    </row>
    <row r="4997" spans="1:45" x14ac:dyDescent="0.3">
      <c r="A4997">
        <v>42</v>
      </c>
      <c r="B4997" s="2" t="s">
        <v>1176</v>
      </c>
      <c r="C4997" s="2" t="s">
        <v>1177</v>
      </c>
      <c r="D4997" s="2" t="s">
        <v>1436</v>
      </c>
      <c r="E4997" s="2" t="s">
        <v>1437</v>
      </c>
      <c r="F4997">
        <v>1</v>
      </c>
      <c r="G4997" s="1">
        <v>41695</v>
      </c>
      <c r="H4997" s="61">
        <v>2014</v>
      </c>
      <c r="I4997" s="5" t="s">
        <v>1433</v>
      </c>
      <c r="J4997" s="1">
        <v>41763</v>
      </c>
      <c r="K4997" s="66">
        <v>15</v>
      </c>
      <c r="L4997" t="str">
        <f t="shared" si="528"/>
        <v>Profundo</v>
      </c>
      <c r="M4997" s="2" t="s">
        <v>1021</v>
      </c>
      <c r="N4997" t="str">
        <f>VLOOKUP(M4997,[2]spp!A:B,2,FALSE)</f>
        <v>Johnrandallia nigrirostris</v>
      </c>
      <c r="O4997">
        <f t="shared" si="527"/>
        <v>1</v>
      </c>
      <c r="R4997">
        <v>1</v>
      </c>
      <c r="AJ4997">
        <f>VLOOKUP(M4997,spp!A:C,3,FALSE)</f>
        <v>2</v>
      </c>
      <c r="AK4997">
        <f>VLOOKUP(M4997,spp!A:D,4,FALSE)</f>
        <v>3</v>
      </c>
      <c r="AL4997">
        <f t="shared" si="529"/>
        <v>3906.25</v>
      </c>
      <c r="AM4997">
        <f t="shared" si="530"/>
        <v>97.65625</v>
      </c>
      <c r="AN4997">
        <f t="shared" si="531"/>
        <v>976.5625</v>
      </c>
      <c r="AO4997">
        <f t="shared" si="532"/>
        <v>0.9765625</v>
      </c>
      <c r="AP4997">
        <f t="shared" si="533"/>
        <v>0.02</v>
      </c>
      <c r="AQ4997">
        <f>VLOOKUP(M4997,spp!A:H,8,FALSE)</f>
        <v>3</v>
      </c>
      <c r="AR4997" t="str">
        <f>VLOOKUP(M4997,spp!A:K,10,FALSE)</f>
        <v>Depredador</v>
      </c>
      <c r="AS4997" t="str">
        <f>VLOOKUP(M4997,spp!A:L,12,FALSE)</f>
        <v>LC</v>
      </c>
    </row>
    <row r="4998" spans="1:45" x14ac:dyDescent="0.3">
      <c r="A4998">
        <v>42</v>
      </c>
      <c r="B4998" s="2" t="s">
        <v>1176</v>
      </c>
      <c r="C4998" s="2" t="s">
        <v>1177</v>
      </c>
      <c r="D4998" s="2" t="s">
        <v>1436</v>
      </c>
      <c r="E4998" s="2" t="s">
        <v>1437</v>
      </c>
      <c r="F4998">
        <v>1</v>
      </c>
      <c r="G4998" s="1">
        <v>41695</v>
      </c>
      <c r="H4998" s="61">
        <v>2014</v>
      </c>
      <c r="I4998" s="5" t="s">
        <v>1433</v>
      </c>
      <c r="J4998" s="1">
        <v>41763</v>
      </c>
      <c r="K4998" s="66">
        <v>15</v>
      </c>
      <c r="L4998" t="str">
        <f t="shared" si="528"/>
        <v>Profundo</v>
      </c>
      <c r="M4998" s="2" t="s">
        <v>1194</v>
      </c>
      <c r="N4998" t="str">
        <f>VLOOKUP(M4998,[2]spp!A:B,2,FALSE)</f>
        <v>Stegastes arcifrons</v>
      </c>
      <c r="O4998">
        <f t="shared" si="527"/>
        <v>2</v>
      </c>
      <c r="Q4998">
        <v>2</v>
      </c>
      <c r="AJ4998">
        <f>VLOOKUP(M4998,spp!A:C,3,FALSE)</f>
        <v>3.49E-2</v>
      </c>
      <c r="AK4998">
        <f>VLOOKUP(M4998,spp!A:D,4,FALSE)</f>
        <v>2</v>
      </c>
      <c r="AL4998">
        <f t="shared" si="529"/>
        <v>3.92625</v>
      </c>
      <c r="AM4998">
        <f t="shared" si="530"/>
        <v>9.815625E-2</v>
      </c>
      <c r="AN4998">
        <f t="shared" si="531"/>
        <v>0.9815625</v>
      </c>
      <c r="AO4998">
        <f t="shared" si="532"/>
        <v>9.8156250000000001E-4</v>
      </c>
      <c r="AP4998">
        <f t="shared" si="533"/>
        <v>0.04</v>
      </c>
      <c r="AQ4998">
        <f>VLOOKUP(M4998,spp!A:H,8,FALSE)</f>
        <v>2.97</v>
      </c>
      <c r="AR4998" t="str">
        <f>VLOOKUP(M4998,spp!A:K,10,FALSE)</f>
        <v>Herbívoro</v>
      </c>
      <c r="AS4998" t="str">
        <f>VLOOKUP(M4998,spp!A:L,12,FALSE)</f>
        <v>LC</v>
      </c>
    </row>
    <row r="4999" spans="1:45" x14ac:dyDescent="0.3">
      <c r="A4999">
        <v>42</v>
      </c>
      <c r="B4999" s="2" t="s">
        <v>1176</v>
      </c>
      <c r="C4999" s="2" t="s">
        <v>1177</v>
      </c>
      <c r="D4999" s="2" t="s">
        <v>1436</v>
      </c>
      <c r="E4999" s="2" t="s">
        <v>1437</v>
      </c>
      <c r="F4999">
        <v>1</v>
      </c>
      <c r="G4999" s="1">
        <v>41695</v>
      </c>
      <c r="H4999" s="61">
        <v>2014</v>
      </c>
      <c r="I4999" s="5" t="s">
        <v>1433</v>
      </c>
      <c r="J4999" s="1">
        <v>41763</v>
      </c>
      <c r="K4999" s="66">
        <v>15</v>
      </c>
      <c r="L4999" t="str">
        <f t="shared" si="528"/>
        <v>Profundo</v>
      </c>
      <c r="M4999" s="2" t="s">
        <v>1056</v>
      </c>
      <c r="N4999" t="str">
        <f>VLOOKUP(M4999,[2]spp!A:B,2,FALSE)</f>
        <v>Canthigaster punctatissima</v>
      </c>
      <c r="O4999">
        <f t="shared" si="527"/>
        <v>1</v>
      </c>
      <c r="Q4999">
        <v>1</v>
      </c>
      <c r="AJ4999">
        <f>VLOOKUP(M4999,spp!A:C,3,FALSE)</f>
        <v>1</v>
      </c>
      <c r="AK4999">
        <f>VLOOKUP(M4999,spp!A:D,4,FALSE)</f>
        <v>2</v>
      </c>
      <c r="AL4999">
        <f t="shared" si="529"/>
        <v>56.25</v>
      </c>
      <c r="AM4999">
        <f t="shared" si="530"/>
        <v>1.40625</v>
      </c>
      <c r="AN4999">
        <f t="shared" si="531"/>
        <v>14.0625</v>
      </c>
      <c r="AO4999">
        <f t="shared" si="532"/>
        <v>1.40625E-2</v>
      </c>
      <c r="AP4999">
        <f t="shared" si="533"/>
        <v>0.02</v>
      </c>
      <c r="AQ4999">
        <f>VLOOKUP(M4999,spp!A:H,8,FALSE)</f>
        <v>3</v>
      </c>
      <c r="AR4999" t="str">
        <f>VLOOKUP(M4999,spp!A:K,10,FALSE)</f>
        <v>Depredador</v>
      </c>
      <c r="AS4999" t="str">
        <f>VLOOKUP(M4999,spp!A:L,12,FALSE)</f>
        <v>LC</v>
      </c>
    </row>
    <row r="5000" spans="1:45" x14ac:dyDescent="0.3">
      <c r="A5000">
        <v>42</v>
      </c>
      <c r="B5000" s="2" t="s">
        <v>1176</v>
      </c>
      <c r="C5000" s="2" t="s">
        <v>1177</v>
      </c>
      <c r="D5000" s="2" t="s">
        <v>1436</v>
      </c>
      <c r="E5000" s="2" t="s">
        <v>1437</v>
      </c>
      <c r="F5000">
        <v>1</v>
      </c>
      <c r="G5000" s="1">
        <v>41695</v>
      </c>
      <c r="H5000" s="61">
        <v>2014</v>
      </c>
      <c r="I5000" s="5" t="s">
        <v>1433</v>
      </c>
      <c r="J5000" s="1">
        <v>41763</v>
      </c>
      <c r="K5000" s="66">
        <v>15</v>
      </c>
      <c r="L5000" t="str">
        <f t="shared" si="528"/>
        <v>Profundo</v>
      </c>
      <c r="M5000" s="2" t="s">
        <v>1145</v>
      </c>
      <c r="N5000" s="2" t="str">
        <f>VLOOKUP(M5000,[2]spp!A:B,2,FALSE)</f>
        <v>Ctenochaetus marginatus</v>
      </c>
      <c r="O5000">
        <f t="shared" si="527"/>
        <v>2</v>
      </c>
      <c r="T5000">
        <v>2</v>
      </c>
      <c r="AJ5000">
        <f>VLOOKUP(M5000,spp!A:C,3,FALSE)</f>
        <v>0.297619048</v>
      </c>
      <c r="AK5000">
        <f>VLOOKUP(M5000,spp!A:D,4,FALSE)</f>
        <v>3</v>
      </c>
      <c r="AL5000">
        <f t="shared" si="529"/>
        <v>9300.5952500000003</v>
      </c>
      <c r="AM5000">
        <f t="shared" si="530"/>
        <v>232.51488125</v>
      </c>
      <c r="AN5000">
        <f t="shared" si="531"/>
        <v>2325.1488125000001</v>
      </c>
      <c r="AO5000">
        <f t="shared" si="532"/>
        <v>2.3251488125000002</v>
      </c>
      <c r="AP5000">
        <f t="shared" si="533"/>
        <v>0.04</v>
      </c>
      <c r="AQ5000">
        <f>VLOOKUP(M5000,spp!A:H,8,FALSE)</f>
        <v>2</v>
      </c>
      <c r="AR5000" t="str">
        <f>VLOOKUP(M5000,spp!A:K,10,FALSE)</f>
        <v>Herbívoro</v>
      </c>
      <c r="AS5000" t="str">
        <f>VLOOKUP(M5000,spp!A:L,12,FALSE)</f>
        <v>LC</v>
      </c>
    </row>
    <row r="5001" spans="1:45" x14ac:dyDescent="0.3">
      <c r="A5001">
        <v>42</v>
      </c>
      <c r="B5001" s="2" t="s">
        <v>1176</v>
      </c>
      <c r="C5001" s="2" t="s">
        <v>1177</v>
      </c>
      <c r="D5001" s="2" t="s">
        <v>1436</v>
      </c>
      <c r="E5001" s="2" t="s">
        <v>1437</v>
      </c>
      <c r="F5001">
        <v>1</v>
      </c>
      <c r="G5001" s="1">
        <v>41695</v>
      </c>
      <c r="H5001" s="61">
        <v>2014</v>
      </c>
      <c r="I5001" s="5" t="s">
        <v>1433</v>
      </c>
      <c r="J5001" s="1">
        <v>41763</v>
      </c>
      <c r="K5001" s="66">
        <v>15</v>
      </c>
      <c r="L5001" t="str">
        <f t="shared" si="528"/>
        <v>Profundo</v>
      </c>
      <c r="M5001" s="2" t="s">
        <v>1038</v>
      </c>
      <c r="N5001" t="str">
        <f>VLOOKUP(M5001,[2]spp!A:B,2,FALSE)</f>
        <v>Holacanthus passer</v>
      </c>
      <c r="O5001">
        <f t="shared" si="527"/>
        <v>1</v>
      </c>
      <c r="S5001">
        <v>1</v>
      </c>
      <c r="AJ5001">
        <f>VLOOKUP(M5001,spp!A:C,3,FALSE)</f>
        <v>2</v>
      </c>
      <c r="AK5001">
        <f>VLOOKUP(M5001,spp!A:D,4,FALSE)</f>
        <v>3</v>
      </c>
      <c r="AL5001">
        <f t="shared" si="529"/>
        <v>10718.75</v>
      </c>
      <c r="AM5001">
        <f t="shared" si="530"/>
        <v>267.96875</v>
      </c>
      <c r="AN5001">
        <f t="shared" si="531"/>
        <v>2679.6875</v>
      </c>
      <c r="AO5001">
        <f t="shared" si="532"/>
        <v>2.6796875</v>
      </c>
      <c r="AP5001">
        <f t="shared" si="533"/>
        <v>0.02</v>
      </c>
      <c r="AQ5001">
        <f>VLOOKUP(M5001,spp!A:H,8,FALSE)</f>
        <v>2.6</v>
      </c>
      <c r="AR5001" t="str">
        <f>VLOOKUP(M5001,spp!A:K,10,FALSE)</f>
        <v>Herbívoro</v>
      </c>
      <c r="AS5001" t="str">
        <f>VLOOKUP(M5001,spp!A:L,12,FALSE)</f>
        <v>LC</v>
      </c>
    </row>
    <row r="5002" spans="1:45" x14ac:dyDescent="0.3">
      <c r="A5002">
        <v>42</v>
      </c>
      <c r="B5002" s="2" t="s">
        <v>1176</v>
      </c>
      <c r="C5002" s="2" t="s">
        <v>1177</v>
      </c>
      <c r="D5002" s="2" t="s">
        <v>1436</v>
      </c>
      <c r="E5002" s="2" t="s">
        <v>1437</v>
      </c>
      <c r="F5002">
        <v>1</v>
      </c>
      <c r="G5002" s="1">
        <v>41695</v>
      </c>
      <c r="H5002" s="61">
        <v>2014</v>
      </c>
      <c r="I5002" s="5" t="s">
        <v>1433</v>
      </c>
      <c r="J5002" s="1">
        <v>41763</v>
      </c>
      <c r="K5002" s="66">
        <v>15</v>
      </c>
      <c r="L5002" t="str">
        <f t="shared" si="528"/>
        <v>Profundo</v>
      </c>
      <c r="M5002" s="2" t="s">
        <v>1028</v>
      </c>
      <c r="N5002" t="str">
        <f>VLOOKUP(M5002,[2]spp!A:B,2,FALSE)</f>
        <v>Thalassoma lucasanum</v>
      </c>
      <c r="O5002">
        <f t="shared" si="527"/>
        <v>10</v>
      </c>
      <c r="Q5002">
        <v>10</v>
      </c>
      <c r="AJ5002">
        <f>VLOOKUP(M5002,spp!A:C,3,FALSE)</f>
        <v>1.261E-2</v>
      </c>
      <c r="AK5002">
        <f>VLOOKUP(M5002,spp!A:D,4,FALSE)</f>
        <v>2</v>
      </c>
      <c r="AL5002">
        <f t="shared" si="529"/>
        <v>7.0931250000000006</v>
      </c>
      <c r="AM5002">
        <f t="shared" si="530"/>
        <v>0.177328125</v>
      </c>
      <c r="AN5002">
        <f t="shared" si="531"/>
        <v>1.7732812500000001</v>
      </c>
      <c r="AO5002">
        <f t="shared" si="532"/>
        <v>1.7732812500000001E-3</v>
      </c>
      <c r="AP5002">
        <f t="shared" si="533"/>
        <v>0.2</v>
      </c>
      <c r="AQ5002">
        <f>VLOOKUP(M5002,spp!A:H,8,FALSE)</f>
        <v>3.5</v>
      </c>
      <c r="AR5002" t="str">
        <f>VLOOKUP(M5002,spp!A:K,10,FALSE)</f>
        <v>Depredador</v>
      </c>
      <c r="AS5002" t="str">
        <f>VLOOKUP(M5002,spp!A:L,12,FALSE)</f>
        <v>LC</v>
      </c>
    </row>
    <row r="5003" spans="1:45" x14ac:dyDescent="0.3">
      <c r="A5003">
        <v>42</v>
      </c>
      <c r="B5003" s="2" t="s">
        <v>1176</v>
      </c>
      <c r="C5003" s="2" t="s">
        <v>1177</v>
      </c>
      <c r="D5003" s="2" t="s">
        <v>1436</v>
      </c>
      <c r="E5003" s="2" t="s">
        <v>1437</v>
      </c>
      <c r="F5003">
        <v>1</v>
      </c>
      <c r="G5003" s="1">
        <v>41695</v>
      </c>
      <c r="H5003" s="61">
        <v>2014</v>
      </c>
      <c r="I5003" s="5" t="s">
        <v>1433</v>
      </c>
      <c r="J5003" s="1">
        <v>41763</v>
      </c>
      <c r="K5003" s="66">
        <v>15</v>
      </c>
      <c r="L5003" t="str">
        <f t="shared" si="528"/>
        <v>Profundo</v>
      </c>
      <c r="M5003" s="2" t="s">
        <v>1046</v>
      </c>
      <c r="N5003" t="str">
        <f>VLOOKUP(M5003,[2]spp!A:B,2,FALSE)</f>
        <v>Arothron meleagris</v>
      </c>
      <c r="O5003">
        <f t="shared" si="527"/>
        <v>2</v>
      </c>
      <c r="S5003">
        <v>2</v>
      </c>
      <c r="AJ5003">
        <f>VLOOKUP(M5003,spp!A:C,3,FALSE)</f>
        <v>3</v>
      </c>
      <c r="AK5003">
        <f>VLOOKUP(M5003,spp!A:D,4,FALSE)</f>
        <v>2</v>
      </c>
      <c r="AL5003">
        <f t="shared" si="529"/>
        <v>1837.5</v>
      </c>
      <c r="AM5003">
        <f t="shared" si="530"/>
        <v>45.9375</v>
      </c>
      <c r="AN5003">
        <f t="shared" si="531"/>
        <v>459.375</v>
      </c>
      <c r="AO5003">
        <f t="shared" si="532"/>
        <v>0.45937499999999998</v>
      </c>
      <c r="AP5003">
        <f t="shared" si="533"/>
        <v>0.04</v>
      </c>
      <c r="AQ5003">
        <f>VLOOKUP(M5003,spp!A:H,8,FALSE)</f>
        <v>3.4</v>
      </c>
      <c r="AR5003" t="str">
        <f>VLOOKUP(M5003,spp!A:K,10,FALSE)</f>
        <v>Depredador</v>
      </c>
      <c r="AS5003" t="str">
        <f>VLOOKUP(M5003,spp!A:L,12,FALSE)</f>
        <v>NE</v>
      </c>
    </row>
    <row r="5004" spans="1:45" x14ac:dyDescent="0.3">
      <c r="A5004">
        <v>42</v>
      </c>
      <c r="B5004" s="2" t="s">
        <v>1176</v>
      </c>
      <c r="C5004" s="2" t="s">
        <v>1177</v>
      </c>
      <c r="D5004" s="2" t="s">
        <v>1436</v>
      </c>
      <c r="E5004" s="2" t="s">
        <v>1437</v>
      </c>
      <c r="F5004">
        <v>1</v>
      </c>
      <c r="G5004" s="1">
        <v>41695</v>
      </c>
      <c r="H5004" s="61">
        <v>2014</v>
      </c>
      <c r="I5004" s="5" t="s">
        <v>1433</v>
      </c>
      <c r="J5004" s="1">
        <v>41763</v>
      </c>
      <c r="K5004" s="66">
        <v>15</v>
      </c>
      <c r="L5004" t="str">
        <f t="shared" si="528"/>
        <v>Profundo</v>
      </c>
      <c r="M5004" s="2" t="s">
        <v>1078</v>
      </c>
      <c r="N5004" t="str">
        <f>VLOOKUP(M5004,[2]spp!A:B,2,FALSE)</f>
        <v>Lutjanus viridis</v>
      </c>
      <c r="O5004">
        <f t="shared" si="527"/>
        <v>1</v>
      </c>
      <c r="U5004">
        <v>1</v>
      </c>
      <c r="AJ5004">
        <f>VLOOKUP(M5004,spp!A:C,3,FALSE)</f>
        <v>1.67E-2</v>
      </c>
      <c r="AK5004">
        <f>VLOOKUP(M5004,spp!A:D,4,FALSE)</f>
        <v>2</v>
      </c>
      <c r="AL5004">
        <f t="shared" si="529"/>
        <v>20.4575</v>
      </c>
      <c r="AM5004">
        <f t="shared" si="530"/>
        <v>0.51143749999999999</v>
      </c>
      <c r="AN5004">
        <f t="shared" si="531"/>
        <v>5.1143749999999999</v>
      </c>
      <c r="AO5004">
        <f t="shared" si="532"/>
        <v>5.114375E-3</v>
      </c>
      <c r="AP5004">
        <f t="shared" si="533"/>
        <v>0.02</v>
      </c>
      <c r="AQ5004">
        <f>VLOOKUP(M5004,spp!A:H,8,FALSE)</f>
        <v>4.2</v>
      </c>
      <c r="AR5004" t="str">
        <f>VLOOKUP(M5004,spp!A:K,10,FALSE)</f>
        <v>Depredador Tope</v>
      </c>
      <c r="AS5004" t="str">
        <f>VLOOKUP(M5004,spp!A:L,12,FALSE)</f>
        <v>LC</v>
      </c>
    </row>
    <row r="5005" spans="1:45" x14ac:dyDescent="0.3">
      <c r="A5005">
        <v>42</v>
      </c>
      <c r="B5005" s="2" t="s">
        <v>1176</v>
      </c>
      <c r="C5005" s="2" t="s">
        <v>1177</v>
      </c>
      <c r="D5005" s="2" t="s">
        <v>1436</v>
      </c>
      <c r="E5005" s="2" t="s">
        <v>1437</v>
      </c>
      <c r="F5005">
        <v>1</v>
      </c>
      <c r="G5005" s="1">
        <v>41695</v>
      </c>
      <c r="H5005" s="61">
        <v>2014</v>
      </c>
      <c r="I5005" s="5" t="s">
        <v>1433</v>
      </c>
      <c r="J5005" s="1">
        <v>41763</v>
      </c>
      <c r="K5005" s="66">
        <v>15</v>
      </c>
      <c r="L5005" t="str">
        <f t="shared" si="528"/>
        <v>Profundo</v>
      </c>
      <c r="M5005" s="2" t="s">
        <v>1068</v>
      </c>
      <c r="N5005" t="str">
        <f>VLOOKUP(M5005,[2]spp!A:B,2,FALSE)</f>
        <v>Myripristis berndti</v>
      </c>
      <c r="O5005">
        <f t="shared" si="527"/>
        <v>1</v>
      </c>
      <c r="U5005">
        <v>1</v>
      </c>
      <c r="AJ5005">
        <f>VLOOKUP(M5005,spp!A:C,3,FALSE)</f>
        <v>2.4E-2</v>
      </c>
      <c r="AK5005">
        <f>VLOOKUP(M5005,spp!A:D,4,FALSE)</f>
        <v>3.02</v>
      </c>
      <c r="AL5005">
        <f t="shared" si="529"/>
        <v>1104.833249421798</v>
      </c>
      <c r="AM5005">
        <f t="shared" si="530"/>
        <v>27.620831235544948</v>
      </c>
      <c r="AN5005">
        <f t="shared" si="531"/>
        <v>276.20831235544949</v>
      </c>
      <c r="AO5005">
        <f t="shared" si="532"/>
        <v>0.27620831235544951</v>
      </c>
      <c r="AP5005">
        <f t="shared" si="533"/>
        <v>0.02</v>
      </c>
      <c r="AQ5005">
        <f>VLOOKUP(M5005,spp!A:H,8,FALSE)</f>
        <v>3.7</v>
      </c>
      <c r="AR5005" t="str">
        <f>VLOOKUP(M5005,spp!A:K,10,FALSE)</f>
        <v>Planctívoro</v>
      </c>
      <c r="AS5005" t="str">
        <f>VLOOKUP(M5005,spp!A:L,12,FALSE)</f>
        <v>NE</v>
      </c>
    </row>
    <row r="5006" spans="1:45" x14ac:dyDescent="0.3">
      <c r="A5006">
        <v>42</v>
      </c>
      <c r="B5006" s="2" t="s">
        <v>1176</v>
      </c>
      <c r="C5006" s="2" t="s">
        <v>1177</v>
      </c>
      <c r="D5006" s="2" t="s">
        <v>1436</v>
      </c>
      <c r="E5006" s="2" t="s">
        <v>1437</v>
      </c>
      <c r="F5006">
        <v>1</v>
      </c>
      <c r="G5006" s="1">
        <v>41695</v>
      </c>
      <c r="H5006" s="61">
        <v>2014</v>
      </c>
      <c r="I5006" s="5" t="s">
        <v>1433</v>
      </c>
      <c r="J5006" s="1">
        <v>41763</v>
      </c>
      <c r="K5006" s="66">
        <v>15</v>
      </c>
      <c r="L5006" t="str">
        <f t="shared" si="528"/>
        <v>Profundo</v>
      </c>
      <c r="M5006" s="2" t="s">
        <v>1034</v>
      </c>
      <c r="N5006" t="str">
        <f>VLOOKUP(M5006,[2]spp!A:B,2,FALSE)</f>
        <v>Acanthurus nigricans</v>
      </c>
      <c r="O5006">
        <f t="shared" si="527"/>
        <v>1</v>
      </c>
      <c r="U5006">
        <v>1</v>
      </c>
      <c r="AJ5006">
        <f>VLOOKUP(M5006,spp!A:C,3,FALSE)</f>
        <v>6</v>
      </c>
      <c r="AK5006">
        <f>VLOOKUP(M5006,spp!A:D,4,FALSE)</f>
        <v>2.669</v>
      </c>
      <c r="AL5006">
        <f t="shared" si="529"/>
        <v>79299.209995159705</v>
      </c>
      <c r="AM5006">
        <f t="shared" si="530"/>
        <v>1982.4802498789927</v>
      </c>
      <c r="AN5006">
        <f t="shared" si="531"/>
        <v>19824.802498789926</v>
      </c>
      <c r="AO5006">
        <f t="shared" si="532"/>
        <v>19.824802498789925</v>
      </c>
      <c r="AP5006">
        <f t="shared" si="533"/>
        <v>0.02</v>
      </c>
      <c r="AQ5006">
        <f>VLOOKUP(M5006,spp!A:H,8,FALSE)</f>
        <v>2</v>
      </c>
      <c r="AR5006" t="str">
        <f>VLOOKUP(M5006,spp!A:K,10,FALSE)</f>
        <v>Herbívoro</v>
      </c>
      <c r="AS5006" t="str">
        <f>VLOOKUP(M5006,spp!A:L,12,FALSE)</f>
        <v>LC</v>
      </c>
    </row>
    <row r="5007" spans="1:45" x14ac:dyDescent="0.3">
      <c r="A5007">
        <v>42</v>
      </c>
      <c r="B5007" s="2" t="s">
        <v>1176</v>
      </c>
      <c r="C5007" s="2" t="s">
        <v>1177</v>
      </c>
      <c r="D5007" s="2" t="s">
        <v>1436</v>
      </c>
      <c r="E5007" s="2" t="s">
        <v>1437</v>
      </c>
      <c r="F5007">
        <v>1</v>
      </c>
      <c r="G5007" s="1">
        <v>41695</v>
      </c>
      <c r="H5007" s="61">
        <v>2014</v>
      </c>
      <c r="I5007" s="5" t="s">
        <v>1433</v>
      </c>
      <c r="J5007" s="1">
        <v>41763</v>
      </c>
      <c r="K5007" s="66">
        <v>15</v>
      </c>
      <c r="L5007" t="str">
        <f t="shared" si="528"/>
        <v>Profundo</v>
      </c>
      <c r="M5007" s="2" t="s">
        <v>1079</v>
      </c>
      <c r="N5007" t="str">
        <f>VLOOKUP(M5007,[2]spp!A:B,2,FALSE)</f>
        <v>Cirrhitichthys oxycephalus</v>
      </c>
      <c r="O5007">
        <f t="shared" si="527"/>
        <v>1</v>
      </c>
      <c r="Q5007">
        <v>1</v>
      </c>
      <c r="AJ5007">
        <f>VLOOKUP(M5007,spp!A:C,3,FALSE)</f>
        <v>3.32E-2</v>
      </c>
      <c r="AK5007">
        <f>VLOOKUP(M5007,spp!A:D,4,FALSE)</f>
        <v>3</v>
      </c>
      <c r="AL5007">
        <f t="shared" si="529"/>
        <v>14.00625</v>
      </c>
      <c r="AM5007">
        <f t="shared" si="530"/>
        <v>0.35015625</v>
      </c>
      <c r="AN5007">
        <f t="shared" si="531"/>
        <v>3.5015624999999999</v>
      </c>
      <c r="AO5007">
        <f t="shared" si="532"/>
        <v>3.5015624999999999E-3</v>
      </c>
      <c r="AP5007">
        <f t="shared" si="533"/>
        <v>0.02</v>
      </c>
      <c r="AQ5007">
        <f>VLOOKUP(M5007,spp!A:H,8,FALSE)</f>
        <v>3.9</v>
      </c>
      <c r="AR5007" t="str">
        <f>VLOOKUP(M5007,spp!A:K,10,FALSE)</f>
        <v>Depredador</v>
      </c>
      <c r="AS5007" t="str">
        <f>VLOOKUP(M5007,spp!A:L,12,FALSE)</f>
        <v>NE</v>
      </c>
    </row>
    <row r="5008" spans="1:45" x14ac:dyDescent="0.3">
      <c r="A5008">
        <v>42</v>
      </c>
      <c r="B5008" s="2" t="s">
        <v>1176</v>
      </c>
      <c r="C5008" s="2" t="s">
        <v>1177</v>
      </c>
      <c r="D5008" s="2" t="s">
        <v>1436</v>
      </c>
      <c r="E5008" s="2" t="s">
        <v>1437</v>
      </c>
      <c r="F5008">
        <v>1</v>
      </c>
      <c r="G5008" s="1">
        <v>41695</v>
      </c>
      <c r="H5008" s="61">
        <v>2014</v>
      </c>
      <c r="I5008" s="5" t="s">
        <v>1433</v>
      </c>
      <c r="J5008" s="1">
        <v>41763</v>
      </c>
      <c r="K5008" s="66">
        <v>15</v>
      </c>
      <c r="L5008" t="str">
        <f t="shared" si="528"/>
        <v>Profundo</v>
      </c>
      <c r="M5008" s="2" t="s">
        <v>1040</v>
      </c>
      <c r="N5008" t="str">
        <f>VLOOKUP(M5008,[2]spp!A:B,2,FALSE)</f>
        <v>Sufflamen verres</v>
      </c>
      <c r="O5008">
        <f t="shared" si="527"/>
        <v>1</v>
      </c>
      <c r="R5008">
        <v>1</v>
      </c>
      <c r="AJ5008">
        <f>VLOOKUP(M5008,spp!A:C,3,FALSE)</f>
        <v>2</v>
      </c>
      <c r="AK5008">
        <f>VLOOKUP(M5008,spp!A:D,4,FALSE)</f>
        <v>3</v>
      </c>
      <c r="AL5008">
        <f t="shared" si="529"/>
        <v>3906.25</v>
      </c>
      <c r="AM5008">
        <f t="shared" si="530"/>
        <v>97.65625</v>
      </c>
      <c r="AN5008">
        <f t="shared" si="531"/>
        <v>976.5625</v>
      </c>
      <c r="AO5008">
        <f t="shared" si="532"/>
        <v>0.9765625</v>
      </c>
      <c r="AP5008">
        <f t="shared" si="533"/>
        <v>0.02</v>
      </c>
      <c r="AQ5008">
        <f>VLOOKUP(M5008,spp!A:H,8,FALSE)</f>
        <v>3.3</v>
      </c>
      <c r="AR5008" t="str">
        <f>VLOOKUP(M5008,spp!A:K,10,FALSE)</f>
        <v>Depredador</v>
      </c>
      <c r="AS5008" t="str">
        <f>VLOOKUP(M5008,spp!A:L,12,FALSE)</f>
        <v>LC</v>
      </c>
    </row>
    <row r="5009" spans="1:45" x14ac:dyDescent="0.3">
      <c r="A5009">
        <v>42</v>
      </c>
      <c r="B5009" s="2" t="s">
        <v>1176</v>
      </c>
      <c r="C5009" s="2" t="s">
        <v>1177</v>
      </c>
      <c r="D5009" s="2" t="s">
        <v>1436</v>
      </c>
      <c r="E5009" s="2" t="s">
        <v>1437</v>
      </c>
      <c r="F5009">
        <v>1</v>
      </c>
      <c r="G5009" s="1">
        <v>41695</v>
      </c>
      <c r="H5009" s="61">
        <v>2014</v>
      </c>
      <c r="I5009" s="5" t="s">
        <v>1433</v>
      </c>
      <c r="J5009" s="1">
        <v>41763</v>
      </c>
      <c r="K5009" s="66">
        <v>15</v>
      </c>
      <c r="L5009" t="str">
        <f t="shared" si="528"/>
        <v>Profundo</v>
      </c>
      <c r="M5009" s="2" t="s">
        <v>1080</v>
      </c>
      <c r="N5009" t="str">
        <f>VLOOKUP(M5009,[2]spp!A:B,2,FALSE)</f>
        <v>Aulostomus chinensis</v>
      </c>
      <c r="O5009">
        <f t="shared" si="527"/>
        <v>1</v>
      </c>
      <c r="U5009">
        <v>1</v>
      </c>
      <c r="AJ5009">
        <f>VLOOKUP(M5009,spp!A:C,3,FALSE)</f>
        <v>2</v>
      </c>
      <c r="AK5009">
        <f>VLOOKUP(M5009,spp!A:D,4,FALSE)</f>
        <v>3</v>
      </c>
      <c r="AL5009">
        <f t="shared" si="529"/>
        <v>85750</v>
      </c>
      <c r="AM5009">
        <f t="shared" si="530"/>
        <v>2143.75</v>
      </c>
      <c r="AN5009">
        <f t="shared" si="531"/>
        <v>21437.5</v>
      </c>
      <c r="AO5009">
        <f t="shared" si="532"/>
        <v>21.4375</v>
      </c>
      <c r="AP5009">
        <f t="shared" si="533"/>
        <v>0.02</v>
      </c>
      <c r="AQ5009">
        <f>VLOOKUP(M5009,spp!A:H,8,FALSE)</f>
        <v>3.9</v>
      </c>
      <c r="AR5009" t="str">
        <f>VLOOKUP(M5009,spp!A:K,10,FALSE)</f>
        <v>Depredador</v>
      </c>
      <c r="AS5009" t="str">
        <f>VLOOKUP(M5009,spp!A:L,12,FALSE)</f>
        <v>NE</v>
      </c>
    </row>
    <row r="5010" spans="1:45" x14ac:dyDescent="0.3">
      <c r="A5010">
        <v>42</v>
      </c>
      <c r="B5010" s="2" t="s">
        <v>1176</v>
      </c>
      <c r="C5010" s="2" t="s">
        <v>1177</v>
      </c>
      <c r="D5010" s="2" t="s">
        <v>1436</v>
      </c>
      <c r="E5010" s="2" t="s">
        <v>1437</v>
      </c>
      <c r="F5010">
        <v>2</v>
      </c>
      <c r="G5010" s="1">
        <v>41695</v>
      </c>
      <c r="H5010" s="61">
        <v>2014</v>
      </c>
      <c r="I5010" s="5" t="s">
        <v>1433</v>
      </c>
      <c r="J5010" s="1">
        <v>41763</v>
      </c>
      <c r="K5010" s="66">
        <v>15</v>
      </c>
      <c r="L5010" t="str">
        <f t="shared" si="528"/>
        <v>Profundo</v>
      </c>
      <c r="M5010" s="2" t="s">
        <v>1021</v>
      </c>
      <c r="N5010" t="str">
        <f>VLOOKUP(M5010,[2]spp!A:B,2,FALSE)</f>
        <v>Johnrandallia nigrirostris</v>
      </c>
      <c r="O5010">
        <f t="shared" si="527"/>
        <v>1</v>
      </c>
      <c r="R5010">
        <v>1</v>
      </c>
      <c r="AJ5010">
        <f>VLOOKUP(M5010,spp!A:C,3,FALSE)</f>
        <v>2</v>
      </c>
      <c r="AK5010">
        <f>VLOOKUP(M5010,spp!A:D,4,FALSE)</f>
        <v>3</v>
      </c>
      <c r="AL5010">
        <f t="shared" si="529"/>
        <v>3906.25</v>
      </c>
      <c r="AM5010">
        <f t="shared" si="530"/>
        <v>97.65625</v>
      </c>
      <c r="AN5010">
        <f t="shared" si="531"/>
        <v>976.5625</v>
      </c>
      <c r="AO5010">
        <f t="shared" si="532"/>
        <v>0.9765625</v>
      </c>
      <c r="AP5010">
        <f t="shared" si="533"/>
        <v>0.02</v>
      </c>
      <c r="AQ5010">
        <f>VLOOKUP(M5010,spp!A:H,8,FALSE)</f>
        <v>3</v>
      </c>
      <c r="AR5010" t="str">
        <f>VLOOKUP(M5010,spp!A:K,10,FALSE)</f>
        <v>Depredador</v>
      </c>
      <c r="AS5010" t="str">
        <f>VLOOKUP(M5010,spp!A:L,12,FALSE)</f>
        <v>LC</v>
      </c>
    </row>
    <row r="5011" spans="1:45" x14ac:dyDescent="0.3">
      <c r="A5011">
        <v>42</v>
      </c>
      <c r="B5011" s="2" t="s">
        <v>1176</v>
      </c>
      <c r="C5011" s="2" t="s">
        <v>1177</v>
      </c>
      <c r="D5011" s="2" t="s">
        <v>1436</v>
      </c>
      <c r="E5011" s="2" t="s">
        <v>1437</v>
      </c>
      <c r="F5011">
        <v>2</v>
      </c>
      <c r="G5011" s="1">
        <v>41695</v>
      </c>
      <c r="H5011" s="61">
        <v>2014</v>
      </c>
      <c r="I5011" s="5" t="s">
        <v>1433</v>
      </c>
      <c r="J5011" s="1">
        <v>41763</v>
      </c>
      <c r="K5011" s="66">
        <v>15</v>
      </c>
      <c r="L5011" t="str">
        <f t="shared" si="528"/>
        <v>Profundo</v>
      </c>
      <c r="M5011" s="2" t="s">
        <v>1194</v>
      </c>
      <c r="N5011" t="str">
        <f>VLOOKUP(M5011,[2]spp!A:B,2,FALSE)</f>
        <v>Stegastes arcifrons</v>
      </c>
      <c r="O5011">
        <f t="shared" si="527"/>
        <v>11</v>
      </c>
      <c r="Q5011">
        <v>10</v>
      </c>
      <c r="R5011">
        <v>1</v>
      </c>
      <c r="AJ5011">
        <f>VLOOKUP(M5011,spp!A:C,3,FALSE)</f>
        <v>3.49E-2</v>
      </c>
      <c r="AK5011">
        <f>VLOOKUP(M5011,spp!A:D,4,FALSE)</f>
        <v>2</v>
      </c>
      <c r="AL5011">
        <f t="shared" si="529"/>
        <v>25.084375000000001</v>
      </c>
      <c r="AM5011">
        <f t="shared" si="530"/>
        <v>0.62710937500000008</v>
      </c>
      <c r="AN5011">
        <f t="shared" si="531"/>
        <v>6.2710937500000004</v>
      </c>
      <c r="AO5011">
        <f t="shared" si="532"/>
        <v>6.2710937500000006E-3</v>
      </c>
      <c r="AP5011">
        <f t="shared" si="533"/>
        <v>0.22</v>
      </c>
      <c r="AQ5011">
        <f>VLOOKUP(M5011,spp!A:H,8,FALSE)</f>
        <v>2.97</v>
      </c>
      <c r="AR5011" t="str">
        <f>VLOOKUP(M5011,spp!A:K,10,FALSE)</f>
        <v>Herbívoro</v>
      </c>
      <c r="AS5011" t="str">
        <f>VLOOKUP(M5011,spp!A:L,12,FALSE)</f>
        <v>LC</v>
      </c>
    </row>
    <row r="5012" spans="1:45" x14ac:dyDescent="0.3">
      <c r="A5012">
        <v>42</v>
      </c>
      <c r="B5012" s="2" t="s">
        <v>1176</v>
      </c>
      <c r="C5012" s="2" t="s">
        <v>1177</v>
      </c>
      <c r="D5012" s="2" t="s">
        <v>1436</v>
      </c>
      <c r="E5012" s="2" t="s">
        <v>1437</v>
      </c>
      <c r="F5012">
        <v>2</v>
      </c>
      <c r="G5012" s="1">
        <v>41695</v>
      </c>
      <c r="H5012" s="61">
        <v>2014</v>
      </c>
      <c r="I5012" s="5" t="s">
        <v>1433</v>
      </c>
      <c r="J5012" s="1">
        <v>41763</v>
      </c>
      <c r="K5012" s="66">
        <v>15</v>
      </c>
      <c r="L5012" t="str">
        <f t="shared" si="528"/>
        <v>Profundo</v>
      </c>
      <c r="M5012" s="2" t="s">
        <v>1056</v>
      </c>
      <c r="N5012" t="str">
        <f>VLOOKUP(M5012,[2]spp!A:B,2,FALSE)</f>
        <v>Canthigaster punctatissima</v>
      </c>
      <c r="O5012">
        <f t="shared" si="527"/>
        <v>1</v>
      </c>
      <c r="Q5012">
        <v>1</v>
      </c>
      <c r="AJ5012">
        <f>VLOOKUP(M5012,spp!A:C,3,FALSE)</f>
        <v>1</v>
      </c>
      <c r="AK5012">
        <f>VLOOKUP(M5012,spp!A:D,4,FALSE)</f>
        <v>2</v>
      </c>
      <c r="AL5012">
        <f t="shared" si="529"/>
        <v>56.25</v>
      </c>
      <c r="AM5012">
        <f t="shared" si="530"/>
        <v>1.40625</v>
      </c>
      <c r="AN5012">
        <f t="shared" si="531"/>
        <v>14.0625</v>
      </c>
      <c r="AO5012">
        <f t="shared" si="532"/>
        <v>1.40625E-2</v>
      </c>
      <c r="AP5012">
        <f t="shared" si="533"/>
        <v>0.02</v>
      </c>
      <c r="AQ5012">
        <f>VLOOKUP(M5012,spp!A:H,8,FALSE)</f>
        <v>3</v>
      </c>
      <c r="AR5012" t="str">
        <f>VLOOKUP(M5012,spp!A:K,10,FALSE)</f>
        <v>Depredador</v>
      </c>
      <c r="AS5012" t="str">
        <f>VLOOKUP(M5012,spp!A:L,12,FALSE)</f>
        <v>LC</v>
      </c>
    </row>
    <row r="5013" spans="1:45" x14ac:dyDescent="0.3">
      <c r="A5013">
        <v>42</v>
      </c>
      <c r="B5013" s="2" t="s">
        <v>1176</v>
      </c>
      <c r="C5013" s="2" t="s">
        <v>1177</v>
      </c>
      <c r="D5013" s="2" t="s">
        <v>1436</v>
      </c>
      <c r="E5013" s="2" t="s">
        <v>1437</v>
      </c>
      <c r="F5013">
        <v>2</v>
      </c>
      <c r="G5013" s="1">
        <v>41695</v>
      </c>
      <c r="H5013" s="61">
        <v>2014</v>
      </c>
      <c r="I5013" s="5" t="s">
        <v>1433</v>
      </c>
      <c r="J5013" s="1">
        <v>41763</v>
      </c>
      <c r="K5013" s="66">
        <v>15</v>
      </c>
      <c r="L5013" t="str">
        <f t="shared" si="528"/>
        <v>Profundo</v>
      </c>
      <c r="M5013" s="2" t="s">
        <v>1028</v>
      </c>
      <c r="N5013" t="str">
        <f>VLOOKUP(M5013,[2]spp!A:B,2,FALSE)</f>
        <v>Thalassoma lucasanum</v>
      </c>
      <c r="O5013">
        <f t="shared" si="527"/>
        <v>17</v>
      </c>
      <c r="P5013">
        <v>15</v>
      </c>
      <c r="Q5013">
        <v>2</v>
      </c>
      <c r="AJ5013">
        <f>VLOOKUP(M5013,spp!A:C,3,FALSE)</f>
        <v>1.261E-2</v>
      </c>
      <c r="AK5013">
        <f>VLOOKUP(M5013,spp!A:D,4,FALSE)</f>
        <v>2</v>
      </c>
      <c r="AL5013">
        <f t="shared" si="529"/>
        <v>2.6008125</v>
      </c>
      <c r="AM5013">
        <f t="shared" si="530"/>
        <v>6.5020312499999997E-2</v>
      </c>
      <c r="AN5013">
        <f t="shared" si="531"/>
        <v>0.65020312499999999</v>
      </c>
      <c r="AO5013">
        <f t="shared" si="532"/>
        <v>6.5020312499999996E-4</v>
      </c>
      <c r="AP5013">
        <f t="shared" si="533"/>
        <v>0.34</v>
      </c>
      <c r="AQ5013">
        <f>VLOOKUP(M5013,spp!A:H,8,FALSE)</f>
        <v>3.5</v>
      </c>
      <c r="AR5013" t="str">
        <f>VLOOKUP(M5013,spp!A:K,10,FALSE)</f>
        <v>Depredador</v>
      </c>
      <c r="AS5013" t="str">
        <f>VLOOKUP(M5013,spp!A:L,12,FALSE)</f>
        <v>LC</v>
      </c>
    </row>
    <row r="5014" spans="1:45" x14ac:dyDescent="0.3">
      <c r="A5014">
        <v>42</v>
      </c>
      <c r="B5014" s="2" t="s">
        <v>1176</v>
      </c>
      <c r="C5014" s="2" t="s">
        <v>1177</v>
      </c>
      <c r="D5014" s="2" t="s">
        <v>1436</v>
      </c>
      <c r="E5014" s="2" t="s">
        <v>1437</v>
      </c>
      <c r="F5014">
        <v>2</v>
      </c>
      <c r="G5014" s="1">
        <v>41695</v>
      </c>
      <c r="H5014" s="61">
        <v>2014</v>
      </c>
      <c r="I5014" s="5" t="s">
        <v>1433</v>
      </c>
      <c r="J5014" s="1">
        <v>41763</v>
      </c>
      <c r="K5014" s="66">
        <v>15</v>
      </c>
      <c r="L5014" t="str">
        <f t="shared" si="528"/>
        <v>Profundo</v>
      </c>
      <c r="M5014" s="2" t="s">
        <v>1078</v>
      </c>
      <c r="N5014" t="str">
        <f>VLOOKUP(M5014,[2]spp!A:B,2,FALSE)</f>
        <v>Lutjanus viridis</v>
      </c>
      <c r="O5014">
        <f t="shared" si="527"/>
        <v>3</v>
      </c>
      <c r="R5014">
        <v>2</v>
      </c>
      <c r="S5014">
        <v>1</v>
      </c>
      <c r="AJ5014">
        <f>VLOOKUP(M5014,spp!A:C,3,FALSE)</f>
        <v>1.67E-2</v>
      </c>
      <c r="AK5014">
        <f>VLOOKUP(M5014,spp!A:D,4,FALSE)</f>
        <v>2</v>
      </c>
      <c r="AL5014">
        <f t="shared" si="529"/>
        <v>10.333124999999999</v>
      </c>
      <c r="AM5014">
        <f t="shared" si="530"/>
        <v>0.25832812499999996</v>
      </c>
      <c r="AN5014">
        <f t="shared" si="531"/>
        <v>2.5832812499999998</v>
      </c>
      <c r="AO5014">
        <f t="shared" si="532"/>
        <v>2.5832812499999996E-3</v>
      </c>
      <c r="AP5014">
        <f t="shared" si="533"/>
        <v>0.06</v>
      </c>
      <c r="AQ5014">
        <f>VLOOKUP(M5014,spp!A:H,8,FALSE)</f>
        <v>4.2</v>
      </c>
      <c r="AR5014" t="str">
        <f>VLOOKUP(M5014,spp!A:K,10,FALSE)</f>
        <v>Depredador Tope</v>
      </c>
      <c r="AS5014" t="str">
        <f>VLOOKUP(M5014,spp!A:L,12,FALSE)</f>
        <v>LC</v>
      </c>
    </row>
    <row r="5015" spans="1:45" x14ac:dyDescent="0.3">
      <c r="A5015">
        <v>42</v>
      </c>
      <c r="B5015" s="2" t="s">
        <v>1176</v>
      </c>
      <c r="C5015" s="2" t="s">
        <v>1177</v>
      </c>
      <c r="D5015" s="2" t="s">
        <v>1436</v>
      </c>
      <c r="E5015" s="2" t="s">
        <v>1437</v>
      </c>
      <c r="F5015">
        <v>2</v>
      </c>
      <c r="G5015" s="1">
        <v>41695</v>
      </c>
      <c r="H5015" s="61">
        <v>2014</v>
      </c>
      <c r="I5015" s="5" t="s">
        <v>1433</v>
      </c>
      <c r="J5015" s="1">
        <v>41763</v>
      </c>
      <c r="K5015" s="66">
        <v>15</v>
      </c>
      <c r="L5015" t="str">
        <f t="shared" si="528"/>
        <v>Profundo</v>
      </c>
      <c r="M5015" s="2" t="s">
        <v>1068</v>
      </c>
      <c r="N5015" t="str">
        <f>VLOOKUP(M5015,[2]spp!A:B,2,FALSE)</f>
        <v>Myripristis berndti</v>
      </c>
      <c r="O5015">
        <f t="shared" si="527"/>
        <v>2</v>
      </c>
      <c r="U5015">
        <v>2</v>
      </c>
      <c r="AJ5015">
        <f>VLOOKUP(M5015,spp!A:C,3,FALSE)</f>
        <v>2.4E-2</v>
      </c>
      <c r="AK5015">
        <f>VLOOKUP(M5015,spp!A:D,4,FALSE)</f>
        <v>3.02</v>
      </c>
      <c r="AL5015">
        <f t="shared" si="529"/>
        <v>2209.6664988435959</v>
      </c>
      <c r="AM5015">
        <f t="shared" si="530"/>
        <v>55.241662471089896</v>
      </c>
      <c r="AN5015">
        <f t="shared" si="531"/>
        <v>552.41662471089899</v>
      </c>
      <c r="AO5015">
        <f t="shared" si="532"/>
        <v>0.55241662471089903</v>
      </c>
      <c r="AP5015">
        <f t="shared" si="533"/>
        <v>0.04</v>
      </c>
      <c r="AQ5015">
        <f>VLOOKUP(M5015,spp!A:H,8,FALSE)</f>
        <v>3.7</v>
      </c>
      <c r="AR5015" t="str">
        <f>VLOOKUP(M5015,spp!A:K,10,FALSE)</f>
        <v>Planctívoro</v>
      </c>
      <c r="AS5015" t="str">
        <f>VLOOKUP(M5015,spp!A:L,12,FALSE)</f>
        <v>NE</v>
      </c>
    </row>
    <row r="5016" spans="1:45" x14ac:dyDescent="0.3">
      <c r="A5016">
        <v>42</v>
      </c>
      <c r="B5016" s="2" t="s">
        <v>1176</v>
      </c>
      <c r="C5016" s="2" t="s">
        <v>1177</v>
      </c>
      <c r="D5016" s="2" t="s">
        <v>1436</v>
      </c>
      <c r="E5016" s="2" t="s">
        <v>1437</v>
      </c>
      <c r="F5016">
        <v>2</v>
      </c>
      <c r="G5016" s="1">
        <v>41695</v>
      </c>
      <c r="H5016" s="61">
        <v>2014</v>
      </c>
      <c r="I5016" s="5" t="s">
        <v>1433</v>
      </c>
      <c r="J5016" s="1">
        <v>41763</v>
      </c>
      <c r="K5016" s="66">
        <v>15</v>
      </c>
      <c r="L5016" t="str">
        <f t="shared" si="528"/>
        <v>Profundo</v>
      </c>
      <c r="M5016" s="2" t="s">
        <v>1034</v>
      </c>
      <c r="N5016" t="str">
        <f>VLOOKUP(M5016,[2]spp!A:B,2,FALSE)</f>
        <v>Acanthurus nigricans</v>
      </c>
      <c r="O5016">
        <f t="shared" si="527"/>
        <v>1</v>
      </c>
      <c r="R5016">
        <v>1</v>
      </c>
      <c r="AJ5016">
        <f>VLOOKUP(M5016,spp!A:C,3,FALSE)</f>
        <v>6</v>
      </c>
      <c r="AK5016">
        <f>VLOOKUP(M5016,spp!A:D,4,FALSE)</f>
        <v>2.669</v>
      </c>
      <c r="AL5016">
        <f t="shared" si="529"/>
        <v>5079.3024638902671</v>
      </c>
      <c r="AM5016">
        <f t="shared" si="530"/>
        <v>126.98256159725668</v>
      </c>
      <c r="AN5016">
        <f t="shared" si="531"/>
        <v>1269.8256159725668</v>
      </c>
      <c r="AO5016">
        <f t="shared" si="532"/>
        <v>1.2698256159725667</v>
      </c>
      <c r="AP5016">
        <f t="shared" si="533"/>
        <v>0.02</v>
      </c>
      <c r="AQ5016">
        <f>VLOOKUP(M5016,spp!A:H,8,FALSE)</f>
        <v>2</v>
      </c>
      <c r="AR5016" t="str">
        <f>VLOOKUP(M5016,spp!A:K,10,FALSE)</f>
        <v>Herbívoro</v>
      </c>
      <c r="AS5016" t="str">
        <f>VLOOKUP(M5016,spp!A:L,12,FALSE)</f>
        <v>LC</v>
      </c>
    </row>
    <row r="5017" spans="1:45" x14ac:dyDescent="0.3">
      <c r="A5017">
        <v>42</v>
      </c>
      <c r="B5017" s="2" t="s">
        <v>1176</v>
      </c>
      <c r="C5017" s="2" t="s">
        <v>1177</v>
      </c>
      <c r="D5017" s="2" t="s">
        <v>1436</v>
      </c>
      <c r="E5017" s="2" t="s">
        <v>1437</v>
      </c>
      <c r="F5017">
        <v>2</v>
      </c>
      <c r="G5017" s="1">
        <v>41695</v>
      </c>
      <c r="H5017" s="61">
        <v>2014</v>
      </c>
      <c r="I5017" s="5" t="s">
        <v>1433</v>
      </c>
      <c r="J5017" s="1">
        <v>41763</v>
      </c>
      <c r="K5017" s="66">
        <v>15</v>
      </c>
      <c r="L5017" t="str">
        <f t="shared" si="528"/>
        <v>Profundo</v>
      </c>
      <c r="M5017" s="2" t="s">
        <v>1040</v>
      </c>
      <c r="N5017" t="str">
        <f>VLOOKUP(M5017,[2]spp!A:B,2,FALSE)</f>
        <v>Sufflamen verres</v>
      </c>
      <c r="O5017">
        <f t="shared" si="527"/>
        <v>1</v>
      </c>
      <c r="U5017">
        <v>1</v>
      </c>
      <c r="AJ5017">
        <f>VLOOKUP(M5017,spp!A:C,3,FALSE)</f>
        <v>2</v>
      </c>
      <c r="AK5017">
        <f>VLOOKUP(M5017,spp!A:D,4,FALSE)</f>
        <v>3</v>
      </c>
      <c r="AL5017">
        <f t="shared" si="529"/>
        <v>85750</v>
      </c>
      <c r="AM5017">
        <f t="shared" si="530"/>
        <v>2143.75</v>
      </c>
      <c r="AN5017">
        <f t="shared" si="531"/>
        <v>21437.5</v>
      </c>
      <c r="AO5017">
        <f t="shared" si="532"/>
        <v>21.4375</v>
      </c>
      <c r="AP5017">
        <f t="shared" si="533"/>
        <v>0.02</v>
      </c>
      <c r="AQ5017">
        <f>VLOOKUP(M5017,spp!A:H,8,FALSE)</f>
        <v>3.3</v>
      </c>
      <c r="AR5017" t="str">
        <f>VLOOKUP(M5017,spp!A:K,10,FALSE)</f>
        <v>Depredador</v>
      </c>
      <c r="AS5017" t="str">
        <f>VLOOKUP(M5017,spp!A:L,12,FALSE)</f>
        <v>LC</v>
      </c>
    </row>
    <row r="5018" spans="1:45" x14ac:dyDescent="0.3">
      <c r="A5018">
        <v>42</v>
      </c>
      <c r="B5018" s="2" t="s">
        <v>1176</v>
      </c>
      <c r="C5018" s="2" t="s">
        <v>1177</v>
      </c>
      <c r="D5018" s="2" t="s">
        <v>1436</v>
      </c>
      <c r="E5018" s="2" t="s">
        <v>1437</v>
      </c>
      <c r="F5018">
        <v>2</v>
      </c>
      <c r="G5018" s="1">
        <v>41695</v>
      </c>
      <c r="H5018" s="61">
        <v>2014</v>
      </c>
      <c r="I5018" s="5" t="s">
        <v>1433</v>
      </c>
      <c r="J5018" s="1">
        <v>41763</v>
      </c>
      <c r="K5018" s="66">
        <v>15</v>
      </c>
      <c r="L5018" t="str">
        <f t="shared" si="528"/>
        <v>Profundo</v>
      </c>
      <c r="M5018" s="2" t="s">
        <v>1042</v>
      </c>
      <c r="N5018" t="str">
        <f>VLOOKUP(M5018,[2]spp!A:B,2,FALSE)</f>
        <v>Bodianus diplotaenia</v>
      </c>
      <c r="O5018">
        <f t="shared" si="527"/>
        <v>2</v>
      </c>
      <c r="R5018">
        <v>2</v>
      </c>
      <c r="AJ5018">
        <f>VLOOKUP(M5018,spp!A:C,3,FALSE)</f>
        <v>2.01E-2</v>
      </c>
      <c r="AK5018">
        <f>VLOOKUP(M5018,spp!A:D,4,FALSE)</f>
        <v>2</v>
      </c>
      <c r="AL5018">
        <f t="shared" si="529"/>
        <v>6.28125</v>
      </c>
      <c r="AM5018">
        <f t="shared" si="530"/>
        <v>0.15703125000000001</v>
      </c>
      <c r="AN5018">
        <f t="shared" si="531"/>
        <v>1.5703125</v>
      </c>
      <c r="AO5018">
        <f t="shared" si="532"/>
        <v>1.5703125000000001E-3</v>
      </c>
      <c r="AP5018">
        <f t="shared" si="533"/>
        <v>0.04</v>
      </c>
      <c r="AQ5018">
        <f>VLOOKUP(M5018,spp!A:H,8,FALSE)</f>
        <v>3.4</v>
      </c>
      <c r="AR5018" t="str">
        <f>VLOOKUP(M5018,spp!A:K,10,FALSE)</f>
        <v>Depredador</v>
      </c>
      <c r="AS5018" t="str">
        <f>VLOOKUP(M5018,spp!A:L,12,FALSE)</f>
        <v>LC</v>
      </c>
    </row>
    <row r="5019" spans="1:45" x14ac:dyDescent="0.3">
      <c r="A5019">
        <v>42</v>
      </c>
      <c r="B5019" s="2" t="s">
        <v>1176</v>
      </c>
      <c r="C5019" s="2" t="s">
        <v>1177</v>
      </c>
      <c r="D5019" s="2" t="s">
        <v>1436</v>
      </c>
      <c r="E5019" s="2" t="s">
        <v>1437</v>
      </c>
      <c r="F5019">
        <v>2</v>
      </c>
      <c r="G5019" s="1">
        <v>41695</v>
      </c>
      <c r="H5019" s="61">
        <v>2014</v>
      </c>
      <c r="I5019" s="5" t="s">
        <v>1433</v>
      </c>
      <c r="J5019" s="1">
        <v>41763</v>
      </c>
      <c r="K5019" s="66">
        <v>15</v>
      </c>
      <c r="L5019" t="str">
        <f t="shared" si="528"/>
        <v>Profundo</v>
      </c>
      <c r="M5019" s="2" t="s">
        <v>1064</v>
      </c>
      <c r="N5019" t="str">
        <f>VLOOKUP(M5019,[2]spp!A:B,2,FALSE)</f>
        <v>Zanclus cornutus</v>
      </c>
      <c r="O5019">
        <f t="shared" si="527"/>
        <v>3</v>
      </c>
      <c r="S5019">
        <v>3</v>
      </c>
      <c r="AJ5019">
        <f>VLOOKUP(M5019,spp!A:C,3,FALSE)</f>
        <v>1.47E-2</v>
      </c>
      <c r="AK5019">
        <f>VLOOKUP(M5019,spp!A:D,4,FALSE)</f>
        <v>3</v>
      </c>
      <c r="AL5019">
        <f t="shared" si="529"/>
        <v>236.34843749999999</v>
      </c>
      <c r="AM5019">
        <f t="shared" si="530"/>
        <v>5.9087109374999995</v>
      </c>
      <c r="AN5019">
        <f t="shared" si="531"/>
        <v>59.087109374999997</v>
      </c>
      <c r="AO5019">
        <f t="shared" si="532"/>
        <v>5.9087109374999995E-2</v>
      </c>
      <c r="AP5019">
        <f t="shared" si="533"/>
        <v>0.06</v>
      </c>
      <c r="AQ5019">
        <f>VLOOKUP(M5019,spp!A:H,8,FALSE)</f>
        <v>2.9</v>
      </c>
      <c r="AR5019" t="str">
        <f>VLOOKUP(M5019,spp!A:K,10,FALSE)</f>
        <v>Herbívoro</v>
      </c>
      <c r="AS5019" t="str">
        <f>VLOOKUP(M5019,spp!A:L,12,FALSE)</f>
        <v>NE</v>
      </c>
    </row>
    <row r="5020" spans="1:45" x14ac:dyDescent="0.3">
      <c r="A5020">
        <v>42</v>
      </c>
      <c r="B5020" s="2" t="s">
        <v>1176</v>
      </c>
      <c r="C5020" s="2" t="s">
        <v>1177</v>
      </c>
      <c r="D5020" s="2" t="s">
        <v>1436</v>
      </c>
      <c r="E5020" s="2" t="s">
        <v>1437</v>
      </c>
      <c r="F5020">
        <v>2</v>
      </c>
      <c r="G5020" s="1">
        <v>41695</v>
      </c>
      <c r="H5020" s="61">
        <v>2014</v>
      </c>
      <c r="I5020" s="5" t="s">
        <v>1433</v>
      </c>
      <c r="J5020" s="1">
        <v>41763</v>
      </c>
      <c r="K5020" s="66">
        <v>15</v>
      </c>
      <c r="L5020" t="str">
        <f t="shared" si="528"/>
        <v>Profundo</v>
      </c>
      <c r="M5020" s="2" t="s">
        <v>1047</v>
      </c>
      <c r="N5020" t="str">
        <f>VLOOKUP(M5020,[2]spp!A:B,2,FALSE)</f>
        <v>Scarus rubroviolaceus</v>
      </c>
      <c r="O5020">
        <f t="shared" ref="O5020:O5083" si="534">+SUM(P5020:AF5020)</f>
        <v>1</v>
      </c>
      <c r="U5020">
        <v>1</v>
      </c>
      <c r="AJ5020">
        <f>VLOOKUP(M5020,spp!A:C,3,FALSE)</f>
        <v>1</v>
      </c>
      <c r="AK5020">
        <f>VLOOKUP(M5020,spp!A:D,4,FALSE)</f>
        <v>3.109</v>
      </c>
      <c r="AL5020">
        <f t="shared" si="529"/>
        <v>63169.516074034844</v>
      </c>
      <c r="AM5020">
        <f t="shared" si="530"/>
        <v>1579.2379018508711</v>
      </c>
      <c r="AN5020">
        <f t="shared" si="531"/>
        <v>15792.379018508711</v>
      </c>
      <c r="AO5020">
        <f t="shared" si="532"/>
        <v>15.792379018508711</v>
      </c>
      <c r="AP5020">
        <f t="shared" si="533"/>
        <v>0.02</v>
      </c>
      <c r="AQ5020">
        <f>VLOOKUP(M5020,spp!A:H,8,FALSE)</f>
        <v>2</v>
      </c>
      <c r="AR5020" t="str">
        <f>VLOOKUP(M5020,spp!A:K,10,FALSE)</f>
        <v>Herbívoro</v>
      </c>
      <c r="AS5020" t="str">
        <f>VLOOKUP(M5020,spp!A:L,12,FALSE)</f>
        <v>LC</v>
      </c>
    </row>
    <row r="5021" spans="1:45" x14ac:dyDescent="0.3">
      <c r="A5021">
        <v>42</v>
      </c>
      <c r="B5021" s="2" t="s">
        <v>1176</v>
      </c>
      <c r="C5021" s="2" t="s">
        <v>1177</v>
      </c>
      <c r="D5021" s="2" t="s">
        <v>1436</v>
      </c>
      <c r="E5021" s="2" t="s">
        <v>1437</v>
      </c>
      <c r="F5021">
        <v>3</v>
      </c>
      <c r="G5021" s="1">
        <v>41695</v>
      </c>
      <c r="H5021" s="61">
        <v>2014</v>
      </c>
      <c r="I5021" s="5" t="s">
        <v>1433</v>
      </c>
      <c r="J5021" s="1">
        <v>41763</v>
      </c>
      <c r="K5021" s="66">
        <v>15</v>
      </c>
      <c r="L5021" t="str">
        <f t="shared" si="528"/>
        <v>Profundo</v>
      </c>
      <c r="M5021" s="2" t="s">
        <v>1194</v>
      </c>
      <c r="N5021" t="str">
        <f>VLOOKUP(M5021,[2]spp!A:B,2,FALSE)</f>
        <v>Stegastes arcifrons</v>
      </c>
      <c r="O5021">
        <f t="shared" si="534"/>
        <v>5</v>
      </c>
      <c r="R5021">
        <v>5</v>
      </c>
      <c r="AJ5021">
        <f>VLOOKUP(M5021,spp!A:C,3,FALSE)</f>
        <v>3.49E-2</v>
      </c>
      <c r="AK5021">
        <f>VLOOKUP(M5021,spp!A:D,4,FALSE)</f>
        <v>2</v>
      </c>
      <c r="AL5021">
        <f t="shared" si="529"/>
        <v>27.265625</v>
      </c>
      <c r="AM5021">
        <f t="shared" si="530"/>
        <v>0.681640625</v>
      </c>
      <c r="AN5021">
        <f t="shared" si="531"/>
        <v>6.81640625</v>
      </c>
      <c r="AO5021">
        <f t="shared" si="532"/>
        <v>6.8164062500000004E-3</v>
      </c>
      <c r="AP5021">
        <f t="shared" si="533"/>
        <v>0.1</v>
      </c>
      <c r="AQ5021">
        <f>VLOOKUP(M5021,spp!A:H,8,FALSE)</f>
        <v>2.97</v>
      </c>
      <c r="AR5021" t="str">
        <f>VLOOKUP(M5021,spp!A:K,10,FALSE)</f>
        <v>Herbívoro</v>
      </c>
      <c r="AS5021" t="str">
        <f>VLOOKUP(M5021,spp!A:L,12,FALSE)</f>
        <v>LC</v>
      </c>
    </row>
    <row r="5022" spans="1:45" x14ac:dyDescent="0.3">
      <c r="A5022">
        <v>42</v>
      </c>
      <c r="B5022" s="2" t="s">
        <v>1176</v>
      </c>
      <c r="C5022" s="2" t="s">
        <v>1177</v>
      </c>
      <c r="D5022" s="2" t="s">
        <v>1436</v>
      </c>
      <c r="E5022" s="2" t="s">
        <v>1437</v>
      </c>
      <c r="F5022">
        <v>3</v>
      </c>
      <c r="G5022" s="1">
        <v>41695</v>
      </c>
      <c r="H5022" s="61">
        <v>2014</v>
      </c>
      <c r="I5022" s="5" t="s">
        <v>1433</v>
      </c>
      <c r="J5022" s="1">
        <v>41763</v>
      </c>
      <c r="K5022" s="66">
        <v>15</v>
      </c>
      <c r="L5022" t="str">
        <f t="shared" si="528"/>
        <v>Profundo</v>
      </c>
      <c r="M5022" s="2" t="s">
        <v>1046</v>
      </c>
      <c r="N5022" t="str">
        <f>VLOOKUP(M5022,[2]spp!A:B,2,FALSE)</f>
        <v>Arothron meleagris</v>
      </c>
      <c r="O5022">
        <f t="shared" si="534"/>
        <v>2</v>
      </c>
      <c r="S5022">
        <v>2</v>
      </c>
      <c r="AJ5022">
        <f>VLOOKUP(M5022,spp!A:C,3,FALSE)</f>
        <v>3</v>
      </c>
      <c r="AK5022">
        <f>VLOOKUP(M5022,spp!A:D,4,FALSE)</f>
        <v>2</v>
      </c>
      <c r="AL5022">
        <f t="shared" si="529"/>
        <v>1837.5</v>
      </c>
      <c r="AM5022">
        <f t="shared" si="530"/>
        <v>45.9375</v>
      </c>
      <c r="AN5022">
        <f t="shared" si="531"/>
        <v>459.375</v>
      </c>
      <c r="AO5022">
        <f t="shared" si="532"/>
        <v>0.45937499999999998</v>
      </c>
      <c r="AP5022">
        <f t="shared" si="533"/>
        <v>0.04</v>
      </c>
      <c r="AQ5022">
        <f>VLOOKUP(M5022,spp!A:H,8,FALSE)</f>
        <v>3.4</v>
      </c>
      <c r="AR5022" t="str">
        <f>VLOOKUP(M5022,spp!A:K,10,FALSE)</f>
        <v>Depredador</v>
      </c>
      <c r="AS5022" t="str">
        <f>VLOOKUP(M5022,spp!A:L,12,FALSE)</f>
        <v>NE</v>
      </c>
    </row>
    <row r="5023" spans="1:45" x14ac:dyDescent="0.3">
      <c r="A5023">
        <v>42</v>
      </c>
      <c r="B5023" s="2" t="s">
        <v>1176</v>
      </c>
      <c r="C5023" s="2" t="s">
        <v>1177</v>
      </c>
      <c r="D5023" s="2" t="s">
        <v>1436</v>
      </c>
      <c r="E5023" s="2" t="s">
        <v>1437</v>
      </c>
      <c r="F5023">
        <v>3</v>
      </c>
      <c r="G5023" s="1">
        <v>41695</v>
      </c>
      <c r="H5023" s="61">
        <v>2014</v>
      </c>
      <c r="I5023" s="5" t="s">
        <v>1433</v>
      </c>
      <c r="J5023" s="1">
        <v>41763</v>
      </c>
      <c r="K5023" s="66">
        <v>15</v>
      </c>
      <c r="L5023" t="str">
        <f t="shared" si="528"/>
        <v>Profundo</v>
      </c>
      <c r="M5023" s="2" t="s">
        <v>1078</v>
      </c>
      <c r="N5023" t="str">
        <f>VLOOKUP(M5023,[2]spp!A:B,2,FALSE)</f>
        <v>Lutjanus viridis</v>
      </c>
      <c r="O5023">
        <f t="shared" si="534"/>
        <v>36</v>
      </c>
      <c r="T5023">
        <v>36</v>
      </c>
      <c r="AJ5023">
        <f>VLOOKUP(M5023,spp!A:C,3,FALSE)</f>
        <v>1.67E-2</v>
      </c>
      <c r="AK5023">
        <f>VLOOKUP(M5023,spp!A:D,4,FALSE)</f>
        <v>2</v>
      </c>
      <c r="AL5023">
        <f t="shared" si="529"/>
        <v>375.75</v>
      </c>
      <c r="AM5023">
        <f t="shared" si="530"/>
        <v>9.3937500000000007</v>
      </c>
      <c r="AN5023">
        <f t="shared" si="531"/>
        <v>93.9375</v>
      </c>
      <c r="AO5023">
        <f t="shared" si="532"/>
        <v>9.3937499999999993E-2</v>
      </c>
      <c r="AP5023">
        <f t="shared" si="533"/>
        <v>0.72</v>
      </c>
      <c r="AQ5023">
        <f>VLOOKUP(M5023,spp!A:H,8,FALSE)</f>
        <v>4.2</v>
      </c>
      <c r="AR5023" t="str">
        <f>VLOOKUP(M5023,spp!A:K,10,FALSE)</f>
        <v>Depredador Tope</v>
      </c>
      <c r="AS5023" t="str">
        <f>VLOOKUP(M5023,spp!A:L,12,FALSE)</f>
        <v>LC</v>
      </c>
    </row>
    <row r="5024" spans="1:45" x14ac:dyDescent="0.3">
      <c r="A5024">
        <v>42</v>
      </c>
      <c r="B5024" s="2" t="s">
        <v>1176</v>
      </c>
      <c r="C5024" s="2" t="s">
        <v>1177</v>
      </c>
      <c r="D5024" s="2" t="s">
        <v>1436</v>
      </c>
      <c r="E5024" s="2" t="s">
        <v>1437</v>
      </c>
      <c r="F5024">
        <v>3</v>
      </c>
      <c r="G5024" s="1">
        <v>41695</v>
      </c>
      <c r="H5024" s="61">
        <v>2014</v>
      </c>
      <c r="I5024" s="5" t="s">
        <v>1433</v>
      </c>
      <c r="J5024" s="1">
        <v>41763</v>
      </c>
      <c r="K5024" s="66">
        <v>15</v>
      </c>
      <c r="L5024" t="str">
        <f t="shared" si="528"/>
        <v>Profundo</v>
      </c>
      <c r="M5024" s="2" t="s">
        <v>1068</v>
      </c>
      <c r="N5024" t="str">
        <f>VLOOKUP(M5024,[2]spp!A:B,2,FALSE)</f>
        <v>Myripristis berndti</v>
      </c>
      <c r="O5024">
        <f t="shared" si="534"/>
        <v>8</v>
      </c>
      <c r="U5024">
        <v>8</v>
      </c>
      <c r="AJ5024">
        <f>VLOOKUP(M5024,spp!A:C,3,FALSE)</f>
        <v>2.4E-2</v>
      </c>
      <c r="AK5024">
        <f>VLOOKUP(M5024,spp!A:D,4,FALSE)</f>
        <v>3.02</v>
      </c>
      <c r="AL5024">
        <f t="shared" si="529"/>
        <v>8838.6659953743838</v>
      </c>
      <c r="AM5024">
        <f t="shared" si="530"/>
        <v>220.96664988435958</v>
      </c>
      <c r="AN5024">
        <f t="shared" si="531"/>
        <v>2209.6664988435959</v>
      </c>
      <c r="AO5024">
        <f t="shared" si="532"/>
        <v>2.2096664988435961</v>
      </c>
      <c r="AP5024">
        <f t="shared" si="533"/>
        <v>0.16</v>
      </c>
      <c r="AQ5024">
        <f>VLOOKUP(M5024,spp!A:H,8,FALSE)</f>
        <v>3.7</v>
      </c>
      <c r="AR5024" t="str">
        <f>VLOOKUP(M5024,spp!A:K,10,FALSE)</f>
        <v>Planctívoro</v>
      </c>
      <c r="AS5024" t="str">
        <f>VLOOKUP(M5024,spp!A:L,12,FALSE)</f>
        <v>NE</v>
      </c>
    </row>
    <row r="5025" spans="1:45" x14ac:dyDescent="0.3">
      <c r="A5025">
        <v>42</v>
      </c>
      <c r="B5025" s="2" t="s">
        <v>1176</v>
      </c>
      <c r="C5025" s="2" t="s">
        <v>1177</v>
      </c>
      <c r="D5025" s="2" t="s">
        <v>1436</v>
      </c>
      <c r="E5025" s="2" t="s">
        <v>1437</v>
      </c>
      <c r="F5025">
        <v>3</v>
      </c>
      <c r="G5025" s="1">
        <v>41695</v>
      </c>
      <c r="H5025" s="61">
        <v>2014</v>
      </c>
      <c r="I5025" s="5" t="s">
        <v>1433</v>
      </c>
      <c r="J5025" s="1">
        <v>41763</v>
      </c>
      <c r="K5025" s="66">
        <v>15</v>
      </c>
      <c r="L5025" t="str">
        <f t="shared" si="528"/>
        <v>Profundo</v>
      </c>
      <c r="M5025" s="2" t="s">
        <v>1040</v>
      </c>
      <c r="N5025" t="str">
        <f>VLOOKUP(M5025,[2]spp!A:B,2,FALSE)</f>
        <v>Sufflamen verres</v>
      </c>
      <c r="O5025">
        <f t="shared" si="534"/>
        <v>1</v>
      </c>
      <c r="R5025">
        <v>1</v>
      </c>
      <c r="AJ5025">
        <f>VLOOKUP(M5025,spp!A:C,3,FALSE)</f>
        <v>2</v>
      </c>
      <c r="AK5025">
        <f>VLOOKUP(M5025,spp!A:D,4,FALSE)</f>
        <v>3</v>
      </c>
      <c r="AL5025">
        <f t="shared" si="529"/>
        <v>3906.25</v>
      </c>
      <c r="AM5025">
        <f t="shared" si="530"/>
        <v>97.65625</v>
      </c>
      <c r="AN5025">
        <f t="shared" si="531"/>
        <v>976.5625</v>
      </c>
      <c r="AO5025">
        <f t="shared" si="532"/>
        <v>0.9765625</v>
      </c>
      <c r="AP5025">
        <f t="shared" si="533"/>
        <v>0.02</v>
      </c>
      <c r="AQ5025">
        <f>VLOOKUP(M5025,spp!A:H,8,FALSE)</f>
        <v>3.3</v>
      </c>
      <c r="AR5025" t="str">
        <f>VLOOKUP(M5025,spp!A:K,10,FALSE)</f>
        <v>Depredador</v>
      </c>
      <c r="AS5025" t="str">
        <f>VLOOKUP(M5025,spp!A:L,12,FALSE)</f>
        <v>LC</v>
      </c>
    </row>
    <row r="5026" spans="1:45" x14ac:dyDescent="0.3">
      <c r="A5026">
        <v>42</v>
      </c>
      <c r="B5026" s="2" t="s">
        <v>1176</v>
      </c>
      <c r="C5026" s="2" t="s">
        <v>1177</v>
      </c>
      <c r="D5026" s="2" t="s">
        <v>1436</v>
      </c>
      <c r="E5026" s="2" t="s">
        <v>1437</v>
      </c>
      <c r="F5026">
        <v>3</v>
      </c>
      <c r="G5026" s="1">
        <v>41695</v>
      </c>
      <c r="H5026" s="61">
        <v>2014</v>
      </c>
      <c r="I5026" s="5" t="s">
        <v>1433</v>
      </c>
      <c r="J5026" s="1">
        <v>41763</v>
      </c>
      <c r="K5026" s="66">
        <v>15</v>
      </c>
      <c r="L5026" t="str">
        <f t="shared" si="528"/>
        <v>Profundo</v>
      </c>
      <c r="M5026" s="2" t="s">
        <v>1064</v>
      </c>
      <c r="N5026" t="str">
        <f>VLOOKUP(M5026,[2]spp!A:B,2,FALSE)</f>
        <v>Zanclus cornutus</v>
      </c>
      <c r="O5026">
        <f t="shared" si="534"/>
        <v>1</v>
      </c>
      <c r="R5026">
        <v>1</v>
      </c>
      <c r="AJ5026">
        <f>VLOOKUP(M5026,spp!A:C,3,FALSE)</f>
        <v>1.47E-2</v>
      </c>
      <c r="AK5026">
        <f>VLOOKUP(M5026,spp!A:D,4,FALSE)</f>
        <v>3</v>
      </c>
      <c r="AL5026">
        <f t="shared" si="529"/>
        <v>28.7109375</v>
      </c>
      <c r="AM5026">
        <f t="shared" si="530"/>
        <v>0.7177734375</v>
      </c>
      <c r="AN5026">
        <f t="shared" si="531"/>
        <v>7.177734375</v>
      </c>
      <c r="AO5026">
        <f t="shared" si="532"/>
        <v>7.1777343749999997E-3</v>
      </c>
      <c r="AP5026">
        <f t="shared" si="533"/>
        <v>0.02</v>
      </c>
      <c r="AQ5026">
        <f>VLOOKUP(M5026,spp!A:H,8,FALSE)</f>
        <v>2.9</v>
      </c>
      <c r="AR5026" t="str">
        <f>VLOOKUP(M5026,spp!A:K,10,FALSE)</f>
        <v>Herbívoro</v>
      </c>
      <c r="AS5026" t="str">
        <f>VLOOKUP(M5026,spp!A:L,12,FALSE)</f>
        <v>NE</v>
      </c>
    </row>
    <row r="5027" spans="1:45" x14ac:dyDescent="0.3">
      <c r="A5027">
        <v>42</v>
      </c>
      <c r="B5027" s="2" t="s">
        <v>1176</v>
      </c>
      <c r="C5027" s="2" t="s">
        <v>1177</v>
      </c>
      <c r="D5027" s="2" t="s">
        <v>1436</v>
      </c>
      <c r="E5027" s="2" t="s">
        <v>1437</v>
      </c>
      <c r="F5027">
        <v>3</v>
      </c>
      <c r="G5027" s="1">
        <v>41695</v>
      </c>
      <c r="H5027" s="61">
        <v>2014</v>
      </c>
      <c r="I5027" s="5" t="s">
        <v>1433</v>
      </c>
      <c r="J5027" s="1">
        <v>41763</v>
      </c>
      <c r="K5027" s="66">
        <v>15</v>
      </c>
      <c r="L5027" t="str">
        <f t="shared" si="528"/>
        <v>Profundo</v>
      </c>
      <c r="M5027" s="2" t="s">
        <v>1047</v>
      </c>
      <c r="N5027" t="str">
        <f>VLOOKUP(M5027,[2]spp!A:B,2,FALSE)</f>
        <v>Scarus rubroviolaceus</v>
      </c>
      <c r="O5027">
        <f t="shared" si="534"/>
        <v>2</v>
      </c>
      <c r="V5027">
        <v>2</v>
      </c>
      <c r="AJ5027">
        <f>VLOOKUP(M5027,spp!A:C,3,FALSE)</f>
        <v>1</v>
      </c>
      <c r="AK5027">
        <f>VLOOKUP(M5027,spp!A:D,4,FALSE)</f>
        <v>3.109</v>
      </c>
      <c r="AL5027">
        <f t="shared" si="529"/>
        <v>275973.70302246959</v>
      </c>
      <c r="AM5027">
        <f t="shared" si="530"/>
        <v>6899.34257556174</v>
      </c>
      <c r="AN5027">
        <f t="shared" si="531"/>
        <v>68993.425755617398</v>
      </c>
      <c r="AO5027">
        <f t="shared" si="532"/>
        <v>68.993425755617395</v>
      </c>
      <c r="AP5027">
        <f t="shared" si="533"/>
        <v>0.04</v>
      </c>
      <c r="AQ5027">
        <f>VLOOKUP(M5027,spp!A:H,8,FALSE)</f>
        <v>2</v>
      </c>
      <c r="AR5027" t="str">
        <f>VLOOKUP(M5027,spp!A:K,10,FALSE)</f>
        <v>Herbívoro</v>
      </c>
      <c r="AS5027" t="str">
        <f>VLOOKUP(M5027,spp!A:L,12,FALSE)</f>
        <v>LC</v>
      </c>
    </row>
    <row r="5028" spans="1:45" x14ac:dyDescent="0.3">
      <c r="A5028">
        <v>42</v>
      </c>
      <c r="B5028" s="2" t="s">
        <v>1176</v>
      </c>
      <c r="C5028" s="2" t="s">
        <v>1177</v>
      </c>
      <c r="D5028" s="2" t="s">
        <v>1436</v>
      </c>
      <c r="E5028" s="2" t="s">
        <v>1437</v>
      </c>
      <c r="F5028">
        <v>3</v>
      </c>
      <c r="G5028" s="1">
        <v>41695</v>
      </c>
      <c r="H5028" s="61">
        <v>2014</v>
      </c>
      <c r="I5028" s="5" t="s">
        <v>1433</v>
      </c>
      <c r="J5028" s="1">
        <v>41763</v>
      </c>
      <c r="K5028" s="66">
        <v>15</v>
      </c>
      <c r="L5028" t="str">
        <f t="shared" si="528"/>
        <v>Profundo</v>
      </c>
      <c r="M5028" s="2" t="s">
        <v>1062</v>
      </c>
      <c r="N5028" t="str">
        <f>VLOOKUP(M5028,[2]spp!A:B,2,FALSE)</f>
        <v>Paranthias colonus</v>
      </c>
      <c r="O5028">
        <f t="shared" si="534"/>
        <v>10</v>
      </c>
      <c r="T5028">
        <v>10</v>
      </c>
      <c r="AJ5028">
        <f>VLOOKUP(M5028,spp!A:C,3,FALSE)</f>
        <v>1.485E-2</v>
      </c>
      <c r="AK5028">
        <f>VLOOKUP(M5028,spp!A:D,4,FALSE)</f>
        <v>2</v>
      </c>
      <c r="AL5028">
        <f t="shared" si="529"/>
        <v>92.8125</v>
      </c>
      <c r="AM5028">
        <f t="shared" si="530"/>
        <v>2.3203125</v>
      </c>
      <c r="AN5028">
        <f t="shared" si="531"/>
        <v>23.203125</v>
      </c>
      <c r="AO5028">
        <f t="shared" si="532"/>
        <v>2.3203125000000002E-2</v>
      </c>
      <c r="AP5028">
        <f t="shared" si="533"/>
        <v>0.2</v>
      </c>
      <c r="AQ5028">
        <f>VLOOKUP(M5028,spp!A:H,8,FALSE)</f>
        <v>3.8</v>
      </c>
      <c r="AR5028" t="str">
        <f>VLOOKUP(M5028,spp!A:K,10,FALSE)</f>
        <v>Planctívoro</v>
      </c>
      <c r="AS5028" t="str">
        <f>VLOOKUP(M5028,spp!A:L,12,FALSE)</f>
        <v>LC</v>
      </c>
    </row>
    <row r="5029" spans="1:45" x14ac:dyDescent="0.3">
      <c r="A5029">
        <v>42</v>
      </c>
      <c r="B5029" s="2" t="s">
        <v>1176</v>
      </c>
      <c r="C5029" s="2" t="s">
        <v>1177</v>
      </c>
      <c r="D5029" s="2" t="s">
        <v>1436</v>
      </c>
      <c r="E5029" s="2" t="s">
        <v>1437</v>
      </c>
      <c r="F5029">
        <v>3</v>
      </c>
      <c r="G5029" s="1">
        <v>41695</v>
      </c>
      <c r="H5029" s="61">
        <v>2014</v>
      </c>
      <c r="I5029" s="5" t="s">
        <v>1433</v>
      </c>
      <c r="J5029" s="1">
        <v>41763</v>
      </c>
      <c r="K5029" s="66">
        <v>15</v>
      </c>
      <c r="L5029" t="str">
        <f t="shared" si="528"/>
        <v>Profundo</v>
      </c>
      <c r="M5029" s="2" t="s">
        <v>1066</v>
      </c>
      <c r="N5029" t="str">
        <f>VLOOKUP(M5029,[2]spp!A:B,2,FALSE)</f>
        <v>Caranx melampygus</v>
      </c>
      <c r="O5029">
        <f t="shared" si="534"/>
        <v>1</v>
      </c>
      <c r="U5029">
        <v>1</v>
      </c>
      <c r="AJ5029">
        <f>VLOOKUP(M5029,spp!A:C,3,FALSE)</f>
        <v>2</v>
      </c>
      <c r="AK5029">
        <f>VLOOKUP(M5029,spp!A:D,4,FALSE)</f>
        <v>2</v>
      </c>
      <c r="AL5029">
        <f t="shared" si="529"/>
        <v>2450</v>
      </c>
      <c r="AM5029">
        <f t="shared" si="530"/>
        <v>61.25</v>
      </c>
      <c r="AN5029">
        <f t="shared" si="531"/>
        <v>612.5</v>
      </c>
      <c r="AO5029">
        <f t="shared" si="532"/>
        <v>0.61250000000000004</v>
      </c>
      <c r="AP5029">
        <f t="shared" si="533"/>
        <v>0.02</v>
      </c>
      <c r="AQ5029">
        <f>VLOOKUP(M5029,spp!A:H,8,FALSE)</f>
        <v>4.5</v>
      </c>
      <c r="AR5029" t="str">
        <f>VLOOKUP(M5029,spp!A:K,10,FALSE)</f>
        <v>Depredador Tope</v>
      </c>
      <c r="AS5029" t="str">
        <f>VLOOKUP(M5029,spp!A:L,12,FALSE)</f>
        <v>NE</v>
      </c>
    </row>
    <row r="5030" spans="1:45" x14ac:dyDescent="0.3">
      <c r="A5030">
        <v>42</v>
      </c>
      <c r="B5030" s="2" t="s">
        <v>1176</v>
      </c>
      <c r="C5030" s="2" t="s">
        <v>1177</v>
      </c>
      <c r="D5030" s="2" t="s">
        <v>1436</v>
      </c>
      <c r="E5030" s="2" t="s">
        <v>1437</v>
      </c>
      <c r="F5030">
        <v>3</v>
      </c>
      <c r="G5030" s="1">
        <v>41695</v>
      </c>
      <c r="H5030" s="61">
        <v>2014</v>
      </c>
      <c r="I5030" s="5" t="s">
        <v>1433</v>
      </c>
      <c r="J5030" s="1">
        <v>41763</v>
      </c>
      <c r="K5030" s="66">
        <v>15</v>
      </c>
      <c r="L5030" t="str">
        <f t="shared" ref="L5030:L5093" si="535">IF(K5030&gt;6,"Profundo","Somero")</f>
        <v>Profundo</v>
      </c>
      <c r="M5030" s="2" t="s">
        <v>1049</v>
      </c>
      <c r="N5030" t="str">
        <f>VLOOKUP(M5030,[2]spp!A:B,2,FALSE)</f>
        <v>Mulloidichthys dentatus</v>
      </c>
      <c r="O5030">
        <f t="shared" si="534"/>
        <v>30</v>
      </c>
      <c r="U5030">
        <v>30</v>
      </c>
      <c r="AJ5030">
        <f>VLOOKUP(M5030,spp!A:C,3,FALSE)</f>
        <v>1.26E-2</v>
      </c>
      <c r="AK5030">
        <f>VLOOKUP(M5030,spp!A:D,4,FALSE)</f>
        <v>3</v>
      </c>
      <c r="AL5030">
        <f t="shared" si="529"/>
        <v>16206.75</v>
      </c>
      <c r="AM5030">
        <f t="shared" si="530"/>
        <v>405.16874999999999</v>
      </c>
      <c r="AN5030">
        <f t="shared" si="531"/>
        <v>4051.6875</v>
      </c>
      <c r="AO5030">
        <f t="shared" si="532"/>
        <v>4.0516874999999999</v>
      </c>
      <c r="AP5030">
        <f t="shared" si="533"/>
        <v>0.6</v>
      </c>
      <c r="AQ5030">
        <f>VLOOKUP(M5030,spp!A:H,8,FALSE)</f>
        <v>3.7</v>
      </c>
      <c r="AR5030" t="str">
        <f>VLOOKUP(M5030,spp!A:K,10,FALSE)</f>
        <v>Depredador</v>
      </c>
      <c r="AS5030" t="str">
        <f>VLOOKUP(M5030,spp!A:L,12,FALSE)</f>
        <v>LC</v>
      </c>
    </row>
    <row r="5031" spans="1:45" x14ac:dyDescent="0.3">
      <c r="A5031">
        <v>42</v>
      </c>
      <c r="B5031" s="2" t="s">
        <v>1176</v>
      </c>
      <c r="C5031" s="2" t="s">
        <v>1177</v>
      </c>
      <c r="D5031" s="2" t="s">
        <v>1436</v>
      </c>
      <c r="E5031" s="2" t="s">
        <v>1437</v>
      </c>
      <c r="F5031">
        <v>3</v>
      </c>
      <c r="G5031" s="1">
        <v>41695</v>
      </c>
      <c r="H5031" s="61">
        <v>2014</v>
      </c>
      <c r="I5031" s="5" t="s">
        <v>1433</v>
      </c>
      <c r="J5031" s="1">
        <v>41763</v>
      </c>
      <c r="K5031" s="66">
        <v>15</v>
      </c>
      <c r="L5031" t="str">
        <f t="shared" si="535"/>
        <v>Profundo</v>
      </c>
      <c r="M5031" s="2" t="s">
        <v>1213</v>
      </c>
      <c r="N5031" t="str">
        <f>VLOOKUP(M5031,[2]spp!A:B,2,FALSE)</f>
        <v>Novaculichthys taeniourus</v>
      </c>
      <c r="O5031">
        <f t="shared" si="534"/>
        <v>2</v>
      </c>
      <c r="T5031">
        <v>2</v>
      </c>
      <c r="AJ5031">
        <f>VLOOKUP(M5031,spp!A:C,3,FALSE)</f>
        <v>1</v>
      </c>
      <c r="AK5031">
        <f>VLOOKUP(M5031,spp!A:D,4,FALSE)</f>
        <v>2.91</v>
      </c>
      <c r="AL5031">
        <f t="shared" ref="AL5031:AL5094" si="536">((AJ5031*$P$2^AK5031)*P5031)+((AJ5031*$Q$2^AK5031)*Q5031)+((AJ5031*$R$2^AK5031)*R5031)+((AJ5031*$S$2^AK5031)*S5031)+((AJ5031*$T$2^AK5031)*T5031)+((AJ5031*$U$2^AK5031)*U5031)+((AJ5031*$V$2^AK5031)*V5031)+((AJ5031*$W$2^AK5031)*W5031)+((AJ5031*$X$2^AK5031)*X5031)+((AJ5031*$Y$2^AK5031)*Y5031)+((AJ5031*$Z$2^AK5031)*Z5031)+((AJ5031*$AA$2^AK5031)*AA5031)+((AJ5031*$AB$2^AK5031)*AB5031)+ ((AJ5031*$AC$2^AK5031)*AC5031)+((AJ5031*$AD$2^AK5031)*AD5031)+((AJ5031*$AE$2^AK5031)*AE5031)+((AJ5031*$AF$2^AK5031)*AF5031)+((AJ5031*$AG$2^AK5031)*AG5031)+((AJ5031*$AH$2^AK5031)*AH5031)</f>
        <v>23390.280011510102</v>
      </c>
      <c r="AM5031">
        <f t="shared" ref="AM5031:AM5094" si="537">AL5031/40</f>
        <v>584.75700028775259</v>
      </c>
      <c r="AN5031">
        <f t="shared" ref="AN5031:AN5094" si="538">AM5031*10</f>
        <v>5847.5700028775263</v>
      </c>
      <c r="AO5031">
        <f t="shared" ref="AO5031:AO5094" si="539">AN5031/1000</f>
        <v>5.8475700028775259</v>
      </c>
      <c r="AP5031">
        <f t="shared" ref="AP5031:AP5094" si="540">O5031/$C$1</f>
        <v>0.04</v>
      </c>
      <c r="AQ5031">
        <f>VLOOKUP(M5031,spp!A:H,8,FALSE)</f>
        <v>3.3</v>
      </c>
      <c r="AR5031" t="str">
        <f>VLOOKUP(M5031,spp!A:K,10,FALSE)</f>
        <v>Depredador</v>
      </c>
      <c r="AS5031" t="str">
        <f>VLOOKUP(M5031,spp!A:L,12,FALSE)</f>
        <v>LC</v>
      </c>
    </row>
    <row r="5032" spans="1:45" x14ac:dyDescent="0.3">
      <c r="A5032">
        <v>42</v>
      </c>
      <c r="B5032" s="2" t="s">
        <v>1176</v>
      </c>
      <c r="C5032" s="2" t="s">
        <v>1177</v>
      </c>
      <c r="D5032" s="2" t="s">
        <v>1436</v>
      </c>
      <c r="E5032" s="2" t="s">
        <v>1437</v>
      </c>
      <c r="F5032">
        <v>4</v>
      </c>
      <c r="G5032" s="1">
        <v>41695</v>
      </c>
      <c r="H5032" s="61">
        <v>2014</v>
      </c>
      <c r="I5032" s="5" t="s">
        <v>1433</v>
      </c>
      <c r="J5032" s="1">
        <v>41763</v>
      </c>
      <c r="K5032" s="66">
        <v>15</v>
      </c>
      <c r="L5032" t="str">
        <f t="shared" si="535"/>
        <v>Profundo</v>
      </c>
      <c r="M5032" s="2" t="s">
        <v>1021</v>
      </c>
      <c r="N5032" t="str">
        <f>VLOOKUP(M5032,[2]spp!A:B,2,FALSE)</f>
        <v>Johnrandallia nigrirostris</v>
      </c>
      <c r="O5032">
        <f t="shared" si="534"/>
        <v>3</v>
      </c>
      <c r="R5032">
        <v>3</v>
      </c>
      <c r="AJ5032">
        <f>VLOOKUP(M5032,spp!A:C,3,FALSE)</f>
        <v>2</v>
      </c>
      <c r="AK5032">
        <f>VLOOKUP(M5032,spp!A:D,4,FALSE)</f>
        <v>3</v>
      </c>
      <c r="AL5032">
        <f t="shared" si="536"/>
        <v>11718.75</v>
      </c>
      <c r="AM5032">
        <f t="shared" si="537"/>
        <v>292.96875</v>
      </c>
      <c r="AN5032">
        <f t="shared" si="538"/>
        <v>2929.6875</v>
      </c>
      <c r="AO5032">
        <f t="shared" si="539"/>
        <v>2.9296875</v>
      </c>
      <c r="AP5032">
        <f t="shared" si="540"/>
        <v>0.06</v>
      </c>
      <c r="AQ5032">
        <f>VLOOKUP(M5032,spp!A:H,8,FALSE)</f>
        <v>3</v>
      </c>
      <c r="AR5032" t="str">
        <f>VLOOKUP(M5032,spp!A:K,10,FALSE)</f>
        <v>Depredador</v>
      </c>
      <c r="AS5032" t="str">
        <f>VLOOKUP(M5032,spp!A:L,12,FALSE)</f>
        <v>LC</v>
      </c>
    </row>
    <row r="5033" spans="1:45" x14ac:dyDescent="0.3">
      <c r="A5033">
        <v>42</v>
      </c>
      <c r="B5033" s="2" t="s">
        <v>1176</v>
      </c>
      <c r="C5033" s="2" t="s">
        <v>1177</v>
      </c>
      <c r="D5033" s="2" t="s">
        <v>1436</v>
      </c>
      <c r="E5033" s="2" t="s">
        <v>1437</v>
      </c>
      <c r="F5033">
        <v>4</v>
      </c>
      <c r="G5033" s="1">
        <v>41695</v>
      </c>
      <c r="H5033" s="61">
        <v>2014</v>
      </c>
      <c r="I5033" s="5" t="s">
        <v>1433</v>
      </c>
      <c r="J5033" s="1">
        <v>41763</v>
      </c>
      <c r="K5033" s="66">
        <v>15</v>
      </c>
      <c r="L5033" t="str">
        <f t="shared" si="535"/>
        <v>Profundo</v>
      </c>
      <c r="M5033" s="2" t="s">
        <v>1056</v>
      </c>
      <c r="N5033" t="str">
        <f>VLOOKUP(M5033,[2]spp!A:B,2,FALSE)</f>
        <v>Canthigaster punctatissima</v>
      </c>
      <c r="O5033">
        <f t="shared" si="534"/>
        <v>3</v>
      </c>
      <c r="Q5033">
        <v>3</v>
      </c>
      <c r="AJ5033">
        <f>VLOOKUP(M5033,spp!A:C,3,FALSE)</f>
        <v>1</v>
      </c>
      <c r="AK5033">
        <f>VLOOKUP(M5033,spp!A:D,4,FALSE)</f>
        <v>2</v>
      </c>
      <c r="AL5033">
        <f t="shared" si="536"/>
        <v>168.75</v>
      </c>
      <c r="AM5033">
        <f t="shared" si="537"/>
        <v>4.21875</v>
      </c>
      <c r="AN5033">
        <f t="shared" si="538"/>
        <v>42.1875</v>
      </c>
      <c r="AO5033">
        <f t="shared" si="539"/>
        <v>4.2187500000000003E-2</v>
      </c>
      <c r="AP5033">
        <f t="shared" si="540"/>
        <v>0.06</v>
      </c>
      <c r="AQ5033">
        <f>VLOOKUP(M5033,spp!A:H,8,FALSE)</f>
        <v>3</v>
      </c>
      <c r="AR5033" t="str">
        <f>VLOOKUP(M5033,spp!A:K,10,FALSE)</f>
        <v>Depredador</v>
      </c>
      <c r="AS5033" t="str">
        <f>VLOOKUP(M5033,spp!A:L,12,FALSE)</f>
        <v>LC</v>
      </c>
    </row>
    <row r="5034" spans="1:45" x14ac:dyDescent="0.3">
      <c r="A5034">
        <v>42</v>
      </c>
      <c r="B5034" s="2" t="s">
        <v>1176</v>
      </c>
      <c r="C5034" s="2" t="s">
        <v>1177</v>
      </c>
      <c r="D5034" s="2" t="s">
        <v>1436</v>
      </c>
      <c r="E5034" s="2" t="s">
        <v>1437</v>
      </c>
      <c r="F5034">
        <v>4</v>
      </c>
      <c r="G5034" s="1">
        <v>41695</v>
      </c>
      <c r="H5034" s="61">
        <v>2014</v>
      </c>
      <c r="I5034" s="5" t="s">
        <v>1433</v>
      </c>
      <c r="J5034" s="1">
        <v>41763</v>
      </c>
      <c r="K5034" s="66">
        <v>15</v>
      </c>
      <c r="L5034" t="str">
        <f t="shared" si="535"/>
        <v>Profundo</v>
      </c>
      <c r="M5034" s="2" t="s">
        <v>1145</v>
      </c>
      <c r="N5034" t="str">
        <f>VLOOKUP(M5034,[2]spp!A:B,2,FALSE)</f>
        <v>Ctenochaetus marginatus</v>
      </c>
      <c r="O5034">
        <f t="shared" si="534"/>
        <v>1</v>
      </c>
      <c r="U5034">
        <v>1</v>
      </c>
      <c r="AJ5034">
        <f>VLOOKUP(M5034,spp!A:C,3,FALSE)</f>
        <v>0.297619048</v>
      </c>
      <c r="AK5034">
        <f>VLOOKUP(M5034,spp!A:D,4,FALSE)</f>
        <v>3</v>
      </c>
      <c r="AL5034">
        <f t="shared" si="536"/>
        <v>12760.416682999999</v>
      </c>
      <c r="AM5034">
        <f t="shared" si="537"/>
        <v>319.01041707499996</v>
      </c>
      <c r="AN5034">
        <f t="shared" si="538"/>
        <v>3190.1041707499999</v>
      </c>
      <c r="AO5034">
        <f t="shared" si="539"/>
        <v>3.1901041707499997</v>
      </c>
      <c r="AP5034">
        <f t="shared" si="540"/>
        <v>0.02</v>
      </c>
      <c r="AQ5034">
        <f>VLOOKUP(M5034,spp!A:H,8,FALSE)</f>
        <v>2</v>
      </c>
      <c r="AR5034" t="str">
        <f>VLOOKUP(M5034,spp!A:K,10,FALSE)</f>
        <v>Herbívoro</v>
      </c>
      <c r="AS5034" t="str">
        <f>VLOOKUP(M5034,spp!A:L,12,FALSE)</f>
        <v>LC</v>
      </c>
    </row>
    <row r="5035" spans="1:45" x14ac:dyDescent="0.3">
      <c r="A5035">
        <v>42</v>
      </c>
      <c r="B5035" s="2" t="s">
        <v>1176</v>
      </c>
      <c r="C5035" s="2" t="s">
        <v>1177</v>
      </c>
      <c r="D5035" s="2" t="s">
        <v>1436</v>
      </c>
      <c r="E5035" s="2" t="s">
        <v>1437</v>
      </c>
      <c r="F5035">
        <v>4</v>
      </c>
      <c r="G5035" s="1">
        <v>41695</v>
      </c>
      <c r="H5035" s="61">
        <v>2014</v>
      </c>
      <c r="I5035" s="5" t="s">
        <v>1433</v>
      </c>
      <c r="J5035" s="1">
        <v>41763</v>
      </c>
      <c r="K5035" s="66">
        <v>15</v>
      </c>
      <c r="L5035" t="str">
        <f t="shared" si="535"/>
        <v>Profundo</v>
      </c>
      <c r="M5035" s="2" t="s">
        <v>1046</v>
      </c>
      <c r="N5035" t="str">
        <f>VLOOKUP(M5035,[2]spp!A:B,2,FALSE)</f>
        <v>Arothron meleagris</v>
      </c>
      <c r="O5035">
        <f t="shared" si="534"/>
        <v>4</v>
      </c>
      <c r="U5035">
        <v>4</v>
      </c>
      <c r="AJ5035">
        <f>VLOOKUP(M5035,spp!A:C,3,FALSE)</f>
        <v>3</v>
      </c>
      <c r="AK5035">
        <f>VLOOKUP(M5035,spp!A:D,4,FALSE)</f>
        <v>2</v>
      </c>
      <c r="AL5035">
        <f t="shared" si="536"/>
        <v>14700</v>
      </c>
      <c r="AM5035">
        <f t="shared" si="537"/>
        <v>367.5</v>
      </c>
      <c r="AN5035">
        <f t="shared" si="538"/>
        <v>3675</v>
      </c>
      <c r="AO5035">
        <f t="shared" si="539"/>
        <v>3.6749999999999998</v>
      </c>
      <c r="AP5035">
        <f t="shared" si="540"/>
        <v>0.08</v>
      </c>
      <c r="AQ5035">
        <f>VLOOKUP(M5035,spp!A:H,8,FALSE)</f>
        <v>3.4</v>
      </c>
      <c r="AR5035" t="str">
        <f>VLOOKUP(M5035,spp!A:K,10,FALSE)</f>
        <v>Depredador</v>
      </c>
      <c r="AS5035" t="str">
        <f>VLOOKUP(M5035,spp!A:L,12,FALSE)</f>
        <v>NE</v>
      </c>
    </row>
    <row r="5036" spans="1:45" x14ac:dyDescent="0.3">
      <c r="A5036">
        <v>42</v>
      </c>
      <c r="B5036" s="2" t="s">
        <v>1176</v>
      </c>
      <c r="C5036" s="2" t="s">
        <v>1177</v>
      </c>
      <c r="D5036" s="2" t="s">
        <v>1436</v>
      </c>
      <c r="E5036" s="2" t="s">
        <v>1437</v>
      </c>
      <c r="F5036">
        <v>4</v>
      </c>
      <c r="G5036" s="1">
        <v>41695</v>
      </c>
      <c r="H5036" s="61">
        <v>2014</v>
      </c>
      <c r="I5036" s="5" t="s">
        <v>1433</v>
      </c>
      <c r="J5036" s="1">
        <v>41763</v>
      </c>
      <c r="K5036" s="66">
        <v>15</v>
      </c>
      <c r="L5036" t="str">
        <f t="shared" si="535"/>
        <v>Profundo</v>
      </c>
      <c r="M5036" s="2" t="s">
        <v>1078</v>
      </c>
      <c r="N5036" t="str">
        <f>VLOOKUP(M5036,[2]spp!A:B,2,FALSE)</f>
        <v>Lutjanus viridis</v>
      </c>
      <c r="O5036">
        <f t="shared" si="534"/>
        <v>10</v>
      </c>
      <c r="T5036">
        <v>10</v>
      </c>
      <c r="AJ5036">
        <f>VLOOKUP(M5036,spp!A:C,3,FALSE)</f>
        <v>1.67E-2</v>
      </c>
      <c r="AK5036">
        <f>VLOOKUP(M5036,spp!A:D,4,FALSE)</f>
        <v>2</v>
      </c>
      <c r="AL5036">
        <f t="shared" si="536"/>
        <v>104.375</v>
      </c>
      <c r="AM5036">
        <f t="shared" si="537"/>
        <v>2.609375</v>
      </c>
      <c r="AN5036">
        <f t="shared" si="538"/>
        <v>26.09375</v>
      </c>
      <c r="AO5036">
        <f t="shared" si="539"/>
        <v>2.6093749999999999E-2</v>
      </c>
      <c r="AP5036">
        <f t="shared" si="540"/>
        <v>0.2</v>
      </c>
      <c r="AQ5036">
        <f>VLOOKUP(M5036,spp!A:H,8,FALSE)</f>
        <v>4.2</v>
      </c>
      <c r="AR5036" t="str">
        <f>VLOOKUP(M5036,spp!A:K,10,FALSE)</f>
        <v>Depredador Tope</v>
      </c>
      <c r="AS5036" t="str">
        <f>VLOOKUP(M5036,spp!A:L,12,FALSE)</f>
        <v>LC</v>
      </c>
    </row>
    <row r="5037" spans="1:45" x14ac:dyDescent="0.3">
      <c r="A5037">
        <v>42</v>
      </c>
      <c r="B5037" s="2" t="s">
        <v>1176</v>
      </c>
      <c r="C5037" s="2" t="s">
        <v>1177</v>
      </c>
      <c r="D5037" s="2" t="s">
        <v>1436</v>
      </c>
      <c r="E5037" s="2" t="s">
        <v>1437</v>
      </c>
      <c r="F5037">
        <v>4</v>
      </c>
      <c r="G5037" s="1">
        <v>41695</v>
      </c>
      <c r="H5037" s="61">
        <v>2014</v>
      </c>
      <c r="I5037" s="5" t="s">
        <v>1433</v>
      </c>
      <c r="J5037" s="1">
        <v>41763</v>
      </c>
      <c r="K5037" s="66">
        <v>15</v>
      </c>
      <c r="L5037" t="str">
        <f t="shared" si="535"/>
        <v>Profundo</v>
      </c>
      <c r="M5037" s="2" t="s">
        <v>1068</v>
      </c>
      <c r="N5037" t="str">
        <f>VLOOKUP(M5037,[2]spp!A:B,2,FALSE)</f>
        <v>Myripristis berndti</v>
      </c>
      <c r="O5037">
        <f t="shared" si="534"/>
        <v>4</v>
      </c>
      <c r="T5037">
        <v>4</v>
      </c>
      <c r="AJ5037">
        <f>VLOOKUP(M5037,spp!A:C,3,FALSE)</f>
        <v>2.4E-2</v>
      </c>
      <c r="AK5037">
        <f>VLOOKUP(M5037,spp!A:D,4,FALSE)</f>
        <v>3.02</v>
      </c>
      <c r="AL5037">
        <f t="shared" si="536"/>
        <v>1599.7424133125498</v>
      </c>
      <c r="AM5037">
        <f t="shared" si="537"/>
        <v>39.993560332813743</v>
      </c>
      <c r="AN5037">
        <f t="shared" si="538"/>
        <v>399.9356033281374</v>
      </c>
      <c r="AO5037">
        <f t="shared" si="539"/>
        <v>0.39993560332813738</v>
      </c>
      <c r="AP5037">
        <f t="shared" si="540"/>
        <v>0.08</v>
      </c>
      <c r="AQ5037">
        <f>VLOOKUP(M5037,spp!A:H,8,FALSE)</f>
        <v>3.7</v>
      </c>
      <c r="AR5037" t="str">
        <f>VLOOKUP(M5037,spp!A:K,10,FALSE)</f>
        <v>Planctívoro</v>
      </c>
      <c r="AS5037" t="str">
        <f>VLOOKUP(M5037,spp!A:L,12,FALSE)</f>
        <v>NE</v>
      </c>
    </row>
    <row r="5038" spans="1:45" x14ac:dyDescent="0.3">
      <c r="A5038">
        <v>42</v>
      </c>
      <c r="B5038" s="2" t="s">
        <v>1176</v>
      </c>
      <c r="C5038" s="2" t="s">
        <v>1177</v>
      </c>
      <c r="D5038" s="2" t="s">
        <v>1436</v>
      </c>
      <c r="E5038" s="2" t="s">
        <v>1437</v>
      </c>
      <c r="F5038">
        <v>4</v>
      </c>
      <c r="G5038" s="1">
        <v>41695</v>
      </c>
      <c r="H5038" s="61">
        <v>2014</v>
      </c>
      <c r="I5038" s="5" t="s">
        <v>1433</v>
      </c>
      <c r="J5038" s="1">
        <v>41763</v>
      </c>
      <c r="K5038" s="66">
        <v>15</v>
      </c>
      <c r="L5038" t="str">
        <f t="shared" si="535"/>
        <v>Profundo</v>
      </c>
      <c r="M5038" s="2" t="s">
        <v>1034</v>
      </c>
      <c r="N5038" t="str">
        <f>VLOOKUP(M5038,[2]spp!A:B,2,FALSE)</f>
        <v>Acanthurus nigricans</v>
      </c>
      <c r="O5038">
        <f t="shared" si="534"/>
        <v>1</v>
      </c>
      <c r="R5038">
        <v>1</v>
      </c>
      <c r="AJ5038">
        <f>VLOOKUP(M5038,spp!A:C,3,FALSE)</f>
        <v>6</v>
      </c>
      <c r="AK5038">
        <f>VLOOKUP(M5038,spp!A:D,4,FALSE)</f>
        <v>2.669</v>
      </c>
      <c r="AL5038">
        <f t="shared" si="536"/>
        <v>5079.3024638902671</v>
      </c>
      <c r="AM5038">
        <f t="shared" si="537"/>
        <v>126.98256159725668</v>
      </c>
      <c r="AN5038">
        <f t="shared" si="538"/>
        <v>1269.8256159725668</v>
      </c>
      <c r="AO5038">
        <f t="shared" si="539"/>
        <v>1.2698256159725667</v>
      </c>
      <c r="AP5038">
        <f t="shared" si="540"/>
        <v>0.02</v>
      </c>
      <c r="AQ5038">
        <f>VLOOKUP(M5038,spp!A:H,8,FALSE)</f>
        <v>2</v>
      </c>
      <c r="AR5038" t="str">
        <f>VLOOKUP(M5038,spp!A:K,10,FALSE)</f>
        <v>Herbívoro</v>
      </c>
      <c r="AS5038" t="str">
        <f>VLOOKUP(M5038,spp!A:L,12,FALSE)</f>
        <v>LC</v>
      </c>
    </row>
    <row r="5039" spans="1:45" x14ac:dyDescent="0.3">
      <c r="A5039">
        <v>42</v>
      </c>
      <c r="B5039" s="2" t="s">
        <v>1176</v>
      </c>
      <c r="C5039" s="2" t="s">
        <v>1177</v>
      </c>
      <c r="D5039" s="2" t="s">
        <v>1436</v>
      </c>
      <c r="E5039" s="2" t="s">
        <v>1437</v>
      </c>
      <c r="F5039">
        <v>4</v>
      </c>
      <c r="G5039" s="1">
        <v>41695</v>
      </c>
      <c r="H5039" s="61">
        <v>2014</v>
      </c>
      <c r="I5039" s="5" t="s">
        <v>1433</v>
      </c>
      <c r="J5039" s="1">
        <v>41763</v>
      </c>
      <c r="K5039" s="66">
        <v>15</v>
      </c>
      <c r="L5039" t="str">
        <f t="shared" si="535"/>
        <v>Profundo</v>
      </c>
      <c r="M5039" s="2" t="s">
        <v>1080</v>
      </c>
      <c r="N5039" t="str">
        <f>VLOOKUP(M5039,[2]spp!A:B,2,FALSE)</f>
        <v>Aulostomus chinensis</v>
      </c>
      <c r="O5039">
        <f t="shared" si="534"/>
        <v>1</v>
      </c>
      <c r="U5039">
        <v>1</v>
      </c>
      <c r="AJ5039">
        <f>VLOOKUP(M5039,spp!A:C,3,FALSE)</f>
        <v>2</v>
      </c>
      <c r="AK5039">
        <f>VLOOKUP(M5039,spp!A:D,4,FALSE)</f>
        <v>3</v>
      </c>
      <c r="AL5039">
        <f t="shared" si="536"/>
        <v>85750</v>
      </c>
      <c r="AM5039">
        <f t="shared" si="537"/>
        <v>2143.75</v>
      </c>
      <c r="AN5039">
        <f t="shared" si="538"/>
        <v>21437.5</v>
      </c>
      <c r="AO5039">
        <f t="shared" si="539"/>
        <v>21.4375</v>
      </c>
      <c r="AP5039">
        <f t="shared" si="540"/>
        <v>0.02</v>
      </c>
      <c r="AQ5039">
        <f>VLOOKUP(M5039,spp!A:H,8,FALSE)</f>
        <v>3.9</v>
      </c>
      <c r="AR5039" t="str">
        <f>VLOOKUP(M5039,spp!A:K,10,FALSE)</f>
        <v>Depredador</v>
      </c>
      <c r="AS5039" t="str">
        <f>VLOOKUP(M5039,spp!A:L,12,FALSE)</f>
        <v>NE</v>
      </c>
    </row>
    <row r="5040" spans="1:45" x14ac:dyDescent="0.3">
      <c r="A5040">
        <v>42</v>
      </c>
      <c r="B5040" s="2" t="s">
        <v>1176</v>
      </c>
      <c r="C5040" s="2" t="s">
        <v>1177</v>
      </c>
      <c r="D5040" s="2" t="s">
        <v>1436</v>
      </c>
      <c r="E5040" s="2" t="s">
        <v>1437</v>
      </c>
      <c r="F5040">
        <v>4</v>
      </c>
      <c r="G5040" s="1">
        <v>41695</v>
      </c>
      <c r="H5040" s="61">
        <v>2014</v>
      </c>
      <c r="I5040" s="5" t="s">
        <v>1433</v>
      </c>
      <c r="J5040" s="1">
        <v>41763</v>
      </c>
      <c r="K5040" s="66">
        <v>15</v>
      </c>
      <c r="L5040" t="str">
        <f t="shared" si="535"/>
        <v>Profundo</v>
      </c>
      <c r="M5040" s="2" t="s">
        <v>1042</v>
      </c>
      <c r="N5040" t="str">
        <f>VLOOKUP(M5040,[2]spp!A:B,2,FALSE)</f>
        <v>Bodianus diplotaenia</v>
      </c>
      <c r="O5040">
        <f t="shared" si="534"/>
        <v>7</v>
      </c>
      <c r="R5040">
        <v>2</v>
      </c>
      <c r="S5040">
        <v>5</v>
      </c>
      <c r="AJ5040">
        <f>VLOOKUP(M5040,spp!A:C,3,FALSE)</f>
        <v>2.01E-2</v>
      </c>
      <c r="AK5040">
        <f>VLOOKUP(M5040,spp!A:D,4,FALSE)</f>
        <v>2</v>
      </c>
      <c r="AL5040">
        <f t="shared" si="536"/>
        <v>37.059375000000003</v>
      </c>
      <c r="AM5040">
        <f t="shared" si="537"/>
        <v>0.92648437500000003</v>
      </c>
      <c r="AN5040">
        <f t="shared" si="538"/>
        <v>9.2648437500000007</v>
      </c>
      <c r="AO5040">
        <f t="shared" si="539"/>
        <v>9.2648437500000014E-3</v>
      </c>
      <c r="AP5040">
        <f t="shared" si="540"/>
        <v>0.14000000000000001</v>
      </c>
      <c r="AQ5040">
        <f>VLOOKUP(M5040,spp!A:H,8,FALSE)</f>
        <v>3.4</v>
      </c>
      <c r="AR5040" t="str">
        <f>VLOOKUP(M5040,spp!A:K,10,FALSE)</f>
        <v>Depredador</v>
      </c>
      <c r="AS5040" t="str">
        <f>VLOOKUP(M5040,spp!A:L,12,FALSE)</f>
        <v>LC</v>
      </c>
    </row>
    <row r="5041" spans="1:45" x14ac:dyDescent="0.3">
      <c r="A5041">
        <v>42</v>
      </c>
      <c r="B5041" s="2" t="s">
        <v>1176</v>
      </c>
      <c r="C5041" s="2" t="s">
        <v>1177</v>
      </c>
      <c r="D5041" s="2" t="s">
        <v>1436</v>
      </c>
      <c r="E5041" s="2" t="s">
        <v>1437</v>
      </c>
      <c r="F5041">
        <v>4</v>
      </c>
      <c r="G5041" s="1">
        <v>41695</v>
      </c>
      <c r="H5041" s="61">
        <v>2014</v>
      </c>
      <c r="I5041" s="5" t="s">
        <v>1433</v>
      </c>
      <c r="J5041" s="1">
        <v>41763</v>
      </c>
      <c r="K5041" s="66">
        <v>15</v>
      </c>
      <c r="L5041" t="str">
        <f t="shared" si="535"/>
        <v>Profundo</v>
      </c>
      <c r="M5041" s="2" t="s">
        <v>1047</v>
      </c>
      <c r="N5041" t="str">
        <f>VLOOKUP(M5041,[2]spp!A:B,2,FALSE)</f>
        <v>Scarus rubroviolaceus</v>
      </c>
      <c r="O5041">
        <f t="shared" si="534"/>
        <v>3</v>
      </c>
      <c r="T5041">
        <v>3</v>
      </c>
      <c r="AJ5041">
        <f>VLOOKUP(M5041,spp!A:C,3,FALSE)</f>
        <v>1</v>
      </c>
      <c r="AK5041">
        <f>VLOOKUP(M5041,spp!A:D,4,FALSE)</f>
        <v>3.109</v>
      </c>
      <c r="AL5041">
        <f t="shared" si="536"/>
        <v>66575.85333061195</v>
      </c>
      <c r="AM5041">
        <f t="shared" si="537"/>
        <v>1664.3963332652988</v>
      </c>
      <c r="AN5041">
        <f t="shared" si="538"/>
        <v>16643.963332652987</v>
      </c>
      <c r="AO5041">
        <f t="shared" si="539"/>
        <v>16.643963332652987</v>
      </c>
      <c r="AP5041">
        <f t="shared" si="540"/>
        <v>0.06</v>
      </c>
      <c r="AQ5041">
        <f>VLOOKUP(M5041,spp!A:H,8,FALSE)</f>
        <v>2</v>
      </c>
      <c r="AR5041" t="str">
        <f>VLOOKUP(M5041,spp!A:K,10,FALSE)</f>
        <v>Herbívoro</v>
      </c>
      <c r="AS5041" t="str">
        <f>VLOOKUP(M5041,spp!A:L,12,FALSE)</f>
        <v>LC</v>
      </c>
    </row>
    <row r="5042" spans="1:45" x14ac:dyDescent="0.3">
      <c r="A5042">
        <v>42</v>
      </c>
      <c r="B5042" s="2" t="s">
        <v>1176</v>
      </c>
      <c r="C5042" s="2" t="s">
        <v>1177</v>
      </c>
      <c r="D5042" s="2" t="s">
        <v>1436</v>
      </c>
      <c r="E5042" s="2" t="s">
        <v>1437</v>
      </c>
      <c r="F5042">
        <v>4</v>
      </c>
      <c r="G5042" s="1">
        <v>41695</v>
      </c>
      <c r="H5042" s="61">
        <v>2014</v>
      </c>
      <c r="I5042" s="5" t="s">
        <v>1433</v>
      </c>
      <c r="J5042" s="1">
        <v>41763</v>
      </c>
      <c r="K5042" s="66">
        <v>15</v>
      </c>
      <c r="L5042" t="str">
        <f t="shared" si="535"/>
        <v>Profundo</v>
      </c>
      <c r="M5042" s="2" t="s">
        <v>1062</v>
      </c>
      <c r="N5042" t="str">
        <f>VLOOKUP(M5042,[2]spp!A:B,2,FALSE)</f>
        <v>Paranthias colonus</v>
      </c>
      <c r="O5042">
        <f t="shared" si="534"/>
        <v>35</v>
      </c>
      <c r="R5042">
        <v>35</v>
      </c>
      <c r="AJ5042">
        <f>VLOOKUP(M5042,spp!A:C,3,FALSE)</f>
        <v>1.485E-2</v>
      </c>
      <c r="AK5042">
        <f>VLOOKUP(M5042,spp!A:D,4,FALSE)</f>
        <v>2</v>
      </c>
      <c r="AL5042">
        <f t="shared" si="536"/>
        <v>81.2109375</v>
      </c>
      <c r="AM5042">
        <f t="shared" si="537"/>
        <v>2.0302734375</v>
      </c>
      <c r="AN5042">
        <f t="shared" si="538"/>
        <v>20.302734375</v>
      </c>
      <c r="AO5042">
        <f t="shared" si="539"/>
        <v>2.0302734374999999E-2</v>
      </c>
      <c r="AP5042">
        <f t="shared" si="540"/>
        <v>0.7</v>
      </c>
      <c r="AQ5042">
        <f>VLOOKUP(M5042,spp!A:H,8,FALSE)</f>
        <v>3.8</v>
      </c>
      <c r="AR5042" t="str">
        <f>VLOOKUP(M5042,spp!A:K,10,FALSE)</f>
        <v>Planctívoro</v>
      </c>
      <c r="AS5042" t="str">
        <f>VLOOKUP(M5042,spp!A:L,12,FALSE)</f>
        <v>LC</v>
      </c>
    </row>
    <row r="5043" spans="1:45" x14ac:dyDescent="0.3">
      <c r="A5043">
        <v>42</v>
      </c>
      <c r="B5043" s="2" t="s">
        <v>1176</v>
      </c>
      <c r="C5043" s="2" t="s">
        <v>1177</v>
      </c>
      <c r="D5043" s="2" t="s">
        <v>1436</v>
      </c>
      <c r="E5043" s="2" t="s">
        <v>1437</v>
      </c>
      <c r="F5043">
        <v>4</v>
      </c>
      <c r="G5043" s="1">
        <v>41695</v>
      </c>
      <c r="H5043" s="61">
        <v>2014</v>
      </c>
      <c r="I5043" s="5" t="s">
        <v>1433</v>
      </c>
      <c r="J5043" s="1">
        <v>41763</v>
      </c>
      <c r="K5043" s="66">
        <v>15</v>
      </c>
      <c r="L5043" t="str">
        <f t="shared" si="535"/>
        <v>Profundo</v>
      </c>
      <c r="M5043" s="2" t="s">
        <v>1066</v>
      </c>
      <c r="N5043" t="str">
        <f>VLOOKUP(M5043,[2]spp!A:B,2,FALSE)</f>
        <v>Caranx melampygus</v>
      </c>
      <c r="O5043">
        <f t="shared" si="534"/>
        <v>1</v>
      </c>
      <c r="U5043">
        <v>1</v>
      </c>
      <c r="AJ5043">
        <f>VLOOKUP(M5043,spp!A:C,3,FALSE)</f>
        <v>2</v>
      </c>
      <c r="AK5043">
        <f>VLOOKUP(M5043,spp!A:D,4,FALSE)</f>
        <v>2</v>
      </c>
      <c r="AL5043">
        <f t="shared" si="536"/>
        <v>2450</v>
      </c>
      <c r="AM5043">
        <f t="shared" si="537"/>
        <v>61.25</v>
      </c>
      <c r="AN5043">
        <f t="shared" si="538"/>
        <v>612.5</v>
      </c>
      <c r="AO5043">
        <f t="shared" si="539"/>
        <v>0.61250000000000004</v>
      </c>
      <c r="AP5043">
        <f t="shared" si="540"/>
        <v>0.02</v>
      </c>
      <c r="AQ5043">
        <f>VLOOKUP(M5043,spp!A:H,8,FALSE)</f>
        <v>4.5</v>
      </c>
      <c r="AR5043" t="str">
        <f>VLOOKUP(M5043,spp!A:K,10,FALSE)</f>
        <v>Depredador Tope</v>
      </c>
      <c r="AS5043" t="str">
        <f>VLOOKUP(M5043,spp!A:L,12,FALSE)</f>
        <v>NE</v>
      </c>
    </row>
    <row r="5044" spans="1:45" x14ac:dyDescent="0.3">
      <c r="A5044">
        <v>42</v>
      </c>
      <c r="B5044" s="2" t="s">
        <v>1176</v>
      </c>
      <c r="C5044" s="2" t="s">
        <v>1177</v>
      </c>
      <c r="D5044" s="2" t="s">
        <v>1436</v>
      </c>
      <c r="E5044" s="2" t="s">
        <v>1437</v>
      </c>
      <c r="F5044">
        <v>4</v>
      </c>
      <c r="G5044" s="1">
        <v>41695</v>
      </c>
      <c r="H5044" s="61">
        <v>2014</v>
      </c>
      <c r="I5044" s="5" t="s">
        <v>1433</v>
      </c>
      <c r="J5044" s="1">
        <v>41763</v>
      </c>
      <c r="K5044" s="66">
        <v>15</v>
      </c>
      <c r="L5044" t="str">
        <f t="shared" si="535"/>
        <v>Profundo</v>
      </c>
      <c r="M5044" s="2" t="s">
        <v>1026</v>
      </c>
      <c r="N5044" t="str">
        <f>VLOOKUP(M5044,[2]spp!A:B,2,FALSE)</f>
        <v>Microspathodon dorsalis</v>
      </c>
      <c r="O5044">
        <f t="shared" si="534"/>
        <v>3</v>
      </c>
      <c r="T5044">
        <v>3</v>
      </c>
      <c r="AJ5044">
        <f>VLOOKUP(M5044,spp!A:C,3,FALSE)</f>
        <v>2</v>
      </c>
      <c r="AK5044">
        <f>VLOOKUP(M5044,spp!A:D,4,FALSE)</f>
        <v>3</v>
      </c>
      <c r="AL5044">
        <f t="shared" si="536"/>
        <v>93750</v>
      </c>
      <c r="AM5044">
        <f t="shared" si="537"/>
        <v>2343.75</v>
      </c>
      <c r="AN5044">
        <f t="shared" si="538"/>
        <v>23437.5</v>
      </c>
      <c r="AO5044">
        <f t="shared" si="539"/>
        <v>23.4375</v>
      </c>
      <c r="AP5044">
        <f t="shared" si="540"/>
        <v>0.06</v>
      </c>
      <c r="AQ5044">
        <f>VLOOKUP(M5044,spp!A:H,8,FALSE)</f>
        <v>2.1</v>
      </c>
      <c r="AR5044" t="str">
        <f>VLOOKUP(M5044,spp!A:K,10,FALSE)</f>
        <v>Herbívoro</v>
      </c>
      <c r="AS5044" t="str">
        <f>VLOOKUP(M5044,spp!A:L,12,FALSE)</f>
        <v>LC</v>
      </c>
    </row>
    <row r="5045" spans="1:45" x14ac:dyDescent="0.3">
      <c r="A5045">
        <v>43</v>
      </c>
      <c r="B5045" s="2" t="s">
        <v>1176</v>
      </c>
      <c r="C5045" s="2" t="s">
        <v>1177</v>
      </c>
      <c r="D5045" s="2" t="s">
        <v>1338</v>
      </c>
      <c r="E5045" s="2" t="s">
        <v>1437</v>
      </c>
      <c r="F5045">
        <v>1</v>
      </c>
      <c r="G5045" s="1">
        <v>41696</v>
      </c>
      <c r="H5045" s="61">
        <v>2014</v>
      </c>
      <c r="I5045" s="5" t="s">
        <v>1433</v>
      </c>
      <c r="J5045" s="1">
        <v>41763</v>
      </c>
      <c r="K5045" s="66">
        <v>11</v>
      </c>
      <c r="L5045" t="str">
        <f t="shared" si="535"/>
        <v>Profundo</v>
      </c>
      <c r="M5045" s="2" t="s">
        <v>1021</v>
      </c>
      <c r="N5045" t="str">
        <f>VLOOKUP(M5045,[2]spp!A:B,2,FALSE)</f>
        <v>Johnrandallia nigrirostris</v>
      </c>
      <c r="O5045">
        <f t="shared" si="534"/>
        <v>2</v>
      </c>
      <c r="Q5045">
        <v>2</v>
      </c>
      <c r="AJ5045">
        <f>VLOOKUP(M5045,spp!A:C,3,FALSE)</f>
        <v>2</v>
      </c>
      <c r="AK5045">
        <f>VLOOKUP(M5045,spp!A:D,4,FALSE)</f>
        <v>3</v>
      </c>
      <c r="AL5045">
        <f t="shared" si="536"/>
        <v>1687.5</v>
      </c>
      <c r="AM5045">
        <f t="shared" si="537"/>
        <v>42.1875</v>
      </c>
      <c r="AN5045">
        <f t="shared" si="538"/>
        <v>421.875</v>
      </c>
      <c r="AO5045">
        <f t="shared" si="539"/>
        <v>0.421875</v>
      </c>
      <c r="AP5045">
        <f t="shared" si="540"/>
        <v>0.04</v>
      </c>
      <c r="AQ5045">
        <f>VLOOKUP(M5045,spp!A:H,8,FALSE)</f>
        <v>3</v>
      </c>
      <c r="AR5045" t="str">
        <f>VLOOKUP(M5045,spp!A:K,10,FALSE)</f>
        <v>Depredador</v>
      </c>
      <c r="AS5045" t="str">
        <f>VLOOKUP(M5045,spp!A:L,12,FALSE)</f>
        <v>LC</v>
      </c>
    </row>
    <row r="5046" spans="1:45" x14ac:dyDescent="0.3">
      <c r="A5046">
        <v>43</v>
      </c>
      <c r="B5046" s="2" t="s">
        <v>1176</v>
      </c>
      <c r="C5046" s="2" t="s">
        <v>1177</v>
      </c>
      <c r="D5046" s="2" t="s">
        <v>1338</v>
      </c>
      <c r="E5046" s="2" t="s">
        <v>1437</v>
      </c>
      <c r="F5046">
        <v>1</v>
      </c>
      <c r="G5046" s="1">
        <v>41696</v>
      </c>
      <c r="H5046" s="61">
        <v>2014</v>
      </c>
      <c r="I5046" s="5" t="s">
        <v>1433</v>
      </c>
      <c r="J5046" s="1">
        <v>41763</v>
      </c>
      <c r="K5046" s="66">
        <v>11</v>
      </c>
      <c r="L5046" t="str">
        <f t="shared" si="535"/>
        <v>Profundo</v>
      </c>
      <c r="M5046" s="2" t="s">
        <v>1194</v>
      </c>
      <c r="N5046" t="str">
        <f>VLOOKUP(M5046,[2]spp!A:B,2,FALSE)</f>
        <v>Stegastes arcifrons</v>
      </c>
      <c r="O5046">
        <f t="shared" si="534"/>
        <v>33</v>
      </c>
      <c r="P5046">
        <v>3</v>
      </c>
      <c r="R5046">
        <v>30</v>
      </c>
      <c r="AJ5046">
        <f>VLOOKUP(M5046,spp!A:C,3,FALSE)</f>
        <v>3.49E-2</v>
      </c>
      <c r="AK5046">
        <f>VLOOKUP(M5046,spp!A:D,4,FALSE)</f>
        <v>2</v>
      </c>
      <c r="AL5046">
        <f t="shared" si="536"/>
        <v>164.24812499999999</v>
      </c>
      <c r="AM5046">
        <f t="shared" si="537"/>
        <v>4.1062031249999995</v>
      </c>
      <c r="AN5046">
        <f t="shared" si="538"/>
        <v>41.062031249999997</v>
      </c>
      <c r="AO5046">
        <f t="shared" si="539"/>
        <v>4.1062031249999999E-2</v>
      </c>
      <c r="AP5046">
        <f t="shared" si="540"/>
        <v>0.66</v>
      </c>
      <c r="AQ5046">
        <f>VLOOKUP(M5046,spp!A:H,8,FALSE)</f>
        <v>2.97</v>
      </c>
      <c r="AR5046" t="str">
        <f>VLOOKUP(M5046,spp!A:K,10,FALSE)</f>
        <v>Herbívoro</v>
      </c>
      <c r="AS5046" t="str">
        <f>VLOOKUP(M5046,spp!A:L,12,FALSE)</f>
        <v>LC</v>
      </c>
    </row>
    <row r="5047" spans="1:45" x14ac:dyDescent="0.3">
      <c r="A5047">
        <v>43</v>
      </c>
      <c r="B5047" s="2" t="s">
        <v>1176</v>
      </c>
      <c r="C5047" s="2" t="s">
        <v>1177</v>
      </c>
      <c r="D5047" s="2" t="s">
        <v>1338</v>
      </c>
      <c r="E5047" s="2" t="s">
        <v>1437</v>
      </c>
      <c r="F5047">
        <v>1</v>
      </c>
      <c r="G5047" s="1">
        <v>41696</v>
      </c>
      <c r="H5047" s="61">
        <v>2014</v>
      </c>
      <c r="I5047" s="5" t="s">
        <v>1433</v>
      </c>
      <c r="J5047" s="1">
        <v>41763</v>
      </c>
      <c r="K5047" s="66">
        <v>11</v>
      </c>
      <c r="L5047" t="str">
        <f t="shared" si="535"/>
        <v>Profundo</v>
      </c>
      <c r="M5047" s="2" t="s">
        <v>1042</v>
      </c>
      <c r="N5047" t="str">
        <f>VLOOKUP(M5047,[2]spp!A:B,2,FALSE)</f>
        <v>Bodianus diplotaenia</v>
      </c>
      <c r="O5047">
        <f t="shared" si="534"/>
        <v>1</v>
      </c>
      <c r="Q5047">
        <v>1</v>
      </c>
      <c r="AJ5047">
        <f>VLOOKUP(M5047,spp!A:C,3,FALSE)</f>
        <v>2.01E-2</v>
      </c>
      <c r="AK5047">
        <f>VLOOKUP(M5047,spp!A:D,4,FALSE)</f>
        <v>2</v>
      </c>
      <c r="AL5047">
        <f t="shared" si="536"/>
        <v>1.130625</v>
      </c>
      <c r="AM5047">
        <f t="shared" si="537"/>
        <v>2.8265624999999999E-2</v>
      </c>
      <c r="AN5047">
        <f t="shared" si="538"/>
        <v>0.28265625</v>
      </c>
      <c r="AO5047">
        <f t="shared" si="539"/>
        <v>2.8265624999999998E-4</v>
      </c>
      <c r="AP5047">
        <f t="shared" si="540"/>
        <v>0.02</v>
      </c>
      <c r="AQ5047">
        <f>VLOOKUP(M5047,spp!A:H,8,FALSE)</f>
        <v>3.4</v>
      </c>
      <c r="AR5047" t="str">
        <f>VLOOKUP(M5047,spp!A:K,10,FALSE)</f>
        <v>Depredador</v>
      </c>
      <c r="AS5047" t="str">
        <f>VLOOKUP(M5047,spp!A:L,12,FALSE)</f>
        <v>LC</v>
      </c>
    </row>
    <row r="5048" spans="1:45" x14ac:dyDescent="0.3">
      <c r="A5048">
        <v>43</v>
      </c>
      <c r="B5048" s="2" t="s">
        <v>1176</v>
      </c>
      <c r="C5048" s="2" t="s">
        <v>1177</v>
      </c>
      <c r="D5048" s="2" t="s">
        <v>1338</v>
      </c>
      <c r="E5048" s="2" t="s">
        <v>1437</v>
      </c>
      <c r="F5048">
        <v>1</v>
      </c>
      <c r="G5048" s="1">
        <v>41696</v>
      </c>
      <c r="H5048" s="61">
        <v>2014</v>
      </c>
      <c r="I5048" s="5" t="s">
        <v>1433</v>
      </c>
      <c r="J5048" s="1">
        <v>41763</v>
      </c>
      <c r="K5048" s="66">
        <v>11</v>
      </c>
      <c r="L5048" t="str">
        <f t="shared" si="535"/>
        <v>Profundo</v>
      </c>
      <c r="M5048" s="2" t="s">
        <v>1037</v>
      </c>
      <c r="N5048" t="str">
        <f>VLOOKUP(M5048,[2]spp!A:B,2,FALSE)</f>
        <v>Prionurus laticlavius</v>
      </c>
      <c r="O5048">
        <f t="shared" si="534"/>
        <v>11</v>
      </c>
      <c r="T5048">
        <v>11</v>
      </c>
      <c r="AJ5048" t="str">
        <f>VLOOKUP(M5048,spp!A:C,3,FALSE)</f>
        <v>0.19800000000000001</v>
      </c>
      <c r="AK5048">
        <f>VLOOKUP(M5048,spp!A:D,4,FALSE)</f>
        <v>2.504</v>
      </c>
      <c r="AL5048">
        <f t="shared" si="536"/>
        <v>6894.4504886976683</v>
      </c>
      <c r="AM5048">
        <f t="shared" si="537"/>
        <v>172.36126221744172</v>
      </c>
      <c r="AN5048">
        <f t="shared" si="538"/>
        <v>1723.6126221744171</v>
      </c>
      <c r="AO5048">
        <f t="shared" si="539"/>
        <v>1.723612622174417</v>
      </c>
      <c r="AP5048">
        <f t="shared" si="540"/>
        <v>0.22</v>
      </c>
      <c r="AQ5048">
        <f>VLOOKUP(M5048,spp!A:H,8,FALSE)</f>
        <v>2.7</v>
      </c>
      <c r="AR5048" t="str">
        <f>VLOOKUP(M5048,spp!A:K,10,FALSE)</f>
        <v>Herbívoro</v>
      </c>
      <c r="AS5048" t="str">
        <f>VLOOKUP(M5048,spp!A:L,12,FALSE)</f>
        <v>LC</v>
      </c>
    </row>
    <row r="5049" spans="1:45" x14ac:dyDescent="0.3">
      <c r="A5049">
        <v>43</v>
      </c>
      <c r="B5049" s="2" t="s">
        <v>1176</v>
      </c>
      <c r="C5049" s="2" t="s">
        <v>1177</v>
      </c>
      <c r="D5049" s="2" t="s">
        <v>1338</v>
      </c>
      <c r="E5049" s="2" t="s">
        <v>1437</v>
      </c>
      <c r="F5049">
        <v>1</v>
      </c>
      <c r="G5049" s="1">
        <v>41696</v>
      </c>
      <c r="H5049" s="61">
        <v>2014</v>
      </c>
      <c r="I5049" s="5" t="s">
        <v>1433</v>
      </c>
      <c r="J5049" s="1">
        <v>41763</v>
      </c>
      <c r="K5049" s="66">
        <v>11</v>
      </c>
      <c r="L5049" t="str">
        <f t="shared" si="535"/>
        <v>Profundo</v>
      </c>
      <c r="M5049" s="2" t="s">
        <v>1076</v>
      </c>
      <c r="N5049" t="str">
        <f>VLOOKUP(M5049,[2]spp!A:B,2,FALSE)</f>
        <v>Acanthurus triostegus</v>
      </c>
      <c r="O5049">
        <f t="shared" si="534"/>
        <v>3</v>
      </c>
      <c r="S5049">
        <v>3</v>
      </c>
      <c r="AJ5049">
        <f>VLOOKUP(M5049,spp!A:C,3,FALSE)</f>
        <v>8</v>
      </c>
      <c r="AK5049">
        <f>VLOOKUP(M5049,spp!A:D,4,FALSE)</f>
        <v>2.57</v>
      </c>
      <c r="AL5049">
        <f t="shared" si="536"/>
        <v>37568.082317172491</v>
      </c>
      <c r="AM5049">
        <f t="shared" si="537"/>
        <v>939.20205792931233</v>
      </c>
      <c r="AN5049">
        <f t="shared" si="538"/>
        <v>9392.0205792931229</v>
      </c>
      <c r="AO5049">
        <f t="shared" si="539"/>
        <v>9.3920205792931224</v>
      </c>
      <c r="AP5049">
        <f t="shared" si="540"/>
        <v>0.06</v>
      </c>
      <c r="AQ5049">
        <f>VLOOKUP(M5049,spp!A:H,8,FALSE)</f>
        <v>2.8</v>
      </c>
      <c r="AR5049" t="str">
        <f>VLOOKUP(M5049,spp!A:K,10,FALSE)</f>
        <v>Herbívoro</v>
      </c>
      <c r="AS5049" t="str">
        <f>VLOOKUP(M5049,spp!A:L,12,FALSE)</f>
        <v>LC</v>
      </c>
    </row>
    <row r="5050" spans="1:45" x14ac:dyDescent="0.3">
      <c r="A5050">
        <v>43</v>
      </c>
      <c r="B5050" s="2" t="s">
        <v>1176</v>
      </c>
      <c r="C5050" s="2" t="s">
        <v>1177</v>
      </c>
      <c r="D5050" s="2" t="s">
        <v>1338</v>
      </c>
      <c r="E5050" s="2" t="s">
        <v>1437</v>
      </c>
      <c r="F5050">
        <v>1</v>
      </c>
      <c r="G5050" s="1">
        <v>41696</v>
      </c>
      <c r="H5050" s="61">
        <v>2014</v>
      </c>
      <c r="I5050" s="5" t="s">
        <v>1433</v>
      </c>
      <c r="J5050" s="1">
        <v>41763</v>
      </c>
      <c r="K5050" s="66">
        <v>11</v>
      </c>
      <c r="L5050" t="str">
        <f t="shared" si="535"/>
        <v>Profundo</v>
      </c>
      <c r="M5050" s="2" t="s">
        <v>1038</v>
      </c>
      <c r="N5050" t="str">
        <f>VLOOKUP(M5050,[2]spp!A:B,2,FALSE)</f>
        <v>Holacanthus passer</v>
      </c>
      <c r="O5050">
        <f t="shared" si="534"/>
        <v>1</v>
      </c>
      <c r="T5050">
        <v>1</v>
      </c>
      <c r="AJ5050">
        <f>VLOOKUP(M5050,spp!A:C,3,FALSE)</f>
        <v>2</v>
      </c>
      <c r="AK5050">
        <f>VLOOKUP(M5050,spp!A:D,4,FALSE)</f>
        <v>3</v>
      </c>
      <c r="AL5050">
        <f t="shared" si="536"/>
        <v>31250</v>
      </c>
      <c r="AM5050">
        <f t="shared" si="537"/>
        <v>781.25</v>
      </c>
      <c r="AN5050">
        <f t="shared" si="538"/>
        <v>7812.5</v>
      </c>
      <c r="AO5050">
        <f t="shared" si="539"/>
        <v>7.8125</v>
      </c>
      <c r="AP5050">
        <f t="shared" si="540"/>
        <v>0.02</v>
      </c>
      <c r="AQ5050">
        <f>VLOOKUP(M5050,spp!A:H,8,FALSE)</f>
        <v>2.6</v>
      </c>
      <c r="AR5050" t="str">
        <f>VLOOKUP(M5050,spp!A:K,10,FALSE)</f>
        <v>Herbívoro</v>
      </c>
      <c r="AS5050" t="str">
        <f>VLOOKUP(M5050,spp!A:L,12,FALSE)</f>
        <v>LC</v>
      </c>
    </row>
    <row r="5051" spans="1:45" x14ac:dyDescent="0.3">
      <c r="A5051">
        <v>43</v>
      </c>
      <c r="B5051" s="2" t="s">
        <v>1176</v>
      </c>
      <c r="C5051" s="2" t="s">
        <v>1177</v>
      </c>
      <c r="D5051" s="2" t="s">
        <v>1338</v>
      </c>
      <c r="E5051" s="2" t="s">
        <v>1437</v>
      </c>
      <c r="F5051">
        <v>1</v>
      </c>
      <c r="G5051" s="1">
        <v>41696</v>
      </c>
      <c r="H5051" s="61">
        <v>2014</v>
      </c>
      <c r="I5051" s="5" t="s">
        <v>1433</v>
      </c>
      <c r="J5051" s="1">
        <v>41763</v>
      </c>
      <c r="K5051" s="66">
        <v>11</v>
      </c>
      <c r="L5051" t="str">
        <f t="shared" si="535"/>
        <v>Profundo</v>
      </c>
      <c r="M5051" s="2" t="s">
        <v>1047</v>
      </c>
      <c r="N5051" t="str">
        <f>VLOOKUP(M5051,[2]spp!A:B,2,FALSE)</f>
        <v>Scarus rubroviolaceus</v>
      </c>
      <c r="O5051">
        <f t="shared" si="534"/>
        <v>1</v>
      </c>
      <c r="T5051">
        <v>1</v>
      </c>
      <c r="AJ5051">
        <f>VLOOKUP(M5051,spp!A:C,3,FALSE)</f>
        <v>1</v>
      </c>
      <c r="AK5051">
        <f>VLOOKUP(M5051,spp!A:D,4,FALSE)</f>
        <v>3.109</v>
      </c>
      <c r="AL5051">
        <f t="shared" si="536"/>
        <v>22191.951110203983</v>
      </c>
      <c r="AM5051">
        <f t="shared" si="537"/>
        <v>554.79877775509954</v>
      </c>
      <c r="AN5051">
        <f t="shared" si="538"/>
        <v>5547.9877775509958</v>
      </c>
      <c r="AO5051">
        <f t="shared" si="539"/>
        <v>5.547987777550996</v>
      </c>
      <c r="AP5051">
        <f t="shared" si="540"/>
        <v>0.02</v>
      </c>
      <c r="AQ5051">
        <f>VLOOKUP(M5051,spp!A:H,8,FALSE)</f>
        <v>2</v>
      </c>
      <c r="AR5051" t="str">
        <f>VLOOKUP(M5051,spp!A:K,10,FALSE)</f>
        <v>Herbívoro</v>
      </c>
      <c r="AS5051" t="str">
        <f>VLOOKUP(M5051,spp!A:L,12,FALSE)</f>
        <v>LC</v>
      </c>
    </row>
    <row r="5052" spans="1:45" x14ac:dyDescent="0.3">
      <c r="A5052">
        <v>43</v>
      </c>
      <c r="B5052" s="2" t="s">
        <v>1176</v>
      </c>
      <c r="C5052" s="2" t="s">
        <v>1177</v>
      </c>
      <c r="D5052" s="2" t="s">
        <v>1338</v>
      </c>
      <c r="E5052" s="2" t="s">
        <v>1437</v>
      </c>
      <c r="F5052">
        <v>1</v>
      </c>
      <c r="G5052" s="1">
        <v>41696</v>
      </c>
      <c r="H5052" s="61">
        <v>2014</v>
      </c>
      <c r="I5052" s="5" t="s">
        <v>1433</v>
      </c>
      <c r="J5052" s="1">
        <v>41763</v>
      </c>
      <c r="K5052" s="66">
        <v>11</v>
      </c>
      <c r="L5052" t="str">
        <f t="shared" si="535"/>
        <v>Profundo</v>
      </c>
      <c r="M5052" s="2" t="s">
        <v>1033</v>
      </c>
      <c r="N5052" t="str">
        <f>VLOOKUP(M5052,[2]spp!A:B,2,FALSE)</f>
        <v>Cephalopholis panamensis</v>
      </c>
      <c r="O5052">
        <f t="shared" si="534"/>
        <v>2</v>
      </c>
      <c r="S5052">
        <v>1</v>
      </c>
      <c r="T5052">
        <v>1</v>
      </c>
      <c r="AJ5052">
        <f>VLOOKUP(M5052,spp!A:C,3,FALSE)</f>
        <v>2</v>
      </c>
      <c r="AK5052">
        <f>VLOOKUP(M5052,spp!A:D,4,FALSE)</f>
        <v>3</v>
      </c>
      <c r="AL5052">
        <f t="shared" si="536"/>
        <v>41968.75</v>
      </c>
      <c r="AM5052">
        <f t="shared" si="537"/>
        <v>1049.21875</v>
      </c>
      <c r="AN5052">
        <f t="shared" si="538"/>
        <v>10492.1875</v>
      </c>
      <c r="AO5052">
        <f t="shared" si="539"/>
        <v>10.4921875</v>
      </c>
      <c r="AP5052">
        <f t="shared" si="540"/>
        <v>0.04</v>
      </c>
      <c r="AQ5052">
        <f>VLOOKUP(M5052,spp!A:H,8,FALSE)</f>
        <v>4</v>
      </c>
      <c r="AR5052" t="str">
        <f>VLOOKUP(M5052,spp!A:K,10,FALSE)</f>
        <v>Depredador Tope</v>
      </c>
      <c r="AS5052" t="str">
        <f>VLOOKUP(M5052,spp!A:L,12,FALSE)</f>
        <v>LC</v>
      </c>
    </row>
    <row r="5053" spans="1:45" x14ac:dyDescent="0.3">
      <c r="A5053">
        <v>43</v>
      </c>
      <c r="B5053" s="2" t="s">
        <v>1176</v>
      </c>
      <c r="C5053" s="2" t="s">
        <v>1177</v>
      </c>
      <c r="D5053" s="2" t="s">
        <v>1338</v>
      </c>
      <c r="E5053" s="2" t="s">
        <v>1437</v>
      </c>
      <c r="F5053">
        <v>1</v>
      </c>
      <c r="G5053" s="1">
        <v>41696</v>
      </c>
      <c r="H5053" s="61">
        <v>2014</v>
      </c>
      <c r="I5053" s="5" t="s">
        <v>1433</v>
      </c>
      <c r="J5053" s="1">
        <v>41763</v>
      </c>
      <c r="K5053" s="66">
        <v>11</v>
      </c>
      <c r="L5053" t="str">
        <f t="shared" si="535"/>
        <v>Profundo</v>
      </c>
      <c r="M5053" s="2" t="s">
        <v>1034</v>
      </c>
      <c r="N5053" t="str">
        <f>VLOOKUP(M5053,[2]spp!A:B,2,FALSE)</f>
        <v>Acanthurus nigricans</v>
      </c>
      <c r="O5053">
        <f t="shared" si="534"/>
        <v>1</v>
      </c>
      <c r="R5053">
        <v>1</v>
      </c>
      <c r="AJ5053">
        <f>VLOOKUP(M5053,spp!A:C,3,FALSE)</f>
        <v>6</v>
      </c>
      <c r="AK5053">
        <f>VLOOKUP(M5053,spp!A:D,4,FALSE)</f>
        <v>2.669</v>
      </c>
      <c r="AL5053">
        <f t="shared" si="536"/>
        <v>5079.3024638902671</v>
      </c>
      <c r="AM5053">
        <f t="shared" si="537"/>
        <v>126.98256159725668</v>
      </c>
      <c r="AN5053">
        <f t="shared" si="538"/>
        <v>1269.8256159725668</v>
      </c>
      <c r="AO5053">
        <f t="shared" si="539"/>
        <v>1.2698256159725667</v>
      </c>
      <c r="AP5053">
        <f t="shared" si="540"/>
        <v>0.02</v>
      </c>
      <c r="AQ5053">
        <f>VLOOKUP(M5053,spp!A:H,8,FALSE)</f>
        <v>2</v>
      </c>
      <c r="AR5053" t="str">
        <f>VLOOKUP(M5053,spp!A:K,10,FALSE)</f>
        <v>Herbívoro</v>
      </c>
      <c r="AS5053" t="str">
        <f>VLOOKUP(M5053,spp!A:L,12,FALSE)</f>
        <v>LC</v>
      </c>
    </row>
    <row r="5054" spans="1:45" x14ac:dyDescent="0.3">
      <c r="A5054">
        <v>43</v>
      </c>
      <c r="B5054" s="2" t="s">
        <v>1176</v>
      </c>
      <c r="C5054" s="2" t="s">
        <v>1177</v>
      </c>
      <c r="D5054" s="2" t="s">
        <v>1338</v>
      </c>
      <c r="E5054" s="2" t="s">
        <v>1437</v>
      </c>
      <c r="F5054">
        <v>1</v>
      </c>
      <c r="G5054" s="1">
        <v>41696</v>
      </c>
      <c r="H5054" s="61">
        <v>2014</v>
      </c>
      <c r="I5054" s="5" t="s">
        <v>1433</v>
      </c>
      <c r="J5054" s="1">
        <v>41763</v>
      </c>
      <c r="K5054" s="66">
        <v>11</v>
      </c>
      <c r="L5054" t="str">
        <f t="shared" si="535"/>
        <v>Profundo</v>
      </c>
      <c r="M5054" s="2" t="s">
        <v>1195</v>
      </c>
      <c r="N5054" t="str">
        <f>VLOOKUP(M5054,[2]spp!A:B,2,FALSE)</f>
        <v>Melichthys niger</v>
      </c>
      <c r="O5054">
        <f t="shared" si="534"/>
        <v>2</v>
      </c>
      <c r="T5054">
        <v>2</v>
      </c>
      <c r="AJ5054">
        <f>VLOOKUP(M5054,spp!A:C,3,FALSE)</f>
        <v>5</v>
      </c>
      <c r="AK5054">
        <f>VLOOKUP(M5054,spp!A:D,4,FALSE)</f>
        <v>3</v>
      </c>
      <c r="AL5054">
        <f t="shared" si="536"/>
        <v>156250</v>
      </c>
      <c r="AM5054">
        <f t="shared" si="537"/>
        <v>3906.25</v>
      </c>
      <c r="AN5054">
        <f t="shared" si="538"/>
        <v>39062.5</v>
      </c>
      <c r="AO5054">
        <f t="shared" si="539"/>
        <v>39.0625</v>
      </c>
      <c r="AP5054">
        <f t="shared" si="540"/>
        <v>0.04</v>
      </c>
      <c r="AQ5054">
        <f>VLOOKUP(M5054,spp!A:H,8,FALSE)</f>
        <v>2.4</v>
      </c>
      <c r="AR5054" t="str">
        <f>VLOOKUP(M5054,spp!A:K,10,FALSE)</f>
        <v>Herbívoro</v>
      </c>
      <c r="AS5054" t="str">
        <f>VLOOKUP(M5054,spp!A:L,12,FALSE)</f>
        <v>NE</v>
      </c>
    </row>
    <row r="5055" spans="1:45" x14ac:dyDescent="0.3">
      <c r="A5055">
        <v>43</v>
      </c>
      <c r="B5055" s="2" t="s">
        <v>1176</v>
      </c>
      <c r="C5055" s="2" t="s">
        <v>1177</v>
      </c>
      <c r="D5055" s="2" t="s">
        <v>1338</v>
      </c>
      <c r="E5055" s="2" t="s">
        <v>1437</v>
      </c>
      <c r="F5055">
        <v>1</v>
      </c>
      <c r="G5055" s="1">
        <v>41696</v>
      </c>
      <c r="H5055" s="61">
        <v>2014</v>
      </c>
      <c r="I5055" s="5" t="s">
        <v>1433</v>
      </c>
      <c r="J5055" s="1">
        <v>41763</v>
      </c>
      <c r="K5055" s="66">
        <v>11</v>
      </c>
      <c r="L5055" t="str">
        <f t="shared" si="535"/>
        <v>Profundo</v>
      </c>
      <c r="M5055" s="2" t="s">
        <v>1040</v>
      </c>
      <c r="N5055" t="str">
        <f>VLOOKUP(M5055,[2]spp!A:B,2,FALSE)</f>
        <v>Sufflamen verres</v>
      </c>
      <c r="O5055">
        <f t="shared" si="534"/>
        <v>1</v>
      </c>
      <c r="R5055">
        <v>1</v>
      </c>
      <c r="AJ5055">
        <f>VLOOKUP(M5055,spp!A:C,3,FALSE)</f>
        <v>2</v>
      </c>
      <c r="AK5055">
        <f>VLOOKUP(M5055,spp!A:D,4,FALSE)</f>
        <v>3</v>
      </c>
      <c r="AL5055">
        <f t="shared" si="536"/>
        <v>3906.25</v>
      </c>
      <c r="AM5055">
        <f t="shared" si="537"/>
        <v>97.65625</v>
      </c>
      <c r="AN5055">
        <f t="shared" si="538"/>
        <v>976.5625</v>
      </c>
      <c r="AO5055">
        <f t="shared" si="539"/>
        <v>0.9765625</v>
      </c>
      <c r="AP5055">
        <f t="shared" si="540"/>
        <v>0.02</v>
      </c>
      <c r="AQ5055">
        <f>VLOOKUP(M5055,spp!A:H,8,FALSE)</f>
        <v>3.3</v>
      </c>
      <c r="AR5055" t="str">
        <f>VLOOKUP(M5055,spp!A:K,10,FALSE)</f>
        <v>Depredador</v>
      </c>
      <c r="AS5055" t="str">
        <f>VLOOKUP(M5055,spp!A:L,12,FALSE)</f>
        <v>LC</v>
      </c>
    </row>
    <row r="5056" spans="1:45" x14ac:dyDescent="0.3">
      <c r="A5056">
        <v>43</v>
      </c>
      <c r="B5056" s="2" t="s">
        <v>1176</v>
      </c>
      <c r="C5056" s="2" t="s">
        <v>1177</v>
      </c>
      <c r="D5056" s="2" t="s">
        <v>1338</v>
      </c>
      <c r="E5056" s="2" t="s">
        <v>1437</v>
      </c>
      <c r="F5056">
        <v>1</v>
      </c>
      <c r="G5056" s="1">
        <v>41696</v>
      </c>
      <c r="H5056" s="61">
        <v>2014</v>
      </c>
      <c r="I5056" s="5" t="s">
        <v>1433</v>
      </c>
      <c r="J5056" s="1">
        <v>41763</v>
      </c>
      <c r="K5056" s="66">
        <v>11</v>
      </c>
      <c r="L5056" t="str">
        <f t="shared" si="535"/>
        <v>Profundo</v>
      </c>
      <c r="M5056" s="2" t="s">
        <v>1145</v>
      </c>
      <c r="N5056" t="str">
        <f>VLOOKUP(M5056,[2]spp!A:B,2,FALSE)</f>
        <v>Ctenochaetus marginatus</v>
      </c>
      <c r="O5056">
        <f t="shared" si="534"/>
        <v>2</v>
      </c>
      <c r="T5056">
        <v>2</v>
      </c>
      <c r="AJ5056">
        <f>VLOOKUP(M5056,spp!A:C,3,FALSE)</f>
        <v>0.297619048</v>
      </c>
      <c r="AK5056">
        <f>VLOOKUP(M5056,spp!A:D,4,FALSE)</f>
        <v>3</v>
      </c>
      <c r="AL5056">
        <f t="shared" si="536"/>
        <v>9300.5952500000003</v>
      </c>
      <c r="AM5056">
        <f t="shared" si="537"/>
        <v>232.51488125</v>
      </c>
      <c r="AN5056">
        <f t="shared" si="538"/>
        <v>2325.1488125000001</v>
      </c>
      <c r="AO5056">
        <f t="shared" si="539"/>
        <v>2.3251488125000002</v>
      </c>
      <c r="AP5056">
        <f t="shared" si="540"/>
        <v>0.04</v>
      </c>
      <c r="AQ5056">
        <f>VLOOKUP(M5056,spp!A:H,8,FALSE)</f>
        <v>2</v>
      </c>
      <c r="AR5056" t="str">
        <f>VLOOKUP(M5056,spp!A:K,10,FALSE)</f>
        <v>Herbívoro</v>
      </c>
      <c r="AS5056" t="str">
        <f>VLOOKUP(M5056,spp!A:L,12,FALSE)</f>
        <v>LC</v>
      </c>
    </row>
    <row r="5057" spans="1:45" x14ac:dyDescent="0.3">
      <c r="A5057">
        <v>43</v>
      </c>
      <c r="B5057" s="2" t="s">
        <v>1176</v>
      </c>
      <c r="C5057" s="2" t="s">
        <v>1177</v>
      </c>
      <c r="D5057" s="2" t="s">
        <v>1338</v>
      </c>
      <c r="E5057" s="2" t="s">
        <v>1437</v>
      </c>
      <c r="F5057">
        <v>1</v>
      </c>
      <c r="G5057" s="1">
        <v>41696</v>
      </c>
      <c r="H5057" s="61">
        <v>2014</v>
      </c>
      <c r="I5057" s="5" t="s">
        <v>1433</v>
      </c>
      <c r="J5057" s="1">
        <v>41763</v>
      </c>
      <c r="K5057" s="66">
        <v>11</v>
      </c>
      <c r="L5057" t="str">
        <f t="shared" si="535"/>
        <v>Profundo</v>
      </c>
      <c r="M5057" s="2" t="s">
        <v>1062</v>
      </c>
      <c r="N5057" t="str">
        <f>VLOOKUP(M5057,[2]spp!A:B,2,FALSE)</f>
        <v>Paranthias colonus</v>
      </c>
      <c r="O5057">
        <f t="shared" si="534"/>
        <v>1</v>
      </c>
      <c r="S5057">
        <v>1</v>
      </c>
      <c r="AJ5057">
        <f>VLOOKUP(M5057,spp!A:C,3,FALSE)</f>
        <v>1.485E-2</v>
      </c>
      <c r="AK5057">
        <f>VLOOKUP(M5057,spp!A:D,4,FALSE)</f>
        <v>2</v>
      </c>
      <c r="AL5057">
        <f t="shared" si="536"/>
        <v>4.5478125</v>
      </c>
      <c r="AM5057">
        <f t="shared" si="537"/>
        <v>0.11369531250000001</v>
      </c>
      <c r="AN5057">
        <f t="shared" si="538"/>
        <v>1.136953125</v>
      </c>
      <c r="AO5057">
        <f t="shared" si="539"/>
        <v>1.1369531249999999E-3</v>
      </c>
      <c r="AP5057">
        <f t="shared" si="540"/>
        <v>0.02</v>
      </c>
      <c r="AQ5057">
        <f>VLOOKUP(M5057,spp!A:H,8,FALSE)</f>
        <v>3.8</v>
      </c>
      <c r="AR5057" t="str">
        <f>VLOOKUP(M5057,spp!A:K,10,FALSE)</f>
        <v>Planctívoro</v>
      </c>
      <c r="AS5057" t="str">
        <f>VLOOKUP(M5057,spp!A:L,12,FALSE)</f>
        <v>LC</v>
      </c>
    </row>
    <row r="5058" spans="1:45" x14ac:dyDescent="0.3">
      <c r="A5058">
        <v>43</v>
      </c>
      <c r="B5058" s="2" t="s">
        <v>1176</v>
      </c>
      <c r="C5058" s="2" t="s">
        <v>1177</v>
      </c>
      <c r="D5058" s="2" t="s">
        <v>1338</v>
      </c>
      <c r="E5058" s="2" t="s">
        <v>1437</v>
      </c>
      <c r="F5058">
        <v>1</v>
      </c>
      <c r="G5058" s="1">
        <v>41696</v>
      </c>
      <c r="H5058" s="61">
        <v>2014</v>
      </c>
      <c r="I5058" s="5" t="s">
        <v>1433</v>
      </c>
      <c r="J5058" s="1">
        <v>41763</v>
      </c>
      <c r="K5058" s="66">
        <v>11</v>
      </c>
      <c r="L5058" t="str">
        <f t="shared" si="535"/>
        <v>Profundo</v>
      </c>
      <c r="M5058" s="2" t="s">
        <v>1064</v>
      </c>
      <c r="N5058" t="str">
        <f>VLOOKUP(M5058,[2]spp!A:B,2,FALSE)</f>
        <v>Zanclus cornutus</v>
      </c>
      <c r="O5058">
        <f t="shared" si="534"/>
        <v>1</v>
      </c>
      <c r="R5058">
        <v>1</v>
      </c>
      <c r="AJ5058">
        <f>VLOOKUP(M5058,spp!A:C,3,FALSE)</f>
        <v>1.47E-2</v>
      </c>
      <c r="AK5058">
        <f>VLOOKUP(M5058,spp!A:D,4,FALSE)</f>
        <v>3</v>
      </c>
      <c r="AL5058">
        <f t="shared" si="536"/>
        <v>28.7109375</v>
      </c>
      <c r="AM5058">
        <f t="shared" si="537"/>
        <v>0.7177734375</v>
      </c>
      <c r="AN5058">
        <f t="shared" si="538"/>
        <v>7.177734375</v>
      </c>
      <c r="AO5058">
        <f t="shared" si="539"/>
        <v>7.1777343749999997E-3</v>
      </c>
      <c r="AP5058">
        <f t="shared" si="540"/>
        <v>0.02</v>
      </c>
      <c r="AQ5058">
        <f>VLOOKUP(M5058,spp!A:H,8,FALSE)</f>
        <v>2.9</v>
      </c>
      <c r="AR5058" t="str">
        <f>VLOOKUP(M5058,spp!A:K,10,FALSE)</f>
        <v>Herbívoro</v>
      </c>
      <c r="AS5058" t="str">
        <f>VLOOKUP(M5058,spp!A:L,12,FALSE)</f>
        <v>NE</v>
      </c>
    </row>
    <row r="5059" spans="1:45" x14ac:dyDescent="0.3">
      <c r="A5059">
        <v>43</v>
      </c>
      <c r="B5059" s="2" t="s">
        <v>1176</v>
      </c>
      <c r="C5059" s="2" t="s">
        <v>1177</v>
      </c>
      <c r="D5059" s="2" t="s">
        <v>1338</v>
      </c>
      <c r="E5059" s="2" t="s">
        <v>1437</v>
      </c>
      <c r="F5059">
        <v>1</v>
      </c>
      <c r="G5059" s="1">
        <v>41696</v>
      </c>
      <c r="H5059" s="61">
        <v>2014</v>
      </c>
      <c r="I5059" s="5" t="s">
        <v>1433</v>
      </c>
      <c r="J5059" s="1">
        <v>41763</v>
      </c>
      <c r="K5059" s="66">
        <v>11</v>
      </c>
      <c r="L5059" t="str">
        <f t="shared" si="535"/>
        <v>Profundo</v>
      </c>
      <c r="M5059" s="2" t="s">
        <v>1056</v>
      </c>
      <c r="N5059" t="str">
        <f>VLOOKUP(M5059,[2]spp!A:B,2,FALSE)</f>
        <v>Canthigaster punctatissima</v>
      </c>
      <c r="O5059">
        <f t="shared" si="534"/>
        <v>1</v>
      </c>
      <c r="Q5059">
        <v>1</v>
      </c>
      <c r="AJ5059">
        <f>VLOOKUP(M5059,spp!A:C,3,FALSE)</f>
        <v>1</v>
      </c>
      <c r="AK5059">
        <f>VLOOKUP(M5059,spp!A:D,4,FALSE)</f>
        <v>2</v>
      </c>
      <c r="AL5059">
        <f t="shared" si="536"/>
        <v>56.25</v>
      </c>
      <c r="AM5059">
        <f t="shared" si="537"/>
        <v>1.40625</v>
      </c>
      <c r="AN5059">
        <f t="shared" si="538"/>
        <v>14.0625</v>
      </c>
      <c r="AO5059">
        <f t="shared" si="539"/>
        <v>1.40625E-2</v>
      </c>
      <c r="AP5059">
        <f t="shared" si="540"/>
        <v>0.02</v>
      </c>
      <c r="AQ5059">
        <f>VLOOKUP(M5059,spp!A:H,8,FALSE)</f>
        <v>3</v>
      </c>
      <c r="AR5059" t="str">
        <f>VLOOKUP(M5059,spp!A:K,10,FALSE)</f>
        <v>Depredador</v>
      </c>
      <c r="AS5059" t="str">
        <f>VLOOKUP(M5059,spp!A:L,12,FALSE)</f>
        <v>LC</v>
      </c>
    </row>
    <row r="5060" spans="1:45" x14ac:dyDescent="0.3">
      <c r="A5060">
        <v>43</v>
      </c>
      <c r="B5060" s="2" t="s">
        <v>1176</v>
      </c>
      <c r="C5060" s="2" t="s">
        <v>1177</v>
      </c>
      <c r="D5060" s="2" t="s">
        <v>1338</v>
      </c>
      <c r="E5060" s="2" t="s">
        <v>1437</v>
      </c>
      <c r="F5060">
        <v>1</v>
      </c>
      <c r="G5060" s="1">
        <v>41696</v>
      </c>
      <c r="H5060" s="61">
        <v>2014</v>
      </c>
      <c r="I5060" s="5" t="s">
        <v>1433</v>
      </c>
      <c r="J5060" s="1">
        <v>41763</v>
      </c>
      <c r="K5060" s="66">
        <v>11</v>
      </c>
      <c r="L5060" t="str">
        <f t="shared" si="535"/>
        <v>Profundo</v>
      </c>
      <c r="M5060" s="2" t="s">
        <v>1200</v>
      </c>
      <c r="N5060" t="str">
        <f>VLOOKUP(M5060,[2]spp!A:B,2,FALSE)</f>
        <v>Thalassoma grammaticum</v>
      </c>
      <c r="O5060">
        <f t="shared" si="534"/>
        <v>1</v>
      </c>
      <c r="Q5060">
        <v>1</v>
      </c>
      <c r="AJ5060">
        <f>VLOOKUP(M5060,spp!A:C,3,FALSE)</f>
        <v>1</v>
      </c>
      <c r="AK5060">
        <f>VLOOKUP(M5060,spp!A:D,4,FALSE)</f>
        <v>2.9718</v>
      </c>
      <c r="AL5060">
        <f t="shared" si="536"/>
        <v>398.57225388911996</v>
      </c>
      <c r="AM5060">
        <f t="shared" si="537"/>
        <v>9.9643063472279998</v>
      </c>
      <c r="AN5060">
        <f t="shared" si="538"/>
        <v>99.643063472280005</v>
      </c>
      <c r="AO5060">
        <f t="shared" si="539"/>
        <v>9.9643063472280011E-2</v>
      </c>
      <c r="AP5060">
        <f t="shared" si="540"/>
        <v>0.02</v>
      </c>
      <c r="AQ5060">
        <f>VLOOKUP(M5060,spp!A:H,8,FALSE)</f>
        <v>3.5</v>
      </c>
      <c r="AR5060" t="str">
        <f>VLOOKUP(M5060,spp!A:K,10,FALSE)</f>
        <v>Depredador</v>
      </c>
      <c r="AS5060" t="str">
        <f>VLOOKUP(M5060,spp!A:L,12,FALSE)</f>
        <v>LC</v>
      </c>
    </row>
    <row r="5061" spans="1:45" x14ac:dyDescent="0.3">
      <c r="A5061">
        <v>43</v>
      </c>
      <c r="B5061" s="2" t="s">
        <v>1176</v>
      </c>
      <c r="C5061" s="2" t="s">
        <v>1177</v>
      </c>
      <c r="D5061" s="2" t="s">
        <v>1338</v>
      </c>
      <c r="E5061" s="2" t="s">
        <v>1437</v>
      </c>
      <c r="F5061">
        <v>1</v>
      </c>
      <c r="G5061" s="1">
        <v>41696</v>
      </c>
      <c r="H5061" s="61">
        <v>2014</v>
      </c>
      <c r="I5061" s="5" t="s">
        <v>1433</v>
      </c>
      <c r="J5061" s="1">
        <v>41763</v>
      </c>
      <c r="K5061" s="66">
        <v>11</v>
      </c>
      <c r="L5061" t="str">
        <f t="shared" si="535"/>
        <v>Profundo</v>
      </c>
      <c r="M5061" s="2" t="s">
        <v>1046</v>
      </c>
      <c r="N5061" t="str">
        <f>VLOOKUP(M5061,[2]spp!A:B,2,FALSE)</f>
        <v>Arothron meleagris</v>
      </c>
      <c r="O5061">
        <f t="shared" si="534"/>
        <v>1</v>
      </c>
      <c r="R5061">
        <v>1</v>
      </c>
      <c r="AJ5061">
        <f>VLOOKUP(M5061,spp!A:C,3,FALSE)</f>
        <v>3</v>
      </c>
      <c r="AK5061">
        <f>VLOOKUP(M5061,spp!A:D,4,FALSE)</f>
        <v>2</v>
      </c>
      <c r="AL5061">
        <f t="shared" si="536"/>
        <v>468.75</v>
      </c>
      <c r="AM5061">
        <f t="shared" si="537"/>
        <v>11.71875</v>
      </c>
      <c r="AN5061">
        <f t="shared" si="538"/>
        <v>117.1875</v>
      </c>
      <c r="AO5061">
        <f t="shared" si="539"/>
        <v>0.1171875</v>
      </c>
      <c r="AP5061">
        <f t="shared" si="540"/>
        <v>0.02</v>
      </c>
      <c r="AQ5061">
        <f>VLOOKUP(M5061,spp!A:H,8,FALSE)</f>
        <v>3.4</v>
      </c>
      <c r="AR5061" t="str">
        <f>VLOOKUP(M5061,spp!A:K,10,FALSE)</f>
        <v>Depredador</v>
      </c>
      <c r="AS5061" t="str">
        <f>VLOOKUP(M5061,spp!A:L,12,FALSE)</f>
        <v>NE</v>
      </c>
    </row>
    <row r="5062" spans="1:45" x14ac:dyDescent="0.3">
      <c r="A5062">
        <v>43</v>
      </c>
      <c r="B5062" s="2" t="s">
        <v>1176</v>
      </c>
      <c r="C5062" s="2" t="s">
        <v>1177</v>
      </c>
      <c r="D5062" s="2" t="s">
        <v>1338</v>
      </c>
      <c r="E5062" s="2" t="s">
        <v>1437</v>
      </c>
      <c r="F5062">
        <v>2</v>
      </c>
      <c r="G5062" s="1">
        <v>41696</v>
      </c>
      <c r="H5062" s="61">
        <v>2014</v>
      </c>
      <c r="I5062" s="5" t="s">
        <v>1433</v>
      </c>
      <c r="J5062" s="1">
        <v>41763</v>
      </c>
      <c r="K5062" s="66">
        <v>11</v>
      </c>
      <c r="L5062" t="str">
        <f t="shared" si="535"/>
        <v>Profundo</v>
      </c>
      <c r="M5062" s="2" t="s">
        <v>1047</v>
      </c>
      <c r="N5062" t="str">
        <f>VLOOKUP(M5062,[2]spp!A:B,2,FALSE)</f>
        <v>Scarus rubroviolaceus</v>
      </c>
      <c r="O5062">
        <f t="shared" si="534"/>
        <v>1</v>
      </c>
      <c r="V5062">
        <v>1</v>
      </c>
      <c r="AJ5062">
        <f>VLOOKUP(M5062,spp!A:C,3,FALSE)</f>
        <v>1</v>
      </c>
      <c r="AK5062">
        <f>VLOOKUP(M5062,spp!A:D,4,FALSE)</f>
        <v>3.109</v>
      </c>
      <c r="AL5062">
        <f t="shared" si="536"/>
        <v>137986.8515112348</v>
      </c>
      <c r="AM5062">
        <f t="shared" si="537"/>
        <v>3449.67128778087</v>
      </c>
      <c r="AN5062">
        <f t="shared" si="538"/>
        <v>34496.712877808699</v>
      </c>
      <c r="AO5062">
        <f t="shared" si="539"/>
        <v>34.496712877808697</v>
      </c>
      <c r="AP5062">
        <f t="shared" si="540"/>
        <v>0.02</v>
      </c>
      <c r="AQ5062">
        <f>VLOOKUP(M5062,spp!A:H,8,FALSE)</f>
        <v>2</v>
      </c>
      <c r="AR5062" t="str">
        <f>VLOOKUP(M5062,spp!A:K,10,FALSE)</f>
        <v>Herbívoro</v>
      </c>
      <c r="AS5062" t="str">
        <f>VLOOKUP(M5062,spp!A:L,12,FALSE)</f>
        <v>LC</v>
      </c>
    </row>
    <row r="5063" spans="1:45" x14ac:dyDescent="0.3">
      <c r="A5063">
        <v>43</v>
      </c>
      <c r="B5063" s="2" t="s">
        <v>1176</v>
      </c>
      <c r="C5063" s="2" t="s">
        <v>1177</v>
      </c>
      <c r="D5063" s="2" t="s">
        <v>1338</v>
      </c>
      <c r="E5063" s="2" t="s">
        <v>1437</v>
      </c>
      <c r="F5063">
        <v>2</v>
      </c>
      <c r="G5063" s="1">
        <v>41696</v>
      </c>
      <c r="H5063" s="61">
        <v>2014</v>
      </c>
      <c r="I5063" s="5" t="s">
        <v>1433</v>
      </c>
      <c r="J5063" s="1">
        <v>41763</v>
      </c>
      <c r="K5063" s="66">
        <v>11</v>
      </c>
      <c r="L5063" t="str">
        <f t="shared" si="535"/>
        <v>Profundo</v>
      </c>
      <c r="M5063" s="2" t="s">
        <v>1062</v>
      </c>
      <c r="N5063" t="str">
        <f>VLOOKUP(M5063,[2]spp!A:B,2,FALSE)</f>
        <v>Paranthias colonus</v>
      </c>
      <c r="O5063">
        <f t="shared" si="534"/>
        <v>67</v>
      </c>
      <c r="S5063">
        <v>2</v>
      </c>
      <c r="T5063">
        <v>50</v>
      </c>
      <c r="U5063">
        <v>15</v>
      </c>
      <c r="AJ5063">
        <f>VLOOKUP(M5063,spp!A:C,3,FALSE)</f>
        <v>1.485E-2</v>
      </c>
      <c r="AK5063">
        <f>VLOOKUP(M5063,spp!A:D,4,FALSE)</f>
        <v>2</v>
      </c>
      <c r="AL5063">
        <f t="shared" si="536"/>
        <v>746.02687500000002</v>
      </c>
      <c r="AM5063">
        <f t="shared" si="537"/>
        <v>18.650671875</v>
      </c>
      <c r="AN5063">
        <f t="shared" si="538"/>
        <v>186.50671875</v>
      </c>
      <c r="AO5063">
        <f t="shared" si="539"/>
        <v>0.18650671874999999</v>
      </c>
      <c r="AP5063">
        <f t="shared" si="540"/>
        <v>1.34</v>
      </c>
      <c r="AQ5063">
        <f>VLOOKUP(M5063,spp!A:H,8,FALSE)</f>
        <v>3.8</v>
      </c>
      <c r="AR5063" t="str">
        <f>VLOOKUP(M5063,spp!A:K,10,FALSE)</f>
        <v>Planctívoro</v>
      </c>
      <c r="AS5063" t="str">
        <f>VLOOKUP(M5063,spp!A:L,12,FALSE)</f>
        <v>LC</v>
      </c>
    </row>
    <row r="5064" spans="1:45" x14ac:dyDescent="0.3">
      <c r="A5064">
        <v>43</v>
      </c>
      <c r="B5064" s="2" t="s">
        <v>1176</v>
      </c>
      <c r="C5064" s="2" t="s">
        <v>1177</v>
      </c>
      <c r="D5064" s="2" t="s">
        <v>1338</v>
      </c>
      <c r="E5064" s="2" t="s">
        <v>1437</v>
      </c>
      <c r="F5064">
        <v>2</v>
      </c>
      <c r="G5064" s="1">
        <v>41696</v>
      </c>
      <c r="H5064" s="61">
        <v>2014</v>
      </c>
      <c r="I5064" s="5" t="s">
        <v>1433</v>
      </c>
      <c r="J5064" s="1">
        <v>41763</v>
      </c>
      <c r="K5064" s="66">
        <v>11</v>
      </c>
      <c r="L5064" t="str">
        <f t="shared" si="535"/>
        <v>Profundo</v>
      </c>
      <c r="M5064" s="2" t="s">
        <v>1068</v>
      </c>
      <c r="N5064" t="str">
        <f>VLOOKUP(M5064,[2]spp!A:B,2,FALSE)</f>
        <v>Myripristis berndti</v>
      </c>
      <c r="O5064">
        <f t="shared" si="534"/>
        <v>2</v>
      </c>
      <c r="Q5064">
        <v>1</v>
      </c>
      <c r="S5064">
        <v>1</v>
      </c>
      <c r="AJ5064">
        <f>VLOOKUP(M5064,spp!A:C,3,FALSE)</f>
        <v>2.4E-2</v>
      </c>
      <c r="AK5064">
        <f>VLOOKUP(M5064,spp!A:D,4,FALSE)</f>
        <v>3.02</v>
      </c>
      <c r="AL5064">
        <f t="shared" si="536"/>
        <v>146.74418602871316</v>
      </c>
      <c r="AM5064">
        <f t="shared" si="537"/>
        <v>3.6686046507178292</v>
      </c>
      <c r="AN5064">
        <f t="shared" si="538"/>
        <v>36.68604650717829</v>
      </c>
      <c r="AO5064">
        <f t="shared" si="539"/>
        <v>3.6686046507178292E-2</v>
      </c>
      <c r="AP5064">
        <f t="shared" si="540"/>
        <v>0.04</v>
      </c>
      <c r="AQ5064">
        <f>VLOOKUP(M5064,spp!A:H,8,FALSE)</f>
        <v>3.7</v>
      </c>
      <c r="AR5064" t="str">
        <f>VLOOKUP(M5064,spp!A:K,10,FALSE)</f>
        <v>Planctívoro</v>
      </c>
      <c r="AS5064" t="str">
        <f>VLOOKUP(M5064,spp!A:L,12,FALSE)</f>
        <v>NE</v>
      </c>
    </row>
    <row r="5065" spans="1:45" x14ac:dyDescent="0.3">
      <c r="A5065">
        <v>43</v>
      </c>
      <c r="B5065" s="2" t="s">
        <v>1176</v>
      </c>
      <c r="C5065" s="2" t="s">
        <v>1177</v>
      </c>
      <c r="D5065" s="2" t="s">
        <v>1338</v>
      </c>
      <c r="E5065" s="2" t="s">
        <v>1437</v>
      </c>
      <c r="F5065">
        <v>2</v>
      </c>
      <c r="G5065" s="1">
        <v>41696</v>
      </c>
      <c r="H5065" s="61">
        <v>2014</v>
      </c>
      <c r="I5065" s="5" t="s">
        <v>1433</v>
      </c>
      <c r="J5065" s="1">
        <v>41763</v>
      </c>
      <c r="K5065" s="66">
        <v>11</v>
      </c>
      <c r="L5065" t="str">
        <f t="shared" si="535"/>
        <v>Profundo</v>
      </c>
      <c r="M5065" s="2" t="s">
        <v>1028</v>
      </c>
      <c r="N5065" t="str">
        <f>VLOOKUP(M5065,[2]spp!A:B,2,FALSE)</f>
        <v>Thalassoma lucasanum</v>
      </c>
      <c r="O5065">
        <f t="shared" si="534"/>
        <v>50</v>
      </c>
      <c r="P5065">
        <v>50</v>
      </c>
      <c r="AJ5065">
        <f>VLOOKUP(M5065,spp!A:C,3,FALSE)</f>
        <v>1.261E-2</v>
      </c>
      <c r="AK5065">
        <f>VLOOKUP(M5065,spp!A:D,4,FALSE)</f>
        <v>2</v>
      </c>
      <c r="AL5065">
        <f t="shared" si="536"/>
        <v>3.9406249999999998</v>
      </c>
      <c r="AM5065">
        <f t="shared" si="537"/>
        <v>9.8515624999999996E-2</v>
      </c>
      <c r="AN5065">
        <f t="shared" si="538"/>
        <v>0.98515624999999996</v>
      </c>
      <c r="AO5065">
        <f t="shared" si="539"/>
        <v>9.8515624999999992E-4</v>
      </c>
      <c r="AP5065">
        <f t="shared" si="540"/>
        <v>1</v>
      </c>
      <c r="AQ5065">
        <f>VLOOKUP(M5065,spp!A:H,8,FALSE)</f>
        <v>3.5</v>
      </c>
      <c r="AR5065" t="str">
        <f>VLOOKUP(M5065,spp!A:K,10,FALSE)</f>
        <v>Depredador</v>
      </c>
      <c r="AS5065" t="str">
        <f>VLOOKUP(M5065,spp!A:L,12,FALSE)</f>
        <v>LC</v>
      </c>
    </row>
    <row r="5066" spans="1:45" x14ac:dyDescent="0.3">
      <c r="A5066">
        <v>43</v>
      </c>
      <c r="B5066" s="2" t="s">
        <v>1176</v>
      </c>
      <c r="C5066" s="2" t="s">
        <v>1177</v>
      </c>
      <c r="D5066" s="2" t="s">
        <v>1338</v>
      </c>
      <c r="E5066" s="2" t="s">
        <v>1437</v>
      </c>
      <c r="F5066">
        <v>2</v>
      </c>
      <c r="G5066" s="1">
        <v>41696</v>
      </c>
      <c r="H5066" s="61">
        <v>2014</v>
      </c>
      <c r="I5066" s="5" t="s">
        <v>1433</v>
      </c>
      <c r="J5066" s="1">
        <v>41763</v>
      </c>
      <c r="K5066" s="66">
        <v>11</v>
      </c>
      <c r="L5066" t="str">
        <f t="shared" si="535"/>
        <v>Profundo</v>
      </c>
      <c r="M5066" s="2" t="s">
        <v>1194</v>
      </c>
      <c r="N5066" t="str">
        <f>VLOOKUP(M5066,[2]spp!A:B,2,FALSE)</f>
        <v>Stegastes arcifrons</v>
      </c>
      <c r="O5066">
        <f t="shared" si="534"/>
        <v>14</v>
      </c>
      <c r="Q5066">
        <v>2</v>
      </c>
      <c r="S5066">
        <v>12</v>
      </c>
      <c r="AJ5066">
        <f>VLOOKUP(M5066,spp!A:C,3,FALSE)</f>
        <v>3.49E-2</v>
      </c>
      <c r="AK5066">
        <f>VLOOKUP(M5066,spp!A:D,4,FALSE)</f>
        <v>2</v>
      </c>
      <c r="AL5066">
        <f t="shared" si="536"/>
        <v>132.18375</v>
      </c>
      <c r="AM5066">
        <f t="shared" si="537"/>
        <v>3.30459375</v>
      </c>
      <c r="AN5066">
        <f t="shared" si="538"/>
        <v>33.045937500000001</v>
      </c>
      <c r="AO5066">
        <f t="shared" si="539"/>
        <v>3.3045937500000004E-2</v>
      </c>
      <c r="AP5066">
        <f t="shared" si="540"/>
        <v>0.28000000000000003</v>
      </c>
      <c r="AQ5066">
        <f>VLOOKUP(M5066,spp!A:H,8,FALSE)</f>
        <v>2.97</v>
      </c>
      <c r="AR5066" t="str">
        <f>VLOOKUP(M5066,spp!A:K,10,FALSE)</f>
        <v>Herbívoro</v>
      </c>
      <c r="AS5066" t="str">
        <f>VLOOKUP(M5066,spp!A:L,12,FALSE)</f>
        <v>LC</v>
      </c>
    </row>
    <row r="5067" spans="1:45" x14ac:dyDescent="0.3">
      <c r="A5067">
        <v>43</v>
      </c>
      <c r="B5067" s="2" t="s">
        <v>1176</v>
      </c>
      <c r="C5067" s="2" t="s">
        <v>1177</v>
      </c>
      <c r="D5067" s="2" t="s">
        <v>1338</v>
      </c>
      <c r="E5067" s="2" t="s">
        <v>1437</v>
      </c>
      <c r="F5067">
        <v>2</v>
      </c>
      <c r="G5067" s="1">
        <v>41696</v>
      </c>
      <c r="H5067" s="61">
        <v>2014</v>
      </c>
      <c r="I5067" s="5" t="s">
        <v>1433</v>
      </c>
      <c r="J5067" s="1">
        <v>41763</v>
      </c>
      <c r="K5067" s="66">
        <v>11</v>
      </c>
      <c r="L5067" t="str">
        <f t="shared" si="535"/>
        <v>Profundo</v>
      </c>
      <c r="M5067" s="2" t="s">
        <v>1038</v>
      </c>
      <c r="N5067" t="str">
        <f>VLOOKUP(M5067,[2]spp!A:B,2,FALSE)</f>
        <v>Holacanthus passer</v>
      </c>
      <c r="O5067">
        <f t="shared" si="534"/>
        <v>2</v>
      </c>
      <c r="R5067">
        <v>2</v>
      </c>
      <c r="AJ5067">
        <f>VLOOKUP(M5067,spp!A:C,3,FALSE)</f>
        <v>2</v>
      </c>
      <c r="AK5067">
        <f>VLOOKUP(M5067,spp!A:D,4,FALSE)</f>
        <v>3</v>
      </c>
      <c r="AL5067">
        <f t="shared" si="536"/>
        <v>7812.5</v>
      </c>
      <c r="AM5067">
        <f t="shared" si="537"/>
        <v>195.3125</v>
      </c>
      <c r="AN5067">
        <f t="shared" si="538"/>
        <v>1953.125</v>
      </c>
      <c r="AO5067">
        <f t="shared" si="539"/>
        <v>1.953125</v>
      </c>
      <c r="AP5067">
        <f t="shared" si="540"/>
        <v>0.04</v>
      </c>
      <c r="AQ5067">
        <f>VLOOKUP(M5067,spp!A:H,8,FALSE)</f>
        <v>2.6</v>
      </c>
      <c r="AR5067" t="str">
        <f>VLOOKUP(M5067,spp!A:K,10,FALSE)</f>
        <v>Herbívoro</v>
      </c>
      <c r="AS5067" t="str">
        <f>VLOOKUP(M5067,spp!A:L,12,FALSE)</f>
        <v>LC</v>
      </c>
    </row>
    <row r="5068" spans="1:45" x14ac:dyDescent="0.3">
      <c r="A5068">
        <v>43</v>
      </c>
      <c r="B5068" s="2" t="s">
        <v>1176</v>
      </c>
      <c r="C5068" s="2" t="s">
        <v>1177</v>
      </c>
      <c r="D5068" s="2" t="s">
        <v>1338</v>
      </c>
      <c r="E5068" s="2" t="s">
        <v>1437</v>
      </c>
      <c r="F5068">
        <v>2</v>
      </c>
      <c r="G5068" s="1">
        <v>41696</v>
      </c>
      <c r="H5068" s="61">
        <v>2014</v>
      </c>
      <c r="I5068" s="5" t="s">
        <v>1433</v>
      </c>
      <c r="J5068" s="1">
        <v>41763</v>
      </c>
      <c r="K5068" s="66">
        <v>11</v>
      </c>
      <c r="L5068" t="str">
        <f t="shared" si="535"/>
        <v>Profundo</v>
      </c>
      <c r="M5068" s="2" t="s">
        <v>1145</v>
      </c>
      <c r="N5068" t="str">
        <f>VLOOKUP(M5068,[2]spp!A:B,2,FALSE)</f>
        <v>Ctenochaetus marginatus</v>
      </c>
      <c r="O5068">
        <f t="shared" si="534"/>
        <v>1</v>
      </c>
      <c r="S5068">
        <v>1</v>
      </c>
      <c r="AJ5068">
        <f>VLOOKUP(M5068,spp!A:C,3,FALSE)</f>
        <v>0.297619048</v>
      </c>
      <c r="AK5068">
        <f>VLOOKUP(M5068,spp!A:D,4,FALSE)</f>
        <v>3</v>
      </c>
      <c r="AL5068">
        <f t="shared" si="536"/>
        <v>1595.0520853749999</v>
      </c>
      <c r="AM5068">
        <f t="shared" si="537"/>
        <v>39.876302134374995</v>
      </c>
      <c r="AN5068">
        <f t="shared" si="538"/>
        <v>398.76302134374998</v>
      </c>
      <c r="AO5068">
        <f t="shared" si="539"/>
        <v>0.39876302134374997</v>
      </c>
      <c r="AP5068">
        <f t="shared" si="540"/>
        <v>0.02</v>
      </c>
      <c r="AQ5068">
        <f>VLOOKUP(M5068,spp!A:H,8,FALSE)</f>
        <v>2</v>
      </c>
      <c r="AR5068" t="str">
        <f>VLOOKUP(M5068,spp!A:K,10,FALSE)</f>
        <v>Herbívoro</v>
      </c>
      <c r="AS5068" t="str">
        <f>VLOOKUP(M5068,spp!A:L,12,FALSE)</f>
        <v>LC</v>
      </c>
    </row>
    <row r="5069" spans="1:45" x14ac:dyDescent="0.3">
      <c r="A5069">
        <v>43</v>
      </c>
      <c r="B5069" s="2" t="s">
        <v>1176</v>
      </c>
      <c r="C5069" s="2" t="s">
        <v>1177</v>
      </c>
      <c r="D5069" s="2" t="s">
        <v>1338</v>
      </c>
      <c r="E5069" s="2" t="s">
        <v>1437</v>
      </c>
      <c r="F5069">
        <v>2</v>
      </c>
      <c r="G5069" s="1">
        <v>41696</v>
      </c>
      <c r="H5069" s="61">
        <v>2014</v>
      </c>
      <c r="I5069" s="5" t="s">
        <v>1433</v>
      </c>
      <c r="J5069" s="1">
        <v>41763</v>
      </c>
      <c r="K5069" s="66">
        <v>11</v>
      </c>
      <c r="L5069" t="str">
        <f t="shared" si="535"/>
        <v>Profundo</v>
      </c>
      <c r="M5069" s="2" t="s">
        <v>1078</v>
      </c>
      <c r="N5069" t="str">
        <f>VLOOKUP(M5069,[2]spp!A:B,2,FALSE)</f>
        <v>Lutjanus viridis</v>
      </c>
      <c r="O5069">
        <f t="shared" si="534"/>
        <v>4</v>
      </c>
      <c r="U5069">
        <v>3</v>
      </c>
      <c r="V5069">
        <v>1</v>
      </c>
      <c r="AJ5069">
        <f>VLOOKUP(M5069,spp!A:C,3,FALSE)</f>
        <v>1.67E-2</v>
      </c>
      <c r="AK5069">
        <f>VLOOKUP(M5069,spp!A:D,4,FALSE)</f>
        <v>2</v>
      </c>
      <c r="AL5069">
        <f t="shared" si="536"/>
        <v>95.19</v>
      </c>
      <c r="AM5069">
        <f t="shared" si="537"/>
        <v>2.37975</v>
      </c>
      <c r="AN5069">
        <f t="shared" si="538"/>
        <v>23.797499999999999</v>
      </c>
      <c r="AO5069">
        <f t="shared" si="539"/>
        <v>2.3797499999999999E-2</v>
      </c>
      <c r="AP5069">
        <f t="shared" si="540"/>
        <v>0.08</v>
      </c>
      <c r="AQ5069">
        <f>VLOOKUP(M5069,spp!A:H,8,FALSE)</f>
        <v>4.2</v>
      </c>
      <c r="AR5069" t="str">
        <f>VLOOKUP(M5069,spp!A:K,10,FALSE)</f>
        <v>Depredador Tope</v>
      </c>
      <c r="AS5069" t="str">
        <f>VLOOKUP(M5069,spp!A:L,12,FALSE)</f>
        <v>LC</v>
      </c>
    </row>
    <row r="5070" spans="1:45" x14ac:dyDescent="0.3">
      <c r="A5070">
        <v>43</v>
      </c>
      <c r="B5070" s="2" t="s">
        <v>1176</v>
      </c>
      <c r="C5070" s="2" t="s">
        <v>1177</v>
      </c>
      <c r="D5070" s="2" t="s">
        <v>1338</v>
      </c>
      <c r="E5070" s="2" t="s">
        <v>1437</v>
      </c>
      <c r="F5070">
        <v>2</v>
      </c>
      <c r="G5070" s="1">
        <v>41696</v>
      </c>
      <c r="H5070" s="61">
        <v>2014</v>
      </c>
      <c r="I5070" s="5" t="s">
        <v>1433</v>
      </c>
      <c r="J5070" s="1">
        <v>41763</v>
      </c>
      <c r="K5070" s="66">
        <v>11</v>
      </c>
      <c r="L5070" t="str">
        <f t="shared" si="535"/>
        <v>Profundo</v>
      </c>
      <c r="M5070" s="2" t="s">
        <v>1032</v>
      </c>
      <c r="N5070" t="str">
        <f>VLOOKUP(M5070,[2]spp!A:B,2,FALSE)</f>
        <v>Lutjanus argentiventris</v>
      </c>
      <c r="O5070">
        <f t="shared" si="534"/>
        <v>1</v>
      </c>
      <c r="U5070">
        <v>1</v>
      </c>
      <c r="AJ5070">
        <f>VLOOKUP(M5070,spp!A:C,3,FALSE)</f>
        <v>1</v>
      </c>
      <c r="AK5070">
        <f>VLOOKUP(M5070,spp!A:D,4,FALSE)</f>
        <v>3</v>
      </c>
      <c r="AL5070">
        <f t="shared" si="536"/>
        <v>42875</v>
      </c>
      <c r="AM5070">
        <f t="shared" si="537"/>
        <v>1071.875</v>
      </c>
      <c r="AN5070">
        <f t="shared" si="538"/>
        <v>10718.75</v>
      </c>
      <c r="AO5070">
        <f t="shared" si="539"/>
        <v>10.71875</v>
      </c>
      <c r="AP5070">
        <f t="shared" si="540"/>
        <v>0.02</v>
      </c>
      <c r="AQ5070">
        <f>VLOOKUP(M5070,spp!A:H,8,FALSE)</f>
        <v>4</v>
      </c>
      <c r="AR5070" t="str">
        <f>VLOOKUP(M5070,spp!A:K,10,FALSE)</f>
        <v>Depredador Tope</v>
      </c>
      <c r="AS5070" t="str">
        <f>VLOOKUP(M5070,spp!A:L,12,FALSE)</f>
        <v>LC</v>
      </c>
    </row>
    <row r="5071" spans="1:45" x14ac:dyDescent="0.3">
      <c r="A5071">
        <v>43</v>
      </c>
      <c r="B5071" s="2" t="s">
        <v>1176</v>
      </c>
      <c r="C5071" s="2" t="s">
        <v>1177</v>
      </c>
      <c r="D5071" s="2" t="s">
        <v>1338</v>
      </c>
      <c r="E5071" s="2" t="s">
        <v>1437</v>
      </c>
      <c r="F5071">
        <v>2</v>
      </c>
      <c r="G5071" s="1">
        <v>41696</v>
      </c>
      <c r="H5071" s="61">
        <v>2014</v>
      </c>
      <c r="I5071" s="5" t="s">
        <v>1433</v>
      </c>
      <c r="J5071" s="1">
        <v>41763</v>
      </c>
      <c r="K5071" s="66">
        <v>11</v>
      </c>
      <c r="L5071" t="str">
        <f t="shared" si="535"/>
        <v>Profundo</v>
      </c>
      <c r="M5071" s="2" t="s">
        <v>1021</v>
      </c>
      <c r="N5071" t="str">
        <f>VLOOKUP(M5071,[2]spp!A:B,2,FALSE)</f>
        <v>Johnrandallia nigrirostris</v>
      </c>
      <c r="O5071">
        <f t="shared" si="534"/>
        <v>1</v>
      </c>
      <c r="Q5071">
        <v>1</v>
      </c>
      <c r="AJ5071">
        <f>VLOOKUP(M5071,spp!A:C,3,FALSE)</f>
        <v>2</v>
      </c>
      <c r="AK5071">
        <f>VLOOKUP(M5071,spp!A:D,4,FALSE)</f>
        <v>3</v>
      </c>
      <c r="AL5071">
        <f t="shared" si="536"/>
        <v>843.75</v>
      </c>
      <c r="AM5071">
        <f t="shared" si="537"/>
        <v>21.09375</v>
      </c>
      <c r="AN5071">
        <f t="shared" si="538"/>
        <v>210.9375</v>
      </c>
      <c r="AO5071">
        <f t="shared" si="539"/>
        <v>0.2109375</v>
      </c>
      <c r="AP5071">
        <f t="shared" si="540"/>
        <v>0.02</v>
      </c>
      <c r="AQ5071">
        <f>VLOOKUP(M5071,spp!A:H,8,FALSE)</f>
        <v>3</v>
      </c>
      <c r="AR5071" t="str">
        <f>VLOOKUP(M5071,spp!A:K,10,FALSE)</f>
        <v>Depredador</v>
      </c>
      <c r="AS5071" t="str">
        <f>VLOOKUP(M5071,spp!A:L,12,FALSE)</f>
        <v>LC</v>
      </c>
    </row>
    <row r="5072" spans="1:45" x14ac:dyDescent="0.3">
      <c r="A5072">
        <v>43</v>
      </c>
      <c r="B5072" s="2" t="s">
        <v>1176</v>
      </c>
      <c r="C5072" s="2" t="s">
        <v>1177</v>
      </c>
      <c r="D5072" s="2" t="s">
        <v>1338</v>
      </c>
      <c r="E5072" s="2" t="s">
        <v>1437</v>
      </c>
      <c r="F5072">
        <v>2</v>
      </c>
      <c r="G5072" s="1">
        <v>41696</v>
      </c>
      <c r="H5072" s="61">
        <v>2014</v>
      </c>
      <c r="I5072" s="5" t="s">
        <v>1433</v>
      </c>
      <c r="J5072" s="1">
        <v>41763</v>
      </c>
      <c r="K5072" s="66">
        <v>11</v>
      </c>
      <c r="L5072" t="str">
        <f t="shared" si="535"/>
        <v>Profundo</v>
      </c>
      <c r="M5072" s="2" t="s">
        <v>1031</v>
      </c>
      <c r="N5072" t="str">
        <f>VLOOKUP(M5072,[2]spp!A:B,2,FALSE)</f>
        <v>Ophioblennius steindachneri</v>
      </c>
      <c r="O5072">
        <f t="shared" si="534"/>
        <v>1</v>
      </c>
      <c r="Q5072">
        <v>1</v>
      </c>
      <c r="AJ5072">
        <f>VLOOKUP(M5072,spp!A:C,3,FALSE)</f>
        <v>3</v>
      </c>
      <c r="AK5072">
        <f>VLOOKUP(M5072,spp!A:D,4,FALSE)</f>
        <v>2.379</v>
      </c>
      <c r="AL5072">
        <f t="shared" si="536"/>
        <v>362.15292759506724</v>
      </c>
      <c r="AM5072">
        <f t="shared" si="537"/>
        <v>9.053823189876681</v>
      </c>
      <c r="AN5072">
        <f t="shared" si="538"/>
        <v>90.53823189876681</v>
      </c>
      <c r="AO5072">
        <f t="shared" si="539"/>
        <v>9.0538231898766808E-2</v>
      </c>
      <c r="AP5072">
        <f t="shared" si="540"/>
        <v>0.02</v>
      </c>
      <c r="AQ5072">
        <f>VLOOKUP(M5072,spp!A:H,8,FALSE)</f>
        <v>2.7</v>
      </c>
      <c r="AR5072" t="str">
        <f>VLOOKUP(M5072,spp!A:K,10,FALSE)</f>
        <v>Herbívoro</v>
      </c>
      <c r="AS5072" t="str">
        <f>VLOOKUP(M5072,spp!A:L,12,FALSE)</f>
        <v>LC</v>
      </c>
    </row>
    <row r="5073" spans="1:45" x14ac:dyDescent="0.3">
      <c r="A5073">
        <v>43</v>
      </c>
      <c r="B5073" s="2" t="s">
        <v>1176</v>
      </c>
      <c r="C5073" s="2" t="s">
        <v>1177</v>
      </c>
      <c r="D5073" s="2" t="s">
        <v>1338</v>
      </c>
      <c r="E5073" s="2" t="s">
        <v>1437</v>
      </c>
      <c r="F5073">
        <v>2</v>
      </c>
      <c r="G5073" s="1">
        <v>41696</v>
      </c>
      <c r="H5073" s="61">
        <v>2014</v>
      </c>
      <c r="I5073" s="5" t="s">
        <v>1433</v>
      </c>
      <c r="J5073" s="1">
        <v>41763</v>
      </c>
      <c r="K5073" s="66">
        <v>11</v>
      </c>
      <c r="L5073" t="str">
        <f t="shared" si="535"/>
        <v>Profundo</v>
      </c>
      <c r="M5073" s="2" t="s">
        <v>1037</v>
      </c>
      <c r="N5073" t="str">
        <f>VLOOKUP(M5073,[2]spp!A:B,2,FALSE)</f>
        <v>Prionurus laticlavius</v>
      </c>
      <c r="O5073">
        <f t="shared" si="534"/>
        <v>11</v>
      </c>
      <c r="U5073">
        <v>11</v>
      </c>
      <c r="AJ5073" t="str">
        <f>VLOOKUP(M5073,spp!A:C,3,FALSE)</f>
        <v>0.19800000000000001</v>
      </c>
      <c r="AK5073">
        <f>VLOOKUP(M5073,spp!A:D,4,FALSE)</f>
        <v>2.504</v>
      </c>
      <c r="AL5073">
        <f t="shared" si="536"/>
        <v>16010.476536568784</v>
      </c>
      <c r="AM5073">
        <f t="shared" si="537"/>
        <v>400.26191341421958</v>
      </c>
      <c r="AN5073">
        <f t="shared" si="538"/>
        <v>4002.6191341421959</v>
      </c>
      <c r="AO5073">
        <f t="shared" si="539"/>
        <v>4.0026191341421962</v>
      </c>
      <c r="AP5073">
        <f t="shared" si="540"/>
        <v>0.22</v>
      </c>
      <c r="AQ5073">
        <f>VLOOKUP(M5073,spp!A:H,8,FALSE)</f>
        <v>2.7</v>
      </c>
      <c r="AR5073" t="str">
        <f>VLOOKUP(M5073,spp!A:K,10,FALSE)</f>
        <v>Herbívoro</v>
      </c>
      <c r="AS5073" t="str">
        <f>VLOOKUP(M5073,spp!A:L,12,FALSE)</f>
        <v>LC</v>
      </c>
    </row>
    <row r="5074" spans="1:45" x14ac:dyDescent="0.3">
      <c r="A5074">
        <v>43</v>
      </c>
      <c r="B5074" s="2" t="s">
        <v>1176</v>
      </c>
      <c r="C5074" s="2" t="s">
        <v>1177</v>
      </c>
      <c r="D5074" s="2" t="s">
        <v>1338</v>
      </c>
      <c r="E5074" s="2" t="s">
        <v>1437</v>
      </c>
      <c r="F5074">
        <v>2</v>
      </c>
      <c r="G5074" s="1">
        <v>41696</v>
      </c>
      <c r="H5074" s="61">
        <v>2014</v>
      </c>
      <c r="I5074" s="5" t="s">
        <v>1433</v>
      </c>
      <c r="J5074" s="1">
        <v>41763</v>
      </c>
      <c r="K5074" s="66">
        <v>11</v>
      </c>
      <c r="L5074" t="str">
        <f t="shared" si="535"/>
        <v>Profundo</v>
      </c>
      <c r="M5074" s="2" t="s">
        <v>1033</v>
      </c>
      <c r="N5074" t="str">
        <f>VLOOKUP(M5074,[2]spp!A:B,2,FALSE)</f>
        <v>Cephalopholis panamensis</v>
      </c>
      <c r="O5074">
        <f t="shared" si="534"/>
        <v>1</v>
      </c>
      <c r="U5074">
        <v>1</v>
      </c>
      <c r="AJ5074">
        <f>VLOOKUP(M5074,spp!A:C,3,FALSE)</f>
        <v>2</v>
      </c>
      <c r="AK5074">
        <f>VLOOKUP(M5074,spp!A:D,4,FALSE)</f>
        <v>3</v>
      </c>
      <c r="AL5074">
        <f t="shared" si="536"/>
        <v>85750</v>
      </c>
      <c r="AM5074">
        <f t="shared" si="537"/>
        <v>2143.75</v>
      </c>
      <c r="AN5074">
        <f t="shared" si="538"/>
        <v>21437.5</v>
      </c>
      <c r="AO5074">
        <f t="shared" si="539"/>
        <v>21.4375</v>
      </c>
      <c r="AP5074">
        <f t="shared" si="540"/>
        <v>0.02</v>
      </c>
      <c r="AQ5074">
        <f>VLOOKUP(M5074,spp!A:H,8,FALSE)</f>
        <v>4</v>
      </c>
      <c r="AR5074" t="str">
        <f>VLOOKUP(M5074,spp!A:K,10,FALSE)</f>
        <v>Depredador Tope</v>
      </c>
      <c r="AS5074" t="str">
        <f>VLOOKUP(M5074,spp!A:L,12,FALSE)</f>
        <v>LC</v>
      </c>
    </row>
    <row r="5075" spans="1:45" x14ac:dyDescent="0.3">
      <c r="A5075">
        <v>43</v>
      </c>
      <c r="B5075" s="2" t="s">
        <v>1176</v>
      </c>
      <c r="C5075" s="2" t="s">
        <v>1177</v>
      </c>
      <c r="D5075" s="2" t="s">
        <v>1338</v>
      </c>
      <c r="E5075" s="2" t="s">
        <v>1437</v>
      </c>
      <c r="F5075">
        <v>2</v>
      </c>
      <c r="G5075" s="1">
        <v>41696</v>
      </c>
      <c r="H5075" s="61">
        <v>2014</v>
      </c>
      <c r="I5075" s="5" t="s">
        <v>1433</v>
      </c>
      <c r="J5075" s="1">
        <v>41763</v>
      </c>
      <c r="K5075" s="66">
        <v>11</v>
      </c>
      <c r="L5075" t="str">
        <f t="shared" si="535"/>
        <v>Profundo</v>
      </c>
      <c r="M5075" s="2" t="s">
        <v>1076</v>
      </c>
      <c r="N5075" t="str">
        <f>VLOOKUP(M5075,[2]spp!A:B,2,FALSE)</f>
        <v>Acanthurus triostegus</v>
      </c>
      <c r="O5075">
        <f t="shared" si="534"/>
        <v>10</v>
      </c>
      <c r="T5075">
        <v>10</v>
      </c>
      <c r="AJ5075">
        <f>VLOOKUP(M5075,spp!A:C,3,FALSE)</f>
        <v>8</v>
      </c>
      <c r="AK5075">
        <f>VLOOKUP(M5075,spp!A:D,4,FALSE)</f>
        <v>2.57</v>
      </c>
      <c r="AL5075">
        <f t="shared" si="536"/>
        <v>313181.29045637703</v>
      </c>
      <c r="AM5075">
        <f t="shared" si="537"/>
        <v>7829.5322614094257</v>
      </c>
      <c r="AN5075">
        <f t="shared" si="538"/>
        <v>78295.322614094257</v>
      </c>
      <c r="AO5075">
        <f t="shared" si="539"/>
        <v>78.29532261409426</v>
      </c>
      <c r="AP5075">
        <f t="shared" si="540"/>
        <v>0.2</v>
      </c>
      <c r="AQ5075">
        <f>VLOOKUP(M5075,spp!A:H,8,FALSE)</f>
        <v>2.8</v>
      </c>
      <c r="AR5075" t="str">
        <f>VLOOKUP(M5075,spp!A:K,10,FALSE)</f>
        <v>Herbívoro</v>
      </c>
      <c r="AS5075" t="str">
        <f>VLOOKUP(M5075,spp!A:L,12,FALSE)</f>
        <v>LC</v>
      </c>
    </row>
    <row r="5076" spans="1:45" x14ac:dyDescent="0.3">
      <c r="A5076">
        <v>43</v>
      </c>
      <c r="B5076" s="2" t="s">
        <v>1176</v>
      </c>
      <c r="C5076" s="2" t="s">
        <v>1177</v>
      </c>
      <c r="D5076" s="2" t="s">
        <v>1338</v>
      </c>
      <c r="E5076" s="2" t="s">
        <v>1437</v>
      </c>
      <c r="F5076">
        <v>2</v>
      </c>
      <c r="G5076" s="1">
        <v>41696</v>
      </c>
      <c r="H5076" s="61">
        <v>2014</v>
      </c>
      <c r="I5076" s="5" t="s">
        <v>1433</v>
      </c>
      <c r="J5076" s="1">
        <v>41763</v>
      </c>
      <c r="K5076" s="66">
        <v>11</v>
      </c>
      <c r="L5076" t="str">
        <f t="shared" si="535"/>
        <v>Profundo</v>
      </c>
      <c r="M5076" s="2" t="s">
        <v>1195</v>
      </c>
      <c r="N5076" t="str">
        <f>VLOOKUP(M5076,[2]spp!A:B,2,FALSE)</f>
        <v>Melichthys niger</v>
      </c>
      <c r="O5076">
        <f t="shared" si="534"/>
        <v>8</v>
      </c>
      <c r="T5076">
        <v>6</v>
      </c>
      <c r="U5076">
        <v>2</v>
      </c>
      <c r="AJ5076">
        <f>VLOOKUP(M5076,spp!A:C,3,FALSE)</f>
        <v>5</v>
      </c>
      <c r="AK5076">
        <f>VLOOKUP(M5076,spp!A:D,4,FALSE)</f>
        <v>3</v>
      </c>
      <c r="AL5076">
        <f t="shared" si="536"/>
        <v>897500</v>
      </c>
      <c r="AM5076">
        <f t="shared" si="537"/>
        <v>22437.5</v>
      </c>
      <c r="AN5076">
        <f t="shared" si="538"/>
        <v>224375</v>
      </c>
      <c r="AO5076">
        <f t="shared" si="539"/>
        <v>224.375</v>
      </c>
      <c r="AP5076">
        <f t="shared" si="540"/>
        <v>0.16</v>
      </c>
      <c r="AQ5076">
        <f>VLOOKUP(M5076,spp!A:H,8,FALSE)</f>
        <v>2.4</v>
      </c>
      <c r="AR5076" t="str">
        <f>VLOOKUP(M5076,spp!A:K,10,FALSE)</f>
        <v>Herbívoro</v>
      </c>
      <c r="AS5076" t="str">
        <f>VLOOKUP(M5076,spp!A:L,12,FALSE)</f>
        <v>NE</v>
      </c>
    </row>
    <row r="5077" spans="1:45" x14ac:dyDescent="0.3">
      <c r="A5077">
        <v>43</v>
      </c>
      <c r="B5077" s="2" t="s">
        <v>1176</v>
      </c>
      <c r="C5077" s="2" t="s">
        <v>1177</v>
      </c>
      <c r="D5077" s="2" t="s">
        <v>1338</v>
      </c>
      <c r="E5077" s="2" t="s">
        <v>1437</v>
      </c>
      <c r="F5077">
        <v>2</v>
      </c>
      <c r="G5077" s="1">
        <v>41696</v>
      </c>
      <c r="H5077" s="61">
        <v>2014</v>
      </c>
      <c r="I5077" s="5" t="s">
        <v>1433</v>
      </c>
      <c r="J5077" s="1">
        <v>41763</v>
      </c>
      <c r="K5077" s="66">
        <v>11</v>
      </c>
      <c r="L5077" t="str">
        <f t="shared" si="535"/>
        <v>Profundo</v>
      </c>
      <c r="M5077" s="2" t="s">
        <v>1042</v>
      </c>
      <c r="N5077" t="str">
        <f>VLOOKUP(M5077,[2]spp!A:B,2,FALSE)</f>
        <v>Bodianus diplotaenia</v>
      </c>
      <c r="O5077">
        <f t="shared" si="534"/>
        <v>1</v>
      </c>
      <c r="T5077">
        <v>1</v>
      </c>
      <c r="AJ5077">
        <f>VLOOKUP(M5077,spp!A:C,3,FALSE)</f>
        <v>2.01E-2</v>
      </c>
      <c r="AK5077">
        <f>VLOOKUP(M5077,spp!A:D,4,FALSE)</f>
        <v>2</v>
      </c>
      <c r="AL5077">
        <f t="shared" si="536"/>
        <v>12.5625</v>
      </c>
      <c r="AM5077">
        <f t="shared" si="537"/>
        <v>0.31406250000000002</v>
      </c>
      <c r="AN5077">
        <f t="shared" si="538"/>
        <v>3.140625</v>
      </c>
      <c r="AO5077">
        <f t="shared" si="539"/>
        <v>3.1406250000000002E-3</v>
      </c>
      <c r="AP5077">
        <f t="shared" si="540"/>
        <v>0.02</v>
      </c>
      <c r="AQ5077">
        <f>VLOOKUP(M5077,spp!A:H,8,FALSE)</f>
        <v>3.4</v>
      </c>
      <c r="AR5077" t="str">
        <f>VLOOKUP(M5077,spp!A:K,10,FALSE)</f>
        <v>Depredador</v>
      </c>
      <c r="AS5077" t="str">
        <f>VLOOKUP(M5077,spp!A:L,12,FALSE)</f>
        <v>LC</v>
      </c>
    </row>
    <row r="5078" spans="1:45" x14ac:dyDescent="0.3">
      <c r="A5078">
        <v>43</v>
      </c>
      <c r="B5078" s="2" t="s">
        <v>1176</v>
      </c>
      <c r="C5078" s="2" t="s">
        <v>1177</v>
      </c>
      <c r="D5078" s="2" t="s">
        <v>1338</v>
      </c>
      <c r="E5078" s="2" t="s">
        <v>1437</v>
      </c>
      <c r="F5078">
        <v>3</v>
      </c>
      <c r="G5078" s="1">
        <v>41696</v>
      </c>
      <c r="H5078" s="61">
        <v>2014</v>
      </c>
      <c r="I5078" s="5" t="s">
        <v>1433</v>
      </c>
      <c r="J5078" s="1">
        <v>41763</v>
      </c>
      <c r="K5078" s="66">
        <v>11</v>
      </c>
      <c r="L5078" t="str">
        <f t="shared" si="535"/>
        <v>Profundo</v>
      </c>
      <c r="M5078" s="2" t="s">
        <v>1195</v>
      </c>
      <c r="N5078" t="str">
        <f>VLOOKUP(M5078,[2]spp!A:B,2,FALSE)</f>
        <v>Melichthys niger</v>
      </c>
      <c r="O5078">
        <f t="shared" si="534"/>
        <v>2</v>
      </c>
      <c r="R5078">
        <v>1</v>
      </c>
      <c r="U5078">
        <v>1</v>
      </c>
      <c r="AJ5078">
        <f>VLOOKUP(M5078,spp!A:C,3,FALSE)</f>
        <v>5</v>
      </c>
      <c r="AK5078">
        <f>VLOOKUP(M5078,spp!A:D,4,FALSE)</f>
        <v>3</v>
      </c>
      <c r="AL5078">
        <f t="shared" si="536"/>
        <v>224140.625</v>
      </c>
      <c r="AM5078">
        <f t="shared" si="537"/>
        <v>5603.515625</v>
      </c>
      <c r="AN5078">
        <f t="shared" si="538"/>
        <v>56035.15625</v>
      </c>
      <c r="AO5078">
        <f t="shared" si="539"/>
        <v>56.03515625</v>
      </c>
      <c r="AP5078">
        <f t="shared" si="540"/>
        <v>0.04</v>
      </c>
      <c r="AQ5078">
        <f>VLOOKUP(M5078,spp!A:H,8,FALSE)</f>
        <v>2.4</v>
      </c>
      <c r="AR5078" t="str">
        <f>VLOOKUP(M5078,spp!A:K,10,FALSE)</f>
        <v>Herbívoro</v>
      </c>
      <c r="AS5078" t="str">
        <f>VLOOKUP(M5078,spp!A:L,12,FALSE)</f>
        <v>NE</v>
      </c>
    </row>
    <row r="5079" spans="1:45" x14ac:dyDescent="0.3">
      <c r="A5079">
        <v>43</v>
      </c>
      <c r="B5079" s="2" t="s">
        <v>1176</v>
      </c>
      <c r="C5079" s="2" t="s">
        <v>1177</v>
      </c>
      <c r="D5079" s="2" t="s">
        <v>1338</v>
      </c>
      <c r="E5079" s="2" t="s">
        <v>1437</v>
      </c>
      <c r="F5079">
        <v>3</v>
      </c>
      <c r="G5079" s="1">
        <v>41696</v>
      </c>
      <c r="H5079" s="61">
        <v>2014</v>
      </c>
      <c r="I5079" s="5" t="s">
        <v>1433</v>
      </c>
      <c r="J5079" s="1">
        <v>41763</v>
      </c>
      <c r="K5079" s="66">
        <v>11</v>
      </c>
      <c r="L5079" t="str">
        <f t="shared" si="535"/>
        <v>Profundo</v>
      </c>
      <c r="M5079" s="2" t="s">
        <v>1037</v>
      </c>
      <c r="N5079" t="str">
        <f>VLOOKUP(M5079,[2]spp!A:B,2,FALSE)</f>
        <v>Prionurus laticlavius</v>
      </c>
      <c r="O5079">
        <f t="shared" si="534"/>
        <v>20</v>
      </c>
      <c r="U5079">
        <v>20</v>
      </c>
      <c r="AJ5079" t="str">
        <f>VLOOKUP(M5079,spp!A:C,3,FALSE)</f>
        <v>0.19800000000000001</v>
      </c>
      <c r="AK5079">
        <f>VLOOKUP(M5079,spp!A:D,4,FALSE)</f>
        <v>2.504</v>
      </c>
      <c r="AL5079">
        <f t="shared" si="536"/>
        <v>29109.957339215973</v>
      </c>
      <c r="AM5079">
        <f t="shared" si="537"/>
        <v>727.74893348039927</v>
      </c>
      <c r="AN5079">
        <f t="shared" si="538"/>
        <v>7277.4893348039932</v>
      </c>
      <c r="AO5079">
        <f t="shared" si="539"/>
        <v>7.2774893348039935</v>
      </c>
      <c r="AP5079">
        <f t="shared" si="540"/>
        <v>0.4</v>
      </c>
      <c r="AQ5079">
        <f>VLOOKUP(M5079,spp!A:H,8,FALSE)</f>
        <v>2.7</v>
      </c>
      <c r="AR5079" t="str">
        <f>VLOOKUP(M5079,spp!A:K,10,FALSE)</f>
        <v>Herbívoro</v>
      </c>
      <c r="AS5079" t="str">
        <f>VLOOKUP(M5079,spp!A:L,12,FALSE)</f>
        <v>LC</v>
      </c>
    </row>
    <row r="5080" spans="1:45" x14ac:dyDescent="0.3">
      <c r="A5080">
        <v>43</v>
      </c>
      <c r="B5080" s="2" t="s">
        <v>1176</v>
      </c>
      <c r="C5080" s="2" t="s">
        <v>1177</v>
      </c>
      <c r="D5080" s="2" t="s">
        <v>1338</v>
      </c>
      <c r="E5080" s="2" t="s">
        <v>1437</v>
      </c>
      <c r="F5080">
        <v>3</v>
      </c>
      <c r="G5080" s="1">
        <v>41696</v>
      </c>
      <c r="H5080" s="61">
        <v>2014</v>
      </c>
      <c r="I5080" s="5" t="s">
        <v>1433</v>
      </c>
      <c r="J5080" s="1">
        <v>41763</v>
      </c>
      <c r="K5080" s="66">
        <v>11</v>
      </c>
      <c r="L5080" t="str">
        <f t="shared" si="535"/>
        <v>Profundo</v>
      </c>
      <c r="M5080" s="2" t="s">
        <v>1078</v>
      </c>
      <c r="N5080" t="str">
        <f>VLOOKUP(M5080,[2]spp!A:B,2,FALSE)</f>
        <v>Lutjanus viridis</v>
      </c>
      <c r="O5080">
        <f t="shared" si="534"/>
        <v>2</v>
      </c>
      <c r="V5080">
        <v>2</v>
      </c>
      <c r="AJ5080">
        <f>VLOOKUP(M5080,spp!A:C,3,FALSE)</f>
        <v>1.67E-2</v>
      </c>
      <c r="AK5080">
        <f>VLOOKUP(M5080,spp!A:D,4,FALSE)</f>
        <v>2</v>
      </c>
      <c r="AL5080">
        <f t="shared" si="536"/>
        <v>67.635000000000005</v>
      </c>
      <c r="AM5080">
        <f t="shared" si="537"/>
        <v>1.6908750000000001</v>
      </c>
      <c r="AN5080">
        <f t="shared" si="538"/>
        <v>16.908750000000001</v>
      </c>
      <c r="AO5080">
        <f t="shared" si="539"/>
        <v>1.690875E-2</v>
      </c>
      <c r="AP5080">
        <f t="shared" si="540"/>
        <v>0.04</v>
      </c>
      <c r="AQ5080">
        <f>VLOOKUP(M5080,spp!A:H,8,FALSE)</f>
        <v>4.2</v>
      </c>
      <c r="AR5080" t="str">
        <f>VLOOKUP(M5080,spp!A:K,10,FALSE)</f>
        <v>Depredador Tope</v>
      </c>
      <c r="AS5080" t="str">
        <f>VLOOKUP(M5080,spp!A:L,12,FALSE)</f>
        <v>LC</v>
      </c>
    </row>
    <row r="5081" spans="1:45" x14ac:dyDescent="0.3">
      <c r="A5081">
        <v>43</v>
      </c>
      <c r="B5081" s="2" t="s">
        <v>1176</v>
      </c>
      <c r="C5081" s="2" t="s">
        <v>1177</v>
      </c>
      <c r="D5081" s="2" t="s">
        <v>1338</v>
      </c>
      <c r="E5081" s="2" t="s">
        <v>1437</v>
      </c>
      <c r="F5081">
        <v>3</v>
      </c>
      <c r="G5081" s="1">
        <v>41696</v>
      </c>
      <c r="H5081" s="61">
        <v>2014</v>
      </c>
      <c r="I5081" s="5" t="s">
        <v>1433</v>
      </c>
      <c r="J5081" s="1">
        <v>41763</v>
      </c>
      <c r="K5081" s="66">
        <v>11</v>
      </c>
      <c r="L5081" t="str">
        <f t="shared" si="535"/>
        <v>Profundo</v>
      </c>
      <c r="M5081" s="2" t="s">
        <v>1034</v>
      </c>
      <c r="N5081" t="str">
        <f>VLOOKUP(M5081,[2]spp!A:B,2,FALSE)</f>
        <v>Acanthurus nigricans</v>
      </c>
      <c r="O5081">
        <f t="shared" si="534"/>
        <v>1</v>
      </c>
      <c r="T5081">
        <v>1</v>
      </c>
      <c r="AJ5081">
        <f>VLOOKUP(M5081,spp!A:C,3,FALSE)</f>
        <v>6</v>
      </c>
      <c r="AK5081">
        <f>VLOOKUP(M5081,spp!A:D,4,FALSE)</f>
        <v>2.669</v>
      </c>
      <c r="AL5081">
        <f t="shared" si="536"/>
        <v>32303.764351212314</v>
      </c>
      <c r="AM5081">
        <f t="shared" si="537"/>
        <v>807.59410878030781</v>
      </c>
      <c r="AN5081">
        <f t="shared" si="538"/>
        <v>8075.9410878030776</v>
      </c>
      <c r="AO5081">
        <f t="shared" si="539"/>
        <v>8.0759410878030771</v>
      </c>
      <c r="AP5081">
        <f t="shared" si="540"/>
        <v>0.02</v>
      </c>
      <c r="AQ5081">
        <f>VLOOKUP(M5081,spp!A:H,8,FALSE)</f>
        <v>2</v>
      </c>
      <c r="AR5081" t="str">
        <f>VLOOKUP(M5081,spp!A:K,10,FALSE)</f>
        <v>Herbívoro</v>
      </c>
      <c r="AS5081" t="str">
        <f>VLOOKUP(M5081,spp!A:L,12,FALSE)</f>
        <v>LC</v>
      </c>
    </row>
    <row r="5082" spans="1:45" x14ac:dyDescent="0.3">
      <c r="A5082">
        <v>43</v>
      </c>
      <c r="B5082" s="2" t="s">
        <v>1176</v>
      </c>
      <c r="C5082" s="2" t="s">
        <v>1177</v>
      </c>
      <c r="D5082" s="2" t="s">
        <v>1338</v>
      </c>
      <c r="E5082" s="2" t="s">
        <v>1437</v>
      </c>
      <c r="F5082">
        <v>3</v>
      </c>
      <c r="G5082" s="1">
        <v>41696</v>
      </c>
      <c r="H5082" s="61">
        <v>2014</v>
      </c>
      <c r="I5082" s="5" t="s">
        <v>1433</v>
      </c>
      <c r="J5082" s="1">
        <v>41763</v>
      </c>
      <c r="K5082" s="66">
        <v>11</v>
      </c>
      <c r="L5082" t="str">
        <f t="shared" si="535"/>
        <v>Profundo</v>
      </c>
      <c r="M5082" s="2" t="s">
        <v>1194</v>
      </c>
      <c r="N5082" t="str">
        <f>VLOOKUP(M5082,[2]spp!A:B,2,FALSE)</f>
        <v>Stegastes arcifrons</v>
      </c>
      <c r="O5082">
        <f t="shared" si="534"/>
        <v>15</v>
      </c>
      <c r="Q5082">
        <v>5</v>
      </c>
      <c r="R5082">
        <v>10</v>
      </c>
      <c r="AJ5082">
        <f>VLOOKUP(M5082,spp!A:C,3,FALSE)</f>
        <v>3.49E-2</v>
      </c>
      <c r="AK5082">
        <f>VLOOKUP(M5082,spp!A:D,4,FALSE)</f>
        <v>2</v>
      </c>
      <c r="AL5082">
        <f t="shared" si="536"/>
        <v>64.346874999999997</v>
      </c>
      <c r="AM5082">
        <f t="shared" si="537"/>
        <v>1.608671875</v>
      </c>
      <c r="AN5082">
        <f t="shared" si="538"/>
        <v>16.086718749999999</v>
      </c>
      <c r="AO5082">
        <f t="shared" si="539"/>
        <v>1.6086718749999999E-2</v>
      </c>
      <c r="AP5082">
        <f t="shared" si="540"/>
        <v>0.3</v>
      </c>
      <c r="AQ5082">
        <f>VLOOKUP(M5082,spp!A:H,8,FALSE)</f>
        <v>2.97</v>
      </c>
      <c r="AR5082" t="str">
        <f>VLOOKUP(M5082,spp!A:K,10,FALSE)</f>
        <v>Herbívoro</v>
      </c>
      <c r="AS5082" t="str">
        <f>VLOOKUP(M5082,spp!A:L,12,FALSE)</f>
        <v>LC</v>
      </c>
    </row>
    <row r="5083" spans="1:45" x14ac:dyDescent="0.3">
      <c r="A5083">
        <v>43</v>
      </c>
      <c r="B5083" s="2" t="s">
        <v>1176</v>
      </c>
      <c r="C5083" s="2" t="s">
        <v>1177</v>
      </c>
      <c r="D5083" s="2" t="s">
        <v>1338</v>
      </c>
      <c r="E5083" s="2" t="s">
        <v>1437</v>
      </c>
      <c r="F5083">
        <v>3</v>
      </c>
      <c r="G5083" s="1">
        <v>41696</v>
      </c>
      <c r="H5083" s="61">
        <v>2014</v>
      </c>
      <c r="I5083" s="5" t="s">
        <v>1433</v>
      </c>
      <c r="J5083" s="1">
        <v>41763</v>
      </c>
      <c r="K5083" s="66">
        <v>11</v>
      </c>
      <c r="L5083" t="str">
        <f t="shared" si="535"/>
        <v>Profundo</v>
      </c>
      <c r="M5083" s="2" t="s">
        <v>1046</v>
      </c>
      <c r="N5083" t="str">
        <f>VLOOKUP(M5083,[2]spp!A:B,2,FALSE)</f>
        <v>Arothron meleagris</v>
      </c>
      <c r="O5083">
        <f t="shared" si="534"/>
        <v>1</v>
      </c>
      <c r="T5083">
        <v>1</v>
      </c>
      <c r="AJ5083">
        <f>VLOOKUP(M5083,spp!A:C,3,FALSE)</f>
        <v>3</v>
      </c>
      <c r="AK5083">
        <f>VLOOKUP(M5083,spp!A:D,4,FALSE)</f>
        <v>2</v>
      </c>
      <c r="AL5083">
        <f t="shared" si="536"/>
        <v>1875</v>
      </c>
      <c r="AM5083">
        <f t="shared" si="537"/>
        <v>46.875</v>
      </c>
      <c r="AN5083">
        <f t="shared" si="538"/>
        <v>468.75</v>
      </c>
      <c r="AO5083">
        <f t="shared" si="539"/>
        <v>0.46875</v>
      </c>
      <c r="AP5083">
        <f t="shared" si="540"/>
        <v>0.02</v>
      </c>
      <c r="AQ5083">
        <f>VLOOKUP(M5083,spp!A:H,8,FALSE)</f>
        <v>3.4</v>
      </c>
      <c r="AR5083" t="str">
        <f>VLOOKUP(M5083,spp!A:K,10,FALSE)</f>
        <v>Depredador</v>
      </c>
      <c r="AS5083" t="str">
        <f>VLOOKUP(M5083,spp!A:L,12,FALSE)</f>
        <v>NE</v>
      </c>
    </row>
    <row r="5084" spans="1:45" x14ac:dyDescent="0.3">
      <c r="A5084">
        <v>43</v>
      </c>
      <c r="B5084" s="2" t="s">
        <v>1176</v>
      </c>
      <c r="C5084" s="2" t="s">
        <v>1177</v>
      </c>
      <c r="D5084" s="2" t="s">
        <v>1338</v>
      </c>
      <c r="E5084" s="2" t="s">
        <v>1437</v>
      </c>
      <c r="F5084">
        <v>3</v>
      </c>
      <c r="G5084" s="1">
        <v>41696</v>
      </c>
      <c r="H5084" s="61">
        <v>2014</v>
      </c>
      <c r="I5084" s="5" t="s">
        <v>1433</v>
      </c>
      <c r="J5084" s="1">
        <v>41763</v>
      </c>
      <c r="K5084" s="66">
        <v>11</v>
      </c>
      <c r="L5084" t="str">
        <f t="shared" si="535"/>
        <v>Profundo</v>
      </c>
      <c r="M5084" s="2" t="s">
        <v>1071</v>
      </c>
      <c r="N5084" t="str">
        <f>VLOOKUP(M5084,[2]spp!A:B,2,FALSE)</f>
        <v>Anisotremus interruptus</v>
      </c>
      <c r="O5084">
        <f t="shared" ref="O5084:O5147" si="541">+SUM(P5084:AF5084)</f>
        <v>1</v>
      </c>
      <c r="U5084">
        <v>1</v>
      </c>
      <c r="AJ5084">
        <f>VLOOKUP(M5084,spp!A:C,3,FALSE)</f>
        <v>5</v>
      </c>
      <c r="AK5084">
        <f>VLOOKUP(M5084,spp!A:D,4,FALSE)</f>
        <v>2.91</v>
      </c>
      <c r="AL5084">
        <f t="shared" si="536"/>
        <v>155671.10687031358</v>
      </c>
      <c r="AM5084">
        <f t="shared" si="537"/>
        <v>3891.7776717578395</v>
      </c>
      <c r="AN5084">
        <f t="shared" si="538"/>
        <v>38917.776717578396</v>
      </c>
      <c r="AO5084">
        <f t="shared" si="539"/>
        <v>38.917776717578398</v>
      </c>
      <c r="AP5084">
        <f t="shared" si="540"/>
        <v>0.02</v>
      </c>
      <c r="AQ5084">
        <f>VLOOKUP(M5084,spp!A:H,8,FALSE)</f>
        <v>3.5</v>
      </c>
      <c r="AR5084" t="str">
        <f>VLOOKUP(M5084,spp!A:K,10,FALSE)</f>
        <v>Depredador</v>
      </c>
      <c r="AS5084" t="str">
        <f>VLOOKUP(M5084,spp!A:L,12,FALSE)</f>
        <v>LC</v>
      </c>
    </row>
    <row r="5085" spans="1:45" x14ac:dyDescent="0.3">
      <c r="A5085">
        <v>43</v>
      </c>
      <c r="B5085" s="2" t="s">
        <v>1176</v>
      </c>
      <c r="C5085" s="2" t="s">
        <v>1177</v>
      </c>
      <c r="D5085" s="2" t="s">
        <v>1338</v>
      </c>
      <c r="E5085" s="2" t="s">
        <v>1437</v>
      </c>
      <c r="F5085">
        <v>3</v>
      </c>
      <c r="G5085" s="1">
        <v>41696</v>
      </c>
      <c r="H5085" s="61">
        <v>2014</v>
      </c>
      <c r="I5085" s="5" t="s">
        <v>1433</v>
      </c>
      <c r="J5085" s="1">
        <v>41763</v>
      </c>
      <c r="K5085" s="66">
        <v>11</v>
      </c>
      <c r="L5085" t="str">
        <f t="shared" si="535"/>
        <v>Profundo</v>
      </c>
      <c r="M5085" s="2" t="s">
        <v>1042</v>
      </c>
      <c r="N5085" t="str">
        <f>VLOOKUP(M5085,[2]spp!A:B,2,FALSE)</f>
        <v>Bodianus diplotaenia</v>
      </c>
      <c r="O5085">
        <f t="shared" si="541"/>
        <v>9</v>
      </c>
      <c r="P5085">
        <v>4</v>
      </c>
      <c r="Q5085">
        <v>4</v>
      </c>
      <c r="R5085">
        <v>1</v>
      </c>
      <c r="AJ5085">
        <f>VLOOKUP(M5085,spp!A:C,3,FALSE)</f>
        <v>2.01E-2</v>
      </c>
      <c r="AK5085">
        <f>VLOOKUP(M5085,spp!A:D,4,FALSE)</f>
        <v>2</v>
      </c>
      <c r="AL5085">
        <f t="shared" si="536"/>
        <v>8.1656250000000004</v>
      </c>
      <c r="AM5085">
        <f t="shared" si="537"/>
        <v>0.20414062500000002</v>
      </c>
      <c r="AN5085">
        <f t="shared" si="538"/>
        <v>2.0414062500000001</v>
      </c>
      <c r="AO5085">
        <f t="shared" si="539"/>
        <v>2.0414062500000003E-3</v>
      </c>
      <c r="AP5085">
        <f t="shared" si="540"/>
        <v>0.18</v>
      </c>
      <c r="AQ5085">
        <f>VLOOKUP(M5085,spp!A:H,8,FALSE)</f>
        <v>3.4</v>
      </c>
      <c r="AR5085" t="str">
        <f>VLOOKUP(M5085,spp!A:K,10,FALSE)</f>
        <v>Depredador</v>
      </c>
      <c r="AS5085" t="str">
        <f>VLOOKUP(M5085,spp!A:L,12,FALSE)</f>
        <v>LC</v>
      </c>
    </row>
    <row r="5086" spans="1:45" x14ac:dyDescent="0.3">
      <c r="A5086">
        <v>43</v>
      </c>
      <c r="B5086" s="2" t="s">
        <v>1176</v>
      </c>
      <c r="C5086" s="2" t="s">
        <v>1177</v>
      </c>
      <c r="D5086" s="2" t="s">
        <v>1338</v>
      </c>
      <c r="E5086" s="2" t="s">
        <v>1437</v>
      </c>
      <c r="F5086">
        <v>3</v>
      </c>
      <c r="G5086" s="1">
        <v>41696</v>
      </c>
      <c r="H5086" s="61">
        <v>2014</v>
      </c>
      <c r="I5086" s="5" t="s">
        <v>1433</v>
      </c>
      <c r="J5086" s="1">
        <v>41763</v>
      </c>
      <c r="K5086" s="66">
        <v>11</v>
      </c>
      <c r="L5086" t="str">
        <f t="shared" si="535"/>
        <v>Profundo</v>
      </c>
      <c r="M5086" s="2" t="s">
        <v>1028</v>
      </c>
      <c r="N5086" t="str">
        <f>VLOOKUP(M5086,[2]spp!A:B,2,FALSE)</f>
        <v>Thalassoma lucasanum</v>
      </c>
      <c r="O5086">
        <f t="shared" si="541"/>
        <v>83</v>
      </c>
      <c r="P5086">
        <v>80</v>
      </c>
      <c r="Q5086">
        <v>3</v>
      </c>
      <c r="AJ5086">
        <f>VLOOKUP(M5086,spp!A:C,3,FALSE)</f>
        <v>1.261E-2</v>
      </c>
      <c r="AK5086">
        <f>VLOOKUP(M5086,spp!A:D,4,FALSE)</f>
        <v>2</v>
      </c>
      <c r="AL5086">
        <f t="shared" si="536"/>
        <v>8.4329374999999995</v>
      </c>
      <c r="AM5086">
        <f t="shared" si="537"/>
        <v>0.21082343749999999</v>
      </c>
      <c r="AN5086">
        <f t="shared" si="538"/>
        <v>2.1082343749999999</v>
      </c>
      <c r="AO5086">
        <f t="shared" si="539"/>
        <v>2.1082343749999999E-3</v>
      </c>
      <c r="AP5086">
        <f t="shared" si="540"/>
        <v>1.66</v>
      </c>
      <c r="AQ5086">
        <f>VLOOKUP(M5086,spp!A:H,8,FALSE)</f>
        <v>3.5</v>
      </c>
      <c r="AR5086" t="str">
        <f>VLOOKUP(M5086,spp!A:K,10,FALSE)</f>
        <v>Depredador</v>
      </c>
      <c r="AS5086" t="str">
        <f>VLOOKUP(M5086,spp!A:L,12,FALSE)</f>
        <v>LC</v>
      </c>
    </row>
    <row r="5087" spans="1:45" x14ac:dyDescent="0.3">
      <c r="A5087">
        <v>43</v>
      </c>
      <c r="B5087" s="2" t="s">
        <v>1176</v>
      </c>
      <c r="C5087" s="2" t="s">
        <v>1177</v>
      </c>
      <c r="D5087" s="2" t="s">
        <v>1338</v>
      </c>
      <c r="E5087" s="2" t="s">
        <v>1437</v>
      </c>
      <c r="F5087">
        <v>3</v>
      </c>
      <c r="G5087" s="1">
        <v>41696</v>
      </c>
      <c r="H5087" s="61">
        <v>2014</v>
      </c>
      <c r="I5087" s="5" t="s">
        <v>1433</v>
      </c>
      <c r="J5087" s="1">
        <v>41763</v>
      </c>
      <c r="K5087" s="66">
        <v>11</v>
      </c>
      <c r="L5087" t="str">
        <f t="shared" si="535"/>
        <v>Profundo</v>
      </c>
      <c r="M5087" s="2" t="s">
        <v>1031</v>
      </c>
      <c r="N5087" t="str">
        <f>VLOOKUP(M5087,[2]spp!A:B,2,FALSE)</f>
        <v>Ophioblennius steindachneri</v>
      </c>
      <c r="O5087">
        <f t="shared" si="541"/>
        <v>2</v>
      </c>
      <c r="R5087">
        <v>1</v>
      </c>
      <c r="S5087">
        <v>1</v>
      </c>
      <c r="AJ5087">
        <f>VLOOKUP(M5087,spp!A:C,3,FALSE)</f>
        <v>3</v>
      </c>
      <c r="AK5087">
        <f>VLOOKUP(M5087,spp!A:D,4,FALSE)</f>
        <v>2.379</v>
      </c>
      <c r="AL5087">
        <f t="shared" si="536"/>
        <v>3939.2433945123803</v>
      </c>
      <c r="AM5087">
        <f t="shared" si="537"/>
        <v>98.48108486280951</v>
      </c>
      <c r="AN5087">
        <f t="shared" si="538"/>
        <v>984.81084862809507</v>
      </c>
      <c r="AO5087">
        <f t="shared" si="539"/>
        <v>0.98481084862809509</v>
      </c>
      <c r="AP5087">
        <f t="shared" si="540"/>
        <v>0.04</v>
      </c>
      <c r="AQ5087">
        <f>VLOOKUP(M5087,spp!A:H,8,FALSE)</f>
        <v>2.7</v>
      </c>
      <c r="AR5087" t="str">
        <f>VLOOKUP(M5087,spp!A:K,10,FALSE)</f>
        <v>Herbívoro</v>
      </c>
      <c r="AS5087" t="str">
        <f>VLOOKUP(M5087,spp!A:L,12,FALSE)</f>
        <v>LC</v>
      </c>
    </row>
    <row r="5088" spans="1:45" x14ac:dyDescent="0.3">
      <c r="A5088">
        <v>43</v>
      </c>
      <c r="B5088" s="2" t="s">
        <v>1176</v>
      </c>
      <c r="C5088" s="2" t="s">
        <v>1177</v>
      </c>
      <c r="D5088" s="2" t="s">
        <v>1338</v>
      </c>
      <c r="E5088" s="2" t="s">
        <v>1437</v>
      </c>
      <c r="F5088">
        <v>3</v>
      </c>
      <c r="G5088" s="1">
        <v>41696</v>
      </c>
      <c r="H5088" s="61">
        <v>2014</v>
      </c>
      <c r="I5088" s="5" t="s">
        <v>1433</v>
      </c>
      <c r="J5088" s="1">
        <v>41763</v>
      </c>
      <c r="K5088" s="66">
        <v>11</v>
      </c>
      <c r="L5088" t="str">
        <f t="shared" si="535"/>
        <v>Profundo</v>
      </c>
      <c r="M5088" s="2" t="s">
        <v>1021</v>
      </c>
      <c r="N5088" t="str">
        <f>VLOOKUP(M5088,[2]spp!A:B,2,FALSE)</f>
        <v>Johnrandallia nigrirostris</v>
      </c>
      <c r="O5088">
        <f t="shared" si="541"/>
        <v>2</v>
      </c>
      <c r="Q5088">
        <v>2</v>
      </c>
      <c r="AJ5088">
        <f>VLOOKUP(M5088,spp!A:C,3,FALSE)</f>
        <v>2</v>
      </c>
      <c r="AK5088">
        <f>VLOOKUP(M5088,spp!A:D,4,FALSE)</f>
        <v>3</v>
      </c>
      <c r="AL5088">
        <f t="shared" si="536"/>
        <v>1687.5</v>
      </c>
      <c r="AM5088">
        <f t="shared" si="537"/>
        <v>42.1875</v>
      </c>
      <c r="AN5088">
        <f t="shared" si="538"/>
        <v>421.875</v>
      </c>
      <c r="AO5088">
        <f t="shared" si="539"/>
        <v>0.421875</v>
      </c>
      <c r="AP5088">
        <f t="shared" si="540"/>
        <v>0.04</v>
      </c>
      <c r="AQ5088">
        <f>VLOOKUP(M5088,spp!A:H,8,FALSE)</f>
        <v>3</v>
      </c>
      <c r="AR5088" t="str">
        <f>VLOOKUP(M5088,spp!A:K,10,FALSE)</f>
        <v>Depredador</v>
      </c>
      <c r="AS5088" t="str">
        <f>VLOOKUP(M5088,spp!A:L,12,FALSE)</f>
        <v>LC</v>
      </c>
    </row>
    <row r="5089" spans="1:45" x14ac:dyDescent="0.3">
      <c r="A5089">
        <v>43</v>
      </c>
      <c r="B5089" s="2" t="s">
        <v>1176</v>
      </c>
      <c r="C5089" s="2" t="s">
        <v>1177</v>
      </c>
      <c r="D5089" s="2" t="s">
        <v>1338</v>
      </c>
      <c r="E5089" s="2" t="s">
        <v>1437</v>
      </c>
      <c r="F5089">
        <v>3</v>
      </c>
      <c r="G5089" s="1">
        <v>41696</v>
      </c>
      <c r="H5089" s="61">
        <v>2014</v>
      </c>
      <c r="I5089" s="5" t="s">
        <v>1433</v>
      </c>
      <c r="J5089" s="1">
        <v>41763</v>
      </c>
      <c r="K5089" s="66">
        <v>11</v>
      </c>
      <c r="L5089" t="str">
        <f t="shared" si="535"/>
        <v>Profundo</v>
      </c>
      <c r="M5089" s="2" t="s">
        <v>1064</v>
      </c>
      <c r="N5089" t="str">
        <f>VLOOKUP(M5089,[2]spp!A:B,2,FALSE)</f>
        <v>Zanclus cornutus</v>
      </c>
      <c r="O5089">
        <f t="shared" si="541"/>
        <v>1</v>
      </c>
      <c r="R5089">
        <v>1</v>
      </c>
      <c r="AJ5089">
        <f>VLOOKUP(M5089,spp!A:C,3,FALSE)</f>
        <v>1.47E-2</v>
      </c>
      <c r="AK5089">
        <f>VLOOKUP(M5089,spp!A:D,4,FALSE)</f>
        <v>3</v>
      </c>
      <c r="AL5089">
        <f t="shared" si="536"/>
        <v>28.7109375</v>
      </c>
      <c r="AM5089">
        <f t="shared" si="537"/>
        <v>0.7177734375</v>
      </c>
      <c r="AN5089">
        <f t="shared" si="538"/>
        <v>7.177734375</v>
      </c>
      <c r="AO5089">
        <f t="shared" si="539"/>
        <v>7.1777343749999997E-3</v>
      </c>
      <c r="AP5089">
        <f t="shared" si="540"/>
        <v>0.02</v>
      </c>
      <c r="AQ5089">
        <f>VLOOKUP(M5089,spp!A:H,8,FALSE)</f>
        <v>2.9</v>
      </c>
      <c r="AR5089" t="str">
        <f>VLOOKUP(M5089,spp!A:K,10,FALSE)</f>
        <v>Herbívoro</v>
      </c>
      <c r="AS5089" t="str">
        <f>VLOOKUP(M5089,spp!A:L,12,FALSE)</f>
        <v>NE</v>
      </c>
    </row>
    <row r="5090" spans="1:45" x14ac:dyDescent="0.3">
      <c r="A5090">
        <v>43</v>
      </c>
      <c r="B5090" s="2" t="s">
        <v>1176</v>
      </c>
      <c r="C5090" s="2" t="s">
        <v>1177</v>
      </c>
      <c r="D5090" s="2" t="s">
        <v>1338</v>
      </c>
      <c r="E5090" s="2" t="s">
        <v>1437</v>
      </c>
      <c r="F5090">
        <v>3</v>
      </c>
      <c r="G5090" s="1">
        <v>41696</v>
      </c>
      <c r="H5090" s="61">
        <v>2014</v>
      </c>
      <c r="I5090" s="5" t="s">
        <v>1433</v>
      </c>
      <c r="J5090" s="1">
        <v>41763</v>
      </c>
      <c r="K5090" s="66">
        <v>11</v>
      </c>
      <c r="L5090" t="str">
        <f t="shared" si="535"/>
        <v>Profundo</v>
      </c>
      <c r="M5090" s="2" t="s">
        <v>1200</v>
      </c>
      <c r="N5090" t="str">
        <f>VLOOKUP(M5090,[2]spp!A:B,2,FALSE)</f>
        <v>Thalassoma grammaticum</v>
      </c>
      <c r="O5090">
        <f t="shared" si="541"/>
        <v>1</v>
      </c>
      <c r="R5090">
        <v>1</v>
      </c>
      <c r="AJ5090">
        <f>VLOOKUP(M5090,spp!A:C,3,FALSE)</f>
        <v>1</v>
      </c>
      <c r="AK5090">
        <f>VLOOKUP(M5090,spp!A:D,4,FALSE)</f>
        <v>2.9718</v>
      </c>
      <c r="AL5090">
        <f t="shared" si="536"/>
        <v>1818.8512239575082</v>
      </c>
      <c r="AM5090">
        <f t="shared" si="537"/>
        <v>45.471280598937703</v>
      </c>
      <c r="AN5090">
        <f t="shared" si="538"/>
        <v>454.71280598937705</v>
      </c>
      <c r="AO5090">
        <f t="shared" si="539"/>
        <v>0.45471280598937702</v>
      </c>
      <c r="AP5090">
        <f t="shared" si="540"/>
        <v>0.02</v>
      </c>
      <c r="AQ5090">
        <f>VLOOKUP(M5090,spp!A:H,8,FALSE)</f>
        <v>3.5</v>
      </c>
      <c r="AR5090" t="str">
        <f>VLOOKUP(M5090,spp!A:K,10,FALSE)</f>
        <v>Depredador</v>
      </c>
      <c r="AS5090" t="str">
        <f>VLOOKUP(M5090,spp!A:L,12,FALSE)</f>
        <v>LC</v>
      </c>
    </row>
    <row r="5091" spans="1:45" x14ac:dyDescent="0.3">
      <c r="A5091">
        <v>43</v>
      </c>
      <c r="B5091" s="2" t="s">
        <v>1176</v>
      </c>
      <c r="C5091" s="2" t="s">
        <v>1177</v>
      </c>
      <c r="D5091" s="2" t="s">
        <v>1338</v>
      </c>
      <c r="E5091" s="2" t="s">
        <v>1437</v>
      </c>
      <c r="F5091">
        <v>4</v>
      </c>
      <c r="G5091" s="1">
        <v>41696</v>
      </c>
      <c r="H5091" s="61">
        <v>2014</v>
      </c>
      <c r="I5091" s="5" t="s">
        <v>1433</v>
      </c>
      <c r="J5091" s="1">
        <v>41763</v>
      </c>
      <c r="K5091" s="66">
        <v>11</v>
      </c>
      <c r="L5091" t="str">
        <f t="shared" si="535"/>
        <v>Profundo</v>
      </c>
      <c r="M5091" s="2" t="s">
        <v>1200</v>
      </c>
      <c r="N5091" t="str">
        <f>VLOOKUP(M5091,[2]spp!A:B,2,FALSE)</f>
        <v>Thalassoma grammaticum</v>
      </c>
      <c r="O5091">
        <f t="shared" si="541"/>
        <v>1</v>
      </c>
      <c r="Q5091">
        <v>1</v>
      </c>
      <c r="AJ5091">
        <f>VLOOKUP(M5091,spp!A:C,3,FALSE)</f>
        <v>1</v>
      </c>
      <c r="AK5091">
        <f>VLOOKUP(M5091,spp!A:D,4,FALSE)</f>
        <v>2.9718</v>
      </c>
      <c r="AL5091">
        <f t="shared" si="536"/>
        <v>398.57225388911996</v>
      </c>
      <c r="AM5091">
        <f t="shared" si="537"/>
        <v>9.9643063472279998</v>
      </c>
      <c r="AN5091">
        <f t="shared" si="538"/>
        <v>99.643063472280005</v>
      </c>
      <c r="AO5091">
        <f t="shared" si="539"/>
        <v>9.9643063472280011E-2</v>
      </c>
      <c r="AP5091">
        <f t="shared" si="540"/>
        <v>0.02</v>
      </c>
      <c r="AQ5091">
        <f>VLOOKUP(M5091,spp!A:H,8,FALSE)</f>
        <v>3.5</v>
      </c>
      <c r="AR5091" t="str">
        <f>VLOOKUP(M5091,spp!A:K,10,FALSE)</f>
        <v>Depredador</v>
      </c>
      <c r="AS5091" t="str">
        <f>VLOOKUP(M5091,spp!A:L,12,FALSE)</f>
        <v>LC</v>
      </c>
    </row>
    <row r="5092" spans="1:45" x14ac:dyDescent="0.3">
      <c r="A5092">
        <v>43</v>
      </c>
      <c r="B5092" s="2" t="s">
        <v>1176</v>
      </c>
      <c r="C5092" s="2" t="s">
        <v>1177</v>
      </c>
      <c r="D5092" s="2" t="s">
        <v>1338</v>
      </c>
      <c r="E5092" s="2" t="s">
        <v>1437</v>
      </c>
      <c r="F5092">
        <v>4</v>
      </c>
      <c r="G5092" s="1">
        <v>41696</v>
      </c>
      <c r="H5092" s="61">
        <v>2014</v>
      </c>
      <c r="I5092" s="5" t="s">
        <v>1433</v>
      </c>
      <c r="J5092" s="1">
        <v>41763</v>
      </c>
      <c r="K5092" s="66">
        <v>11</v>
      </c>
      <c r="L5092" t="str">
        <f t="shared" si="535"/>
        <v>Profundo</v>
      </c>
      <c r="M5092" s="2" t="s">
        <v>1037</v>
      </c>
      <c r="N5092" t="str">
        <f>VLOOKUP(M5092,[2]spp!A:B,2,FALSE)</f>
        <v>Prionurus laticlavius</v>
      </c>
      <c r="O5092">
        <f t="shared" si="541"/>
        <v>28</v>
      </c>
      <c r="T5092">
        <v>28</v>
      </c>
      <c r="AJ5092" t="str">
        <f>VLOOKUP(M5092,spp!A:C,3,FALSE)</f>
        <v>0.19800000000000001</v>
      </c>
      <c r="AK5092">
        <f>VLOOKUP(M5092,spp!A:D,4,FALSE)</f>
        <v>2.504</v>
      </c>
      <c r="AL5092">
        <f t="shared" si="536"/>
        <v>17549.510334866791</v>
      </c>
      <c r="AM5092">
        <f t="shared" si="537"/>
        <v>438.73775837166977</v>
      </c>
      <c r="AN5092">
        <f t="shared" si="538"/>
        <v>4387.3775837166977</v>
      </c>
      <c r="AO5092">
        <f t="shared" si="539"/>
        <v>4.3873775837166979</v>
      </c>
      <c r="AP5092">
        <f t="shared" si="540"/>
        <v>0.56000000000000005</v>
      </c>
      <c r="AQ5092">
        <f>VLOOKUP(M5092,spp!A:H,8,FALSE)</f>
        <v>2.7</v>
      </c>
      <c r="AR5092" t="str">
        <f>VLOOKUP(M5092,spp!A:K,10,FALSE)</f>
        <v>Herbívoro</v>
      </c>
      <c r="AS5092" t="str">
        <f>VLOOKUP(M5092,spp!A:L,12,FALSE)</f>
        <v>LC</v>
      </c>
    </row>
    <row r="5093" spans="1:45" x14ac:dyDescent="0.3">
      <c r="A5093">
        <v>43</v>
      </c>
      <c r="B5093" s="2" t="s">
        <v>1176</v>
      </c>
      <c r="C5093" s="2" t="s">
        <v>1177</v>
      </c>
      <c r="D5093" s="2" t="s">
        <v>1338</v>
      </c>
      <c r="E5093" s="2" t="s">
        <v>1437</v>
      </c>
      <c r="F5093">
        <v>4</v>
      </c>
      <c r="G5093" s="1">
        <v>41696</v>
      </c>
      <c r="H5093" s="61">
        <v>2014</v>
      </c>
      <c r="I5093" s="5" t="s">
        <v>1433</v>
      </c>
      <c r="J5093" s="1">
        <v>41763</v>
      </c>
      <c r="K5093" s="66">
        <v>11</v>
      </c>
      <c r="L5093" t="str">
        <f t="shared" si="535"/>
        <v>Profundo</v>
      </c>
      <c r="M5093" s="2" t="s">
        <v>1046</v>
      </c>
      <c r="N5093" t="str">
        <f>VLOOKUP(M5093,[2]spp!A:B,2,FALSE)</f>
        <v>Arothron meleagris</v>
      </c>
      <c r="O5093">
        <f t="shared" si="541"/>
        <v>3</v>
      </c>
      <c r="T5093">
        <v>3</v>
      </c>
      <c r="AJ5093">
        <f>VLOOKUP(M5093,spp!A:C,3,FALSE)</f>
        <v>3</v>
      </c>
      <c r="AK5093">
        <f>VLOOKUP(M5093,spp!A:D,4,FALSE)</f>
        <v>2</v>
      </c>
      <c r="AL5093">
        <f t="shared" si="536"/>
        <v>5625</v>
      </c>
      <c r="AM5093">
        <f t="shared" si="537"/>
        <v>140.625</v>
      </c>
      <c r="AN5093">
        <f t="shared" si="538"/>
        <v>1406.25</v>
      </c>
      <c r="AO5093">
        <f t="shared" si="539"/>
        <v>1.40625</v>
      </c>
      <c r="AP5093">
        <f t="shared" si="540"/>
        <v>0.06</v>
      </c>
      <c r="AQ5093">
        <f>VLOOKUP(M5093,spp!A:H,8,FALSE)</f>
        <v>3.4</v>
      </c>
      <c r="AR5093" t="str">
        <f>VLOOKUP(M5093,spp!A:K,10,FALSE)</f>
        <v>Depredador</v>
      </c>
      <c r="AS5093" t="str">
        <f>VLOOKUP(M5093,spp!A:L,12,FALSE)</f>
        <v>NE</v>
      </c>
    </row>
    <row r="5094" spans="1:45" x14ac:dyDescent="0.3">
      <c r="A5094">
        <v>43</v>
      </c>
      <c r="B5094" s="2" t="s">
        <v>1176</v>
      </c>
      <c r="C5094" s="2" t="s">
        <v>1177</v>
      </c>
      <c r="D5094" s="2" t="s">
        <v>1338</v>
      </c>
      <c r="E5094" s="2" t="s">
        <v>1437</v>
      </c>
      <c r="F5094">
        <v>4</v>
      </c>
      <c r="G5094" s="1">
        <v>41696</v>
      </c>
      <c r="H5094" s="61">
        <v>2014</v>
      </c>
      <c r="I5094" s="5" t="s">
        <v>1433</v>
      </c>
      <c r="J5094" s="1">
        <v>41763</v>
      </c>
      <c r="K5094" s="66">
        <v>11</v>
      </c>
      <c r="L5094" t="str">
        <f t="shared" ref="L5094:L5157" si="542">IF(K5094&gt;6,"Profundo","Somero")</f>
        <v>Profundo</v>
      </c>
      <c r="M5094" s="2" t="s">
        <v>1034</v>
      </c>
      <c r="N5094" t="str">
        <f>VLOOKUP(M5094,[2]spp!A:B,2,FALSE)</f>
        <v>Acanthurus nigricans</v>
      </c>
      <c r="O5094">
        <f t="shared" si="541"/>
        <v>3</v>
      </c>
      <c r="R5094">
        <v>2</v>
      </c>
      <c r="S5094">
        <v>1</v>
      </c>
      <c r="AJ5094">
        <f>VLOOKUP(M5094,spp!A:C,3,FALSE)</f>
        <v>6</v>
      </c>
      <c r="AK5094">
        <f>VLOOKUP(M5094,spp!A:D,4,FALSE)</f>
        <v>2.669</v>
      </c>
      <c r="AL5094">
        <f t="shared" si="536"/>
        <v>22627.265494203035</v>
      </c>
      <c r="AM5094">
        <f t="shared" si="537"/>
        <v>565.68163735507585</v>
      </c>
      <c r="AN5094">
        <f t="shared" si="538"/>
        <v>5656.8163735507587</v>
      </c>
      <c r="AO5094">
        <f t="shared" si="539"/>
        <v>5.6568163735507584</v>
      </c>
      <c r="AP5094">
        <f t="shared" si="540"/>
        <v>0.06</v>
      </c>
      <c r="AQ5094">
        <f>VLOOKUP(M5094,spp!A:H,8,FALSE)</f>
        <v>2</v>
      </c>
      <c r="AR5094" t="str">
        <f>VLOOKUP(M5094,spp!A:K,10,FALSE)</f>
        <v>Herbívoro</v>
      </c>
      <c r="AS5094" t="str">
        <f>VLOOKUP(M5094,spp!A:L,12,FALSE)</f>
        <v>LC</v>
      </c>
    </row>
    <row r="5095" spans="1:45" x14ac:dyDescent="0.3">
      <c r="A5095">
        <v>43</v>
      </c>
      <c r="B5095" s="2" t="s">
        <v>1176</v>
      </c>
      <c r="C5095" s="2" t="s">
        <v>1177</v>
      </c>
      <c r="D5095" s="2" t="s">
        <v>1338</v>
      </c>
      <c r="E5095" s="2" t="s">
        <v>1437</v>
      </c>
      <c r="F5095">
        <v>4</v>
      </c>
      <c r="G5095" s="1">
        <v>41696</v>
      </c>
      <c r="H5095" s="61">
        <v>2014</v>
      </c>
      <c r="I5095" s="5" t="s">
        <v>1433</v>
      </c>
      <c r="J5095" s="1">
        <v>41763</v>
      </c>
      <c r="K5095" s="66">
        <v>11</v>
      </c>
      <c r="L5095" t="str">
        <f t="shared" si="542"/>
        <v>Profundo</v>
      </c>
      <c r="M5095" s="2" t="s">
        <v>1194</v>
      </c>
      <c r="N5095" t="str">
        <f>VLOOKUP(M5095,[2]spp!A:B,2,FALSE)</f>
        <v>Stegastes arcifrons</v>
      </c>
      <c r="O5095">
        <f t="shared" si="541"/>
        <v>20</v>
      </c>
      <c r="Q5095">
        <v>5</v>
      </c>
      <c r="R5095">
        <v>15</v>
      </c>
      <c r="AJ5095">
        <f>VLOOKUP(M5095,spp!A:C,3,FALSE)</f>
        <v>3.49E-2</v>
      </c>
      <c r="AK5095">
        <f>VLOOKUP(M5095,spp!A:D,4,FALSE)</f>
        <v>2</v>
      </c>
      <c r="AL5095">
        <f t="shared" ref="AL5095:AL5158" si="543">((AJ5095*$P$2^AK5095)*P5095)+((AJ5095*$Q$2^AK5095)*Q5095)+((AJ5095*$R$2^AK5095)*R5095)+((AJ5095*$S$2^AK5095)*S5095)+((AJ5095*$T$2^AK5095)*T5095)+((AJ5095*$U$2^AK5095)*U5095)+((AJ5095*$V$2^AK5095)*V5095)+((AJ5095*$W$2^AK5095)*W5095)+((AJ5095*$X$2^AK5095)*X5095)+((AJ5095*$Y$2^AK5095)*Y5095)+((AJ5095*$Z$2^AK5095)*Z5095)+((AJ5095*$AA$2^AK5095)*AA5095)+((AJ5095*$AB$2^AK5095)*AB5095)+ ((AJ5095*$AC$2^AK5095)*AC5095)+((AJ5095*$AD$2^AK5095)*AD5095)+((AJ5095*$AE$2^AK5095)*AE5095)+((AJ5095*$AF$2^AK5095)*AF5095)+((AJ5095*$AG$2^AK5095)*AG5095)+((AJ5095*$AH$2^AK5095)*AH5095)</f>
        <v>91.612499999999997</v>
      </c>
      <c r="AM5095">
        <f t="shared" ref="AM5095:AM5158" si="544">AL5095/40</f>
        <v>2.2903124999999998</v>
      </c>
      <c r="AN5095">
        <f t="shared" ref="AN5095:AN5158" si="545">AM5095*10</f>
        <v>22.903124999999996</v>
      </c>
      <c r="AO5095">
        <f t="shared" ref="AO5095:AO5158" si="546">AN5095/1000</f>
        <v>2.2903124999999996E-2</v>
      </c>
      <c r="AP5095">
        <f t="shared" ref="AP5095:AP5158" si="547">O5095/$C$1</f>
        <v>0.4</v>
      </c>
      <c r="AQ5095">
        <f>VLOOKUP(M5095,spp!A:H,8,FALSE)</f>
        <v>2.97</v>
      </c>
      <c r="AR5095" t="str">
        <f>VLOOKUP(M5095,spp!A:K,10,FALSE)</f>
        <v>Herbívoro</v>
      </c>
      <c r="AS5095" t="str">
        <f>VLOOKUP(M5095,spp!A:L,12,FALSE)</f>
        <v>LC</v>
      </c>
    </row>
    <row r="5096" spans="1:45" x14ac:dyDescent="0.3">
      <c r="A5096">
        <v>43</v>
      </c>
      <c r="B5096" s="2" t="s">
        <v>1176</v>
      </c>
      <c r="C5096" s="2" t="s">
        <v>1177</v>
      </c>
      <c r="D5096" s="2" t="s">
        <v>1338</v>
      </c>
      <c r="E5096" s="2" t="s">
        <v>1437</v>
      </c>
      <c r="F5096">
        <v>4</v>
      </c>
      <c r="G5096" s="1">
        <v>41696</v>
      </c>
      <c r="H5096" s="61">
        <v>2014</v>
      </c>
      <c r="I5096" s="5" t="s">
        <v>1433</v>
      </c>
      <c r="J5096" s="1">
        <v>41763</v>
      </c>
      <c r="K5096" s="66">
        <v>11</v>
      </c>
      <c r="L5096" t="str">
        <f t="shared" si="542"/>
        <v>Profundo</v>
      </c>
      <c r="M5096" s="2" t="s">
        <v>1171</v>
      </c>
      <c r="N5096" t="str">
        <f>VLOOKUP(M5096,[2]spp!A:B,2,FALSE)</f>
        <v>Lutjanus jordani</v>
      </c>
      <c r="O5096">
        <f t="shared" si="541"/>
        <v>1</v>
      </c>
      <c r="V5096">
        <v>1</v>
      </c>
      <c r="AJ5096">
        <f>VLOOKUP(M5096,spp!A:C,3,FALSE)</f>
        <v>1.41E-2</v>
      </c>
      <c r="AK5096">
        <f>VLOOKUP(M5096,spp!A:D,4,FALSE)</f>
        <v>2.98</v>
      </c>
      <c r="AL5096">
        <f t="shared" si="543"/>
        <v>1190.6727207330014</v>
      </c>
      <c r="AM5096">
        <f t="shared" si="544"/>
        <v>29.766818018325033</v>
      </c>
      <c r="AN5096">
        <f t="shared" si="545"/>
        <v>297.66818018325034</v>
      </c>
      <c r="AO5096">
        <f t="shared" si="546"/>
        <v>0.29766818018325036</v>
      </c>
      <c r="AP5096">
        <f t="shared" si="547"/>
        <v>0.02</v>
      </c>
      <c r="AQ5096">
        <f>VLOOKUP(M5096,spp!A:H,8,FALSE)</f>
        <v>4.5</v>
      </c>
      <c r="AR5096" t="str">
        <f>VLOOKUP(M5096,spp!A:K,10,FALSE)</f>
        <v>Depredador Tope</v>
      </c>
      <c r="AS5096" t="str">
        <f>VLOOKUP(M5096,spp!A:L,12,FALSE)</f>
        <v>LC</v>
      </c>
    </row>
    <row r="5097" spans="1:45" x14ac:dyDescent="0.3">
      <c r="A5097">
        <v>43</v>
      </c>
      <c r="B5097" s="2" t="s">
        <v>1176</v>
      </c>
      <c r="C5097" s="2" t="s">
        <v>1177</v>
      </c>
      <c r="D5097" s="2" t="s">
        <v>1338</v>
      </c>
      <c r="E5097" s="2" t="s">
        <v>1437</v>
      </c>
      <c r="F5097">
        <v>4</v>
      </c>
      <c r="G5097" s="1">
        <v>41696</v>
      </c>
      <c r="H5097" s="61">
        <v>2014</v>
      </c>
      <c r="I5097" s="5" t="s">
        <v>1433</v>
      </c>
      <c r="J5097" s="1">
        <v>41763</v>
      </c>
      <c r="K5097" s="66">
        <v>11</v>
      </c>
      <c r="L5097" t="str">
        <f t="shared" si="542"/>
        <v>Profundo</v>
      </c>
      <c r="M5097" s="2" t="s">
        <v>1078</v>
      </c>
      <c r="N5097" t="str">
        <f>VLOOKUP(M5097,[2]spp!A:B,2,FALSE)</f>
        <v>Lutjanus viridis</v>
      </c>
      <c r="O5097">
        <f t="shared" si="541"/>
        <v>3</v>
      </c>
      <c r="T5097">
        <v>1</v>
      </c>
      <c r="V5097">
        <v>2</v>
      </c>
      <c r="AJ5097">
        <f>VLOOKUP(M5097,spp!A:C,3,FALSE)</f>
        <v>1.67E-2</v>
      </c>
      <c r="AK5097">
        <f>VLOOKUP(M5097,spp!A:D,4,FALSE)</f>
        <v>2</v>
      </c>
      <c r="AL5097">
        <f t="shared" si="543"/>
        <v>78.072500000000005</v>
      </c>
      <c r="AM5097">
        <f t="shared" si="544"/>
        <v>1.9518125000000002</v>
      </c>
      <c r="AN5097">
        <f t="shared" si="545"/>
        <v>19.518125000000001</v>
      </c>
      <c r="AO5097">
        <f t="shared" si="546"/>
        <v>1.9518125000000001E-2</v>
      </c>
      <c r="AP5097">
        <f t="shared" si="547"/>
        <v>0.06</v>
      </c>
      <c r="AQ5097">
        <f>VLOOKUP(M5097,spp!A:H,8,FALSE)</f>
        <v>4.2</v>
      </c>
      <c r="AR5097" t="str">
        <f>VLOOKUP(M5097,spp!A:K,10,FALSE)</f>
        <v>Depredador Tope</v>
      </c>
      <c r="AS5097" t="str">
        <f>VLOOKUP(M5097,spp!A:L,12,FALSE)</f>
        <v>LC</v>
      </c>
    </row>
    <row r="5098" spans="1:45" x14ac:dyDescent="0.3">
      <c r="A5098">
        <v>43</v>
      </c>
      <c r="B5098" s="2" t="s">
        <v>1176</v>
      </c>
      <c r="C5098" s="2" t="s">
        <v>1177</v>
      </c>
      <c r="D5098" s="2" t="s">
        <v>1338</v>
      </c>
      <c r="E5098" s="2" t="s">
        <v>1437</v>
      </c>
      <c r="F5098">
        <v>4</v>
      </c>
      <c r="G5098" s="1">
        <v>41696</v>
      </c>
      <c r="H5098" s="61">
        <v>2014</v>
      </c>
      <c r="I5098" s="5" t="s">
        <v>1433</v>
      </c>
      <c r="J5098" s="1">
        <v>41763</v>
      </c>
      <c r="K5098" s="66">
        <v>11</v>
      </c>
      <c r="L5098" t="str">
        <f t="shared" si="542"/>
        <v>Profundo</v>
      </c>
      <c r="M5098" s="2" t="s">
        <v>1064</v>
      </c>
      <c r="N5098" t="str">
        <f>VLOOKUP(M5098,[2]spp!A:B,2,FALSE)</f>
        <v>Zanclus cornutus</v>
      </c>
      <c r="O5098">
        <f t="shared" si="541"/>
        <v>4</v>
      </c>
      <c r="S5098">
        <v>3</v>
      </c>
      <c r="W5098">
        <v>1</v>
      </c>
      <c r="AJ5098">
        <f>VLOOKUP(M5098,spp!A:C,3,FALSE)</f>
        <v>1.47E-2</v>
      </c>
      <c r="AK5098">
        <f>VLOOKUP(M5098,spp!A:D,4,FALSE)</f>
        <v>3</v>
      </c>
      <c r="AL5098">
        <f t="shared" si="543"/>
        <v>2682.0609374999999</v>
      </c>
      <c r="AM5098">
        <f t="shared" si="544"/>
        <v>67.051523437499995</v>
      </c>
      <c r="AN5098">
        <f t="shared" si="545"/>
        <v>670.51523437499998</v>
      </c>
      <c r="AO5098">
        <f t="shared" si="546"/>
        <v>0.67051523437499994</v>
      </c>
      <c r="AP5098">
        <f t="shared" si="547"/>
        <v>0.08</v>
      </c>
      <c r="AQ5098">
        <f>VLOOKUP(M5098,spp!A:H,8,FALSE)</f>
        <v>2.9</v>
      </c>
      <c r="AR5098" t="str">
        <f>VLOOKUP(M5098,spp!A:K,10,FALSE)</f>
        <v>Herbívoro</v>
      </c>
      <c r="AS5098" t="str">
        <f>VLOOKUP(M5098,spp!A:L,12,FALSE)</f>
        <v>NE</v>
      </c>
    </row>
    <row r="5099" spans="1:45" x14ac:dyDescent="0.3">
      <c r="A5099">
        <v>43</v>
      </c>
      <c r="B5099" s="2" t="s">
        <v>1176</v>
      </c>
      <c r="C5099" s="2" t="s">
        <v>1177</v>
      </c>
      <c r="D5099" s="2" t="s">
        <v>1338</v>
      </c>
      <c r="E5099" s="2" t="s">
        <v>1437</v>
      </c>
      <c r="F5099">
        <v>4</v>
      </c>
      <c r="G5099" s="1">
        <v>41696</v>
      </c>
      <c r="H5099" s="61">
        <v>2014</v>
      </c>
      <c r="I5099" s="5" t="s">
        <v>1433</v>
      </c>
      <c r="J5099" s="1">
        <v>41763</v>
      </c>
      <c r="K5099" s="66">
        <v>11</v>
      </c>
      <c r="L5099" t="str">
        <f t="shared" si="542"/>
        <v>Profundo</v>
      </c>
      <c r="M5099" s="2" t="s">
        <v>1080</v>
      </c>
      <c r="N5099" t="str">
        <f>VLOOKUP(M5099,[2]spp!A:B,2,FALSE)</f>
        <v>Aulostomus chinensis</v>
      </c>
      <c r="O5099">
        <f t="shared" si="541"/>
        <v>0</v>
      </c>
      <c r="AJ5099">
        <f>VLOOKUP(M5099,spp!A:C,3,FALSE)</f>
        <v>2</v>
      </c>
      <c r="AK5099">
        <f>VLOOKUP(M5099,spp!A:D,4,FALSE)</f>
        <v>3</v>
      </c>
      <c r="AL5099">
        <f t="shared" si="543"/>
        <v>0</v>
      </c>
      <c r="AM5099">
        <f t="shared" si="544"/>
        <v>0</v>
      </c>
      <c r="AN5099">
        <f t="shared" si="545"/>
        <v>0</v>
      </c>
      <c r="AO5099">
        <f t="shared" si="546"/>
        <v>0</v>
      </c>
      <c r="AP5099">
        <f t="shared" si="547"/>
        <v>0</v>
      </c>
      <c r="AQ5099">
        <f>VLOOKUP(M5099,spp!A:H,8,FALSE)</f>
        <v>3.9</v>
      </c>
      <c r="AR5099" t="str">
        <f>VLOOKUP(M5099,spp!A:K,10,FALSE)</f>
        <v>Depredador</v>
      </c>
      <c r="AS5099" t="str">
        <f>VLOOKUP(M5099,spp!A:L,12,FALSE)</f>
        <v>NE</v>
      </c>
    </row>
    <row r="5100" spans="1:45" x14ac:dyDescent="0.3">
      <c r="A5100">
        <v>43</v>
      </c>
      <c r="B5100" s="2" t="s">
        <v>1176</v>
      </c>
      <c r="C5100" s="2" t="s">
        <v>1177</v>
      </c>
      <c r="D5100" s="2" t="s">
        <v>1338</v>
      </c>
      <c r="E5100" s="2" t="s">
        <v>1437</v>
      </c>
      <c r="F5100">
        <v>4</v>
      </c>
      <c r="G5100" s="1">
        <v>41696</v>
      </c>
      <c r="H5100" s="61">
        <v>2014</v>
      </c>
      <c r="I5100" s="5" t="s">
        <v>1433</v>
      </c>
      <c r="J5100" s="1">
        <v>41763</v>
      </c>
      <c r="K5100" s="66">
        <v>11</v>
      </c>
      <c r="L5100" t="str">
        <f t="shared" si="542"/>
        <v>Profundo</v>
      </c>
      <c r="M5100" s="2" t="s">
        <v>1068</v>
      </c>
      <c r="N5100" t="str">
        <f>VLOOKUP(M5100,[2]spp!A:B,2,FALSE)</f>
        <v>Myripristis berndti</v>
      </c>
      <c r="O5100">
        <f t="shared" si="541"/>
        <v>2</v>
      </c>
      <c r="U5100">
        <v>1</v>
      </c>
      <c r="V5100">
        <v>1</v>
      </c>
      <c r="AJ5100">
        <f>VLOOKUP(M5100,spp!A:C,3,FALSE)</f>
        <v>2.4E-2</v>
      </c>
      <c r="AK5100">
        <f>VLOOKUP(M5100,spp!A:D,4,FALSE)</f>
        <v>3.02</v>
      </c>
      <c r="AL5100">
        <f t="shared" si="543"/>
        <v>3464.8388484163816</v>
      </c>
      <c r="AM5100">
        <f t="shared" si="544"/>
        <v>86.620971210409536</v>
      </c>
      <c r="AN5100">
        <f t="shared" si="545"/>
        <v>866.20971210409539</v>
      </c>
      <c r="AO5100">
        <f t="shared" si="546"/>
        <v>0.86620971210409536</v>
      </c>
      <c r="AP5100">
        <f t="shared" si="547"/>
        <v>0.04</v>
      </c>
      <c r="AQ5100">
        <f>VLOOKUP(M5100,spp!A:H,8,FALSE)</f>
        <v>3.7</v>
      </c>
      <c r="AR5100" t="str">
        <f>VLOOKUP(M5100,spp!A:K,10,FALSE)</f>
        <v>Planctívoro</v>
      </c>
      <c r="AS5100" t="str">
        <f>VLOOKUP(M5100,spp!A:L,12,FALSE)</f>
        <v>NE</v>
      </c>
    </row>
    <row r="5101" spans="1:45" x14ac:dyDescent="0.3">
      <c r="A5101">
        <v>43</v>
      </c>
      <c r="B5101" s="2" t="s">
        <v>1176</v>
      </c>
      <c r="C5101" s="2" t="s">
        <v>1177</v>
      </c>
      <c r="D5101" s="2" t="s">
        <v>1338</v>
      </c>
      <c r="E5101" s="2" t="s">
        <v>1437</v>
      </c>
      <c r="F5101">
        <v>4</v>
      </c>
      <c r="G5101" s="1">
        <v>41696</v>
      </c>
      <c r="H5101" s="61">
        <v>2014</v>
      </c>
      <c r="I5101" s="5" t="s">
        <v>1433</v>
      </c>
      <c r="J5101" s="1">
        <v>41763</v>
      </c>
      <c r="K5101" s="66">
        <v>11</v>
      </c>
      <c r="L5101" t="str">
        <f t="shared" si="542"/>
        <v>Profundo</v>
      </c>
      <c r="M5101" s="2" t="s">
        <v>1031</v>
      </c>
      <c r="N5101" t="str">
        <f>VLOOKUP(M5101,[2]spp!A:B,2,FALSE)</f>
        <v>Ophioblennius steindachneri</v>
      </c>
      <c r="O5101">
        <f t="shared" si="541"/>
        <v>1</v>
      </c>
      <c r="T5101">
        <v>1</v>
      </c>
      <c r="AJ5101">
        <f>VLOOKUP(M5101,spp!A:C,3,FALSE)</f>
        <v>3</v>
      </c>
      <c r="AK5101">
        <f>VLOOKUP(M5101,spp!A:D,4,FALSE)</f>
        <v>2.379</v>
      </c>
      <c r="AL5101">
        <f t="shared" si="543"/>
        <v>6350.6844661935556</v>
      </c>
      <c r="AM5101">
        <f t="shared" si="544"/>
        <v>158.76711165483889</v>
      </c>
      <c r="AN5101">
        <f t="shared" si="545"/>
        <v>1587.6711165483889</v>
      </c>
      <c r="AO5101">
        <f t="shared" si="546"/>
        <v>1.587671116548389</v>
      </c>
      <c r="AP5101">
        <f t="shared" si="547"/>
        <v>0.02</v>
      </c>
      <c r="AQ5101">
        <f>VLOOKUP(M5101,spp!A:H,8,FALSE)</f>
        <v>2.7</v>
      </c>
      <c r="AR5101" t="str">
        <f>VLOOKUP(M5101,spp!A:K,10,FALSE)</f>
        <v>Herbívoro</v>
      </c>
      <c r="AS5101" t="str">
        <f>VLOOKUP(M5101,spp!A:L,12,FALSE)</f>
        <v>LC</v>
      </c>
    </row>
    <row r="5102" spans="1:45" x14ac:dyDescent="0.3">
      <c r="A5102">
        <v>43</v>
      </c>
      <c r="B5102" s="2" t="s">
        <v>1176</v>
      </c>
      <c r="C5102" s="2" t="s">
        <v>1177</v>
      </c>
      <c r="D5102" s="2" t="s">
        <v>1338</v>
      </c>
      <c r="E5102" s="2" t="s">
        <v>1437</v>
      </c>
      <c r="F5102">
        <v>4</v>
      </c>
      <c r="G5102" s="1">
        <v>41696</v>
      </c>
      <c r="H5102" s="61">
        <v>2014</v>
      </c>
      <c r="I5102" s="5" t="s">
        <v>1433</v>
      </c>
      <c r="J5102" s="1">
        <v>41763</v>
      </c>
      <c r="K5102" s="66">
        <v>11</v>
      </c>
      <c r="L5102" t="str">
        <f t="shared" si="542"/>
        <v>Profundo</v>
      </c>
      <c r="M5102" s="2" t="s">
        <v>1072</v>
      </c>
      <c r="N5102" t="str">
        <f>VLOOKUP(M5102,[2]spp!A:B,2,FALSE)</f>
        <v>Kyphosus elegans</v>
      </c>
      <c r="O5102">
        <f t="shared" si="541"/>
        <v>1</v>
      </c>
      <c r="U5102">
        <v>1</v>
      </c>
      <c r="AJ5102">
        <f>VLOOKUP(M5102,spp!A:C,3,FALSE)</f>
        <v>2.18E-2</v>
      </c>
      <c r="AK5102">
        <f>VLOOKUP(M5102,spp!A:D,4,FALSE)</f>
        <v>3</v>
      </c>
      <c r="AL5102">
        <f t="shared" si="543"/>
        <v>934.67499999999995</v>
      </c>
      <c r="AM5102">
        <f t="shared" si="544"/>
        <v>23.366875</v>
      </c>
      <c r="AN5102">
        <f t="shared" si="545"/>
        <v>233.66874999999999</v>
      </c>
      <c r="AO5102">
        <f t="shared" si="546"/>
        <v>0.23366874999999998</v>
      </c>
      <c r="AP5102">
        <f t="shared" si="547"/>
        <v>0.02</v>
      </c>
      <c r="AQ5102">
        <f>VLOOKUP(M5102,spp!A:H,8,FALSE)</f>
        <v>2.9</v>
      </c>
      <c r="AR5102" t="str">
        <f>VLOOKUP(M5102,spp!A:K,10,FALSE)</f>
        <v>Herbívoro</v>
      </c>
      <c r="AS5102" t="str">
        <f>VLOOKUP(M5102,spp!A:L,12,FALSE)</f>
        <v>LC</v>
      </c>
    </row>
    <row r="5103" spans="1:45" x14ac:dyDescent="0.3">
      <c r="A5103">
        <v>43</v>
      </c>
      <c r="B5103" s="2" t="s">
        <v>1176</v>
      </c>
      <c r="C5103" s="2" t="s">
        <v>1177</v>
      </c>
      <c r="D5103" s="2" t="s">
        <v>1338</v>
      </c>
      <c r="E5103" s="2" t="s">
        <v>1437</v>
      </c>
      <c r="F5103">
        <v>4</v>
      </c>
      <c r="G5103" s="1">
        <v>41696</v>
      </c>
      <c r="H5103" s="61">
        <v>2014</v>
      </c>
      <c r="I5103" s="5" t="s">
        <v>1433</v>
      </c>
      <c r="J5103" s="1">
        <v>41763</v>
      </c>
      <c r="K5103" s="66">
        <v>11</v>
      </c>
      <c r="L5103" t="str">
        <f t="shared" si="542"/>
        <v>Profundo</v>
      </c>
      <c r="M5103" s="2" t="s">
        <v>1198</v>
      </c>
      <c r="N5103" t="str">
        <f>VLOOKUP(M5103,[2]spp!A:B,2,FALSE)</f>
        <v>Dermatolepis dermatolepis</v>
      </c>
      <c r="O5103">
        <f t="shared" si="541"/>
        <v>1</v>
      </c>
      <c r="U5103">
        <v>1</v>
      </c>
      <c r="AJ5103">
        <f>VLOOKUP(M5103,spp!A:C,3,FALSE)</f>
        <v>1</v>
      </c>
      <c r="AK5103">
        <f>VLOOKUP(M5103,spp!A:D,4,FALSE)</f>
        <v>3</v>
      </c>
      <c r="AL5103">
        <f t="shared" si="543"/>
        <v>42875</v>
      </c>
      <c r="AM5103">
        <f t="shared" si="544"/>
        <v>1071.875</v>
      </c>
      <c r="AN5103">
        <f t="shared" si="545"/>
        <v>10718.75</v>
      </c>
      <c r="AO5103">
        <f t="shared" si="546"/>
        <v>10.71875</v>
      </c>
      <c r="AP5103">
        <f t="shared" si="547"/>
        <v>0.02</v>
      </c>
      <c r="AQ5103">
        <f>VLOOKUP(M5103,spp!A:H,8,FALSE)</f>
        <v>4.5</v>
      </c>
      <c r="AR5103" t="str">
        <f>VLOOKUP(M5103,spp!A:K,10,FALSE)</f>
        <v>Depredador Tope</v>
      </c>
      <c r="AS5103" t="str">
        <f>VLOOKUP(M5103,spp!A:L,12,FALSE)</f>
        <v>LC</v>
      </c>
    </row>
    <row r="5104" spans="1:45" x14ac:dyDescent="0.3">
      <c r="A5104">
        <v>43</v>
      </c>
      <c r="B5104" s="2" t="s">
        <v>1176</v>
      </c>
      <c r="C5104" s="2" t="s">
        <v>1177</v>
      </c>
      <c r="D5104" s="2" t="s">
        <v>1338</v>
      </c>
      <c r="E5104" s="2" t="s">
        <v>1437</v>
      </c>
      <c r="F5104">
        <v>4</v>
      </c>
      <c r="G5104" s="1">
        <v>41696</v>
      </c>
      <c r="H5104" s="61">
        <v>2014</v>
      </c>
      <c r="I5104" s="5" t="s">
        <v>1433</v>
      </c>
      <c r="J5104" s="1">
        <v>41763</v>
      </c>
      <c r="K5104" s="66">
        <v>11</v>
      </c>
      <c r="L5104" t="str">
        <f t="shared" si="542"/>
        <v>Profundo</v>
      </c>
      <c r="M5104" s="2" t="s">
        <v>1062</v>
      </c>
      <c r="N5104" t="str">
        <f>VLOOKUP(M5104,[2]spp!A:B,2,FALSE)</f>
        <v>Paranthias colonus</v>
      </c>
      <c r="O5104">
        <f t="shared" si="541"/>
        <v>3</v>
      </c>
      <c r="T5104">
        <v>3</v>
      </c>
      <c r="AJ5104">
        <f>VLOOKUP(M5104,spp!A:C,3,FALSE)</f>
        <v>1.485E-2</v>
      </c>
      <c r="AK5104">
        <f>VLOOKUP(M5104,spp!A:D,4,FALSE)</f>
        <v>2</v>
      </c>
      <c r="AL5104">
        <f t="shared" si="543"/>
        <v>27.84375</v>
      </c>
      <c r="AM5104">
        <f t="shared" si="544"/>
        <v>0.69609374999999996</v>
      </c>
      <c r="AN5104">
        <f t="shared" si="545"/>
        <v>6.9609375</v>
      </c>
      <c r="AO5104">
        <f t="shared" si="546"/>
        <v>6.9609375000000001E-3</v>
      </c>
      <c r="AP5104">
        <f t="shared" si="547"/>
        <v>0.06</v>
      </c>
      <c r="AQ5104">
        <f>VLOOKUP(M5104,spp!A:H,8,FALSE)</f>
        <v>3.8</v>
      </c>
      <c r="AR5104" t="str">
        <f>VLOOKUP(M5104,spp!A:K,10,FALSE)</f>
        <v>Planctívoro</v>
      </c>
      <c r="AS5104" t="str">
        <f>VLOOKUP(M5104,spp!A:L,12,FALSE)</f>
        <v>LC</v>
      </c>
    </row>
    <row r="5105" spans="1:45" x14ac:dyDescent="0.3">
      <c r="A5105">
        <v>43</v>
      </c>
      <c r="B5105" s="2" t="s">
        <v>1176</v>
      </c>
      <c r="C5105" s="2" t="s">
        <v>1177</v>
      </c>
      <c r="D5105" s="2" t="s">
        <v>1338</v>
      </c>
      <c r="E5105" s="2" t="s">
        <v>1437</v>
      </c>
      <c r="F5105">
        <v>4</v>
      </c>
      <c r="G5105" s="1">
        <v>41696</v>
      </c>
      <c r="H5105" s="61">
        <v>2014</v>
      </c>
      <c r="I5105" s="5" t="s">
        <v>1433</v>
      </c>
      <c r="J5105" s="1">
        <v>41763</v>
      </c>
      <c r="K5105" s="66">
        <v>11</v>
      </c>
      <c r="L5105" t="str">
        <f t="shared" si="542"/>
        <v>Profundo</v>
      </c>
      <c r="M5105" s="2" t="s">
        <v>1195</v>
      </c>
      <c r="N5105" t="str">
        <f>VLOOKUP(M5105,[2]spp!A:B,2,FALSE)</f>
        <v>Melichthys niger</v>
      </c>
      <c r="O5105">
        <f t="shared" si="541"/>
        <v>18</v>
      </c>
      <c r="T5105">
        <v>8</v>
      </c>
      <c r="U5105">
        <v>10</v>
      </c>
      <c r="AJ5105">
        <f>VLOOKUP(M5105,spp!A:C,3,FALSE)</f>
        <v>5</v>
      </c>
      <c r="AK5105">
        <f>VLOOKUP(M5105,spp!A:D,4,FALSE)</f>
        <v>3</v>
      </c>
      <c r="AL5105">
        <f t="shared" si="543"/>
        <v>2768750</v>
      </c>
      <c r="AM5105">
        <f t="shared" si="544"/>
        <v>69218.75</v>
      </c>
      <c r="AN5105">
        <f t="shared" si="545"/>
        <v>692187.5</v>
      </c>
      <c r="AO5105">
        <f t="shared" si="546"/>
        <v>692.1875</v>
      </c>
      <c r="AP5105">
        <f t="shared" si="547"/>
        <v>0.36</v>
      </c>
      <c r="AQ5105">
        <f>VLOOKUP(M5105,spp!A:H,8,FALSE)</f>
        <v>2.4</v>
      </c>
      <c r="AR5105" t="str">
        <f>VLOOKUP(M5105,spp!A:K,10,FALSE)</f>
        <v>Herbívoro</v>
      </c>
      <c r="AS5105" t="str">
        <f>VLOOKUP(M5105,spp!A:L,12,FALSE)</f>
        <v>NE</v>
      </c>
    </row>
    <row r="5106" spans="1:45" x14ac:dyDescent="0.3">
      <c r="A5106">
        <v>43</v>
      </c>
      <c r="B5106" s="2" t="s">
        <v>1176</v>
      </c>
      <c r="C5106" s="2" t="s">
        <v>1177</v>
      </c>
      <c r="D5106" s="2" t="s">
        <v>1338</v>
      </c>
      <c r="E5106" s="2" t="s">
        <v>1437</v>
      </c>
      <c r="F5106">
        <v>4</v>
      </c>
      <c r="G5106" s="1">
        <v>41696</v>
      </c>
      <c r="H5106" s="61">
        <v>2014</v>
      </c>
      <c r="I5106" s="5" t="s">
        <v>1433</v>
      </c>
      <c r="J5106" s="1">
        <v>41763</v>
      </c>
      <c r="K5106" s="66">
        <v>11</v>
      </c>
      <c r="L5106" t="str">
        <f t="shared" si="542"/>
        <v>Profundo</v>
      </c>
      <c r="M5106" s="2" t="s">
        <v>1028</v>
      </c>
      <c r="N5106" t="str">
        <f>VLOOKUP(M5106,[2]spp!A:B,2,FALSE)</f>
        <v>Thalassoma lucasanum</v>
      </c>
      <c r="O5106">
        <f t="shared" si="541"/>
        <v>0</v>
      </c>
      <c r="AJ5106">
        <f>VLOOKUP(M5106,spp!A:C,3,FALSE)</f>
        <v>1.261E-2</v>
      </c>
      <c r="AK5106">
        <f>VLOOKUP(M5106,spp!A:D,4,FALSE)</f>
        <v>2</v>
      </c>
      <c r="AL5106">
        <f t="shared" si="543"/>
        <v>0</v>
      </c>
      <c r="AM5106">
        <f t="shared" si="544"/>
        <v>0</v>
      </c>
      <c r="AN5106">
        <f t="shared" si="545"/>
        <v>0</v>
      </c>
      <c r="AO5106">
        <f t="shared" si="546"/>
        <v>0</v>
      </c>
      <c r="AP5106">
        <f t="shared" si="547"/>
        <v>0</v>
      </c>
      <c r="AQ5106">
        <f>VLOOKUP(M5106,spp!A:H,8,FALSE)</f>
        <v>3.5</v>
      </c>
      <c r="AR5106" t="str">
        <f>VLOOKUP(M5106,spp!A:K,10,FALSE)</f>
        <v>Depredador</v>
      </c>
      <c r="AS5106" t="str">
        <f>VLOOKUP(M5106,spp!A:L,12,FALSE)</f>
        <v>LC</v>
      </c>
    </row>
    <row r="5107" spans="1:45" x14ac:dyDescent="0.3">
      <c r="A5107">
        <v>43</v>
      </c>
      <c r="B5107" s="2" t="s">
        <v>1176</v>
      </c>
      <c r="C5107" s="2" t="s">
        <v>1177</v>
      </c>
      <c r="D5107" s="2" t="s">
        <v>1338</v>
      </c>
      <c r="E5107" s="2" t="s">
        <v>1437</v>
      </c>
      <c r="F5107">
        <v>4</v>
      </c>
      <c r="G5107" s="1">
        <v>41696</v>
      </c>
      <c r="H5107" s="61">
        <v>2014</v>
      </c>
      <c r="I5107" s="5" t="s">
        <v>1433</v>
      </c>
      <c r="J5107" s="1">
        <v>41763</v>
      </c>
      <c r="K5107" s="66">
        <v>11</v>
      </c>
      <c r="L5107" t="str">
        <f t="shared" si="542"/>
        <v>Profundo</v>
      </c>
      <c r="M5107" s="2" t="s">
        <v>1040</v>
      </c>
      <c r="N5107" t="str">
        <f>VLOOKUP(M5107,[2]spp!A:B,2,FALSE)</f>
        <v>Sufflamen verres</v>
      </c>
      <c r="O5107">
        <f t="shared" si="541"/>
        <v>1</v>
      </c>
      <c r="S5107">
        <v>1</v>
      </c>
      <c r="AJ5107">
        <f>VLOOKUP(M5107,spp!A:C,3,FALSE)</f>
        <v>2</v>
      </c>
      <c r="AK5107">
        <f>VLOOKUP(M5107,spp!A:D,4,FALSE)</f>
        <v>3</v>
      </c>
      <c r="AL5107">
        <f t="shared" si="543"/>
        <v>10718.75</v>
      </c>
      <c r="AM5107">
        <f t="shared" si="544"/>
        <v>267.96875</v>
      </c>
      <c r="AN5107">
        <f t="shared" si="545"/>
        <v>2679.6875</v>
      </c>
      <c r="AO5107">
        <f t="shared" si="546"/>
        <v>2.6796875</v>
      </c>
      <c r="AP5107">
        <f t="shared" si="547"/>
        <v>0.02</v>
      </c>
      <c r="AQ5107">
        <f>VLOOKUP(M5107,spp!A:H,8,FALSE)</f>
        <v>3.3</v>
      </c>
      <c r="AR5107" t="str">
        <f>VLOOKUP(M5107,spp!A:K,10,FALSE)</f>
        <v>Depredador</v>
      </c>
      <c r="AS5107" t="str">
        <f>VLOOKUP(M5107,spp!A:L,12,FALSE)</f>
        <v>LC</v>
      </c>
    </row>
    <row r="5108" spans="1:45" x14ac:dyDescent="0.3">
      <c r="A5108">
        <v>43</v>
      </c>
      <c r="B5108" s="2" t="s">
        <v>1176</v>
      </c>
      <c r="C5108" s="2" t="s">
        <v>1177</v>
      </c>
      <c r="D5108" s="2" t="s">
        <v>1338</v>
      </c>
      <c r="E5108" s="2" t="s">
        <v>1437</v>
      </c>
      <c r="F5108">
        <v>4</v>
      </c>
      <c r="G5108" s="1">
        <v>41696</v>
      </c>
      <c r="H5108" s="61">
        <v>2014</v>
      </c>
      <c r="I5108" s="5" t="s">
        <v>1433</v>
      </c>
      <c r="J5108" s="1">
        <v>41763</v>
      </c>
      <c r="K5108" s="66">
        <v>11</v>
      </c>
      <c r="L5108" t="str">
        <f t="shared" si="542"/>
        <v>Profundo</v>
      </c>
      <c r="M5108" s="2" t="s">
        <v>1047</v>
      </c>
      <c r="N5108" t="str">
        <f>VLOOKUP(M5108,[2]spp!A:B,2,FALSE)</f>
        <v>Scarus rubroviolaceus</v>
      </c>
      <c r="O5108">
        <f t="shared" si="541"/>
        <v>2</v>
      </c>
      <c r="V5108">
        <v>1</v>
      </c>
      <c r="W5108">
        <v>1</v>
      </c>
      <c r="AJ5108">
        <f>VLOOKUP(M5108,spp!A:C,3,FALSE)</f>
        <v>1</v>
      </c>
      <c r="AK5108">
        <f>VLOOKUP(M5108,spp!A:D,4,FALSE)</f>
        <v>3.109</v>
      </c>
      <c r="AL5108">
        <f t="shared" si="543"/>
        <v>395492.99908858747</v>
      </c>
      <c r="AM5108">
        <f t="shared" si="544"/>
        <v>9887.3249772146864</v>
      </c>
      <c r="AN5108">
        <f t="shared" si="545"/>
        <v>98873.249772146868</v>
      </c>
      <c r="AO5108">
        <f t="shared" si="546"/>
        <v>98.873249772146863</v>
      </c>
      <c r="AP5108">
        <f t="shared" si="547"/>
        <v>0.04</v>
      </c>
      <c r="AQ5108">
        <f>VLOOKUP(M5108,spp!A:H,8,FALSE)</f>
        <v>2</v>
      </c>
      <c r="AR5108" t="str">
        <f>VLOOKUP(M5108,spp!A:K,10,FALSE)</f>
        <v>Herbívoro</v>
      </c>
      <c r="AS5108" t="str">
        <f>VLOOKUP(M5108,spp!A:L,12,FALSE)</f>
        <v>LC</v>
      </c>
    </row>
    <row r="5109" spans="1:45" x14ac:dyDescent="0.3">
      <c r="A5109">
        <v>50</v>
      </c>
      <c r="B5109" s="2" t="s">
        <v>1176</v>
      </c>
      <c r="C5109" s="2" t="s">
        <v>1177</v>
      </c>
      <c r="D5109" s="2" t="s">
        <v>1187</v>
      </c>
      <c r="E5109" s="2" t="s">
        <v>1437</v>
      </c>
      <c r="F5109">
        <v>1</v>
      </c>
      <c r="G5109" s="1">
        <v>41696</v>
      </c>
      <c r="H5109" s="61">
        <v>2014</v>
      </c>
      <c r="I5109" s="5" t="s">
        <v>1433</v>
      </c>
      <c r="J5109" s="1">
        <v>41764</v>
      </c>
      <c r="K5109" s="66">
        <v>11</v>
      </c>
      <c r="L5109" t="str">
        <f t="shared" si="542"/>
        <v>Profundo</v>
      </c>
      <c r="M5109" s="2" t="s">
        <v>1028</v>
      </c>
      <c r="N5109" t="str">
        <f>VLOOKUP(M5109,[2]spp!A:B,2,FALSE)</f>
        <v>Thalassoma lucasanum</v>
      </c>
      <c r="O5109">
        <f t="shared" si="541"/>
        <v>50</v>
      </c>
      <c r="P5109">
        <v>50</v>
      </c>
      <c r="AJ5109">
        <f>VLOOKUP(M5109,spp!A:C,3,FALSE)</f>
        <v>1.261E-2</v>
      </c>
      <c r="AK5109">
        <f>VLOOKUP(M5109,spp!A:D,4,FALSE)</f>
        <v>2</v>
      </c>
      <c r="AL5109">
        <f t="shared" si="543"/>
        <v>3.9406249999999998</v>
      </c>
      <c r="AM5109">
        <f t="shared" si="544"/>
        <v>9.8515624999999996E-2</v>
      </c>
      <c r="AN5109">
        <f t="shared" si="545"/>
        <v>0.98515624999999996</v>
      </c>
      <c r="AO5109">
        <f t="shared" si="546"/>
        <v>9.8515624999999992E-4</v>
      </c>
      <c r="AP5109">
        <f t="shared" si="547"/>
        <v>1</v>
      </c>
      <c r="AQ5109">
        <f>VLOOKUP(M5109,spp!A:H,8,FALSE)</f>
        <v>3.5</v>
      </c>
      <c r="AR5109" t="str">
        <f>VLOOKUP(M5109,spp!A:K,10,FALSE)</f>
        <v>Depredador</v>
      </c>
      <c r="AS5109" t="str">
        <f>VLOOKUP(M5109,spp!A:L,12,FALSE)</f>
        <v>LC</v>
      </c>
    </row>
    <row r="5110" spans="1:45" x14ac:dyDescent="0.3">
      <c r="A5110">
        <v>50</v>
      </c>
      <c r="B5110" s="2" t="s">
        <v>1176</v>
      </c>
      <c r="C5110" s="2" t="s">
        <v>1177</v>
      </c>
      <c r="D5110" s="2" t="s">
        <v>1187</v>
      </c>
      <c r="E5110" s="2" t="s">
        <v>1437</v>
      </c>
      <c r="F5110">
        <v>1</v>
      </c>
      <c r="G5110" s="1">
        <v>41696</v>
      </c>
      <c r="H5110" s="61">
        <v>2014</v>
      </c>
      <c r="I5110" s="5" t="s">
        <v>1433</v>
      </c>
      <c r="J5110" s="1">
        <v>41764</v>
      </c>
      <c r="K5110" s="66">
        <v>11</v>
      </c>
      <c r="L5110" t="str">
        <f t="shared" si="542"/>
        <v>Profundo</v>
      </c>
      <c r="M5110" s="2" t="s">
        <v>1047</v>
      </c>
      <c r="N5110" t="str">
        <f>VLOOKUP(M5110,[2]spp!A:B,2,FALSE)</f>
        <v>Scarus rubroviolaceus</v>
      </c>
      <c r="O5110">
        <f t="shared" si="541"/>
        <v>1</v>
      </c>
      <c r="U5110">
        <v>1</v>
      </c>
      <c r="AJ5110">
        <f>VLOOKUP(M5110,spp!A:C,3,FALSE)</f>
        <v>1</v>
      </c>
      <c r="AK5110">
        <f>VLOOKUP(M5110,spp!A:D,4,FALSE)</f>
        <v>3.109</v>
      </c>
      <c r="AL5110">
        <f t="shared" si="543"/>
        <v>63169.516074034844</v>
      </c>
      <c r="AM5110">
        <f t="shared" si="544"/>
        <v>1579.2379018508711</v>
      </c>
      <c r="AN5110">
        <f t="shared" si="545"/>
        <v>15792.379018508711</v>
      </c>
      <c r="AO5110">
        <f t="shared" si="546"/>
        <v>15.792379018508711</v>
      </c>
      <c r="AP5110">
        <f t="shared" si="547"/>
        <v>0.02</v>
      </c>
      <c r="AQ5110">
        <f>VLOOKUP(M5110,spp!A:H,8,FALSE)</f>
        <v>2</v>
      </c>
      <c r="AR5110" t="str">
        <f>VLOOKUP(M5110,spp!A:K,10,FALSE)</f>
        <v>Herbívoro</v>
      </c>
      <c r="AS5110" t="str">
        <f>VLOOKUP(M5110,spp!A:L,12,FALSE)</f>
        <v>LC</v>
      </c>
    </row>
    <row r="5111" spans="1:45" x14ac:dyDescent="0.3">
      <c r="A5111">
        <v>50</v>
      </c>
      <c r="B5111" s="2" t="s">
        <v>1176</v>
      </c>
      <c r="C5111" s="2" t="s">
        <v>1177</v>
      </c>
      <c r="D5111" s="2" t="s">
        <v>1187</v>
      </c>
      <c r="E5111" s="2" t="s">
        <v>1437</v>
      </c>
      <c r="F5111">
        <v>1</v>
      </c>
      <c r="G5111" s="1">
        <v>41696</v>
      </c>
      <c r="H5111" s="61">
        <v>2014</v>
      </c>
      <c r="I5111" s="5" t="s">
        <v>1433</v>
      </c>
      <c r="J5111" s="1">
        <v>41764</v>
      </c>
      <c r="K5111" s="66">
        <v>11</v>
      </c>
      <c r="L5111" t="str">
        <f t="shared" si="542"/>
        <v>Profundo</v>
      </c>
      <c r="M5111" s="2" t="s">
        <v>1194</v>
      </c>
      <c r="N5111" t="str">
        <f>VLOOKUP(M5111,[2]spp!A:B,2,FALSE)</f>
        <v>Stegastes arcifrons</v>
      </c>
      <c r="O5111">
        <f t="shared" si="541"/>
        <v>5</v>
      </c>
      <c r="R5111">
        <v>3</v>
      </c>
      <c r="S5111">
        <v>2</v>
      </c>
      <c r="AJ5111">
        <f>VLOOKUP(M5111,spp!A:C,3,FALSE)</f>
        <v>3.49E-2</v>
      </c>
      <c r="AK5111">
        <f>VLOOKUP(M5111,spp!A:D,4,FALSE)</f>
        <v>2</v>
      </c>
      <c r="AL5111">
        <f t="shared" si="543"/>
        <v>37.735624999999999</v>
      </c>
      <c r="AM5111">
        <f t="shared" si="544"/>
        <v>0.94339062499999993</v>
      </c>
      <c r="AN5111">
        <f t="shared" si="545"/>
        <v>9.4339062499999997</v>
      </c>
      <c r="AO5111">
        <f t="shared" si="546"/>
        <v>9.4339062500000005E-3</v>
      </c>
      <c r="AP5111">
        <f t="shared" si="547"/>
        <v>0.1</v>
      </c>
      <c r="AQ5111">
        <f>VLOOKUP(M5111,spp!A:H,8,FALSE)</f>
        <v>2.97</v>
      </c>
      <c r="AR5111" t="str">
        <f>VLOOKUP(M5111,spp!A:K,10,FALSE)</f>
        <v>Herbívoro</v>
      </c>
      <c r="AS5111" t="str">
        <f>VLOOKUP(M5111,spp!A:L,12,FALSE)</f>
        <v>LC</v>
      </c>
    </row>
    <row r="5112" spans="1:45" x14ac:dyDescent="0.3">
      <c r="A5112">
        <v>50</v>
      </c>
      <c r="B5112" s="2" t="s">
        <v>1176</v>
      </c>
      <c r="C5112" s="2" t="s">
        <v>1177</v>
      </c>
      <c r="D5112" s="2" t="s">
        <v>1187</v>
      </c>
      <c r="E5112" s="2" t="s">
        <v>1437</v>
      </c>
      <c r="F5112">
        <v>1</v>
      </c>
      <c r="G5112" s="1">
        <v>41696</v>
      </c>
      <c r="H5112" s="61">
        <v>2014</v>
      </c>
      <c r="I5112" s="5" t="s">
        <v>1433</v>
      </c>
      <c r="J5112" s="1">
        <v>41764</v>
      </c>
      <c r="K5112" s="66">
        <v>11</v>
      </c>
      <c r="L5112" t="str">
        <f t="shared" si="542"/>
        <v>Profundo</v>
      </c>
      <c r="M5112" s="2" t="s">
        <v>1034</v>
      </c>
      <c r="N5112" t="str">
        <f>VLOOKUP(M5112,[2]spp!A:B,2,FALSE)</f>
        <v>Acanthurus nigricans</v>
      </c>
      <c r="O5112">
        <f t="shared" si="541"/>
        <v>2</v>
      </c>
      <c r="S5112">
        <v>1</v>
      </c>
      <c r="T5112">
        <v>1</v>
      </c>
      <c r="AJ5112">
        <f>VLOOKUP(M5112,spp!A:C,3,FALSE)</f>
        <v>6</v>
      </c>
      <c r="AK5112">
        <f>VLOOKUP(M5112,spp!A:D,4,FALSE)</f>
        <v>2.669</v>
      </c>
      <c r="AL5112">
        <f t="shared" si="543"/>
        <v>44772.424917634817</v>
      </c>
      <c r="AM5112">
        <f t="shared" si="544"/>
        <v>1119.3106229408704</v>
      </c>
      <c r="AN5112">
        <f t="shared" si="545"/>
        <v>11193.106229408704</v>
      </c>
      <c r="AO5112">
        <f t="shared" si="546"/>
        <v>11.193106229408704</v>
      </c>
      <c r="AP5112">
        <f t="shared" si="547"/>
        <v>0.04</v>
      </c>
      <c r="AQ5112">
        <f>VLOOKUP(M5112,spp!A:H,8,FALSE)</f>
        <v>2</v>
      </c>
      <c r="AR5112" t="str">
        <f>VLOOKUP(M5112,spp!A:K,10,FALSE)</f>
        <v>Herbívoro</v>
      </c>
      <c r="AS5112" t="str">
        <f>VLOOKUP(M5112,spp!A:L,12,FALSE)</f>
        <v>LC</v>
      </c>
    </row>
    <row r="5113" spans="1:45" x14ac:dyDescent="0.3">
      <c r="A5113">
        <v>50</v>
      </c>
      <c r="B5113" s="2" t="s">
        <v>1176</v>
      </c>
      <c r="C5113" s="2" t="s">
        <v>1177</v>
      </c>
      <c r="D5113" s="2" t="s">
        <v>1187</v>
      </c>
      <c r="E5113" s="2" t="s">
        <v>1437</v>
      </c>
      <c r="F5113">
        <v>1</v>
      </c>
      <c r="G5113" s="1">
        <v>41696</v>
      </c>
      <c r="H5113" s="61">
        <v>2014</v>
      </c>
      <c r="I5113" s="5" t="s">
        <v>1433</v>
      </c>
      <c r="J5113" s="1">
        <v>41764</v>
      </c>
      <c r="K5113" s="66">
        <v>11</v>
      </c>
      <c r="L5113" t="str">
        <f t="shared" si="542"/>
        <v>Profundo</v>
      </c>
      <c r="M5113" s="2" t="s">
        <v>1038</v>
      </c>
      <c r="N5113" t="str">
        <f>VLOOKUP(M5113,[2]spp!A:B,2,FALSE)</f>
        <v>Holacanthus passer</v>
      </c>
      <c r="O5113">
        <f t="shared" si="541"/>
        <v>1</v>
      </c>
      <c r="R5113">
        <v>1</v>
      </c>
      <c r="AJ5113">
        <f>VLOOKUP(M5113,spp!A:C,3,FALSE)</f>
        <v>2</v>
      </c>
      <c r="AK5113">
        <f>VLOOKUP(M5113,spp!A:D,4,FALSE)</f>
        <v>3</v>
      </c>
      <c r="AL5113">
        <f t="shared" si="543"/>
        <v>3906.25</v>
      </c>
      <c r="AM5113">
        <f t="shared" si="544"/>
        <v>97.65625</v>
      </c>
      <c r="AN5113">
        <f t="shared" si="545"/>
        <v>976.5625</v>
      </c>
      <c r="AO5113">
        <f t="shared" si="546"/>
        <v>0.9765625</v>
      </c>
      <c r="AP5113">
        <f t="shared" si="547"/>
        <v>0.02</v>
      </c>
      <c r="AQ5113">
        <f>VLOOKUP(M5113,spp!A:H,8,FALSE)</f>
        <v>2.6</v>
      </c>
      <c r="AR5113" t="str">
        <f>VLOOKUP(M5113,spp!A:K,10,FALSE)</f>
        <v>Herbívoro</v>
      </c>
      <c r="AS5113" t="str">
        <f>VLOOKUP(M5113,spp!A:L,12,FALSE)</f>
        <v>LC</v>
      </c>
    </row>
    <row r="5114" spans="1:45" x14ac:dyDescent="0.3">
      <c r="A5114">
        <v>50</v>
      </c>
      <c r="B5114" s="2" t="s">
        <v>1176</v>
      </c>
      <c r="C5114" s="2" t="s">
        <v>1177</v>
      </c>
      <c r="D5114" s="2" t="s">
        <v>1187</v>
      </c>
      <c r="E5114" s="2" t="s">
        <v>1437</v>
      </c>
      <c r="F5114">
        <v>1</v>
      </c>
      <c r="G5114" s="1">
        <v>41696</v>
      </c>
      <c r="H5114" s="61">
        <v>2014</v>
      </c>
      <c r="I5114" s="5" t="s">
        <v>1433</v>
      </c>
      <c r="J5114" s="1">
        <v>41764</v>
      </c>
      <c r="K5114" s="66">
        <v>11</v>
      </c>
      <c r="L5114" t="str">
        <f t="shared" si="542"/>
        <v>Profundo</v>
      </c>
      <c r="M5114" s="2" t="s">
        <v>1078</v>
      </c>
      <c r="N5114" t="str">
        <f>VLOOKUP(M5114,[2]spp!A:B,2,FALSE)</f>
        <v>Lutjanus viridis</v>
      </c>
      <c r="O5114">
        <f t="shared" si="541"/>
        <v>12</v>
      </c>
      <c r="T5114">
        <v>1</v>
      </c>
      <c r="U5114">
        <v>3</v>
      </c>
      <c r="V5114">
        <v>8</v>
      </c>
      <c r="AJ5114">
        <f>VLOOKUP(M5114,spp!A:C,3,FALSE)</f>
        <v>1.67E-2</v>
      </c>
      <c r="AK5114">
        <f>VLOOKUP(M5114,spp!A:D,4,FALSE)</f>
        <v>2</v>
      </c>
      <c r="AL5114">
        <f t="shared" si="543"/>
        <v>342.35</v>
      </c>
      <c r="AM5114">
        <f t="shared" si="544"/>
        <v>8.5587499999999999</v>
      </c>
      <c r="AN5114">
        <f t="shared" si="545"/>
        <v>85.587500000000006</v>
      </c>
      <c r="AO5114">
        <f t="shared" si="546"/>
        <v>8.5587500000000011E-2</v>
      </c>
      <c r="AP5114">
        <f t="shared" si="547"/>
        <v>0.24</v>
      </c>
      <c r="AQ5114">
        <f>VLOOKUP(M5114,spp!A:H,8,FALSE)</f>
        <v>4.2</v>
      </c>
      <c r="AR5114" t="str">
        <f>VLOOKUP(M5114,spp!A:K,10,FALSE)</f>
        <v>Depredador Tope</v>
      </c>
      <c r="AS5114" t="str">
        <f>VLOOKUP(M5114,spp!A:L,12,FALSE)</f>
        <v>LC</v>
      </c>
    </row>
    <row r="5115" spans="1:45" x14ac:dyDescent="0.3">
      <c r="A5115">
        <v>50</v>
      </c>
      <c r="B5115" s="2" t="s">
        <v>1176</v>
      </c>
      <c r="C5115" s="2" t="s">
        <v>1177</v>
      </c>
      <c r="D5115" s="2" t="s">
        <v>1187</v>
      </c>
      <c r="E5115" s="2" t="s">
        <v>1437</v>
      </c>
      <c r="F5115">
        <v>1</v>
      </c>
      <c r="G5115" s="1">
        <v>41696</v>
      </c>
      <c r="H5115" s="61">
        <v>2014</v>
      </c>
      <c r="I5115" s="5" t="s">
        <v>1433</v>
      </c>
      <c r="J5115" s="1">
        <v>41764</v>
      </c>
      <c r="K5115" s="66">
        <v>11</v>
      </c>
      <c r="L5115" t="str">
        <f t="shared" si="542"/>
        <v>Profundo</v>
      </c>
      <c r="M5115" s="2" t="s">
        <v>1062</v>
      </c>
      <c r="N5115" t="str">
        <f>VLOOKUP(M5115,[2]spp!A:B,2,FALSE)</f>
        <v>Paranthias colonus</v>
      </c>
      <c r="O5115">
        <f t="shared" si="541"/>
        <v>4</v>
      </c>
      <c r="S5115">
        <v>3</v>
      </c>
      <c r="T5115">
        <v>1</v>
      </c>
      <c r="AJ5115">
        <f>VLOOKUP(M5115,spp!A:C,3,FALSE)</f>
        <v>1.485E-2</v>
      </c>
      <c r="AK5115">
        <f>VLOOKUP(M5115,spp!A:D,4,FALSE)</f>
        <v>2</v>
      </c>
      <c r="AL5115">
        <f t="shared" si="543"/>
        <v>22.924687500000001</v>
      </c>
      <c r="AM5115">
        <f t="shared" si="544"/>
        <v>0.57311718750000007</v>
      </c>
      <c r="AN5115">
        <f t="shared" si="545"/>
        <v>5.7311718750000011</v>
      </c>
      <c r="AO5115">
        <f t="shared" si="546"/>
        <v>5.7311718750000015E-3</v>
      </c>
      <c r="AP5115">
        <f t="shared" si="547"/>
        <v>0.08</v>
      </c>
      <c r="AQ5115">
        <f>VLOOKUP(M5115,spp!A:H,8,FALSE)</f>
        <v>3.8</v>
      </c>
      <c r="AR5115" t="str">
        <f>VLOOKUP(M5115,spp!A:K,10,FALSE)</f>
        <v>Planctívoro</v>
      </c>
      <c r="AS5115" t="str">
        <f>VLOOKUP(M5115,spp!A:L,12,FALSE)</f>
        <v>LC</v>
      </c>
    </row>
    <row r="5116" spans="1:45" x14ac:dyDescent="0.3">
      <c r="A5116">
        <v>50</v>
      </c>
      <c r="B5116" s="2" t="s">
        <v>1176</v>
      </c>
      <c r="C5116" s="2" t="s">
        <v>1177</v>
      </c>
      <c r="D5116" s="2" t="s">
        <v>1187</v>
      </c>
      <c r="E5116" s="2" t="s">
        <v>1437</v>
      </c>
      <c r="F5116">
        <v>1</v>
      </c>
      <c r="G5116" s="1">
        <v>41696</v>
      </c>
      <c r="H5116" s="61">
        <v>2014</v>
      </c>
      <c r="I5116" s="5" t="s">
        <v>1433</v>
      </c>
      <c r="J5116" s="1">
        <v>41764</v>
      </c>
      <c r="K5116" s="66">
        <v>11</v>
      </c>
      <c r="L5116" t="str">
        <f t="shared" si="542"/>
        <v>Profundo</v>
      </c>
      <c r="M5116" s="2" t="s">
        <v>1046</v>
      </c>
      <c r="N5116" t="str">
        <f>VLOOKUP(M5116,[2]spp!A:B,2,FALSE)</f>
        <v>Arothron meleagris</v>
      </c>
      <c r="O5116">
        <f t="shared" si="541"/>
        <v>5</v>
      </c>
      <c r="S5116">
        <v>4</v>
      </c>
      <c r="T5116">
        <v>1</v>
      </c>
      <c r="AJ5116">
        <f>VLOOKUP(M5116,spp!A:C,3,FALSE)</f>
        <v>3</v>
      </c>
      <c r="AK5116">
        <f>VLOOKUP(M5116,spp!A:D,4,FALSE)</f>
        <v>2</v>
      </c>
      <c r="AL5116">
        <f t="shared" si="543"/>
        <v>5550</v>
      </c>
      <c r="AM5116">
        <f t="shared" si="544"/>
        <v>138.75</v>
      </c>
      <c r="AN5116">
        <f t="shared" si="545"/>
        <v>1387.5</v>
      </c>
      <c r="AO5116">
        <f t="shared" si="546"/>
        <v>1.3875</v>
      </c>
      <c r="AP5116">
        <f t="shared" si="547"/>
        <v>0.1</v>
      </c>
      <c r="AQ5116">
        <f>VLOOKUP(M5116,spp!A:H,8,FALSE)</f>
        <v>3.4</v>
      </c>
      <c r="AR5116" t="str">
        <f>VLOOKUP(M5116,spp!A:K,10,FALSE)</f>
        <v>Depredador</v>
      </c>
      <c r="AS5116" t="str">
        <f>VLOOKUP(M5116,spp!A:L,12,FALSE)</f>
        <v>NE</v>
      </c>
    </row>
    <row r="5117" spans="1:45" x14ac:dyDescent="0.3">
      <c r="A5117">
        <v>50</v>
      </c>
      <c r="B5117" s="2" t="s">
        <v>1176</v>
      </c>
      <c r="C5117" s="2" t="s">
        <v>1177</v>
      </c>
      <c r="D5117" s="2" t="s">
        <v>1187</v>
      </c>
      <c r="E5117" s="2" t="s">
        <v>1437</v>
      </c>
      <c r="F5117">
        <v>1</v>
      </c>
      <c r="G5117" s="1">
        <v>41696</v>
      </c>
      <c r="H5117" s="61">
        <v>2014</v>
      </c>
      <c r="I5117" s="5" t="s">
        <v>1433</v>
      </c>
      <c r="J5117" s="1">
        <v>41764</v>
      </c>
      <c r="K5117" s="66">
        <v>11</v>
      </c>
      <c r="L5117" t="str">
        <f t="shared" si="542"/>
        <v>Profundo</v>
      </c>
      <c r="M5117" s="2" t="s">
        <v>1031</v>
      </c>
      <c r="N5117" t="str">
        <f>VLOOKUP(M5117,[2]spp!A:B,2,FALSE)</f>
        <v>Ophioblennius steindachneri</v>
      </c>
      <c r="O5117">
        <f t="shared" si="541"/>
        <v>1</v>
      </c>
      <c r="S5117">
        <v>1</v>
      </c>
      <c r="AJ5117">
        <f>VLOOKUP(M5117,spp!A:C,3,FALSE)</f>
        <v>3</v>
      </c>
      <c r="AK5117">
        <f>VLOOKUP(M5117,spp!A:D,4,FALSE)</f>
        <v>2.379</v>
      </c>
      <c r="AL5117">
        <f t="shared" si="543"/>
        <v>2718.3712761282668</v>
      </c>
      <c r="AM5117">
        <f t="shared" si="544"/>
        <v>67.959281903206673</v>
      </c>
      <c r="AN5117">
        <f t="shared" si="545"/>
        <v>679.5928190320667</v>
      </c>
      <c r="AO5117">
        <f t="shared" si="546"/>
        <v>0.6795928190320667</v>
      </c>
      <c r="AP5117">
        <f t="shared" si="547"/>
        <v>0.02</v>
      </c>
      <c r="AQ5117">
        <f>VLOOKUP(M5117,spp!A:H,8,FALSE)</f>
        <v>2.7</v>
      </c>
      <c r="AR5117" t="str">
        <f>VLOOKUP(M5117,spp!A:K,10,FALSE)</f>
        <v>Herbívoro</v>
      </c>
      <c r="AS5117" t="str">
        <f>VLOOKUP(M5117,spp!A:L,12,FALSE)</f>
        <v>LC</v>
      </c>
    </row>
    <row r="5118" spans="1:45" x14ac:dyDescent="0.3">
      <c r="A5118">
        <v>50</v>
      </c>
      <c r="B5118" s="2" t="s">
        <v>1176</v>
      </c>
      <c r="C5118" s="2" t="s">
        <v>1177</v>
      </c>
      <c r="D5118" s="2" t="s">
        <v>1187</v>
      </c>
      <c r="E5118" s="2" t="s">
        <v>1437</v>
      </c>
      <c r="F5118">
        <v>1</v>
      </c>
      <c r="G5118" s="1">
        <v>41696</v>
      </c>
      <c r="H5118" s="61">
        <v>2014</v>
      </c>
      <c r="I5118" s="5" t="s">
        <v>1433</v>
      </c>
      <c r="J5118" s="1">
        <v>41764</v>
      </c>
      <c r="K5118" s="66">
        <v>11</v>
      </c>
      <c r="L5118" t="str">
        <f t="shared" si="542"/>
        <v>Profundo</v>
      </c>
      <c r="M5118" s="2" t="s">
        <v>1195</v>
      </c>
      <c r="N5118" t="str">
        <f>VLOOKUP(M5118,[2]spp!A:B,2,FALSE)</f>
        <v>Melichthys niger</v>
      </c>
      <c r="O5118">
        <f t="shared" si="541"/>
        <v>1</v>
      </c>
      <c r="S5118">
        <v>1</v>
      </c>
      <c r="AJ5118">
        <f>VLOOKUP(M5118,spp!A:C,3,FALSE)</f>
        <v>5</v>
      </c>
      <c r="AK5118">
        <f>VLOOKUP(M5118,spp!A:D,4,FALSE)</f>
        <v>3</v>
      </c>
      <c r="AL5118">
        <f t="shared" si="543"/>
        <v>26796.875</v>
      </c>
      <c r="AM5118">
        <f t="shared" si="544"/>
        <v>669.921875</v>
      </c>
      <c r="AN5118">
        <f t="shared" si="545"/>
        <v>6699.21875</v>
      </c>
      <c r="AO5118">
        <f t="shared" si="546"/>
        <v>6.69921875</v>
      </c>
      <c r="AP5118">
        <f t="shared" si="547"/>
        <v>0.02</v>
      </c>
      <c r="AQ5118">
        <f>VLOOKUP(M5118,spp!A:H,8,FALSE)</f>
        <v>2.4</v>
      </c>
      <c r="AR5118" t="str">
        <f>VLOOKUP(M5118,spp!A:K,10,FALSE)</f>
        <v>Herbívoro</v>
      </c>
      <c r="AS5118" t="str">
        <f>VLOOKUP(M5118,spp!A:L,12,FALSE)</f>
        <v>NE</v>
      </c>
    </row>
    <row r="5119" spans="1:45" x14ac:dyDescent="0.3">
      <c r="A5119">
        <v>50</v>
      </c>
      <c r="B5119" s="2" t="s">
        <v>1176</v>
      </c>
      <c r="C5119" s="2" t="s">
        <v>1177</v>
      </c>
      <c r="D5119" s="2" t="s">
        <v>1187</v>
      </c>
      <c r="E5119" s="2" t="s">
        <v>1437</v>
      </c>
      <c r="F5119">
        <v>1</v>
      </c>
      <c r="G5119" s="1">
        <v>41696</v>
      </c>
      <c r="H5119" s="61">
        <v>2014</v>
      </c>
      <c r="I5119" s="5" t="s">
        <v>1433</v>
      </c>
      <c r="J5119" s="1">
        <v>41764</v>
      </c>
      <c r="K5119" s="66">
        <v>11</v>
      </c>
      <c r="L5119" t="str">
        <f t="shared" si="542"/>
        <v>Profundo</v>
      </c>
      <c r="M5119" s="2" t="s">
        <v>1066</v>
      </c>
      <c r="N5119" t="str">
        <f>VLOOKUP(M5119,[2]spp!A:B,2,FALSE)</f>
        <v>Caranx melampygus</v>
      </c>
      <c r="O5119">
        <f t="shared" si="541"/>
        <v>1</v>
      </c>
      <c r="V5119">
        <v>1</v>
      </c>
      <c r="AJ5119">
        <f>VLOOKUP(M5119,spp!A:C,3,FALSE)</f>
        <v>2</v>
      </c>
      <c r="AK5119">
        <f>VLOOKUP(M5119,spp!A:D,4,FALSE)</f>
        <v>2</v>
      </c>
      <c r="AL5119">
        <f t="shared" si="543"/>
        <v>4050</v>
      </c>
      <c r="AM5119">
        <f t="shared" si="544"/>
        <v>101.25</v>
      </c>
      <c r="AN5119">
        <f t="shared" si="545"/>
        <v>1012.5</v>
      </c>
      <c r="AO5119">
        <f t="shared" si="546"/>
        <v>1.0125</v>
      </c>
      <c r="AP5119">
        <f t="shared" si="547"/>
        <v>0.02</v>
      </c>
      <c r="AQ5119">
        <f>VLOOKUP(M5119,spp!A:H,8,FALSE)</f>
        <v>4.5</v>
      </c>
      <c r="AR5119" t="str">
        <f>VLOOKUP(M5119,spp!A:K,10,FALSE)</f>
        <v>Depredador Tope</v>
      </c>
      <c r="AS5119" t="str">
        <f>VLOOKUP(M5119,spp!A:L,12,FALSE)</f>
        <v>NE</v>
      </c>
    </row>
    <row r="5120" spans="1:45" x14ac:dyDescent="0.3">
      <c r="A5120">
        <v>50</v>
      </c>
      <c r="B5120" s="2" t="s">
        <v>1176</v>
      </c>
      <c r="C5120" s="2" t="s">
        <v>1177</v>
      </c>
      <c r="D5120" s="2" t="s">
        <v>1187</v>
      </c>
      <c r="E5120" s="2" t="s">
        <v>1437</v>
      </c>
      <c r="F5120">
        <v>1</v>
      </c>
      <c r="G5120" s="1">
        <v>41696</v>
      </c>
      <c r="H5120" s="61">
        <v>2014</v>
      </c>
      <c r="I5120" s="5" t="s">
        <v>1433</v>
      </c>
      <c r="J5120" s="1">
        <v>41764</v>
      </c>
      <c r="K5120" s="66">
        <v>11</v>
      </c>
      <c r="L5120" t="str">
        <f t="shared" si="542"/>
        <v>Profundo</v>
      </c>
      <c r="M5120" s="2" t="s">
        <v>1072</v>
      </c>
      <c r="N5120" t="str">
        <f>VLOOKUP(M5120,[2]spp!A:B,2,FALSE)</f>
        <v>Kyphosus elegans</v>
      </c>
      <c r="O5120">
        <f t="shared" si="541"/>
        <v>1</v>
      </c>
      <c r="U5120">
        <v>1</v>
      </c>
      <c r="AJ5120">
        <f>VLOOKUP(M5120,spp!A:C,3,FALSE)</f>
        <v>2.18E-2</v>
      </c>
      <c r="AK5120">
        <f>VLOOKUP(M5120,spp!A:D,4,FALSE)</f>
        <v>3</v>
      </c>
      <c r="AL5120">
        <f t="shared" si="543"/>
        <v>934.67499999999995</v>
      </c>
      <c r="AM5120">
        <f t="shared" si="544"/>
        <v>23.366875</v>
      </c>
      <c r="AN5120">
        <f t="shared" si="545"/>
        <v>233.66874999999999</v>
      </c>
      <c r="AO5120">
        <f t="shared" si="546"/>
        <v>0.23366874999999998</v>
      </c>
      <c r="AP5120">
        <f t="shared" si="547"/>
        <v>0.02</v>
      </c>
      <c r="AQ5120">
        <f>VLOOKUP(M5120,spp!A:H,8,FALSE)</f>
        <v>2.9</v>
      </c>
      <c r="AR5120" t="str">
        <f>VLOOKUP(M5120,spp!A:K,10,FALSE)</f>
        <v>Herbívoro</v>
      </c>
      <c r="AS5120" t="str">
        <f>VLOOKUP(M5120,spp!A:L,12,FALSE)</f>
        <v>LC</v>
      </c>
    </row>
    <row r="5121" spans="1:45" x14ac:dyDescent="0.3">
      <c r="A5121">
        <v>50</v>
      </c>
      <c r="B5121" s="2" t="s">
        <v>1176</v>
      </c>
      <c r="C5121" s="2" t="s">
        <v>1177</v>
      </c>
      <c r="D5121" s="2" t="s">
        <v>1187</v>
      </c>
      <c r="E5121" s="2" t="s">
        <v>1437</v>
      </c>
      <c r="F5121">
        <v>1</v>
      </c>
      <c r="G5121" s="1">
        <v>41696</v>
      </c>
      <c r="H5121" s="61">
        <v>2014</v>
      </c>
      <c r="I5121" s="5" t="s">
        <v>1433</v>
      </c>
      <c r="J5121" s="1">
        <v>41764</v>
      </c>
      <c r="K5121" s="66">
        <v>11</v>
      </c>
      <c r="L5121" t="str">
        <f t="shared" si="542"/>
        <v>Profundo</v>
      </c>
      <c r="M5121" s="2" t="s">
        <v>1021</v>
      </c>
      <c r="N5121" t="str">
        <f>VLOOKUP(M5121,[2]spp!A:B,2,FALSE)</f>
        <v>Johnrandallia nigrirostris</v>
      </c>
      <c r="O5121">
        <f t="shared" si="541"/>
        <v>1</v>
      </c>
      <c r="R5121">
        <v>1</v>
      </c>
      <c r="AJ5121">
        <f>VLOOKUP(M5121,spp!A:C,3,FALSE)</f>
        <v>2</v>
      </c>
      <c r="AK5121">
        <f>VLOOKUP(M5121,spp!A:D,4,FALSE)</f>
        <v>3</v>
      </c>
      <c r="AL5121">
        <f t="shared" si="543"/>
        <v>3906.25</v>
      </c>
      <c r="AM5121">
        <f t="shared" si="544"/>
        <v>97.65625</v>
      </c>
      <c r="AN5121">
        <f t="shared" si="545"/>
        <v>976.5625</v>
      </c>
      <c r="AO5121">
        <f t="shared" si="546"/>
        <v>0.9765625</v>
      </c>
      <c r="AP5121">
        <f t="shared" si="547"/>
        <v>0.02</v>
      </c>
      <c r="AQ5121">
        <f>VLOOKUP(M5121,spp!A:H,8,FALSE)</f>
        <v>3</v>
      </c>
      <c r="AR5121" t="str">
        <f>VLOOKUP(M5121,spp!A:K,10,FALSE)</f>
        <v>Depredador</v>
      </c>
      <c r="AS5121" t="str">
        <f>VLOOKUP(M5121,spp!A:L,12,FALSE)</f>
        <v>LC</v>
      </c>
    </row>
    <row r="5122" spans="1:45" x14ac:dyDescent="0.3">
      <c r="A5122">
        <v>50</v>
      </c>
      <c r="B5122" s="2" t="s">
        <v>1176</v>
      </c>
      <c r="C5122" s="2" t="s">
        <v>1177</v>
      </c>
      <c r="D5122" s="2" t="s">
        <v>1187</v>
      </c>
      <c r="E5122" s="2" t="s">
        <v>1437</v>
      </c>
      <c r="F5122">
        <v>1</v>
      </c>
      <c r="G5122" s="1">
        <v>41696</v>
      </c>
      <c r="H5122" s="61">
        <v>2014</v>
      </c>
      <c r="I5122" s="5" t="s">
        <v>1433</v>
      </c>
      <c r="J5122" s="1">
        <v>41764</v>
      </c>
      <c r="K5122" s="66">
        <v>11</v>
      </c>
      <c r="L5122" t="str">
        <f t="shared" si="542"/>
        <v>Profundo</v>
      </c>
      <c r="M5122" s="2" t="s">
        <v>1068</v>
      </c>
      <c r="N5122" t="str">
        <f>VLOOKUP(M5122,[2]spp!A:B,2,FALSE)</f>
        <v>Myripristis berndti</v>
      </c>
      <c r="O5122">
        <f t="shared" si="541"/>
        <v>1</v>
      </c>
      <c r="U5122">
        <v>1</v>
      </c>
      <c r="AJ5122">
        <f>VLOOKUP(M5122,spp!A:C,3,FALSE)</f>
        <v>2.4E-2</v>
      </c>
      <c r="AK5122">
        <f>VLOOKUP(M5122,spp!A:D,4,FALSE)</f>
        <v>3.02</v>
      </c>
      <c r="AL5122">
        <f t="shared" si="543"/>
        <v>1104.833249421798</v>
      </c>
      <c r="AM5122">
        <f t="shared" si="544"/>
        <v>27.620831235544948</v>
      </c>
      <c r="AN5122">
        <f t="shared" si="545"/>
        <v>276.20831235544949</v>
      </c>
      <c r="AO5122">
        <f t="shared" si="546"/>
        <v>0.27620831235544951</v>
      </c>
      <c r="AP5122">
        <f t="shared" si="547"/>
        <v>0.02</v>
      </c>
      <c r="AQ5122">
        <f>VLOOKUP(M5122,spp!A:H,8,FALSE)</f>
        <v>3.7</v>
      </c>
      <c r="AR5122" t="str">
        <f>VLOOKUP(M5122,spp!A:K,10,FALSE)</f>
        <v>Planctívoro</v>
      </c>
      <c r="AS5122" t="str">
        <f>VLOOKUP(M5122,spp!A:L,12,FALSE)</f>
        <v>NE</v>
      </c>
    </row>
    <row r="5123" spans="1:45" x14ac:dyDescent="0.3">
      <c r="A5123">
        <v>50</v>
      </c>
      <c r="B5123" s="2" t="s">
        <v>1176</v>
      </c>
      <c r="C5123" s="2" t="s">
        <v>1177</v>
      </c>
      <c r="D5123" s="2" t="s">
        <v>1187</v>
      </c>
      <c r="E5123" s="2" t="s">
        <v>1437</v>
      </c>
      <c r="F5123">
        <v>1</v>
      </c>
      <c r="G5123" s="1">
        <v>41696</v>
      </c>
      <c r="H5123" s="61">
        <v>2014</v>
      </c>
      <c r="I5123" s="5" t="s">
        <v>1433</v>
      </c>
      <c r="J5123" s="1">
        <v>41764</v>
      </c>
      <c r="K5123" s="66">
        <v>11</v>
      </c>
      <c r="L5123" t="str">
        <f t="shared" si="542"/>
        <v>Profundo</v>
      </c>
      <c r="M5123" s="2" t="s">
        <v>1033</v>
      </c>
      <c r="N5123" t="str">
        <f>VLOOKUP(M5123,[2]spp!A:B,2,FALSE)</f>
        <v>Cephalopholis panamensis</v>
      </c>
      <c r="O5123">
        <f t="shared" si="541"/>
        <v>1</v>
      </c>
      <c r="U5123">
        <v>1</v>
      </c>
      <c r="AJ5123">
        <f>VLOOKUP(M5123,spp!A:C,3,FALSE)</f>
        <v>2</v>
      </c>
      <c r="AK5123">
        <f>VLOOKUP(M5123,spp!A:D,4,FALSE)</f>
        <v>3</v>
      </c>
      <c r="AL5123">
        <f t="shared" si="543"/>
        <v>85750</v>
      </c>
      <c r="AM5123">
        <f t="shared" si="544"/>
        <v>2143.75</v>
      </c>
      <c r="AN5123">
        <f t="shared" si="545"/>
        <v>21437.5</v>
      </c>
      <c r="AO5123">
        <f t="shared" si="546"/>
        <v>21.4375</v>
      </c>
      <c r="AP5123">
        <f t="shared" si="547"/>
        <v>0.02</v>
      </c>
      <c r="AQ5123">
        <f>VLOOKUP(M5123,spp!A:H,8,FALSE)</f>
        <v>4</v>
      </c>
      <c r="AR5123" t="str">
        <f>VLOOKUP(M5123,spp!A:K,10,FALSE)</f>
        <v>Depredador Tope</v>
      </c>
      <c r="AS5123" t="str">
        <f>VLOOKUP(M5123,spp!A:L,12,FALSE)</f>
        <v>LC</v>
      </c>
    </row>
    <row r="5124" spans="1:45" x14ac:dyDescent="0.3">
      <c r="A5124">
        <v>50</v>
      </c>
      <c r="B5124" s="2" t="s">
        <v>1176</v>
      </c>
      <c r="C5124" s="2" t="s">
        <v>1177</v>
      </c>
      <c r="D5124" s="2" t="s">
        <v>1187</v>
      </c>
      <c r="E5124" s="2" t="s">
        <v>1437</v>
      </c>
      <c r="F5124">
        <v>2</v>
      </c>
      <c r="G5124" s="1">
        <v>41696</v>
      </c>
      <c r="H5124" s="61">
        <v>2014</v>
      </c>
      <c r="I5124" s="5" t="s">
        <v>1433</v>
      </c>
      <c r="J5124" s="1">
        <v>41764</v>
      </c>
      <c r="K5124" s="66">
        <v>11</v>
      </c>
      <c r="L5124" t="str">
        <f t="shared" si="542"/>
        <v>Profundo</v>
      </c>
      <c r="M5124" s="2" t="s">
        <v>1040</v>
      </c>
      <c r="N5124" t="str">
        <f>VLOOKUP(M5124,[2]spp!A:B,2,FALSE)</f>
        <v>Sufflamen verres</v>
      </c>
      <c r="O5124">
        <f t="shared" si="541"/>
        <v>2</v>
      </c>
      <c r="Q5124">
        <v>1</v>
      </c>
      <c r="R5124">
        <v>1</v>
      </c>
      <c r="AJ5124">
        <f>VLOOKUP(M5124,spp!A:C,3,FALSE)</f>
        <v>2</v>
      </c>
      <c r="AK5124">
        <f>VLOOKUP(M5124,spp!A:D,4,FALSE)</f>
        <v>3</v>
      </c>
      <c r="AL5124">
        <f t="shared" si="543"/>
        <v>4750</v>
      </c>
      <c r="AM5124">
        <f t="shared" si="544"/>
        <v>118.75</v>
      </c>
      <c r="AN5124">
        <f t="shared" si="545"/>
        <v>1187.5</v>
      </c>
      <c r="AO5124">
        <f t="shared" si="546"/>
        <v>1.1875</v>
      </c>
      <c r="AP5124">
        <f t="shared" si="547"/>
        <v>0.04</v>
      </c>
      <c r="AQ5124">
        <f>VLOOKUP(M5124,spp!A:H,8,FALSE)</f>
        <v>3.3</v>
      </c>
      <c r="AR5124" t="str">
        <f>VLOOKUP(M5124,spp!A:K,10,FALSE)</f>
        <v>Depredador</v>
      </c>
      <c r="AS5124" t="str">
        <f>VLOOKUP(M5124,spp!A:L,12,FALSE)</f>
        <v>LC</v>
      </c>
    </row>
    <row r="5125" spans="1:45" x14ac:dyDescent="0.3">
      <c r="A5125">
        <v>50</v>
      </c>
      <c r="B5125" s="2" t="s">
        <v>1176</v>
      </c>
      <c r="C5125" s="2" t="s">
        <v>1177</v>
      </c>
      <c r="D5125" s="2" t="s">
        <v>1187</v>
      </c>
      <c r="E5125" s="2" t="s">
        <v>1437</v>
      </c>
      <c r="F5125">
        <v>2</v>
      </c>
      <c r="G5125" s="1">
        <v>41696</v>
      </c>
      <c r="H5125" s="61">
        <v>2014</v>
      </c>
      <c r="I5125" s="5" t="s">
        <v>1433</v>
      </c>
      <c r="J5125" s="1">
        <v>41764</v>
      </c>
      <c r="K5125" s="66">
        <v>11</v>
      </c>
      <c r="L5125" t="str">
        <f t="shared" si="542"/>
        <v>Profundo</v>
      </c>
      <c r="M5125" s="2" t="s">
        <v>1028</v>
      </c>
      <c r="N5125" t="str">
        <f>VLOOKUP(M5125,[2]spp!A:B,2,FALSE)</f>
        <v>Thalassoma lucasanum</v>
      </c>
      <c r="O5125">
        <f t="shared" si="541"/>
        <v>50</v>
      </c>
      <c r="P5125">
        <v>50</v>
      </c>
      <c r="AJ5125">
        <f>VLOOKUP(M5125,spp!A:C,3,FALSE)</f>
        <v>1.261E-2</v>
      </c>
      <c r="AK5125">
        <f>VLOOKUP(M5125,spp!A:D,4,FALSE)</f>
        <v>2</v>
      </c>
      <c r="AL5125">
        <f t="shared" si="543"/>
        <v>3.9406249999999998</v>
      </c>
      <c r="AM5125">
        <f t="shared" si="544"/>
        <v>9.8515624999999996E-2</v>
      </c>
      <c r="AN5125">
        <f t="shared" si="545"/>
        <v>0.98515624999999996</v>
      </c>
      <c r="AO5125">
        <f t="shared" si="546"/>
        <v>9.8515624999999992E-4</v>
      </c>
      <c r="AP5125">
        <f t="shared" si="547"/>
        <v>1</v>
      </c>
      <c r="AQ5125">
        <f>VLOOKUP(M5125,spp!A:H,8,FALSE)</f>
        <v>3.5</v>
      </c>
      <c r="AR5125" t="str">
        <f>VLOOKUP(M5125,spp!A:K,10,FALSE)</f>
        <v>Depredador</v>
      </c>
      <c r="AS5125" t="str">
        <f>VLOOKUP(M5125,spp!A:L,12,FALSE)</f>
        <v>LC</v>
      </c>
    </row>
    <row r="5126" spans="1:45" x14ac:dyDescent="0.3">
      <c r="A5126">
        <v>50</v>
      </c>
      <c r="B5126" s="2" t="s">
        <v>1176</v>
      </c>
      <c r="C5126" s="2" t="s">
        <v>1177</v>
      </c>
      <c r="D5126" s="2" t="s">
        <v>1187</v>
      </c>
      <c r="E5126" s="2" t="s">
        <v>1437</v>
      </c>
      <c r="F5126">
        <v>2</v>
      </c>
      <c r="G5126" s="1">
        <v>41696</v>
      </c>
      <c r="H5126" s="61">
        <v>2014</v>
      </c>
      <c r="I5126" s="5" t="s">
        <v>1433</v>
      </c>
      <c r="J5126" s="1">
        <v>41764</v>
      </c>
      <c r="K5126" s="66">
        <v>11</v>
      </c>
      <c r="L5126" t="str">
        <f t="shared" si="542"/>
        <v>Profundo</v>
      </c>
      <c r="M5126" s="2" t="s">
        <v>1056</v>
      </c>
      <c r="N5126" t="str">
        <f>VLOOKUP(M5126,[2]spp!A:B,2,FALSE)</f>
        <v>Canthigaster punctatissima</v>
      </c>
      <c r="O5126">
        <f t="shared" si="541"/>
        <v>2</v>
      </c>
      <c r="P5126">
        <v>1</v>
      </c>
      <c r="Q5126">
        <v>1</v>
      </c>
      <c r="AJ5126">
        <f>VLOOKUP(M5126,spp!A:C,3,FALSE)</f>
        <v>1</v>
      </c>
      <c r="AK5126">
        <f>VLOOKUP(M5126,spp!A:D,4,FALSE)</f>
        <v>2</v>
      </c>
      <c r="AL5126">
        <f t="shared" si="543"/>
        <v>62.5</v>
      </c>
      <c r="AM5126">
        <f t="shared" si="544"/>
        <v>1.5625</v>
      </c>
      <c r="AN5126">
        <f t="shared" si="545"/>
        <v>15.625</v>
      </c>
      <c r="AO5126">
        <f t="shared" si="546"/>
        <v>1.5625E-2</v>
      </c>
      <c r="AP5126">
        <f t="shared" si="547"/>
        <v>0.04</v>
      </c>
      <c r="AQ5126">
        <f>VLOOKUP(M5126,spp!A:H,8,FALSE)</f>
        <v>3</v>
      </c>
      <c r="AR5126" t="str">
        <f>VLOOKUP(M5126,spp!A:K,10,FALSE)</f>
        <v>Depredador</v>
      </c>
      <c r="AS5126" t="str">
        <f>VLOOKUP(M5126,spp!A:L,12,FALSE)</f>
        <v>LC</v>
      </c>
    </row>
    <row r="5127" spans="1:45" x14ac:dyDescent="0.3">
      <c r="A5127">
        <v>50</v>
      </c>
      <c r="B5127" s="2" t="s">
        <v>1176</v>
      </c>
      <c r="C5127" s="2" t="s">
        <v>1177</v>
      </c>
      <c r="D5127" s="2" t="s">
        <v>1187</v>
      </c>
      <c r="E5127" s="2" t="s">
        <v>1437</v>
      </c>
      <c r="F5127">
        <v>2</v>
      </c>
      <c r="G5127" s="1">
        <v>41696</v>
      </c>
      <c r="H5127" s="61">
        <v>2014</v>
      </c>
      <c r="I5127" s="5" t="s">
        <v>1433</v>
      </c>
      <c r="J5127" s="1">
        <v>41764</v>
      </c>
      <c r="K5127" s="66">
        <v>11</v>
      </c>
      <c r="L5127" t="str">
        <f t="shared" si="542"/>
        <v>Profundo</v>
      </c>
      <c r="M5127" s="2" t="s">
        <v>1031</v>
      </c>
      <c r="N5127" t="str">
        <f>VLOOKUP(M5127,[2]spp!A:B,2,FALSE)</f>
        <v>Ophioblennius steindachneri</v>
      </c>
      <c r="O5127">
        <f t="shared" si="541"/>
        <v>1</v>
      </c>
      <c r="R5127">
        <v>1</v>
      </c>
      <c r="AJ5127">
        <f>VLOOKUP(M5127,spp!A:C,3,FALSE)</f>
        <v>3</v>
      </c>
      <c r="AK5127">
        <f>VLOOKUP(M5127,spp!A:D,4,FALSE)</f>
        <v>2.379</v>
      </c>
      <c r="AL5127">
        <f t="shared" si="543"/>
        <v>1220.8721183841133</v>
      </c>
      <c r="AM5127">
        <f t="shared" si="544"/>
        <v>30.52180295960283</v>
      </c>
      <c r="AN5127">
        <f t="shared" si="545"/>
        <v>305.21802959602832</v>
      </c>
      <c r="AO5127">
        <f t="shared" si="546"/>
        <v>0.30521802959602834</v>
      </c>
      <c r="AP5127">
        <f t="shared" si="547"/>
        <v>0.02</v>
      </c>
      <c r="AQ5127">
        <f>VLOOKUP(M5127,spp!A:H,8,FALSE)</f>
        <v>2.7</v>
      </c>
      <c r="AR5127" t="str">
        <f>VLOOKUP(M5127,spp!A:K,10,FALSE)</f>
        <v>Herbívoro</v>
      </c>
      <c r="AS5127" t="str">
        <f>VLOOKUP(M5127,spp!A:L,12,FALSE)</f>
        <v>LC</v>
      </c>
    </row>
    <row r="5128" spans="1:45" x14ac:dyDescent="0.3">
      <c r="A5128">
        <v>50</v>
      </c>
      <c r="B5128" s="2" t="s">
        <v>1176</v>
      </c>
      <c r="C5128" s="2" t="s">
        <v>1177</v>
      </c>
      <c r="D5128" s="2" t="s">
        <v>1187</v>
      </c>
      <c r="E5128" s="2" t="s">
        <v>1437</v>
      </c>
      <c r="F5128">
        <v>2</v>
      </c>
      <c r="G5128" s="1">
        <v>41696</v>
      </c>
      <c r="H5128" s="61">
        <v>2014</v>
      </c>
      <c r="I5128" s="5" t="s">
        <v>1433</v>
      </c>
      <c r="J5128" s="1">
        <v>41764</v>
      </c>
      <c r="K5128" s="66">
        <v>11</v>
      </c>
      <c r="L5128" t="str">
        <f t="shared" si="542"/>
        <v>Profundo</v>
      </c>
      <c r="M5128" s="2" t="s">
        <v>1194</v>
      </c>
      <c r="N5128" t="str">
        <f>VLOOKUP(M5128,[2]spp!A:B,2,FALSE)</f>
        <v>Stegastes arcifrons</v>
      </c>
      <c r="O5128">
        <f t="shared" si="541"/>
        <v>3</v>
      </c>
      <c r="R5128">
        <v>3</v>
      </c>
      <c r="AJ5128">
        <f>VLOOKUP(M5128,spp!A:C,3,FALSE)</f>
        <v>3.49E-2</v>
      </c>
      <c r="AK5128">
        <f>VLOOKUP(M5128,spp!A:D,4,FALSE)</f>
        <v>2</v>
      </c>
      <c r="AL5128">
        <f t="shared" si="543"/>
        <v>16.359375</v>
      </c>
      <c r="AM5128">
        <f t="shared" si="544"/>
        <v>0.40898437500000001</v>
      </c>
      <c r="AN5128">
        <f t="shared" si="545"/>
        <v>4.08984375</v>
      </c>
      <c r="AO5128">
        <f t="shared" si="546"/>
        <v>4.0898437499999997E-3</v>
      </c>
      <c r="AP5128">
        <f t="shared" si="547"/>
        <v>0.06</v>
      </c>
      <c r="AQ5128">
        <f>VLOOKUP(M5128,spp!A:H,8,FALSE)</f>
        <v>2.97</v>
      </c>
      <c r="AR5128" t="str">
        <f>VLOOKUP(M5128,spp!A:K,10,FALSE)</f>
        <v>Herbívoro</v>
      </c>
      <c r="AS5128" t="str">
        <f>VLOOKUP(M5128,spp!A:L,12,FALSE)</f>
        <v>LC</v>
      </c>
    </row>
    <row r="5129" spans="1:45" x14ac:dyDescent="0.3">
      <c r="A5129">
        <v>50</v>
      </c>
      <c r="B5129" s="2" t="s">
        <v>1176</v>
      </c>
      <c r="C5129" s="2" t="s">
        <v>1177</v>
      </c>
      <c r="D5129" s="2" t="s">
        <v>1187</v>
      </c>
      <c r="E5129" s="2" t="s">
        <v>1437</v>
      </c>
      <c r="F5129">
        <v>2</v>
      </c>
      <c r="G5129" s="1">
        <v>41696</v>
      </c>
      <c r="H5129" s="61">
        <v>2014</v>
      </c>
      <c r="I5129" s="5" t="s">
        <v>1433</v>
      </c>
      <c r="J5129" s="1">
        <v>41764</v>
      </c>
      <c r="K5129" s="66">
        <v>11</v>
      </c>
      <c r="L5129" t="str">
        <f t="shared" si="542"/>
        <v>Profundo</v>
      </c>
      <c r="M5129" s="2" t="s">
        <v>1046</v>
      </c>
      <c r="N5129" t="str">
        <f>VLOOKUP(M5129,[2]spp!A:B,2,FALSE)</f>
        <v>Arothron meleagris</v>
      </c>
      <c r="O5129">
        <f t="shared" si="541"/>
        <v>4</v>
      </c>
      <c r="T5129">
        <v>4</v>
      </c>
      <c r="AJ5129">
        <f>VLOOKUP(M5129,spp!A:C,3,FALSE)</f>
        <v>3</v>
      </c>
      <c r="AK5129">
        <f>VLOOKUP(M5129,spp!A:D,4,FALSE)</f>
        <v>2</v>
      </c>
      <c r="AL5129">
        <f t="shared" si="543"/>
        <v>7500</v>
      </c>
      <c r="AM5129">
        <f t="shared" si="544"/>
        <v>187.5</v>
      </c>
      <c r="AN5129">
        <f t="shared" si="545"/>
        <v>1875</v>
      </c>
      <c r="AO5129">
        <f t="shared" si="546"/>
        <v>1.875</v>
      </c>
      <c r="AP5129">
        <f t="shared" si="547"/>
        <v>0.08</v>
      </c>
      <c r="AQ5129">
        <f>VLOOKUP(M5129,spp!A:H,8,FALSE)</f>
        <v>3.4</v>
      </c>
      <c r="AR5129" t="str">
        <f>VLOOKUP(M5129,spp!A:K,10,FALSE)</f>
        <v>Depredador</v>
      </c>
      <c r="AS5129" t="str">
        <f>VLOOKUP(M5129,spp!A:L,12,FALSE)</f>
        <v>NE</v>
      </c>
    </row>
    <row r="5130" spans="1:45" x14ac:dyDescent="0.3">
      <c r="A5130">
        <v>50</v>
      </c>
      <c r="B5130" s="2" t="s">
        <v>1176</v>
      </c>
      <c r="C5130" s="2" t="s">
        <v>1177</v>
      </c>
      <c r="D5130" s="2" t="s">
        <v>1187</v>
      </c>
      <c r="E5130" s="2" t="s">
        <v>1437</v>
      </c>
      <c r="F5130">
        <v>2</v>
      </c>
      <c r="G5130" s="1">
        <v>41696</v>
      </c>
      <c r="H5130" s="61">
        <v>2014</v>
      </c>
      <c r="I5130" s="5" t="s">
        <v>1433</v>
      </c>
      <c r="J5130" s="1">
        <v>41764</v>
      </c>
      <c r="K5130" s="66">
        <v>11</v>
      </c>
      <c r="L5130" t="str">
        <f t="shared" si="542"/>
        <v>Profundo</v>
      </c>
      <c r="M5130" s="2" t="s">
        <v>1026</v>
      </c>
      <c r="N5130" t="str">
        <f>VLOOKUP(M5130,[2]spp!A:B,2,FALSE)</f>
        <v>Microspathodon dorsalis</v>
      </c>
      <c r="O5130">
        <f t="shared" si="541"/>
        <v>1</v>
      </c>
      <c r="T5130">
        <v>1</v>
      </c>
      <c r="AJ5130">
        <f>VLOOKUP(M5130,spp!A:C,3,FALSE)</f>
        <v>2</v>
      </c>
      <c r="AK5130">
        <f>VLOOKUP(M5130,spp!A:D,4,FALSE)</f>
        <v>3</v>
      </c>
      <c r="AL5130">
        <f t="shared" si="543"/>
        <v>31250</v>
      </c>
      <c r="AM5130">
        <f t="shared" si="544"/>
        <v>781.25</v>
      </c>
      <c r="AN5130">
        <f t="shared" si="545"/>
        <v>7812.5</v>
      </c>
      <c r="AO5130">
        <f t="shared" si="546"/>
        <v>7.8125</v>
      </c>
      <c r="AP5130">
        <f t="shared" si="547"/>
        <v>0.02</v>
      </c>
      <c r="AQ5130">
        <f>VLOOKUP(M5130,spp!A:H,8,FALSE)</f>
        <v>2.1</v>
      </c>
      <c r="AR5130" t="str">
        <f>VLOOKUP(M5130,spp!A:K,10,FALSE)</f>
        <v>Herbívoro</v>
      </c>
      <c r="AS5130" t="str">
        <f>VLOOKUP(M5130,spp!A:L,12,FALSE)</f>
        <v>LC</v>
      </c>
    </row>
    <row r="5131" spans="1:45" x14ac:dyDescent="0.3">
      <c r="A5131">
        <v>50</v>
      </c>
      <c r="B5131" s="2" t="s">
        <v>1176</v>
      </c>
      <c r="C5131" s="2" t="s">
        <v>1177</v>
      </c>
      <c r="D5131" s="2" t="s">
        <v>1187</v>
      </c>
      <c r="E5131" s="2" t="s">
        <v>1437</v>
      </c>
      <c r="F5131">
        <v>2</v>
      </c>
      <c r="G5131" s="1">
        <v>41696</v>
      </c>
      <c r="H5131" s="61">
        <v>2014</v>
      </c>
      <c r="I5131" s="5" t="s">
        <v>1433</v>
      </c>
      <c r="J5131" s="1">
        <v>41764</v>
      </c>
      <c r="K5131" s="66">
        <v>11</v>
      </c>
      <c r="L5131" t="str">
        <f t="shared" si="542"/>
        <v>Profundo</v>
      </c>
      <c r="M5131" s="2" t="s">
        <v>1195</v>
      </c>
      <c r="N5131" t="str">
        <f>VLOOKUP(M5131,[2]spp!A:B,2,FALSE)</f>
        <v>Melichthys niger</v>
      </c>
      <c r="O5131">
        <f t="shared" si="541"/>
        <v>10</v>
      </c>
      <c r="T5131">
        <v>10</v>
      </c>
      <c r="AJ5131">
        <f>VLOOKUP(M5131,spp!A:C,3,FALSE)</f>
        <v>5</v>
      </c>
      <c r="AK5131">
        <f>VLOOKUP(M5131,spp!A:D,4,FALSE)</f>
        <v>3</v>
      </c>
      <c r="AL5131">
        <f t="shared" si="543"/>
        <v>781250</v>
      </c>
      <c r="AM5131">
        <f t="shared" si="544"/>
        <v>19531.25</v>
      </c>
      <c r="AN5131">
        <f t="shared" si="545"/>
        <v>195312.5</v>
      </c>
      <c r="AO5131">
        <f t="shared" si="546"/>
        <v>195.3125</v>
      </c>
      <c r="AP5131">
        <f t="shared" si="547"/>
        <v>0.2</v>
      </c>
      <c r="AQ5131">
        <f>VLOOKUP(M5131,spp!A:H,8,FALSE)</f>
        <v>2.4</v>
      </c>
      <c r="AR5131" t="str">
        <f>VLOOKUP(M5131,spp!A:K,10,FALSE)</f>
        <v>Herbívoro</v>
      </c>
      <c r="AS5131" t="str">
        <f>VLOOKUP(M5131,spp!A:L,12,FALSE)</f>
        <v>NE</v>
      </c>
    </row>
    <row r="5132" spans="1:45" x14ac:dyDescent="0.3">
      <c r="A5132">
        <v>50</v>
      </c>
      <c r="B5132" s="2" t="s">
        <v>1176</v>
      </c>
      <c r="C5132" s="2" t="s">
        <v>1177</v>
      </c>
      <c r="D5132" s="2" t="s">
        <v>1187</v>
      </c>
      <c r="E5132" s="2" t="s">
        <v>1437</v>
      </c>
      <c r="F5132">
        <v>2</v>
      </c>
      <c r="G5132" s="1">
        <v>41696</v>
      </c>
      <c r="H5132" s="61">
        <v>2014</v>
      </c>
      <c r="I5132" s="5" t="s">
        <v>1433</v>
      </c>
      <c r="J5132" s="1">
        <v>41764</v>
      </c>
      <c r="K5132" s="66">
        <v>11</v>
      </c>
      <c r="L5132" t="str">
        <f t="shared" si="542"/>
        <v>Profundo</v>
      </c>
      <c r="M5132" s="2" t="s">
        <v>1078</v>
      </c>
      <c r="N5132" t="str">
        <f>VLOOKUP(M5132,[2]spp!A:B,2,FALSE)</f>
        <v>Lutjanus viridis</v>
      </c>
      <c r="O5132">
        <f t="shared" si="541"/>
        <v>1</v>
      </c>
      <c r="U5132">
        <v>1</v>
      </c>
      <c r="AJ5132">
        <f>VLOOKUP(M5132,spp!A:C,3,FALSE)</f>
        <v>1.67E-2</v>
      </c>
      <c r="AK5132">
        <f>VLOOKUP(M5132,spp!A:D,4,FALSE)</f>
        <v>2</v>
      </c>
      <c r="AL5132">
        <f t="shared" si="543"/>
        <v>20.4575</v>
      </c>
      <c r="AM5132">
        <f t="shared" si="544"/>
        <v>0.51143749999999999</v>
      </c>
      <c r="AN5132">
        <f t="shared" si="545"/>
        <v>5.1143749999999999</v>
      </c>
      <c r="AO5132">
        <f t="shared" si="546"/>
        <v>5.114375E-3</v>
      </c>
      <c r="AP5132">
        <f t="shared" si="547"/>
        <v>0.02</v>
      </c>
      <c r="AQ5132">
        <f>VLOOKUP(M5132,spp!A:H,8,FALSE)</f>
        <v>4.2</v>
      </c>
      <c r="AR5132" t="str">
        <f>VLOOKUP(M5132,spp!A:K,10,FALSE)</f>
        <v>Depredador Tope</v>
      </c>
      <c r="AS5132" t="str">
        <f>VLOOKUP(M5132,spp!A:L,12,FALSE)</f>
        <v>LC</v>
      </c>
    </row>
    <row r="5133" spans="1:45" x14ac:dyDescent="0.3">
      <c r="A5133">
        <v>50</v>
      </c>
      <c r="B5133" s="2" t="s">
        <v>1176</v>
      </c>
      <c r="C5133" s="2" t="s">
        <v>1177</v>
      </c>
      <c r="D5133" s="2" t="s">
        <v>1187</v>
      </c>
      <c r="E5133" s="2" t="s">
        <v>1437</v>
      </c>
      <c r="F5133">
        <v>2</v>
      </c>
      <c r="G5133" s="1">
        <v>41696</v>
      </c>
      <c r="H5133" s="61">
        <v>2014</v>
      </c>
      <c r="I5133" s="5" t="s">
        <v>1433</v>
      </c>
      <c r="J5133" s="1">
        <v>41764</v>
      </c>
      <c r="K5133" s="66">
        <v>11</v>
      </c>
      <c r="L5133" t="str">
        <f t="shared" si="542"/>
        <v>Profundo</v>
      </c>
      <c r="M5133" s="2" t="s">
        <v>1145</v>
      </c>
      <c r="N5133" t="str">
        <f>VLOOKUP(M5133,[2]spp!A:B,2,FALSE)</f>
        <v>Ctenochaetus marginatus</v>
      </c>
      <c r="O5133">
        <f t="shared" si="541"/>
        <v>1</v>
      </c>
      <c r="V5133">
        <v>1</v>
      </c>
      <c r="AJ5133">
        <f>VLOOKUP(M5133,spp!A:C,3,FALSE)</f>
        <v>0.297619048</v>
      </c>
      <c r="AK5133">
        <f>VLOOKUP(M5133,spp!A:D,4,FALSE)</f>
        <v>3</v>
      </c>
      <c r="AL5133">
        <f t="shared" si="543"/>
        <v>27120.535748999999</v>
      </c>
      <c r="AM5133">
        <f t="shared" si="544"/>
        <v>678.01339372500001</v>
      </c>
      <c r="AN5133">
        <f t="shared" si="545"/>
        <v>6780.1339372500006</v>
      </c>
      <c r="AO5133">
        <f t="shared" si="546"/>
        <v>6.7801339372500005</v>
      </c>
      <c r="AP5133">
        <f t="shared" si="547"/>
        <v>0.02</v>
      </c>
      <c r="AQ5133">
        <f>VLOOKUP(M5133,spp!A:H,8,FALSE)</f>
        <v>2</v>
      </c>
      <c r="AR5133" t="str">
        <f>VLOOKUP(M5133,spp!A:K,10,FALSE)</f>
        <v>Herbívoro</v>
      </c>
      <c r="AS5133" t="str">
        <f>VLOOKUP(M5133,spp!A:L,12,FALSE)</f>
        <v>LC</v>
      </c>
    </row>
    <row r="5134" spans="1:45" x14ac:dyDescent="0.3">
      <c r="A5134">
        <v>50</v>
      </c>
      <c r="B5134" s="2" t="s">
        <v>1176</v>
      </c>
      <c r="C5134" s="2" t="s">
        <v>1177</v>
      </c>
      <c r="D5134" s="2" t="s">
        <v>1187</v>
      </c>
      <c r="E5134" s="2" t="s">
        <v>1437</v>
      </c>
      <c r="F5134">
        <v>2</v>
      </c>
      <c r="G5134" s="1">
        <v>41696</v>
      </c>
      <c r="H5134" s="61">
        <v>2014</v>
      </c>
      <c r="I5134" s="5" t="s">
        <v>1433</v>
      </c>
      <c r="J5134" s="1">
        <v>41764</v>
      </c>
      <c r="K5134" s="66">
        <v>11</v>
      </c>
      <c r="L5134" t="str">
        <f t="shared" si="542"/>
        <v>Profundo</v>
      </c>
      <c r="M5134" s="2" t="s">
        <v>1062</v>
      </c>
      <c r="N5134" t="str">
        <f>VLOOKUP(M5134,[2]spp!A:B,2,FALSE)</f>
        <v>Paranthias colonus</v>
      </c>
      <c r="O5134">
        <f t="shared" si="541"/>
        <v>5</v>
      </c>
      <c r="R5134">
        <v>2</v>
      </c>
      <c r="S5134">
        <v>3</v>
      </c>
      <c r="AJ5134">
        <f>VLOOKUP(M5134,spp!A:C,3,FALSE)</f>
        <v>1.485E-2</v>
      </c>
      <c r="AK5134">
        <f>VLOOKUP(M5134,spp!A:D,4,FALSE)</f>
        <v>2</v>
      </c>
      <c r="AL5134">
        <f t="shared" si="543"/>
        <v>18.284062500000001</v>
      </c>
      <c r="AM5134">
        <f t="shared" si="544"/>
        <v>0.4571015625</v>
      </c>
      <c r="AN5134">
        <f t="shared" si="545"/>
        <v>4.5710156250000002</v>
      </c>
      <c r="AO5134">
        <f t="shared" si="546"/>
        <v>4.571015625E-3</v>
      </c>
      <c r="AP5134">
        <f t="shared" si="547"/>
        <v>0.1</v>
      </c>
      <c r="AQ5134">
        <f>VLOOKUP(M5134,spp!A:H,8,FALSE)</f>
        <v>3.8</v>
      </c>
      <c r="AR5134" t="str">
        <f>VLOOKUP(M5134,spp!A:K,10,FALSE)</f>
        <v>Planctívoro</v>
      </c>
      <c r="AS5134" t="str">
        <f>VLOOKUP(M5134,spp!A:L,12,FALSE)</f>
        <v>LC</v>
      </c>
    </row>
    <row r="5135" spans="1:45" x14ac:dyDescent="0.3">
      <c r="A5135">
        <v>50</v>
      </c>
      <c r="B5135" s="2" t="s">
        <v>1176</v>
      </c>
      <c r="C5135" s="2" t="s">
        <v>1177</v>
      </c>
      <c r="D5135" s="2" t="s">
        <v>1187</v>
      </c>
      <c r="E5135" s="2" t="s">
        <v>1437</v>
      </c>
      <c r="F5135">
        <v>2</v>
      </c>
      <c r="G5135" s="1">
        <v>41696</v>
      </c>
      <c r="H5135" s="61">
        <v>2014</v>
      </c>
      <c r="I5135" s="5" t="s">
        <v>1433</v>
      </c>
      <c r="J5135" s="1">
        <v>41764</v>
      </c>
      <c r="K5135" s="66">
        <v>11</v>
      </c>
      <c r="L5135" t="str">
        <f t="shared" si="542"/>
        <v>Profundo</v>
      </c>
      <c r="M5135" s="2" t="s">
        <v>1069</v>
      </c>
      <c r="N5135" t="str">
        <f>VLOOKUP(M5135,[2]spp!A:B,2,FALSE)</f>
        <v>Muraena lentiginosa</v>
      </c>
      <c r="O5135">
        <f t="shared" si="541"/>
        <v>1</v>
      </c>
      <c r="U5135">
        <v>1</v>
      </c>
      <c r="AJ5135">
        <f>VLOOKUP(M5135,spp!A:C,3,FALSE)</f>
        <v>1</v>
      </c>
      <c r="AK5135">
        <f>VLOOKUP(M5135,spp!A:D,4,FALSE)</f>
        <v>2</v>
      </c>
      <c r="AL5135">
        <f t="shared" si="543"/>
        <v>1225</v>
      </c>
      <c r="AM5135">
        <f t="shared" si="544"/>
        <v>30.625</v>
      </c>
      <c r="AN5135">
        <f t="shared" si="545"/>
        <v>306.25</v>
      </c>
      <c r="AO5135">
        <f t="shared" si="546"/>
        <v>0.30625000000000002</v>
      </c>
      <c r="AP5135">
        <f t="shared" si="547"/>
        <v>0.02</v>
      </c>
      <c r="AQ5135">
        <f>VLOOKUP(M5135,spp!A:H,8,FALSE)</f>
        <v>3.9</v>
      </c>
      <c r="AR5135" t="str">
        <f>VLOOKUP(M5135,spp!A:K,10,FALSE)</f>
        <v>Depredador</v>
      </c>
      <c r="AS5135" t="str">
        <f>VLOOKUP(M5135,spp!A:L,12,FALSE)</f>
        <v>LC</v>
      </c>
    </row>
    <row r="5136" spans="1:45" x14ac:dyDescent="0.3">
      <c r="A5136">
        <v>50</v>
      </c>
      <c r="B5136" s="2" t="s">
        <v>1176</v>
      </c>
      <c r="C5136" s="2" t="s">
        <v>1177</v>
      </c>
      <c r="D5136" s="2" t="s">
        <v>1187</v>
      </c>
      <c r="E5136" s="2" t="s">
        <v>1437</v>
      </c>
      <c r="F5136">
        <v>2</v>
      </c>
      <c r="G5136" s="1">
        <v>41696</v>
      </c>
      <c r="H5136" s="61">
        <v>2014</v>
      </c>
      <c r="I5136" s="5" t="s">
        <v>1433</v>
      </c>
      <c r="J5136" s="1">
        <v>41764</v>
      </c>
      <c r="K5136" s="66">
        <v>11</v>
      </c>
      <c r="L5136" t="str">
        <f t="shared" si="542"/>
        <v>Profundo</v>
      </c>
      <c r="M5136" s="2" t="s">
        <v>1077</v>
      </c>
      <c r="N5136" t="str">
        <f>VLOOKUP(M5136,[2]spp!A:B,2,FALSE)</f>
        <v>Fistularia commersonii</v>
      </c>
      <c r="O5136">
        <f t="shared" si="541"/>
        <v>1</v>
      </c>
      <c r="X5136">
        <v>1</v>
      </c>
      <c r="AJ5136">
        <f>VLOOKUP(M5136,spp!A:C,3,FALSE)</f>
        <v>5</v>
      </c>
      <c r="AK5136">
        <f>VLOOKUP(M5136,spp!A:D,4,FALSE)</f>
        <v>3</v>
      </c>
      <c r="AL5136">
        <f t="shared" si="543"/>
        <v>1373125</v>
      </c>
      <c r="AM5136">
        <f t="shared" si="544"/>
        <v>34328.125</v>
      </c>
      <c r="AN5136">
        <f t="shared" si="545"/>
        <v>343281.25</v>
      </c>
      <c r="AO5136">
        <f t="shared" si="546"/>
        <v>343.28125</v>
      </c>
      <c r="AP5136">
        <f t="shared" si="547"/>
        <v>0.02</v>
      </c>
      <c r="AQ5136">
        <f>VLOOKUP(M5136,spp!A:H,8,FALSE)</f>
        <v>4.3</v>
      </c>
      <c r="AR5136" t="str">
        <f>VLOOKUP(M5136,spp!A:K,10,FALSE)</f>
        <v>Depredador Tope</v>
      </c>
      <c r="AS5136" t="str">
        <f>VLOOKUP(M5136,spp!A:L,12,FALSE)</f>
        <v>NE</v>
      </c>
    </row>
    <row r="5137" spans="1:45" x14ac:dyDescent="0.3">
      <c r="A5137">
        <v>50</v>
      </c>
      <c r="B5137" s="2" t="s">
        <v>1176</v>
      </c>
      <c r="C5137" s="2" t="s">
        <v>1177</v>
      </c>
      <c r="D5137" s="2" t="s">
        <v>1187</v>
      </c>
      <c r="E5137" s="2" t="s">
        <v>1437</v>
      </c>
      <c r="F5137">
        <v>3</v>
      </c>
      <c r="G5137" s="1">
        <v>41696</v>
      </c>
      <c r="H5137" s="61">
        <v>2014</v>
      </c>
      <c r="I5137" s="5" t="s">
        <v>1433</v>
      </c>
      <c r="J5137" s="1">
        <v>41764</v>
      </c>
      <c r="K5137" s="66">
        <v>11</v>
      </c>
      <c r="L5137" t="str">
        <f t="shared" si="542"/>
        <v>Profundo</v>
      </c>
      <c r="M5137" s="2" t="s">
        <v>1194</v>
      </c>
      <c r="N5137" t="str">
        <f>VLOOKUP(M5137,[2]spp!A:B,2,FALSE)</f>
        <v>Stegastes arcifrons</v>
      </c>
      <c r="O5137">
        <f t="shared" si="541"/>
        <v>9</v>
      </c>
      <c r="Q5137">
        <v>3</v>
      </c>
      <c r="R5137">
        <v>6</v>
      </c>
      <c r="AJ5137">
        <f>VLOOKUP(M5137,spp!A:C,3,FALSE)</f>
        <v>3.49E-2</v>
      </c>
      <c r="AK5137">
        <f>VLOOKUP(M5137,spp!A:D,4,FALSE)</f>
        <v>2</v>
      </c>
      <c r="AL5137">
        <f t="shared" si="543"/>
        <v>38.608125000000001</v>
      </c>
      <c r="AM5137">
        <f t="shared" si="544"/>
        <v>0.96520312500000005</v>
      </c>
      <c r="AN5137">
        <f t="shared" si="545"/>
        <v>9.6520312500000003</v>
      </c>
      <c r="AO5137">
        <f t="shared" si="546"/>
        <v>9.65203125E-3</v>
      </c>
      <c r="AP5137">
        <f t="shared" si="547"/>
        <v>0.18</v>
      </c>
      <c r="AQ5137">
        <f>VLOOKUP(M5137,spp!A:H,8,FALSE)</f>
        <v>2.97</v>
      </c>
      <c r="AR5137" t="str">
        <f>VLOOKUP(M5137,spp!A:K,10,FALSE)</f>
        <v>Herbívoro</v>
      </c>
      <c r="AS5137" t="str">
        <f>VLOOKUP(M5137,spp!A:L,12,FALSE)</f>
        <v>LC</v>
      </c>
    </row>
    <row r="5138" spans="1:45" x14ac:dyDescent="0.3">
      <c r="A5138">
        <v>50</v>
      </c>
      <c r="B5138" s="2" t="s">
        <v>1176</v>
      </c>
      <c r="C5138" s="2" t="s">
        <v>1177</v>
      </c>
      <c r="D5138" s="2" t="s">
        <v>1187</v>
      </c>
      <c r="E5138" s="2" t="s">
        <v>1437</v>
      </c>
      <c r="F5138">
        <v>3</v>
      </c>
      <c r="G5138" s="1">
        <v>41696</v>
      </c>
      <c r="H5138" s="61">
        <v>2014</v>
      </c>
      <c r="I5138" s="5" t="s">
        <v>1433</v>
      </c>
      <c r="J5138" s="1">
        <v>41764</v>
      </c>
      <c r="K5138" s="66">
        <v>11</v>
      </c>
      <c r="L5138" t="str">
        <f t="shared" si="542"/>
        <v>Profundo</v>
      </c>
      <c r="M5138" s="2" t="s">
        <v>1021</v>
      </c>
      <c r="N5138" t="str">
        <f>VLOOKUP(M5138,[2]spp!A:B,2,FALSE)</f>
        <v>Johnrandallia nigrirostris</v>
      </c>
      <c r="O5138">
        <f t="shared" si="541"/>
        <v>1</v>
      </c>
      <c r="R5138">
        <v>1</v>
      </c>
      <c r="AJ5138">
        <f>VLOOKUP(M5138,spp!A:C,3,FALSE)</f>
        <v>2</v>
      </c>
      <c r="AK5138">
        <f>VLOOKUP(M5138,spp!A:D,4,FALSE)</f>
        <v>3</v>
      </c>
      <c r="AL5138">
        <f t="shared" si="543"/>
        <v>3906.25</v>
      </c>
      <c r="AM5138">
        <f t="shared" si="544"/>
        <v>97.65625</v>
      </c>
      <c r="AN5138">
        <f t="shared" si="545"/>
        <v>976.5625</v>
      </c>
      <c r="AO5138">
        <f t="shared" si="546"/>
        <v>0.9765625</v>
      </c>
      <c r="AP5138">
        <f t="shared" si="547"/>
        <v>0.02</v>
      </c>
      <c r="AQ5138">
        <f>VLOOKUP(M5138,spp!A:H,8,FALSE)</f>
        <v>3</v>
      </c>
      <c r="AR5138" t="str">
        <f>VLOOKUP(M5138,spp!A:K,10,FALSE)</f>
        <v>Depredador</v>
      </c>
      <c r="AS5138" t="str">
        <f>VLOOKUP(M5138,spp!A:L,12,FALSE)</f>
        <v>LC</v>
      </c>
    </row>
    <row r="5139" spans="1:45" x14ac:dyDescent="0.3">
      <c r="A5139">
        <v>50</v>
      </c>
      <c r="B5139" s="2" t="s">
        <v>1176</v>
      </c>
      <c r="C5139" s="2" t="s">
        <v>1177</v>
      </c>
      <c r="D5139" s="2" t="s">
        <v>1187</v>
      </c>
      <c r="E5139" s="2" t="s">
        <v>1437</v>
      </c>
      <c r="F5139">
        <v>3</v>
      </c>
      <c r="G5139" s="1">
        <v>41696</v>
      </c>
      <c r="H5139" s="61">
        <v>2014</v>
      </c>
      <c r="I5139" s="5" t="s">
        <v>1433</v>
      </c>
      <c r="J5139" s="1">
        <v>41764</v>
      </c>
      <c r="K5139" s="66">
        <v>11</v>
      </c>
      <c r="L5139" t="str">
        <f t="shared" si="542"/>
        <v>Profundo</v>
      </c>
      <c r="M5139" s="2" t="s">
        <v>1034</v>
      </c>
      <c r="N5139" t="str">
        <f>VLOOKUP(M5139,[2]spp!A:B,2,FALSE)</f>
        <v>Acanthurus nigricans</v>
      </c>
      <c r="O5139">
        <f t="shared" si="541"/>
        <v>2</v>
      </c>
      <c r="S5139">
        <v>1</v>
      </c>
      <c r="T5139">
        <v>1</v>
      </c>
      <c r="AJ5139">
        <f>VLOOKUP(M5139,spp!A:C,3,FALSE)</f>
        <v>6</v>
      </c>
      <c r="AK5139">
        <f>VLOOKUP(M5139,spp!A:D,4,FALSE)</f>
        <v>2.669</v>
      </c>
      <c r="AL5139">
        <f t="shared" si="543"/>
        <v>44772.424917634817</v>
      </c>
      <c r="AM5139">
        <f t="shared" si="544"/>
        <v>1119.3106229408704</v>
      </c>
      <c r="AN5139">
        <f t="shared" si="545"/>
        <v>11193.106229408704</v>
      </c>
      <c r="AO5139">
        <f t="shared" si="546"/>
        <v>11.193106229408704</v>
      </c>
      <c r="AP5139">
        <f t="shared" si="547"/>
        <v>0.04</v>
      </c>
      <c r="AQ5139">
        <f>VLOOKUP(M5139,spp!A:H,8,FALSE)</f>
        <v>2</v>
      </c>
      <c r="AR5139" t="str">
        <f>VLOOKUP(M5139,spp!A:K,10,FALSE)</f>
        <v>Herbívoro</v>
      </c>
      <c r="AS5139" t="str">
        <f>VLOOKUP(M5139,spp!A:L,12,FALSE)</f>
        <v>LC</v>
      </c>
    </row>
    <row r="5140" spans="1:45" x14ac:dyDescent="0.3">
      <c r="A5140">
        <v>50</v>
      </c>
      <c r="B5140" s="2" t="s">
        <v>1176</v>
      </c>
      <c r="C5140" s="2" t="s">
        <v>1177</v>
      </c>
      <c r="D5140" s="2" t="s">
        <v>1187</v>
      </c>
      <c r="E5140" s="2" t="s">
        <v>1437</v>
      </c>
      <c r="F5140">
        <v>3</v>
      </c>
      <c r="G5140" s="1">
        <v>41696</v>
      </c>
      <c r="H5140" s="61">
        <v>2014</v>
      </c>
      <c r="I5140" s="5" t="s">
        <v>1433</v>
      </c>
      <c r="J5140" s="1">
        <v>41764</v>
      </c>
      <c r="K5140" s="66">
        <v>11</v>
      </c>
      <c r="L5140" t="str">
        <f t="shared" si="542"/>
        <v>Profundo</v>
      </c>
      <c r="M5140" s="2" t="s">
        <v>1047</v>
      </c>
      <c r="N5140" t="str">
        <f>VLOOKUP(M5140,[2]spp!A:B,2,FALSE)</f>
        <v>Scarus rubroviolaceus</v>
      </c>
      <c r="O5140">
        <f t="shared" si="541"/>
        <v>2</v>
      </c>
      <c r="V5140">
        <v>2</v>
      </c>
      <c r="AJ5140">
        <f>VLOOKUP(M5140,spp!A:C,3,FALSE)</f>
        <v>1</v>
      </c>
      <c r="AK5140">
        <f>VLOOKUP(M5140,spp!A:D,4,FALSE)</f>
        <v>3.109</v>
      </c>
      <c r="AL5140">
        <f t="shared" si="543"/>
        <v>275973.70302246959</v>
      </c>
      <c r="AM5140">
        <f t="shared" si="544"/>
        <v>6899.34257556174</v>
      </c>
      <c r="AN5140">
        <f t="shared" si="545"/>
        <v>68993.425755617398</v>
      </c>
      <c r="AO5140">
        <f t="shared" si="546"/>
        <v>68.993425755617395</v>
      </c>
      <c r="AP5140">
        <f t="shared" si="547"/>
        <v>0.04</v>
      </c>
      <c r="AQ5140">
        <f>VLOOKUP(M5140,spp!A:H,8,FALSE)</f>
        <v>2</v>
      </c>
      <c r="AR5140" t="str">
        <f>VLOOKUP(M5140,spp!A:K,10,FALSE)</f>
        <v>Herbívoro</v>
      </c>
      <c r="AS5140" t="str">
        <f>VLOOKUP(M5140,spp!A:L,12,FALSE)</f>
        <v>LC</v>
      </c>
    </row>
    <row r="5141" spans="1:45" x14ac:dyDescent="0.3">
      <c r="A5141">
        <v>50</v>
      </c>
      <c r="B5141" s="2" t="s">
        <v>1176</v>
      </c>
      <c r="C5141" s="2" t="s">
        <v>1177</v>
      </c>
      <c r="D5141" s="2" t="s">
        <v>1187</v>
      </c>
      <c r="E5141" s="2" t="s">
        <v>1437</v>
      </c>
      <c r="F5141">
        <v>3</v>
      </c>
      <c r="G5141" s="1">
        <v>41696</v>
      </c>
      <c r="H5141" s="61">
        <v>2014</v>
      </c>
      <c r="I5141" s="5" t="s">
        <v>1433</v>
      </c>
      <c r="J5141" s="1">
        <v>41764</v>
      </c>
      <c r="K5141" s="66">
        <v>11</v>
      </c>
      <c r="L5141" t="str">
        <f t="shared" si="542"/>
        <v>Profundo</v>
      </c>
      <c r="M5141" s="2" t="s">
        <v>1078</v>
      </c>
      <c r="N5141" t="str">
        <f>VLOOKUP(M5141,[2]spp!A:B,2,FALSE)</f>
        <v>Lutjanus viridis</v>
      </c>
      <c r="O5141">
        <f t="shared" si="541"/>
        <v>4</v>
      </c>
      <c r="T5141">
        <v>3</v>
      </c>
      <c r="U5141">
        <v>1</v>
      </c>
      <c r="AJ5141">
        <f>VLOOKUP(M5141,spp!A:C,3,FALSE)</f>
        <v>1.67E-2</v>
      </c>
      <c r="AK5141">
        <f>VLOOKUP(M5141,spp!A:D,4,FALSE)</f>
        <v>2</v>
      </c>
      <c r="AL5141">
        <f t="shared" si="543"/>
        <v>51.769999999999996</v>
      </c>
      <c r="AM5141">
        <f t="shared" si="544"/>
        <v>1.2942499999999999</v>
      </c>
      <c r="AN5141">
        <f t="shared" si="545"/>
        <v>12.942499999999999</v>
      </c>
      <c r="AO5141">
        <f t="shared" si="546"/>
        <v>1.2942499999999999E-2</v>
      </c>
      <c r="AP5141">
        <f t="shared" si="547"/>
        <v>0.08</v>
      </c>
      <c r="AQ5141">
        <f>VLOOKUP(M5141,spp!A:H,8,FALSE)</f>
        <v>4.2</v>
      </c>
      <c r="AR5141" t="str">
        <f>VLOOKUP(M5141,spp!A:K,10,FALSE)</f>
        <v>Depredador Tope</v>
      </c>
      <c r="AS5141" t="str">
        <f>VLOOKUP(M5141,spp!A:L,12,FALSE)</f>
        <v>LC</v>
      </c>
    </row>
    <row r="5142" spans="1:45" x14ac:dyDescent="0.3">
      <c r="A5142">
        <v>50</v>
      </c>
      <c r="B5142" s="2" t="s">
        <v>1176</v>
      </c>
      <c r="C5142" s="2" t="s">
        <v>1177</v>
      </c>
      <c r="D5142" s="2" t="s">
        <v>1187</v>
      </c>
      <c r="E5142" s="2" t="s">
        <v>1437</v>
      </c>
      <c r="F5142">
        <v>3</v>
      </c>
      <c r="G5142" s="1">
        <v>41696</v>
      </c>
      <c r="H5142" s="61">
        <v>2014</v>
      </c>
      <c r="I5142" s="5" t="s">
        <v>1433</v>
      </c>
      <c r="J5142" s="1">
        <v>41764</v>
      </c>
      <c r="K5142" s="66">
        <v>11</v>
      </c>
      <c r="L5142" t="str">
        <f t="shared" si="542"/>
        <v>Profundo</v>
      </c>
      <c r="M5142" s="2" t="s">
        <v>1042</v>
      </c>
      <c r="N5142" t="str">
        <f>VLOOKUP(M5142,[2]spp!A:B,2,FALSE)</f>
        <v>Bodianus diplotaenia</v>
      </c>
      <c r="O5142">
        <f t="shared" si="541"/>
        <v>1</v>
      </c>
      <c r="S5142">
        <v>1</v>
      </c>
      <c r="AJ5142">
        <f>VLOOKUP(M5142,spp!A:C,3,FALSE)</f>
        <v>2.01E-2</v>
      </c>
      <c r="AK5142">
        <f>VLOOKUP(M5142,spp!A:D,4,FALSE)</f>
        <v>2</v>
      </c>
      <c r="AL5142">
        <f t="shared" si="543"/>
        <v>6.1556249999999997</v>
      </c>
      <c r="AM5142">
        <f t="shared" si="544"/>
        <v>0.153890625</v>
      </c>
      <c r="AN5142">
        <f t="shared" si="545"/>
        <v>1.5389062500000001</v>
      </c>
      <c r="AO5142">
        <f t="shared" si="546"/>
        <v>1.5389062500000001E-3</v>
      </c>
      <c r="AP5142">
        <f t="shared" si="547"/>
        <v>0.02</v>
      </c>
      <c r="AQ5142">
        <f>VLOOKUP(M5142,spp!A:H,8,FALSE)</f>
        <v>3.4</v>
      </c>
      <c r="AR5142" t="str">
        <f>VLOOKUP(M5142,spp!A:K,10,FALSE)</f>
        <v>Depredador</v>
      </c>
      <c r="AS5142" t="str">
        <f>VLOOKUP(M5142,spp!A:L,12,FALSE)</f>
        <v>LC</v>
      </c>
    </row>
    <row r="5143" spans="1:45" x14ac:dyDescent="0.3">
      <c r="A5143">
        <v>50</v>
      </c>
      <c r="B5143" s="2" t="s">
        <v>1176</v>
      </c>
      <c r="C5143" s="2" t="s">
        <v>1177</v>
      </c>
      <c r="D5143" s="2" t="s">
        <v>1187</v>
      </c>
      <c r="E5143" s="2" t="s">
        <v>1437</v>
      </c>
      <c r="F5143">
        <v>3</v>
      </c>
      <c r="G5143" s="1">
        <v>41696</v>
      </c>
      <c r="H5143" s="61">
        <v>2014</v>
      </c>
      <c r="I5143" s="5" t="s">
        <v>1433</v>
      </c>
      <c r="J5143" s="1">
        <v>41764</v>
      </c>
      <c r="K5143" s="66">
        <v>11</v>
      </c>
      <c r="L5143" t="str">
        <f t="shared" si="542"/>
        <v>Profundo</v>
      </c>
      <c r="M5143" s="2" t="s">
        <v>1056</v>
      </c>
      <c r="N5143" t="str">
        <f>VLOOKUP(M5143,[2]spp!A:B,2,FALSE)</f>
        <v>Canthigaster punctatissima</v>
      </c>
      <c r="O5143">
        <f t="shared" si="541"/>
        <v>2</v>
      </c>
      <c r="P5143">
        <v>1</v>
      </c>
      <c r="Q5143">
        <v>1</v>
      </c>
      <c r="AJ5143">
        <f>VLOOKUP(M5143,spp!A:C,3,FALSE)</f>
        <v>1</v>
      </c>
      <c r="AK5143">
        <f>VLOOKUP(M5143,spp!A:D,4,FALSE)</f>
        <v>2</v>
      </c>
      <c r="AL5143">
        <f t="shared" si="543"/>
        <v>62.5</v>
      </c>
      <c r="AM5143">
        <f t="shared" si="544"/>
        <v>1.5625</v>
      </c>
      <c r="AN5143">
        <f t="shared" si="545"/>
        <v>15.625</v>
      </c>
      <c r="AO5143">
        <f t="shared" si="546"/>
        <v>1.5625E-2</v>
      </c>
      <c r="AP5143">
        <f t="shared" si="547"/>
        <v>0.04</v>
      </c>
      <c r="AQ5143">
        <f>VLOOKUP(M5143,spp!A:H,8,FALSE)</f>
        <v>3</v>
      </c>
      <c r="AR5143" t="str">
        <f>VLOOKUP(M5143,spp!A:K,10,FALSE)</f>
        <v>Depredador</v>
      </c>
      <c r="AS5143" t="str">
        <f>VLOOKUP(M5143,spp!A:L,12,FALSE)</f>
        <v>LC</v>
      </c>
    </row>
    <row r="5144" spans="1:45" x14ac:dyDescent="0.3">
      <c r="A5144">
        <v>50</v>
      </c>
      <c r="B5144" s="2" t="s">
        <v>1176</v>
      </c>
      <c r="C5144" s="2" t="s">
        <v>1177</v>
      </c>
      <c r="D5144" s="2" t="s">
        <v>1187</v>
      </c>
      <c r="E5144" s="2" t="s">
        <v>1437</v>
      </c>
      <c r="F5144">
        <v>3</v>
      </c>
      <c r="G5144" s="1">
        <v>41696</v>
      </c>
      <c r="H5144" s="61">
        <v>2014</v>
      </c>
      <c r="I5144" s="5" t="s">
        <v>1433</v>
      </c>
      <c r="J5144" s="1">
        <v>41764</v>
      </c>
      <c r="K5144" s="66">
        <v>11</v>
      </c>
      <c r="L5144" t="str">
        <f t="shared" si="542"/>
        <v>Profundo</v>
      </c>
      <c r="M5144" s="2" t="s">
        <v>1062</v>
      </c>
      <c r="N5144" t="str">
        <f>VLOOKUP(M5144,[2]spp!A:B,2,FALSE)</f>
        <v>Paranthias colonus</v>
      </c>
      <c r="O5144">
        <f t="shared" si="541"/>
        <v>1</v>
      </c>
      <c r="S5144">
        <v>1</v>
      </c>
      <c r="AJ5144">
        <f>VLOOKUP(M5144,spp!A:C,3,FALSE)</f>
        <v>1.485E-2</v>
      </c>
      <c r="AK5144">
        <f>VLOOKUP(M5144,spp!A:D,4,FALSE)</f>
        <v>2</v>
      </c>
      <c r="AL5144">
        <f t="shared" si="543"/>
        <v>4.5478125</v>
      </c>
      <c r="AM5144">
        <f t="shared" si="544"/>
        <v>0.11369531250000001</v>
      </c>
      <c r="AN5144">
        <f t="shared" si="545"/>
        <v>1.136953125</v>
      </c>
      <c r="AO5144">
        <f t="shared" si="546"/>
        <v>1.1369531249999999E-3</v>
      </c>
      <c r="AP5144">
        <f t="shared" si="547"/>
        <v>0.02</v>
      </c>
      <c r="AQ5144">
        <f>VLOOKUP(M5144,spp!A:H,8,FALSE)</f>
        <v>3.8</v>
      </c>
      <c r="AR5144" t="str">
        <f>VLOOKUP(M5144,spp!A:K,10,FALSE)</f>
        <v>Planctívoro</v>
      </c>
      <c r="AS5144" t="str">
        <f>VLOOKUP(M5144,spp!A:L,12,FALSE)</f>
        <v>LC</v>
      </c>
    </row>
    <row r="5145" spans="1:45" x14ac:dyDescent="0.3">
      <c r="A5145">
        <v>50</v>
      </c>
      <c r="B5145" s="2" t="s">
        <v>1176</v>
      </c>
      <c r="C5145" s="2" t="s">
        <v>1177</v>
      </c>
      <c r="D5145" s="2" t="s">
        <v>1187</v>
      </c>
      <c r="E5145" s="2" t="s">
        <v>1437</v>
      </c>
      <c r="F5145">
        <v>3</v>
      </c>
      <c r="G5145" s="1">
        <v>41696</v>
      </c>
      <c r="H5145" s="61">
        <v>2014</v>
      </c>
      <c r="I5145" s="5" t="s">
        <v>1433</v>
      </c>
      <c r="J5145" s="1">
        <v>41764</v>
      </c>
      <c r="K5145" s="66">
        <v>11</v>
      </c>
      <c r="L5145" t="str">
        <f t="shared" si="542"/>
        <v>Profundo</v>
      </c>
      <c r="M5145" s="2" t="s">
        <v>1066</v>
      </c>
      <c r="N5145" t="str">
        <f>VLOOKUP(M5145,[2]spp!A:B,2,FALSE)</f>
        <v>Caranx melampygus</v>
      </c>
      <c r="O5145">
        <f t="shared" si="541"/>
        <v>1</v>
      </c>
      <c r="V5145">
        <v>1</v>
      </c>
      <c r="AJ5145">
        <f>VLOOKUP(M5145,spp!A:C,3,FALSE)</f>
        <v>2</v>
      </c>
      <c r="AK5145">
        <f>VLOOKUP(M5145,spp!A:D,4,FALSE)</f>
        <v>2</v>
      </c>
      <c r="AL5145">
        <f t="shared" si="543"/>
        <v>4050</v>
      </c>
      <c r="AM5145">
        <f t="shared" si="544"/>
        <v>101.25</v>
      </c>
      <c r="AN5145">
        <f t="shared" si="545"/>
        <v>1012.5</v>
      </c>
      <c r="AO5145">
        <f t="shared" si="546"/>
        <v>1.0125</v>
      </c>
      <c r="AP5145">
        <f t="shared" si="547"/>
        <v>0.02</v>
      </c>
      <c r="AQ5145">
        <f>VLOOKUP(M5145,spp!A:H,8,FALSE)</f>
        <v>4.5</v>
      </c>
      <c r="AR5145" t="str">
        <f>VLOOKUP(M5145,spp!A:K,10,FALSE)</f>
        <v>Depredador Tope</v>
      </c>
      <c r="AS5145" t="str">
        <f>VLOOKUP(M5145,spp!A:L,12,FALSE)</f>
        <v>NE</v>
      </c>
    </row>
    <row r="5146" spans="1:45" x14ac:dyDescent="0.3">
      <c r="A5146">
        <v>50</v>
      </c>
      <c r="B5146" s="2" t="s">
        <v>1176</v>
      </c>
      <c r="C5146" s="2" t="s">
        <v>1177</v>
      </c>
      <c r="D5146" s="2" t="s">
        <v>1187</v>
      </c>
      <c r="E5146" s="2" t="s">
        <v>1437</v>
      </c>
      <c r="F5146">
        <v>3</v>
      </c>
      <c r="G5146" s="1">
        <v>41696</v>
      </c>
      <c r="H5146" s="61">
        <v>2014</v>
      </c>
      <c r="I5146" s="5" t="s">
        <v>1433</v>
      </c>
      <c r="J5146" s="1">
        <v>41764</v>
      </c>
      <c r="K5146" s="66">
        <v>11</v>
      </c>
      <c r="L5146" t="str">
        <f t="shared" si="542"/>
        <v>Profundo</v>
      </c>
      <c r="M5146" s="2" t="s">
        <v>1068</v>
      </c>
      <c r="N5146" t="str">
        <f>VLOOKUP(M5146,[2]spp!A:B,2,FALSE)</f>
        <v>Myripristis berndti</v>
      </c>
      <c r="O5146">
        <f t="shared" si="541"/>
        <v>3</v>
      </c>
      <c r="U5146">
        <v>3</v>
      </c>
      <c r="AJ5146">
        <f>VLOOKUP(M5146,spp!A:C,3,FALSE)</f>
        <v>2.4E-2</v>
      </c>
      <c r="AK5146">
        <f>VLOOKUP(M5146,spp!A:D,4,FALSE)</f>
        <v>3.02</v>
      </c>
      <c r="AL5146">
        <f t="shared" si="543"/>
        <v>3314.4997482653939</v>
      </c>
      <c r="AM5146">
        <f t="shared" si="544"/>
        <v>82.862493706634851</v>
      </c>
      <c r="AN5146">
        <f t="shared" si="545"/>
        <v>828.62493706634848</v>
      </c>
      <c r="AO5146">
        <f t="shared" si="546"/>
        <v>0.82862493706634843</v>
      </c>
      <c r="AP5146">
        <f t="shared" si="547"/>
        <v>0.06</v>
      </c>
      <c r="AQ5146">
        <f>VLOOKUP(M5146,spp!A:H,8,FALSE)</f>
        <v>3.7</v>
      </c>
      <c r="AR5146" t="str">
        <f>VLOOKUP(M5146,spp!A:K,10,FALSE)</f>
        <v>Planctívoro</v>
      </c>
      <c r="AS5146" t="str">
        <f>VLOOKUP(M5146,spp!A:L,12,FALSE)</f>
        <v>NE</v>
      </c>
    </row>
    <row r="5147" spans="1:45" x14ac:dyDescent="0.3">
      <c r="A5147">
        <v>50</v>
      </c>
      <c r="B5147" s="2" t="s">
        <v>1176</v>
      </c>
      <c r="C5147" s="2" t="s">
        <v>1177</v>
      </c>
      <c r="D5147" s="2" t="s">
        <v>1187</v>
      </c>
      <c r="E5147" s="2" t="s">
        <v>1437</v>
      </c>
      <c r="F5147">
        <v>3</v>
      </c>
      <c r="G5147" s="1">
        <v>41696</v>
      </c>
      <c r="H5147" s="61">
        <v>2014</v>
      </c>
      <c r="I5147" s="5" t="s">
        <v>1433</v>
      </c>
      <c r="J5147" s="1">
        <v>41764</v>
      </c>
      <c r="K5147" s="66">
        <v>11</v>
      </c>
      <c r="L5147" t="str">
        <f t="shared" si="542"/>
        <v>Profundo</v>
      </c>
      <c r="M5147" s="2" t="s">
        <v>1077</v>
      </c>
      <c r="N5147" t="str">
        <f>VLOOKUP(M5147,[2]spp!A:B,2,FALSE)</f>
        <v>Fistularia commersonii</v>
      </c>
      <c r="O5147">
        <f t="shared" si="541"/>
        <v>1</v>
      </c>
      <c r="V5147">
        <v>1</v>
      </c>
      <c r="AJ5147">
        <f>VLOOKUP(M5147,spp!A:C,3,FALSE)</f>
        <v>5</v>
      </c>
      <c r="AK5147">
        <f>VLOOKUP(M5147,spp!A:D,4,FALSE)</f>
        <v>3</v>
      </c>
      <c r="AL5147">
        <f t="shared" si="543"/>
        <v>455625</v>
      </c>
      <c r="AM5147">
        <f t="shared" si="544"/>
        <v>11390.625</v>
      </c>
      <c r="AN5147">
        <f t="shared" si="545"/>
        <v>113906.25</v>
      </c>
      <c r="AO5147">
        <f t="shared" si="546"/>
        <v>113.90625</v>
      </c>
      <c r="AP5147">
        <f t="shared" si="547"/>
        <v>0.02</v>
      </c>
      <c r="AQ5147">
        <f>VLOOKUP(M5147,spp!A:H,8,FALSE)</f>
        <v>4.3</v>
      </c>
      <c r="AR5147" t="str">
        <f>VLOOKUP(M5147,spp!A:K,10,FALSE)</f>
        <v>Depredador Tope</v>
      </c>
      <c r="AS5147" t="str">
        <f>VLOOKUP(M5147,spp!A:L,12,FALSE)</f>
        <v>NE</v>
      </c>
    </row>
    <row r="5148" spans="1:45" x14ac:dyDescent="0.3">
      <c r="A5148">
        <v>50</v>
      </c>
      <c r="B5148" s="2" t="s">
        <v>1176</v>
      </c>
      <c r="C5148" s="2" t="s">
        <v>1177</v>
      </c>
      <c r="D5148" s="2" t="s">
        <v>1187</v>
      </c>
      <c r="E5148" s="2" t="s">
        <v>1437</v>
      </c>
      <c r="F5148">
        <v>3</v>
      </c>
      <c r="G5148" s="1">
        <v>41696</v>
      </c>
      <c r="H5148" s="61">
        <v>2014</v>
      </c>
      <c r="I5148" s="5" t="s">
        <v>1433</v>
      </c>
      <c r="J5148" s="1">
        <v>41764</v>
      </c>
      <c r="K5148" s="66">
        <v>11</v>
      </c>
      <c r="L5148" t="str">
        <f t="shared" si="542"/>
        <v>Profundo</v>
      </c>
      <c r="M5148" s="2" t="s">
        <v>1028</v>
      </c>
      <c r="N5148" t="str">
        <f>VLOOKUP(M5148,[2]spp!A:B,2,FALSE)</f>
        <v>Thalassoma lucasanum</v>
      </c>
      <c r="O5148">
        <f t="shared" ref="O5148:O5211" si="548">+SUM(P5148:AF5148)</f>
        <v>30</v>
      </c>
      <c r="P5148">
        <v>30</v>
      </c>
      <c r="AJ5148">
        <f>VLOOKUP(M5148,spp!A:C,3,FALSE)</f>
        <v>1.261E-2</v>
      </c>
      <c r="AK5148">
        <f>VLOOKUP(M5148,spp!A:D,4,FALSE)</f>
        <v>2</v>
      </c>
      <c r="AL5148">
        <f t="shared" si="543"/>
        <v>2.3643749999999999</v>
      </c>
      <c r="AM5148">
        <f t="shared" si="544"/>
        <v>5.9109374999999999E-2</v>
      </c>
      <c r="AN5148">
        <f t="shared" si="545"/>
        <v>0.59109374999999997</v>
      </c>
      <c r="AO5148">
        <f t="shared" si="546"/>
        <v>5.9109374999999993E-4</v>
      </c>
      <c r="AP5148">
        <f t="shared" si="547"/>
        <v>0.6</v>
      </c>
      <c r="AQ5148">
        <f>VLOOKUP(M5148,spp!A:H,8,FALSE)</f>
        <v>3.5</v>
      </c>
      <c r="AR5148" t="str">
        <f>VLOOKUP(M5148,spp!A:K,10,FALSE)</f>
        <v>Depredador</v>
      </c>
      <c r="AS5148" t="str">
        <f>VLOOKUP(M5148,spp!A:L,12,FALSE)</f>
        <v>LC</v>
      </c>
    </row>
    <row r="5149" spans="1:45" x14ac:dyDescent="0.3">
      <c r="A5149">
        <v>50</v>
      </c>
      <c r="B5149" s="2" t="s">
        <v>1176</v>
      </c>
      <c r="C5149" s="2" t="s">
        <v>1177</v>
      </c>
      <c r="D5149" s="2" t="s">
        <v>1187</v>
      </c>
      <c r="E5149" s="2" t="s">
        <v>1437</v>
      </c>
      <c r="F5149">
        <v>3</v>
      </c>
      <c r="G5149" s="1">
        <v>41696</v>
      </c>
      <c r="H5149" s="61">
        <v>2014</v>
      </c>
      <c r="I5149" s="5" t="s">
        <v>1433</v>
      </c>
      <c r="J5149" s="1">
        <v>41764</v>
      </c>
      <c r="K5149" s="66">
        <v>11</v>
      </c>
      <c r="L5149" t="str">
        <f t="shared" si="542"/>
        <v>Profundo</v>
      </c>
      <c r="M5149" s="2" t="s">
        <v>1041</v>
      </c>
      <c r="N5149" t="str">
        <f>VLOOKUP(M5149,[2]spp!A:B,2,FALSE)</f>
        <v>Chromis atrilobata</v>
      </c>
      <c r="O5149">
        <f t="shared" si="548"/>
        <v>5</v>
      </c>
      <c r="Q5149">
        <v>5</v>
      </c>
      <c r="AJ5149">
        <f>VLOOKUP(M5149,spp!A:C,3,FALSE)</f>
        <v>5</v>
      </c>
      <c r="AK5149">
        <f>VLOOKUP(M5149,spp!A:D,4,FALSE)</f>
        <v>3.41655</v>
      </c>
      <c r="AL5149">
        <f t="shared" si="543"/>
        <v>24413.529362970963</v>
      </c>
      <c r="AM5149">
        <f t="shared" si="544"/>
        <v>610.33823407427406</v>
      </c>
      <c r="AN5149">
        <f t="shared" si="545"/>
        <v>6103.3823407427408</v>
      </c>
      <c r="AO5149">
        <f t="shared" si="546"/>
        <v>6.1033823407427406</v>
      </c>
      <c r="AP5149">
        <f t="shared" si="547"/>
        <v>0.1</v>
      </c>
      <c r="AQ5149">
        <f>VLOOKUP(M5149,spp!A:H,8,FALSE)</f>
        <v>3.4</v>
      </c>
      <c r="AR5149" t="str">
        <f>VLOOKUP(M5149,spp!A:K,10,FALSE)</f>
        <v>Planctívoro</v>
      </c>
      <c r="AS5149" t="str">
        <f>VLOOKUP(M5149,spp!A:L,12,FALSE)</f>
        <v>LC</v>
      </c>
    </row>
    <row r="5150" spans="1:45" x14ac:dyDescent="0.3">
      <c r="A5150">
        <v>50</v>
      </c>
      <c r="B5150" s="2" t="s">
        <v>1176</v>
      </c>
      <c r="C5150" s="2" t="s">
        <v>1177</v>
      </c>
      <c r="D5150" s="2" t="s">
        <v>1187</v>
      </c>
      <c r="E5150" s="2" t="s">
        <v>1437</v>
      </c>
      <c r="F5150">
        <v>3</v>
      </c>
      <c r="G5150" s="1">
        <v>41696</v>
      </c>
      <c r="H5150" s="61">
        <v>2014</v>
      </c>
      <c r="I5150" s="5" t="s">
        <v>1433</v>
      </c>
      <c r="J5150" s="1">
        <v>41764</v>
      </c>
      <c r="K5150" s="66">
        <v>11</v>
      </c>
      <c r="L5150" t="str">
        <f t="shared" si="542"/>
        <v>Profundo</v>
      </c>
      <c r="M5150" s="2" t="s">
        <v>1195</v>
      </c>
      <c r="N5150" t="str">
        <f>VLOOKUP(M5150,[2]spp!A:B,2,FALSE)</f>
        <v>Melichthys niger</v>
      </c>
      <c r="O5150">
        <f t="shared" si="548"/>
        <v>1</v>
      </c>
      <c r="R5150">
        <v>1</v>
      </c>
      <c r="AJ5150">
        <f>VLOOKUP(M5150,spp!A:C,3,FALSE)</f>
        <v>5</v>
      </c>
      <c r="AK5150">
        <f>VLOOKUP(M5150,spp!A:D,4,FALSE)</f>
        <v>3</v>
      </c>
      <c r="AL5150">
        <f t="shared" si="543"/>
        <v>9765.625</v>
      </c>
      <c r="AM5150">
        <f t="shared" si="544"/>
        <v>244.140625</v>
      </c>
      <c r="AN5150">
        <f t="shared" si="545"/>
        <v>2441.40625</v>
      </c>
      <c r="AO5150">
        <f t="shared" si="546"/>
        <v>2.44140625</v>
      </c>
      <c r="AP5150">
        <f t="shared" si="547"/>
        <v>0.02</v>
      </c>
      <c r="AQ5150">
        <f>VLOOKUP(M5150,spp!A:H,8,FALSE)</f>
        <v>2.4</v>
      </c>
      <c r="AR5150" t="str">
        <f>VLOOKUP(M5150,spp!A:K,10,FALSE)</f>
        <v>Herbívoro</v>
      </c>
      <c r="AS5150" t="str">
        <f>VLOOKUP(M5150,spp!A:L,12,FALSE)</f>
        <v>NE</v>
      </c>
    </row>
    <row r="5151" spans="1:45" x14ac:dyDescent="0.3">
      <c r="A5151">
        <v>50</v>
      </c>
      <c r="B5151" s="2" t="s">
        <v>1176</v>
      </c>
      <c r="C5151" s="2" t="s">
        <v>1177</v>
      </c>
      <c r="D5151" s="2" t="s">
        <v>1187</v>
      </c>
      <c r="E5151" s="2" t="s">
        <v>1437</v>
      </c>
      <c r="F5151">
        <v>3</v>
      </c>
      <c r="G5151" s="1">
        <v>41696</v>
      </c>
      <c r="H5151" s="61">
        <v>2014</v>
      </c>
      <c r="I5151" s="5" t="s">
        <v>1433</v>
      </c>
      <c r="J5151" s="1">
        <v>41764</v>
      </c>
      <c r="K5151" s="66">
        <v>11</v>
      </c>
      <c r="L5151" t="str">
        <f t="shared" si="542"/>
        <v>Profundo</v>
      </c>
      <c r="M5151" s="2" t="s">
        <v>1079</v>
      </c>
      <c r="N5151" t="str">
        <f>VLOOKUP(M5151,[2]spp!A:B,2,FALSE)</f>
        <v>Cirrhitichthys oxycephalus</v>
      </c>
      <c r="O5151">
        <f t="shared" si="548"/>
        <v>1</v>
      </c>
      <c r="Q5151">
        <v>1</v>
      </c>
      <c r="AJ5151">
        <f>VLOOKUP(M5151,spp!A:C,3,FALSE)</f>
        <v>3.32E-2</v>
      </c>
      <c r="AK5151">
        <f>VLOOKUP(M5151,spp!A:D,4,FALSE)</f>
        <v>3</v>
      </c>
      <c r="AL5151">
        <f t="shared" si="543"/>
        <v>14.00625</v>
      </c>
      <c r="AM5151">
        <f t="shared" si="544"/>
        <v>0.35015625</v>
      </c>
      <c r="AN5151">
        <f t="shared" si="545"/>
        <v>3.5015624999999999</v>
      </c>
      <c r="AO5151">
        <f t="shared" si="546"/>
        <v>3.5015624999999999E-3</v>
      </c>
      <c r="AP5151">
        <f t="shared" si="547"/>
        <v>0.02</v>
      </c>
      <c r="AQ5151">
        <f>VLOOKUP(M5151,spp!A:H,8,FALSE)</f>
        <v>3.9</v>
      </c>
      <c r="AR5151" t="str">
        <f>VLOOKUP(M5151,spp!A:K,10,FALSE)</f>
        <v>Depredador</v>
      </c>
      <c r="AS5151" t="str">
        <f>VLOOKUP(M5151,spp!A:L,12,FALSE)</f>
        <v>NE</v>
      </c>
    </row>
    <row r="5152" spans="1:45" x14ac:dyDescent="0.3">
      <c r="A5152">
        <v>50</v>
      </c>
      <c r="B5152" s="2" t="s">
        <v>1176</v>
      </c>
      <c r="C5152" s="2" t="s">
        <v>1177</v>
      </c>
      <c r="D5152" s="2" t="s">
        <v>1187</v>
      </c>
      <c r="E5152" s="2" t="s">
        <v>1437</v>
      </c>
      <c r="F5152">
        <v>4</v>
      </c>
      <c r="G5152" s="1">
        <v>41696</v>
      </c>
      <c r="H5152" s="61">
        <v>2014</v>
      </c>
      <c r="I5152" s="5" t="s">
        <v>1433</v>
      </c>
      <c r="J5152" s="1">
        <v>41764</v>
      </c>
      <c r="K5152" s="66">
        <v>11</v>
      </c>
      <c r="L5152" t="str">
        <f t="shared" si="542"/>
        <v>Profundo</v>
      </c>
      <c r="M5152" s="2" t="s">
        <v>1194</v>
      </c>
      <c r="N5152" t="str">
        <f>VLOOKUP(M5152,[2]spp!A:B,2,FALSE)</f>
        <v>Stegastes arcifrons</v>
      </c>
      <c r="O5152">
        <f t="shared" si="548"/>
        <v>10</v>
      </c>
      <c r="Q5152">
        <v>10</v>
      </c>
      <c r="AJ5152">
        <f>VLOOKUP(M5152,spp!A:C,3,FALSE)</f>
        <v>3.49E-2</v>
      </c>
      <c r="AK5152">
        <f>VLOOKUP(M5152,spp!A:D,4,FALSE)</f>
        <v>2</v>
      </c>
      <c r="AL5152">
        <f t="shared" si="543"/>
        <v>19.631250000000001</v>
      </c>
      <c r="AM5152">
        <f t="shared" si="544"/>
        <v>0.49078125000000006</v>
      </c>
      <c r="AN5152">
        <f t="shared" si="545"/>
        <v>4.9078125000000004</v>
      </c>
      <c r="AO5152">
        <f t="shared" si="546"/>
        <v>4.9078125000000007E-3</v>
      </c>
      <c r="AP5152">
        <f t="shared" si="547"/>
        <v>0.2</v>
      </c>
      <c r="AQ5152">
        <f>VLOOKUP(M5152,spp!A:H,8,FALSE)</f>
        <v>2.97</v>
      </c>
      <c r="AR5152" t="str">
        <f>VLOOKUP(M5152,spp!A:K,10,FALSE)</f>
        <v>Herbívoro</v>
      </c>
      <c r="AS5152" t="str">
        <f>VLOOKUP(M5152,spp!A:L,12,FALSE)</f>
        <v>LC</v>
      </c>
    </row>
    <row r="5153" spans="1:45" x14ac:dyDescent="0.3">
      <c r="A5153">
        <v>50</v>
      </c>
      <c r="B5153" s="2" t="s">
        <v>1176</v>
      </c>
      <c r="C5153" s="2" t="s">
        <v>1177</v>
      </c>
      <c r="D5153" s="2" t="s">
        <v>1187</v>
      </c>
      <c r="E5153" s="2" t="s">
        <v>1437</v>
      </c>
      <c r="F5153">
        <v>4</v>
      </c>
      <c r="G5153" s="1">
        <v>41696</v>
      </c>
      <c r="H5153" s="61">
        <v>2014</v>
      </c>
      <c r="I5153" s="5" t="s">
        <v>1433</v>
      </c>
      <c r="J5153" s="1">
        <v>41764</v>
      </c>
      <c r="K5153" s="66">
        <v>11</v>
      </c>
      <c r="L5153" t="str">
        <f t="shared" si="542"/>
        <v>Profundo</v>
      </c>
      <c r="M5153" s="2" t="s">
        <v>1195</v>
      </c>
      <c r="N5153" t="str">
        <f>VLOOKUP(M5153,[2]spp!A:B,2,FALSE)</f>
        <v>Melichthys niger</v>
      </c>
      <c r="O5153">
        <f t="shared" si="548"/>
        <v>15</v>
      </c>
      <c r="T5153">
        <v>15</v>
      </c>
      <c r="AJ5153">
        <f>VLOOKUP(M5153,spp!A:C,3,FALSE)</f>
        <v>5</v>
      </c>
      <c r="AK5153">
        <f>VLOOKUP(M5153,spp!A:D,4,FALSE)</f>
        <v>3</v>
      </c>
      <c r="AL5153">
        <f t="shared" si="543"/>
        <v>1171875</v>
      </c>
      <c r="AM5153">
        <f t="shared" si="544"/>
        <v>29296.875</v>
      </c>
      <c r="AN5153">
        <f t="shared" si="545"/>
        <v>292968.75</v>
      </c>
      <c r="AO5153">
        <f t="shared" si="546"/>
        <v>292.96875</v>
      </c>
      <c r="AP5153">
        <f t="shared" si="547"/>
        <v>0.3</v>
      </c>
      <c r="AQ5153">
        <f>VLOOKUP(M5153,spp!A:H,8,FALSE)</f>
        <v>2.4</v>
      </c>
      <c r="AR5153" t="str">
        <f>VLOOKUP(M5153,spp!A:K,10,FALSE)</f>
        <v>Herbívoro</v>
      </c>
      <c r="AS5153" t="str">
        <f>VLOOKUP(M5153,spp!A:L,12,FALSE)</f>
        <v>NE</v>
      </c>
    </row>
    <row r="5154" spans="1:45" x14ac:dyDescent="0.3">
      <c r="A5154">
        <v>50</v>
      </c>
      <c r="B5154" s="2" t="s">
        <v>1176</v>
      </c>
      <c r="C5154" s="2" t="s">
        <v>1177</v>
      </c>
      <c r="D5154" s="2" t="s">
        <v>1187</v>
      </c>
      <c r="E5154" s="2" t="s">
        <v>1437</v>
      </c>
      <c r="F5154">
        <v>4</v>
      </c>
      <c r="G5154" s="1">
        <v>41696</v>
      </c>
      <c r="H5154" s="61">
        <v>2014</v>
      </c>
      <c r="I5154" s="5" t="s">
        <v>1433</v>
      </c>
      <c r="J5154" s="1">
        <v>41764</v>
      </c>
      <c r="K5154" s="66">
        <v>11</v>
      </c>
      <c r="L5154" t="str">
        <f t="shared" si="542"/>
        <v>Profundo</v>
      </c>
      <c r="M5154" s="2" t="s">
        <v>1047</v>
      </c>
      <c r="N5154" t="str">
        <f>VLOOKUP(M5154,[2]spp!A:B,2,FALSE)</f>
        <v>Scarus rubroviolaceus</v>
      </c>
      <c r="O5154">
        <f t="shared" si="548"/>
        <v>3</v>
      </c>
      <c r="U5154">
        <v>1</v>
      </c>
      <c r="V5154">
        <v>2</v>
      </c>
      <c r="AJ5154">
        <f>VLOOKUP(M5154,spp!A:C,3,FALSE)</f>
        <v>1</v>
      </c>
      <c r="AK5154">
        <f>VLOOKUP(M5154,spp!A:D,4,FALSE)</f>
        <v>3.109</v>
      </c>
      <c r="AL5154">
        <f t="shared" si="543"/>
        <v>339143.21909650444</v>
      </c>
      <c r="AM5154">
        <f t="shared" si="544"/>
        <v>8478.5804774126118</v>
      </c>
      <c r="AN5154">
        <f t="shared" si="545"/>
        <v>84785.804774126125</v>
      </c>
      <c r="AO5154">
        <f t="shared" si="546"/>
        <v>84.78580477412612</v>
      </c>
      <c r="AP5154">
        <f t="shared" si="547"/>
        <v>0.06</v>
      </c>
      <c r="AQ5154">
        <f>VLOOKUP(M5154,spp!A:H,8,FALSE)</f>
        <v>2</v>
      </c>
      <c r="AR5154" t="str">
        <f>VLOOKUP(M5154,spp!A:K,10,FALSE)</f>
        <v>Herbívoro</v>
      </c>
      <c r="AS5154" t="str">
        <f>VLOOKUP(M5154,spp!A:L,12,FALSE)</f>
        <v>LC</v>
      </c>
    </row>
    <row r="5155" spans="1:45" x14ac:dyDescent="0.3">
      <c r="A5155">
        <v>50</v>
      </c>
      <c r="B5155" s="2" t="s">
        <v>1176</v>
      </c>
      <c r="C5155" s="2" t="s">
        <v>1177</v>
      </c>
      <c r="D5155" s="2" t="s">
        <v>1187</v>
      </c>
      <c r="E5155" s="2" t="s">
        <v>1437</v>
      </c>
      <c r="F5155">
        <v>4</v>
      </c>
      <c r="G5155" s="1">
        <v>41696</v>
      </c>
      <c r="H5155" s="61">
        <v>2014</v>
      </c>
      <c r="I5155" s="5" t="s">
        <v>1433</v>
      </c>
      <c r="J5155" s="1">
        <v>41764</v>
      </c>
      <c r="K5155" s="66">
        <v>11</v>
      </c>
      <c r="L5155" t="str">
        <f t="shared" si="542"/>
        <v>Profundo</v>
      </c>
      <c r="M5155" s="2" t="s">
        <v>1034</v>
      </c>
      <c r="N5155" s="2" t="str">
        <f>VLOOKUP(M5155,[2]spp!A:B,2,FALSE)</f>
        <v>Acanthurus nigricans</v>
      </c>
      <c r="O5155">
        <f t="shared" si="548"/>
        <v>1</v>
      </c>
      <c r="T5155">
        <v>1</v>
      </c>
      <c r="AJ5155">
        <f>VLOOKUP(M5155,spp!A:C,3,FALSE)</f>
        <v>6</v>
      </c>
      <c r="AK5155">
        <f>VLOOKUP(M5155,spp!A:D,4,FALSE)</f>
        <v>2.669</v>
      </c>
      <c r="AL5155">
        <f t="shared" si="543"/>
        <v>32303.764351212314</v>
      </c>
      <c r="AM5155">
        <f t="shared" si="544"/>
        <v>807.59410878030781</v>
      </c>
      <c r="AN5155">
        <f t="shared" si="545"/>
        <v>8075.9410878030776</v>
      </c>
      <c r="AO5155">
        <f t="shared" si="546"/>
        <v>8.0759410878030771</v>
      </c>
      <c r="AP5155">
        <f t="shared" si="547"/>
        <v>0.02</v>
      </c>
      <c r="AQ5155">
        <f>VLOOKUP(M5155,spp!A:H,8,FALSE)</f>
        <v>2</v>
      </c>
      <c r="AR5155" t="str">
        <f>VLOOKUP(M5155,spp!A:K,10,FALSE)</f>
        <v>Herbívoro</v>
      </c>
      <c r="AS5155" t="str">
        <f>VLOOKUP(M5155,spp!A:L,12,FALSE)</f>
        <v>LC</v>
      </c>
    </row>
    <row r="5156" spans="1:45" x14ac:dyDescent="0.3">
      <c r="A5156">
        <v>50</v>
      </c>
      <c r="B5156" s="2" t="s">
        <v>1176</v>
      </c>
      <c r="C5156" s="2" t="s">
        <v>1177</v>
      </c>
      <c r="D5156" s="2" t="s">
        <v>1187</v>
      </c>
      <c r="E5156" s="2" t="s">
        <v>1437</v>
      </c>
      <c r="F5156">
        <v>4</v>
      </c>
      <c r="G5156" s="1">
        <v>41696</v>
      </c>
      <c r="H5156" s="61">
        <v>2014</v>
      </c>
      <c r="I5156" s="5" t="s">
        <v>1433</v>
      </c>
      <c r="J5156" s="1">
        <v>41764</v>
      </c>
      <c r="K5156" s="66">
        <v>11</v>
      </c>
      <c r="L5156" t="str">
        <f t="shared" si="542"/>
        <v>Profundo</v>
      </c>
      <c r="M5156" s="2" t="s">
        <v>1078</v>
      </c>
      <c r="N5156" t="str">
        <f>VLOOKUP(M5156,[2]spp!A:B,2,FALSE)</f>
        <v>Lutjanus viridis</v>
      </c>
      <c r="O5156">
        <f t="shared" si="548"/>
        <v>5</v>
      </c>
      <c r="T5156">
        <v>4</v>
      </c>
      <c r="U5156">
        <v>1</v>
      </c>
      <c r="AJ5156">
        <f>VLOOKUP(M5156,spp!A:C,3,FALSE)</f>
        <v>1.67E-2</v>
      </c>
      <c r="AK5156">
        <f>VLOOKUP(M5156,spp!A:D,4,FALSE)</f>
        <v>2</v>
      </c>
      <c r="AL5156">
        <f t="shared" si="543"/>
        <v>62.207499999999996</v>
      </c>
      <c r="AM5156">
        <f t="shared" si="544"/>
        <v>1.5551874999999999</v>
      </c>
      <c r="AN5156">
        <f t="shared" si="545"/>
        <v>15.551874999999999</v>
      </c>
      <c r="AO5156">
        <f t="shared" si="546"/>
        <v>1.5551875E-2</v>
      </c>
      <c r="AP5156">
        <f t="shared" si="547"/>
        <v>0.1</v>
      </c>
      <c r="AQ5156">
        <f>VLOOKUP(M5156,spp!A:H,8,FALSE)</f>
        <v>4.2</v>
      </c>
      <c r="AR5156" t="str">
        <f>VLOOKUP(M5156,spp!A:K,10,FALSE)</f>
        <v>Depredador Tope</v>
      </c>
      <c r="AS5156" t="str">
        <f>VLOOKUP(M5156,spp!A:L,12,FALSE)</f>
        <v>LC</v>
      </c>
    </row>
    <row r="5157" spans="1:45" x14ac:dyDescent="0.3">
      <c r="A5157">
        <v>50</v>
      </c>
      <c r="B5157" s="2" t="s">
        <v>1176</v>
      </c>
      <c r="C5157" s="2" t="s">
        <v>1177</v>
      </c>
      <c r="D5157" s="2" t="s">
        <v>1187</v>
      </c>
      <c r="E5157" s="2" t="s">
        <v>1437</v>
      </c>
      <c r="F5157">
        <v>4</v>
      </c>
      <c r="G5157" s="1">
        <v>41696</v>
      </c>
      <c r="H5157" s="61">
        <v>2014</v>
      </c>
      <c r="I5157" s="5" t="s">
        <v>1433</v>
      </c>
      <c r="J5157" s="1">
        <v>41764</v>
      </c>
      <c r="K5157" s="66">
        <v>11</v>
      </c>
      <c r="L5157" t="str">
        <f t="shared" si="542"/>
        <v>Profundo</v>
      </c>
      <c r="M5157" s="2" t="s">
        <v>1072</v>
      </c>
      <c r="N5157" t="str">
        <f>VLOOKUP(M5157,[2]spp!A:B,2,FALSE)</f>
        <v>Kyphosus elegans</v>
      </c>
      <c r="O5157">
        <f t="shared" si="548"/>
        <v>2</v>
      </c>
      <c r="T5157">
        <v>1</v>
      </c>
      <c r="V5157">
        <v>1</v>
      </c>
      <c r="AJ5157">
        <f>VLOOKUP(M5157,spp!A:C,3,FALSE)</f>
        <v>2.18E-2</v>
      </c>
      <c r="AK5157">
        <f>VLOOKUP(M5157,spp!A:D,4,FALSE)</f>
        <v>3</v>
      </c>
      <c r="AL5157">
        <f t="shared" si="543"/>
        <v>2327.15</v>
      </c>
      <c r="AM5157">
        <f t="shared" si="544"/>
        <v>58.178750000000001</v>
      </c>
      <c r="AN5157">
        <f t="shared" si="545"/>
        <v>581.78750000000002</v>
      </c>
      <c r="AO5157">
        <f t="shared" si="546"/>
        <v>0.58178750000000001</v>
      </c>
      <c r="AP5157">
        <f t="shared" si="547"/>
        <v>0.04</v>
      </c>
      <c r="AQ5157">
        <f>VLOOKUP(M5157,spp!A:H,8,FALSE)</f>
        <v>2.9</v>
      </c>
      <c r="AR5157" t="str">
        <f>VLOOKUP(M5157,spp!A:K,10,FALSE)</f>
        <v>Herbívoro</v>
      </c>
      <c r="AS5157" t="str">
        <f>VLOOKUP(M5157,spp!A:L,12,FALSE)</f>
        <v>LC</v>
      </c>
    </row>
    <row r="5158" spans="1:45" x14ac:dyDescent="0.3">
      <c r="A5158">
        <v>50</v>
      </c>
      <c r="B5158" s="2" t="s">
        <v>1176</v>
      </c>
      <c r="C5158" s="2" t="s">
        <v>1177</v>
      </c>
      <c r="D5158" s="2" t="s">
        <v>1187</v>
      </c>
      <c r="E5158" s="2" t="s">
        <v>1437</v>
      </c>
      <c r="F5158">
        <v>4</v>
      </c>
      <c r="G5158" s="1">
        <v>41696</v>
      </c>
      <c r="H5158" s="61">
        <v>2014</v>
      </c>
      <c r="I5158" s="5" t="s">
        <v>1433</v>
      </c>
      <c r="J5158" s="1">
        <v>41764</v>
      </c>
      <c r="K5158" s="66">
        <v>11</v>
      </c>
      <c r="L5158" t="str">
        <f t="shared" ref="L5158:L5221" si="549">IF(K5158&gt;6,"Profundo","Somero")</f>
        <v>Profundo</v>
      </c>
      <c r="M5158" s="2" t="s">
        <v>1028</v>
      </c>
      <c r="N5158" t="str">
        <f>VLOOKUP(M5158,[2]spp!A:B,2,FALSE)</f>
        <v>Thalassoma lucasanum</v>
      </c>
      <c r="O5158">
        <f t="shared" si="548"/>
        <v>15</v>
      </c>
      <c r="P5158">
        <v>15</v>
      </c>
      <c r="AJ5158">
        <f>VLOOKUP(M5158,spp!A:C,3,FALSE)</f>
        <v>1.261E-2</v>
      </c>
      <c r="AK5158">
        <f>VLOOKUP(M5158,spp!A:D,4,FALSE)</f>
        <v>2</v>
      </c>
      <c r="AL5158">
        <f t="shared" si="543"/>
        <v>1.1821874999999999</v>
      </c>
      <c r="AM5158">
        <f t="shared" si="544"/>
        <v>2.9554687499999999E-2</v>
      </c>
      <c r="AN5158">
        <f t="shared" si="545"/>
        <v>0.29554687499999999</v>
      </c>
      <c r="AO5158">
        <f t="shared" si="546"/>
        <v>2.9554687499999997E-4</v>
      </c>
      <c r="AP5158">
        <f t="shared" si="547"/>
        <v>0.3</v>
      </c>
      <c r="AQ5158">
        <f>VLOOKUP(M5158,spp!A:H,8,FALSE)</f>
        <v>3.5</v>
      </c>
      <c r="AR5158" t="str">
        <f>VLOOKUP(M5158,spp!A:K,10,FALSE)</f>
        <v>Depredador</v>
      </c>
      <c r="AS5158" t="str">
        <f>VLOOKUP(M5158,spp!A:L,12,FALSE)</f>
        <v>LC</v>
      </c>
    </row>
    <row r="5159" spans="1:45" x14ac:dyDescent="0.3">
      <c r="A5159">
        <v>50</v>
      </c>
      <c r="B5159" s="2" t="s">
        <v>1176</v>
      </c>
      <c r="C5159" s="2" t="s">
        <v>1177</v>
      </c>
      <c r="D5159" s="2" t="s">
        <v>1187</v>
      </c>
      <c r="E5159" s="2" t="s">
        <v>1437</v>
      </c>
      <c r="F5159">
        <v>4</v>
      </c>
      <c r="G5159" s="1">
        <v>41696</v>
      </c>
      <c r="H5159" s="61">
        <v>2014</v>
      </c>
      <c r="I5159" s="5" t="s">
        <v>1433</v>
      </c>
      <c r="J5159" s="1">
        <v>41764</v>
      </c>
      <c r="K5159" s="66">
        <v>11</v>
      </c>
      <c r="L5159" t="str">
        <f t="shared" si="549"/>
        <v>Profundo</v>
      </c>
      <c r="M5159" s="2" t="s">
        <v>1046</v>
      </c>
      <c r="N5159" t="str">
        <f>VLOOKUP(M5159,[2]spp!A:B,2,FALSE)</f>
        <v>Arothron meleagris</v>
      </c>
      <c r="O5159">
        <f t="shared" si="548"/>
        <v>2</v>
      </c>
      <c r="T5159">
        <v>2</v>
      </c>
      <c r="AJ5159">
        <f>VLOOKUP(M5159,spp!A:C,3,FALSE)</f>
        <v>3</v>
      </c>
      <c r="AK5159">
        <f>VLOOKUP(M5159,spp!A:D,4,FALSE)</f>
        <v>2</v>
      </c>
      <c r="AL5159">
        <f t="shared" ref="AL5159:AL5222" si="550">((AJ5159*$P$2^AK5159)*P5159)+((AJ5159*$Q$2^AK5159)*Q5159)+((AJ5159*$R$2^AK5159)*R5159)+((AJ5159*$S$2^AK5159)*S5159)+((AJ5159*$T$2^AK5159)*T5159)+((AJ5159*$U$2^AK5159)*U5159)+((AJ5159*$V$2^AK5159)*V5159)+((AJ5159*$W$2^AK5159)*W5159)+((AJ5159*$X$2^AK5159)*X5159)+((AJ5159*$Y$2^AK5159)*Y5159)+((AJ5159*$Z$2^AK5159)*Z5159)+((AJ5159*$AA$2^AK5159)*AA5159)+((AJ5159*$AB$2^AK5159)*AB5159)+ ((AJ5159*$AC$2^AK5159)*AC5159)+((AJ5159*$AD$2^AK5159)*AD5159)+((AJ5159*$AE$2^AK5159)*AE5159)+((AJ5159*$AF$2^AK5159)*AF5159)+((AJ5159*$AG$2^AK5159)*AG5159)+((AJ5159*$AH$2^AK5159)*AH5159)</f>
        <v>3750</v>
      </c>
      <c r="AM5159">
        <f t="shared" ref="AM5159:AM5222" si="551">AL5159/40</f>
        <v>93.75</v>
      </c>
      <c r="AN5159">
        <f t="shared" ref="AN5159:AN5222" si="552">AM5159*10</f>
        <v>937.5</v>
      </c>
      <c r="AO5159">
        <f t="shared" ref="AO5159:AO5222" si="553">AN5159/1000</f>
        <v>0.9375</v>
      </c>
      <c r="AP5159">
        <f t="shared" ref="AP5159:AP5222" si="554">O5159/$C$1</f>
        <v>0.04</v>
      </c>
      <c r="AQ5159">
        <f>VLOOKUP(M5159,spp!A:H,8,FALSE)</f>
        <v>3.4</v>
      </c>
      <c r="AR5159" t="str">
        <f>VLOOKUP(M5159,spp!A:K,10,FALSE)</f>
        <v>Depredador</v>
      </c>
      <c r="AS5159" t="str">
        <f>VLOOKUP(M5159,spp!A:L,12,FALSE)</f>
        <v>NE</v>
      </c>
    </row>
    <row r="5160" spans="1:45" x14ac:dyDescent="0.3">
      <c r="A5160">
        <v>50</v>
      </c>
      <c r="B5160" s="2" t="s">
        <v>1176</v>
      </c>
      <c r="C5160" s="2" t="s">
        <v>1177</v>
      </c>
      <c r="D5160" s="2" t="s">
        <v>1187</v>
      </c>
      <c r="E5160" s="2" t="s">
        <v>1437</v>
      </c>
      <c r="F5160">
        <v>4</v>
      </c>
      <c r="G5160" s="1">
        <v>41696</v>
      </c>
      <c r="H5160" s="61">
        <v>2014</v>
      </c>
      <c r="I5160" s="5" t="s">
        <v>1433</v>
      </c>
      <c r="J5160" s="1">
        <v>41764</v>
      </c>
      <c r="K5160" s="66">
        <v>11</v>
      </c>
      <c r="L5160" t="str">
        <f t="shared" si="549"/>
        <v>Profundo</v>
      </c>
      <c r="M5160" s="2" t="s">
        <v>1145</v>
      </c>
      <c r="N5160" t="str">
        <f>VLOOKUP(M5160,[2]spp!A:B,2,FALSE)</f>
        <v>Ctenochaetus marginatus</v>
      </c>
      <c r="O5160">
        <f t="shared" si="548"/>
        <v>1</v>
      </c>
      <c r="U5160">
        <v>1</v>
      </c>
      <c r="AJ5160">
        <f>VLOOKUP(M5160,spp!A:C,3,FALSE)</f>
        <v>0.297619048</v>
      </c>
      <c r="AK5160">
        <f>VLOOKUP(M5160,spp!A:D,4,FALSE)</f>
        <v>3</v>
      </c>
      <c r="AL5160">
        <f t="shared" si="550"/>
        <v>12760.416682999999</v>
      </c>
      <c r="AM5160">
        <f t="shared" si="551"/>
        <v>319.01041707499996</v>
      </c>
      <c r="AN5160">
        <f t="shared" si="552"/>
        <v>3190.1041707499999</v>
      </c>
      <c r="AO5160">
        <f t="shared" si="553"/>
        <v>3.1901041707499997</v>
      </c>
      <c r="AP5160">
        <f t="shared" si="554"/>
        <v>0.02</v>
      </c>
      <c r="AQ5160">
        <f>VLOOKUP(M5160,spp!A:H,8,FALSE)</f>
        <v>2</v>
      </c>
      <c r="AR5160" t="str">
        <f>VLOOKUP(M5160,spp!A:K,10,FALSE)</f>
        <v>Herbívoro</v>
      </c>
      <c r="AS5160" t="str">
        <f>VLOOKUP(M5160,spp!A:L,12,FALSE)</f>
        <v>LC</v>
      </c>
    </row>
    <row r="5161" spans="1:45" x14ac:dyDescent="0.3">
      <c r="A5161">
        <v>50</v>
      </c>
      <c r="B5161" s="2" t="s">
        <v>1176</v>
      </c>
      <c r="C5161" s="2" t="s">
        <v>1177</v>
      </c>
      <c r="D5161" s="2" t="s">
        <v>1187</v>
      </c>
      <c r="E5161" s="2" t="s">
        <v>1437</v>
      </c>
      <c r="F5161">
        <v>4</v>
      </c>
      <c r="G5161" s="1">
        <v>41696</v>
      </c>
      <c r="H5161" s="61">
        <v>2014</v>
      </c>
      <c r="I5161" s="5" t="s">
        <v>1433</v>
      </c>
      <c r="J5161" s="1">
        <v>41764</v>
      </c>
      <c r="K5161" s="66">
        <v>11</v>
      </c>
      <c r="L5161" t="str">
        <f t="shared" si="549"/>
        <v>Profundo</v>
      </c>
      <c r="M5161" s="2" t="s">
        <v>1067</v>
      </c>
      <c r="N5161" t="str">
        <f>VLOOKUP(M5161,[2]spp!A:B,2,FALSE)</f>
        <v>Acanthurus xanthopterus</v>
      </c>
      <c r="O5161">
        <f t="shared" si="548"/>
        <v>1</v>
      </c>
      <c r="V5161">
        <v>1</v>
      </c>
      <c r="AJ5161">
        <f>VLOOKUP(M5161,spp!A:C,3,FALSE)</f>
        <v>2.673E-2</v>
      </c>
      <c r="AK5161">
        <f>VLOOKUP(M5161,spp!A:D,4,FALSE)</f>
        <v>2</v>
      </c>
      <c r="AL5161">
        <f t="shared" si="550"/>
        <v>54.128250000000001</v>
      </c>
      <c r="AM5161">
        <f t="shared" si="551"/>
        <v>1.3532062499999999</v>
      </c>
      <c r="AN5161">
        <f t="shared" si="552"/>
        <v>13.532062499999999</v>
      </c>
      <c r="AO5161">
        <f t="shared" si="553"/>
        <v>1.3532062499999999E-2</v>
      </c>
      <c r="AP5161">
        <f t="shared" si="554"/>
        <v>0.02</v>
      </c>
      <c r="AQ5161">
        <f>VLOOKUP(M5161,spp!A:H,8,FALSE)</f>
        <v>2.9</v>
      </c>
      <c r="AR5161" t="str">
        <f>VLOOKUP(M5161,spp!A:K,10,FALSE)</f>
        <v>Herbívoro</v>
      </c>
      <c r="AS5161" t="str">
        <f>VLOOKUP(M5161,spp!A:L,12,FALSE)</f>
        <v>LC</v>
      </c>
    </row>
    <row r="5162" spans="1:45" x14ac:dyDescent="0.3">
      <c r="A5162">
        <v>50</v>
      </c>
      <c r="B5162" s="2" t="s">
        <v>1176</v>
      </c>
      <c r="C5162" s="2" t="s">
        <v>1177</v>
      </c>
      <c r="D5162" s="2" t="s">
        <v>1187</v>
      </c>
      <c r="E5162" s="2" t="s">
        <v>1437</v>
      </c>
      <c r="F5162">
        <v>4</v>
      </c>
      <c r="G5162" s="1">
        <v>41696</v>
      </c>
      <c r="H5162" s="61">
        <v>2014</v>
      </c>
      <c r="I5162" s="5" t="s">
        <v>1433</v>
      </c>
      <c r="J5162" s="1">
        <v>41764</v>
      </c>
      <c r="K5162" s="66">
        <v>11</v>
      </c>
      <c r="L5162" t="str">
        <f t="shared" si="549"/>
        <v>Profundo</v>
      </c>
      <c r="M5162" s="2" t="s">
        <v>1062</v>
      </c>
      <c r="N5162" t="str">
        <f>VLOOKUP(M5162,[2]spp!A:B,2,FALSE)</f>
        <v>Paranthias colonus</v>
      </c>
      <c r="O5162">
        <f t="shared" si="548"/>
        <v>3</v>
      </c>
      <c r="T5162">
        <v>3</v>
      </c>
      <c r="AJ5162">
        <f>VLOOKUP(M5162,spp!A:C,3,FALSE)</f>
        <v>1.485E-2</v>
      </c>
      <c r="AK5162">
        <f>VLOOKUP(M5162,spp!A:D,4,FALSE)</f>
        <v>2</v>
      </c>
      <c r="AL5162">
        <f t="shared" si="550"/>
        <v>27.84375</v>
      </c>
      <c r="AM5162">
        <f t="shared" si="551"/>
        <v>0.69609374999999996</v>
      </c>
      <c r="AN5162">
        <f t="shared" si="552"/>
        <v>6.9609375</v>
      </c>
      <c r="AO5162">
        <f t="shared" si="553"/>
        <v>6.9609375000000001E-3</v>
      </c>
      <c r="AP5162">
        <f t="shared" si="554"/>
        <v>0.06</v>
      </c>
      <c r="AQ5162">
        <f>VLOOKUP(M5162,spp!A:H,8,FALSE)</f>
        <v>3.8</v>
      </c>
      <c r="AR5162" t="str">
        <f>VLOOKUP(M5162,spp!A:K,10,FALSE)</f>
        <v>Planctívoro</v>
      </c>
      <c r="AS5162" t="str">
        <f>VLOOKUP(M5162,spp!A:L,12,FALSE)</f>
        <v>LC</v>
      </c>
    </row>
    <row r="5163" spans="1:45" x14ac:dyDescent="0.3">
      <c r="A5163">
        <v>50</v>
      </c>
      <c r="B5163" s="2" t="s">
        <v>1176</v>
      </c>
      <c r="C5163" s="2" t="s">
        <v>1177</v>
      </c>
      <c r="D5163" s="2" t="s">
        <v>1187</v>
      </c>
      <c r="E5163" s="2" t="s">
        <v>1437</v>
      </c>
      <c r="F5163">
        <v>4</v>
      </c>
      <c r="G5163" s="1">
        <v>41696</v>
      </c>
      <c r="H5163" s="61">
        <v>2014</v>
      </c>
      <c r="I5163" s="5" t="s">
        <v>1433</v>
      </c>
      <c r="J5163" s="1">
        <v>41764</v>
      </c>
      <c r="K5163" s="66">
        <v>11</v>
      </c>
      <c r="L5163" t="str">
        <f t="shared" si="549"/>
        <v>Profundo</v>
      </c>
      <c r="M5163" s="2" t="s">
        <v>1042</v>
      </c>
      <c r="N5163" t="str">
        <f>VLOOKUP(M5163,[2]spp!A:B,2,FALSE)</f>
        <v>Bodianus diplotaenia</v>
      </c>
      <c r="O5163">
        <f t="shared" si="548"/>
        <v>1</v>
      </c>
      <c r="Q5163">
        <v>1</v>
      </c>
      <c r="AJ5163">
        <f>VLOOKUP(M5163,spp!A:C,3,FALSE)</f>
        <v>2.01E-2</v>
      </c>
      <c r="AK5163">
        <f>VLOOKUP(M5163,spp!A:D,4,FALSE)</f>
        <v>2</v>
      </c>
      <c r="AL5163">
        <f t="shared" si="550"/>
        <v>1.130625</v>
      </c>
      <c r="AM5163">
        <f t="shared" si="551"/>
        <v>2.8265624999999999E-2</v>
      </c>
      <c r="AN5163">
        <f t="shared" si="552"/>
        <v>0.28265625</v>
      </c>
      <c r="AO5163">
        <f t="shared" si="553"/>
        <v>2.8265624999999998E-4</v>
      </c>
      <c r="AP5163">
        <f t="shared" si="554"/>
        <v>0.02</v>
      </c>
      <c r="AQ5163">
        <f>VLOOKUP(M5163,spp!A:H,8,FALSE)</f>
        <v>3.4</v>
      </c>
      <c r="AR5163" t="str">
        <f>VLOOKUP(M5163,spp!A:K,10,FALSE)</f>
        <v>Depredador</v>
      </c>
      <c r="AS5163" t="str">
        <f>VLOOKUP(M5163,spp!A:L,12,FALSE)</f>
        <v>LC</v>
      </c>
    </row>
    <row r="5164" spans="1:45" x14ac:dyDescent="0.3">
      <c r="A5164">
        <v>50</v>
      </c>
      <c r="B5164" s="2" t="s">
        <v>1176</v>
      </c>
      <c r="C5164" s="2" t="s">
        <v>1177</v>
      </c>
      <c r="D5164" s="2" t="s">
        <v>1187</v>
      </c>
      <c r="E5164" s="2" t="s">
        <v>1437</v>
      </c>
      <c r="F5164">
        <v>4</v>
      </c>
      <c r="G5164" s="1">
        <v>41696</v>
      </c>
      <c r="H5164" s="61">
        <v>2014</v>
      </c>
      <c r="I5164" s="5" t="s">
        <v>1433</v>
      </c>
      <c r="J5164" s="1">
        <v>41764</v>
      </c>
      <c r="K5164" s="66">
        <v>11</v>
      </c>
      <c r="L5164" t="str">
        <f t="shared" si="549"/>
        <v>Profundo</v>
      </c>
      <c r="M5164" s="2" t="s">
        <v>1056</v>
      </c>
      <c r="N5164" t="str">
        <f>VLOOKUP(M5164,[2]spp!A:B,2,FALSE)</f>
        <v>Canthigaster punctatissima</v>
      </c>
      <c r="O5164">
        <f t="shared" si="548"/>
        <v>1</v>
      </c>
      <c r="Q5164">
        <v>1</v>
      </c>
      <c r="AJ5164">
        <f>VLOOKUP(M5164,spp!A:C,3,FALSE)</f>
        <v>1</v>
      </c>
      <c r="AK5164">
        <f>VLOOKUP(M5164,spp!A:D,4,FALSE)</f>
        <v>2</v>
      </c>
      <c r="AL5164">
        <f t="shared" si="550"/>
        <v>56.25</v>
      </c>
      <c r="AM5164">
        <f t="shared" si="551"/>
        <v>1.40625</v>
      </c>
      <c r="AN5164">
        <f t="shared" si="552"/>
        <v>14.0625</v>
      </c>
      <c r="AO5164">
        <f t="shared" si="553"/>
        <v>1.40625E-2</v>
      </c>
      <c r="AP5164">
        <f t="shared" si="554"/>
        <v>0.02</v>
      </c>
      <c r="AQ5164">
        <f>VLOOKUP(M5164,spp!A:H,8,FALSE)</f>
        <v>3</v>
      </c>
      <c r="AR5164" t="str">
        <f>VLOOKUP(M5164,spp!A:K,10,FALSE)</f>
        <v>Depredador</v>
      </c>
      <c r="AS5164" t="str">
        <f>VLOOKUP(M5164,spp!A:L,12,FALSE)</f>
        <v>LC</v>
      </c>
    </row>
    <row r="5165" spans="1:45" x14ac:dyDescent="0.3">
      <c r="A5165">
        <v>50</v>
      </c>
      <c r="B5165" s="2" t="s">
        <v>1176</v>
      </c>
      <c r="C5165" s="2" t="s">
        <v>1177</v>
      </c>
      <c r="D5165" s="2" t="s">
        <v>1187</v>
      </c>
      <c r="E5165" s="2" t="s">
        <v>1437</v>
      </c>
      <c r="F5165">
        <v>4</v>
      </c>
      <c r="G5165" s="1">
        <v>41696</v>
      </c>
      <c r="H5165" s="61">
        <v>2014</v>
      </c>
      <c r="I5165" s="5" t="s">
        <v>1433</v>
      </c>
      <c r="J5165" s="1">
        <v>41764</v>
      </c>
      <c r="K5165" s="66">
        <v>11</v>
      </c>
      <c r="L5165" t="str">
        <f t="shared" si="549"/>
        <v>Profundo</v>
      </c>
      <c r="M5165" s="2" t="s">
        <v>1020</v>
      </c>
      <c r="N5165" s="2" t="str">
        <f>VLOOKUP(M5165,[2]spp!A:B,2,FALSE)</f>
        <v>Plagiotremus azaleus</v>
      </c>
      <c r="O5165">
        <f t="shared" si="548"/>
        <v>1</v>
      </c>
      <c r="Q5165">
        <v>1</v>
      </c>
      <c r="AJ5165">
        <f>VLOOKUP(M5165,spp!A:C,3,FALSE)</f>
        <v>4</v>
      </c>
      <c r="AK5165">
        <f>VLOOKUP(M5165,spp!A:D,4,FALSE)</f>
        <v>3</v>
      </c>
      <c r="AL5165">
        <f t="shared" si="550"/>
        <v>1687.5</v>
      </c>
      <c r="AM5165">
        <f t="shared" si="551"/>
        <v>42.1875</v>
      </c>
      <c r="AN5165">
        <f t="shared" si="552"/>
        <v>421.875</v>
      </c>
      <c r="AO5165">
        <f t="shared" si="553"/>
        <v>0.421875</v>
      </c>
      <c r="AP5165">
        <f t="shared" si="554"/>
        <v>0.02</v>
      </c>
      <c r="AQ5165">
        <f>VLOOKUP(M5165,spp!A:H,8,FALSE)</f>
        <v>4</v>
      </c>
      <c r="AR5165" t="str">
        <f>VLOOKUP(M5165,spp!A:K,10,FALSE)</f>
        <v>Depredador Tope</v>
      </c>
      <c r="AS5165" t="str">
        <f>VLOOKUP(M5165,spp!A:L,12,FALSE)</f>
        <v>LC</v>
      </c>
    </row>
    <row r="5166" spans="1:45" x14ac:dyDescent="0.3">
      <c r="A5166">
        <v>49</v>
      </c>
      <c r="B5166" s="2" t="s">
        <v>1176</v>
      </c>
      <c r="C5166" s="2" t="s">
        <v>1177</v>
      </c>
      <c r="D5166" s="2" t="s">
        <v>1186</v>
      </c>
      <c r="E5166" s="2" t="s">
        <v>1432</v>
      </c>
      <c r="F5166">
        <v>1</v>
      </c>
      <c r="G5166" s="1">
        <v>41696</v>
      </c>
      <c r="H5166" s="61">
        <v>2014</v>
      </c>
      <c r="I5166" s="5" t="s">
        <v>1433</v>
      </c>
      <c r="J5166" s="1">
        <v>41675</v>
      </c>
      <c r="K5166" s="66">
        <v>9</v>
      </c>
      <c r="L5166" t="str">
        <f t="shared" si="549"/>
        <v>Profundo</v>
      </c>
      <c r="M5166" s="2" t="s">
        <v>1081</v>
      </c>
      <c r="N5166" t="str">
        <f>VLOOKUP(M5166,[2]spp!A:B,2,FALSE)</f>
        <v>Triaenodon obesus</v>
      </c>
      <c r="O5166">
        <f t="shared" si="548"/>
        <v>1</v>
      </c>
      <c r="Y5166">
        <v>1</v>
      </c>
      <c r="AJ5166">
        <f>VLOOKUP(M5166,spp!A:C,3,FALSE)</f>
        <v>1.5E-3</v>
      </c>
      <c r="AK5166">
        <f>VLOOKUP(M5166,spp!A:D,4,FALSE)</f>
        <v>3</v>
      </c>
      <c r="AL5166">
        <f t="shared" si="550"/>
        <v>632.8125</v>
      </c>
      <c r="AM5166">
        <f t="shared" si="551"/>
        <v>15.8203125</v>
      </c>
      <c r="AN5166">
        <f t="shared" si="552"/>
        <v>158.203125</v>
      </c>
      <c r="AO5166">
        <f t="shared" si="553"/>
        <v>0.158203125</v>
      </c>
      <c r="AP5166">
        <f t="shared" si="554"/>
        <v>0.02</v>
      </c>
      <c r="AQ5166">
        <f>VLOOKUP(M5166,spp!A:H,8,FALSE)</f>
        <v>4.2</v>
      </c>
      <c r="AR5166" t="str">
        <f>VLOOKUP(M5166,spp!A:K,10,FALSE)</f>
        <v>Depredador Tope</v>
      </c>
      <c r="AS5166" t="str">
        <f>VLOOKUP(M5166,spp!A:L,12,FALSE)</f>
        <v>NT</v>
      </c>
    </row>
    <row r="5167" spans="1:45" x14ac:dyDescent="0.3">
      <c r="A5167">
        <v>49</v>
      </c>
      <c r="B5167" s="2" t="s">
        <v>1176</v>
      </c>
      <c r="C5167" s="2" t="s">
        <v>1177</v>
      </c>
      <c r="D5167" s="2" t="s">
        <v>1186</v>
      </c>
      <c r="E5167" s="2" t="s">
        <v>1432</v>
      </c>
      <c r="F5167">
        <v>1</v>
      </c>
      <c r="G5167" s="1">
        <v>41696</v>
      </c>
      <c r="H5167" s="61">
        <v>2014</v>
      </c>
      <c r="I5167" s="5" t="s">
        <v>1433</v>
      </c>
      <c r="J5167" s="1">
        <v>41675</v>
      </c>
      <c r="K5167" s="66">
        <v>9</v>
      </c>
      <c r="L5167" t="str">
        <f t="shared" si="549"/>
        <v>Profundo</v>
      </c>
      <c r="M5167" s="2" t="s">
        <v>1066</v>
      </c>
      <c r="N5167" t="str">
        <f>VLOOKUP(M5167,[2]spp!A:B,2,FALSE)</f>
        <v>Caranx melampygus</v>
      </c>
      <c r="O5167">
        <f t="shared" si="548"/>
        <v>2</v>
      </c>
      <c r="U5167">
        <v>1</v>
      </c>
      <c r="V5167">
        <v>1</v>
      </c>
      <c r="AJ5167">
        <f>VLOOKUP(M5167,spp!A:C,3,FALSE)</f>
        <v>2</v>
      </c>
      <c r="AK5167">
        <f>VLOOKUP(M5167,spp!A:D,4,FALSE)</f>
        <v>2</v>
      </c>
      <c r="AL5167">
        <f t="shared" si="550"/>
        <v>6500</v>
      </c>
      <c r="AM5167">
        <f t="shared" si="551"/>
        <v>162.5</v>
      </c>
      <c r="AN5167">
        <f t="shared" si="552"/>
        <v>1625</v>
      </c>
      <c r="AO5167">
        <f t="shared" si="553"/>
        <v>1.625</v>
      </c>
      <c r="AP5167">
        <f t="shared" si="554"/>
        <v>0.04</v>
      </c>
      <c r="AQ5167">
        <f>VLOOKUP(M5167,spp!A:H,8,FALSE)</f>
        <v>4.5</v>
      </c>
      <c r="AR5167" t="str">
        <f>VLOOKUP(M5167,spp!A:K,10,FALSE)</f>
        <v>Depredador Tope</v>
      </c>
      <c r="AS5167" t="str">
        <f>VLOOKUP(M5167,spp!A:L,12,FALSE)</f>
        <v>NE</v>
      </c>
    </row>
    <row r="5168" spans="1:45" x14ac:dyDescent="0.3">
      <c r="A5168">
        <v>49</v>
      </c>
      <c r="B5168" s="2" t="s">
        <v>1176</v>
      </c>
      <c r="C5168" s="2" t="s">
        <v>1177</v>
      </c>
      <c r="D5168" s="2" t="s">
        <v>1186</v>
      </c>
      <c r="E5168" s="2" t="s">
        <v>1432</v>
      </c>
      <c r="F5168">
        <v>1</v>
      </c>
      <c r="G5168" s="1">
        <v>41696</v>
      </c>
      <c r="H5168" s="61">
        <v>2014</v>
      </c>
      <c r="I5168" s="5" t="s">
        <v>1433</v>
      </c>
      <c r="J5168" s="1">
        <v>41675</v>
      </c>
      <c r="K5168" s="66">
        <v>9</v>
      </c>
      <c r="L5168" t="str">
        <f t="shared" si="549"/>
        <v>Profundo</v>
      </c>
      <c r="M5168" s="2" t="s">
        <v>1034</v>
      </c>
      <c r="N5168" t="str">
        <f>VLOOKUP(M5168,[2]spp!A:B,2,FALSE)</f>
        <v>Acanthurus nigricans</v>
      </c>
      <c r="O5168">
        <f t="shared" si="548"/>
        <v>1</v>
      </c>
      <c r="T5168">
        <v>1</v>
      </c>
      <c r="AJ5168">
        <f>VLOOKUP(M5168,spp!A:C,3,FALSE)</f>
        <v>6</v>
      </c>
      <c r="AK5168">
        <f>VLOOKUP(M5168,spp!A:D,4,FALSE)</f>
        <v>2.669</v>
      </c>
      <c r="AL5168">
        <f t="shared" si="550"/>
        <v>32303.764351212314</v>
      </c>
      <c r="AM5168">
        <f t="shared" si="551"/>
        <v>807.59410878030781</v>
      </c>
      <c r="AN5168">
        <f t="shared" si="552"/>
        <v>8075.9410878030776</v>
      </c>
      <c r="AO5168">
        <f t="shared" si="553"/>
        <v>8.0759410878030771</v>
      </c>
      <c r="AP5168">
        <f t="shared" si="554"/>
        <v>0.02</v>
      </c>
      <c r="AQ5168">
        <f>VLOOKUP(M5168,spp!A:H,8,FALSE)</f>
        <v>2</v>
      </c>
      <c r="AR5168" t="str">
        <f>VLOOKUP(M5168,spp!A:K,10,FALSE)</f>
        <v>Herbívoro</v>
      </c>
      <c r="AS5168" t="str">
        <f>VLOOKUP(M5168,spp!A:L,12,FALSE)</f>
        <v>LC</v>
      </c>
    </row>
    <row r="5169" spans="1:45" x14ac:dyDescent="0.3">
      <c r="A5169">
        <v>49</v>
      </c>
      <c r="B5169" s="2" t="s">
        <v>1176</v>
      </c>
      <c r="C5169" s="2" t="s">
        <v>1177</v>
      </c>
      <c r="D5169" s="2" t="s">
        <v>1186</v>
      </c>
      <c r="E5169" s="2" t="s">
        <v>1432</v>
      </c>
      <c r="F5169">
        <v>1</v>
      </c>
      <c r="G5169" s="1">
        <v>41696</v>
      </c>
      <c r="H5169" s="61">
        <v>2014</v>
      </c>
      <c r="I5169" s="5" t="s">
        <v>1433</v>
      </c>
      <c r="J5169" s="1">
        <v>41675</v>
      </c>
      <c r="K5169" s="66">
        <v>9</v>
      </c>
      <c r="L5169" t="str">
        <f t="shared" si="549"/>
        <v>Profundo</v>
      </c>
      <c r="M5169" s="2" t="s">
        <v>1042</v>
      </c>
      <c r="N5169" t="str">
        <f>VLOOKUP(M5169,[2]spp!A:B,2,FALSE)</f>
        <v>Bodianus diplotaenia</v>
      </c>
      <c r="O5169">
        <f t="shared" si="548"/>
        <v>1</v>
      </c>
      <c r="T5169">
        <v>1</v>
      </c>
      <c r="AJ5169">
        <f>VLOOKUP(M5169,spp!A:C,3,FALSE)</f>
        <v>2.01E-2</v>
      </c>
      <c r="AK5169">
        <f>VLOOKUP(M5169,spp!A:D,4,FALSE)</f>
        <v>2</v>
      </c>
      <c r="AL5169">
        <f t="shared" si="550"/>
        <v>12.5625</v>
      </c>
      <c r="AM5169">
        <f t="shared" si="551"/>
        <v>0.31406250000000002</v>
      </c>
      <c r="AN5169">
        <f t="shared" si="552"/>
        <v>3.140625</v>
      </c>
      <c r="AO5169">
        <f t="shared" si="553"/>
        <v>3.1406250000000002E-3</v>
      </c>
      <c r="AP5169">
        <f t="shared" si="554"/>
        <v>0.02</v>
      </c>
      <c r="AQ5169">
        <f>VLOOKUP(M5169,spp!A:H,8,FALSE)</f>
        <v>3.4</v>
      </c>
      <c r="AR5169" t="str">
        <f>VLOOKUP(M5169,spp!A:K,10,FALSE)</f>
        <v>Depredador</v>
      </c>
      <c r="AS5169" t="str">
        <f>VLOOKUP(M5169,spp!A:L,12,FALSE)</f>
        <v>LC</v>
      </c>
    </row>
    <row r="5170" spans="1:45" x14ac:dyDescent="0.3">
      <c r="A5170">
        <v>49</v>
      </c>
      <c r="B5170" s="2" t="s">
        <v>1176</v>
      </c>
      <c r="C5170" s="2" t="s">
        <v>1177</v>
      </c>
      <c r="D5170" s="2" t="s">
        <v>1186</v>
      </c>
      <c r="E5170" s="2" t="s">
        <v>1432</v>
      </c>
      <c r="F5170">
        <v>1</v>
      </c>
      <c r="G5170" s="1">
        <v>41696</v>
      </c>
      <c r="H5170" s="61">
        <v>2014</v>
      </c>
      <c r="I5170" s="5" t="s">
        <v>1433</v>
      </c>
      <c r="J5170" s="1">
        <v>41675</v>
      </c>
      <c r="K5170" s="66">
        <v>9</v>
      </c>
      <c r="L5170" t="str">
        <f t="shared" si="549"/>
        <v>Profundo</v>
      </c>
      <c r="M5170" s="2" t="s">
        <v>1195</v>
      </c>
      <c r="N5170" t="str">
        <f>VLOOKUP(M5170,[2]spp!A:B,2,FALSE)</f>
        <v>Melichthys niger</v>
      </c>
      <c r="O5170">
        <f t="shared" si="548"/>
        <v>20</v>
      </c>
      <c r="T5170">
        <v>20</v>
      </c>
      <c r="AJ5170">
        <f>VLOOKUP(M5170,spp!A:C,3,FALSE)</f>
        <v>5</v>
      </c>
      <c r="AK5170">
        <f>VLOOKUP(M5170,spp!A:D,4,FALSE)</f>
        <v>3</v>
      </c>
      <c r="AL5170">
        <f t="shared" si="550"/>
        <v>1562500</v>
      </c>
      <c r="AM5170">
        <f t="shared" si="551"/>
        <v>39062.5</v>
      </c>
      <c r="AN5170">
        <f t="shared" si="552"/>
        <v>390625</v>
      </c>
      <c r="AO5170">
        <f t="shared" si="553"/>
        <v>390.625</v>
      </c>
      <c r="AP5170">
        <f t="shared" si="554"/>
        <v>0.4</v>
      </c>
      <c r="AQ5170">
        <f>VLOOKUP(M5170,spp!A:H,8,FALSE)</f>
        <v>2.4</v>
      </c>
      <c r="AR5170" t="str">
        <f>VLOOKUP(M5170,spp!A:K,10,FALSE)</f>
        <v>Herbívoro</v>
      </c>
      <c r="AS5170" t="str">
        <f>VLOOKUP(M5170,spp!A:L,12,FALSE)</f>
        <v>NE</v>
      </c>
    </row>
    <row r="5171" spans="1:45" x14ac:dyDescent="0.3">
      <c r="A5171">
        <v>49</v>
      </c>
      <c r="B5171" s="2" t="s">
        <v>1176</v>
      </c>
      <c r="C5171" s="2" t="s">
        <v>1177</v>
      </c>
      <c r="D5171" s="2" t="s">
        <v>1186</v>
      </c>
      <c r="E5171" s="2" t="s">
        <v>1432</v>
      </c>
      <c r="F5171">
        <v>1</v>
      </c>
      <c r="G5171" s="1">
        <v>41696</v>
      </c>
      <c r="H5171" s="61">
        <v>2014</v>
      </c>
      <c r="I5171" s="5" t="s">
        <v>1433</v>
      </c>
      <c r="J5171" s="1">
        <v>41675</v>
      </c>
      <c r="K5171" s="66">
        <v>9</v>
      </c>
      <c r="L5171" t="str">
        <f t="shared" si="549"/>
        <v>Profundo</v>
      </c>
      <c r="M5171" s="2" t="s">
        <v>1047</v>
      </c>
      <c r="N5171" t="str">
        <f>VLOOKUP(M5171,[2]spp!A:B,2,FALSE)</f>
        <v>Scarus rubroviolaceus</v>
      </c>
      <c r="O5171">
        <f t="shared" si="548"/>
        <v>1</v>
      </c>
      <c r="T5171">
        <v>1</v>
      </c>
      <c r="AJ5171">
        <f>VLOOKUP(M5171,spp!A:C,3,FALSE)</f>
        <v>1</v>
      </c>
      <c r="AK5171">
        <f>VLOOKUP(M5171,spp!A:D,4,FALSE)</f>
        <v>3.109</v>
      </c>
      <c r="AL5171">
        <f t="shared" si="550"/>
        <v>22191.951110203983</v>
      </c>
      <c r="AM5171">
        <f t="shared" si="551"/>
        <v>554.79877775509954</v>
      </c>
      <c r="AN5171">
        <f t="shared" si="552"/>
        <v>5547.9877775509958</v>
      </c>
      <c r="AO5171">
        <f t="shared" si="553"/>
        <v>5.547987777550996</v>
      </c>
      <c r="AP5171">
        <f t="shared" si="554"/>
        <v>0.02</v>
      </c>
      <c r="AQ5171">
        <f>VLOOKUP(M5171,spp!A:H,8,FALSE)</f>
        <v>2</v>
      </c>
      <c r="AR5171" t="str">
        <f>VLOOKUP(M5171,spp!A:K,10,FALSE)</f>
        <v>Herbívoro</v>
      </c>
      <c r="AS5171" t="str">
        <f>VLOOKUP(M5171,spp!A:L,12,FALSE)</f>
        <v>LC</v>
      </c>
    </row>
    <row r="5172" spans="1:45" x14ac:dyDescent="0.3">
      <c r="A5172">
        <v>49</v>
      </c>
      <c r="B5172" s="2" t="s">
        <v>1176</v>
      </c>
      <c r="C5172" s="2" t="s">
        <v>1177</v>
      </c>
      <c r="D5172" s="2" t="s">
        <v>1186</v>
      </c>
      <c r="E5172" s="2" t="s">
        <v>1432</v>
      </c>
      <c r="F5172">
        <v>1</v>
      </c>
      <c r="G5172" s="1">
        <v>41696</v>
      </c>
      <c r="H5172" s="61">
        <v>2014</v>
      </c>
      <c r="I5172" s="5" t="s">
        <v>1433</v>
      </c>
      <c r="J5172" s="1">
        <v>41675</v>
      </c>
      <c r="K5172" s="66">
        <v>9</v>
      </c>
      <c r="L5172" t="str">
        <f t="shared" si="549"/>
        <v>Profundo</v>
      </c>
      <c r="M5172" s="2" t="s">
        <v>1062</v>
      </c>
      <c r="N5172" t="str">
        <f>VLOOKUP(M5172,[2]spp!A:B,2,FALSE)</f>
        <v>Paranthias colonus</v>
      </c>
      <c r="O5172">
        <f t="shared" si="548"/>
        <v>20</v>
      </c>
      <c r="R5172">
        <v>20</v>
      </c>
      <c r="AJ5172">
        <f>VLOOKUP(M5172,spp!A:C,3,FALSE)</f>
        <v>1.485E-2</v>
      </c>
      <c r="AK5172">
        <f>VLOOKUP(M5172,spp!A:D,4,FALSE)</f>
        <v>2</v>
      </c>
      <c r="AL5172">
        <f t="shared" si="550"/>
        <v>46.40625</v>
      </c>
      <c r="AM5172">
        <f t="shared" si="551"/>
        <v>1.16015625</v>
      </c>
      <c r="AN5172">
        <f t="shared" si="552"/>
        <v>11.6015625</v>
      </c>
      <c r="AO5172">
        <f t="shared" si="553"/>
        <v>1.1601562500000001E-2</v>
      </c>
      <c r="AP5172">
        <f t="shared" si="554"/>
        <v>0.4</v>
      </c>
      <c r="AQ5172">
        <f>VLOOKUP(M5172,spp!A:H,8,FALSE)</f>
        <v>3.8</v>
      </c>
      <c r="AR5172" t="str">
        <f>VLOOKUP(M5172,spp!A:K,10,FALSE)</f>
        <v>Planctívoro</v>
      </c>
      <c r="AS5172" t="str">
        <f>VLOOKUP(M5172,spp!A:L,12,FALSE)</f>
        <v>LC</v>
      </c>
    </row>
    <row r="5173" spans="1:45" x14ac:dyDescent="0.3">
      <c r="A5173">
        <v>49</v>
      </c>
      <c r="B5173" s="2" t="s">
        <v>1176</v>
      </c>
      <c r="C5173" s="2" t="s">
        <v>1177</v>
      </c>
      <c r="D5173" s="2" t="s">
        <v>1186</v>
      </c>
      <c r="E5173" s="2" t="s">
        <v>1432</v>
      </c>
      <c r="F5173">
        <v>1</v>
      </c>
      <c r="G5173" s="1">
        <v>41696</v>
      </c>
      <c r="H5173" s="61">
        <v>2014</v>
      </c>
      <c r="I5173" s="5" t="s">
        <v>1433</v>
      </c>
      <c r="J5173" s="1">
        <v>41675</v>
      </c>
      <c r="K5173" s="66">
        <v>9</v>
      </c>
      <c r="L5173" t="str">
        <f t="shared" si="549"/>
        <v>Profundo</v>
      </c>
      <c r="M5173" s="2" t="s">
        <v>1200</v>
      </c>
      <c r="N5173" t="str">
        <f>VLOOKUP(M5173,[2]spp!A:B,2,FALSE)</f>
        <v>Thalassoma grammaticum</v>
      </c>
      <c r="O5173">
        <f t="shared" si="548"/>
        <v>1</v>
      </c>
      <c r="S5173">
        <v>1</v>
      </c>
      <c r="AJ5173">
        <f>VLOOKUP(M5173,spp!A:C,3,FALSE)</f>
        <v>1</v>
      </c>
      <c r="AK5173">
        <f>VLOOKUP(M5173,spp!A:D,4,FALSE)</f>
        <v>2.9718</v>
      </c>
      <c r="AL5173">
        <f t="shared" si="550"/>
        <v>4943.795217871243</v>
      </c>
      <c r="AM5173">
        <f t="shared" si="551"/>
        <v>123.59488044678108</v>
      </c>
      <c r="AN5173">
        <f t="shared" si="552"/>
        <v>1235.9488044678108</v>
      </c>
      <c r="AO5173">
        <f t="shared" si="553"/>
        <v>1.2359488044678109</v>
      </c>
      <c r="AP5173">
        <f t="shared" si="554"/>
        <v>0.02</v>
      </c>
      <c r="AQ5173">
        <f>VLOOKUP(M5173,spp!A:H,8,FALSE)</f>
        <v>3.5</v>
      </c>
      <c r="AR5173" t="str">
        <f>VLOOKUP(M5173,spp!A:K,10,FALSE)</f>
        <v>Depredador</v>
      </c>
      <c r="AS5173" t="str">
        <f>VLOOKUP(M5173,spp!A:L,12,FALSE)</f>
        <v>LC</v>
      </c>
    </row>
    <row r="5174" spans="1:45" x14ac:dyDescent="0.3">
      <c r="A5174">
        <v>49</v>
      </c>
      <c r="B5174" s="2" t="s">
        <v>1176</v>
      </c>
      <c r="C5174" s="2" t="s">
        <v>1177</v>
      </c>
      <c r="D5174" s="2" t="s">
        <v>1186</v>
      </c>
      <c r="E5174" s="2" t="s">
        <v>1432</v>
      </c>
      <c r="F5174">
        <v>1</v>
      </c>
      <c r="G5174" s="1">
        <v>41696</v>
      </c>
      <c r="H5174" s="61">
        <v>2014</v>
      </c>
      <c r="I5174" s="5" t="s">
        <v>1433</v>
      </c>
      <c r="J5174" s="1">
        <v>41675</v>
      </c>
      <c r="K5174" s="66">
        <v>9</v>
      </c>
      <c r="L5174" t="str">
        <f t="shared" si="549"/>
        <v>Profundo</v>
      </c>
      <c r="M5174" s="2" t="s">
        <v>1040</v>
      </c>
      <c r="N5174" t="str">
        <f>VLOOKUP(M5174,[2]spp!A:B,2,FALSE)</f>
        <v>Sufflamen verres</v>
      </c>
      <c r="O5174">
        <f t="shared" si="548"/>
        <v>1</v>
      </c>
      <c r="S5174">
        <v>1</v>
      </c>
      <c r="AJ5174">
        <f>VLOOKUP(M5174,spp!A:C,3,FALSE)</f>
        <v>2</v>
      </c>
      <c r="AK5174">
        <f>VLOOKUP(M5174,spp!A:D,4,FALSE)</f>
        <v>3</v>
      </c>
      <c r="AL5174">
        <f t="shared" si="550"/>
        <v>10718.75</v>
      </c>
      <c r="AM5174">
        <f t="shared" si="551"/>
        <v>267.96875</v>
      </c>
      <c r="AN5174">
        <f t="shared" si="552"/>
        <v>2679.6875</v>
      </c>
      <c r="AO5174">
        <f t="shared" si="553"/>
        <v>2.6796875</v>
      </c>
      <c r="AP5174">
        <f t="shared" si="554"/>
        <v>0.02</v>
      </c>
      <c r="AQ5174">
        <f>VLOOKUP(M5174,spp!A:H,8,FALSE)</f>
        <v>3.3</v>
      </c>
      <c r="AR5174" t="str">
        <f>VLOOKUP(M5174,spp!A:K,10,FALSE)</f>
        <v>Depredador</v>
      </c>
      <c r="AS5174" t="str">
        <f>VLOOKUP(M5174,spp!A:L,12,FALSE)</f>
        <v>LC</v>
      </c>
    </row>
    <row r="5175" spans="1:45" x14ac:dyDescent="0.3">
      <c r="A5175">
        <v>49</v>
      </c>
      <c r="B5175" s="2" t="s">
        <v>1176</v>
      </c>
      <c r="C5175" s="2" t="s">
        <v>1177</v>
      </c>
      <c r="D5175" s="2" t="s">
        <v>1186</v>
      </c>
      <c r="E5175" s="2" t="s">
        <v>1432</v>
      </c>
      <c r="F5175">
        <v>1</v>
      </c>
      <c r="G5175" s="1">
        <v>41696</v>
      </c>
      <c r="H5175" s="61">
        <v>2014</v>
      </c>
      <c r="I5175" s="5" t="s">
        <v>1433</v>
      </c>
      <c r="J5175" s="1">
        <v>41675</v>
      </c>
      <c r="K5175" s="66">
        <v>9</v>
      </c>
      <c r="L5175" t="str">
        <f t="shared" si="549"/>
        <v>Profundo</v>
      </c>
      <c r="M5175" s="2" t="s">
        <v>1194</v>
      </c>
      <c r="N5175" t="str">
        <f>VLOOKUP(M5175,[2]spp!A:B,2,FALSE)</f>
        <v>Stegastes arcifrons</v>
      </c>
      <c r="O5175">
        <f t="shared" si="548"/>
        <v>10</v>
      </c>
      <c r="Q5175">
        <v>10</v>
      </c>
      <c r="AJ5175">
        <f>VLOOKUP(M5175,spp!A:C,3,FALSE)</f>
        <v>3.49E-2</v>
      </c>
      <c r="AK5175">
        <f>VLOOKUP(M5175,spp!A:D,4,FALSE)</f>
        <v>2</v>
      </c>
      <c r="AL5175">
        <f t="shared" si="550"/>
        <v>19.631250000000001</v>
      </c>
      <c r="AM5175">
        <f t="shared" si="551"/>
        <v>0.49078125000000006</v>
      </c>
      <c r="AN5175">
        <f t="shared" si="552"/>
        <v>4.9078125000000004</v>
      </c>
      <c r="AO5175">
        <f t="shared" si="553"/>
        <v>4.9078125000000007E-3</v>
      </c>
      <c r="AP5175">
        <f t="shared" si="554"/>
        <v>0.2</v>
      </c>
      <c r="AQ5175">
        <f>VLOOKUP(M5175,spp!A:H,8,FALSE)</f>
        <v>2.97</v>
      </c>
      <c r="AR5175" t="str">
        <f>VLOOKUP(M5175,spp!A:K,10,FALSE)</f>
        <v>Herbívoro</v>
      </c>
      <c r="AS5175" t="str">
        <f>VLOOKUP(M5175,spp!A:L,12,FALSE)</f>
        <v>LC</v>
      </c>
    </row>
    <row r="5176" spans="1:45" x14ac:dyDescent="0.3">
      <c r="A5176">
        <v>49</v>
      </c>
      <c r="B5176" s="2" t="s">
        <v>1176</v>
      </c>
      <c r="C5176" s="2" t="s">
        <v>1177</v>
      </c>
      <c r="D5176" s="2" t="s">
        <v>1186</v>
      </c>
      <c r="E5176" s="2" t="s">
        <v>1432</v>
      </c>
      <c r="F5176">
        <v>1</v>
      </c>
      <c r="G5176" s="1">
        <v>41696</v>
      </c>
      <c r="H5176" s="61">
        <v>2014</v>
      </c>
      <c r="I5176" s="5" t="s">
        <v>1433</v>
      </c>
      <c r="J5176" s="1">
        <v>41675</v>
      </c>
      <c r="K5176" s="66">
        <v>9</v>
      </c>
      <c r="L5176" t="str">
        <f t="shared" si="549"/>
        <v>Profundo</v>
      </c>
      <c r="M5176" s="2" t="s">
        <v>1197</v>
      </c>
      <c r="N5176" t="str">
        <f>VLOOKUP(M5176,[2]spp!A:B,2,FALSE)</f>
        <v>Rypticus bicolor</v>
      </c>
      <c r="O5176">
        <f t="shared" si="548"/>
        <v>1</v>
      </c>
      <c r="S5176">
        <v>1</v>
      </c>
      <c r="AJ5176">
        <f>VLOOKUP(M5176,spp!A:C,3,FALSE)</f>
        <v>1.52E-2</v>
      </c>
      <c r="AK5176">
        <f>VLOOKUP(M5176,spp!A:D,4,FALSE)</f>
        <v>3.0063</v>
      </c>
      <c r="AL5176">
        <f t="shared" si="550"/>
        <v>82.944744501933641</v>
      </c>
      <c r="AM5176">
        <f t="shared" si="551"/>
        <v>2.0736186125483411</v>
      </c>
      <c r="AN5176">
        <f t="shared" si="552"/>
        <v>20.73618612548341</v>
      </c>
      <c r="AO5176">
        <f t="shared" si="553"/>
        <v>2.0736186125483412E-2</v>
      </c>
      <c r="AP5176">
        <f t="shared" si="554"/>
        <v>0.02</v>
      </c>
      <c r="AQ5176">
        <f>VLOOKUP(M5176,spp!A:H,8,FALSE)</f>
        <v>4</v>
      </c>
      <c r="AR5176" t="str">
        <f>VLOOKUP(M5176,spp!A:K,10,FALSE)</f>
        <v>Depredador Tope</v>
      </c>
      <c r="AS5176" t="str">
        <f>VLOOKUP(M5176,spp!A:L,12,FALSE)</f>
        <v>LC</v>
      </c>
    </row>
    <row r="5177" spans="1:45" x14ac:dyDescent="0.3">
      <c r="A5177">
        <v>49</v>
      </c>
      <c r="B5177" s="2" t="s">
        <v>1176</v>
      </c>
      <c r="C5177" s="2" t="s">
        <v>1177</v>
      </c>
      <c r="D5177" s="2" t="s">
        <v>1186</v>
      </c>
      <c r="E5177" s="2" t="s">
        <v>1432</v>
      </c>
      <c r="F5177">
        <v>1</v>
      </c>
      <c r="G5177" s="1">
        <v>41696</v>
      </c>
      <c r="H5177" s="61">
        <v>2014</v>
      </c>
      <c r="I5177" s="5" t="s">
        <v>1433</v>
      </c>
      <c r="J5177" s="1">
        <v>41675</v>
      </c>
      <c r="K5177" s="66">
        <v>9</v>
      </c>
      <c r="L5177" t="str">
        <f t="shared" si="549"/>
        <v>Profundo</v>
      </c>
      <c r="M5177" s="2" t="s">
        <v>1046</v>
      </c>
      <c r="N5177" t="str">
        <f>VLOOKUP(M5177,[2]spp!A:B,2,FALSE)</f>
        <v>Arothron meleagris</v>
      </c>
      <c r="O5177">
        <f t="shared" si="548"/>
        <v>1</v>
      </c>
      <c r="R5177">
        <v>1</v>
      </c>
      <c r="AJ5177">
        <f>VLOOKUP(M5177,spp!A:C,3,FALSE)</f>
        <v>3</v>
      </c>
      <c r="AK5177">
        <f>VLOOKUP(M5177,spp!A:D,4,FALSE)</f>
        <v>2</v>
      </c>
      <c r="AL5177">
        <f t="shared" si="550"/>
        <v>468.75</v>
      </c>
      <c r="AM5177">
        <f t="shared" si="551"/>
        <v>11.71875</v>
      </c>
      <c r="AN5177">
        <f t="shared" si="552"/>
        <v>117.1875</v>
      </c>
      <c r="AO5177">
        <f t="shared" si="553"/>
        <v>0.1171875</v>
      </c>
      <c r="AP5177">
        <f t="shared" si="554"/>
        <v>0.02</v>
      </c>
      <c r="AQ5177">
        <f>VLOOKUP(M5177,spp!A:H,8,FALSE)</f>
        <v>3.4</v>
      </c>
      <c r="AR5177" t="str">
        <f>VLOOKUP(M5177,spp!A:K,10,FALSE)</f>
        <v>Depredador</v>
      </c>
      <c r="AS5177" t="str">
        <f>VLOOKUP(M5177,spp!A:L,12,FALSE)</f>
        <v>NE</v>
      </c>
    </row>
    <row r="5178" spans="1:45" x14ac:dyDescent="0.3">
      <c r="A5178">
        <v>49</v>
      </c>
      <c r="B5178" s="2" t="s">
        <v>1176</v>
      </c>
      <c r="C5178" s="2" t="s">
        <v>1177</v>
      </c>
      <c r="D5178" s="2" t="s">
        <v>1186</v>
      </c>
      <c r="E5178" s="2" t="s">
        <v>1432</v>
      </c>
      <c r="F5178">
        <v>1</v>
      </c>
      <c r="G5178" s="1">
        <v>41696</v>
      </c>
      <c r="H5178" s="61">
        <v>2014</v>
      </c>
      <c r="I5178" s="5" t="s">
        <v>1433</v>
      </c>
      <c r="J5178" s="1">
        <v>41675</v>
      </c>
      <c r="K5178" s="66">
        <v>9</v>
      </c>
      <c r="L5178" t="str">
        <f t="shared" si="549"/>
        <v>Profundo</v>
      </c>
      <c r="M5178" s="2" t="s">
        <v>1202</v>
      </c>
      <c r="N5178" t="str">
        <f>VLOOKUP(M5178,[2]spp!A:B,2,FALSE)</f>
        <v>Ostracion meleagris</v>
      </c>
      <c r="O5178">
        <f t="shared" si="548"/>
        <v>1</v>
      </c>
      <c r="R5178">
        <v>1</v>
      </c>
      <c r="AJ5178" t="str">
        <f>VLOOKUP(M5178,spp!A:C,3,FALSE)</f>
        <v>0.10100000000000001</v>
      </c>
      <c r="AK5178">
        <f>VLOOKUP(M5178,spp!A:D,4,FALSE)</f>
        <v>2</v>
      </c>
      <c r="AL5178">
        <f t="shared" si="550"/>
        <v>15.781250000000002</v>
      </c>
      <c r="AM5178">
        <f t="shared" si="551"/>
        <v>0.39453125000000006</v>
      </c>
      <c r="AN5178">
        <f t="shared" si="552"/>
        <v>3.9453125000000004</v>
      </c>
      <c r="AO5178">
        <f t="shared" si="553"/>
        <v>3.9453125E-3</v>
      </c>
      <c r="AP5178">
        <f t="shared" si="554"/>
        <v>0.02</v>
      </c>
      <c r="AQ5178">
        <f>VLOOKUP(M5178,spp!A:H,8,FALSE)</f>
        <v>2.9</v>
      </c>
      <c r="AR5178" t="str">
        <f>VLOOKUP(M5178,spp!A:K,10,FALSE)</f>
        <v>Herbívoro</v>
      </c>
      <c r="AS5178" t="str">
        <f>VLOOKUP(M5178,spp!A:L,12,FALSE)</f>
        <v>NE</v>
      </c>
    </row>
    <row r="5179" spans="1:45" x14ac:dyDescent="0.3">
      <c r="A5179">
        <v>49</v>
      </c>
      <c r="B5179" s="2" t="s">
        <v>1176</v>
      </c>
      <c r="C5179" s="2" t="s">
        <v>1177</v>
      </c>
      <c r="D5179" s="2" t="s">
        <v>1186</v>
      </c>
      <c r="E5179" s="2" t="s">
        <v>1432</v>
      </c>
      <c r="F5179">
        <v>1</v>
      </c>
      <c r="G5179" s="1">
        <v>41696</v>
      </c>
      <c r="H5179" s="61">
        <v>2014</v>
      </c>
      <c r="I5179" s="5" t="s">
        <v>1433</v>
      </c>
      <c r="J5179" s="1">
        <v>41675</v>
      </c>
      <c r="K5179" s="66">
        <v>9</v>
      </c>
      <c r="L5179" t="str">
        <f t="shared" si="549"/>
        <v>Profundo</v>
      </c>
      <c r="M5179" s="2" t="s">
        <v>1071</v>
      </c>
      <c r="N5179" t="str">
        <f>VLOOKUP(M5179,[2]spp!A:B,2,FALSE)</f>
        <v>Anisotremus interruptus</v>
      </c>
      <c r="O5179">
        <f t="shared" si="548"/>
        <v>1</v>
      </c>
      <c r="U5179">
        <v>1</v>
      </c>
      <c r="AJ5179">
        <f>VLOOKUP(M5179,spp!A:C,3,FALSE)</f>
        <v>5</v>
      </c>
      <c r="AK5179">
        <f>VLOOKUP(M5179,spp!A:D,4,FALSE)</f>
        <v>2.91</v>
      </c>
      <c r="AL5179">
        <f t="shared" si="550"/>
        <v>155671.10687031358</v>
      </c>
      <c r="AM5179">
        <f t="shared" si="551"/>
        <v>3891.7776717578395</v>
      </c>
      <c r="AN5179">
        <f t="shared" si="552"/>
        <v>38917.776717578396</v>
      </c>
      <c r="AO5179">
        <f t="shared" si="553"/>
        <v>38.917776717578398</v>
      </c>
      <c r="AP5179">
        <f t="shared" si="554"/>
        <v>0.02</v>
      </c>
      <c r="AQ5179">
        <f>VLOOKUP(M5179,spp!A:H,8,FALSE)</f>
        <v>3.5</v>
      </c>
      <c r="AR5179" t="str">
        <f>VLOOKUP(M5179,spp!A:K,10,FALSE)</f>
        <v>Depredador</v>
      </c>
      <c r="AS5179" t="str">
        <f>VLOOKUP(M5179,spp!A:L,12,FALSE)</f>
        <v>LC</v>
      </c>
    </row>
    <row r="5180" spans="1:45" x14ac:dyDescent="0.3">
      <c r="A5180">
        <v>49</v>
      </c>
      <c r="B5180" s="2" t="s">
        <v>1176</v>
      </c>
      <c r="C5180" s="2" t="s">
        <v>1177</v>
      </c>
      <c r="D5180" s="2" t="s">
        <v>1186</v>
      </c>
      <c r="E5180" s="2" t="s">
        <v>1432</v>
      </c>
      <c r="F5180">
        <v>1</v>
      </c>
      <c r="G5180" s="1">
        <v>41696</v>
      </c>
      <c r="H5180" s="61">
        <v>2014</v>
      </c>
      <c r="I5180" s="5" t="s">
        <v>1433</v>
      </c>
      <c r="J5180" s="1">
        <v>41675</v>
      </c>
      <c r="K5180" s="66">
        <v>9</v>
      </c>
      <c r="L5180" t="str">
        <f t="shared" si="549"/>
        <v>Profundo</v>
      </c>
      <c r="M5180" s="2" t="s">
        <v>1021</v>
      </c>
      <c r="N5180" t="str">
        <f>VLOOKUP(M5180,[2]spp!A:B,2,FALSE)</f>
        <v>Johnrandallia nigrirostris</v>
      </c>
      <c r="O5180">
        <f t="shared" si="548"/>
        <v>3</v>
      </c>
      <c r="R5180">
        <v>3</v>
      </c>
      <c r="AJ5180">
        <f>VLOOKUP(M5180,spp!A:C,3,FALSE)</f>
        <v>2</v>
      </c>
      <c r="AK5180">
        <f>VLOOKUP(M5180,spp!A:D,4,FALSE)</f>
        <v>3</v>
      </c>
      <c r="AL5180">
        <f t="shared" si="550"/>
        <v>11718.75</v>
      </c>
      <c r="AM5180">
        <f t="shared" si="551"/>
        <v>292.96875</v>
      </c>
      <c r="AN5180">
        <f t="shared" si="552"/>
        <v>2929.6875</v>
      </c>
      <c r="AO5180">
        <f t="shared" si="553"/>
        <v>2.9296875</v>
      </c>
      <c r="AP5180">
        <f t="shared" si="554"/>
        <v>0.06</v>
      </c>
      <c r="AQ5180">
        <f>VLOOKUP(M5180,spp!A:H,8,FALSE)</f>
        <v>3</v>
      </c>
      <c r="AR5180" t="str">
        <f>VLOOKUP(M5180,spp!A:K,10,FALSE)</f>
        <v>Depredador</v>
      </c>
      <c r="AS5180" t="str">
        <f>VLOOKUP(M5180,spp!A:L,12,FALSE)</f>
        <v>LC</v>
      </c>
    </row>
    <row r="5181" spans="1:45" x14ac:dyDescent="0.3">
      <c r="A5181">
        <v>49</v>
      </c>
      <c r="B5181" s="2" t="s">
        <v>1176</v>
      </c>
      <c r="C5181" s="2" t="s">
        <v>1177</v>
      </c>
      <c r="D5181" s="2" t="s">
        <v>1186</v>
      </c>
      <c r="E5181" s="2" t="s">
        <v>1432</v>
      </c>
      <c r="F5181">
        <v>1</v>
      </c>
      <c r="G5181" s="1">
        <v>41696</v>
      </c>
      <c r="H5181" s="61">
        <v>2014</v>
      </c>
      <c r="I5181" s="5" t="s">
        <v>1433</v>
      </c>
      <c r="J5181" s="1">
        <v>41675</v>
      </c>
      <c r="K5181" s="66">
        <v>9</v>
      </c>
      <c r="L5181" t="str">
        <f t="shared" si="549"/>
        <v>Profundo</v>
      </c>
      <c r="M5181" s="2" t="s">
        <v>1037</v>
      </c>
      <c r="N5181" t="str">
        <f>VLOOKUP(M5181,[2]spp!A:B,2,FALSE)</f>
        <v>Prionurus laticlavius</v>
      </c>
      <c r="O5181">
        <f t="shared" si="548"/>
        <v>2</v>
      </c>
      <c r="T5181">
        <v>2</v>
      </c>
      <c r="AJ5181" t="str">
        <f>VLOOKUP(M5181,spp!A:C,3,FALSE)</f>
        <v>0.19800000000000001</v>
      </c>
      <c r="AK5181">
        <f>VLOOKUP(M5181,spp!A:D,4,FALSE)</f>
        <v>2.504</v>
      </c>
      <c r="AL5181">
        <f t="shared" si="550"/>
        <v>1253.5364524904851</v>
      </c>
      <c r="AM5181">
        <f t="shared" si="551"/>
        <v>31.338411312262128</v>
      </c>
      <c r="AN5181">
        <f t="shared" si="552"/>
        <v>313.38411312262127</v>
      </c>
      <c r="AO5181">
        <f t="shared" si="553"/>
        <v>0.31338411312262127</v>
      </c>
      <c r="AP5181">
        <f t="shared" si="554"/>
        <v>0.04</v>
      </c>
      <c r="AQ5181">
        <f>VLOOKUP(M5181,spp!A:H,8,FALSE)</f>
        <v>2.7</v>
      </c>
      <c r="AR5181" t="str">
        <f>VLOOKUP(M5181,spp!A:K,10,FALSE)</f>
        <v>Herbívoro</v>
      </c>
      <c r="AS5181" t="str">
        <f>VLOOKUP(M5181,spp!A:L,12,FALSE)</f>
        <v>LC</v>
      </c>
    </row>
    <row r="5182" spans="1:45" x14ac:dyDescent="0.3">
      <c r="A5182">
        <v>49</v>
      </c>
      <c r="B5182" s="2" t="s">
        <v>1176</v>
      </c>
      <c r="C5182" s="2" t="s">
        <v>1177</v>
      </c>
      <c r="D5182" s="2" t="s">
        <v>1186</v>
      </c>
      <c r="E5182" s="2" t="s">
        <v>1432</v>
      </c>
      <c r="F5182">
        <v>1</v>
      </c>
      <c r="G5182" s="1">
        <v>41696</v>
      </c>
      <c r="H5182" s="61">
        <v>2014</v>
      </c>
      <c r="I5182" s="5" t="s">
        <v>1433</v>
      </c>
      <c r="J5182" s="1">
        <v>41675</v>
      </c>
      <c r="K5182" s="66">
        <v>9</v>
      </c>
      <c r="L5182" t="str">
        <f t="shared" si="549"/>
        <v>Profundo</v>
      </c>
      <c r="M5182" s="2" t="s">
        <v>1064</v>
      </c>
      <c r="N5182" t="str">
        <f>VLOOKUP(M5182,[2]spp!A:B,2,FALSE)</f>
        <v>Zanclus cornutus</v>
      </c>
      <c r="O5182">
        <f t="shared" si="548"/>
        <v>2</v>
      </c>
      <c r="R5182">
        <v>2</v>
      </c>
      <c r="AJ5182">
        <f>VLOOKUP(M5182,spp!A:C,3,FALSE)</f>
        <v>1.47E-2</v>
      </c>
      <c r="AK5182">
        <f>VLOOKUP(M5182,spp!A:D,4,FALSE)</f>
        <v>3</v>
      </c>
      <c r="AL5182">
        <f t="shared" si="550"/>
        <v>57.421875</v>
      </c>
      <c r="AM5182">
        <f t="shared" si="551"/>
        <v>1.435546875</v>
      </c>
      <c r="AN5182">
        <f t="shared" si="552"/>
        <v>14.35546875</v>
      </c>
      <c r="AO5182">
        <f t="shared" si="553"/>
        <v>1.4355468749999999E-2</v>
      </c>
      <c r="AP5182">
        <f t="shared" si="554"/>
        <v>0.04</v>
      </c>
      <c r="AQ5182">
        <f>VLOOKUP(M5182,spp!A:H,8,FALSE)</f>
        <v>2.9</v>
      </c>
      <c r="AR5182" t="str">
        <f>VLOOKUP(M5182,spp!A:K,10,FALSE)</f>
        <v>Herbívoro</v>
      </c>
      <c r="AS5182" t="str">
        <f>VLOOKUP(M5182,spp!A:L,12,FALSE)</f>
        <v>NE</v>
      </c>
    </row>
    <row r="5183" spans="1:45" x14ac:dyDescent="0.3">
      <c r="A5183">
        <v>49</v>
      </c>
      <c r="B5183" s="2" t="s">
        <v>1176</v>
      </c>
      <c r="C5183" s="2" t="s">
        <v>1177</v>
      </c>
      <c r="D5183" s="2" t="s">
        <v>1186</v>
      </c>
      <c r="E5183" s="2" t="s">
        <v>1432</v>
      </c>
      <c r="F5183">
        <v>2</v>
      </c>
      <c r="G5183" s="1">
        <v>41696</v>
      </c>
      <c r="H5183" s="61">
        <v>2014</v>
      </c>
      <c r="I5183" s="5" t="s">
        <v>1433</v>
      </c>
      <c r="J5183" s="1">
        <v>41675</v>
      </c>
      <c r="K5183" s="66">
        <v>9</v>
      </c>
      <c r="L5183" t="str">
        <f t="shared" si="549"/>
        <v>Profundo</v>
      </c>
      <c r="M5183" s="2" t="s">
        <v>1034</v>
      </c>
      <c r="N5183" t="str">
        <f>VLOOKUP(M5183,[2]spp!A:B,2,FALSE)</f>
        <v>Acanthurus nigricans</v>
      </c>
      <c r="O5183">
        <f t="shared" si="548"/>
        <v>1</v>
      </c>
      <c r="T5183">
        <v>1</v>
      </c>
      <c r="AJ5183">
        <f>VLOOKUP(M5183,spp!A:C,3,FALSE)</f>
        <v>6</v>
      </c>
      <c r="AK5183">
        <f>VLOOKUP(M5183,spp!A:D,4,FALSE)</f>
        <v>2.669</v>
      </c>
      <c r="AL5183">
        <f t="shared" si="550"/>
        <v>32303.764351212314</v>
      </c>
      <c r="AM5183">
        <f t="shared" si="551"/>
        <v>807.59410878030781</v>
      </c>
      <c r="AN5183">
        <f t="shared" si="552"/>
        <v>8075.9410878030776</v>
      </c>
      <c r="AO5183">
        <f t="shared" si="553"/>
        <v>8.0759410878030771</v>
      </c>
      <c r="AP5183">
        <f t="shared" si="554"/>
        <v>0.02</v>
      </c>
      <c r="AQ5183">
        <f>VLOOKUP(M5183,spp!A:H,8,FALSE)</f>
        <v>2</v>
      </c>
      <c r="AR5183" t="str">
        <f>VLOOKUP(M5183,spp!A:K,10,FALSE)</f>
        <v>Herbívoro</v>
      </c>
      <c r="AS5183" t="str">
        <f>VLOOKUP(M5183,spp!A:L,12,FALSE)</f>
        <v>LC</v>
      </c>
    </row>
    <row r="5184" spans="1:45" x14ac:dyDescent="0.3">
      <c r="A5184">
        <v>49</v>
      </c>
      <c r="B5184" s="2" t="s">
        <v>1176</v>
      </c>
      <c r="C5184" s="2" t="s">
        <v>1177</v>
      </c>
      <c r="D5184" s="2" t="s">
        <v>1186</v>
      </c>
      <c r="E5184" s="2" t="s">
        <v>1432</v>
      </c>
      <c r="F5184">
        <v>2</v>
      </c>
      <c r="G5184" s="1">
        <v>41696</v>
      </c>
      <c r="H5184" s="61">
        <v>2014</v>
      </c>
      <c r="I5184" s="5" t="s">
        <v>1433</v>
      </c>
      <c r="J5184" s="1">
        <v>41675</v>
      </c>
      <c r="K5184" s="66">
        <v>9</v>
      </c>
      <c r="L5184" t="str">
        <f t="shared" si="549"/>
        <v>Profundo</v>
      </c>
      <c r="M5184" s="2" t="s">
        <v>1195</v>
      </c>
      <c r="N5184" t="str">
        <f>VLOOKUP(M5184,[2]spp!A:B,2,FALSE)</f>
        <v>Melichthys niger</v>
      </c>
      <c r="O5184">
        <f t="shared" si="548"/>
        <v>30</v>
      </c>
      <c r="T5184">
        <v>30</v>
      </c>
      <c r="AJ5184">
        <f>VLOOKUP(M5184,spp!A:C,3,FALSE)</f>
        <v>5</v>
      </c>
      <c r="AK5184">
        <f>VLOOKUP(M5184,spp!A:D,4,FALSE)</f>
        <v>3</v>
      </c>
      <c r="AL5184">
        <f t="shared" si="550"/>
        <v>2343750</v>
      </c>
      <c r="AM5184">
        <f t="shared" si="551"/>
        <v>58593.75</v>
      </c>
      <c r="AN5184">
        <f t="shared" si="552"/>
        <v>585937.5</v>
      </c>
      <c r="AO5184">
        <f t="shared" si="553"/>
        <v>585.9375</v>
      </c>
      <c r="AP5184">
        <f t="shared" si="554"/>
        <v>0.6</v>
      </c>
      <c r="AQ5184">
        <f>VLOOKUP(M5184,spp!A:H,8,FALSE)</f>
        <v>2.4</v>
      </c>
      <c r="AR5184" t="str">
        <f>VLOOKUP(M5184,spp!A:K,10,FALSE)</f>
        <v>Herbívoro</v>
      </c>
      <c r="AS5184" t="str">
        <f>VLOOKUP(M5184,spp!A:L,12,FALSE)</f>
        <v>NE</v>
      </c>
    </row>
    <row r="5185" spans="1:45" x14ac:dyDescent="0.3">
      <c r="A5185">
        <v>49</v>
      </c>
      <c r="B5185" s="2" t="s">
        <v>1176</v>
      </c>
      <c r="C5185" s="2" t="s">
        <v>1177</v>
      </c>
      <c r="D5185" s="2" t="s">
        <v>1186</v>
      </c>
      <c r="E5185" s="2" t="s">
        <v>1432</v>
      </c>
      <c r="F5185">
        <v>2</v>
      </c>
      <c r="G5185" s="1">
        <v>41696</v>
      </c>
      <c r="H5185" s="61">
        <v>2014</v>
      </c>
      <c r="I5185" s="5" t="s">
        <v>1433</v>
      </c>
      <c r="J5185" s="1">
        <v>41675</v>
      </c>
      <c r="K5185" s="66">
        <v>9</v>
      </c>
      <c r="L5185" t="str">
        <f t="shared" si="549"/>
        <v>Profundo</v>
      </c>
      <c r="M5185" s="2" t="s">
        <v>1046</v>
      </c>
      <c r="N5185" t="str">
        <f>VLOOKUP(M5185,[2]spp!A:B,2,FALSE)</f>
        <v>Arothron meleagris</v>
      </c>
      <c r="O5185">
        <f t="shared" si="548"/>
        <v>2</v>
      </c>
      <c r="T5185">
        <v>2</v>
      </c>
      <c r="AJ5185">
        <f>VLOOKUP(M5185,spp!A:C,3,FALSE)</f>
        <v>3</v>
      </c>
      <c r="AK5185">
        <f>VLOOKUP(M5185,spp!A:D,4,FALSE)</f>
        <v>2</v>
      </c>
      <c r="AL5185">
        <f t="shared" si="550"/>
        <v>3750</v>
      </c>
      <c r="AM5185">
        <f t="shared" si="551"/>
        <v>93.75</v>
      </c>
      <c r="AN5185">
        <f t="shared" si="552"/>
        <v>937.5</v>
      </c>
      <c r="AO5185">
        <f t="shared" si="553"/>
        <v>0.9375</v>
      </c>
      <c r="AP5185">
        <f t="shared" si="554"/>
        <v>0.04</v>
      </c>
      <c r="AQ5185">
        <f>VLOOKUP(M5185,spp!A:H,8,FALSE)</f>
        <v>3.4</v>
      </c>
      <c r="AR5185" t="str">
        <f>VLOOKUP(M5185,spp!A:K,10,FALSE)</f>
        <v>Depredador</v>
      </c>
      <c r="AS5185" t="str">
        <f>VLOOKUP(M5185,spp!A:L,12,FALSE)</f>
        <v>NE</v>
      </c>
    </row>
    <row r="5186" spans="1:45" x14ac:dyDescent="0.3">
      <c r="A5186">
        <v>49</v>
      </c>
      <c r="B5186" s="2" t="s">
        <v>1176</v>
      </c>
      <c r="C5186" s="2" t="s">
        <v>1177</v>
      </c>
      <c r="D5186" s="2" t="s">
        <v>1186</v>
      </c>
      <c r="E5186" s="2" t="s">
        <v>1432</v>
      </c>
      <c r="F5186">
        <v>2</v>
      </c>
      <c r="G5186" s="1">
        <v>41696</v>
      </c>
      <c r="H5186" s="61">
        <v>2014</v>
      </c>
      <c r="I5186" s="5" t="s">
        <v>1433</v>
      </c>
      <c r="J5186" s="1">
        <v>41675</v>
      </c>
      <c r="K5186" s="66">
        <v>9</v>
      </c>
      <c r="L5186" t="str">
        <f t="shared" si="549"/>
        <v>Profundo</v>
      </c>
      <c r="M5186" s="2" t="s">
        <v>1062</v>
      </c>
      <c r="N5186" t="str">
        <f>VLOOKUP(M5186,[2]spp!A:B,2,FALSE)</f>
        <v>Paranthias colonus</v>
      </c>
      <c r="O5186">
        <f t="shared" si="548"/>
        <v>11</v>
      </c>
      <c r="R5186">
        <v>11</v>
      </c>
      <c r="AJ5186">
        <f>VLOOKUP(M5186,spp!A:C,3,FALSE)</f>
        <v>1.485E-2</v>
      </c>
      <c r="AK5186">
        <f>VLOOKUP(M5186,spp!A:D,4,FALSE)</f>
        <v>2</v>
      </c>
      <c r="AL5186">
        <f t="shared" si="550"/>
        <v>25.5234375</v>
      </c>
      <c r="AM5186">
        <f t="shared" si="551"/>
        <v>0.63808593749999998</v>
      </c>
      <c r="AN5186">
        <f t="shared" si="552"/>
        <v>6.380859375</v>
      </c>
      <c r="AO5186">
        <f t="shared" si="553"/>
        <v>6.3808593749999998E-3</v>
      </c>
      <c r="AP5186">
        <f t="shared" si="554"/>
        <v>0.22</v>
      </c>
      <c r="AQ5186">
        <f>VLOOKUP(M5186,spp!A:H,8,FALSE)</f>
        <v>3.8</v>
      </c>
      <c r="AR5186" t="str">
        <f>VLOOKUP(M5186,spp!A:K,10,FALSE)</f>
        <v>Planctívoro</v>
      </c>
      <c r="AS5186" t="str">
        <f>VLOOKUP(M5186,spp!A:L,12,FALSE)</f>
        <v>LC</v>
      </c>
    </row>
    <row r="5187" spans="1:45" x14ac:dyDescent="0.3">
      <c r="A5187">
        <v>49</v>
      </c>
      <c r="B5187" s="2" t="s">
        <v>1176</v>
      </c>
      <c r="C5187" s="2" t="s">
        <v>1177</v>
      </c>
      <c r="D5187" s="2" t="s">
        <v>1186</v>
      </c>
      <c r="E5187" s="2" t="s">
        <v>1432</v>
      </c>
      <c r="F5187">
        <v>2</v>
      </c>
      <c r="G5187" s="1">
        <v>41696</v>
      </c>
      <c r="H5187" s="61">
        <v>2014</v>
      </c>
      <c r="I5187" s="5" t="s">
        <v>1433</v>
      </c>
      <c r="J5187" s="1">
        <v>41675</v>
      </c>
      <c r="K5187" s="66">
        <v>9</v>
      </c>
      <c r="L5187" t="str">
        <f t="shared" si="549"/>
        <v>Profundo</v>
      </c>
      <c r="M5187" s="2" t="s">
        <v>1040</v>
      </c>
      <c r="N5187" t="str">
        <f>VLOOKUP(M5187,[2]spp!A:B,2,FALSE)</f>
        <v>Sufflamen verres</v>
      </c>
      <c r="O5187">
        <f t="shared" si="548"/>
        <v>2</v>
      </c>
      <c r="T5187">
        <v>2</v>
      </c>
      <c r="AJ5187">
        <f>VLOOKUP(M5187,spp!A:C,3,FALSE)</f>
        <v>2</v>
      </c>
      <c r="AK5187">
        <f>VLOOKUP(M5187,spp!A:D,4,FALSE)</f>
        <v>3</v>
      </c>
      <c r="AL5187">
        <f t="shared" si="550"/>
        <v>62500</v>
      </c>
      <c r="AM5187">
        <f t="shared" si="551"/>
        <v>1562.5</v>
      </c>
      <c r="AN5187">
        <f t="shared" si="552"/>
        <v>15625</v>
      </c>
      <c r="AO5187">
        <f t="shared" si="553"/>
        <v>15.625</v>
      </c>
      <c r="AP5187">
        <f t="shared" si="554"/>
        <v>0.04</v>
      </c>
      <c r="AQ5187">
        <f>VLOOKUP(M5187,spp!A:H,8,FALSE)</f>
        <v>3.3</v>
      </c>
      <c r="AR5187" t="str">
        <f>VLOOKUP(M5187,spp!A:K,10,FALSE)</f>
        <v>Depredador</v>
      </c>
      <c r="AS5187" t="str">
        <f>VLOOKUP(M5187,spp!A:L,12,FALSE)</f>
        <v>LC</v>
      </c>
    </row>
    <row r="5188" spans="1:45" x14ac:dyDescent="0.3">
      <c r="A5188">
        <v>49</v>
      </c>
      <c r="B5188" s="2" t="s">
        <v>1176</v>
      </c>
      <c r="C5188" s="2" t="s">
        <v>1177</v>
      </c>
      <c r="D5188" s="2" t="s">
        <v>1186</v>
      </c>
      <c r="E5188" s="2" t="s">
        <v>1432</v>
      </c>
      <c r="F5188">
        <v>2</v>
      </c>
      <c r="G5188" s="1">
        <v>41696</v>
      </c>
      <c r="H5188" s="61">
        <v>2014</v>
      </c>
      <c r="I5188" s="5" t="s">
        <v>1433</v>
      </c>
      <c r="J5188" s="1">
        <v>41675</v>
      </c>
      <c r="K5188" s="66">
        <v>9</v>
      </c>
      <c r="L5188" t="str">
        <f t="shared" si="549"/>
        <v>Profundo</v>
      </c>
      <c r="M5188" s="2" t="s">
        <v>1066</v>
      </c>
      <c r="N5188" t="str">
        <f>VLOOKUP(M5188,[2]spp!A:B,2,FALSE)</f>
        <v>Caranx melampygus</v>
      </c>
      <c r="O5188">
        <f t="shared" si="548"/>
        <v>5</v>
      </c>
      <c r="U5188">
        <v>5</v>
      </c>
      <c r="AJ5188">
        <f>VLOOKUP(M5188,spp!A:C,3,FALSE)</f>
        <v>2</v>
      </c>
      <c r="AK5188">
        <f>VLOOKUP(M5188,spp!A:D,4,FALSE)</f>
        <v>2</v>
      </c>
      <c r="AL5188">
        <f t="shared" si="550"/>
        <v>12250</v>
      </c>
      <c r="AM5188">
        <f t="shared" si="551"/>
        <v>306.25</v>
      </c>
      <c r="AN5188">
        <f t="shared" si="552"/>
        <v>3062.5</v>
      </c>
      <c r="AO5188">
        <f t="shared" si="553"/>
        <v>3.0625</v>
      </c>
      <c r="AP5188">
        <f t="shared" si="554"/>
        <v>0.1</v>
      </c>
      <c r="AQ5188">
        <f>VLOOKUP(M5188,spp!A:H,8,FALSE)</f>
        <v>4.5</v>
      </c>
      <c r="AR5188" t="str">
        <f>VLOOKUP(M5188,spp!A:K,10,FALSE)</f>
        <v>Depredador Tope</v>
      </c>
      <c r="AS5188" t="str">
        <f>VLOOKUP(M5188,spp!A:L,12,FALSE)</f>
        <v>NE</v>
      </c>
    </row>
    <row r="5189" spans="1:45" x14ac:dyDescent="0.3">
      <c r="A5189">
        <v>49</v>
      </c>
      <c r="B5189" s="2" t="s">
        <v>1176</v>
      </c>
      <c r="C5189" s="2" t="s">
        <v>1177</v>
      </c>
      <c r="D5189" s="2" t="s">
        <v>1186</v>
      </c>
      <c r="E5189" s="2" t="s">
        <v>1432</v>
      </c>
      <c r="F5189">
        <v>2</v>
      </c>
      <c r="G5189" s="1">
        <v>41696</v>
      </c>
      <c r="H5189" s="61">
        <v>2014</v>
      </c>
      <c r="I5189" s="5" t="s">
        <v>1433</v>
      </c>
      <c r="J5189" s="1">
        <v>41675</v>
      </c>
      <c r="K5189" s="66">
        <v>9</v>
      </c>
      <c r="L5189" t="str">
        <f t="shared" si="549"/>
        <v>Profundo</v>
      </c>
      <c r="M5189" s="2" t="s">
        <v>1042</v>
      </c>
      <c r="N5189" t="str">
        <f>VLOOKUP(M5189,[2]spp!A:B,2,FALSE)</f>
        <v>Bodianus diplotaenia</v>
      </c>
      <c r="O5189">
        <f t="shared" si="548"/>
        <v>1</v>
      </c>
      <c r="S5189">
        <v>1</v>
      </c>
      <c r="AJ5189">
        <f>VLOOKUP(M5189,spp!A:C,3,FALSE)</f>
        <v>2.01E-2</v>
      </c>
      <c r="AK5189">
        <f>VLOOKUP(M5189,spp!A:D,4,FALSE)</f>
        <v>2</v>
      </c>
      <c r="AL5189">
        <f t="shared" si="550"/>
        <v>6.1556249999999997</v>
      </c>
      <c r="AM5189">
        <f t="shared" si="551"/>
        <v>0.153890625</v>
      </c>
      <c r="AN5189">
        <f t="shared" si="552"/>
        <v>1.5389062500000001</v>
      </c>
      <c r="AO5189">
        <f t="shared" si="553"/>
        <v>1.5389062500000001E-3</v>
      </c>
      <c r="AP5189">
        <f t="shared" si="554"/>
        <v>0.02</v>
      </c>
      <c r="AQ5189">
        <f>VLOOKUP(M5189,spp!A:H,8,FALSE)</f>
        <v>3.4</v>
      </c>
      <c r="AR5189" t="str">
        <f>VLOOKUP(M5189,spp!A:K,10,FALSE)</f>
        <v>Depredador</v>
      </c>
      <c r="AS5189" t="str">
        <f>VLOOKUP(M5189,spp!A:L,12,FALSE)</f>
        <v>LC</v>
      </c>
    </row>
    <row r="5190" spans="1:45" x14ac:dyDescent="0.3">
      <c r="A5190">
        <v>49</v>
      </c>
      <c r="B5190" s="2" t="s">
        <v>1176</v>
      </c>
      <c r="C5190" s="2" t="s">
        <v>1177</v>
      </c>
      <c r="D5190" s="2" t="s">
        <v>1186</v>
      </c>
      <c r="E5190" s="2" t="s">
        <v>1432</v>
      </c>
      <c r="F5190">
        <v>2</v>
      </c>
      <c r="G5190" s="1">
        <v>41696</v>
      </c>
      <c r="H5190" s="61">
        <v>2014</v>
      </c>
      <c r="I5190" s="5" t="s">
        <v>1433</v>
      </c>
      <c r="J5190" s="1">
        <v>41675</v>
      </c>
      <c r="K5190" s="66">
        <v>9</v>
      </c>
      <c r="L5190" t="str">
        <f t="shared" si="549"/>
        <v>Profundo</v>
      </c>
      <c r="M5190" s="2" t="s">
        <v>1194</v>
      </c>
      <c r="N5190" t="str">
        <f>VLOOKUP(M5190,[2]spp!A:B,2,FALSE)</f>
        <v>Stegastes arcifrons</v>
      </c>
      <c r="O5190">
        <f t="shared" si="548"/>
        <v>20</v>
      </c>
      <c r="Q5190">
        <v>20</v>
      </c>
      <c r="AJ5190">
        <f>VLOOKUP(M5190,spp!A:C,3,FALSE)</f>
        <v>3.49E-2</v>
      </c>
      <c r="AK5190">
        <f>VLOOKUP(M5190,spp!A:D,4,FALSE)</f>
        <v>2</v>
      </c>
      <c r="AL5190">
        <f t="shared" si="550"/>
        <v>39.262500000000003</v>
      </c>
      <c r="AM5190">
        <f t="shared" si="551"/>
        <v>0.98156250000000012</v>
      </c>
      <c r="AN5190">
        <f t="shared" si="552"/>
        <v>9.8156250000000007</v>
      </c>
      <c r="AO5190">
        <f t="shared" si="553"/>
        <v>9.8156250000000014E-3</v>
      </c>
      <c r="AP5190">
        <f t="shared" si="554"/>
        <v>0.4</v>
      </c>
      <c r="AQ5190">
        <f>VLOOKUP(M5190,spp!A:H,8,FALSE)</f>
        <v>2.97</v>
      </c>
      <c r="AR5190" t="str">
        <f>VLOOKUP(M5190,spp!A:K,10,FALSE)</f>
        <v>Herbívoro</v>
      </c>
      <c r="AS5190" t="str">
        <f>VLOOKUP(M5190,spp!A:L,12,FALSE)</f>
        <v>LC</v>
      </c>
    </row>
    <row r="5191" spans="1:45" x14ac:dyDescent="0.3">
      <c r="A5191">
        <v>49</v>
      </c>
      <c r="B5191" s="2" t="s">
        <v>1176</v>
      </c>
      <c r="C5191" s="2" t="s">
        <v>1177</v>
      </c>
      <c r="D5191" s="2" t="s">
        <v>1186</v>
      </c>
      <c r="E5191" s="2" t="s">
        <v>1432</v>
      </c>
      <c r="F5191">
        <v>2</v>
      </c>
      <c r="G5191" s="1">
        <v>41696</v>
      </c>
      <c r="H5191" s="61">
        <v>2014</v>
      </c>
      <c r="I5191" s="5" t="s">
        <v>1433</v>
      </c>
      <c r="J5191" s="1">
        <v>41675</v>
      </c>
      <c r="K5191" s="66">
        <v>9</v>
      </c>
      <c r="L5191" t="str">
        <f t="shared" si="549"/>
        <v>Profundo</v>
      </c>
      <c r="M5191" s="2" t="s">
        <v>1022</v>
      </c>
      <c r="N5191" t="str">
        <f>VLOOKUP(M5191,[2]spp!A:B,2,FALSE)</f>
        <v>Epinephelus labriformis</v>
      </c>
      <c r="O5191">
        <f t="shared" si="548"/>
        <v>1</v>
      </c>
      <c r="S5191">
        <v>1</v>
      </c>
      <c r="AJ5191">
        <f>VLOOKUP(M5191,spp!A:C,3,FALSE)</f>
        <v>3</v>
      </c>
      <c r="AK5191">
        <f>VLOOKUP(M5191,spp!A:D,4,FALSE)</f>
        <v>2.9</v>
      </c>
      <c r="AL5191">
        <f t="shared" si="550"/>
        <v>12076.236118743216</v>
      </c>
      <c r="AM5191">
        <f t="shared" si="551"/>
        <v>301.90590296858039</v>
      </c>
      <c r="AN5191">
        <f t="shared" si="552"/>
        <v>3019.059029685804</v>
      </c>
      <c r="AO5191">
        <f t="shared" si="553"/>
        <v>3.019059029685804</v>
      </c>
      <c r="AP5191">
        <f t="shared" si="554"/>
        <v>0.02</v>
      </c>
      <c r="AQ5191">
        <f>VLOOKUP(M5191,spp!A:H,8,FALSE)</f>
        <v>4</v>
      </c>
      <c r="AR5191" t="str">
        <f>VLOOKUP(M5191,spp!A:K,10,FALSE)</f>
        <v>Depredador Tope</v>
      </c>
      <c r="AS5191" t="str">
        <f>VLOOKUP(M5191,spp!A:L,12,FALSE)</f>
        <v>LC</v>
      </c>
    </row>
    <row r="5192" spans="1:45" x14ac:dyDescent="0.3">
      <c r="A5192">
        <v>49</v>
      </c>
      <c r="B5192" s="2" t="s">
        <v>1176</v>
      </c>
      <c r="C5192" s="2" t="s">
        <v>1177</v>
      </c>
      <c r="D5192" s="2" t="s">
        <v>1186</v>
      </c>
      <c r="E5192" s="2" t="s">
        <v>1432</v>
      </c>
      <c r="F5192">
        <v>2</v>
      </c>
      <c r="G5192" s="1">
        <v>41696</v>
      </c>
      <c r="H5192" s="61">
        <v>2014</v>
      </c>
      <c r="I5192" s="5" t="s">
        <v>1433</v>
      </c>
      <c r="J5192" s="1">
        <v>41675</v>
      </c>
      <c r="K5192" s="66">
        <v>9</v>
      </c>
      <c r="L5192" t="str">
        <f t="shared" si="549"/>
        <v>Profundo</v>
      </c>
      <c r="M5192" s="2" t="s">
        <v>1029</v>
      </c>
      <c r="N5192" t="str">
        <f>VLOOKUP(M5192,[2]spp!A:B,2,FALSE)</f>
        <v>Cirrhitus rivulatus</v>
      </c>
      <c r="O5192">
        <f t="shared" si="548"/>
        <v>1</v>
      </c>
      <c r="T5192">
        <v>1</v>
      </c>
      <c r="AJ5192">
        <f>VLOOKUP(M5192,spp!A:C,3,FALSE)</f>
        <v>2.76E-2</v>
      </c>
      <c r="AK5192">
        <f>VLOOKUP(M5192,spp!A:D,4,FALSE)</f>
        <v>3</v>
      </c>
      <c r="AL5192">
        <f t="shared" si="550"/>
        <v>431.25</v>
      </c>
      <c r="AM5192">
        <f t="shared" si="551"/>
        <v>10.78125</v>
      </c>
      <c r="AN5192">
        <f t="shared" si="552"/>
        <v>107.8125</v>
      </c>
      <c r="AO5192">
        <f t="shared" si="553"/>
        <v>0.10781250000000001</v>
      </c>
      <c r="AP5192">
        <f t="shared" si="554"/>
        <v>0.02</v>
      </c>
      <c r="AQ5192">
        <f>VLOOKUP(M5192,spp!A:H,8,FALSE)</f>
        <v>4</v>
      </c>
      <c r="AR5192" t="str">
        <f>VLOOKUP(M5192,spp!A:K,10,FALSE)</f>
        <v>Depredador Tope</v>
      </c>
      <c r="AS5192" t="str">
        <f>VLOOKUP(M5192,spp!A:L,12,FALSE)</f>
        <v>LC</v>
      </c>
    </row>
    <row r="5193" spans="1:45" x14ac:dyDescent="0.3">
      <c r="A5193">
        <v>49</v>
      </c>
      <c r="B5193" s="2" t="s">
        <v>1176</v>
      </c>
      <c r="C5193" s="2" t="s">
        <v>1177</v>
      </c>
      <c r="D5193" s="2" t="s">
        <v>1186</v>
      </c>
      <c r="E5193" s="2" t="s">
        <v>1432</v>
      </c>
      <c r="F5193">
        <v>2</v>
      </c>
      <c r="G5193" s="1">
        <v>41696</v>
      </c>
      <c r="H5193" s="61">
        <v>2014</v>
      </c>
      <c r="I5193" s="5" t="s">
        <v>1433</v>
      </c>
      <c r="J5193" s="1">
        <v>41675</v>
      </c>
      <c r="K5193" s="66">
        <v>9</v>
      </c>
      <c r="L5193" t="str">
        <f t="shared" si="549"/>
        <v>Profundo</v>
      </c>
      <c r="M5193" s="2" t="s">
        <v>1046</v>
      </c>
      <c r="N5193" t="str">
        <f>VLOOKUP(M5193,[2]spp!A:B,2,FALSE)</f>
        <v>Arothron meleagris</v>
      </c>
      <c r="O5193">
        <f t="shared" si="548"/>
        <v>1</v>
      </c>
      <c r="S5193">
        <v>1</v>
      </c>
      <c r="AJ5193">
        <f>VLOOKUP(M5193,spp!A:C,3,FALSE)</f>
        <v>3</v>
      </c>
      <c r="AK5193">
        <f>VLOOKUP(M5193,spp!A:D,4,FALSE)</f>
        <v>2</v>
      </c>
      <c r="AL5193">
        <f t="shared" si="550"/>
        <v>918.75</v>
      </c>
      <c r="AM5193">
        <f t="shared" si="551"/>
        <v>22.96875</v>
      </c>
      <c r="AN5193">
        <f t="shared" si="552"/>
        <v>229.6875</v>
      </c>
      <c r="AO5193">
        <f t="shared" si="553"/>
        <v>0.22968749999999999</v>
      </c>
      <c r="AP5193">
        <f t="shared" si="554"/>
        <v>0.02</v>
      </c>
      <c r="AQ5193">
        <f>VLOOKUP(M5193,spp!A:H,8,FALSE)</f>
        <v>3.4</v>
      </c>
      <c r="AR5193" t="str">
        <f>VLOOKUP(M5193,spp!A:K,10,FALSE)</f>
        <v>Depredador</v>
      </c>
      <c r="AS5193" t="str">
        <f>VLOOKUP(M5193,spp!A:L,12,FALSE)</f>
        <v>NE</v>
      </c>
    </row>
    <row r="5194" spans="1:45" x14ac:dyDescent="0.3">
      <c r="A5194">
        <v>49</v>
      </c>
      <c r="B5194" s="2" t="s">
        <v>1176</v>
      </c>
      <c r="C5194" s="2" t="s">
        <v>1177</v>
      </c>
      <c r="D5194" s="2" t="s">
        <v>1186</v>
      </c>
      <c r="E5194" s="2" t="s">
        <v>1432</v>
      </c>
      <c r="F5194">
        <v>3</v>
      </c>
      <c r="G5194" s="1">
        <v>41696</v>
      </c>
      <c r="H5194" s="61">
        <v>2014</v>
      </c>
      <c r="I5194" s="5" t="s">
        <v>1433</v>
      </c>
      <c r="J5194" s="1">
        <v>41675</v>
      </c>
      <c r="K5194" s="66">
        <v>9</v>
      </c>
      <c r="L5194" t="str">
        <f t="shared" si="549"/>
        <v>Profundo</v>
      </c>
      <c r="M5194" s="2" t="s">
        <v>1047</v>
      </c>
      <c r="N5194" t="str">
        <f>VLOOKUP(M5194,[2]spp!A:B,2,FALSE)</f>
        <v>Scarus rubroviolaceus</v>
      </c>
      <c r="O5194">
        <f t="shared" si="548"/>
        <v>1</v>
      </c>
      <c r="T5194">
        <v>1</v>
      </c>
      <c r="AJ5194">
        <f>VLOOKUP(M5194,spp!A:C,3,FALSE)</f>
        <v>1</v>
      </c>
      <c r="AK5194">
        <f>VLOOKUP(M5194,spp!A:D,4,FALSE)</f>
        <v>3.109</v>
      </c>
      <c r="AL5194">
        <f t="shared" si="550"/>
        <v>22191.951110203983</v>
      </c>
      <c r="AM5194">
        <f t="shared" si="551"/>
        <v>554.79877775509954</v>
      </c>
      <c r="AN5194">
        <f t="shared" si="552"/>
        <v>5547.9877775509958</v>
      </c>
      <c r="AO5194">
        <f t="shared" si="553"/>
        <v>5.547987777550996</v>
      </c>
      <c r="AP5194">
        <f t="shared" si="554"/>
        <v>0.02</v>
      </c>
      <c r="AQ5194">
        <f>VLOOKUP(M5194,spp!A:H,8,FALSE)</f>
        <v>2</v>
      </c>
      <c r="AR5194" t="str">
        <f>VLOOKUP(M5194,spp!A:K,10,FALSE)</f>
        <v>Herbívoro</v>
      </c>
      <c r="AS5194" t="str">
        <f>VLOOKUP(M5194,spp!A:L,12,FALSE)</f>
        <v>LC</v>
      </c>
    </row>
    <row r="5195" spans="1:45" x14ac:dyDescent="0.3">
      <c r="A5195">
        <v>49</v>
      </c>
      <c r="B5195" s="2" t="s">
        <v>1176</v>
      </c>
      <c r="C5195" s="2" t="s">
        <v>1177</v>
      </c>
      <c r="D5195" s="2" t="s">
        <v>1186</v>
      </c>
      <c r="E5195" s="2" t="s">
        <v>1432</v>
      </c>
      <c r="F5195">
        <v>3</v>
      </c>
      <c r="G5195" s="1">
        <v>41696</v>
      </c>
      <c r="H5195" s="61">
        <v>2014</v>
      </c>
      <c r="I5195" s="5" t="s">
        <v>1433</v>
      </c>
      <c r="J5195" s="1">
        <v>41675</v>
      </c>
      <c r="K5195" s="66">
        <v>9</v>
      </c>
      <c r="L5195" t="str">
        <f t="shared" si="549"/>
        <v>Profundo</v>
      </c>
      <c r="M5195" s="2" t="s">
        <v>1064</v>
      </c>
      <c r="N5195" t="str">
        <f>VLOOKUP(M5195,[2]spp!A:B,2,FALSE)</f>
        <v>Zanclus cornutus</v>
      </c>
      <c r="O5195">
        <f t="shared" si="548"/>
        <v>4</v>
      </c>
      <c r="T5195">
        <v>4</v>
      </c>
      <c r="AJ5195">
        <f>VLOOKUP(M5195,spp!A:C,3,FALSE)</f>
        <v>1.47E-2</v>
      </c>
      <c r="AK5195">
        <f>VLOOKUP(M5195,spp!A:D,4,FALSE)</f>
        <v>3</v>
      </c>
      <c r="AL5195">
        <f t="shared" si="550"/>
        <v>918.75</v>
      </c>
      <c r="AM5195">
        <f t="shared" si="551"/>
        <v>22.96875</v>
      </c>
      <c r="AN5195">
        <f t="shared" si="552"/>
        <v>229.6875</v>
      </c>
      <c r="AO5195">
        <f t="shared" si="553"/>
        <v>0.22968749999999999</v>
      </c>
      <c r="AP5195">
        <f t="shared" si="554"/>
        <v>0.08</v>
      </c>
      <c r="AQ5195">
        <f>VLOOKUP(M5195,spp!A:H,8,FALSE)</f>
        <v>2.9</v>
      </c>
      <c r="AR5195" t="str">
        <f>VLOOKUP(M5195,spp!A:K,10,FALSE)</f>
        <v>Herbívoro</v>
      </c>
      <c r="AS5195" t="str">
        <f>VLOOKUP(M5195,spp!A:L,12,FALSE)</f>
        <v>NE</v>
      </c>
    </row>
    <row r="5196" spans="1:45" x14ac:dyDescent="0.3">
      <c r="A5196">
        <v>49</v>
      </c>
      <c r="B5196" s="2" t="s">
        <v>1176</v>
      </c>
      <c r="C5196" s="2" t="s">
        <v>1177</v>
      </c>
      <c r="D5196" s="2" t="s">
        <v>1186</v>
      </c>
      <c r="E5196" s="2" t="s">
        <v>1432</v>
      </c>
      <c r="F5196">
        <v>3</v>
      </c>
      <c r="G5196" s="1">
        <v>41696</v>
      </c>
      <c r="H5196" s="61">
        <v>2014</v>
      </c>
      <c r="I5196" s="5" t="s">
        <v>1433</v>
      </c>
      <c r="J5196" s="1">
        <v>41675</v>
      </c>
      <c r="K5196" s="66">
        <v>9</v>
      </c>
      <c r="L5196" t="str">
        <f t="shared" si="549"/>
        <v>Profundo</v>
      </c>
      <c r="M5196" s="2" t="s">
        <v>1066</v>
      </c>
      <c r="N5196" t="str">
        <f>VLOOKUP(M5196,[2]spp!A:B,2,FALSE)</f>
        <v>Caranx melampygus</v>
      </c>
      <c r="O5196">
        <f t="shared" si="548"/>
        <v>9</v>
      </c>
      <c r="U5196">
        <v>9</v>
      </c>
      <c r="AJ5196">
        <f>VLOOKUP(M5196,spp!A:C,3,FALSE)</f>
        <v>2</v>
      </c>
      <c r="AK5196">
        <f>VLOOKUP(M5196,spp!A:D,4,FALSE)</f>
        <v>2</v>
      </c>
      <c r="AL5196">
        <f t="shared" si="550"/>
        <v>22050</v>
      </c>
      <c r="AM5196">
        <f t="shared" si="551"/>
        <v>551.25</v>
      </c>
      <c r="AN5196">
        <f t="shared" si="552"/>
        <v>5512.5</v>
      </c>
      <c r="AO5196">
        <f t="shared" si="553"/>
        <v>5.5125000000000002</v>
      </c>
      <c r="AP5196">
        <f t="shared" si="554"/>
        <v>0.18</v>
      </c>
      <c r="AQ5196">
        <f>VLOOKUP(M5196,spp!A:H,8,FALSE)</f>
        <v>4.5</v>
      </c>
      <c r="AR5196" t="str">
        <f>VLOOKUP(M5196,spp!A:K,10,FALSE)</f>
        <v>Depredador Tope</v>
      </c>
      <c r="AS5196" t="str">
        <f>VLOOKUP(M5196,spp!A:L,12,FALSE)</f>
        <v>NE</v>
      </c>
    </row>
    <row r="5197" spans="1:45" x14ac:dyDescent="0.3">
      <c r="A5197">
        <v>49</v>
      </c>
      <c r="B5197" s="2" t="s">
        <v>1176</v>
      </c>
      <c r="C5197" s="2" t="s">
        <v>1177</v>
      </c>
      <c r="D5197" s="2" t="s">
        <v>1186</v>
      </c>
      <c r="E5197" s="2" t="s">
        <v>1432</v>
      </c>
      <c r="F5197">
        <v>3</v>
      </c>
      <c r="G5197" s="1">
        <v>41696</v>
      </c>
      <c r="H5197" s="61">
        <v>2014</v>
      </c>
      <c r="I5197" s="5" t="s">
        <v>1433</v>
      </c>
      <c r="J5197" s="1">
        <v>41675</v>
      </c>
      <c r="K5197" s="66">
        <v>9</v>
      </c>
      <c r="L5197" t="str">
        <f t="shared" si="549"/>
        <v>Profundo</v>
      </c>
      <c r="M5197" s="2" t="s">
        <v>1040</v>
      </c>
      <c r="N5197" t="str">
        <f>VLOOKUP(M5197,[2]spp!A:B,2,FALSE)</f>
        <v>Sufflamen verres</v>
      </c>
      <c r="O5197">
        <f t="shared" si="548"/>
        <v>1</v>
      </c>
      <c r="R5197">
        <v>1</v>
      </c>
      <c r="AJ5197">
        <f>VLOOKUP(M5197,spp!A:C,3,FALSE)</f>
        <v>2</v>
      </c>
      <c r="AK5197">
        <f>VLOOKUP(M5197,spp!A:D,4,FALSE)</f>
        <v>3</v>
      </c>
      <c r="AL5197">
        <f t="shared" si="550"/>
        <v>3906.25</v>
      </c>
      <c r="AM5197">
        <f t="shared" si="551"/>
        <v>97.65625</v>
      </c>
      <c r="AN5197">
        <f t="shared" si="552"/>
        <v>976.5625</v>
      </c>
      <c r="AO5197">
        <f t="shared" si="553"/>
        <v>0.9765625</v>
      </c>
      <c r="AP5197">
        <f t="shared" si="554"/>
        <v>0.02</v>
      </c>
      <c r="AQ5197">
        <f>VLOOKUP(M5197,spp!A:H,8,FALSE)</f>
        <v>3.3</v>
      </c>
      <c r="AR5197" t="str">
        <f>VLOOKUP(M5197,spp!A:K,10,FALSE)</f>
        <v>Depredador</v>
      </c>
      <c r="AS5197" t="str">
        <f>VLOOKUP(M5197,spp!A:L,12,FALSE)</f>
        <v>LC</v>
      </c>
    </row>
    <row r="5198" spans="1:45" x14ac:dyDescent="0.3">
      <c r="A5198">
        <v>49</v>
      </c>
      <c r="B5198" s="2" t="s">
        <v>1176</v>
      </c>
      <c r="C5198" s="2" t="s">
        <v>1177</v>
      </c>
      <c r="D5198" s="2" t="s">
        <v>1186</v>
      </c>
      <c r="E5198" s="2" t="s">
        <v>1432</v>
      </c>
      <c r="F5198">
        <v>3</v>
      </c>
      <c r="G5198" s="1">
        <v>41696</v>
      </c>
      <c r="H5198" s="61">
        <v>2014</v>
      </c>
      <c r="I5198" s="5" t="s">
        <v>1433</v>
      </c>
      <c r="J5198" s="1">
        <v>41675</v>
      </c>
      <c r="K5198" s="66">
        <v>9</v>
      </c>
      <c r="L5198" t="str">
        <f t="shared" si="549"/>
        <v>Profundo</v>
      </c>
      <c r="M5198" s="2" t="s">
        <v>1034</v>
      </c>
      <c r="N5198" t="str">
        <f>VLOOKUP(M5198,[2]spp!A:B,2,FALSE)</f>
        <v>Acanthurus nigricans</v>
      </c>
      <c r="O5198">
        <f t="shared" si="548"/>
        <v>1</v>
      </c>
      <c r="S5198">
        <v>1</v>
      </c>
      <c r="AJ5198">
        <f>VLOOKUP(M5198,spp!A:C,3,FALSE)</f>
        <v>6</v>
      </c>
      <c r="AK5198">
        <f>VLOOKUP(M5198,spp!A:D,4,FALSE)</f>
        <v>2.669</v>
      </c>
      <c r="AL5198">
        <f t="shared" si="550"/>
        <v>12468.660566422503</v>
      </c>
      <c r="AM5198">
        <f t="shared" si="551"/>
        <v>311.71651416056255</v>
      </c>
      <c r="AN5198">
        <f t="shared" si="552"/>
        <v>3117.1651416056256</v>
      </c>
      <c r="AO5198">
        <f t="shared" si="553"/>
        <v>3.1171651416056259</v>
      </c>
      <c r="AP5198">
        <f t="shared" si="554"/>
        <v>0.02</v>
      </c>
      <c r="AQ5198">
        <f>VLOOKUP(M5198,spp!A:H,8,FALSE)</f>
        <v>2</v>
      </c>
      <c r="AR5198" t="str">
        <f>VLOOKUP(M5198,spp!A:K,10,FALSE)</f>
        <v>Herbívoro</v>
      </c>
      <c r="AS5198" t="str">
        <f>VLOOKUP(M5198,spp!A:L,12,FALSE)</f>
        <v>LC</v>
      </c>
    </row>
    <row r="5199" spans="1:45" x14ac:dyDescent="0.3">
      <c r="A5199">
        <v>49</v>
      </c>
      <c r="B5199" s="2" t="s">
        <v>1176</v>
      </c>
      <c r="C5199" s="2" t="s">
        <v>1177</v>
      </c>
      <c r="D5199" s="2" t="s">
        <v>1186</v>
      </c>
      <c r="E5199" s="2" t="s">
        <v>1432</v>
      </c>
      <c r="F5199">
        <v>3</v>
      </c>
      <c r="G5199" s="1">
        <v>41696</v>
      </c>
      <c r="H5199" s="61">
        <v>2014</v>
      </c>
      <c r="I5199" s="5" t="s">
        <v>1433</v>
      </c>
      <c r="J5199" s="1">
        <v>41675</v>
      </c>
      <c r="K5199" s="66">
        <v>9</v>
      </c>
      <c r="L5199" t="str">
        <f t="shared" si="549"/>
        <v>Profundo</v>
      </c>
      <c r="M5199" s="2" t="s">
        <v>1195</v>
      </c>
      <c r="N5199" t="str">
        <f>VLOOKUP(M5199,[2]spp!A:B,2,FALSE)</f>
        <v>Melichthys niger</v>
      </c>
      <c r="O5199">
        <f t="shared" si="548"/>
        <v>10</v>
      </c>
      <c r="T5199">
        <v>10</v>
      </c>
      <c r="AJ5199">
        <f>VLOOKUP(M5199,spp!A:C,3,FALSE)</f>
        <v>5</v>
      </c>
      <c r="AK5199">
        <f>VLOOKUP(M5199,spp!A:D,4,FALSE)</f>
        <v>3</v>
      </c>
      <c r="AL5199">
        <f t="shared" si="550"/>
        <v>781250</v>
      </c>
      <c r="AM5199">
        <f t="shared" si="551"/>
        <v>19531.25</v>
      </c>
      <c r="AN5199">
        <f t="shared" si="552"/>
        <v>195312.5</v>
      </c>
      <c r="AO5199">
        <f t="shared" si="553"/>
        <v>195.3125</v>
      </c>
      <c r="AP5199">
        <f t="shared" si="554"/>
        <v>0.2</v>
      </c>
      <c r="AQ5199">
        <f>VLOOKUP(M5199,spp!A:H,8,FALSE)</f>
        <v>2.4</v>
      </c>
      <c r="AR5199" t="str">
        <f>VLOOKUP(M5199,spp!A:K,10,FALSE)</f>
        <v>Herbívoro</v>
      </c>
      <c r="AS5199" t="str">
        <f>VLOOKUP(M5199,spp!A:L,12,FALSE)</f>
        <v>NE</v>
      </c>
    </row>
    <row r="5200" spans="1:45" x14ac:dyDescent="0.3">
      <c r="A5200">
        <v>49</v>
      </c>
      <c r="B5200" s="2" t="s">
        <v>1176</v>
      </c>
      <c r="C5200" s="2" t="s">
        <v>1177</v>
      </c>
      <c r="D5200" s="2" t="s">
        <v>1186</v>
      </c>
      <c r="E5200" s="2" t="s">
        <v>1432</v>
      </c>
      <c r="F5200">
        <v>3</v>
      </c>
      <c r="G5200" s="1">
        <v>41696</v>
      </c>
      <c r="H5200" s="61">
        <v>2014</v>
      </c>
      <c r="I5200" s="5" t="s">
        <v>1433</v>
      </c>
      <c r="J5200" s="1">
        <v>41675</v>
      </c>
      <c r="K5200" s="66">
        <v>9</v>
      </c>
      <c r="L5200" t="str">
        <f t="shared" si="549"/>
        <v>Profundo</v>
      </c>
      <c r="M5200" s="2" t="s">
        <v>1081</v>
      </c>
      <c r="N5200" t="str">
        <f>VLOOKUP(M5200,[2]spp!A:B,2,FALSE)</f>
        <v>Triaenodon obesus</v>
      </c>
      <c r="O5200">
        <f t="shared" si="548"/>
        <v>1</v>
      </c>
      <c r="T5200">
        <v>1</v>
      </c>
      <c r="AJ5200">
        <f>VLOOKUP(M5200,spp!A:C,3,FALSE)</f>
        <v>1.5E-3</v>
      </c>
      <c r="AK5200">
        <f>VLOOKUP(M5200,spp!A:D,4,FALSE)</f>
        <v>3</v>
      </c>
      <c r="AL5200">
        <f t="shared" si="550"/>
        <v>23.4375</v>
      </c>
      <c r="AM5200">
        <f t="shared" si="551"/>
        <v>0.5859375</v>
      </c>
      <c r="AN5200">
        <f t="shared" si="552"/>
        <v>5.859375</v>
      </c>
      <c r="AO5200">
        <f t="shared" si="553"/>
        <v>5.859375E-3</v>
      </c>
      <c r="AP5200">
        <f t="shared" si="554"/>
        <v>0.02</v>
      </c>
      <c r="AQ5200">
        <f>VLOOKUP(M5200,spp!A:H,8,FALSE)</f>
        <v>4.2</v>
      </c>
      <c r="AR5200" t="str">
        <f>VLOOKUP(M5200,spp!A:K,10,FALSE)</f>
        <v>Depredador Tope</v>
      </c>
      <c r="AS5200" t="str">
        <f>VLOOKUP(M5200,spp!A:L,12,FALSE)</f>
        <v>NT</v>
      </c>
    </row>
    <row r="5201" spans="1:45" x14ac:dyDescent="0.3">
      <c r="A5201">
        <v>49</v>
      </c>
      <c r="B5201" s="2" t="s">
        <v>1176</v>
      </c>
      <c r="C5201" s="2" t="s">
        <v>1177</v>
      </c>
      <c r="D5201" s="2" t="s">
        <v>1186</v>
      </c>
      <c r="E5201" s="2" t="s">
        <v>1432</v>
      </c>
      <c r="F5201">
        <v>3</v>
      </c>
      <c r="G5201" s="1">
        <v>41696</v>
      </c>
      <c r="H5201" s="61">
        <v>2014</v>
      </c>
      <c r="I5201" s="5" t="s">
        <v>1433</v>
      </c>
      <c r="J5201" s="1">
        <v>41675</v>
      </c>
      <c r="K5201" s="66">
        <v>9</v>
      </c>
      <c r="L5201" t="str">
        <f t="shared" si="549"/>
        <v>Profundo</v>
      </c>
      <c r="M5201" s="2" t="s">
        <v>1042</v>
      </c>
      <c r="N5201" t="str">
        <f>VLOOKUP(M5201,[2]spp!A:B,2,FALSE)</f>
        <v>Bodianus diplotaenia</v>
      </c>
      <c r="O5201">
        <f t="shared" si="548"/>
        <v>1</v>
      </c>
      <c r="U5201">
        <v>1</v>
      </c>
      <c r="AJ5201">
        <f>VLOOKUP(M5201,spp!A:C,3,FALSE)</f>
        <v>2.01E-2</v>
      </c>
      <c r="AK5201">
        <f>VLOOKUP(M5201,spp!A:D,4,FALSE)</f>
        <v>2</v>
      </c>
      <c r="AL5201">
        <f t="shared" si="550"/>
        <v>24.622499999999999</v>
      </c>
      <c r="AM5201">
        <f t="shared" si="551"/>
        <v>0.61556250000000001</v>
      </c>
      <c r="AN5201">
        <f t="shared" si="552"/>
        <v>6.1556250000000006</v>
      </c>
      <c r="AO5201">
        <f t="shared" si="553"/>
        <v>6.1556250000000005E-3</v>
      </c>
      <c r="AP5201">
        <f t="shared" si="554"/>
        <v>0.02</v>
      </c>
      <c r="AQ5201">
        <f>VLOOKUP(M5201,spp!A:H,8,FALSE)</f>
        <v>3.4</v>
      </c>
      <c r="AR5201" t="str">
        <f>VLOOKUP(M5201,spp!A:K,10,FALSE)</f>
        <v>Depredador</v>
      </c>
      <c r="AS5201" t="str">
        <f>VLOOKUP(M5201,spp!A:L,12,FALSE)</f>
        <v>LC</v>
      </c>
    </row>
    <row r="5202" spans="1:45" x14ac:dyDescent="0.3">
      <c r="A5202">
        <v>49</v>
      </c>
      <c r="B5202" s="2" t="s">
        <v>1176</v>
      </c>
      <c r="C5202" s="2" t="s">
        <v>1177</v>
      </c>
      <c r="D5202" s="2" t="s">
        <v>1186</v>
      </c>
      <c r="E5202" s="2" t="s">
        <v>1432</v>
      </c>
      <c r="F5202">
        <v>3</v>
      </c>
      <c r="G5202" s="1">
        <v>41696</v>
      </c>
      <c r="H5202" s="61">
        <v>2014</v>
      </c>
      <c r="I5202" s="5" t="s">
        <v>1433</v>
      </c>
      <c r="J5202" s="1">
        <v>41675</v>
      </c>
      <c r="K5202" s="66">
        <v>9</v>
      </c>
      <c r="L5202" t="str">
        <f t="shared" si="549"/>
        <v>Profundo</v>
      </c>
      <c r="M5202" s="2" t="s">
        <v>1198</v>
      </c>
      <c r="N5202" t="str">
        <f>VLOOKUP(M5202,[2]spp!A:B,2,FALSE)</f>
        <v>Dermatolepis dermatolepis</v>
      </c>
      <c r="O5202">
        <f t="shared" si="548"/>
        <v>2</v>
      </c>
      <c r="U5202">
        <v>2</v>
      </c>
      <c r="AJ5202">
        <f>VLOOKUP(M5202,spp!A:C,3,FALSE)</f>
        <v>1</v>
      </c>
      <c r="AK5202">
        <f>VLOOKUP(M5202,spp!A:D,4,FALSE)</f>
        <v>3</v>
      </c>
      <c r="AL5202">
        <f t="shared" si="550"/>
        <v>85750</v>
      </c>
      <c r="AM5202">
        <f t="shared" si="551"/>
        <v>2143.75</v>
      </c>
      <c r="AN5202">
        <f t="shared" si="552"/>
        <v>21437.5</v>
      </c>
      <c r="AO5202">
        <f t="shared" si="553"/>
        <v>21.4375</v>
      </c>
      <c r="AP5202">
        <f t="shared" si="554"/>
        <v>0.04</v>
      </c>
      <c r="AQ5202">
        <f>VLOOKUP(M5202,spp!A:H,8,FALSE)</f>
        <v>4.5</v>
      </c>
      <c r="AR5202" t="str">
        <f>VLOOKUP(M5202,spp!A:K,10,FALSE)</f>
        <v>Depredador Tope</v>
      </c>
      <c r="AS5202" t="str">
        <f>VLOOKUP(M5202,spp!A:L,12,FALSE)</f>
        <v>LC</v>
      </c>
    </row>
    <row r="5203" spans="1:45" x14ac:dyDescent="0.3">
      <c r="A5203">
        <v>49</v>
      </c>
      <c r="B5203" s="2" t="s">
        <v>1176</v>
      </c>
      <c r="C5203" s="2" t="s">
        <v>1177</v>
      </c>
      <c r="D5203" s="2" t="s">
        <v>1186</v>
      </c>
      <c r="E5203" s="2" t="s">
        <v>1432</v>
      </c>
      <c r="F5203">
        <v>3</v>
      </c>
      <c r="G5203" s="1">
        <v>41696</v>
      </c>
      <c r="H5203" s="61">
        <v>2014</v>
      </c>
      <c r="I5203" s="5" t="s">
        <v>1433</v>
      </c>
      <c r="J5203" s="1">
        <v>41675</v>
      </c>
      <c r="K5203" s="66">
        <v>9</v>
      </c>
      <c r="L5203" t="str">
        <f t="shared" si="549"/>
        <v>Profundo</v>
      </c>
      <c r="M5203" s="2" t="s">
        <v>1194</v>
      </c>
      <c r="N5203" t="str">
        <f>VLOOKUP(M5203,[2]spp!A:B,2,FALSE)</f>
        <v>Stegastes arcifrons</v>
      </c>
      <c r="O5203">
        <f t="shared" si="548"/>
        <v>10</v>
      </c>
      <c r="Q5203">
        <v>8</v>
      </c>
      <c r="R5203">
        <v>2</v>
      </c>
      <c r="AJ5203">
        <f>VLOOKUP(M5203,spp!A:C,3,FALSE)</f>
        <v>3.49E-2</v>
      </c>
      <c r="AK5203">
        <f>VLOOKUP(M5203,spp!A:D,4,FALSE)</f>
        <v>2</v>
      </c>
      <c r="AL5203">
        <f t="shared" si="550"/>
        <v>26.611249999999998</v>
      </c>
      <c r="AM5203">
        <f t="shared" si="551"/>
        <v>0.66528124999999994</v>
      </c>
      <c r="AN5203">
        <f t="shared" si="552"/>
        <v>6.6528124999999996</v>
      </c>
      <c r="AO5203">
        <f t="shared" si="553"/>
        <v>6.6528124999999999E-3</v>
      </c>
      <c r="AP5203">
        <f t="shared" si="554"/>
        <v>0.2</v>
      </c>
      <c r="AQ5203">
        <f>VLOOKUP(M5203,spp!A:H,8,FALSE)</f>
        <v>2.97</v>
      </c>
      <c r="AR5203" t="str">
        <f>VLOOKUP(M5203,spp!A:K,10,FALSE)</f>
        <v>Herbívoro</v>
      </c>
      <c r="AS5203" t="str">
        <f>VLOOKUP(M5203,spp!A:L,12,FALSE)</f>
        <v>LC</v>
      </c>
    </row>
    <row r="5204" spans="1:45" x14ac:dyDescent="0.3">
      <c r="A5204">
        <v>49</v>
      </c>
      <c r="B5204" s="2" t="s">
        <v>1176</v>
      </c>
      <c r="C5204" s="2" t="s">
        <v>1177</v>
      </c>
      <c r="D5204" s="2" t="s">
        <v>1186</v>
      </c>
      <c r="E5204" s="2" t="s">
        <v>1432</v>
      </c>
      <c r="F5204">
        <v>3</v>
      </c>
      <c r="G5204" s="1">
        <v>41696</v>
      </c>
      <c r="H5204" s="61">
        <v>2014</v>
      </c>
      <c r="I5204" s="5" t="s">
        <v>1433</v>
      </c>
      <c r="J5204" s="1">
        <v>41675</v>
      </c>
      <c r="K5204" s="66">
        <v>9</v>
      </c>
      <c r="L5204" t="str">
        <f t="shared" si="549"/>
        <v>Profundo</v>
      </c>
      <c r="M5204" s="2" t="s">
        <v>1125</v>
      </c>
      <c r="N5204" t="str">
        <f>VLOOKUP(M5204,[2]spp!A:B,2,FALSE)</f>
        <v>Diodon holocanthus</v>
      </c>
      <c r="O5204">
        <f t="shared" si="548"/>
        <v>1</v>
      </c>
      <c r="T5204">
        <v>1</v>
      </c>
      <c r="AJ5204">
        <f>VLOOKUP(M5204,spp!A:C,3,FALSE)</f>
        <v>2</v>
      </c>
      <c r="AK5204">
        <f>VLOOKUP(M5204,spp!A:D,4,FALSE)</f>
        <v>3</v>
      </c>
      <c r="AL5204">
        <f t="shared" si="550"/>
        <v>31250</v>
      </c>
      <c r="AM5204">
        <f t="shared" si="551"/>
        <v>781.25</v>
      </c>
      <c r="AN5204">
        <f t="shared" si="552"/>
        <v>7812.5</v>
      </c>
      <c r="AO5204">
        <f t="shared" si="553"/>
        <v>7.8125</v>
      </c>
      <c r="AP5204">
        <f t="shared" si="554"/>
        <v>0.02</v>
      </c>
      <c r="AQ5204">
        <f>VLOOKUP(M5204,spp!A:H,8,FALSE)</f>
        <v>3.3</v>
      </c>
      <c r="AR5204" t="str">
        <f>VLOOKUP(M5204,spp!A:K,10,FALSE)</f>
        <v>Depredador</v>
      </c>
      <c r="AS5204" t="str">
        <f>VLOOKUP(M5204,spp!A:L,12,FALSE)</f>
        <v>NE</v>
      </c>
    </row>
    <row r="5205" spans="1:45" x14ac:dyDescent="0.3">
      <c r="A5205">
        <v>49</v>
      </c>
      <c r="B5205" s="2" t="s">
        <v>1176</v>
      </c>
      <c r="C5205" s="2" t="s">
        <v>1177</v>
      </c>
      <c r="D5205" s="2" t="s">
        <v>1186</v>
      </c>
      <c r="E5205" s="2" t="s">
        <v>1432</v>
      </c>
      <c r="F5205">
        <v>4</v>
      </c>
      <c r="G5205" s="1">
        <v>41696</v>
      </c>
      <c r="H5205" s="61">
        <v>2014</v>
      </c>
      <c r="I5205" s="5" t="s">
        <v>1433</v>
      </c>
      <c r="J5205" s="1">
        <v>41675</v>
      </c>
      <c r="K5205" s="66">
        <v>9</v>
      </c>
      <c r="L5205" t="str">
        <f t="shared" si="549"/>
        <v>Profundo</v>
      </c>
      <c r="M5205" s="2" t="s">
        <v>1064</v>
      </c>
      <c r="N5205" t="str">
        <f>VLOOKUP(M5205,[2]spp!A:B,2,FALSE)</f>
        <v>Zanclus cornutus</v>
      </c>
      <c r="O5205">
        <f t="shared" si="548"/>
        <v>3</v>
      </c>
      <c r="S5205">
        <v>3</v>
      </c>
      <c r="AJ5205">
        <f>VLOOKUP(M5205,spp!A:C,3,FALSE)</f>
        <v>1.47E-2</v>
      </c>
      <c r="AK5205">
        <f>VLOOKUP(M5205,spp!A:D,4,FALSE)</f>
        <v>3</v>
      </c>
      <c r="AL5205">
        <f t="shared" si="550"/>
        <v>236.34843749999999</v>
      </c>
      <c r="AM5205">
        <f t="shared" si="551"/>
        <v>5.9087109374999995</v>
      </c>
      <c r="AN5205">
        <f t="shared" si="552"/>
        <v>59.087109374999997</v>
      </c>
      <c r="AO5205">
        <f t="shared" si="553"/>
        <v>5.9087109374999995E-2</v>
      </c>
      <c r="AP5205">
        <f t="shared" si="554"/>
        <v>0.06</v>
      </c>
      <c r="AQ5205">
        <f>VLOOKUP(M5205,spp!A:H,8,FALSE)</f>
        <v>2.9</v>
      </c>
      <c r="AR5205" t="str">
        <f>VLOOKUP(M5205,spp!A:K,10,FALSE)</f>
        <v>Herbívoro</v>
      </c>
      <c r="AS5205" t="str">
        <f>VLOOKUP(M5205,spp!A:L,12,FALSE)</f>
        <v>NE</v>
      </c>
    </row>
    <row r="5206" spans="1:45" x14ac:dyDescent="0.3">
      <c r="A5206">
        <v>49</v>
      </c>
      <c r="B5206" s="2" t="s">
        <v>1176</v>
      </c>
      <c r="C5206" s="2" t="s">
        <v>1177</v>
      </c>
      <c r="D5206" s="2" t="s">
        <v>1186</v>
      </c>
      <c r="E5206" s="2" t="s">
        <v>1432</v>
      </c>
      <c r="F5206">
        <v>4</v>
      </c>
      <c r="G5206" s="1">
        <v>41696</v>
      </c>
      <c r="H5206" s="61">
        <v>2014</v>
      </c>
      <c r="I5206" s="5" t="s">
        <v>1433</v>
      </c>
      <c r="J5206" s="1">
        <v>41675</v>
      </c>
      <c r="K5206" s="66">
        <v>9</v>
      </c>
      <c r="L5206" t="str">
        <f t="shared" si="549"/>
        <v>Profundo</v>
      </c>
      <c r="M5206" s="2" t="s">
        <v>1037</v>
      </c>
      <c r="N5206" t="str">
        <f>VLOOKUP(M5206,[2]spp!A:B,2,FALSE)</f>
        <v>Prionurus laticlavius</v>
      </c>
      <c r="O5206">
        <f t="shared" si="548"/>
        <v>5</v>
      </c>
      <c r="T5206">
        <v>5</v>
      </c>
      <c r="AJ5206" t="str">
        <f>VLOOKUP(M5206,spp!A:C,3,FALSE)</f>
        <v>0.19800000000000001</v>
      </c>
      <c r="AK5206">
        <f>VLOOKUP(M5206,spp!A:D,4,FALSE)</f>
        <v>2.504</v>
      </c>
      <c r="AL5206">
        <f t="shared" si="550"/>
        <v>3133.8411312262128</v>
      </c>
      <c r="AM5206">
        <f t="shared" si="551"/>
        <v>78.346028280655318</v>
      </c>
      <c r="AN5206">
        <f t="shared" si="552"/>
        <v>783.46028280655321</v>
      </c>
      <c r="AO5206">
        <f t="shared" si="553"/>
        <v>0.78346028280655322</v>
      </c>
      <c r="AP5206">
        <f t="shared" si="554"/>
        <v>0.1</v>
      </c>
      <c r="AQ5206">
        <f>VLOOKUP(M5206,spp!A:H,8,FALSE)</f>
        <v>2.7</v>
      </c>
      <c r="AR5206" t="str">
        <f>VLOOKUP(M5206,spp!A:K,10,FALSE)</f>
        <v>Herbívoro</v>
      </c>
      <c r="AS5206" t="str">
        <f>VLOOKUP(M5206,spp!A:L,12,FALSE)</f>
        <v>LC</v>
      </c>
    </row>
    <row r="5207" spans="1:45" x14ac:dyDescent="0.3">
      <c r="A5207">
        <v>49</v>
      </c>
      <c r="B5207" s="2" t="s">
        <v>1176</v>
      </c>
      <c r="C5207" s="2" t="s">
        <v>1177</v>
      </c>
      <c r="D5207" s="2" t="s">
        <v>1186</v>
      </c>
      <c r="E5207" s="2" t="s">
        <v>1432</v>
      </c>
      <c r="F5207">
        <v>4</v>
      </c>
      <c r="G5207" s="1">
        <v>41696</v>
      </c>
      <c r="H5207" s="61">
        <v>2014</v>
      </c>
      <c r="I5207" s="5" t="s">
        <v>1433</v>
      </c>
      <c r="J5207" s="1">
        <v>41675</v>
      </c>
      <c r="K5207" s="66">
        <v>9</v>
      </c>
      <c r="L5207" t="str">
        <f t="shared" si="549"/>
        <v>Profundo</v>
      </c>
      <c r="M5207" s="2" t="s">
        <v>1034</v>
      </c>
      <c r="N5207" t="str">
        <f>VLOOKUP(M5207,[2]spp!A:B,2,FALSE)</f>
        <v>Acanthurus nigricans</v>
      </c>
      <c r="O5207">
        <f t="shared" si="548"/>
        <v>1</v>
      </c>
      <c r="T5207">
        <v>1</v>
      </c>
      <c r="AJ5207">
        <f>VLOOKUP(M5207,spp!A:C,3,FALSE)</f>
        <v>6</v>
      </c>
      <c r="AK5207">
        <f>VLOOKUP(M5207,spp!A:D,4,FALSE)</f>
        <v>2.669</v>
      </c>
      <c r="AL5207">
        <f t="shared" si="550"/>
        <v>32303.764351212314</v>
      </c>
      <c r="AM5207">
        <f t="shared" si="551"/>
        <v>807.59410878030781</v>
      </c>
      <c r="AN5207">
        <f t="shared" si="552"/>
        <v>8075.9410878030776</v>
      </c>
      <c r="AO5207">
        <f t="shared" si="553"/>
        <v>8.0759410878030771</v>
      </c>
      <c r="AP5207">
        <f t="shared" si="554"/>
        <v>0.02</v>
      </c>
      <c r="AQ5207">
        <f>VLOOKUP(M5207,spp!A:H,8,FALSE)</f>
        <v>2</v>
      </c>
      <c r="AR5207" t="str">
        <f>VLOOKUP(M5207,spp!A:K,10,FALSE)</f>
        <v>Herbívoro</v>
      </c>
      <c r="AS5207" t="str">
        <f>VLOOKUP(M5207,spp!A:L,12,FALSE)</f>
        <v>LC</v>
      </c>
    </row>
    <row r="5208" spans="1:45" x14ac:dyDescent="0.3">
      <c r="A5208">
        <v>49</v>
      </c>
      <c r="B5208" s="2" t="s">
        <v>1176</v>
      </c>
      <c r="C5208" s="2" t="s">
        <v>1177</v>
      </c>
      <c r="D5208" s="2" t="s">
        <v>1186</v>
      </c>
      <c r="E5208" s="2" t="s">
        <v>1432</v>
      </c>
      <c r="F5208">
        <v>4</v>
      </c>
      <c r="G5208" s="1">
        <v>41696</v>
      </c>
      <c r="H5208" s="61">
        <v>2014</v>
      </c>
      <c r="I5208" s="5" t="s">
        <v>1433</v>
      </c>
      <c r="J5208" s="1">
        <v>41675</v>
      </c>
      <c r="K5208" s="66">
        <v>9</v>
      </c>
      <c r="L5208" t="str">
        <f t="shared" si="549"/>
        <v>Profundo</v>
      </c>
      <c r="M5208" s="2" t="s">
        <v>1071</v>
      </c>
      <c r="N5208" t="str">
        <f>VLOOKUP(M5208,[2]spp!A:B,2,FALSE)</f>
        <v>Anisotremus interruptus</v>
      </c>
      <c r="O5208">
        <f t="shared" si="548"/>
        <v>1</v>
      </c>
      <c r="U5208">
        <v>1</v>
      </c>
      <c r="AJ5208">
        <f>VLOOKUP(M5208,spp!A:C,3,FALSE)</f>
        <v>5</v>
      </c>
      <c r="AK5208">
        <f>VLOOKUP(M5208,spp!A:D,4,FALSE)</f>
        <v>2.91</v>
      </c>
      <c r="AL5208">
        <f t="shared" si="550"/>
        <v>155671.10687031358</v>
      </c>
      <c r="AM5208">
        <f t="shared" si="551"/>
        <v>3891.7776717578395</v>
      </c>
      <c r="AN5208">
        <f t="shared" si="552"/>
        <v>38917.776717578396</v>
      </c>
      <c r="AO5208">
        <f t="shared" si="553"/>
        <v>38.917776717578398</v>
      </c>
      <c r="AP5208">
        <f t="shared" si="554"/>
        <v>0.02</v>
      </c>
      <c r="AQ5208">
        <f>VLOOKUP(M5208,spp!A:H,8,FALSE)</f>
        <v>3.5</v>
      </c>
      <c r="AR5208" t="str">
        <f>VLOOKUP(M5208,spp!A:K,10,FALSE)</f>
        <v>Depredador</v>
      </c>
      <c r="AS5208" t="str">
        <f>VLOOKUP(M5208,spp!A:L,12,FALSE)</f>
        <v>LC</v>
      </c>
    </row>
    <row r="5209" spans="1:45" x14ac:dyDescent="0.3">
      <c r="A5209">
        <v>49</v>
      </c>
      <c r="B5209" s="2" t="s">
        <v>1176</v>
      </c>
      <c r="C5209" s="2" t="s">
        <v>1177</v>
      </c>
      <c r="D5209" s="2" t="s">
        <v>1186</v>
      </c>
      <c r="E5209" s="2" t="s">
        <v>1432</v>
      </c>
      <c r="F5209">
        <v>4</v>
      </c>
      <c r="G5209" s="1">
        <v>41696</v>
      </c>
      <c r="H5209" s="61">
        <v>2014</v>
      </c>
      <c r="I5209" s="5" t="s">
        <v>1433</v>
      </c>
      <c r="J5209" s="1">
        <v>41675</v>
      </c>
      <c r="K5209" s="66">
        <v>9</v>
      </c>
      <c r="L5209" t="str">
        <f t="shared" si="549"/>
        <v>Profundo</v>
      </c>
      <c r="M5209" s="2" t="s">
        <v>1062</v>
      </c>
      <c r="N5209" t="str">
        <f>VLOOKUP(M5209,[2]spp!A:B,2,FALSE)</f>
        <v>Paranthias colonus</v>
      </c>
      <c r="O5209">
        <f t="shared" si="548"/>
        <v>30</v>
      </c>
      <c r="S5209">
        <v>30</v>
      </c>
      <c r="AJ5209">
        <f>VLOOKUP(M5209,spp!A:C,3,FALSE)</f>
        <v>1.485E-2</v>
      </c>
      <c r="AK5209">
        <f>VLOOKUP(M5209,spp!A:D,4,FALSE)</f>
        <v>2</v>
      </c>
      <c r="AL5209">
        <f t="shared" si="550"/>
        <v>136.43437499999999</v>
      </c>
      <c r="AM5209">
        <f t="shared" si="551"/>
        <v>3.4108593749999998</v>
      </c>
      <c r="AN5209">
        <f t="shared" si="552"/>
        <v>34.108593749999997</v>
      </c>
      <c r="AO5209">
        <f t="shared" si="553"/>
        <v>3.4108593749999999E-2</v>
      </c>
      <c r="AP5209">
        <f t="shared" si="554"/>
        <v>0.6</v>
      </c>
      <c r="AQ5209">
        <f>VLOOKUP(M5209,spp!A:H,8,FALSE)</f>
        <v>3.8</v>
      </c>
      <c r="AR5209" t="str">
        <f>VLOOKUP(M5209,spp!A:K,10,FALSE)</f>
        <v>Planctívoro</v>
      </c>
      <c r="AS5209" t="str">
        <f>VLOOKUP(M5209,spp!A:L,12,FALSE)</f>
        <v>LC</v>
      </c>
    </row>
    <row r="5210" spans="1:45" x14ac:dyDescent="0.3">
      <c r="A5210">
        <v>49</v>
      </c>
      <c r="B5210" s="2" t="s">
        <v>1176</v>
      </c>
      <c r="C5210" s="2" t="s">
        <v>1177</v>
      </c>
      <c r="D5210" s="2" t="s">
        <v>1186</v>
      </c>
      <c r="E5210" s="2" t="s">
        <v>1432</v>
      </c>
      <c r="F5210">
        <v>4</v>
      </c>
      <c r="G5210" s="1">
        <v>41696</v>
      </c>
      <c r="H5210" s="61">
        <v>2014</v>
      </c>
      <c r="I5210" s="5" t="s">
        <v>1433</v>
      </c>
      <c r="J5210" s="1">
        <v>41675</v>
      </c>
      <c r="K5210" s="66">
        <v>9</v>
      </c>
      <c r="L5210" t="str">
        <f t="shared" si="549"/>
        <v>Profundo</v>
      </c>
      <c r="M5210" s="2" t="s">
        <v>1042</v>
      </c>
      <c r="N5210" t="str">
        <f>VLOOKUP(M5210,[2]spp!A:B,2,FALSE)</f>
        <v>Bodianus diplotaenia</v>
      </c>
      <c r="O5210">
        <f t="shared" si="548"/>
        <v>2</v>
      </c>
      <c r="T5210">
        <v>2</v>
      </c>
      <c r="AJ5210">
        <f>VLOOKUP(M5210,spp!A:C,3,FALSE)</f>
        <v>2.01E-2</v>
      </c>
      <c r="AK5210">
        <f>VLOOKUP(M5210,spp!A:D,4,FALSE)</f>
        <v>2</v>
      </c>
      <c r="AL5210">
        <f t="shared" si="550"/>
        <v>25.125</v>
      </c>
      <c r="AM5210">
        <f t="shared" si="551"/>
        <v>0.62812500000000004</v>
      </c>
      <c r="AN5210">
        <f t="shared" si="552"/>
        <v>6.28125</v>
      </c>
      <c r="AO5210">
        <f t="shared" si="553"/>
        <v>6.2812500000000004E-3</v>
      </c>
      <c r="AP5210">
        <f t="shared" si="554"/>
        <v>0.04</v>
      </c>
      <c r="AQ5210">
        <f>VLOOKUP(M5210,spp!A:H,8,FALSE)</f>
        <v>3.4</v>
      </c>
      <c r="AR5210" t="str">
        <f>VLOOKUP(M5210,spp!A:K,10,FALSE)</f>
        <v>Depredador</v>
      </c>
      <c r="AS5210" t="str">
        <f>VLOOKUP(M5210,spp!A:L,12,FALSE)</f>
        <v>LC</v>
      </c>
    </row>
    <row r="5211" spans="1:45" x14ac:dyDescent="0.3">
      <c r="A5211">
        <v>49</v>
      </c>
      <c r="B5211" s="2" t="s">
        <v>1176</v>
      </c>
      <c r="C5211" s="2" t="s">
        <v>1177</v>
      </c>
      <c r="D5211" s="2" t="s">
        <v>1186</v>
      </c>
      <c r="E5211" s="2" t="s">
        <v>1432</v>
      </c>
      <c r="F5211">
        <v>4</v>
      </c>
      <c r="G5211" s="1">
        <v>41696</v>
      </c>
      <c r="H5211" s="61">
        <v>2014</v>
      </c>
      <c r="I5211" s="5" t="s">
        <v>1433</v>
      </c>
      <c r="J5211" s="1">
        <v>41675</v>
      </c>
      <c r="K5211" s="66">
        <v>9</v>
      </c>
      <c r="L5211" t="str">
        <f t="shared" si="549"/>
        <v>Profundo</v>
      </c>
      <c r="M5211" s="2" t="s">
        <v>1029</v>
      </c>
      <c r="N5211" t="str">
        <f>VLOOKUP(M5211,[2]spp!A:B,2,FALSE)</f>
        <v>Cirrhitus rivulatus</v>
      </c>
      <c r="O5211">
        <f t="shared" si="548"/>
        <v>1</v>
      </c>
      <c r="T5211">
        <v>1</v>
      </c>
      <c r="AJ5211">
        <f>VLOOKUP(M5211,spp!A:C,3,FALSE)</f>
        <v>2.76E-2</v>
      </c>
      <c r="AK5211">
        <f>VLOOKUP(M5211,spp!A:D,4,FALSE)</f>
        <v>3</v>
      </c>
      <c r="AL5211">
        <f t="shared" si="550"/>
        <v>431.25</v>
      </c>
      <c r="AM5211">
        <f t="shared" si="551"/>
        <v>10.78125</v>
      </c>
      <c r="AN5211">
        <f t="shared" si="552"/>
        <v>107.8125</v>
      </c>
      <c r="AO5211">
        <f t="shared" si="553"/>
        <v>0.10781250000000001</v>
      </c>
      <c r="AP5211">
        <f t="shared" si="554"/>
        <v>0.02</v>
      </c>
      <c r="AQ5211">
        <f>VLOOKUP(M5211,spp!A:H,8,FALSE)</f>
        <v>4</v>
      </c>
      <c r="AR5211" t="str">
        <f>VLOOKUP(M5211,spp!A:K,10,FALSE)</f>
        <v>Depredador Tope</v>
      </c>
      <c r="AS5211" t="str">
        <f>VLOOKUP(M5211,spp!A:L,12,FALSE)</f>
        <v>LC</v>
      </c>
    </row>
    <row r="5212" spans="1:45" x14ac:dyDescent="0.3">
      <c r="A5212">
        <v>49</v>
      </c>
      <c r="B5212" s="2" t="s">
        <v>1176</v>
      </c>
      <c r="C5212" s="2" t="s">
        <v>1177</v>
      </c>
      <c r="D5212" s="2" t="s">
        <v>1186</v>
      </c>
      <c r="E5212" s="2" t="s">
        <v>1432</v>
      </c>
      <c r="F5212">
        <v>4</v>
      </c>
      <c r="G5212" s="1">
        <v>41696</v>
      </c>
      <c r="H5212" s="61">
        <v>2014</v>
      </c>
      <c r="I5212" s="5" t="s">
        <v>1433</v>
      </c>
      <c r="J5212" s="1">
        <v>41675</v>
      </c>
      <c r="K5212" s="66">
        <v>9</v>
      </c>
      <c r="L5212" t="str">
        <f t="shared" si="549"/>
        <v>Profundo</v>
      </c>
      <c r="M5212" s="2" t="s">
        <v>1081</v>
      </c>
      <c r="N5212" t="str">
        <f>VLOOKUP(M5212,[2]spp!A:B,2,FALSE)</f>
        <v>Triaenodon obesus</v>
      </c>
      <c r="O5212">
        <f t="shared" ref="O5212:O5275" si="555">+SUM(P5212:AF5212)</f>
        <v>2</v>
      </c>
      <c r="AB5212">
        <v>2</v>
      </c>
      <c r="AJ5212">
        <f>VLOOKUP(M5212,spp!A:C,3,FALSE)</f>
        <v>1.5E-3</v>
      </c>
      <c r="AK5212">
        <f>VLOOKUP(M5212,spp!A:D,4,FALSE)</f>
        <v>3</v>
      </c>
      <c r="AL5212">
        <f t="shared" si="550"/>
        <v>4271.484375</v>
      </c>
      <c r="AM5212">
        <f t="shared" si="551"/>
        <v>106.787109375</v>
      </c>
      <c r="AN5212">
        <f t="shared" si="552"/>
        <v>1067.87109375</v>
      </c>
      <c r="AO5212">
        <f t="shared" si="553"/>
        <v>1.06787109375</v>
      </c>
      <c r="AP5212">
        <f t="shared" si="554"/>
        <v>0.04</v>
      </c>
      <c r="AQ5212">
        <f>VLOOKUP(M5212,spp!A:H,8,FALSE)</f>
        <v>4.2</v>
      </c>
      <c r="AR5212" t="str">
        <f>VLOOKUP(M5212,spp!A:K,10,FALSE)</f>
        <v>Depredador Tope</v>
      </c>
      <c r="AS5212" t="str">
        <f>VLOOKUP(M5212,spp!A:L,12,FALSE)</f>
        <v>NT</v>
      </c>
    </row>
    <row r="5213" spans="1:45" x14ac:dyDescent="0.3">
      <c r="A5213">
        <v>49</v>
      </c>
      <c r="B5213" s="2" t="s">
        <v>1176</v>
      </c>
      <c r="C5213" s="2" t="s">
        <v>1177</v>
      </c>
      <c r="D5213" s="2" t="s">
        <v>1186</v>
      </c>
      <c r="E5213" s="2" t="s">
        <v>1432</v>
      </c>
      <c r="F5213">
        <v>4</v>
      </c>
      <c r="G5213" s="1">
        <v>41696</v>
      </c>
      <c r="H5213" s="61">
        <v>2014</v>
      </c>
      <c r="I5213" s="5" t="s">
        <v>1433</v>
      </c>
      <c r="J5213" s="1">
        <v>41675</v>
      </c>
      <c r="K5213" s="66">
        <v>9</v>
      </c>
      <c r="L5213" t="str">
        <f t="shared" si="549"/>
        <v>Profundo</v>
      </c>
      <c r="M5213" s="2" t="s">
        <v>1197</v>
      </c>
      <c r="N5213" t="str">
        <f>VLOOKUP(M5213,[2]spp!A:B,2,FALSE)</f>
        <v>Rypticus bicolor</v>
      </c>
      <c r="O5213">
        <f t="shared" si="555"/>
        <v>1</v>
      </c>
      <c r="S5213">
        <v>1</v>
      </c>
      <c r="AJ5213">
        <f>VLOOKUP(M5213,spp!A:C,3,FALSE)</f>
        <v>1.52E-2</v>
      </c>
      <c r="AK5213">
        <f>VLOOKUP(M5213,spp!A:D,4,FALSE)</f>
        <v>3.0063</v>
      </c>
      <c r="AL5213">
        <f t="shared" si="550"/>
        <v>82.944744501933641</v>
      </c>
      <c r="AM5213">
        <f t="shared" si="551"/>
        <v>2.0736186125483411</v>
      </c>
      <c r="AN5213">
        <f t="shared" si="552"/>
        <v>20.73618612548341</v>
      </c>
      <c r="AO5213">
        <f t="shared" si="553"/>
        <v>2.0736186125483412E-2</v>
      </c>
      <c r="AP5213">
        <f t="shared" si="554"/>
        <v>0.02</v>
      </c>
      <c r="AQ5213">
        <f>VLOOKUP(M5213,spp!A:H,8,FALSE)</f>
        <v>4</v>
      </c>
      <c r="AR5213" t="str">
        <f>VLOOKUP(M5213,spp!A:K,10,FALSE)</f>
        <v>Depredador Tope</v>
      </c>
      <c r="AS5213" t="str">
        <f>VLOOKUP(M5213,spp!A:L,12,FALSE)</f>
        <v>LC</v>
      </c>
    </row>
    <row r="5214" spans="1:45" x14ac:dyDescent="0.3">
      <c r="A5214">
        <v>49</v>
      </c>
      <c r="B5214" s="2" t="s">
        <v>1176</v>
      </c>
      <c r="C5214" s="2" t="s">
        <v>1177</v>
      </c>
      <c r="D5214" s="2" t="s">
        <v>1186</v>
      </c>
      <c r="E5214" s="2" t="s">
        <v>1432</v>
      </c>
      <c r="F5214">
        <v>4</v>
      </c>
      <c r="G5214" s="1">
        <v>41696</v>
      </c>
      <c r="H5214" s="61">
        <v>2014</v>
      </c>
      <c r="I5214" s="5" t="s">
        <v>1433</v>
      </c>
      <c r="J5214" s="1">
        <v>41675</v>
      </c>
      <c r="K5214" s="66">
        <v>9</v>
      </c>
      <c r="L5214" t="str">
        <f t="shared" si="549"/>
        <v>Profundo</v>
      </c>
      <c r="M5214" s="2" t="s">
        <v>1047</v>
      </c>
      <c r="N5214" t="str">
        <f>VLOOKUP(M5214,[2]spp!A:B,2,FALSE)</f>
        <v>Scarus rubroviolaceus</v>
      </c>
      <c r="O5214">
        <f t="shared" si="555"/>
        <v>1</v>
      </c>
      <c r="U5214">
        <v>1</v>
      </c>
      <c r="AJ5214">
        <f>VLOOKUP(M5214,spp!A:C,3,FALSE)</f>
        <v>1</v>
      </c>
      <c r="AK5214">
        <f>VLOOKUP(M5214,spp!A:D,4,FALSE)</f>
        <v>3.109</v>
      </c>
      <c r="AL5214">
        <f t="shared" si="550"/>
        <v>63169.516074034844</v>
      </c>
      <c r="AM5214">
        <f t="shared" si="551"/>
        <v>1579.2379018508711</v>
      </c>
      <c r="AN5214">
        <f t="shared" si="552"/>
        <v>15792.379018508711</v>
      </c>
      <c r="AO5214">
        <f t="shared" si="553"/>
        <v>15.792379018508711</v>
      </c>
      <c r="AP5214">
        <f t="shared" si="554"/>
        <v>0.02</v>
      </c>
      <c r="AQ5214">
        <f>VLOOKUP(M5214,spp!A:H,8,FALSE)</f>
        <v>2</v>
      </c>
      <c r="AR5214" t="str">
        <f>VLOOKUP(M5214,spp!A:K,10,FALSE)</f>
        <v>Herbívoro</v>
      </c>
      <c r="AS5214" t="str">
        <f>VLOOKUP(M5214,spp!A:L,12,FALSE)</f>
        <v>LC</v>
      </c>
    </row>
    <row r="5215" spans="1:45" x14ac:dyDescent="0.3">
      <c r="A5215">
        <v>49</v>
      </c>
      <c r="B5215" s="2" t="s">
        <v>1176</v>
      </c>
      <c r="C5215" s="2" t="s">
        <v>1177</v>
      </c>
      <c r="D5215" s="2" t="s">
        <v>1186</v>
      </c>
      <c r="E5215" s="2" t="s">
        <v>1432</v>
      </c>
      <c r="F5215">
        <v>4</v>
      </c>
      <c r="G5215" s="1">
        <v>41696</v>
      </c>
      <c r="H5215" s="61">
        <v>2014</v>
      </c>
      <c r="I5215" s="5" t="s">
        <v>1433</v>
      </c>
      <c r="J5215" s="1">
        <v>41675</v>
      </c>
      <c r="K5215" s="66">
        <v>9</v>
      </c>
      <c r="L5215" t="str">
        <f t="shared" si="549"/>
        <v>Profundo</v>
      </c>
      <c r="M5215" s="2" t="s">
        <v>1194</v>
      </c>
      <c r="N5215" t="str">
        <f>VLOOKUP(M5215,[2]spp!A:B,2,FALSE)</f>
        <v>Stegastes arcifrons</v>
      </c>
      <c r="O5215">
        <f t="shared" si="555"/>
        <v>10</v>
      </c>
      <c r="Q5215">
        <v>10</v>
      </c>
      <c r="AJ5215">
        <f>VLOOKUP(M5215,spp!A:C,3,FALSE)</f>
        <v>3.49E-2</v>
      </c>
      <c r="AK5215">
        <f>VLOOKUP(M5215,spp!A:D,4,FALSE)</f>
        <v>2</v>
      </c>
      <c r="AL5215">
        <f t="shared" si="550"/>
        <v>19.631250000000001</v>
      </c>
      <c r="AM5215">
        <f t="shared" si="551"/>
        <v>0.49078125000000006</v>
      </c>
      <c r="AN5215">
        <f t="shared" si="552"/>
        <v>4.9078125000000004</v>
      </c>
      <c r="AO5215">
        <f t="shared" si="553"/>
        <v>4.9078125000000007E-3</v>
      </c>
      <c r="AP5215">
        <f t="shared" si="554"/>
        <v>0.2</v>
      </c>
      <c r="AQ5215">
        <f>VLOOKUP(M5215,spp!A:H,8,FALSE)</f>
        <v>2.97</v>
      </c>
      <c r="AR5215" t="str">
        <f>VLOOKUP(M5215,spp!A:K,10,FALSE)</f>
        <v>Herbívoro</v>
      </c>
      <c r="AS5215" t="str">
        <f>VLOOKUP(M5215,spp!A:L,12,FALSE)</f>
        <v>LC</v>
      </c>
    </row>
    <row r="5216" spans="1:45" x14ac:dyDescent="0.3">
      <c r="A5216">
        <v>49</v>
      </c>
      <c r="B5216" s="2" t="s">
        <v>1176</v>
      </c>
      <c r="C5216" s="2" t="s">
        <v>1177</v>
      </c>
      <c r="D5216" s="2" t="s">
        <v>1186</v>
      </c>
      <c r="E5216" s="2" t="s">
        <v>1432</v>
      </c>
      <c r="F5216">
        <v>4</v>
      </c>
      <c r="G5216" s="1">
        <v>41696</v>
      </c>
      <c r="H5216" s="61">
        <v>2014</v>
      </c>
      <c r="I5216" s="5" t="s">
        <v>1433</v>
      </c>
      <c r="J5216" s="1">
        <v>41675</v>
      </c>
      <c r="K5216" s="66">
        <v>9</v>
      </c>
      <c r="L5216" t="str">
        <f t="shared" si="549"/>
        <v>Profundo</v>
      </c>
      <c r="M5216" s="2" t="s">
        <v>1195</v>
      </c>
      <c r="N5216" t="str">
        <f>VLOOKUP(M5216,[2]spp!A:B,2,FALSE)</f>
        <v>Melichthys niger</v>
      </c>
      <c r="O5216">
        <f t="shared" si="555"/>
        <v>15</v>
      </c>
      <c r="T5216">
        <v>15</v>
      </c>
      <c r="AJ5216">
        <f>VLOOKUP(M5216,spp!A:C,3,FALSE)</f>
        <v>5</v>
      </c>
      <c r="AK5216">
        <f>VLOOKUP(M5216,spp!A:D,4,FALSE)</f>
        <v>3</v>
      </c>
      <c r="AL5216">
        <f t="shared" si="550"/>
        <v>1171875</v>
      </c>
      <c r="AM5216">
        <f t="shared" si="551"/>
        <v>29296.875</v>
      </c>
      <c r="AN5216">
        <f t="shared" si="552"/>
        <v>292968.75</v>
      </c>
      <c r="AO5216">
        <f t="shared" si="553"/>
        <v>292.96875</v>
      </c>
      <c r="AP5216">
        <f t="shared" si="554"/>
        <v>0.3</v>
      </c>
      <c r="AQ5216">
        <f>VLOOKUP(M5216,spp!A:H,8,FALSE)</f>
        <v>2.4</v>
      </c>
      <c r="AR5216" t="str">
        <f>VLOOKUP(M5216,spp!A:K,10,FALSE)</f>
        <v>Herbívoro</v>
      </c>
      <c r="AS5216" t="str">
        <f>VLOOKUP(M5216,spp!A:L,12,FALSE)</f>
        <v>NE</v>
      </c>
    </row>
    <row r="5217" spans="1:45" x14ac:dyDescent="0.3">
      <c r="A5217">
        <v>49</v>
      </c>
      <c r="B5217" s="2" t="s">
        <v>1176</v>
      </c>
      <c r="C5217" s="2" t="s">
        <v>1177</v>
      </c>
      <c r="D5217" s="2" t="s">
        <v>1186</v>
      </c>
      <c r="E5217" s="2" t="s">
        <v>1432</v>
      </c>
      <c r="F5217">
        <v>4</v>
      </c>
      <c r="G5217" s="1">
        <v>41696</v>
      </c>
      <c r="H5217" s="61">
        <v>2014</v>
      </c>
      <c r="I5217" s="5" t="s">
        <v>1433</v>
      </c>
      <c r="J5217" s="1">
        <v>41675</v>
      </c>
      <c r="K5217" s="66">
        <v>9</v>
      </c>
      <c r="L5217" t="str">
        <f t="shared" si="549"/>
        <v>Profundo</v>
      </c>
      <c r="M5217" s="2" t="s">
        <v>1022</v>
      </c>
      <c r="N5217" t="str">
        <f>VLOOKUP(M5217,[2]spp!A:B,2,FALSE)</f>
        <v>Epinephelus labriformis</v>
      </c>
      <c r="O5217">
        <f t="shared" si="555"/>
        <v>2</v>
      </c>
      <c r="T5217">
        <v>2</v>
      </c>
      <c r="AJ5217">
        <f>VLOOKUP(M5217,spp!A:C,3,FALSE)</f>
        <v>3</v>
      </c>
      <c r="AK5217">
        <f>VLOOKUP(M5217,spp!A:D,4,FALSE)</f>
        <v>2.9</v>
      </c>
      <c r="AL5217">
        <f t="shared" si="550"/>
        <v>67948.093469783897</v>
      </c>
      <c r="AM5217">
        <f t="shared" si="551"/>
        <v>1698.7023367445975</v>
      </c>
      <c r="AN5217">
        <f t="shared" si="552"/>
        <v>16987.023367445974</v>
      </c>
      <c r="AO5217">
        <f t="shared" si="553"/>
        <v>16.987023367445975</v>
      </c>
      <c r="AP5217">
        <f t="shared" si="554"/>
        <v>0.04</v>
      </c>
      <c r="AQ5217">
        <f>VLOOKUP(M5217,spp!A:H,8,FALSE)</f>
        <v>4</v>
      </c>
      <c r="AR5217" t="str">
        <f>VLOOKUP(M5217,spp!A:K,10,FALSE)</f>
        <v>Depredador Tope</v>
      </c>
      <c r="AS5217" t="str">
        <f>VLOOKUP(M5217,spp!A:L,12,FALSE)</f>
        <v>LC</v>
      </c>
    </row>
    <row r="5218" spans="1:45" x14ac:dyDescent="0.3">
      <c r="A5218">
        <v>51</v>
      </c>
      <c r="B5218" s="2" t="s">
        <v>1176</v>
      </c>
      <c r="C5218" s="2" t="s">
        <v>1177</v>
      </c>
      <c r="D5218" s="2" t="s">
        <v>1438</v>
      </c>
      <c r="E5218" s="2" t="s">
        <v>1432</v>
      </c>
      <c r="F5218">
        <v>1</v>
      </c>
      <c r="G5218" s="1">
        <v>41696</v>
      </c>
      <c r="H5218" s="61">
        <v>2014</v>
      </c>
      <c r="I5218" s="5" t="s">
        <v>1433</v>
      </c>
      <c r="J5218" s="1">
        <v>41675</v>
      </c>
      <c r="K5218" s="66">
        <v>7</v>
      </c>
      <c r="L5218" t="str">
        <f t="shared" si="549"/>
        <v>Profundo</v>
      </c>
      <c r="M5218" s="2" t="s">
        <v>1026</v>
      </c>
      <c r="N5218" t="str">
        <f>VLOOKUP(M5218,[2]spp!A:B,2,FALSE)</f>
        <v>Microspathodon dorsalis</v>
      </c>
      <c r="O5218">
        <f t="shared" si="555"/>
        <v>2</v>
      </c>
      <c r="T5218">
        <v>2</v>
      </c>
      <c r="AJ5218">
        <f>VLOOKUP(M5218,spp!A:C,3,FALSE)</f>
        <v>2</v>
      </c>
      <c r="AK5218">
        <f>VLOOKUP(M5218,spp!A:D,4,FALSE)</f>
        <v>3</v>
      </c>
      <c r="AL5218">
        <f t="shared" si="550"/>
        <v>62500</v>
      </c>
      <c r="AM5218">
        <f t="shared" si="551"/>
        <v>1562.5</v>
      </c>
      <c r="AN5218">
        <f t="shared" si="552"/>
        <v>15625</v>
      </c>
      <c r="AO5218">
        <f t="shared" si="553"/>
        <v>15.625</v>
      </c>
      <c r="AP5218">
        <f t="shared" si="554"/>
        <v>0.04</v>
      </c>
      <c r="AQ5218">
        <f>VLOOKUP(M5218,spp!A:H,8,FALSE)</f>
        <v>2.1</v>
      </c>
      <c r="AR5218" t="str">
        <f>VLOOKUP(M5218,spp!A:K,10,FALSE)</f>
        <v>Herbívoro</v>
      </c>
      <c r="AS5218" t="str">
        <f>VLOOKUP(M5218,spp!A:L,12,FALSE)</f>
        <v>LC</v>
      </c>
    </row>
    <row r="5219" spans="1:45" x14ac:dyDescent="0.3">
      <c r="A5219">
        <v>51</v>
      </c>
      <c r="B5219" s="2" t="s">
        <v>1176</v>
      </c>
      <c r="C5219" s="2" t="s">
        <v>1177</v>
      </c>
      <c r="D5219" s="2" t="s">
        <v>1438</v>
      </c>
      <c r="E5219" s="2" t="s">
        <v>1432</v>
      </c>
      <c r="F5219">
        <v>1</v>
      </c>
      <c r="G5219" s="1">
        <v>41696</v>
      </c>
      <c r="H5219" s="61">
        <v>2014</v>
      </c>
      <c r="I5219" s="5" t="s">
        <v>1433</v>
      </c>
      <c r="J5219" s="1">
        <v>41675</v>
      </c>
      <c r="K5219" s="66">
        <v>7</v>
      </c>
      <c r="L5219" t="str">
        <f t="shared" si="549"/>
        <v>Profundo</v>
      </c>
      <c r="M5219" s="2" t="s">
        <v>1081</v>
      </c>
      <c r="N5219" t="str">
        <f>VLOOKUP(M5219,[2]spp!A:B,2,FALSE)</f>
        <v>Triaenodon obesus</v>
      </c>
      <c r="O5219">
        <f t="shared" si="555"/>
        <v>1</v>
      </c>
      <c r="Z5219">
        <v>1</v>
      </c>
      <c r="AJ5219">
        <f>VLOOKUP(M5219,spp!A:C,3,FALSE)</f>
        <v>1.5E-3</v>
      </c>
      <c r="AK5219">
        <f>VLOOKUP(M5219,spp!A:D,4,FALSE)</f>
        <v>3</v>
      </c>
      <c r="AL5219">
        <f t="shared" si="550"/>
        <v>921.1875</v>
      </c>
      <c r="AM5219">
        <f t="shared" si="551"/>
        <v>23.029687500000001</v>
      </c>
      <c r="AN5219">
        <f t="shared" si="552"/>
        <v>230.296875</v>
      </c>
      <c r="AO5219">
        <f t="shared" si="553"/>
        <v>0.23029687500000001</v>
      </c>
      <c r="AP5219">
        <f t="shared" si="554"/>
        <v>0.02</v>
      </c>
      <c r="AQ5219">
        <f>VLOOKUP(M5219,spp!A:H,8,FALSE)</f>
        <v>4.2</v>
      </c>
      <c r="AR5219" t="str">
        <f>VLOOKUP(M5219,spp!A:K,10,FALSE)</f>
        <v>Depredador Tope</v>
      </c>
      <c r="AS5219" t="str">
        <f>VLOOKUP(M5219,spp!A:L,12,FALSE)</f>
        <v>NT</v>
      </c>
    </row>
    <row r="5220" spans="1:45" x14ac:dyDescent="0.3">
      <c r="A5220">
        <v>51</v>
      </c>
      <c r="B5220" s="2" t="s">
        <v>1176</v>
      </c>
      <c r="C5220" s="2" t="s">
        <v>1177</v>
      </c>
      <c r="D5220" s="2" t="s">
        <v>1438</v>
      </c>
      <c r="E5220" s="2" t="s">
        <v>1432</v>
      </c>
      <c r="F5220">
        <v>1</v>
      </c>
      <c r="G5220" s="1">
        <v>41696</v>
      </c>
      <c r="H5220" s="61">
        <v>2014</v>
      </c>
      <c r="I5220" s="5" t="s">
        <v>1433</v>
      </c>
      <c r="J5220" s="1">
        <v>41675</v>
      </c>
      <c r="K5220" s="66">
        <v>7</v>
      </c>
      <c r="L5220" t="str">
        <f t="shared" si="549"/>
        <v>Profundo</v>
      </c>
      <c r="M5220" s="2" t="s">
        <v>1022</v>
      </c>
      <c r="N5220" t="str">
        <f>VLOOKUP(M5220,[2]spp!A:B,2,FALSE)</f>
        <v>Epinephelus labriformis</v>
      </c>
      <c r="O5220">
        <f t="shared" si="555"/>
        <v>1</v>
      </c>
      <c r="U5220">
        <v>1</v>
      </c>
      <c r="AJ5220">
        <f>VLOOKUP(M5220,spp!A:C,3,FALSE)</f>
        <v>3</v>
      </c>
      <c r="AK5220">
        <f>VLOOKUP(M5220,spp!A:D,4,FALSE)</f>
        <v>2.9</v>
      </c>
      <c r="AL5220">
        <f t="shared" si="550"/>
        <v>90140.213699006563</v>
      </c>
      <c r="AM5220">
        <f t="shared" si="551"/>
        <v>2253.5053424751641</v>
      </c>
      <c r="AN5220">
        <f t="shared" si="552"/>
        <v>22535.053424751641</v>
      </c>
      <c r="AO5220">
        <f t="shared" si="553"/>
        <v>22.535053424751641</v>
      </c>
      <c r="AP5220">
        <f t="shared" si="554"/>
        <v>0.02</v>
      </c>
      <c r="AQ5220">
        <f>VLOOKUP(M5220,spp!A:H,8,FALSE)</f>
        <v>4</v>
      </c>
      <c r="AR5220" t="str">
        <f>VLOOKUP(M5220,spp!A:K,10,FALSE)</f>
        <v>Depredador Tope</v>
      </c>
      <c r="AS5220" t="str">
        <f>VLOOKUP(M5220,spp!A:L,12,FALSE)</f>
        <v>LC</v>
      </c>
    </row>
    <row r="5221" spans="1:45" x14ac:dyDescent="0.3">
      <c r="A5221">
        <v>51</v>
      </c>
      <c r="B5221" s="2" t="s">
        <v>1176</v>
      </c>
      <c r="C5221" s="2" t="s">
        <v>1177</v>
      </c>
      <c r="D5221" s="2" t="s">
        <v>1438</v>
      </c>
      <c r="E5221" s="2" t="s">
        <v>1432</v>
      </c>
      <c r="F5221">
        <v>1</v>
      </c>
      <c r="G5221" s="1">
        <v>41696</v>
      </c>
      <c r="H5221" s="61">
        <v>2014</v>
      </c>
      <c r="I5221" s="5" t="s">
        <v>1433</v>
      </c>
      <c r="J5221" s="1">
        <v>41675</v>
      </c>
      <c r="K5221" s="66">
        <v>7</v>
      </c>
      <c r="L5221" t="str">
        <f t="shared" si="549"/>
        <v>Profundo</v>
      </c>
      <c r="M5221" s="2" t="s">
        <v>1042</v>
      </c>
      <c r="N5221" t="str">
        <f>VLOOKUP(M5221,[2]spp!A:B,2,FALSE)</f>
        <v>Bodianus diplotaenia</v>
      </c>
      <c r="O5221">
        <f t="shared" si="555"/>
        <v>1</v>
      </c>
      <c r="S5221">
        <v>1</v>
      </c>
      <c r="AJ5221">
        <f>VLOOKUP(M5221,spp!A:C,3,FALSE)</f>
        <v>2.01E-2</v>
      </c>
      <c r="AK5221">
        <f>VLOOKUP(M5221,spp!A:D,4,FALSE)</f>
        <v>2</v>
      </c>
      <c r="AL5221">
        <f t="shared" si="550"/>
        <v>6.1556249999999997</v>
      </c>
      <c r="AM5221">
        <f t="shared" si="551"/>
        <v>0.153890625</v>
      </c>
      <c r="AN5221">
        <f t="shared" si="552"/>
        <v>1.5389062500000001</v>
      </c>
      <c r="AO5221">
        <f t="shared" si="553"/>
        <v>1.5389062500000001E-3</v>
      </c>
      <c r="AP5221">
        <f t="shared" si="554"/>
        <v>0.02</v>
      </c>
      <c r="AQ5221">
        <f>VLOOKUP(M5221,spp!A:H,8,FALSE)</f>
        <v>3.4</v>
      </c>
      <c r="AR5221" t="str">
        <f>VLOOKUP(M5221,spp!A:K,10,FALSE)</f>
        <v>Depredador</v>
      </c>
      <c r="AS5221" t="str">
        <f>VLOOKUP(M5221,spp!A:L,12,FALSE)</f>
        <v>LC</v>
      </c>
    </row>
    <row r="5222" spans="1:45" x14ac:dyDescent="0.3">
      <c r="A5222">
        <v>51</v>
      </c>
      <c r="B5222" s="2" t="s">
        <v>1176</v>
      </c>
      <c r="C5222" s="2" t="s">
        <v>1177</v>
      </c>
      <c r="D5222" s="2" t="s">
        <v>1438</v>
      </c>
      <c r="E5222" s="2" t="s">
        <v>1432</v>
      </c>
      <c r="F5222">
        <v>1</v>
      </c>
      <c r="G5222" s="1">
        <v>41696</v>
      </c>
      <c r="H5222" s="61">
        <v>2014</v>
      </c>
      <c r="I5222" s="5" t="s">
        <v>1433</v>
      </c>
      <c r="J5222" s="1">
        <v>41675</v>
      </c>
      <c r="K5222" s="66">
        <v>7</v>
      </c>
      <c r="L5222" t="str">
        <f t="shared" ref="L5222:L5285" si="556">IF(K5222&gt;6,"Profundo","Somero")</f>
        <v>Profundo</v>
      </c>
      <c r="M5222" s="2" t="s">
        <v>1078</v>
      </c>
      <c r="N5222" t="str">
        <f>VLOOKUP(M5222,[2]spp!A:B,2,FALSE)</f>
        <v>Lutjanus viridis</v>
      </c>
      <c r="O5222">
        <f t="shared" si="555"/>
        <v>3</v>
      </c>
      <c r="T5222">
        <v>3</v>
      </c>
      <c r="AJ5222">
        <f>VLOOKUP(M5222,spp!A:C,3,FALSE)</f>
        <v>1.67E-2</v>
      </c>
      <c r="AK5222">
        <f>VLOOKUP(M5222,spp!A:D,4,FALSE)</f>
        <v>2</v>
      </c>
      <c r="AL5222">
        <f t="shared" si="550"/>
        <v>31.3125</v>
      </c>
      <c r="AM5222">
        <f t="shared" si="551"/>
        <v>0.78281250000000002</v>
      </c>
      <c r="AN5222">
        <f t="shared" si="552"/>
        <v>7.828125</v>
      </c>
      <c r="AO5222">
        <f t="shared" si="553"/>
        <v>7.828125E-3</v>
      </c>
      <c r="AP5222">
        <f t="shared" si="554"/>
        <v>0.06</v>
      </c>
      <c r="AQ5222">
        <f>VLOOKUP(M5222,spp!A:H,8,FALSE)</f>
        <v>4.2</v>
      </c>
      <c r="AR5222" t="str">
        <f>VLOOKUP(M5222,spp!A:K,10,FALSE)</f>
        <v>Depredador Tope</v>
      </c>
      <c r="AS5222" t="str">
        <f>VLOOKUP(M5222,spp!A:L,12,FALSE)</f>
        <v>LC</v>
      </c>
    </row>
    <row r="5223" spans="1:45" x14ac:dyDescent="0.3">
      <c r="A5223">
        <v>51</v>
      </c>
      <c r="B5223" s="2" t="s">
        <v>1176</v>
      </c>
      <c r="C5223" s="2" t="s">
        <v>1177</v>
      </c>
      <c r="D5223" s="2" t="s">
        <v>1438</v>
      </c>
      <c r="E5223" s="2" t="s">
        <v>1432</v>
      </c>
      <c r="F5223">
        <v>1</v>
      </c>
      <c r="G5223" s="1">
        <v>41696</v>
      </c>
      <c r="H5223" s="61">
        <v>2014</v>
      </c>
      <c r="I5223" s="5" t="s">
        <v>1433</v>
      </c>
      <c r="J5223" s="1">
        <v>41675</v>
      </c>
      <c r="K5223" s="66">
        <v>7</v>
      </c>
      <c r="L5223" t="str">
        <f t="shared" si="556"/>
        <v>Profundo</v>
      </c>
      <c r="M5223" s="2" t="s">
        <v>1037</v>
      </c>
      <c r="N5223" t="str">
        <f>VLOOKUP(M5223,[2]spp!A:B,2,FALSE)</f>
        <v>Prionurus laticlavius</v>
      </c>
      <c r="O5223">
        <f t="shared" si="555"/>
        <v>80</v>
      </c>
      <c r="T5223">
        <v>80</v>
      </c>
      <c r="AJ5223" t="str">
        <f>VLOOKUP(M5223,spp!A:C,3,FALSE)</f>
        <v>0.19800000000000001</v>
      </c>
      <c r="AK5223">
        <f>VLOOKUP(M5223,spp!A:D,4,FALSE)</f>
        <v>2.504</v>
      </c>
      <c r="AL5223">
        <f t="shared" ref="AL5223:AL5286" si="557">((AJ5223*$P$2^AK5223)*P5223)+((AJ5223*$Q$2^AK5223)*Q5223)+((AJ5223*$R$2^AK5223)*R5223)+((AJ5223*$S$2^AK5223)*S5223)+((AJ5223*$T$2^AK5223)*T5223)+((AJ5223*$U$2^AK5223)*U5223)+((AJ5223*$V$2^AK5223)*V5223)+((AJ5223*$W$2^AK5223)*W5223)+((AJ5223*$X$2^AK5223)*X5223)+((AJ5223*$Y$2^AK5223)*Y5223)+((AJ5223*$Z$2^AK5223)*Z5223)+((AJ5223*$AA$2^AK5223)*AA5223)+((AJ5223*$AB$2^AK5223)*AB5223)+ ((AJ5223*$AC$2^AK5223)*AC5223)+((AJ5223*$AD$2^AK5223)*AD5223)+((AJ5223*$AE$2^AK5223)*AE5223)+((AJ5223*$AF$2^AK5223)*AF5223)+((AJ5223*$AG$2^AK5223)*AG5223)+((AJ5223*$AH$2^AK5223)*AH5223)</f>
        <v>50141.458099619405</v>
      </c>
      <c r="AM5223">
        <f t="shared" ref="AM5223:AM5286" si="558">AL5223/40</f>
        <v>1253.5364524904851</v>
      </c>
      <c r="AN5223">
        <f t="shared" ref="AN5223:AN5286" si="559">AM5223*10</f>
        <v>12535.364524904851</v>
      </c>
      <c r="AO5223">
        <f t="shared" ref="AO5223:AO5286" si="560">AN5223/1000</f>
        <v>12.535364524904852</v>
      </c>
      <c r="AP5223">
        <f t="shared" ref="AP5223:AP5286" si="561">O5223/$C$1</f>
        <v>1.6</v>
      </c>
      <c r="AQ5223">
        <f>VLOOKUP(M5223,spp!A:H,8,FALSE)</f>
        <v>2.7</v>
      </c>
      <c r="AR5223" t="str">
        <f>VLOOKUP(M5223,spp!A:K,10,FALSE)</f>
        <v>Herbívoro</v>
      </c>
      <c r="AS5223" t="str">
        <f>VLOOKUP(M5223,spp!A:L,12,FALSE)</f>
        <v>LC</v>
      </c>
    </row>
    <row r="5224" spans="1:45" x14ac:dyDescent="0.3">
      <c r="A5224">
        <v>51</v>
      </c>
      <c r="B5224" s="2" t="s">
        <v>1176</v>
      </c>
      <c r="C5224" s="2" t="s">
        <v>1177</v>
      </c>
      <c r="D5224" s="2" t="s">
        <v>1438</v>
      </c>
      <c r="E5224" s="2" t="s">
        <v>1432</v>
      </c>
      <c r="F5224">
        <v>1</v>
      </c>
      <c r="G5224" s="1">
        <v>41696</v>
      </c>
      <c r="H5224" s="61">
        <v>2014</v>
      </c>
      <c r="I5224" s="5" t="s">
        <v>1433</v>
      </c>
      <c r="J5224" s="1">
        <v>41675</v>
      </c>
      <c r="K5224" s="66">
        <v>7</v>
      </c>
      <c r="L5224" t="str">
        <f t="shared" si="556"/>
        <v>Profundo</v>
      </c>
      <c r="M5224" s="2" t="s">
        <v>1071</v>
      </c>
      <c r="N5224" t="str">
        <f>VLOOKUP(M5224,[2]spp!A:B,2,FALSE)</f>
        <v>Anisotremus interruptus</v>
      </c>
      <c r="O5224">
        <f t="shared" si="555"/>
        <v>1</v>
      </c>
      <c r="V5224">
        <v>1</v>
      </c>
      <c r="AJ5224">
        <f>VLOOKUP(M5224,spp!A:C,3,FALSE)</f>
        <v>5</v>
      </c>
      <c r="AK5224">
        <f>VLOOKUP(M5224,spp!A:D,4,FALSE)</f>
        <v>2.91</v>
      </c>
      <c r="AL5224">
        <f t="shared" si="557"/>
        <v>323458.38917061081</v>
      </c>
      <c r="AM5224">
        <f t="shared" si="558"/>
        <v>8086.4597292652707</v>
      </c>
      <c r="AN5224">
        <f t="shared" si="559"/>
        <v>80864.597292652703</v>
      </c>
      <c r="AO5224">
        <f t="shared" si="560"/>
        <v>80.864597292652704</v>
      </c>
      <c r="AP5224">
        <f t="shared" si="561"/>
        <v>0.02</v>
      </c>
      <c r="AQ5224">
        <f>VLOOKUP(M5224,spp!A:H,8,FALSE)</f>
        <v>3.5</v>
      </c>
      <c r="AR5224" t="str">
        <f>VLOOKUP(M5224,spp!A:K,10,FALSE)</f>
        <v>Depredador</v>
      </c>
      <c r="AS5224" t="str">
        <f>VLOOKUP(M5224,spp!A:L,12,FALSE)</f>
        <v>LC</v>
      </c>
    </row>
    <row r="5225" spans="1:45" x14ac:dyDescent="0.3">
      <c r="A5225">
        <v>51</v>
      </c>
      <c r="B5225" s="2" t="s">
        <v>1176</v>
      </c>
      <c r="C5225" s="2" t="s">
        <v>1177</v>
      </c>
      <c r="D5225" s="2" t="s">
        <v>1438</v>
      </c>
      <c r="E5225" s="2" t="s">
        <v>1432</v>
      </c>
      <c r="F5225">
        <v>1</v>
      </c>
      <c r="G5225" s="1">
        <v>41696</v>
      </c>
      <c r="H5225" s="61">
        <v>2014</v>
      </c>
      <c r="I5225" s="5" t="s">
        <v>1433</v>
      </c>
      <c r="J5225" s="1">
        <v>41675</v>
      </c>
      <c r="K5225" s="66">
        <v>7</v>
      </c>
      <c r="L5225" t="str">
        <f t="shared" si="556"/>
        <v>Profundo</v>
      </c>
      <c r="M5225" s="2" t="s">
        <v>1066</v>
      </c>
      <c r="N5225" t="str">
        <f>VLOOKUP(M5225,[2]spp!A:B,2,FALSE)</f>
        <v>Caranx melampygus</v>
      </c>
      <c r="O5225">
        <f t="shared" si="555"/>
        <v>3</v>
      </c>
      <c r="U5225">
        <v>3</v>
      </c>
      <c r="AJ5225">
        <f>VLOOKUP(M5225,spp!A:C,3,FALSE)</f>
        <v>2</v>
      </c>
      <c r="AK5225">
        <f>VLOOKUP(M5225,spp!A:D,4,FALSE)</f>
        <v>2</v>
      </c>
      <c r="AL5225">
        <f t="shared" si="557"/>
        <v>7350</v>
      </c>
      <c r="AM5225">
        <f t="shared" si="558"/>
        <v>183.75</v>
      </c>
      <c r="AN5225">
        <f t="shared" si="559"/>
        <v>1837.5</v>
      </c>
      <c r="AO5225">
        <f t="shared" si="560"/>
        <v>1.8374999999999999</v>
      </c>
      <c r="AP5225">
        <f t="shared" si="561"/>
        <v>0.06</v>
      </c>
      <c r="AQ5225">
        <f>VLOOKUP(M5225,spp!A:H,8,FALSE)</f>
        <v>4.5</v>
      </c>
      <c r="AR5225" t="str">
        <f>VLOOKUP(M5225,spp!A:K,10,FALSE)</f>
        <v>Depredador Tope</v>
      </c>
      <c r="AS5225" t="str">
        <f>VLOOKUP(M5225,spp!A:L,12,FALSE)</f>
        <v>NE</v>
      </c>
    </row>
    <row r="5226" spans="1:45" x14ac:dyDescent="0.3">
      <c r="A5226">
        <v>51</v>
      </c>
      <c r="B5226" s="2" t="s">
        <v>1176</v>
      </c>
      <c r="C5226" s="2" t="s">
        <v>1177</v>
      </c>
      <c r="D5226" s="2" t="s">
        <v>1438</v>
      </c>
      <c r="E5226" s="2" t="s">
        <v>1432</v>
      </c>
      <c r="F5226">
        <v>1</v>
      </c>
      <c r="G5226" s="1">
        <v>41696</v>
      </c>
      <c r="H5226" s="61">
        <v>2014</v>
      </c>
      <c r="I5226" s="5" t="s">
        <v>1433</v>
      </c>
      <c r="J5226" s="1">
        <v>41675</v>
      </c>
      <c r="K5226" s="66">
        <v>7</v>
      </c>
      <c r="L5226" t="str">
        <f t="shared" si="556"/>
        <v>Profundo</v>
      </c>
      <c r="M5226" s="2" t="s">
        <v>1203</v>
      </c>
      <c r="N5226" t="str">
        <f>VLOOKUP(M5226,[2]spp!A:B,2,FALSE)</f>
        <v>Caranx lugubris</v>
      </c>
      <c r="O5226">
        <f t="shared" si="555"/>
        <v>1</v>
      </c>
      <c r="V5226">
        <v>1</v>
      </c>
      <c r="AJ5226">
        <f>VLOOKUP(M5226,spp!A:C,3,FALSE)</f>
        <v>1</v>
      </c>
      <c r="AK5226">
        <f>VLOOKUP(M5226,spp!A:D,4,FALSE)</f>
        <v>2.9</v>
      </c>
      <c r="AL5226">
        <f t="shared" si="557"/>
        <v>62275.366190752415</v>
      </c>
      <c r="AM5226">
        <f t="shared" si="558"/>
        <v>1556.8841547688103</v>
      </c>
      <c r="AN5226">
        <f t="shared" si="559"/>
        <v>15568.841547688102</v>
      </c>
      <c r="AO5226">
        <f t="shared" si="560"/>
        <v>15.568841547688102</v>
      </c>
      <c r="AP5226">
        <f t="shared" si="561"/>
        <v>0.02</v>
      </c>
      <c r="AQ5226">
        <f>VLOOKUP(M5226,spp!A:H,8,FALSE)</f>
        <v>4.5</v>
      </c>
      <c r="AR5226" t="str">
        <f>VLOOKUP(M5226,spp!A:K,10,FALSE)</f>
        <v>Depredador Tope</v>
      </c>
      <c r="AS5226" t="str">
        <f>VLOOKUP(M5226,spp!A:L,12,FALSE)</f>
        <v>NE</v>
      </c>
    </row>
    <row r="5227" spans="1:45" x14ac:dyDescent="0.3">
      <c r="A5227">
        <v>51</v>
      </c>
      <c r="B5227" s="2" t="s">
        <v>1176</v>
      </c>
      <c r="C5227" s="2" t="s">
        <v>1177</v>
      </c>
      <c r="D5227" s="2" t="s">
        <v>1438</v>
      </c>
      <c r="E5227" s="2" t="s">
        <v>1432</v>
      </c>
      <c r="F5227">
        <v>1</v>
      </c>
      <c r="G5227" s="1">
        <v>41696</v>
      </c>
      <c r="H5227" s="61">
        <v>2014</v>
      </c>
      <c r="I5227" s="5" t="s">
        <v>1433</v>
      </c>
      <c r="J5227" s="1">
        <v>41675</v>
      </c>
      <c r="K5227" s="66">
        <v>7</v>
      </c>
      <c r="L5227" t="str">
        <f t="shared" si="556"/>
        <v>Profundo</v>
      </c>
      <c r="M5227" s="2" t="s">
        <v>1202</v>
      </c>
      <c r="N5227" t="str">
        <f>VLOOKUP(M5227,[2]spp!A:B,2,FALSE)</f>
        <v>Ostracion meleagris</v>
      </c>
      <c r="O5227">
        <f t="shared" si="555"/>
        <v>1</v>
      </c>
      <c r="R5227">
        <v>1</v>
      </c>
      <c r="AJ5227" t="str">
        <f>VLOOKUP(M5227,spp!A:C,3,FALSE)</f>
        <v>0.10100000000000001</v>
      </c>
      <c r="AK5227">
        <f>VLOOKUP(M5227,spp!A:D,4,FALSE)</f>
        <v>2</v>
      </c>
      <c r="AL5227">
        <f t="shared" si="557"/>
        <v>15.781250000000002</v>
      </c>
      <c r="AM5227">
        <f t="shared" si="558"/>
        <v>0.39453125000000006</v>
      </c>
      <c r="AN5227">
        <f t="shared" si="559"/>
        <v>3.9453125000000004</v>
      </c>
      <c r="AO5227">
        <f t="shared" si="560"/>
        <v>3.9453125E-3</v>
      </c>
      <c r="AP5227">
        <f t="shared" si="561"/>
        <v>0.02</v>
      </c>
      <c r="AQ5227">
        <f>VLOOKUP(M5227,spp!A:H,8,FALSE)</f>
        <v>2.9</v>
      </c>
      <c r="AR5227" t="str">
        <f>VLOOKUP(M5227,spp!A:K,10,FALSE)</f>
        <v>Herbívoro</v>
      </c>
      <c r="AS5227" t="str">
        <f>VLOOKUP(M5227,spp!A:L,12,FALSE)</f>
        <v>NE</v>
      </c>
    </row>
    <row r="5228" spans="1:45" x14ac:dyDescent="0.3">
      <c r="A5228">
        <v>51</v>
      </c>
      <c r="B5228" s="2" t="s">
        <v>1176</v>
      </c>
      <c r="C5228" s="2" t="s">
        <v>1177</v>
      </c>
      <c r="D5228" s="2" t="s">
        <v>1438</v>
      </c>
      <c r="E5228" s="2" t="s">
        <v>1432</v>
      </c>
      <c r="F5228">
        <v>1</v>
      </c>
      <c r="G5228" s="1">
        <v>41696</v>
      </c>
      <c r="H5228" s="61">
        <v>2014</v>
      </c>
      <c r="I5228" s="5" t="s">
        <v>1433</v>
      </c>
      <c r="J5228" s="1">
        <v>41675</v>
      </c>
      <c r="K5228" s="66">
        <v>7</v>
      </c>
      <c r="L5228" t="str">
        <f t="shared" si="556"/>
        <v>Profundo</v>
      </c>
      <c r="M5228" s="2" t="s">
        <v>1072</v>
      </c>
      <c r="N5228" t="str">
        <f>VLOOKUP(M5228,[2]spp!A:B,2,FALSE)</f>
        <v>Kyphosus elegans</v>
      </c>
      <c r="O5228">
        <f t="shared" si="555"/>
        <v>1</v>
      </c>
      <c r="T5228">
        <v>1</v>
      </c>
      <c r="AJ5228">
        <f>VLOOKUP(M5228,spp!A:C,3,FALSE)</f>
        <v>2.18E-2</v>
      </c>
      <c r="AK5228">
        <f>VLOOKUP(M5228,spp!A:D,4,FALSE)</f>
        <v>3</v>
      </c>
      <c r="AL5228">
        <f t="shared" si="557"/>
        <v>340.625</v>
      </c>
      <c r="AM5228">
        <f t="shared" si="558"/>
        <v>8.515625</v>
      </c>
      <c r="AN5228">
        <f t="shared" si="559"/>
        <v>85.15625</v>
      </c>
      <c r="AO5228">
        <f t="shared" si="560"/>
        <v>8.5156250000000003E-2</v>
      </c>
      <c r="AP5228">
        <f t="shared" si="561"/>
        <v>0.02</v>
      </c>
      <c r="AQ5228">
        <f>VLOOKUP(M5228,spp!A:H,8,FALSE)</f>
        <v>2.9</v>
      </c>
      <c r="AR5228" t="str">
        <f>VLOOKUP(M5228,spp!A:K,10,FALSE)</f>
        <v>Herbívoro</v>
      </c>
      <c r="AS5228" t="str">
        <f>VLOOKUP(M5228,spp!A:L,12,FALSE)</f>
        <v>LC</v>
      </c>
    </row>
    <row r="5229" spans="1:45" x14ac:dyDescent="0.3">
      <c r="A5229">
        <v>51</v>
      </c>
      <c r="B5229" s="2" t="s">
        <v>1176</v>
      </c>
      <c r="C5229" s="2" t="s">
        <v>1177</v>
      </c>
      <c r="D5229" s="2" t="s">
        <v>1438</v>
      </c>
      <c r="E5229" s="2" t="s">
        <v>1432</v>
      </c>
      <c r="F5229">
        <v>1</v>
      </c>
      <c r="G5229" s="1">
        <v>41696</v>
      </c>
      <c r="H5229" s="61">
        <v>2014</v>
      </c>
      <c r="I5229" s="5" t="s">
        <v>1433</v>
      </c>
      <c r="J5229" s="1">
        <v>41675</v>
      </c>
      <c r="K5229" s="66">
        <v>7</v>
      </c>
      <c r="L5229" t="str">
        <f t="shared" si="556"/>
        <v>Profundo</v>
      </c>
      <c r="M5229" s="2" t="s">
        <v>1064</v>
      </c>
      <c r="N5229" t="str">
        <f>VLOOKUP(M5229,[2]spp!A:B,2,FALSE)</f>
        <v>Zanclus cornutus</v>
      </c>
      <c r="O5229">
        <f t="shared" si="555"/>
        <v>3</v>
      </c>
      <c r="S5229">
        <v>3</v>
      </c>
      <c r="AJ5229">
        <f>VLOOKUP(M5229,spp!A:C,3,FALSE)</f>
        <v>1.47E-2</v>
      </c>
      <c r="AK5229">
        <f>VLOOKUP(M5229,spp!A:D,4,FALSE)</f>
        <v>3</v>
      </c>
      <c r="AL5229">
        <f t="shared" si="557"/>
        <v>236.34843749999999</v>
      </c>
      <c r="AM5229">
        <f t="shared" si="558"/>
        <v>5.9087109374999995</v>
      </c>
      <c r="AN5229">
        <f t="shared" si="559"/>
        <v>59.087109374999997</v>
      </c>
      <c r="AO5229">
        <f t="shared" si="560"/>
        <v>5.9087109374999995E-2</v>
      </c>
      <c r="AP5229">
        <f t="shared" si="561"/>
        <v>0.06</v>
      </c>
      <c r="AQ5229">
        <f>VLOOKUP(M5229,spp!A:H,8,FALSE)</f>
        <v>2.9</v>
      </c>
      <c r="AR5229" t="str">
        <f>VLOOKUP(M5229,spp!A:K,10,FALSE)</f>
        <v>Herbívoro</v>
      </c>
      <c r="AS5229" t="str">
        <f>VLOOKUP(M5229,spp!A:L,12,FALSE)</f>
        <v>NE</v>
      </c>
    </row>
    <row r="5230" spans="1:45" x14ac:dyDescent="0.3">
      <c r="A5230">
        <v>51</v>
      </c>
      <c r="B5230" s="2" t="s">
        <v>1176</v>
      </c>
      <c r="C5230" s="2" t="s">
        <v>1177</v>
      </c>
      <c r="D5230" s="2" t="s">
        <v>1438</v>
      </c>
      <c r="E5230" s="2" t="s">
        <v>1432</v>
      </c>
      <c r="F5230">
        <v>1</v>
      </c>
      <c r="G5230" s="1">
        <v>41696</v>
      </c>
      <c r="H5230" s="61">
        <v>2014</v>
      </c>
      <c r="I5230" s="5" t="s">
        <v>1433</v>
      </c>
      <c r="J5230" s="1">
        <v>41675</v>
      </c>
      <c r="K5230" s="66">
        <v>7</v>
      </c>
      <c r="L5230" t="str">
        <f t="shared" si="556"/>
        <v>Profundo</v>
      </c>
      <c r="M5230" s="2" t="s">
        <v>1068</v>
      </c>
      <c r="N5230" t="str">
        <f>VLOOKUP(M5230,[2]spp!A:B,2,FALSE)</f>
        <v>Myripristis berndti</v>
      </c>
      <c r="O5230">
        <f t="shared" si="555"/>
        <v>2</v>
      </c>
      <c r="S5230">
        <v>2</v>
      </c>
      <c r="AJ5230">
        <f>VLOOKUP(M5230,spp!A:C,3,FALSE)</f>
        <v>2.4E-2</v>
      </c>
      <c r="AK5230">
        <f>VLOOKUP(M5230,spp!A:D,4,FALSE)</f>
        <v>3.02</v>
      </c>
      <c r="AL5230">
        <f t="shared" si="557"/>
        <v>272.40567089786174</v>
      </c>
      <c r="AM5230">
        <f t="shared" si="558"/>
        <v>6.8101417724465438</v>
      </c>
      <c r="AN5230">
        <f t="shared" si="559"/>
        <v>68.101417724465435</v>
      </c>
      <c r="AO5230">
        <f t="shared" si="560"/>
        <v>6.810141772446543E-2</v>
      </c>
      <c r="AP5230">
        <f t="shared" si="561"/>
        <v>0.04</v>
      </c>
      <c r="AQ5230">
        <f>VLOOKUP(M5230,spp!A:H,8,FALSE)</f>
        <v>3.7</v>
      </c>
      <c r="AR5230" t="str">
        <f>VLOOKUP(M5230,spp!A:K,10,FALSE)</f>
        <v>Planctívoro</v>
      </c>
      <c r="AS5230" t="str">
        <f>VLOOKUP(M5230,spp!A:L,12,FALSE)</f>
        <v>NE</v>
      </c>
    </row>
    <row r="5231" spans="1:45" x14ac:dyDescent="0.3">
      <c r="A5231">
        <v>51</v>
      </c>
      <c r="B5231" s="2" t="s">
        <v>1176</v>
      </c>
      <c r="C5231" s="2" t="s">
        <v>1177</v>
      </c>
      <c r="D5231" s="2" t="s">
        <v>1438</v>
      </c>
      <c r="E5231" s="2" t="s">
        <v>1432</v>
      </c>
      <c r="F5231">
        <v>1</v>
      </c>
      <c r="G5231" s="1">
        <v>41696</v>
      </c>
      <c r="H5231" s="61">
        <v>2014</v>
      </c>
      <c r="I5231" s="5" t="s">
        <v>1433</v>
      </c>
      <c r="J5231" s="1">
        <v>41675</v>
      </c>
      <c r="K5231" s="66">
        <v>7</v>
      </c>
      <c r="L5231" t="str">
        <f t="shared" si="556"/>
        <v>Profundo</v>
      </c>
      <c r="M5231" s="2" t="s">
        <v>1062</v>
      </c>
      <c r="N5231" t="str">
        <f>VLOOKUP(M5231,[2]spp!A:B,2,FALSE)</f>
        <v>Paranthias colonus</v>
      </c>
      <c r="O5231">
        <f t="shared" si="555"/>
        <v>1</v>
      </c>
      <c r="R5231">
        <v>1</v>
      </c>
      <c r="AJ5231">
        <f>VLOOKUP(M5231,spp!A:C,3,FALSE)</f>
        <v>1.485E-2</v>
      </c>
      <c r="AK5231">
        <f>VLOOKUP(M5231,spp!A:D,4,FALSE)</f>
        <v>2</v>
      </c>
      <c r="AL5231">
        <f t="shared" si="557"/>
        <v>2.3203125</v>
      </c>
      <c r="AM5231">
        <f t="shared" si="558"/>
        <v>5.8007812499999999E-2</v>
      </c>
      <c r="AN5231">
        <f t="shared" si="559"/>
        <v>0.580078125</v>
      </c>
      <c r="AO5231">
        <f t="shared" si="560"/>
        <v>5.8007812499999997E-4</v>
      </c>
      <c r="AP5231">
        <f t="shared" si="561"/>
        <v>0.02</v>
      </c>
      <c r="AQ5231">
        <f>VLOOKUP(M5231,spp!A:H,8,FALSE)</f>
        <v>3.8</v>
      </c>
      <c r="AR5231" t="str">
        <f>VLOOKUP(M5231,spp!A:K,10,FALSE)</f>
        <v>Planctívoro</v>
      </c>
      <c r="AS5231" t="str">
        <f>VLOOKUP(M5231,spp!A:L,12,FALSE)</f>
        <v>LC</v>
      </c>
    </row>
    <row r="5232" spans="1:45" x14ac:dyDescent="0.3">
      <c r="A5232">
        <v>51</v>
      </c>
      <c r="B5232" s="2" t="s">
        <v>1176</v>
      </c>
      <c r="C5232" s="2" t="s">
        <v>1177</v>
      </c>
      <c r="D5232" s="2" t="s">
        <v>1438</v>
      </c>
      <c r="E5232" s="2" t="s">
        <v>1432</v>
      </c>
      <c r="F5232">
        <v>1</v>
      </c>
      <c r="G5232" s="1">
        <v>41696</v>
      </c>
      <c r="H5232" s="61">
        <v>2014</v>
      </c>
      <c r="I5232" s="5" t="s">
        <v>1433</v>
      </c>
      <c r="J5232" s="1">
        <v>41675</v>
      </c>
      <c r="K5232" s="66">
        <v>7</v>
      </c>
      <c r="L5232" t="str">
        <f t="shared" si="556"/>
        <v>Profundo</v>
      </c>
      <c r="M5232" s="2" t="s">
        <v>1034</v>
      </c>
      <c r="N5232" t="str">
        <f>VLOOKUP(M5232,[2]spp!A:B,2,FALSE)</f>
        <v>Acanthurus nigricans</v>
      </c>
      <c r="O5232">
        <f t="shared" si="555"/>
        <v>5</v>
      </c>
      <c r="T5232">
        <v>5</v>
      </c>
      <c r="AJ5232">
        <f>VLOOKUP(M5232,spp!A:C,3,FALSE)</f>
        <v>6</v>
      </c>
      <c r="AK5232">
        <f>VLOOKUP(M5232,spp!A:D,4,FALSE)</f>
        <v>2.669</v>
      </c>
      <c r="AL5232">
        <f t="shared" si="557"/>
        <v>161518.82175606157</v>
      </c>
      <c r="AM5232">
        <f t="shared" si="558"/>
        <v>4037.9705439015393</v>
      </c>
      <c r="AN5232">
        <f t="shared" si="559"/>
        <v>40379.705439015393</v>
      </c>
      <c r="AO5232">
        <f t="shared" si="560"/>
        <v>40.379705439015396</v>
      </c>
      <c r="AP5232">
        <f t="shared" si="561"/>
        <v>0.1</v>
      </c>
      <c r="AQ5232">
        <f>VLOOKUP(M5232,spp!A:H,8,FALSE)</f>
        <v>2</v>
      </c>
      <c r="AR5232" t="str">
        <f>VLOOKUP(M5232,spp!A:K,10,FALSE)</f>
        <v>Herbívoro</v>
      </c>
      <c r="AS5232" t="str">
        <f>VLOOKUP(M5232,spp!A:L,12,FALSE)</f>
        <v>LC</v>
      </c>
    </row>
    <row r="5233" spans="1:45" x14ac:dyDescent="0.3">
      <c r="A5233">
        <v>51</v>
      </c>
      <c r="B5233" s="2" t="s">
        <v>1176</v>
      </c>
      <c r="C5233" s="2" t="s">
        <v>1177</v>
      </c>
      <c r="D5233" s="2" t="s">
        <v>1438</v>
      </c>
      <c r="E5233" s="2" t="s">
        <v>1432</v>
      </c>
      <c r="F5233">
        <v>1</v>
      </c>
      <c r="G5233" s="1">
        <v>41696</v>
      </c>
      <c r="H5233" s="61">
        <v>2014</v>
      </c>
      <c r="I5233" s="5" t="s">
        <v>1433</v>
      </c>
      <c r="J5233" s="1">
        <v>41675</v>
      </c>
      <c r="K5233" s="66">
        <v>7</v>
      </c>
      <c r="L5233" t="str">
        <f t="shared" si="556"/>
        <v>Profundo</v>
      </c>
      <c r="M5233" s="2" t="s">
        <v>1195</v>
      </c>
      <c r="N5233" t="str">
        <f>VLOOKUP(M5233,[2]spp!A:B,2,FALSE)</f>
        <v>Melichthys niger</v>
      </c>
      <c r="O5233">
        <f t="shared" si="555"/>
        <v>10</v>
      </c>
      <c r="S5233">
        <v>10</v>
      </c>
      <c r="AJ5233">
        <f>VLOOKUP(M5233,spp!A:C,3,FALSE)</f>
        <v>5</v>
      </c>
      <c r="AK5233">
        <f>VLOOKUP(M5233,spp!A:D,4,FALSE)</f>
        <v>3</v>
      </c>
      <c r="AL5233">
        <f t="shared" si="557"/>
        <v>267968.75</v>
      </c>
      <c r="AM5233">
        <f t="shared" si="558"/>
        <v>6699.21875</v>
      </c>
      <c r="AN5233">
        <f t="shared" si="559"/>
        <v>66992.1875</v>
      </c>
      <c r="AO5233">
        <f t="shared" si="560"/>
        <v>66.9921875</v>
      </c>
      <c r="AP5233">
        <f t="shared" si="561"/>
        <v>0.2</v>
      </c>
      <c r="AQ5233">
        <f>VLOOKUP(M5233,spp!A:H,8,FALSE)</f>
        <v>2.4</v>
      </c>
      <c r="AR5233" t="str">
        <f>VLOOKUP(M5233,spp!A:K,10,FALSE)</f>
        <v>Herbívoro</v>
      </c>
      <c r="AS5233" t="str">
        <f>VLOOKUP(M5233,spp!A:L,12,FALSE)</f>
        <v>NE</v>
      </c>
    </row>
    <row r="5234" spans="1:45" x14ac:dyDescent="0.3">
      <c r="A5234">
        <v>51</v>
      </c>
      <c r="B5234" s="2" t="s">
        <v>1176</v>
      </c>
      <c r="C5234" s="2" t="s">
        <v>1177</v>
      </c>
      <c r="D5234" s="2" t="s">
        <v>1438</v>
      </c>
      <c r="E5234" s="2" t="s">
        <v>1432</v>
      </c>
      <c r="F5234">
        <v>1</v>
      </c>
      <c r="G5234" s="1">
        <v>41696</v>
      </c>
      <c r="H5234" s="61">
        <v>2014</v>
      </c>
      <c r="I5234" s="5" t="s">
        <v>1433</v>
      </c>
      <c r="J5234" s="1">
        <v>41675</v>
      </c>
      <c r="K5234" s="66">
        <v>7</v>
      </c>
      <c r="L5234" t="str">
        <f t="shared" si="556"/>
        <v>Profundo</v>
      </c>
      <c r="M5234" s="2" t="s">
        <v>1046</v>
      </c>
      <c r="N5234" t="str">
        <f>VLOOKUP(M5234,[2]spp!A:B,2,FALSE)</f>
        <v>Arothron meleagris</v>
      </c>
      <c r="O5234">
        <f t="shared" si="555"/>
        <v>1</v>
      </c>
      <c r="R5234">
        <v>1</v>
      </c>
      <c r="AJ5234">
        <f>VLOOKUP(M5234,spp!A:C,3,FALSE)</f>
        <v>3</v>
      </c>
      <c r="AK5234">
        <f>VLOOKUP(M5234,spp!A:D,4,FALSE)</f>
        <v>2</v>
      </c>
      <c r="AL5234">
        <f t="shared" si="557"/>
        <v>468.75</v>
      </c>
      <c r="AM5234">
        <f t="shared" si="558"/>
        <v>11.71875</v>
      </c>
      <c r="AN5234">
        <f t="shared" si="559"/>
        <v>117.1875</v>
      </c>
      <c r="AO5234">
        <f t="shared" si="560"/>
        <v>0.1171875</v>
      </c>
      <c r="AP5234">
        <f t="shared" si="561"/>
        <v>0.02</v>
      </c>
      <c r="AQ5234">
        <f>VLOOKUP(M5234,spp!A:H,8,FALSE)</f>
        <v>3.4</v>
      </c>
      <c r="AR5234" t="str">
        <f>VLOOKUP(M5234,spp!A:K,10,FALSE)</f>
        <v>Depredador</v>
      </c>
      <c r="AS5234" t="str">
        <f>VLOOKUP(M5234,spp!A:L,12,FALSE)</f>
        <v>NE</v>
      </c>
    </row>
    <row r="5235" spans="1:45" x14ac:dyDescent="0.3">
      <c r="A5235">
        <v>51</v>
      </c>
      <c r="B5235" s="2" t="s">
        <v>1176</v>
      </c>
      <c r="C5235" s="2" t="s">
        <v>1177</v>
      </c>
      <c r="D5235" s="2" t="s">
        <v>1438</v>
      </c>
      <c r="E5235" s="2" t="s">
        <v>1432</v>
      </c>
      <c r="F5235">
        <v>1</v>
      </c>
      <c r="G5235" s="1">
        <v>41696</v>
      </c>
      <c r="H5235" s="61">
        <v>2014</v>
      </c>
      <c r="I5235" s="5" t="s">
        <v>1433</v>
      </c>
      <c r="J5235" s="1">
        <v>41675</v>
      </c>
      <c r="K5235" s="66">
        <v>7</v>
      </c>
      <c r="L5235" t="str">
        <f t="shared" si="556"/>
        <v>Profundo</v>
      </c>
      <c r="M5235" s="2" t="s">
        <v>1145</v>
      </c>
      <c r="N5235" t="str">
        <f>VLOOKUP(M5235,[2]spp!A:B,2,FALSE)</f>
        <v>Ctenochaetus marginatus</v>
      </c>
      <c r="O5235">
        <f t="shared" si="555"/>
        <v>1</v>
      </c>
      <c r="T5235">
        <v>1</v>
      </c>
      <c r="AJ5235">
        <f>VLOOKUP(M5235,spp!A:C,3,FALSE)</f>
        <v>0.297619048</v>
      </c>
      <c r="AK5235">
        <f>VLOOKUP(M5235,spp!A:D,4,FALSE)</f>
        <v>3</v>
      </c>
      <c r="AL5235">
        <f t="shared" si="557"/>
        <v>4650.2976250000002</v>
      </c>
      <c r="AM5235">
        <f t="shared" si="558"/>
        <v>116.257440625</v>
      </c>
      <c r="AN5235">
        <f t="shared" si="559"/>
        <v>1162.57440625</v>
      </c>
      <c r="AO5235">
        <f t="shared" si="560"/>
        <v>1.1625744062500001</v>
      </c>
      <c r="AP5235">
        <f t="shared" si="561"/>
        <v>0.02</v>
      </c>
      <c r="AQ5235">
        <f>VLOOKUP(M5235,spp!A:H,8,FALSE)</f>
        <v>2</v>
      </c>
      <c r="AR5235" t="str">
        <f>VLOOKUP(M5235,spp!A:K,10,FALSE)</f>
        <v>Herbívoro</v>
      </c>
      <c r="AS5235" t="str">
        <f>VLOOKUP(M5235,spp!A:L,12,FALSE)</f>
        <v>LC</v>
      </c>
    </row>
    <row r="5236" spans="1:45" x14ac:dyDescent="0.3">
      <c r="A5236">
        <v>51</v>
      </c>
      <c r="B5236" s="2" t="s">
        <v>1176</v>
      </c>
      <c r="C5236" s="2" t="s">
        <v>1177</v>
      </c>
      <c r="D5236" s="2" t="s">
        <v>1438</v>
      </c>
      <c r="E5236" s="2" t="s">
        <v>1432</v>
      </c>
      <c r="F5236">
        <v>1</v>
      </c>
      <c r="G5236" s="1">
        <v>41696</v>
      </c>
      <c r="H5236" s="61">
        <v>2014</v>
      </c>
      <c r="I5236" s="5" t="s">
        <v>1433</v>
      </c>
      <c r="J5236" s="1">
        <v>41675</v>
      </c>
      <c r="K5236" s="66">
        <v>7</v>
      </c>
      <c r="L5236" t="str">
        <f t="shared" si="556"/>
        <v>Profundo</v>
      </c>
      <c r="M5236" s="2" t="s">
        <v>1032</v>
      </c>
      <c r="N5236" t="str">
        <f>VLOOKUP(M5236,[2]spp!A:B,2,FALSE)</f>
        <v>Lutjanus argentiventris</v>
      </c>
      <c r="O5236">
        <f t="shared" si="555"/>
        <v>1</v>
      </c>
      <c r="T5236">
        <v>1</v>
      </c>
      <c r="AJ5236">
        <f>VLOOKUP(M5236,spp!A:C,3,FALSE)</f>
        <v>1</v>
      </c>
      <c r="AK5236">
        <f>VLOOKUP(M5236,spp!A:D,4,FALSE)</f>
        <v>3</v>
      </c>
      <c r="AL5236">
        <f t="shared" si="557"/>
        <v>15625</v>
      </c>
      <c r="AM5236">
        <f t="shared" si="558"/>
        <v>390.625</v>
      </c>
      <c r="AN5236">
        <f t="shared" si="559"/>
        <v>3906.25</v>
      </c>
      <c r="AO5236">
        <f t="shared" si="560"/>
        <v>3.90625</v>
      </c>
      <c r="AP5236">
        <f t="shared" si="561"/>
        <v>0.02</v>
      </c>
      <c r="AQ5236">
        <f>VLOOKUP(M5236,spp!A:H,8,FALSE)</f>
        <v>4</v>
      </c>
      <c r="AR5236" t="str">
        <f>VLOOKUP(M5236,spp!A:K,10,FALSE)</f>
        <v>Depredador Tope</v>
      </c>
      <c r="AS5236" t="str">
        <f>VLOOKUP(M5236,spp!A:L,12,FALSE)</f>
        <v>LC</v>
      </c>
    </row>
    <row r="5237" spans="1:45" x14ac:dyDescent="0.3">
      <c r="A5237">
        <v>51</v>
      </c>
      <c r="B5237" s="2" t="s">
        <v>1176</v>
      </c>
      <c r="C5237" s="2" t="s">
        <v>1177</v>
      </c>
      <c r="D5237" s="2" t="s">
        <v>1438</v>
      </c>
      <c r="E5237" s="2" t="s">
        <v>1432</v>
      </c>
      <c r="F5237">
        <v>1</v>
      </c>
      <c r="G5237" s="1">
        <v>41696</v>
      </c>
      <c r="H5237" s="61">
        <v>2014</v>
      </c>
      <c r="I5237" s="5" t="s">
        <v>1433</v>
      </c>
      <c r="J5237" s="1">
        <v>41675</v>
      </c>
      <c r="K5237" s="66">
        <v>7</v>
      </c>
      <c r="L5237" t="str">
        <f t="shared" si="556"/>
        <v>Profundo</v>
      </c>
      <c r="M5237" s="2" t="s">
        <v>1194</v>
      </c>
      <c r="N5237" t="str">
        <f>VLOOKUP(M5237,[2]spp!A:B,2,FALSE)</f>
        <v>Stegastes arcifrons</v>
      </c>
      <c r="O5237">
        <f t="shared" si="555"/>
        <v>12</v>
      </c>
      <c r="Q5237">
        <v>12</v>
      </c>
      <c r="AJ5237">
        <f>VLOOKUP(M5237,spp!A:C,3,FALSE)</f>
        <v>3.49E-2</v>
      </c>
      <c r="AK5237">
        <f>VLOOKUP(M5237,spp!A:D,4,FALSE)</f>
        <v>2</v>
      </c>
      <c r="AL5237">
        <f t="shared" si="557"/>
        <v>23.557500000000001</v>
      </c>
      <c r="AM5237">
        <f t="shared" si="558"/>
        <v>0.5889375</v>
      </c>
      <c r="AN5237">
        <f t="shared" si="559"/>
        <v>5.8893750000000002</v>
      </c>
      <c r="AO5237">
        <f t="shared" si="560"/>
        <v>5.8893750000000005E-3</v>
      </c>
      <c r="AP5237">
        <f t="shared" si="561"/>
        <v>0.24</v>
      </c>
      <c r="AQ5237">
        <f>VLOOKUP(M5237,spp!A:H,8,FALSE)</f>
        <v>2.97</v>
      </c>
      <c r="AR5237" t="str">
        <f>VLOOKUP(M5237,spp!A:K,10,FALSE)</f>
        <v>Herbívoro</v>
      </c>
      <c r="AS5237" t="str">
        <f>VLOOKUP(M5237,spp!A:L,12,FALSE)</f>
        <v>LC</v>
      </c>
    </row>
    <row r="5238" spans="1:45" x14ac:dyDescent="0.3">
      <c r="A5238">
        <v>51</v>
      </c>
      <c r="B5238" s="2" t="s">
        <v>1176</v>
      </c>
      <c r="C5238" s="2" t="s">
        <v>1177</v>
      </c>
      <c r="D5238" s="2" t="s">
        <v>1438</v>
      </c>
      <c r="E5238" s="2" t="s">
        <v>1432</v>
      </c>
      <c r="F5238">
        <v>1</v>
      </c>
      <c r="G5238" s="1">
        <v>41696</v>
      </c>
      <c r="H5238" s="61">
        <v>2014</v>
      </c>
      <c r="I5238" s="5" t="s">
        <v>1433</v>
      </c>
      <c r="J5238" s="1">
        <v>41675</v>
      </c>
      <c r="K5238" s="66">
        <v>7</v>
      </c>
      <c r="L5238" t="str">
        <f t="shared" si="556"/>
        <v>Profundo</v>
      </c>
      <c r="M5238" s="2" t="s">
        <v>1439</v>
      </c>
      <c r="N5238" t="str">
        <f>VLOOKUP(M5238,[2]spp!A:B,2,FALSE)</f>
        <v>Aluterus monocerus</v>
      </c>
      <c r="O5238">
        <f t="shared" si="555"/>
        <v>6</v>
      </c>
      <c r="R5238">
        <v>6</v>
      </c>
      <c r="AJ5238">
        <f>VLOOKUP(M5238,spp!A:C,3,FALSE)</f>
        <v>1</v>
      </c>
      <c r="AK5238">
        <f>VLOOKUP(M5238,spp!A:D,4,FALSE)</f>
        <v>2.96</v>
      </c>
      <c r="AL5238">
        <f t="shared" si="557"/>
        <v>10592.656493477542</v>
      </c>
      <c r="AM5238">
        <f t="shared" si="558"/>
        <v>264.81641233693853</v>
      </c>
      <c r="AN5238">
        <f t="shared" si="559"/>
        <v>2648.1641233693854</v>
      </c>
      <c r="AO5238">
        <f t="shared" si="560"/>
        <v>2.6481641233693853</v>
      </c>
      <c r="AP5238">
        <f t="shared" si="561"/>
        <v>0.12</v>
      </c>
      <c r="AQ5238">
        <f>VLOOKUP(M5238,spp!A:H,8,FALSE)</f>
        <v>2.93</v>
      </c>
      <c r="AR5238" t="str">
        <f>VLOOKUP(M5238,spp!A:K,10,FALSE)</f>
        <v>Herbívoro</v>
      </c>
      <c r="AS5238" t="str">
        <f>VLOOKUP(M5238,spp!A:L,12,FALSE)</f>
        <v>NE</v>
      </c>
    </row>
    <row r="5239" spans="1:45" x14ac:dyDescent="0.3">
      <c r="A5239">
        <v>51</v>
      </c>
      <c r="B5239" s="2" t="s">
        <v>1176</v>
      </c>
      <c r="C5239" s="2" t="s">
        <v>1177</v>
      </c>
      <c r="D5239" s="2" t="s">
        <v>1438</v>
      </c>
      <c r="E5239" s="2" t="s">
        <v>1432</v>
      </c>
      <c r="F5239">
        <v>2</v>
      </c>
      <c r="G5239" s="1">
        <v>41696</v>
      </c>
      <c r="H5239" s="61">
        <v>2014</v>
      </c>
      <c r="I5239" s="5" t="s">
        <v>1433</v>
      </c>
      <c r="J5239" s="1">
        <v>41675</v>
      </c>
      <c r="K5239" s="66">
        <v>7</v>
      </c>
      <c r="L5239" t="str">
        <f t="shared" si="556"/>
        <v>Profundo</v>
      </c>
      <c r="M5239" s="2" t="s">
        <v>1064</v>
      </c>
      <c r="N5239" t="str">
        <f>VLOOKUP(M5239,[2]spp!A:B,2,FALSE)</f>
        <v>Zanclus cornutus</v>
      </c>
      <c r="O5239">
        <f t="shared" si="555"/>
        <v>3</v>
      </c>
      <c r="S5239">
        <v>3</v>
      </c>
      <c r="AJ5239">
        <f>VLOOKUP(M5239,spp!A:C,3,FALSE)</f>
        <v>1.47E-2</v>
      </c>
      <c r="AK5239">
        <f>VLOOKUP(M5239,spp!A:D,4,FALSE)</f>
        <v>3</v>
      </c>
      <c r="AL5239">
        <f t="shared" si="557"/>
        <v>236.34843749999999</v>
      </c>
      <c r="AM5239">
        <f t="shared" si="558"/>
        <v>5.9087109374999995</v>
      </c>
      <c r="AN5239">
        <f t="shared" si="559"/>
        <v>59.087109374999997</v>
      </c>
      <c r="AO5239">
        <f t="shared" si="560"/>
        <v>5.9087109374999995E-2</v>
      </c>
      <c r="AP5239">
        <f t="shared" si="561"/>
        <v>0.06</v>
      </c>
      <c r="AQ5239">
        <f>VLOOKUP(M5239,spp!A:H,8,FALSE)</f>
        <v>2.9</v>
      </c>
      <c r="AR5239" t="str">
        <f>VLOOKUP(M5239,spp!A:K,10,FALSE)</f>
        <v>Herbívoro</v>
      </c>
      <c r="AS5239" t="str">
        <f>VLOOKUP(M5239,spp!A:L,12,FALSE)</f>
        <v>NE</v>
      </c>
    </row>
    <row r="5240" spans="1:45" x14ac:dyDescent="0.3">
      <c r="A5240">
        <v>51</v>
      </c>
      <c r="B5240" s="2" t="s">
        <v>1176</v>
      </c>
      <c r="C5240" s="2" t="s">
        <v>1177</v>
      </c>
      <c r="D5240" s="2" t="s">
        <v>1438</v>
      </c>
      <c r="E5240" s="2" t="s">
        <v>1432</v>
      </c>
      <c r="F5240">
        <v>2</v>
      </c>
      <c r="G5240" s="1">
        <v>41696</v>
      </c>
      <c r="H5240" s="61">
        <v>2014</v>
      </c>
      <c r="I5240" s="5" t="s">
        <v>1433</v>
      </c>
      <c r="J5240" s="1">
        <v>41675</v>
      </c>
      <c r="K5240" s="66">
        <v>7</v>
      </c>
      <c r="L5240" t="str">
        <f t="shared" si="556"/>
        <v>Profundo</v>
      </c>
      <c r="M5240" s="2" t="s">
        <v>1078</v>
      </c>
      <c r="N5240" t="str">
        <f>VLOOKUP(M5240,[2]spp!A:B,2,FALSE)</f>
        <v>Lutjanus viridis</v>
      </c>
      <c r="O5240">
        <f t="shared" si="555"/>
        <v>1</v>
      </c>
      <c r="T5240">
        <v>1</v>
      </c>
      <c r="AJ5240">
        <f>VLOOKUP(M5240,spp!A:C,3,FALSE)</f>
        <v>1.67E-2</v>
      </c>
      <c r="AK5240">
        <f>VLOOKUP(M5240,spp!A:D,4,FALSE)</f>
        <v>2</v>
      </c>
      <c r="AL5240">
        <f t="shared" si="557"/>
        <v>10.4375</v>
      </c>
      <c r="AM5240">
        <f t="shared" si="558"/>
        <v>0.26093749999999999</v>
      </c>
      <c r="AN5240">
        <f t="shared" si="559"/>
        <v>2.609375</v>
      </c>
      <c r="AO5240">
        <f t="shared" si="560"/>
        <v>2.6093750000000001E-3</v>
      </c>
      <c r="AP5240">
        <f t="shared" si="561"/>
        <v>0.02</v>
      </c>
      <c r="AQ5240">
        <f>VLOOKUP(M5240,spp!A:H,8,FALSE)</f>
        <v>4.2</v>
      </c>
      <c r="AR5240" t="str">
        <f>VLOOKUP(M5240,spp!A:K,10,FALSE)</f>
        <v>Depredador Tope</v>
      </c>
      <c r="AS5240" t="str">
        <f>VLOOKUP(M5240,spp!A:L,12,FALSE)</f>
        <v>LC</v>
      </c>
    </row>
    <row r="5241" spans="1:45" x14ac:dyDescent="0.3">
      <c r="A5241">
        <v>51</v>
      </c>
      <c r="B5241" s="2" t="s">
        <v>1176</v>
      </c>
      <c r="C5241" s="2" t="s">
        <v>1177</v>
      </c>
      <c r="D5241" s="2" t="s">
        <v>1438</v>
      </c>
      <c r="E5241" s="2" t="s">
        <v>1432</v>
      </c>
      <c r="F5241">
        <v>2</v>
      </c>
      <c r="G5241" s="1">
        <v>41696</v>
      </c>
      <c r="H5241" s="61">
        <v>2014</v>
      </c>
      <c r="I5241" s="5" t="s">
        <v>1433</v>
      </c>
      <c r="J5241" s="1">
        <v>41675</v>
      </c>
      <c r="K5241" s="66">
        <v>7</v>
      </c>
      <c r="L5241" t="str">
        <f t="shared" si="556"/>
        <v>Profundo</v>
      </c>
      <c r="M5241" s="2" t="s">
        <v>1034</v>
      </c>
      <c r="N5241" t="str">
        <f>VLOOKUP(M5241,[2]spp!A:B,2,FALSE)</f>
        <v>Acanthurus nigricans</v>
      </c>
      <c r="O5241">
        <f t="shared" si="555"/>
        <v>2</v>
      </c>
      <c r="T5241">
        <v>2</v>
      </c>
      <c r="AJ5241">
        <f>VLOOKUP(M5241,spp!A:C,3,FALSE)</f>
        <v>6</v>
      </c>
      <c r="AK5241">
        <f>VLOOKUP(M5241,spp!A:D,4,FALSE)</f>
        <v>2.669</v>
      </c>
      <c r="AL5241">
        <f t="shared" si="557"/>
        <v>64607.528702424628</v>
      </c>
      <c r="AM5241">
        <f t="shared" si="558"/>
        <v>1615.1882175606156</v>
      </c>
      <c r="AN5241">
        <f t="shared" si="559"/>
        <v>16151.882175606155</v>
      </c>
      <c r="AO5241">
        <f t="shared" si="560"/>
        <v>16.151882175606154</v>
      </c>
      <c r="AP5241">
        <f t="shared" si="561"/>
        <v>0.04</v>
      </c>
      <c r="AQ5241">
        <f>VLOOKUP(M5241,spp!A:H,8,FALSE)</f>
        <v>2</v>
      </c>
      <c r="AR5241" t="str">
        <f>VLOOKUP(M5241,spp!A:K,10,FALSE)</f>
        <v>Herbívoro</v>
      </c>
      <c r="AS5241" t="str">
        <f>VLOOKUP(M5241,spp!A:L,12,FALSE)</f>
        <v>LC</v>
      </c>
    </row>
    <row r="5242" spans="1:45" x14ac:dyDescent="0.3">
      <c r="A5242">
        <v>51</v>
      </c>
      <c r="B5242" s="2" t="s">
        <v>1176</v>
      </c>
      <c r="C5242" s="2" t="s">
        <v>1177</v>
      </c>
      <c r="D5242" s="2" t="s">
        <v>1438</v>
      </c>
      <c r="E5242" s="2" t="s">
        <v>1432</v>
      </c>
      <c r="F5242">
        <v>2</v>
      </c>
      <c r="G5242" s="1">
        <v>41696</v>
      </c>
      <c r="H5242" s="61">
        <v>2014</v>
      </c>
      <c r="I5242" s="5" t="s">
        <v>1433</v>
      </c>
      <c r="J5242" s="1">
        <v>41675</v>
      </c>
      <c r="K5242" s="66">
        <v>7</v>
      </c>
      <c r="L5242" t="str">
        <f t="shared" si="556"/>
        <v>Profundo</v>
      </c>
      <c r="M5242" s="2" t="s">
        <v>1062</v>
      </c>
      <c r="N5242" t="str">
        <f>VLOOKUP(M5242,[2]spp!A:B,2,FALSE)</f>
        <v>Paranthias colonus</v>
      </c>
      <c r="O5242">
        <f t="shared" si="555"/>
        <v>1</v>
      </c>
      <c r="R5242">
        <v>1</v>
      </c>
      <c r="AJ5242">
        <f>VLOOKUP(M5242,spp!A:C,3,FALSE)</f>
        <v>1.485E-2</v>
      </c>
      <c r="AK5242">
        <f>VLOOKUP(M5242,spp!A:D,4,FALSE)</f>
        <v>2</v>
      </c>
      <c r="AL5242">
        <f t="shared" si="557"/>
        <v>2.3203125</v>
      </c>
      <c r="AM5242">
        <f t="shared" si="558"/>
        <v>5.8007812499999999E-2</v>
      </c>
      <c r="AN5242">
        <f t="shared" si="559"/>
        <v>0.580078125</v>
      </c>
      <c r="AO5242">
        <f t="shared" si="560"/>
        <v>5.8007812499999997E-4</v>
      </c>
      <c r="AP5242">
        <f t="shared" si="561"/>
        <v>0.02</v>
      </c>
      <c r="AQ5242">
        <f>VLOOKUP(M5242,spp!A:H,8,FALSE)</f>
        <v>3.8</v>
      </c>
      <c r="AR5242" t="str">
        <f>VLOOKUP(M5242,spp!A:K,10,FALSE)</f>
        <v>Planctívoro</v>
      </c>
      <c r="AS5242" t="str">
        <f>VLOOKUP(M5242,spp!A:L,12,FALSE)</f>
        <v>LC</v>
      </c>
    </row>
    <row r="5243" spans="1:45" x14ac:dyDescent="0.3">
      <c r="A5243">
        <v>51</v>
      </c>
      <c r="B5243" s="2" t="s">
        <v>1176</v>
      </c>
      <c r="C5243" s="2" t="s">
        <v>1177</v>
      </c>
      <c r="D5243" s="2" t="s">
        <v>1438</v>
      </c>
      <c r="E5243" s="2" t="s">
        <v>1432</v>
      </c>
      <c r="F5243">
        <v>2</v>
      </c>
      <c r="G5243" s="1">
        <v>41696</v>
      </c>
      <c r="H5243" s="61">
        <v>2014</v>
      </c>
      <c r="I5243" s="5" t="s">
        <v>1433</v>
      </c>
      <c r="J5243" s="1">
        <v>41675</v>
      </c>
      <c r="K5243" s="66">
        <v>7</v>
      </c>
      <c r="L5243" t="str">
        <f t="shared" si="556"/>
        <v>Profundo</v>
      </c>
      <c r="M5243" s="2" t="s">
        <v>1072</v>
      </c>
      <c r="N5243" t="str">
        <f>VLOOKUP(M5243,[2]spp!A:B,2,FALSE)</f>
        <v>Kyphosus elegans</v>
      </c>
      <c r="O5243">
        <f t="shared" si="555"/>
        <v>1</v>
      </c>
      <c r="T5243">
        <v>1</v>
      </c>
      <c r="AJ5243">
        <f>VLOOKUP(M5243,spp!A:C,3,FALSE)</f>
        <v>2.18E-2</v>
      </c>
      <c r="AK5243">
        <f>VLOOKUP(M5243,spp!A:D,4,FALSE)</f>
        <v>3</v>
      </c>
      <c r="AL5243">
        <f t="shared" si="557"/>
        <v>340.625</v>
      </c>
      <c r="AM5243">
        <f t="shared" si="558"/>
        <v>8.515625</v>
      </c>
      <c r="AN5243">
        <f t="shared" si="559"/>
        <v>85.15625</v>
      </c>
      <c r="AO5243">
        <f t="shared" si="560"/>
        <v>8.5156250000000003E-2</v>
      </c>
      <c r="AP5243">
        <f t="shared" si="561"/>
        <v>0.02</v>
      </c>
      <c r="AQ5243">
        <f>VLOOKUP(M5243,spp!A:H,8,FALSE)</f>
        <v>2.9</v>
      </c>
      <c r="AR5243" t="str">
        <f>VLOOKUP(M5243,spp!A:K,10,FALSE)</f>
        <v>Herbívoro</v>
      </c>
      <c r="AS5243" t="str">
        <f>VLOOKUP(M5243,spp!A:L,12,FALSE)</f>
        <v>LC</v>
      </c>
    </row>
    <row r="5244" spans="1:45" x14ac:dyDescent="0.3">
      <c r="A5244">
        <v>51</v>
      </c>
      <c r="B5244" s="2" t="s">
        <v>1176</v>
      </c>
      <c r="C5244" s="2" t="s">
        <v>1177</v>
      </c>
      <c r="D5244" s="2" t="s">
        <v>1438</v>
      </c>
      <c r="E5244" s="2" t="s">
        <v>1432</v>
      </c>
      <c r="F5244">
        <v>2</v>
      </c>
      <c r="G5244" s="1">
        <v>41696</v>
      </c>
      <c r="H5244" s="61">
        <v>2014</v>
      </c>
      <c r="I5244" s="5" t="s">
        <v>1433</v>
      </c>
      <c r="J5244" s="1">
        <v>41675</v>
      </c>
      <c r="K5244" s="66">
        <v>7</v>
      </c>
      <c r="L5244" t="str">
        <f t="shared" si="556"/>
        <v>Profundo</v>
      </c>
      <c r="M5244" s="2" t="s">
        <v>1077</v>
      </c>
      <c r="N5244" t="str">
        <f>VLOOKUP(M5244,[2]spp!A:B,2,FALSE)</f>
        <v>Fistularia commersonii</v>
      </c>
      <c r="O5244">
        <f t="shared" si="555"/>
        <v>1</v>
      </c>
      <c r="V5244">
        <v>1</v>
      </c>
      <c r="AJ5244">
        <f>VLOOKUP(M5244,spp!A:C,3,FALSE)</f>
        <v>5</v>
      </c>
      <c r="AK5244">
        <f>VLOOKUP(M5244,spp!A:D,4,FALSE)</f>
        <v>3</v>
      </c>
      <c r="AL5244">
        <f t="shared" si="557"/>
        <v>455625</v>
      </c>
      <c r="AM5244">
        <f t="shared" si="558"/>
        <v>11390.625</v>
      </c>
      <c r="AN5244">
        <f t="shared" si="559"/>
        <v>113906.25</v>
      </c>
      <c r="AO5244">
        <f t="shared" si="560"/>
        <v>113.90625</v>
      </c>
      <c r="AP5244">
        <f t="shared" si="561"/>
        <v>0.02</v>
      </c>
      <c r="AQ5244">
        <f>VLOOKUP(M5244,spp!A:H,8,FALSE)</f>
        <v>4.3</v>
      </c>
      <c r="AR5244" t="str">
        <f>VLOOKUP(M5244,spp!A:K,10,FALSE)</f>
        <v>Depredador Tope</v>
      </c>
      <c r="AS5244" t="str">
        <f>VLOOKUP(M5244,spp!A:L,12,FALSE)</f>
        <v>NE</v>
      </c>
    </row>
    <row r="5245" spans="1:45" x14ac:dyDescent="0.3">
      <c r="A5245">
        <v>51</v>
      </c>
      <c r="B5245" s="2" t="s">
        <v>1176</v>
      </c>
      <c r="C5245" s="2" t="s">
        <v>1177</v>
      </c>
      <c r="D5245" s="2" t="s">
        <v>1438</v>
      </c>
      <c r="E5245" s="2" t="s">
        <v>1432</v>
      </c>
      <c r="F5245">
        <v>2</v>
      </c>
      <c r="G5245" s="1">
        <v>41696</v>
      </c>
      <c r="H5245" s="61">
        <v>2014</v>
      </c>
      <c r="I5245" s="5" t="s">
        <v>1433</v>
      </c>
      <c r="J5245" s="1">
        <v>41675</v>
      </c>
      <c r="K5245" s="66">
        <v>7</v>
      </c>
      <c r="L5245" t="str">
        <f t="shared" si="556"/>
        <v>Profundo</v>
      </c>
      <c r="M5245" s="2" t="s">
        <v>1200</v>
      </c>
      <c r="N5245" t="str">
        <f>VLOOKUP(M5245,[2]spp!A:B,2,FALSE)</f>
        <v>Thalassoma grammaticum</v>
      </c>
      <c r="O5245">
        <f t="shared" si="555"/>
        <v>1</v>
      </c>
      <c r="R5245">
        <v>1</v>
      </c>
      <c r="AJ5245">
        <f>VLOOKUP(M5245,spp!A:C,3,FALSE)</f>
        <v>1</v>
      </c>
      <c r="AK5245">
        <f>VLOOKUP(M5245,spp!A:D,4,FALSE)</f>
        <v>2.9718</v>
      </c>
      <c r="AL5245">
        <f t="shared" si="557"/>
        <v>1818.8512239575082</v>
      </c>
      <c r="AM5245">
        <f t="shared" si="558"/>
        <v>45.471280598937703</v>
      </c>
      <c r="AN5245">
        <f t="shared" si="559"/>
        <v>454.71280598937705</v>
      </c>
      <c r="AO5245">
        <f t="shared" si="560"/>
        <v>0.45471280598937702</v>
      </c>
      <c r="AP5245">
        <f t="shared" si="561"/>
        <v>0.02</v>
      </c>
      <c r="AQ5245">
        <f>VLOOKUP(M5245,spp!A:H,8,FALSE)</f>
        <v>3.5</v>
      </c>
      <c r="AR5245" t="str">
        <f>VLOOKUP(M5245,spp!A:K,10,FALSE)</f>
        <v>Depredador</v>
      </c>
      <c r="AS5245" t="str">
        <f>VLOOKUP(M5245,spp!A:L,12,FALSE)</f>
        <v>LC</v>
      </c>
    </row>
    <row r="5246" spans="1:45" x14ac:dyDescent="0.3">
      <c r="A5246">
        <v>51</v>
      </c>
      <c r="B5246" s="2" t="s">
        <v>1176</v>
      </c>
      <c r="C5246" s="2" t="s">
        <v>1177</v>
      </c>
      <c r="D5246" s="2" t="s">
        <v>1438</v>
      </c>
      <c r="E5246" s="2" t="s">
        <v>1432</v>
      </c>
      <c r="F5246">
        <v>2</v>
      </c>
      <c r="G5246" s="1">
        <v>41696</v>
      </c>
      <c r="H5246" s="61">
        <v>2014</v>
      </c>
      <c r="I5246" s="5" t="s">
        <v>1433</v>
      </c>
      <c r="J5246" s="1">
        <v>41675</v>
      </c>
      <c r="K5246" s="66">
        <v>7</v>
      </c>
      <c r="L5246" t="str">
        <f t="shared" si="556"/>
        <v>Profundo</v>
      </c>
      <c r="M5246" s="2" t="s">
        <v>1047</v>
      </c>
      <c r="N5246" t="str">
        <f>VLOOKUP(M5246,[2]spp!A:B,2,FALSE)</f>
        <v>Scarus rubroviolaceus</v>
      </c>
      <c r="O5246">
        <f t="shared" si="555"/>
        <v>2</v>
      </c>
      <c r="U5246">
        <v>2</v>
      </c>
      <c r="AJ5246">
        <f>VLOOKUP(M5246,spp!A:C,3,FALSE)</f>
        <v>1</v>
      </c>
      <c r="AK5246">
        <f>VLOOKUP(M5246,spp!A:D,4,FALSE)</f>
        <v>3.109</v>
      </c>
      <c r="AL5246">
        <f t="shared" si="557"/>
        <v>126339.03214806969</v>
      </c>
      <c r="AM5246">
        <f t="shared" si="558"/>
        <v>3158.4758037017423</v>
      </c>
      <c r="AN5246">
        <f t="shared" si="559"/>
        <v>31584.758037017422</v>
      </c>
      <c r="AO5246">
        <f t="shared" si="560"/>
        <v>31.584758037017423</v>
      </c>
      <c r="AP5246">
        <f t="shared" si="561"/>
        <v>0.04</v>
      </c>
      <c r="AQ5246">
        <f>VLOOKUP(M5246,spp!A:H,8,FALSE)</f>
        <v>2</v>
      </c>
      <c r="AR5246" t="str">
        <f>VLOOKUP(M5246,spp!A:K,10,FALSE)</f>
        <v>Herbívoro</v>
      </c>
      <c r="AS5246" t="str">
        <f>VLOOKUP(M5246,spp!A:L,12,FALSE)</f>
        <v>LC</v>
      </c>
    </row>
    <row r="5247" spans="1:45" x14ac:dyDescent="0.3">
      <c r="A5247">
        <v>51</v>
      </c>
      <c r="B5247" s="2" t="s">
        <v>1176</v>
      </c>
      <c r="C5247" s="2" t="s">
        <v>1177</v>
      </c>
      <c r="D5247" s="2" t="s">
        <v>1438</v>
      </c>
      <c r="E5247" s="2" t="s">
        <v>1432</v>
      </c>
      <c r="F5247">
        <v>2</v>
      </c>
      <c r="G5247" s="1">
        <v>41696</v>
      </c>
      <c r="H5247" s="61">
        <v>2014</v>
      </c>
      <c r="I5247" s="5" t="s">
        <v>1433</v>
      </c>
      <c r="J5247" s="1">
        <v>41675</v>
      </c>
      <c r="K5247" s="66">
        <v>7</v>
      </c>
      <c r="L5247" t="str">
        <f t="shared" si="556"/>
        <v>Profundo</v>
      </c>
      <c r="M5247" s="2" t="s">
        <v>1037</v>
      </c>
      <c r="N5247" t="str">
        <f>VLOOKUP(M5247,[2]spp!A:B,2,FALSE)</f>
        <v>Prionurus laticlavius</v>
      </c>
      <c r="O5247">
        <f t="shared" si="555"/>
        <v>55</v>
      </c>
      <c r="T5247">
        <v>55</v>
      </c>
      <c r="AJ5247" t="str">
        <f>VLOOKUP(M5247,spp!A:C,3,FALSE)</f>
        <v>0.19800000000000001</v>
      </c>
      <c r="AK5247">
        <f>VLOOKUP(M5247,spp!A:D,4,FALSE)</f>
        <v>2.504</v>
      </c>
      <c r="AL5247">
        <f t="shared" si="557"/>
        <v>34472.252443488338</v>
      </c>
      <c r="AM5247">
        <f t="shared" si="558"/>
        <v>861.80631108720843</v>
      </c>
      <c r="AN5247">
        <f t="shared" si="559"/>
        <v>8618.0631108720845</v>
      </c>
      <c r="AO5247">
        <f t="shared" si="560"/>
        <v>8.6180631108720842</v>
      </c>
      <c r="AP5247">
        <f t="shared" si="561"/>
        <v>1.1000000000000001</v>
      </c>
      <c r="AQ5247">
        <f>VLOOKUP(M5247,spp!A:H,8,FALSE)</f>
        <v>2.7</v>
      </c>
      <c r="AR5247" t="str">
        <f>VLOOKUP(M5247,spp!A:K,10,FALSE)</f>
        <v>Herbívoro</v>
      </c>
      <c r="AS5247" t="str">
        <f>VLOOKUP(M5247,spp!A:L,12,FALSE)</f>
        <v>LC</v>
      </c>
    </row>
    <row r="5248" spans="1:45" x14ac:dyDescent="0.3">
      <c r="A5248">
        <v>51</v>
      </c>
      <c r="B5248" s="2" t="s">
        <v>1176</v>
      </c>
      <c r="C5248" s="2" t="s">
        <v>1177</v>
      </c>
      <c r="D5248" s="2" t="s">
        <v>1438</v>
      </c>
      <c r="E5248" s="2" t="s">
        <v>1432</v>
      </c>
      <c r="F5248">
        <v>2</v>
      </c>
      <c r="G5248" s="1">
        <v>41696</v>
      </c>
      <c r="H5248" s="61">
        <v>2014</v>
      </c>
      <c r="I5248" s="5" t="s">
        <v>1433</v>
      </c>
      <c r="J5248" s="1">
        <v>41675</v>
      </c>
      <c r="K5248" s="66">
        <v>7</v>
      </c>
      <c r="L5248" t="str">
        <f t="shared" si="556"/>
        <v>Profundo</v>
      </c>
      <c r="M5248" s="2" t="s">
        <v>1040</v>
      </c>
      <c r="N5248" t="str">
        <f>VLOOKUP(M5248,[2]spp!A:B,2,FALSE)</f>
        <v>Sufflamen verres</v>
      </c>
      <c r="O5248">
        <f t="shared" si="555"/>
        <v>1</v>
      </c>
      <c r="S5248">
        <v>1</v>
      </c>
      <c r="AJ5248">
        <f>VLOOKUP(M5248,spp!A:C,3,FALSE)</f>
        <v>2</v>
      </c>
      <c r="AK5248">
        <f>VLOOKUP(M5248,spp!A:D,4,FALSE)</f>
        <v>3</v>
      </c>
      <c r="AL5248">
        <f t="shared" si="557"/>
        <v>10718.75</v>
      </c>
      <c r="AM5248">
        <f t="shared" si="558"/>
        <v>267.96875</v>
      </c>
      <c r="AN5248">
        <f t="shared" si="559"/>
        <v>2679.6875</v>
      </c>
      <c r="AO5248">
        <f t="shared" si="560"/>
        <v>2.6796875</v>
      </c>
      <c r="AP5248">
        <f t="shared" si="561"/>
        <v>0.02</v>
      </c>
      <c r="AQ5248">
        <f>VLOOKUP(M5248,spp!A:H,8,FALSE)</f>
        <v>3.3</v>
      </c>
      <c r="AR5248" t="str">
        <f>VLOOKUP(M5248,spp!A:K,10,FALSE)</f>
        <v>Depredador</v>
      </c>
      <c r="AS5248" t="str">
        <f>VLOOKUP(M5248,spp!A:L,12,FALSE)</f>
        <v>LC</v>
      </c>
    </row>
    <row r="5249" spans="1:45" x14ac:dyDescent="0.3">
      <c r="A5249">
        <v>51</v>
      </c>
      <c r="B5249" s="2" t="s">
        <v>1176</v>
      </c>
      <c r="C5249" s="2" t="s">
        <v>1177</v>
      </c>
      <c r="D5249" s="2" t="s">
        <v>1438</v>
      </c>
      <c r="E5249" s="2" t="s">
        <v>1432</v>
      </c>
      <c r="F5249">
        <v>2</v>
      </c>
      <c r="G5249" s="1">
        <v>41696</v>
      </c>
      <c r="H5249" s="61">
        <v>2014</v>
      </c>
      <c r="I5249" s="5" t="s">
        <v>1433</v>
      </c>
      <c r="J5249" s="1">
        <v>41675</v>
      </c>
      <c r="K5249" s="66">
        <v>7</v>
      </c>
      <c r="L5249" t="str">
        <f t="shared" si="556"/>
        <v>Profundo</v>
      </c>
      <c r="M5249" s="2" t="s">
        <v>1022</v>
      </c>
      <c r="N5249" t="str">
        <f>VLOOKUP(M5249,[2]spp!A:B,2,FALSE)</f>
        <v>Epinephelus labriformis</v>
      </c>
      <c r="O5249">
        <f t="shared" si="555"/>
        <v>1</v>
      </c>
      <c r="S5249">
        <v>1</v>
      </c>
      <c r="AJ5249">
        <f>VLOOKUP(M5249,spp!A:C,3,FALSE)</f>
        <v>3</v>
      </c>
      <c r="AK5249">
        <f>VLOOKUP(M5249,spp!A:D,4,FALSE)</f>
        <v>2.9</v>
      </c>
      <c r="AL5249">
        <f t="shared" si="557"/>
        <v>12076.236118743216</v>
      </c>
      <c r="AM5249">
        <f t="shared" si="558"/>
        <v>301.90590296858039</v>
      </c>
      <c r="AN5249">
        <f t="shared" si="559"/>
        <v>3019.059029685804</v>
      </c>
      <c r="AO5249">
        <f t="shared" si="560"/>
        <v>3.019059029685804</v>
      </c>
      <c r="AP5249">
        <f t="shared" si="561"/>
        <v>0.02</v>
      </c>
      <c r="AQ5249">
        <f>VLOOKUP(M5249,spp!A:H,8,FALSE)</f>
        <v>4</v>
      </c>
      <c r="AR5249" t="str">
        <f>VLOOKUP(M5249,spp!A:K,10,FALSE)</f>
        <v>Depredador Tope</v>
      </c>
      <c r="AS5249" t="str">
        <f>VLOOKUP(M5249,spp!A:L,12,FALSE)</f>
        <v>LC</v>
      </c>
    </row>
    <row r="5250" spans="1:45" x14ac:dyDescent="0.3">
      <c r="A5250">
        <v>51</v>
      </c>
      <c r="B5250" s="2" t="s">
        <v>1176</v>
      </c>
      <c r="C5250" s="2" t="s">
        <v>1177</v>
      </c>
      <c r="D5250" s="2" t="s">
        <v>1438</v>
      </c>
      <c r="E5250" s="2" t="s">
        <v>1432</v>
      </c>
      <c r="F5250">
        <v>2</v>
      </c>
      <c r="G5250" s="1">
        <v>41696</v>
      </c>
      <c r="H5250" s="61">
        <v>2014</v>
      </c>
      <c r="I5250" s="5" t="s">
        <v>1433</v>
      </c>
      <c r="J5250" s="1">
        <v>41675</v>
      </c>
      <c r="K5250" s="66">
        <v>7</v>
      </c>
      <c r="L5250" t="str">
        <f t="shared" si="556"/>
        <v>Profundo</v>
      </c>
      <c r="M5250" s="2" t="s">
        <v>1195</v>
      </c>
      <c r="N5250" t="str">
        <f>VLOOKUP(M5250,[2]spp!A:B,2,FALSE)</f>
        <v>Melichthys niger</v>
      </c>
      <c r="O5250">
        <f t="shared" si="555"/>
        <v>20</v>
      </c>
      <c r="T5250">
        <v>20</v>
      </c>
      <c r="AJ5250">
        <f>VLOOKUP(M5250,spp!A:C,3,FALSE)</f>
        <v>5</v>
      </c>
      <c r="AK5250">
        <f>VLOOKUP(M5250,spp!A:D,4,FALSE)</f>
        <v>3</v>
      </c>
      <c r="AL5250">
        <f t="shared" si="557"/>
        <v>1562500</v>
      </c>
      <c r="AM5250">
        <f t="shared" si="558"/>
        <v>39062.5</v>
      </c>
      <c r="AN5250">
        <f t="shared" si="559"/>
        <v>390625</v>
      </c>
      <c r="AO5250">
        <f t="shared" si="560"/>
        <v>390.625</v>
      </c>
      <c r="AP5250">
        <f t="shared" si="561"/>
        <v>0.4</v>
      </c>
      <c r="AQ5250">
        <f>VLOOKUP(M5250,spp!A:H,8,FALSE)</f>
        <v>2.4</v>
      </c>
      <c r="AR5250" t="str">
        <f>VLOOKUP(M5250,spp!A:K,10,FALSE)</f>
        <v>Herbívoro</v>
      </c>
      <c r="AS5250" t="str">
        <f>VLOOKUP(M5250,spp!A:L,12,FALSE)</f>
        <v>NE</v>
      </c>
    </row>
    <row r="5251" spans="1:45" x14ac:dyDescent="0.3">
      <c r="A5251">
        <v>51</v>
      </c>
      <c r="B5251" s="2" t="s">
        <v>1176</v>
      </c>
      <c r="C5251" s="2" t="s">
        <v>1177</v>
      </c>
      <c r="D5251" s="2" t="s">
        <v>1438</v>
      </c>
      <c r="E5251" s="2" t="s">
        <v>1432</v>
      </c>
      <c r="F5251">
        <v>2</v>
      </c>
      <c r="G5251" s="1">
        <v>41696</v>
      </c>
      <c r="H5251" s="61">
        <v>2014</v>
      </c>
      <c r="I5251" s="5" t="s">
        <v>1433</v>
      </c>
      <c r="J5251" s="1">
        <v>41675</v>
      </c>
      <c r="K5251" s="66">
        <v>7</v>
      </c>
      <c r="L5251" t="str">
        <f t="shared" si="556"/>
        <v>Profundo</v>
      </c>
      <c r="M5251" s="2" t="s">
        <v>1081</v>
      </c>
      <c r="N5251" t="str">
        <f>VLOOKUP(M5251,[2]spp!A:B,2,FALSE)</f>
        <v>Triaenodon obesus</v>
      </c>
      <c r="O5251">
        <f t="shared" si="555"/>
        <v>1</v>
      </c>
      <c r="AB5251">
        <v>1</v>
      </c>
      <c r="AJ5251">
        <f>VLOOKUP(M5251,spp!A:C,3,FALSE)</f>
        <v>1.5E-3</v>
      </c>
      <c r="AK5251">
        <f>VLOOKUP(M5251,spp!A:D,4,FALSE)</f>
        <v>3</v>
      </c>
      <c r="AL5251">
        <f t="shared" si="557"/>
        <v>2135.7421875</v>
      </c>
      <c r="AM5251">
        <f t="shared" si="558"/>
        <v>53.3935546875</v>
      </c>
      <c r="AN5251">
        <f t="shared" si="559"/>
        <v>533.935546875</v>
      </c>
      <c r="AO5251">
        <f t="shared" si="560"/>
        <v>0.533935546875</v>
      </c>
      <c r="AP5251">
        <f t="shared" si="561"/>
        <v>0.02</v>
      </c>
      <c r="AQ5251">
        <f>VLOOKUP(M5251,spp!A:H,8,FALSE)</f>
        <v>4.2</v>
      </c>
      <c r="AR5251" t="str">
        <f>VLOOKUP(M5251,spp!A:K,10,FALSE)</f>
        <v>Depredador Tope</v>
      </c>
      <c r="AS5251" t="str">
        <f>VLOOKUP(M5251,spp!A:L,12,FALSE)</f>
        <v>NT</v>
      </c>
    </row>
    <row r="5252" spans="1:45" x14ac:dyDescent="0.3">
      <c r="A5252">
        <v>51</v>
      </c>
      <c r="B5252" s="2" t="s">
        <v>1176</v>
      </c>
      <c r="C5252" s="2" t="s">
        <v>1177</v>
      </c>
      <c r="D5252" s="2" t="s">
        <v>1438</v>
      </c>
      <c r="E5252" s="2" t="s">
        <v>1432</v>
      </c>
      <c r="F5252">
        <v>2</v>
      </c>
      <c r="G5252" s="1">
        <v>41696</v>
      </c>
      <c r="H5252" s="61">
        <v>2014</v>
      </c>
      <c r="I5252" s="5" t="s">
        <v>1433</v>
      </c>
      <c r="J5252" s="1">
        <v>41675</v>
      </c>
      <c r="K5252" s="66">
        <v>7</v>
      </c>
      <c r="L5252" t="str">
        <f t="shared" si="556"/>
        <v>Profundo</v>
      </c>
      <c r="M5252" s="2" t="s">
        <v>1194</v>
      </c>
      <c r="N5252" t="str">
        <f>VLOOKUP(M5252,[2]spp!A:B,2,FALSE)</f>
        <v>Stegastes arcifrons</v>
      </c>
      <c r="O5252">
        <f t="shared" si="555"/>
        <v>20</v>
      </c>
      <c r="Q5252">
        <v>20</v>
      </c>
      <c r="AJ5252">
        <f>VLOOKUP(M5252,spp!A:C,3,FALSE)</f>
        <v>3.49E-2</v>
      </c>
      <c r="AK5252">
        <f>VLOOKUP(M5252,spp!A:D,4,FALSE)</f>
        <v>2</v>
      </c>
      <c r="AL5252">
        <f t="shared" si="557"/>
        <v>39.262500000000003</v>
      </c>
      <c r="AM5252">
        <f t="shared" si="558"/>
        <v>0.98156250000000012</v>
      </c>
      <c r="AN5252">
        <f t="shared" si="559"/>
        <v>9.8156250000000007</v>
      </c>
      <c r="AO5252">
        <f t="shared" si="560"/>
        <v>9.8156250000000014E-3</v>
      </c>
      <c r="AP5252">
        <f t="shared" si="561"/>
        <v>0.4</v>
      </c>
      <c r="AQ5252">
        <f>VLOOKUP(M5252,spp!A:H,8,FALSE)</f>
        <v>2.97</v>
      </c>
      <c r="AR5252" t="str">
        <f>VLOOKUP(M5252,spp!A:K,10,FALSE)</f>
        <v>Herbívoro</v>
      </c>
      <c r="AS5252" t="str">
        <f>VLOOKUP(M5252,spp!A:L,12,FALSE)</f>
        <v>LC</v>
      </c>
    </row>
    <row r="5253" spans="1:45" x14ac:dyDescent="0.3">
      <c r="A5253">
        <v>51</v>
      </c>
      <c r="B5253" s="2" t="s">
        <v>1176</v>
      </c>
      <c r="C5253" s="2" t="s">
        <v>1177</v>
      </c>
      <c r="D5253" s="2" t="s">
        <v>1438</v>
      </c>
      <c r="E5253" s="2" t="s">
        <v>1432</v>
      </c>
      <c r="F5253">
        <v>2</v>
      </c>
      <c r="G5253" s="1">
        <v>41696</v>
      </c>
      <c r="H5253" s="61">
        <v>2014</v>
      </c>
      <c r="I5253" s="5" t="s">
        <v>1433</v>
      </c>
      <c r="J5253" s="1">
        <v>41675</v>
      </c>
      <c r="K5253" s="66">
        <v>7</v>
      </c>
      <c r="L5253" t="str">
        <f t="shared" si="556"/>
        <v>Profundo</v>
      </c>
      <c r="M5253" s="2" t="s">
        <v>1028</v>
      </c>
      <c r="N5253" t="str">
        <f>VLOOKUP(M5253,[2]spp!A:B,2,FALSE)</f>
        <v>Thalassoma lucasanum</v>
      </c>
      <c r="O5253">
        <f t="shared" si="555"/>
        <v>35</v>
      </c>
      <c r="P5253">
        <v>20</v>
      </c>
      <c r="Q5253">
        <v>15</v>
      </c>
      <c r="AJ5253">
        <f>VLOOKUP(M5253,spp!A:C,3,FALSE)</f>
        <v>1.261E-2</v>
      </c>
      <c r="AK5253">
        <f>VLOOKUP(M5253,spp!A:D,4,FALSE)</f>
        <v>2</v>
      </c>
      <c r="AL5253">
        <f t="shared" si="557"/>
        <v>12.215937500000001</v>
      </c>
      <c r="AM5253">
        <f t="shared" si="558"/>
        <v>0.30539843750000001</v>
      </c>
      <c r="AN5253">
        <f t="shared" si="559"/>
        <v>3.0539843750000002</v>
      </c>
      <c r="AO5253">
        <f t="shared" si="560"/>
        <v>3.0539843750000003E-3</v>
      </c>
      <c r="AP5253">
        <f t="shared" si="561"/>
        <v>0.7</v>
      </c>
      <c r="AQ5253">
        <f>VLOOKUP(M5253,spp!A:H,8,FALSE)</f>
        <v>3.5</v>
      </c>
      <c r="AR5253" t="str">
        <f>VLOOKUP(M5253,spp!A:K,10,FALSE)</f>
        <v>Depredador</v>
      </c>
      <c r="AS5253" t="str">
        <f>VLOOKUP(M5253,spp!A:L,12,FALSE)</f>
        <v>LC</v>
      </c>
    </row>
    <row r="5254" spans="1:45" x14ac:dyDescent="0.3">
      <c r="A5254">
        <v>51</v>
      </c>
      <c r="B5254" s="2" t="s">
        <v>1176</v>
      </c>
      <c r="C5254" s="2" t="s">
        <v>1177</v>
      </c>
      <c r="D5254" s="2" t="s">
        <v>1438</v>
      </c>
      <c r="E5254" s="2" t="s">
        <v>1432</v>
      </c>
      <c r="F5254">
        <v>2</v>
      </c>
      <c r="G5254" s="1">
        <v>41696</v>
      </c>
      <c r="H5254" s="61">
        <v>2014</v>
      </c>
      <c r="I5254" s="5" t="s">
        <v>1433</v>
      </c>
      <c r="J5254" s="1">
        <v>41675</v>
      </c>
      <c r="K5254" s="66">
        <v>7</v>
      </c>
      <c r="L5254" t="str">
        <f t="shared" si="556"/>
        <v>Profundo</v>
      </c>
      <c r="M5254" s="2" t="s">
        <v>1080</v>
      </c>
      <c r="N5254" t="str">
        <f>VLOOKUP(M5254,[2]spp!A:B,2,FALSE)</f>
        <v>Aulostomus chinensis</v>
      </c>
      <c r="O5254">
        <f t="shared" si="555"/>
        <v>1</v>
      </c>
      <c r="V5254">
        <v>1</v>
      </c>
      <c r="AJ5254">
        <f>VLOOKUP(M5254,spp!A:C,3,FALSE)</f>
        <v>2</v>
      </c>
      <c r="AK5254">
        <f>VLOOKUP(M5254,spp!A:D,4,FALSE)</f>
        <v>3</v>
      </c>
      <c r="AL5254">
        <f t="shared" si="557"/>
        <v>182250</v>
      </c>
      <c r="AM5254">
        <f t="shared" si="558"/>
        <v>4556.25</v>
      </c>
      <c r="AN5254">
        <f t="shared" si="559"/>
        <v>45562.5</v>
      </c>
      <c r="AO5254">
        <f t="shared" si="560"/>
        <v>45.5625</v>
      </c>
      <c r="AP5254">
        <f t="shared" si="561"/>
        <v>0.02</v>
      </c>
      <c r="AQ5254">
        <f>VLOOKUP(M5254,spp!A:H,8,FALSE)</f>
        <v>3.9</v>
      </c>
      <c r="AR5254" t="str">
        <f>VLOOKUP(M5254,spp!A:K,10,FALSE)</f>
        <v>Depredador</v>
      </c>
      <c r="AS5254" t="str">
        <f>VLOOKUP(M5254,spp!A:L,12,FALSE)</f>
        <v>NE</v>
      </c>
    </row>
    <row r="5255" spans="1:45" x14ac:dyDescent="0.3">
      <c r="A5255">
        <v>51</v>
      </c>
      <c r="B5255" s="2" t="s">
        <v>1176</v>
      </c>
      <c r="C5255" s="2" t="s">
        <v>1177</v>
      </c>
      <c r="D5255" s="2" t="s">
        <v>1438</v>
      </c>
      <c r="E5255" s="2" t="s">
        <v>1432</v>
      </c>
      <c r="F5255">
        <v>3</v>
      </c>
      <c r="G5255" s="1">
        <v>41696</v>
      </c>
      <c r="H5255" s="61">
        <v>2014</v>
      </c>
      <c r="I5255" s="5" t="s">
        <v>1433</v>
      </c>
      <c r="J5255" s="1">
        <v>41675</v>
      </c>
      <c r="K5255" s="66">
        <v>7</v>
      </c>
      <c r="L5255" t="str">
        <f t="shared" si="556"/>
        <v>Profundo</v>
      </c>
      <c r="M5255" s="2" t="s">
        <v>1195</v>
      </c>
      <c r="N5255" t="str">
        <f>VLOOKUP(M5255,[2]spp!A:B,2,FALSE)</f>
        <v>Melichthys niger</v>
      </c>
      <c r="O5255">
        <f t="shared" si="555"/>
        <v>3</v>
      </c>
      <c r="T5255">
        <v>3</v>
      </c>
      <c r="AJ5255">
        <f>VLOOKUP(M5255,spp!A:C,3,FALSE)</f>
        <v>5</v>
      </c>
      <c r="AK5255">
        <f>VLOOKUP(M5255,spp!A:D,4,FALSE)</f>
        <v>3</v>
      </c>
      <c r="AL5255">
        <f t="shared" si="557"/>
        <v>234375</v>
      </c>
      <c r="AM5255">
        <f t="shared" si="558"/>
        <v>5859.375</v>
      </c>
      <c r="AN5255">
        <f t="shared" si="559"/>
        <v>58593.75</v>
      </c>
      <c r="AO5255">
        <f t="shared" si="560"/>
        <v>58.59375</v>
      </c>
      <c r="AP5255">
        <f t="shared" si="561"/>
        <v>0.06</v>
      </c>
      <c r="AQ5255">
        <f>VLOOKUP(M5255,spp!A:H,8,FALSE)</f>
        <v>2.4</v>
      </c>
      <c r="AR5255" t="str">
        <f>VLOOKUP(M5255,spp!A:K,10,FALSE)</f>
        <v>Herbívoro</v>
      </c>
      <c r="AS5255" t="str">
        <f>VLOOKUP(M5255,spp!A:L,12,FALSE)</f>
        <v>NE</v>
      </c>
    </row>
    <row r="5256" spans="1:45" x14ac:dyDescent="0.3">
      <c r="A5256">
        <v>51</v>
      </c>
      <c r="B5256" s="2" t="s">
        <v>1176</v>
      </c>
      <c r="C5256" s="2" t="s">
        <v>1177</v>
      </c>
      <c r="D5256" s="2" t="s">
        <v>1438</v>
      </c>
      <c r="E5256" s="2" t="s">
        <v>1432</v>
      </c>
      <c r="F5256">
        <v>3</v>
      </c>
      <c r="G5256" s="1">
        <v>41696</v>
      </c>
      <c r="H5256" s="61">
        <v>2014</v>
      </c>
      <c r="I5256" s="5" t="s">
        <v>1433</v>
      </c>
      <c r="J5256" s="1">
        <v>41675</v>
      </c>
      <c r="K5256" s="66">
        <v>7</v>
      </c>
      <c r="L5256" t="str">
        <f t="shared" si="556"/>
        <v>Profundo</v>
      </c>
      <c r="M5256" s="2" t="s">
        <v>1078</v>
      </c>
      <c r="N5256" t="str">
        <f>VLOOKUP(M5256,[2]spp!A:B,2,FALSE)</f>
        <v>Lutjanus viridis</v>
      </c>
      <c r="O5256">
        <f t="shared" si="555"/>
        <v>12</v>
      </c>
      <c r="S5256">
        <v>12</v>
      </c>
      <c r="AJ5256">
        <f>VLOOKUP(M5256,spp!A:C,3,FALSE)</f>
        <v>1.67E-2</v>
      </c>
      <c r="AK5256">
        <f>VLOOKUP(M5256,spp!A:D,4,FALSE)</f>
        <v>2</v>
      </c>
      <c r="AL5256">
        <f t="shared" si="557"/>
        <v>61.372500000000002</v>
      </c>
      <c r="AM5256">
        <f t="shared" si="558"/>
        <v>1.5343125</v>
      </c>
      <c r="AN5256">
        <f t="shared" si="559"/>
        <v>15.343125000000001</v>
      </c>
      <c r="AO5256">
        <f t="shared" si="560"/>
        <v>1.5343125000000001E-2</v>
      </c>
      <c r="AP5256">
        <f t="shared" si="561"/>
        <v>0.24</v>
      </c>
      <c r="AQ5256">
        <f>VLOOKUP(M5256,spp!A:H,8,FALSE)</f>
        <v>4.2</v>
      </c>
      <c r="AR5256" t="str">
        <f>VLOOKUP(M5256,spp!A:K,10,FALSE)</f>
        <v>Depredador Tope</v>
      </c>
      <c r="AS5256" t="str">
        <f>VLOOKUP(M5256,spp!A:L,12,FALSE)</f>
        <v>LC</v>
      </c>
    </row>
    <row r="5257" spans="1:45" x14ac:dyDescent="0.3">
      <c r="A5257">
        <v>51</v>
      </c>
      <c r="B5257" s="2" t="s">
        <v>1176</v>
      </c>
      <c r="C5257" s="2" t="s">
        <v>1177</v>
      </c>
      <c r="D5257" s="2" t="s">
        <v>1438</v>
      </c>
      <c r="E5257" s="2" t="s">
        <v>1432</v>
      </c>
      <c r="F5257">
        <v>3</v>
      </c>
      <c r="G5257" s="1">
        <v>41696</v>
      </c>
      <c r="H5257" s="61">
        <v>2014</v>
      </c>
      <c r="I5257" s="5" t="s">
        <v>1433</v>
      </c>
      <c r="J5257" s="1">
        <v>41675</v>
      </c>
      <c r="K5257" s="66">
        <v>7</v>
      </c>
      <c r="L5257" t="str">
        <f t="shared" si="556"/>
        <v>Profundo</v>
      </c>
      <c r="M5257" s="2" t="s">
        <v>1040</v>
      </c>
      <c r="N5257" t="str">
        <f>VLOOKUP(M5257,[2]spp!A:B,2,FALSE)</f>
        <v>Sufflamen verres</v>
      </c>
      <c r="O5257">
        <f t="shared" si="555"/>
        <v>1</v>
      </c>
      <c r="T5257">
        <v>1</v>
      </c>
      <c r="AJ5257">
        <f>VLOOKUP(M5257,spp!A:C,3,FALSE)</f>
        <v>2</v>
      </c>
      <c r="AK5257">
        <f>VLOOKUP(M5257,spp!A:D,4,FALSE)</f>
        <v>3</v>
      </c>
      <c r="AL5257">
        <f t="shared" si="557"/>
        <v>31250</v>
      </c>
      <c r="AM5257">
        <f t="shared" si="558"/>
        <v>781.25</v>
      </c>
      <c r="AN5257">
        <f t="shared" si="559"/>
        <v>7812.5</v>
      </c>
      <c r="AO5257">
        <f t="shared" si="560"/>
        <v>7.8125</v>
      </c>
      <c r="AP5257">
        <f t="shared" si="561"/>
        <v>0.02</v>
      </c>
      <c r="AQ5257">
        <f>VLOOKUP(M5257,spp!A:H,8,FALSE)</f>
        <v>3.3</v>
      </c>
      <c r="AR5257" t="str">
        <f>VLOOKUP(M5257,spp!A:K,10,FALSE)</f>
        <v>Depredador</v>
      </c>
      <c r="AS5257" t="str">
        <f>VLOOKUP(M5257,spp!A:L,12,FALSE)</f>
        <v>LC</v>
      </c>
    </row>
    <row r="5258" spans="1:45" x14ac:dyDescent="0.3">
      <c r="A5258">
        <v>51</v>
      </c>
      <c r="B5258" s="2" t="s">
        <v>1176</v>
      </c>
      <c r="C5258" s="2" t="s">
        <v>1177</v>
      </c>
      <c r="D5258" s="2" t="s">
        <v>1438</v>
      </c>
      <c r="E5258" s="2" t="s">
        <v>1432</v>
      </c>
      <c r="F5258">
        <v>3</v>
      </c>
      <c r="G5258" s="1">
        <v>41696</v>
      </c>
      <c r="H5258" s="61">
        <v>2014</v>
      </c>
      <c r="I5258" s="5" t="s">
        <v>1433</v>
      </c>
      <c r="J5258" s="1">
        <v>41675</v>
      </c>
      <c r="K5258" s="66">
        <v>7</v>
      </c>
      <c r="L5258" t="str">
        <f t="shared" si="556"/>
        <v>Profundo</v>
      </c>
      <c r="M5258" s="2" t="s">
        <v>1194</v>
      </c>
      <c r="N5258" t="str">
        <f>VLOOKUP(M5258,[2]spp!A:B,2,FALSE)</f>
        <v>Stegastes arcifrons</v>
      </c>
      <c r="O5258">
        <f t="shared" si="555"/>
        <v>30</v>
      </c>
      <c r="P5258">
        <v>30</v>
      </c>
      <c r="AJ5258">
        <f>VLOOKUP(M5258,spp!A:C,3,FALSE)</f>
        <v>3.49E-2</v>
      </c>
      <c r="AK5258">
        <f>VLOOKUP(M5258,spp!A:D,4,FALSE)</f>
        <v>2</v>
      </c>
      <c r="AL5258">
        <f t="shared" si="557"/>
        <v>6.5437500000000002</v>
      </c>
      <c r="AM5258">
        <f t="shared" si="558"/>
        <v>0.16359375000000001</v>
      </c>
      <c r="AN5258">
        <f t="shared" si="559"/>
        <v>1.6359375</v>
      </c>
      <c r="AO5258">
        <f t="shared" si="560"/>
        <v>1.6359375E-3</v>
      </c>
      <c r="AP5258">
        <f t="shared" si="561"/>
        <v>0.6</v>
      </c>
      <c r="AQ5258">
        <f>VLOOKUP(M5258,spp!A:H,8,FALSE)</f>
        <v>2.97</v>
      </c>
      <c r="AR5258" t="str">
        <f>VLOOKUP(M5258,spp!A:K,10,FALSE)</f>
        <v>Herbívoro</v>
      </c>
      <c r="AS5258" t="str">
        <f>VLOOKUP(M5258,spp!A:L,12,FALSE)</f>
        <v>LC</v>
      </c>
    </row>
    <row r="5259" spans="1:45" x14ac:dyDescent="0.3">
      <c r="A5259">
        <v>51</v>
      </c>
      <c r="B5259" s="2" t="s">
        <v>1176</v>
      </c>
      <c r="C5259" s="2" t="s">
        <v>1177</v>
      </c>
      <c r="D5259" s="2" t="s">
        <v>1438</v>
      </c>
      <c r="E5259" s="2" t="s">
        <v>1432</v>
      </c>
      <c r="F5259">
        <v>3</v>
      </c>
      <c r="G5259" s="1">
        <v>41696</v>
      </c>
      <c r="H5259" s="61">
        <v>2014</v>
      </c>
      <c r="I5259" s="5" t="s">
        <v>1433</v>
      </c>
      <c r="J5259" s="1">
        <v>41675</v>
      </c>
      <c r="K5259" s="66">
        <v>7</v>
      </c>
      <c r="L5259" t="str">
        <f t="shared" si="556"/>
        <v>Profundo</v>
      </c>
      <c r="M5259" s="2" t="s">
        <v>1034</v>
      </c>
      <c r="N5259" t="str">
        <f>VLOOKUP(M5259,[2]spp!A:B,2,FALSE)</f>
        <v>Acanthurus nigricans</v>
      </c>
      <c r="O5259">
        <f t="shared" si="555"/>
        <v>13</v>
      </c>
      <c r="T5259">
        <v>13</v>
      </c>
      <c r="AJ5259">
        <f>VLOOKUP(M5259,spp!A:C,3,FALSE)</f>
        <v>6</v>
      </c>
      <c r="AK5259">
        <f>VLOOKUP(M5259,spp!A:D,4,FALSE)</f>
        <v>2.669</v>
      </c>
      <c r="AL5259">
        <f t="shared" si="557"/>
        <v>419948.93656576006</v>
      </c>
      <c r="AM5259">
        <f t="shared" si="558"/>
        <v>10498.723414144002</v>
      </c>
      <c r="AN5259">
        <f t="shared" si="559"/>
        <v>104987.23414144001</v>
      </c>
      <c r="AO5259">
        <f t="shared" si="560"/>
        <v>104.98723414144001</v>
      </c>
      <c r="AP5259">
        <f t="shared" si="561"/>
        <v>0.26</v>
      </c>
      <c r="AQ5259">
        <f>VLOOKUP(M5259,spp!A:H,8,FALSE)</f>
        <v>2</v>
      </c>
      <c r="AR5259" t="str">
        <f>VLOOKUP(M5259,spp!A:K,10,FALSE)</f>
        <v>Herbívoro</v>
      </c>
      <c r="AS5259" t="str">
        <f>VLOOKUP(M5259,spp!A:L,12,FALSE)</f>
        <v>LC</v>
      </c>
    </row>
    <row r="5260" spans="1:45" x14ac:dyDescent="0.3">
      <c r="A5260">
        <v>51</v>
      </c>
      <c r="B5260" s="2" t="s">
        <v>1176</v>
      </c>
      <c r="C5260" s="2" t="s">
        <v>1177</v>
      </c>
      <c r="D5260" s="2" t="s">
        <v>1438</v>
      </c>
      <c r="E5260" s="2" t="s">
        <v>1432</v>
      </c>
      <c r="F5260">
        <v>3</v>
      </c>
      <c r="G5260" s="1">
        <v>41696</v>
      </c>
      <c r="H5260" s="61">
        <v>2014</v>
      </c>
      <c r="I5260" s="5" t="s">
        <v>1433</v>
      </c>
      <c r="J5260" s="1">
        <v>41675</v>
      </c>
      <c r="K5260" s="66">
        <v>7</v>
      </c>
      <c r="L5260" t="str">
        <f t="shared" si="556"/>
        <v>Profundo</v>
      </c>
      <c r="M5260" s="2" t="s">
        <v>1046</v>
      </c>
      <c r="N5260" t="str">
        <f>VLOOKUP(M5260,[2]spp!A:B,2,FALSE)</f>
        <v>Arothron meleagris</v>
      </c>
      <c r="O5260">
        <f t="shared" si="555"/>
        <v>2</v>
      </c>
      <c r="R5260">
        <v>2</v>
      </c>
      <c r="AJ5260">
        <f>VLOOKUP(M5260,spp!A:C,3,FALSE)</f>
        <v>3</v>
      </c>
      <c r="AK5260">
        <f>VLOOKUP(M5260,spp!A:D,4,FALSE)</f>
        <v>2</v>
      </c>
      <c r="AL5260">
        <f t="shared" si="557"/>
        <v>937.5</v>
      </c>
      <c r="AM5260">
        <f t="shared" si="558"/>
        <v>23.4375</v>
      </c>
      <c r="AN5260">
        <f t="shared" si="559"/>
        <v>234.375</v>
      </c>
      <c r="AO5260">
        <f t="shared" si="560"/>
        <v>0.234375</v>
      </c>
      <c r="AP5260">
        <f t="shared" si="561"/>
        <v>0.04</v>
      </c>
      <c r="AQ5260">
        <f>VLOOKUP(M5260,spp!A:H,8,FALSE)</f>
        <v>3.4</v>
      </c>
      <c r="AR5260" t="str">
        <f>VLOOKUP(M5260,spp!A:K,10,FALSE)</f>
        <v>Depredador</v>
      </c>
      <c r="AS5260" t="str">
        <f>VLOOKUP(M5260,spp!A:L,12,FALSE)</f>
        <v>NE</v>
      </c>
    </row>
    <row r="5261" spans="1:45" x14ac:dyDescent="0.3">
      <c r="A5261">
        <v>51</v>
      </c>
      <c r="B5261" s="2" t="s">
        <v>1176</v>
      </c>
      <c r="C5261" s="2" t="s">
        <v>1177</v>
      </c>
      <c r="D5261" s="2" t="s">
        <v>1438</v>
      </c>
      <c r="E5261" s="2" t="s">
        <v>1432</v>
      </c>
      <c r="F5261">
        <v>3</v>
      </c>
      <c r="G5261" s="1">
        <v>41696</v>
      </c>
      <c r="H5261" s="61">
        <v>2014</v>
      </c>
      <c r="I5261" s="5" t="s">
        <v>1433</v>
      </c>
      <c r="J5261" s="1">
        <v>41675</v>
      </c>
      <c r="K5261" s="66">
        <v>7</v>
      </c>
      <c r="L5261" t="str">
        <f t="shared" si="556"/>
        <v>Profundo</v>
      </c>
      <c r="M5261" s="2" t="s">
        <v>1068</v>
      </c>
      <c r="N5261" t="str">
        <f>VLOOKUP(M5261,[2]spp!A:B,2,FALSE)</f>
        <v>Myripristis berndti</v>
      </c>
      <c r="O5261">
        <f t="shared" si="555"/>
        <v>5</v>
      </c>
      <c r="S5261">
        <v>5</v>
      </c>
      <c r="AJ5261">
        <f>VLOOKUP(M5261,spp!A:C,3,FALSE)</f>
        <v>2.4E-2</v>
      </c>
      <c r="AK5261">
        <f>VLOOKUP(M5261,spp!A:D,4,FALSE)</f>
        <v>3.02</v>
      </c>
      <c r="AL5261">
        <f t="shared" si="557"/>
        <v>681.01417724465432</v>
      </c>
      <c r="AM5261">
        <f t="shared" si="558"/>
        <v>17.025354431116359</v>
      </c>
      <c r="AN5261">
        <f t="shared" si="559"/>
        <v>170.25354431116358</v>
      </c>
      <c r="AO5261">
        <f t="shared" si="560"/>
        <v>0.17025354431116357</v>
      </c>
      <c r="AP5261">
        <f t="shared" si="561"/>
        <v>0.1</v>
      </c>
      <c r="AQ5261">
        <f>VLOOKUP(M5261,spp!A:H,8,FALSE)</f>
        <v>3.7</v>
      </c>
      <c r="AR5261" t="str">
        <f>VLOOKUP(M5261,spp!A:K,10,FALSE)</f>
        <v>Planctívoro</v>
      </c>
      <c r="AS5261" t="str">
        <f>VLOOKUP(M5261,spp!A:L,12,FALSE)</f>
        <v>NE</v>
      </c>
    </row>
    <row r="5262" spans="1:45" x14ac:dyDescent="0.3">
      <c r="A5262">
        <v>51</v>
      </c>
      <c r="B5262" s="2" t="s">
        <v>1176</v>
      </c>
      <c r="C5262" s="2" t="s">
        <v>1177</v>
      </c>
      <c r="D5262" s="2" t="s">
        <v>1438</v>
      </c>
      <c r="E5262" s="2" t="s">
        <v>1432</v>
      </c>
      <c r="F5262">
        <v>3</v>
      </c>
      <c r="G5262" s="1">
        <v>41696</v>
      </c>
      <c r="H5262" s="61">
        <v>2014</v>
      </c>
      <c r="I5262" s="5" t="s">
        <v>1433</v>
      </c>
      <c r="J5262" s="1">
        <v>41675</v>
      </c>
      <c r="K5262" s="66">
        <v>7</v>
      </c>
      <c r="L5262" t="str">
        <f t="shared" si="556"/>
        <v>Profundo</v>
      </c>
      <c r="M5262" s="2" t="s">
        <v>1037</v>
      </c>
      <c r="N5262" t="str">
        <f>VLOOKUP(M5262,[2]spp!A:B,2,FALSE)</f>
        <v>Prionurus laticlavius</v>
      </c>
      <c r="O5262">
        <f t="shared" si="555"/>
        <v>15</v>
      </c>
      <c r="T5262">
        <v>15</v>
      </c>
      <c r="AJ5262" t="str">
        <f>VLOOKUP(M5262,spp!A:C,3,FALSE)</f>
        <v>0.19800000000000001</v>
      </c>
      <c r="AK5262">
        <f>VLOOKUP(M5262,spp!A:D,4,FALSE)</f>
        <v>2.504</v>
      </c>
      <c r="AL5262">
        <f t="shared" si="557"/>
        <v>9401.523393678639</v>
      </c>
      <c r="AM5262">
        <f t="shared" si="558"/>
        <v>235.03808484196597</v>
      </c>
      <c r="AN5262">
        <f t="shared" si="559"/>
        <v>2350.3808484196597</v>
      </c>
      <c r="AO5262">
        <f t="shared" si="560"/>
        <v>2.3503808484196598</v>
      </c>
      <c r="AP5262">
        <f t="shared" si="561"/>
        <v>0.3</v>
      </c>
      <c r="AQ5262">
        <f>VLOOKUP(M5262,spp!A:H,8,FALSE)</f>
        <v>2.7</v>
      </c>
      <c r="AR5262" t="str">
        <f>VLOOKUP(M5262,spp!A:K,10,FALSE)</f>
        <v>Herbívoro</v>
      </c>
      <c r="AS5262" t="str">
        <f>VLOOKUP(M5262,spp!A:L,12,FALSE)</f>
        <v>LC</v>
      </c>
    </row>
    <row r="5263" spans="1:45" x14ac:dyDescent="0.3">
      <c r="A5263">
        <v>51</v>
      </c>
      <c r="B5263" s="2" t="s">
        <v>1176</v>
      </c>
      <c r="C5263" s="2" t="s">
        <v>1177</v>
      </c>
      <c r="D5263" s="2" t="s">
        <v>1438</v>
      </c>
      <c r="E5263" s="2" t="s">
        <v>1432</v>
      </c>
      <c r="F5263">
        <v>3</v>
      </c>
      <c r="G5263" s="1">
        <v>41696</v>
      </c>
      <c r="H5263" s="61">
        <v>2014</v>
      </c>
      <c r="I5263" s="5" t="s">
        <v>1433</v>
      </c>
      <c r="J5263" s="1">
        <v>41675</v>
      </c>
      <c r="K5263" s="66">
        <v>7</v>
      </c>
      <c r="L5263" t="str">
        <f t="shared" si="556"/>
        <v>Profundo</v>
      </c>
      <c r="M5263" s="2" t="s">
        <v>1145</v>
      </c>
      <c r="N5263" t="str">
        <f>VLOOKUP(M5263,[2]spp!A:B,2,FALSE)</f>
        <v>Ctenochaetus marginatus</v>
      </c>
      <c r="O5263">
        <f t="shared" si="555"/>
        <v>1</v>
      </c>
      <c r="S5263">
        <v>1</v>
      </c>
      <c r="AJ5263">
        <f>VLOOKUP(M5263,spp!A:C,3,FALSE)</f>
        <v>0.297619048</v>
      </c>
      <c r="AK5263">
        <f>VLOOKUP(M5263,spp!A:D,4,FALSE)</f>
        <v>3</v>
      </c>
      <c r="AL5263">
        <f t="shared" si="557"/>
        <v>1595.0520853749999</v>
      </c>
      <c r="AM5263">
        <f t="shared" si="558"/>
        <v>39.876302134374995</v>
      </c>
      <c r="AN5263">
        <f t="shared" si="559"/>
        <v>398.76302134374998</v>
      </c>
      <c r="AO5263">
        <f t="shared" si="560"/>
        <v>0.39876302134374997</v>
      </c>
      <c r="AP5263">
        <f t="shared" si="561"/>
        <v>0.02</v>
      </c>
      <c r="AQ5263">
        <f>VLOOKUP(M5263,spp!A:H,8,FALSE)</f>
        <v>2</v>
      </c>
      <c r="AR5263" t="str">
        <f>VLOOKUP(M5263,spp!A:K,10,FALSE)</f>
        <v>Herbívoro</v>
      </c>
      <c r="AS5263" t="str">
        <f>VLOOKUP(M5263,spp!A:L,12,FALSE)</f>
        <v>LC</v>
      </c>
    </row>
    <row r="5264" spans="1:45" x14ac:dyDescent="0.3">
      <c r="A5264">
        <v>51</v>
      </c>
      <c r="B5264" s="2" t="s">
        <v>1176</v>
      </c>
      <c r="C5264" s="2" t="s">
        <v>1177</v>
      </c>
      <c r="D5264" s="2" t="s">
        <v>1438</v>
      </c>
      <c r="E5264" s="2" t="s">
        <v>1432</v>
      </c>
      <c r="F5264">
        <v>3</v>
      </c>
      <c r="G5264" s="1">
        <v>41696</v>
      </c>
      <c r="H5264" s="61">
        <v>2014</v>
      </c>
      <c r="I5264" s="5" t="s">
        <v>1433</v>
      </c>
      <c r="J5264" s="1">
        <v>41675</v>
      </c>
      <c r="K5264" s="66">
        <v>7</v>
      </c>
      <c r="L5264" t="str">
        <f t="shared" si="556"/>
        <v>Profundo</v>
      </c>
      <c r="M5264" s="2" t="s">
        <v>1198</v>
      </c>
      <c r="N5264" t="str">
        <f>VLOOKUP(M5264,[2]spp!A:B,2,FALSE)</f>
        <v>Dermatolepis dermatolepis</v>
      </c>
      <c r="O5264">
        <f t="shared" si="555"/>
        <v>1</v>
      </c>
      <c r="U5264">
        <v>1</v>
      </c>
      <c r="AJ5264">
        <f>VLOOKUP(M5264,spp!A:C,3,FALSE)</f>
        <v>1</v>
      </c>
      <c r="AK5264">
        <f>VLOOKUP(M5264,spp!A:D,4,FALSE)</f>
        <v>3</v>
      </c>
      <c r="AL5264">
        <f t="shared" si="557"/>
        <v>42875</v>
      </c>
      <c r="AM5264">
        <f t="shared" si="558"/>
        <v>1071.875</v>
      </c>
      <c r="AN5264">
        <f t="shared" si="559"/>
        <v>10718.75</v>
      </c>
      <c r="AO5264">
        <f t="shared" si="560"/>
        <v>10.71875</v>
      </c>
      <c r="AP5264">
        <f t="shared" si="561"/>
        <v>0.02</v>
      </c>
      <c r="AQ5264">
        <f>VLOOKUP(M5264,spp!A:H,8,FALSE)</f>
        <v>4.5</v>
      </c>
      <c r="AR5264" t="str">
        <f>VLOOKUP(M5264,spp!A:K,10,FALSE)</f>
        <v>Depredador Tope</v>
      </c>
      <c r="AS5264" t="str">
        <f>VLOOKUP(M5264,spp!A:L,12,FALSE)</f>
        <v>LC</v>
      </c>
    </row>
    <row r="5265" spans="1:45" x14ac:dyDescent="0.3">
      <c r="A5265">
        <v>51</v>
      </c>
      <c r="B5265" s="2" t="s">
        <v>1176</v>
      </c>
      <c r="C5265" s="2" t="s">
        <v>1177</v>
      </c>
      <c r="D5265" s="2" t="s">
        <v>1438</v>
      </c>
      <c r="E5265" s="2" t="s">
        <v>1432</v>
      </c>
      <c r="F5265">
        <v>3</v>
      </c>
      <c r="G5265" s="1">
        <v>41696</v>
      </c>
      <c r="H5265" s="61">
        <v>2014</v>
      </c>
      <c r="I5265" s="5" t="s">
        <v>1433</v>
      </c>
      <c r="J5265" s="1">
        <v>41675</v>
      </c>
      <c r="K5265" s="66">
        <v>7</v>
      </c>
      <c r="L5265" t="str">
        <f t="shared" si="556"/>
        <v>Profundo</v>
      </c>
      <c r="M5265" s="2" t="s">
        <v>1033</v>
      </c>
      <c r="N5265" t="str">
        <f>VLOOKUP(M5265,[2]spp!A:B,2,FALSE)</f>
        <v>Cephalopholis panamensis</v>
      </c>
      <c r="O5265">
        <f t="shared" si="555"/>
        <v>1</v>
      </c>
      <c r="T5265">
        <v>1</v>
      </c>
      <c r="AJ5265">
        <f>VLOOKUP(M5265,spp!A:C,3,FALSE)</f>
        <v>2</v>
      </c>
      <c r="AK5265">
        <f>VLOOKUP(M5265,spp!A:D,4,FALSE)</f>
        <v>3</v>
      </c>
      <c r="AL5265">
        <f t="shared" si="557"/>
        <v>31250</v>
      </c>
      <c r="AM5265">
        <f t="shared" si="558"/>
        <v>781.25</v>
      </c>
      <c r="AN5265">
        <f t="shared" si="559"/>
        <v>7812.5</v>
      </c>
      <c r="AO5265">
        <f t="shared" si="560"/>
        <v>7.8125</v>
      </c>
      <c r="AP5265">
        <f t="shared" si="561"/>
        <v>0.02</v>
      </c>
      <c r="AQ5265">
        <f>VLOOKUP(M5265,spp!A:H,8,FALSE)</f>
        <v>4</v>
      </c>
      <c r="AR5265" t="str">
        <f>VLOOKUP(M5265,spp!A:K,10,FALSE)</f>
        <v>Depredador Tope</v>
      </c>
      <c r="AS5265" t="str">
        <f>VLOOKUP(M5265,spp!A:L,12,FALSE)</f>
        <v>LC</v>
      </c>
    </row>
    <row r="5266" spans="1:45" x14ac:dyDescent="0.3">
      <c r="A5266">
        <v>51</v>
      </c>
      <c r="B5266" s="2" t="s">
        <v>1176</v>
      </c>
      <c r="C5266" s="2" t="s">
        <v>1177</v>
      </c>
      <c r="D5266" s="2" t="s">
        <v>1438</v>
      </c>
      <c r="E5266" s="2" t="s">
        <v>1432</v>
      </c>
      <c r="F5266">
        <v>3</v>
      </c>
      <c r="G5266" s="1">
        <v>41696</v>
      </c>
      <c r="H5266" s="61">
        <v>2014</v>
      </c>
      <c r="I5266" s="5" t="s">
        <v>1433</v>
      </c>
      <c r="J5266" s="1">
        <v>41675</v>
      </c>
      <c r="K5266" s="66">
        <v>7</v>
      </c>
      <c r="L5266" t="str">
        <f t="shared" si="556"/>
        <v>Profundo</v>
      </c>
      <c r="M5266" s="2" t="s">
        <v>1047</v>
      </c>
      <c r="N5266" t="str">
        <f>VLOOKUP(M5266,[2]spp!A:B,2,FALSE)</f>
        <v>Scarus rubroviolaceus</v>
      </c>
      <c r="O5266">
        <f t="shared" si="555"/>
        <v>1</v>
      </c>
      <c r="U5266">
        <v>1</v>
      </c>
      <c r="AJ5266">
        <f>VLOOKUP(M5266,spp!A:C,3,FALSE)</f>
        <v>1</v>
      </c>
      <c r="AK5266">
        <f>VLOOKUP(M5266,spp!A:D,4,FALSE)</f>
        <v>3.109</v>
      </c>
      <c r="AL5266">
        <f t="shared" si="557"/>
        <v>63169.516074034844</v>
      </c>
      <c r="AM5266">
        <f t="shared" si="558"/>
        <v>1579.2379018508711</v>
      </c>
      <c r="AN5266">
        <f t="shared" si="559"/>
        <v>15792.379018508711</v>
      </c>
      <c r="AO5266">
        <f t="shared" si="560"/>
        <v>15.792379018508711</v>
      </c>
      <c r="AP5266">
        <f t="shared" si="561"/>
        <v>0.02</v>
      </c>
      <c r="AQ5266">
        <f>VLOOKUP(M5266,spp!A:H,8,FALSE)</f>
        <v>2</v>
      </c>
      <c r="AR5266" t="str">
        <f>VLOOKUP(M5266,spp!A:K,10,FALSE)</f>
        <v>Herbívoro</v>
      </c>
      <c r="AS5266" t="str">
        <f>VLOOKUP(M5266,spp!A:L,12,FALSE)</f>
        <v>LC</v>
      </c>
    </row>
    <row r="5267" spans="1:45" x14ac:dyDescent="0.3">
      <c r="A5267">
        <v>51</v>
      </c>
      <c r="B5267" s="2" t="s">
        <v>1176</v>
      </c>
      <c r="C5267" s="2" t="s">
        <v>1177</v>
      </c>
      <c r="D5267" s="2" t="s">
        <v>1438</v>
      </c>
      <c r="E5267" s="2" t="s">
        <v>1432</v>
      </c>
      <c r="F5267">
        <v>3</v>
      </c>
      <c r="G5267" s="1">
        <v>41696</v>
      </c>
      <c r="H5267" s="61">
        <v>2014</v>
      </c>
      <c r="I5267" s="5" t="s">
        <v>1433</v>
      </c>
      <c r="J5267" s="1">
        <v>41675</v>
      </c>
      <c r="K5267" s="66">
        <v>7</v>
      </c>
      <c r="L5267" t="str">
        <f t="shared" si="556"/>
        <v>Profundo</v>
      </c>
      <c r="M5267" s="2" t="s">
        <v>1064</v>
      </c>
      <c r="N5267" t="str">
        <f>VLOOKUP(M5267,[2]spp!A:B,2,FALSE)</f>
        <v>Zanclus cornutus</v>
      </c>
      <c r="O5267">
        <f t="shared" si="555"/>
        <v>5</v>
      </c>
      <c r="S5267">
        <v>5</v>
      </c>
      <c r="AJ5267">
        <f>VLOOKUP(M5267,spp!A:C,3,FALSE)</f>
        <v>1.47E-2</v>
      </c>
      <c r="AK5267">
        <f>VLOOKUP(M5267,spp!A:D,4,FALSE)</f>
        <v>3</v>
      </c>
      <c r="AL5267">
        <f t="shared" si="557"/>
        <v>393.91406249999994</v>
      </c>
      <c r="AM5267">
        <f t="shared" si="558"/>
        <v>9.8478515624999989</v>
      </c>
      <c r="AN5267">
        <f t="shared" si="559"/>
        <v>98.478515624999986</v>
      </c>
      <c r="AO5267">
        <f t="shared" si="560"/>
        <v>9.8478515624999985E-2</v>
      </c>
      <c r="AP5267">
        <f t="shared" si="561"/>
        <v>0.1</v>
      </c>
      <c r="AQ5267">
        <f>VLOOKUP(M5267,spp!A:H,8,FALSE)</f>
        <v>2.9</v>
      </c>
      <c r="AR5267" t="str">
        <f>VLOOKUP(M5267,spp!A:K,10,FALSE)</f>
        <v>Herbívoro</v>
      </c>
      <c r="AS5267" t="str">
        <f>VLOOKUP(M5267,spp!A:L,12,FALSE)</f>
        <v>NE</v>
      </c>
    </row>
    <row r="5268" spans="1:45" x14ac:dyDescent="0.3">
      <c r="A5268">
        <v>51</v>
      </c>
      <c r="B5268" s="2" t="s">
        <v>1176</v>
      </c>
      <c r="C5268" s="2" t="s">
        <v>1177</v>
      </c>
      <c r="D5268" s="2" t="s">
        <v>1438</v>
      </c>
      <c r="E5268" s="2" t="s">
        <v>1432</v>
      </c>
      <c r="F5268">
        <v>3</v>
      </c>
      <c r="G5268" s="1">
        <v>41696</v>
      </c>
      <c r="H5268" s="61">
        <v>2014</v>
      </c>
      <c r="I5268" s="5" t="s">
        <v>1433</v>
      </c>
      <c r="J5268" s="1">
        <v>41675</v>
      </c>
      <c r="K5268" s="66">
        <v>7</v>
      </c>
      <c r="L5268" t="str">
        <f t="shared" si="556"/>
        <v>Profundo</v>
      </c>
      <c r="M5268" s="2" t="s">
        <v>1080</v>
      </c>
      <c r="N5268" t="str">
        <f>VLOOKUP(M5268,[2]spp!A:B,2,FALSE)</f>
        <v>Aulostomus chinensis</v>
      </c>
      <c r="O5268">
        <f t="shared" si="555"/>
        <v>1</v>
      </c>
      <c r="V5268">
        <v>1</v>
      </c>
      <c r="AJ5268">
        <f>VLOOKUP(M5268,spp!A:C,3,FALSE)</f>
        <v>2</v>
      </c>
      <c r="AK5268">
        <f>VLOOKUP(M5268,spp!A:D,4,FALSE)</f>
        <v>3</v>
      </c>
      <c r="AL5268">
        <f t="shared" si="557"/>
        <v>182250</v>
      </c>
      <c r="AM5268">
        <f t="shared" si="558"/>
        <v>4556.25</v>
      </c>
      <c r="AN5268">
        <f t="shared" si="559"/>
        <v>45562.5</v>
      </c>
      <c r="AO5268">
        <f t="shared" si="560"/>
        <v>45.5625</v>
      </c>
      <c r="AP5268">
        <f t="shared" si="561"/>
        <v>0.02</v>
      </c>
      <c r="AQ5268">
        <f>VLOOKUP(M5268,spp!A:H,8,FALSE)</f>
        <v>3.9</v>
      </c>
      <c r="AR5268" t="str">
        <f>VLOOKUP(M5268,spp!A:K,10,FALSE)</f>
        <v>Depredador</v>
      </c>
      <c r="AS5268" t="str">
        <f>VLOOKUP(M5268,spp!A:L,12,FALSE)</f>
        <v>NE</v>
      </c>
    </row>
    <row r="5269" spans="1:45" x14ac:dyDescent="0.3">
      <c r="A5269">
        <v>51</v>
      </c>
      <c r="B5269" s="2" t="s">
        <v>1176</v>
      </c>
      <c r="C5269" s="2" t="s">
        <v>1177</v>
      </c>
      <c r="D5269" s="2" t="s">
        <v>1438</v>
      </c>
      <c r="E5269" s="2" t="s">
        <v>1432</v>
      </c>
      <c r="F5269">
        <v>3</v>
      </c>
      <c r="G5269" s="1">
        <v>41696</v>
      </c>
      <c r="H5269" s="61">
        <v>2014</v>
      </c>
      <c r="I5269" s="5" t="s">
        <v>1433</v>
      </c>
      <c r="J5269" s="1">
        <v>41675</v>
      </c>
      <c r="K5269" s="66">
        <v>7</v>
      </c>
      <c r="L5269" t="str">
        <f t="shared" si="556"/>
        <v>Profundo</v>
      </c>
      <c r="M5269" s="2" t="s">
        <v>1062</v>
      </c>
      <c r="N5269" t="str">
        <f>VLOOKUP(M5269,[2]spp!A:B,2,FALSE)</f>
        <v>Paranthias colonus</v>
      </c>
      <c r="O5269">
        <f t="shared" si="555"/>
        <v>30</v>
      </c>
      <c r="S5269">
        <v>30</v>
      </c>
      <c r="AJ5269">
        <f>VLOOKUP(M5269,spp!A:C,3,FALSE)</f>
        <v>1.485E-2</v>
      </c>
      <c r="AK5269">
        <f>VLOOKUP(M5269,spp!A:D,4,FALSE)</f>
        <v>2</v>
      </c>
      <c r="AL5269">
        <f t="shared" si="557"/>
        <v>136.43437499999999</v>
      </c>
      <c r="AM5269">
        <f t="shared" si="558"/>
        <v>3.4108593749999998</v>
      </c>
      <c r="AN5269">
        <f t="shared" si="559"/>
        <v>34.108593749999997</v>
      </c>
      <c r="AO5269">
        <f t="shared" si="560"/>
        <v>3.4108593749999999E-2</v>
      </c>
      <c r="AP5269">
        <f t="shared" si="561"/>
        <v>0.6</v>
      </c>
      <c r="AQ5269">
        <f>VLOOKUP(M5269,spp!A:H,8,FALSE)</f>
        <v>3.8</v>
      </c>
      <c r="AR5269" t="str">
        <f>VLOOKUP(M5269,spp!A:K,10,FALSE)</f>
        <v>Planctívoro</v>
      </c>
      <c r="AS5269" t="str">
        <f>VLOOKUP(M5269,spp!A:L,12,FALSE)</f>
        <v>LC</v>
      </c>
    </row>
    <row r="5270" spans="1:45" x14ac:dyDescent="0.3">
      <c r="A5270">
        <v>51</v>
      </c>
      <c r="B5270" s="2" t="s">
        <v>1176</v>
      </c>
      <c r="C5270" s="2" t="s">
        <v>1177</v>
      </c>
      <c r="D5270" s="2" t="s">
        <v>1438</v>
      </c>
      <c r="E5270" s="2" t="s">
        <v>1432</v>
      </c>
      <c r="F5270">
        <v>3</v>
      </c>
      <c r="G5270" s="1">
        <v>41696</v>
      </c>
      <c r="H5270" s="61">
        <v>2014</v>
      </c>
      <c r="I5270" s="5" t="s">
        <v>1433</v>
      </c>
      <c r="J5270" s="1">
        <v>41675</v>
      </c>
      <c r="K5270" s="66">
        <v>7</v>
      </c>
      <c r="L5270" t="str">
        <f t="shared" si="556"/>
        <v>Profundo</v>
      </c>
      <c r="M5270" s="2" t="s">
        <v>1077</v>
      </c>
      <c r="N5270" t="str">
        <f>VLOOKUP(M5270,[2]spp!A:B,2,FALSE)</f>
        <v>Fistularia commersonii</v>
      </c>
      <c r="O5270">
        <f t="shared" si="555"/>
        <v>2</v>
      </c>
      <c r="V5270">
        <v>2</v>
      </c>
      <c r="AJ5270">
        <f>VLOOKUP(M5270,spp!A:C,3,FALSE)</f>
        <v>5</v>
      </c>
      <c r="AK5270">
        <f>VLOOKUP(M5270,spp!A:D,4,FALSE)</f>
        <v>3</v>
      </c>
      <c r="AL5270">
        <f t="shared" si="557"/>
        <v>911250</v>
      </c>
      <c r="AM5270">
        <f t="shared" si="558"/>
        <v>22781.25</v>
      </c>
      <c r="AN5270">
        <f t="shared" si="559"/>
        <v>227812.5</v>
      </c>
      <c r="AO5270">
        <f t="shared" si="560"/>
        <v>227.8125</v>
      </c>
      <c r="AP5270">
        <f t="shared" si="561"/>
        <v>0.04</v>
      </c>
      <c r="AQ5270">
        <f>VLOOKUP(M5270,spp!A:H,8,FALSE)</f>
        <v>4.3</v>
      </c>
      <c r="AR5270" t="str">
        <f>VLOOKUP(M5270,spp!A:K,10,FALSE)</f>
        <v>Depredador Tope</v>
      </c>
      <c r="AS5270" t="str">
        <f>VLOOKUP(M5270,spp!A:L,12,FALSE)</f>
        <v>NE</v>
      </c>
    </row>
    <row r="5271" spans="1:45" x14ac:dyDescent="0.3">
      <c r="A5271">
        <v>51</v>
      </c>
      <c r="B5271" s="2" t="s">
        <v>1176</v>
      </c>
      <c r="C5271" s="2" t="s">
        <v>1177</v>
      </c>
      <c r="D5271" s="2" t="s">
        <v>1438</v>
      </c>
      <c r="E5271" s="2" t="s">
        <v>1432</v>
      </c>
      <c r="F5271">
        <v>4</v>
      </c>
      <c r="G5271" s="1">
        <v>41696</v>
      </c>
      <c r="H5271" s="61">
        <v>2014</v>
      </c>
      <c r="I5271" s="5" t="s">
        <v>1433</v>
      </c>
      <c r="J5271" s="1">
        <v>41675</v>
      </c>
      <c r="K5271" s="66">
        <v>7</v>
      </c>
      <c r="L5271" t="str">
        <f t="shared" si="556"/>
        <v>Profundo</v>
      </c>
      <c r="M5271" s="2" t="s">
        <v>1068</v>
      </c>
      <c r="N5271" t="str">
        <f>VLOOKUP(M5271,[2]spp!A:B,2,FALSE)</f>
        <v>Myripristis berndti</v>
      </c>
      <c r="O5271">
        <f t="shared" si="555"/>
        <v>5</v>
      </c>
      <c r="S5271">
        <v>5</v>
      </c>
      <c r="AJ5271">
        <f>VLOOKUP(M5271,spp!A:C,3,FALSE)</f>
        <v>2.4E-2</v>
      </c>
      <c r="AK5271">
        <f>VLOOKUP(M5271,spp!A:D,4,FALSE)</f>
        <v>3.02</v>
      </c>
      <c r="AL5271">
        <f t="shared" si="557"/>
        <v>681.01417724465432</v>
      </c>
      <c r="AM5271">
        <f t="shared" si="558"/>
        <v>17.025354431116359</v>
      </c>
      <c r="AN5271">
        <f t="shared" si="559"/>
        <v>170.25354431116358</v>
      </c>
      <c r="AO5271">
        <f t="shared" si="560"/>
        <v>0.17025354431116357</v>
      </c>
      <c r="AP5271">
        <f t="shared" si="561"/>
        <v>0.1</v>
      </c>
      <c r="AQ5271">
        <f>VLOOKUP(M5271,spp!A:H,8,FALSE)</f>
        <v>3.7</v>
      </c>
      <c r="AR5271" t="str">
        <f>VLOOKUP(M5271,spp!A:K,10,FALSE)</f>
        <v>Planctívoro</v>
      </c>
      <c r="AS5271" t="str">
        <f>VLOOKUP(M5271,spp!A:L,12,FALSE)</f>
        <v>NE</v>
      </c>
    </row>
    <row r="5272" spans="1:45" x14ac:dyDescent="0.3">
      <c r="A5272">
        <v>51</v>
      </c>
      <c r="B5272" s="2" t="s">
        <v>1176</v>
      </c>
      <c r="C5272" s="2" t="s">
        <v>1177</v>
      </c>
      <c r="D5272" s="2" t="s">
        <v>1438</v>
      </c>
      <c r="E5272" s="2" t="s">
        <v>1432</v>
      </c>
      <c r="F5272">
        <v>4</v>
      </c>
      <c r="G5272" s="1">
        <v>41696</v>
      </c>
      <c r="H5272" s="61">
        <v>2014</v>
      </c>
      <c r="I5272" s="5" t="s">
        <v>1433</v>
      </c>
      <c r="J5272" s="1">
        <v>41675</v>
      </c>
      <c r="K5272" s="66">
        <v>7</v>
      </c>
      <c r="L5272" t="str">
        <f t="shared" si="556"/>
        <v>Profundo</v>
      </c>
      <c r="M5272" s="2" t="s">
        <v>1194</v>
      </c>
      <c r="N5272" t="str">
        <f>VLOOKUP(M5272,[2]spp!A:B,2,FALSE)</f>
        <v>Stegastes arcifrons</v>
      </c>
      <c r="O5272">
        <f t="shared" si="555"/>
        <v>30</v>
      </c>
      <c r="Q5272">
        <v>30</v>
      </c>
      <c r="AJ5272">
        <f>VLOOKUP(M5272,spp!A:C,3,FALSE)</f>
        <v>3.49E-2</v>
      </c>
      <c r="AK5272">
        <f>VLOOKUP(M5272,spp!A:D,4,FALSE)</f>
        <v>2</v>
      </c>
      <c r="AL5272">
        <f t="shared" si="557"/>
        <v>58.893749999999997</v>
      </c>
      <c r="AM5272">
        <f t="shared" si="558"/>
        <v>1.4723437499999998</v>
      </c>
      <c r="AN5272">
        <f t="shared" si="559"/>
        <v>14.723437499999999</v>
      </c>
      <c r="AO5272">
        <f t="shared" si="560"/>
        <v>1.4723437499999999E-2</v>
      </c>
      <c r="AP5272">
        <f t="shared" si="561"/>
        <v>0.6</v>
      </c>
      <c r="AQ5272">
        <f>VLOOKUP(M5272,spp!A:H,8,FALSE)</f>
        <v>2.97</v>
      </c>
      <c r="AR5272" t="str">
        <f>VLOOKUP(M5272,spp!A:K,10,FALSE)</f>
        <v>Herbívoro</v>
      </c>
      <c r="AS5272" t="str">
        <f>VLOOKUP(M5272,spp!A:L,12,FALSE)</f>
        <v>LC</v>
      </c>
    </row>
    <row r="5273" spans="1:45" x14ac:dyDescent="0.3">
      <c r="A5273">
        <v>51</v>
      </c>
      <c r="B5273" s="2" t="s">
        <v>1176</v>
      </c>
      <c r="C5273" s="2" t="s">
        <v>1177</v>
      </c>
      <c r="D5273" s="2" t="s">
        <v>1438</v>
      </c>
      <c r="E5273" s="2" t="s">
        <v>1432</v>
      </c>
      <c r="F5273">
        <v>4</v>
      </c>
      <c r="G5273" s="1">
        <v>41696</v>
      </c>
      <c r="H5273" s="61">
        <v>2014</v>
      </c>
      <c r="I5273" s="5" t="s">
        <v>1433</v>
      </c>
      <c r="J5273" s="1">
        <v>41675</v>
      </c>
      <c r="K5273" s="66">
        <v>7</v>
      </c>
      <c r="L5273" t="str">
        <f t="shared" si="556"/>
        <v>Profundo</v>
      </c>
      <c r="M5273" s="2" t="s">
        <v>1046</v>
      </c>
      <c r="N5273" t="str">
        <f>VLOOKUP(M5273,[2]spp!A:B,2,FALSE)</f>
        <v>Arothron meleagris</v>
      </c>
      <c r="O5273">
        <f t="shared" si="555"/>
        <v>1</v>
      </c>
      <c r="R5273">
        <v>1</v>
      </c>
      <c r="AJ5273">
        <f>VLOOKUP(M5273,spp!A:C,3,FALSE)</f>
        <v>3</v>
      </c>
      <c r="AK5273">
        <f>VLOOKUP(M5273,spp!A:D,4,FALSE)</f>
        <v>2</v>
      </c>
      <c r="AL5273">
        <f t="shared" si="557"/>
        <v>468.75</v>
      </c>
      <c r="AM5273">
        <f t="shared" si="558"/>
        <v>11.71875</v>
      </c>
      <c r="AN5273">
        <f t="shared" si="559"/>
        <v>117.1875</v>
      </c>
      <c r="AO5273">
        <f t="shared" si="560"/>
        <v>0.1171875</v>
      </c>
      <c r="AP5273">
        <f t="shared" si="561"/>
        <v>0.02</v>
      </c>
      <c r="AQ5273">
        <f>VLOOKUP(M5273,spp!A:H,8,FALSE)</f>
        <v>3.4</v>
      </c>
      <c r="AR5273" t="str">
        <f>VLOOKUP(M5273,spp!A:K,10,FALSE)</f>
        <v>Depredador</v>
      </c>
      <c r="AS5273" t="str">
        <f>VLOOKUP(M5273,spp!A:L,12,FALSE)</f>
        <v>NE</v>
      </c>
    </row>
    <row r="5274" spans="1:45" x14ac:dyDescent="0.3">
      <c r="A5274">
        <v>51</v>
      </c>
      <c r="B5274" s="2" t="s">
        <v>1176</v>
      </c>
      <c r="C5274" s="2" t="s">
        <v>1177</v>
      </c>
      <c r="D5274" s="2" t="s">
        <v>1438</v>
      </c>
      <c r="E5274" s="2" t="s">
        <v>1432</v>
      </c>
      <c r="F5274">
        <v>4</v>
      </c>
      <c r="G5274" s="1">
        <v>41696</v>
      </c>
      <c r="H5274" s="61">
        <v>2014</v>
      </c>
      <c r="I5274" s="5" t="s">
        <v>1433</v>
      </c>
      <c r="J5274" s="1">
        <v>41675</v>
      </c>
      <c r="K5274" s="66">
        <v>7</v>
      </c>
      <c r="L5274" t="str">
        <f t="shared" si="556"/>
        <v>Profundo</v>
      </c>
      <c r="M5274" s="2" t="s">
        <v>1022</v>
      </c>
      <c r="N5274" t="str">
        <f>VLOOKUP(M5274,[2]spp!A:B,2,FALSE)</f>
        <v>Epinephelus labriformis</v>
      </c>
      <c r="O5274">
        <f t="shared" si="555"/>
        <v>3</v>
      </c>
      <c r="T5274">
        <v>3</v>
      </c>
      <c r="AJ5274">
        <f>VLOOKUP(M5274,spp!A:C,3,FALSE)</f>
        <v>3</v>
      </c>
      <c r="AK5274">
        <f>VLOOKUP(M5274,spp!A:D,4,FALSE)</f>
        <v>2.9</v>
      </c>
      <c r="AL5274">
        <f t="shared" si="557"/>
        <v>101922.14020467584</v>
      </c>
      <c r="AM5274">
        <f t="shared" si="558"/>
        <v>2548.0535051168963</v>
      </c>
      <c r="AN5274">
        <f t="shared" si="559"/>
        <v>25480.535051168961</v>
      </c>
      <c r="AO5274">
        <f t="shared" si="560"/>
        <v>25.48053505116896</v>
      </c>
      <c r="AP5274">
        <f t="shared" si="561"/>
        <v>0.06</v>
      </c>
      <c r="AQ5274">
        <f>VLOOKUP(M5274,spp!A:H,8,FALSE)</f>
        <v>4</v>
      </c>
      <c r="AR5274" t="str">
        <f>VLOOKUP(M5274,spp!A:K,10,FALSE)</f>
        <v>Depredador Tope</v>
      </c>
      <c r="AS5274" t="str">
        <f>VLOOKUP(M5274,spp!A:L,12,FALSE)</f>
        <v>LC</v>
      </c>
    </row>
    <row r="5275" spans="1:45" x14ac:dyDescent="0.3">
      <c r="A5275">
        <v>51</v>
      </c>
      <c r="B5275" s="2" t="s">
        <v>1176</v>
      </c>
      <c r="C5275" s="2" t="s">
        <v>1177</v>
      </c>
      <c r="D5275" s="2" t="s">
        <v>1438</v>
      </c>
      <c r="E5275" s="2" t="s">
        <v>1432</v>
      </c>
      <c r="F5275">
        <v>4</v>
      </c>
      <c r="G5275" s="1">
        <v>41696</v>
      </c>
      <c r="H5275" s="61">
        <v>2014</v>
      </c>
      <c r="I5275" s="5" t="s">
        <v>1433</v>
      </c>
      <c r="J5275" s="1">
        <v>41675</v>
      </c>
      <c r="K5275" s="66">
        <v>7</v>
      </c>
      <c r="L5275" t="str">
        <f t="shared" si="556"/>
        <v>Profundo</v>
      </c>
      <c r="M5275" s="2" t="s">
        <v>1034</v>
      </c>
      <c r="N5275" t="str">
        <f>VLOOKUP(M5275,[2]spp!A:B,2,FALSE)</f>
        <v>Acanthurus nigricans</v>
      </c>
      <c r="O5275">
        <f t="shared" si="555"/>
        <v>10</v>
      </c>
      <c r="T5275">
        <v>10</v>
      </c>
      <c r="AJ5275">
        <f>VLOOKUP(M5275,spp!A:C,3,FALSE)</f>
        <v>6</v>
      </c>
      <c r="AK5275">
        <f>VLOOKUP(M5275,spp!A:D,4,FALSE)</f>
        <v>2.669</v>
      </c>
      <c r="AL5275">
        <f t="shared" si="557"/>
        <v>323037.64351212315</v>
      </c>
      <c r="AM5275">
        <f t="shared" si="558"/>
        <v>8075.9410878030785</v>
      </c>
      <c r="AN5275">
        <f t="shared" si="559"/>
        <v>80759.410878030787</v>
      </c>
      <c r="AO5275">
        <f t="shared" si="560"/>
        <v>80.759410878030792</v>
      </c>
      <c r="AP5275">
        <f t="shared" si="561"/>
        <v>0.2</v>
      </c>
      <c r="AQ5275">
        <f>VLOOKUP(M5275,spp!A:H,8,FALSE)</f>
        <v>2</v>
      </c>
      <c r="AR5275" t="str">
        <f>VLOOKUP(M5275,spp!A:K,10,FALSE)</f>
        <v>Herbívoro</v>
      </c>
      <c r="AS5275" t="str">
        <f>VLOOKUP(M5275,spp!A:L,12,FALSE)</f>
        <v>LC</v>
      </c>
    </row>
    <row r="5276" spans="1:45" x14ac:dyDescent="0.3">
      <c r="A5276">
        <v>51</v>
      </c>
      <c r="B5276" s="2" t="s">
        <v>1176</v>
      </c>
      <c r="C5276" s="2" t="s">
        <v>1177</v>
      </c>
      <c r="D5276" s="2" t="s">
        <v>1438</v>
      </c>
      <c r="E5276" s="2" t="s">
        <v>1432</v>
      </c>
      <c r="F5276">
        <v>4</v>
      </c>
      <c r="G5276" s="1">
        <v>41696</v>
      </c>
      <c r="H5276" s="61">
        <v>2014</v>
      </c>
      <c r="I5276" s="5" t="s">
        <v>1433</v>
      </c>
      <c r="J5276" s="1">
        <v>41675</v>
      </c>
      <c r="K5276" s="66">
        <v>7</v>
      </c>
      <c r="L5276" t="str">
        <f t="shared" si="556"/>
        <v>Profundo</v>
      </c>
      <c r="M5276" s="2" t="s">
        <v>1037</v>
      </c>
      <c r="N5276" t="str">
        <f>VLOOKUP(M5276,[2]spp!A:B,2,FALSE)</f>
        <v>Prionurus laticlavius</v>
      </c>
      <c r="O5276">
        <f t="shared" ref="O5276:O5338" si="562">+SUM(P5276:AF5276)</f>
        <v>50</v>
      </c>
      <c r="T5276">
        <v>50</v>
      </c>
      <c r="AJ5276" t="str">
        <f>VLOOKUP(M5276,spp!A:C,3,FALSE)</f>
        <v>0.19800000000000001</v>
      </c>
      <c r="AK5276">
        <f>VLOOKUP(M5276,spp!A:D,4,FALSE)</f>
        <v>2.504</v>
      </c>
      <c r="AL5276">
        <f t="shared" si="557"/>
        <v>31338.411312262127</v>
      </c>
      <c r="AM5276">
        <f t="shared" si="558"/>
        <v>783.46028280655321</v>
      </c>
      <c r="AN5276">
        <f t="shared" si="559"/>
        <v>7834.6028280655319</v>
      </c>
      <c r="AO5276">
        <f t="shared" si="560"/>
        <v>7.834602828065532</v>
      </c>
      <c r="AP5276">
        <f t="shared" si="561"/>
        <v>1</v>
      </c>
      <c r="AQ5276">
        <f>VLOOKUP(M5276,spp!A:H,8,FALSE)</f>
        <v>2.7</v>
      </c>
      <c r="AR5276" t="str">
        <f>VLOOKUP(M5276,spp!A:K,10,FALSE)</f>
        <v>Herbívoro</v>
      </c>
      <c r="AS5276" t="str">
        <f>VLOOKUP(M5276,spp!A:L,12,FALSE)</f>
        <v>LC</v>
      </c>
    </row>
    <row r="5277" spans="1:45" x14ac:dyDescent="0.3">
      <c r="A5277">
        <v>51</v>
      </c>
      <c r="B5277" s="2" t="s">
        <v>1176</v>
      </c>
      <c r="C5277" s="2" t="s">
        <v>1177</v>
      </c>
      <c r="D5277" s="2" t="s">
        <v>1438</v>
      </c>
      <c r="E5277" s="2" t="s">
        <v>1432</v>
      </c>
      <c r="F5277">
        <v>4</v>
      </c>
      <c r="G5277" s="1">
        <v>41696</v>
      </c>
      <c r="H5277" s="61">
        <v>2014</v>
      </c>
      <c r="I5277" s="5" t="s">
        <v>1433</v>
      </c>
      <c r="J5277" s="1">
        <v>41675</v>
      </c>
      <c r="K5277" s="66">
        <v>7</v>
      </c>
      <c r="L5277" t="str">
        <f t="shared" si="556"/>
        <v>Profundo</v>
      </c>
      <c r="M5277" s="2" t="s">
        <v>1078</v>
      </c>
      <c r="N5277" t="str">
        <f>VLOOKUP(M5277,[2]spp!A:B,2,FALSE)</f>
        <v>Lutjanus viridis</v>
      </c>
      <c r="O5277">
        <f t="shared" si="562"/>
        <v>12</v>
      </c>
      <c r="T5277">
        <v>12</v>
      </c>
      <c r="AJ5277">
        <f>VLOOKUP(M5277,spp!A:C,3,FALSE)</f>
        <v>1.67E-2</v>
      </c>
      <c r="AK5277">
        <f>VLOOKUP(M5277,spp!A:D,4,FALSE)</f>
        <v>2</v>
      </c>
      <c r="AL5277">
        <f t="shared" si="557"/>
        <v>125.25</v>
      </c>
      <c r="AM5277">
        <f t="shared" si="558"/>
        <v>3.1312500000000001</v>
      </c>
      <c r="AN5277">
        <f t="shared" si="559"/>
        <v>31.3125</v>
      </c>
      <c r="AO5277">
        <f t="shared" si="560"/>
        <v>3.13125E-2</v>
      </c>
      <c r="AP5277">
        <f t="shared" si="561"/>
        <v>0.24</v>
      </c>
      <c r="AQ5277">
        <f>VLOOKUP(M5277,spp!A:H,8,FALSE)</f>
        <v>4.2</v>
      </c>
      <c r="AR5277" t="str">
        <f>VLOOKUP(M5277,spp!A:K,10,FALSE)</f>
        <v>Depredador Tope</v>
      </c>
      <c r="AS5277" t="str">
        <f>VLOOKUP(M5277,spp!A:L,12,FALSE)</f>
        <v>LC</v>
      </c>
    </row>
    <row r="5278" spans="1:45" x14ac:dyDescent="0.3">
      <c r="A5278">
        <v>51</v>
      </c>
      <c r="B5278" s="2" t="s">
        <v>1176</v>
      </c>
      <c r="C5278" s="2" t="s">
        <v>1177</v>
      </c>
      <c r="D5278" s="2" t="s">
        <v>1438</v>
      </c>
      <c r="E5278" s="2" t="s">
        <v>1432</v>
      </c>
      <c r="F5278">
        <v>4</v>
      </c>
      <c r="G5278" s="1">
        <v>41696</v>
      </c>
      <c r="H5278" s="61">
        <v>2014</v>
      </c>
      <c r="I5278" s="5" t="s">
        <v>1433</v>
      </c>
      <c r="J5278" s="1">
        <v>41675</v>
      </c>
      <c r="K5278" s="66">
        <v>7</v>
      </c>
      <c r="L5278" t="str">
        <f t="shared" si="556"/>
        <v>Profundo</v>
      </c>
      <c r="M5278" s="2" t="s">
        <v>1066</v>
      </c>
      <c r="N5278" t="str">
        <f>VLOOKUP(M5278,[2]spp!A:B,2,FALSE)</f>
        <v>Caranx melampygus</v>
      </c>
      <c r="O5278">
        <f t="shared" si="562"/>
        <v>1</v>
      </c>
      <c r="V5278">
        <v>1</v>
      </c>
      <c r="AJ5278">
        <f>VLOOKUP(M5278,spp!A:C,3,FALSE)</f>
        <v>2</v>
      </c>
      <c r="AK5278">
        <f>VLOOKUP(M5278,spp!A:D,4,FALSE)</f>
        <v>2</v>
      </c>
      <c r="AL5278">
        <f t="shared" si="557"/>
        <v>4050</v>
      </c>
      <c r="AM5278">
        <f t="shared" si="558"/>
        <v>101.25</v>
      </c>
      <c r="AN5278">
        <f t="shared" si="559"/>
        <v>1012.5</v>
      </c>
      <c r="AO5278">
        <f t="shared" si="560"/>
        <v>1.0125</v>
      </c>
      <c r="AP5278">
        <f t="shared" si="561"/>
        <v>0.02</v>
      </c>
      <c r="AQ5278">
        <f>VLOOKUP(M5278,spp!A:H,8,FALSE)</f>
        <v>4.5</v>
      </c>
      <c r="AR5278" t="str">
        <f>VLOOKUP(M5278,spp!A:K,10,FALSE)</f>
        <v>Depredador Tope</v>
      </c>
      <c r="AS5278" t="str">
        <f>VLOOKUP(M5278,spp!A:L,12,FALSE)</f>
        <v>NE</v>
      </c>
    </row>
    <row r="5279" spans="1:45" x14ac:dyDescent="0.3">
      <c r="A5279">
        <v>51</v>
      </c>
      <c r="B5279" s="2" t="s">
        <v>1176</v>
      </c>
      <c r="C5279" s="2" t="s">
        <v>1177</v>
      </c>
      <c r="D5279" s="2" t="s">
        <v>1438</v>
      </c>
      <c r="E5279" s="2" t="s">
        <v>1432</v>
      </c>
      <c r="F5279">
        <v>4</v>
      </c>
      <c r="G5279" s="1">
        <v>41696</v>
      </c>
      <c r="H5279" s="61">
        <v>2014</v>
      </c>
      <c r="I5279" s="5" t="s">
        <v>1433</v>
      </c>
      <c r="J5279" s="1">
        <v>41675</v>
      </c>
      <c r="K5279" s="66">
        <v>7</v>
      </c>
      <c r="L5279" t="str">
        <f t="shared" si="556"/>
        <v>Profundo</v>
      </c>
      <c r="M5279" s="2" t="s">
        <v>1081</v>
      </c>
      <c r="N5279" t="str">
        <f>VLOOKUP(M5279,[2]spp!A:B,2,FALSE)</f>
        <v>Triaenodon obesus</v>
      </c>
      <c r="O5279">
        <f t="shared" si="562"/>
        <v>1</v>
      </c>
      <c r="AB5279">
        <v>1</v>
      </c>
      <c r="AJ5279">
        <f>VLOOKUP(M5279,spp!A:C,3,FALSE)</f>
        <v>1.5E-3</v>
      </c>
      <c r="AK5279">
        <f>VLOOKUP(M5279,spp!A:D,4,FALSE)</f>
        <v>3</v>
      </c>
      <c r="AL5279">
        <f t="shared" si="557"/>
        <v>2135.7421875</v>
      </c>
      <c r="AM5279">
        <f t="shared" si="558"/>
        <v>53.3935546875</v>
      </c>
      <c r="AN5279">
        <f t="shared" si="559"/>
        <v>533.935546875</v>
      </c>
      <c r="AO5279">
        <f t="shared" si="560"/>
        <v>0.533935546875</v>
      </c>
      <c r="AP5279">
        <f t="shared" si="561"/>
        <v>0.02</v>
      </c>
      <c r="AQ5279">
        <f>VLOOKUP(M5279,spp!A:H,8,FALSE)</f>
        <v>4.2</v>
      </c>
      <c r="AR5279" t="str">
        <f>VLOOKUP(M5279,spp!A:K,10,FALSE)</f>
        <v>Depredador Tope</v>
      </c>
      <c r="AS5279" t="str">
        <f>VLOOKUP(M5279,spp!A:L,12,FALSE)</f>
        <v>NT</v>
      </c>
    </row>
    <row r="5280" spans="1:45" x14ac:dyDescent="0.3">
      <c r="A5280">
        <v>51</v>
      </c>
      <c r="B5280" s="2" t="s">
        <v>1176</v>
      </c>
      <c r="C5280" s="2" t="s">
        <v>1177</v>
      </c>
      <c r="D5280" s="2" t="s">
        <v>1438</v>
      </c>
      <c r="E5280" s="2" t="s">
        <v>1432</v>
      </c>
      <c r="F5280">
        <v>4</v>
      </c>
      <c r="G5280" s="1">
        <v>41696</v>
      </c>
      <c r="H5280" s="61">
        <v>2014</v>
      </c>
      <c r="I5280" s="5" t="s">
        <v>1433</v>
      </c>
      <c r="J5280" s="1">
        <v>41675</v>
      </c>
      <c r="K5280" s="66">
        <v>7</v>
      </c>
      <c r="L5280" t="str">
        <f t="shared" si="556"/>
        <v>Profundo</v>
      </c>
      <c r="M5280" s="2" t="s">
        <v>1205</v>
      </c>
      <c r="N5280" t="str">
        <f>VLOOKUP(M5280,[2]spp!A:B,2,FALSE)</f>
        <v>Aetobatus narinari</v>
      </c>
      <c r="O5280">
        <f t="shared" si="562"/>
        <v>1</v>
      </c>
      <c r="AC5280">
        <v>1</v>
      </c>
      <c r="AJ5280">
        <f>VLOOKUP(M5280,spp!A:C,3,FALSE)</f>
        <v>5</v>
      </c>
      <c r="AK5280">
        <f>VLOOKUP(M5280,spp!A:D,4,FALSE)</f>
        <v>3.13</v>
      </c>
      <c r="AL5280">
        <f t="shared" si="557"/>
        <v>24652300.310362484</v>
      </c>
      <c r="AM5280">
        <f t="shared" si="558"/>
        <v>616307.50775906211</v>
      </c>
      <c r="AN5280">
        <f t="shared" si="559"/>
        <v>6163075.0775906211</v>
      </c>
      <c r="AO5280">
        <f t="shared" si="560"/>
        <v>6163.0750775906208</v>
      </c>
      <c r="AP5280">
        <f t="shared" si="561"/>
        <v>0.02</v>
      </c>
      <c r="AQ5280">
        <f>VLOOKUP(M5280,spp!A:H,8,FALSE)</f>
        <v>3.2</v>
      </c>
      <c r="AR5280" t="str">
        <f>VLOOKUP(M5280,spp!A:K,10,FALSE)</f>
        <v>Depredador</v>
      </c>
      <c r="AS5280" t="str">
        <f>VLOOKUP(M5280,spp!A:L,12,FALSE)</f>
        <v>NT</v>
      </c>
    </row>
    <row r="5281" spans="1:45" x14ac:dyDescent="0.3">
      <c r="A5281">
        <v>51</v>
      </c>
      <c r="B5281" s="2" t="s">
        <v>1176</v>
      </c>
      <c r="C5281" s="2" t="s">
        <v>1177</v>
      </c>
      <c r="D5281" s="2" t="s">
        <v>1438</v>
      </c>
      <c r="E5281" s="2" t="s">
        <v>1432</v>
      </c>
      <c r="F5281">
        <v>4</v>
      </c>
      <c r="G5281" s="1">
        <v>41696</v>
      </c>
      <c r="H5281" s="61">
        <v>2014</v>
      </c>
      <c r="I5281" s="5" t="s">
        <v>1433</v>
      </c>
      <c r="J5281" s="1">
        <v>41675</v>
      </c>
      <c r="K5281" s="66">
        <v>7</v>
      </c>
      <c r="L5281" t="str">
        <f t="shared" si="556"/>
        <v>Profundo</v>
      </c>
      <c r="M5281" s="2" t="s">
        <v>1076</v>
      </c>
      <c r="N5281" t="str">
        <f>VLOOKUP(M5281,[2]spp!A:B,2,FALSE)</f>
        <v>Acanthurus triostegus</v>
      </c>
      <c r="O5281">
        <f t="shared" si="562"/>
        <v>6</v>
      </c>
      <c r="S5281">
        <v>6</v>
      </c>
      <c r="AJ5281">
        <f>VLOOKUP(M5281,spp!A:C,3,FALSE)</f>
        <v>8</v>
      </c>
      <c r="AK5281">
        <f>VLOOKUP(M5281,spp!A:D,4,FALSE)</f>
        <v>2.57</v>
      </c>
      <c r="AL5281">
        <f t="shared" si="557"/>
        <v>75136.164634344983</v>
      </c>
      <c r="AM5281">
        <f t="shared" si="558"/>
        <v>1878.4041158586247</v>
      </c>
      <c r="AN5281">
        <f t="shared" si="559"/>
        <v>18784.041158586246</v>
      </c>
      <c r="AO5281">
        <f t="shared" si="560"/>
        <v>18.784041158586245</v>
      </c>
      <c r="AP5281">
        <f t="shared" si="561"/>
        <v>0.12</v>
      </c>
      <c r="AQ5281">
        <f>VLOOKUP(M5281,spp!A:H,8,FALSE)</f>
        <v>2.8</v>
      </c>
      <c r="AR5281" t="str">
        <f>VLOOKUP(M5281,spp!A:K,10,FALSE)</f>
        <v>Herbívoro</v>
      </c>
      <c r="AS5281" t="str">
        <f>VLOOKUP(M5281,spp!A:L,12,FALSE)</f>
        <v>LC</v>
      </c>
    </row>
    <row r="5282" spans="1:45" x14ac:dyDescent="0.3">
      <c r="A5282">
        <v>51</v>
      </c>
      <c r="B5282" s="2" t="s">
        <v>1176</v>
      </c>
      <c r="C5282" s="2" t="s">
        <v>1177</v>
      </c>
      <c r="D5282" s="2" t="s">
        <v>1438</v>
      </c>
      <c r="E5282" s="2" t="s">
        <v>1432</v>
      </c>
      <c r="F5282">
        <v>4</v>
      </c>
      <c r="G5282" s="1">
        <v>41696</v>
      </c>
      <c r="H5282" s="61">
        <v>2014</v>
      </c>
      <c r="I5282" s="5" t="s">
        <v>1433</v>
      </c>
      <c r="J5282" s="1">
        <v>41675</v>
      </c>
      <c r="K5282" s="66">
        <v>7</v>
      </c>
      <c r="L5282" t="str">
        <f t="shared" si="556"/>
        <v>Profundo</v>
      </c>
      <c r="M5282" s="2" t="s">
        <v>1062</v>
      </c>
      <c r="N5282" t="str">
        <f>VLOOKUP(M5282,[2]spp!A:B,2,FALSE)</f>
        <v>Paranthias colonus</v>
      </c>
      <c r="O5282">
        <f t="shared" si="562"/>
        <v>15</v>
      </c>
      <c r="S5282">
        <v>15</v>
      </c>
      <c r="AJ5282">
        <f>VLOOKUP(M5282,spp!A:C,3,FALSE)</f>
        <v>1.485E-2</v>
      </c>
      <c r="AK5282">
        <f>VLOOKUP(M5282,spp!A:D,4,FALSE)</f>
        <v>2</v>
      </c>
      <c r="AL5282">
        <f t="shared" si="557"/>
        <v>68.217187499999994</v>
      </c>
      <c r="AM5282">
        <f t="shared" si="558"/>
        <v>1.7054296874999999</v>
      </c>
      <c r="AN5282">
        <f t="shared" si="559"/>
        <v>17.054296874999999</v>
      </c>
      <c r="AO5282">
        <f t="shared" si="560"/>
        <v>1.7054296875E-2</v>
      </c>
      <c r="AP5282">
        <f t="shared" si="561"/>
        <v>0.3</v>
      </c>
      <c r="AQ5282">
        <f>VLOOKUP(M5282,spp!A:H,8,FALSE)</f>
        <v>3.8</v>
      </c>
      <c r="AR5282" t="str">
        <f>VLOOKUP(M5282,spp!A:K,10,FALSE)</f>
        <v>Planctívoro</v>
      </c>
      <c r="AS5282" t="str">
        <f>VLOOKUP(M5282,spp!A:L,12,FALSE)</f>
        <v>LC</v>
      </c>
    </row>
    <row r="5283" spans="1:45" x14ac:dyDescent="0.3">
      <c r="A5283">
        <v>51</v>
      </c>
      <c r="B5283" s="2" t="s">
        <v>1176</v>
      </c>
      <c r="C5283" s="2" t="s">
        <v>1177</v>
      </c>
      <c r="D5283" s="2" t="s">
        <v>1438</v>
      </c>
      <c r="E5283" s="2" t="s">
        <v>1432</v>
      </c>
      <c r="F5283">
        <v>4</v>
      </c>
      <c r="G5283" s="1">
        <v>41696</v>
      </c>
      <c r="H5283" s="61">
        <v>2014</v>
      </c>
      <c r="I5283" s="5" t="s">
        <v>1433</v>
      </c>
      <c r="J5283" s="1">
        <v>41675</v>
      </c>
      <c r="K5283" s="66">
        <v>7</v>
      </c>
      <c r="L5283" t="str">
        <f t="shared" si="556"/>
        <v>Profundo</v>
      </c>
      <c r="M5283" s="2" t="s">
        <v>1072</v>
      </c>
      <c r="N5283" t="str">
        <f>VLOOKUP(M5283,[2]spp!A:B,2,FALSE)</f>
        <v>Kyphosus elegans</v>
      </c>
      <c r="O5283">
        <f t="shared" si="562"/>
        <v>1</v>
      </c>
      <c r="T5283">
        <v>1</v>
      </c>
      <c r="AJ5283">
        <f>VLOOKUP(M5283,spp!A:C,3,FALSE)</f>
        <v>2.18E-2</v>
      </c>
      <c r="AK5283">
        <f>VLOOKUP(M5283,spp!A:D,4,FALSE)</f>
        <v>3</v>
      </c>
      <c r="AL5283">
        <f t="shared" si="557"/>
        <v>340.625</v>
      </c>
      <c r="AM5283">
        <f t="shared" si="558"/>
        <v>8.515625</v>
      </c>
      <c r="AN5283">
        <f t="shared" si="559"/>
        <v>85.15625</v>
      </c>
      <c r="AO5283">
        <f t="shared" si="560"/>
        <v>8.5156250000000003E-2</v>
      </c>
      <c r="AP5283">
        <f t="shared" si="561"/>
        <v>0.02</v>
      </c>
      <c r="AQ5283">
        <f>VLOOKUP(M5283,spp!A:H,8,FALSE)</f>
        <v>2.9</v>
      </c>
      <c r="AR5283" t="str">
        <f>VLOOKUP(M5283,spp!A:K,10,FALSE)</f>
        <v>Herbívoro</v>
      </c>
      <c r="AS5283" t="str">
        <f>VLOOKUP(M5283,spp!A:L,12,FALSE)</f>
        <v>LC</v>
      </c>
    </row>
    <row r="5284" spans="1:45" x14ac:dyDescent="0.3">
      <c r="A5284">
        <v>51</v>
      </c>
      <c r="B5284" s="2" t="s">
        <v>1176</v>
      </c>
      <c r="C5284" s="2" t="s">
        <v>1177</v>
      </c>
      <c r="D5284" s="2" t="s">
        <v>1438</v>
      </c>
      <c r="E5284" s="2" t="s">
        <v>1432</v>
      </c>
      <c r="F5284">
        <v>4</v>
      </c>
      <c r="G5284" s="1">
        <v>41696</v>
      </c>
      <c r="H5284" s="61">
        <v>2014</v>
      </c>
      <c r="I5284" s="5" t="s">
        <v>1433</v>
      </c>
      <c r="J5284" s="1">
        <v>41675</v>
      </c>
      <c r="K5284" s="66">
        <v>7</v>
      </c>
      <c r="L5284" t="str">
        <f t="shared" si="556"/>
        <v>Profundo</v>
      </c>
      <c r="M5284" s="2" t="s">
        <v>1195</v>
      </c>
      <c r="N5284" t="str">
        <f>VLOOKUP(M5284,[2]spp!A:B,2,FALSE)</f>
        <v>Melichthys niger</v>
      </c>
      <c r="O5284">
        <f t="shared" si="562"/>
        <v>15</v>
      </c>
      <c r="T5284">
        <v>15</v>
      </c>
      <c r="AJ5284">
        <f>VLOOKUP(M5284,spp!A:C,3,FALSE)</f>
        <v>5</v>
      </c>
      <c r="AK5284">
        <f>VLOOKUP(M5284,spp!A:D,4,FALSE)</f>
        <v>3</v>
      </c>
      <c r="AL5284">
        <f t="shared" si="557"/>
        <v>1171875</v>
      </c>
      <c r="AM5284">
        <f t="shared" si="558"/>
        <v>29296.875</v>
      </c>
      <c r="AN5284">
        <f t="shared" si="559"/>
        <v>292968.75</v>
      </c>
      <c r="AO5284">
        <f t="shared" si="560"/>
        <v>292.96875</v>
      </c>
      <c r="AP5284">
        <f t="shared" si="561"/>
        <v>0.3</v>
      </c>
      <c r="AQ5284">
        <f>VLOOKUP(M5284,spp!A:H,8,FALSE)</f>
        <v>2.4</v>
      </c>
      <c r="AR5284" t="str">
        <f>VLOOKUP(M5284,spp!A:K,10,FALSE)</f>
        <v>Herbívoro</v>
      </c>
      <c r="AS5284" t="str">
        <f>VLOOKUP(M5284,spp!A:L,12,FALSE)</f>
        <v>NE</v>
      </c>
    </row>
    <row r="5285" spans="1:45" x14ac:dyDescent="0.3">
      <c r="A5285">
        <v>51</v>
      </c>
      <c r="B5285" s="2" t="s">
        <v>1176</v>
      </c>
      <c r="C5285" s="2" t="s">
        <v>1177</v>
      </c>
      <c r="D5285" s="2" t="s">
        <v>1438</v>
      </c>
      <c r="E5285" s="2" t="s">
        <v>1432</v>
      </c>
      <c r="F5285">
        <v>4</v>
      </c>
      <c r="G5285" s="1">
        <v>41696</v>
      </c>
      <c r="H5285" s="61">
        <v>2014</v>
      </c>
      <c r="I5285" s="5" t="s">
        <v>1433</v>
      </c>
      <c r="J5285" s="1">
        <v>41675</v>
      </c>
      <c r="K5285" s="66">
        <v>7</v>
      </c>
      <c r="L5285" t="str">
        <f t="shared" si="556"/>
        <v>Profundo</v>
      </c>
      <c r="M5285" s="2" t="s">
        <v>1040</v>
      </c>
      <c r="N5285" t="str">
        <f>VLOOKUP(M5285,[2]spp!A:B,2,FALSE)</f>
        <v>Sufflamen verres</v>
      </c>
      <c r="O5285">
        <f t="shared" si="562"/>
        <v>1</v>
      </c>
      <c r="S5285">
        <v>1</v>
      </c>
      <c r="AJ5285">
        <f>VLOOKUP(M5285,spp!A:C,3,FALSE)</f>
        <v>2</v>
      </c>
      <c r="AK5285">
        <f>VLOOKUP(M5285,spp!A:D,4,FALSE)</f>
        <v>3</v>
      </c>
      <c r="AL5285">
        <f t="shared" si="557"/>
        <v>10718.75</v>
      </c>
      <c r="AM5285">
        <f t="shared" si="558"/>
        <v>267.96875</v>
      </c>
      <c r="AN5285">
        <f t="shared" si="559"/>
        <v>2679.6875</v>
      </c>
      <c r="AO5285">
        <f t="shared" si="560"/>
        <v>2.6796875</v>
      </c>
      <c r="AP5285">
        <f t="shared" si="561"/>
        <v>0.02</v>
      </c>
      <c r="AQ5285">
        <f>VLOOKUP(M5285,spp!A:H,8,FALSE)</f>
        <v>3.3</v>
      </c>
      <c r="AR5285" t="str">
        <f>VLOOKUP(M5285,spp!A:K,10,FALSE)</f>
        <v>Depredador</v>
      </c>
      <c r="AS5285" t="str">
        <f>VLOOKUP(M5285,spp!A:L,12,FALSE)</f>
        <v>LC</v>
      </c>
    </row>
    <row r="5286" spans="1:45" x14ac:dyDescent="0.3">
      <c r="A5286">
        <v>51</v>
      </c>
      <c r="B5286" s="2" t="s">
        <v>1176</v>
      </c>
      <c r="C5286" s="2" t="s">
        <v>1177</v>
      </c>
      <c r="D5286" s="2" t="s">
        <v>1438</v>
      </c>
      <c r="E5286" s="2" t="s">
        <v>1432</v>
      </c>
      <c r="F5286">
        <v>4</v>
      </c>
      <c r="G5286" s="1">
        <v>41696</v>
      </c>
      <c r="H5286" s="61">
        <v>2014</v>
      </c>
      <c r="I5286" s="5" t="s">
        <v>1433</v>
      </c>
      <c r="J5286" s="1">
        <v>41675</v>
      </c>
      <c r="K5286" s="66">
        <v>7</v>
      </c>
      <c r="L5286" t="str">
        <f t="shared" ref="L5286:L5348" si="563">IF(K5286&gt;6,"Profundo","Somero")</f>
        <v>Profundo</v>
      </c>
      <c r="M5286" s="2" t="s">
        <v>1056</v>
      </c>
      <c r="N5286" t="str">
        <f>VLOOKUP(M5286,[2]spp!A:B,2,FALSE)</f>
        <v>Canthigaster punctatissima</v>
      </c>
      <c r="O5286">
        <f t="shared" si="562"/>
        <v>2</v>
      </c>
      <c r="P5286">
        <v>2</v>
      </c>
      <c r="AJ5286">
        <f>VLOOKUP(M5286,spp!A:C,3,FALSE)</f>
        <v>1</v>
      </c>
      <c r="AK5286">
        <f>VLOOKUP(M5286,spp!A:D,4,FALSE)</f>
        <v>2</v>
      </c>
      <c r="AL5286">
        <f t="shared" si="557"/>
        <v>12.5</v>
      </c>
      <c r="AM5286">
        <f t="shared" si="558"/>
        <v>0.3125</v>
      </c>
      <c r="AN5286">
        <f t="shared" si="559"/>
        <v>3.125</v>
      </c>
      <c r="AO5286">
        <f t="shared" si="560"/>
        <v>3.1250000000000002E-3</v>
      </c>
      <c r="AP5286">
        <f t="shared" si="561"/>
        <v>0.04</v>
      </c>
      <c r="AQ5286">
        <f>VLOOKUP(M5286,spp!A:H,8,FALSE)</f>
        <v>3</v>
      </c>
      <c r="AR5286" t="str">
        <f>VLOOKUP(M5286,spp!A:K,10,FALSE)</f>
        <v>Depredador</v>
      </c>
      <c r="AS5286" t="str">
        <f>VLOOKUP(M5286,spp!A:L,12,FALSE)</f>
        <v>LC</v>
      </c>
    </row>
    <row r="5287" spans="1:45" x14ac:dyDescent="0.3">
      <c r="A5287">
        <v>51</v>
      </c>
      <c r="B5287" s="2" t="s">
        <v>1176</v>
      </c>
      <c r="C5287" s="2" t="s">
        <v>1177</v>
      </c>
      <c r="D5287" s="2" t="s">
        <v>1438</v>
      </c>
      <c r="E5287" s="2" t="s">
        <v>1432</v>
      </c>
      <c r="F5287">
        <v>4</v>
      </c>
      <c r="G5287" s="1">
        <v>41696</v>
      </c>
      <c r="H5287" s="61">
        <v>2014</v>
      </c>
      <c r="I5287" s="5" t="s">
        <v>1433</v>
      </c>
      <c r="J5287" s="1">
        <v>41675</v>
      </c>
      <c r="K5287" s="66">
        <v>7</v>
      </c>
      <c r="L5287" t="str">
        <f t="shared" si="563"/>
        <v>Profundo</v>
      </c>
      <c r="M5287" s="2" t="s">
        <v>1028</v>
      </c>
      <c r="N5287" t="str">
        <f>VLOOKUP(M5287,[2]spp!A:B,2,FALSE)</f>
        <v>Thalassoma lucasanum</v>
      </c>
      <c r="O5287">
        <f t="shared" si="562"/>
        <v>10</v>
      </c>
      <c r="P5287">
        <v>10</v>
      </c>
      <c r="AJ5287">
        <f>VLOOKUP(M5287,spp!A:C,3,FALSE)</f>
        <v>1.261E-2</v>
      </c>
      <c r="AK5287">
        <f>VLOOKUP(M5287,spp!A:D,4,FALSE)</f>
        <v>2</v>
      </c>
      <c r="AL5287">
        <f t="shared" ref="AL5287:AL5350" si="564">((AJ5287*$P$2^AK5287)*P5287)+((AJ5287*$Q$2^AK5287)*Q5287)+((AJ5287*$R$2^AK5287)*R5287)+((AJ5287*$S$2^AK5287)*S5287)+((AJ5287*$T$2^AK5287)*T5287)+((AJ5287*$U$2^AK5287)*U5287)+((AJ5287*$V$2^AK5287)*V5287)+((AJ5287*$W$2^AK5287)*W5287)+((AJ5287*$X$2^AK5287)*X5287)+((AJ5287*$Y$2^AK5287)*Y5287)+((AJ5287*$Z$2^AK5287)*Z5287)+((AJ5287*$AA$2^AK5287)*AA5287)+((AJ5287*$AB$2^AK5287)*AB5287)+ ((AJ5287*$AC$2^AK5287)*AC5287)+((AJ5287*$AD$2^AK5287)*AD5287)+((AJ5287*$AE$2^AK5287)*AE5287)+((AJ5287*$AF$2^AK5287)*AF5287)+((AJ5287*$AG$2^AK5287)*AG5287)+((AJ5287*$AH$2^AK5287)*AH5287)</f>
        <v>0.78812499999999996</v>
      </c>
      <c r="AM5287">
        <f t="shared" ref="AM5287:AM5350" si="565">AL5287/40</f>
        <v>1.9703124999999998E-2</v>
      </c>
      <c r="AN5287">
        <f t="shared" ref="AN5287:AN5350" si="566">AM5287*10</f>
        <v>0.19703124999999999</v>
      </c>
      <c r="AO5287">
        <f t="shared" ref="AO5287:AO5350" si="567">AN5287/1000</f>
        <v>1.9703125E-4</v>
      </c>
      <c r="AP5287">
        <f t="shared" ref="AP5287:AP5350" si="568">O5287/$C$1</f>
        <v>0.2</v>
      </c>
      <c r="AQ5287">
        <f>VLOOKUP(M5287,spp!A:H,8,FALSE)</f>
        <v>3.5</v>
      </c>
      <c r="AR5287" t="str">
        <f>VLOOKUP(M5287,spp!A:K,10,FALSE)</f>
        <v>Depredador</v>
      </c>
      <c r="AS5287" t="str">
        <f>VLOOKUP(M5287,spp!A:L,12,FALSE)</f>
        <v>LC</v>
      </c>
    </row>
    <row r="5288" spans="1:45" x14ac:dyDescent="0.3">
      <c r="A5288">
        <v>53</v>
      </c>
      <c r="B5288" s="2" t="s">
        <v>1176</v>
      </c>
      <c r="C5288" s="2" t="s">
        <v>1177</v>
      </c>
      <c r="D5288" s="2" t="s">
        <v>1382</v>
      </c>
      <c r="E5288" s="2" t="s">
        <v>1437</v>
      </c>
      <c r="F5288">
        <v>1</v>
      </c>
      <c r="G5288" s="1">
        <v>41698</v>
      </c>
      <c r="H5288" s="61">
        <v>2014</v>
      </c>
      <c r="I5288" s="5" t="s">
        <v>1433</v>
      </c>
      <c r="J5288" s="1">
        <v>41675</v>
      </c>
      <c r="K5288" s="66">
        <v>11</v>
      </c>
      <c r="L5288" t="str">
        <f t="shared" si="563"/>
        <v>Profundo</v>
      </c>
      <c r="M5288" s="2" t="s">
        <v>1078</v>
      </c>
      <c r="N5288" t="str">
        <f>VLOOKUP(M5288,[2]spp!A:B,2,FALSE)</f>
        <v>Lutjanus viridis</v>
      </c>
      <c r="O5288">
        <f t="shared" si="562"/>
        <v>4</v>
      </c>
      <c r="T5288">
        <v>4</v>
      </c>
      <c r="AJ5288">
        <f>VLOOKUP(M5288,spp!A:C,3,FALSE)</f>
        <v>1.67E-2</v>
      </c>
      <c r="AK5288">
        <f>VLOOKUP(M5288,spp!A:D,4,FALSE)</f>
        <v>2</v>
      </c>
      <c r="AL5288">
        <f t="shared" si="564"/>
        <v>41.75</v>
      </c>
      <c r="AM5288">
        <f t="shared" si="565"/>
        <v>1.04375</v>
      </c>
      <c r="AN5288">
        <f t="shared" si="566"/>
        <v>10.4375</v>
      </c>
      <c r="AO5288">
        <f t="shared" si="567"/>
        <v>1.0437500000000001E-2</v>
      </c>
      <c r="AP5288">
        <f t="shared" si="568"/>
        <v>0.08</v>
      </c>
      <c r="AQ5288">
        <f>VLOOKUP(M5288,spp!A:H,8,FALSE)</f>
        <v>4.2</v>
      </c>
      <c r="AR5288" t="str">
        <f>VLOOKUP(M5288,spp!A:K,10,FALSE)</f>
        <v>Depredador Tope</v>
      </c>
      <c r="AS5288" t="str">
        <f>VLOOKUP(M5288,spp!A:L,12,FALSE)</f>
        <v>LC</v>
      </c>
    </row>
    <row r="5289" spans="1:45" x14ac:dyDescent="0.3">
      <c r="A5289">
        <v>53</v>
      </c>
      <c r="B5289" s="2" t="s">
        <v>1176</v>
      </c>
      <c r="C5289" s="2" t="s">
        <v>1177</v>
      </c>
      <c r="D5289" s="2" t="s">
        <v>1382</v>
      </c>
      <c r="E5289" s="2" t="s">
        <v>1437</v>
      </c>
      <c r="F5289">
        <v>1</v>
      </c>
      <c r="G5289" s="1">
        <v>41698</v>
      </c>
      <c r="H5289" s="61">
        <v>2014</v>
      </c>
      <c r="I5289" s="5" t="s">
        <v>1433</v>
      </c>
      <c r="J5289" s="1">
        <v>41675</v>
      </c>
      <c r="K5289" s="66">
        <v>11</v>
      </c>
      <c r="L5289" t="str">
        <f t="shared" si="563"/>
        <v>Profundo</v>
      </c>
      <c r="M5289" s="2" t="s">
        <v>1056</v>
      </c>
      <c r="N5289" t="str">
        <f>VLOOKUP(M5289,[2]spp!A:B,2,FALSE)</f>
        <v>Canthigaster punctatissima</v>
      </c>
      <c r="O5289">
        <f t="shared" si="562"/>
        <v>1</v>
      </c>
      <c r="P5289">
        <v>1</v>
      </c>
      <c r="AJ5289">
        <f>VLOOKUP(M5289,spp!A:C,3,FALSE)</f>
        <v>1</v>
      </c>
      <c r="AK5289">
        <f>VLOOKUP(M5289,spp!A:D,4,FALSE)</f>
        <v>2</v>
      </c>
      <c r="AL5289">
        <f t="shared" si="564"/>
        <v>6.25</v>
      </c>
      <c r="AM5289">
        <f t="shared" si="565"/>
        <v>0.15625</v>
      </c>
      <c r="AN5289">
        <f t="shared" si="566"/>
        <v>1.5625</v>
      </c>
      <c r="AO5289">
        <f t="shared" si="567"/>
        <v>1.5625000000000001E-3</v>
      </c>
      <c r="AP5289">
        <f t="shared" si="568"/>
        <v>0.02</v>
      </c>
      <c r="AQ5289">
        <f>VLOOKUP(M5289,spp!A:H,8,FALSE)</f>
        <v>3</v>
      </c>
      <c r="AR5289" t="str">
        <f>VLOOKUP(M5289,spp!A:K,10,FALSE)</f>
        <v>Depredador</v>
      </c>
      <c r="AS5289" t="str">
        <f>VLOOKUP(M5289,spp!A:L,12,FALSE)</f>
        <v>LC</v>
      </c>
    </row>
    <row r="5290" spans="1:45" x14ac:dyDescent="0.3">
      <c r="A5290">
        <v>53</v>
      </c>
      <c r="B5290" s="2" t="s">
        <v>1176</v>
      </c>
      <c r="C5290" s="2" t="s">
        <v>1177</v>
      </c>
      <c r="D5290" s="2" t="s">
        <v>1382</v>
      </c>
      <c r="E5290" s="2" t="s">
        <v>1437</v>
      </c>
      <c r="F5290">
        <v>1</v>
      </c>
      <c r="G5290" s="1">
        <v>41698</v>
      </c>
      <c r="H5290" s="61">
        <v>2014</v>
      </c>
      <c r="I5290" s="5" t="s">
        <v>1433</v>
      </c>
      <c r="J5290" s="1">
        <v>41675</v>
      </c>
      <c r="K5290" s="66">
        <v>11</v>
      </c>
      <c r="L5290" t="str">
        <f t="shared" si="563"/>
        <v>Profundo</v>
      </c>
      <c r="M5290" s="2" t="s">
        <v>1194</v>
      </c>
      <c r="N5290" t="str">
        <f>VLOOKUP(M5290,[2]spp!A:B,2,FALSE)</f>
        <v>Stegastes arcifrons</v>
      </c>
      <c r="O5290">
        <f t="shared" si="562"/>
        <v>4</v>
      </c>
      <c r="P5290">
        <v>2</v>
      </c>
      <c r="Q5290">
        <v>2</v>
      </c>
      <c r="AJ5290">
        <f>VLOOKUP(M5290,spp!A:C,3,FALSE)</f>
        <v>3.49E-2</v>
      </c>
      <c r="AK5290">
        <f>VLOOKUP(M5290,spp!A:D,4,FALSE)</f>
        <v>2</v>
      </c>
      <c r="AL5290">
        <f t="shared" si="564"/>
        <v>4.3624999999999998</v>
      </c>
      <c r="AM5290">
        <f t="shared" si="565"/>
        <v>0.10906249999999999</v>
      </c>
      <c r="AN5290">
        <f t="shared" si="566"/>
        <v>1.090625</v>
      </c>
      <c r="AO5290">
        <f t="shared" si="567"/>
        <v>1.090625E-3</v>
      </c>
      <c r="AP5290">
        <f t="shared" si="568"/>
        <v>0.08</v>
      </c>
      <c r="AQ5290">
        <f>VLOOKUP(M5290,spp!A:H,8,FALSE)</f>
        <v>2.97</v>
      </c>
      <c r="AR5290" t="str">
        <f>VLOOKUP(M5290,spp!A:K,10,FALSE)</f>
        <v>Herbívoro</v>
      </c>
      <c r="AS5290" t="str">
        <f>VLOOKUP(M5290,spp!A:L,12,FALSE)</f>
        <v>LC</v>
      </c>
    </row>
    <row r="5291" spans="1:45" x14ac:dyDescent="0.3">
      <c r="A5291">
        <v>53</v>
      </c>
      <c r="B5291" s="2" t="s">
        <v>1176</v>
      </c>
      <c r="C5291" s="2" t="s">
        <v>1177</v>
      </c>
      <c r="D5291" s="2" t="s">
        <v>1382</v>
      </c>
      <c r="E5291" s="2" t="s">
        <v>1437</v>
      </c>
      <c r="F5291">
        <v>1</v>
      </c>
      <c r="G5291" s="1">
        <v>41698</v>
      </c>
      <c r="H5291" s="61">
        <v>2014</v>
      </c>
      <c r="I5291" s="5" t="s">
        <v>1433</v>
      </c>
      <c r="J5291" s="1">
        <v>41675</v>
      </c>
      <c r="K5291" s="66">
        <v>11</v>
      </c>
      <c r="L5291" t="str">
        <f t="shared" si="563"/>
        <v>Profundo</v>
      </c>
      <c r="M5291" s="2" t="s">
        <v>1034</v>
      </c>
      <c r="N5291" t="str">
        <f>VLOOKUP(M5291,[2]spp!A:B,2,FALSE)</f>
        <v>Acanthurus nigricans</v>
      </c>
      <c r="O5291">
        <f t="shared" si="562"/>
        <v>1</v>
      </c>
      <c r="R5291">
        <v>1</v>
      </c>
      <c r="AJ5291">
        <f>VLOOKUP(M5291,spp!A:C,3,FALSE)</f>
        <v>6</v>
      </c>
      <c r="AK5291">
        <f>VLOOKUP(M5291,spp!A:D,4,FALSE)</f>
        <v>2.669</v>
      </c>
      <c r="AL5291">
        <f t="shared" si="564"/>
        <v>5079.3024638902671</v>
      </c>
      <c r="AM5291">
        <f t="shared" si="565"/>
        <v>126.98256159725668</v>
      </c>
      <c r="AN5291">
        <f t="shared" si="566"/>
        <v>1269.8256159725668</v>
      </c>
      <c r="AO5291">
        <f t="shared" si="567"/>
        <v>1.2698256159725667</v>
      </c>
      <c r="AP5291">
        <f t="shared" si="568"/>
        <v>0.02</v>
      </c>
      <c r="AQ5291">
        <f>VLOOKUP(M5291,spp!A:H,8,FALSE)</f>
        <v>2</v>
      </c>
      <c r="AR5291" t="str">
        <f>VLOOKUP(M5291,spp!A:K,10,FALSE)</f>
        <v>Herbívoro</v>
      </c>
      <c r="AS5291" t="str">
        <f>VLOOKUP(M5291,spp!A:L,12,FALSE)</f>
        <v>LC</v>
      </c>
    </row>
    <row r="5292" spans="1:45" x14ac:dyDescent="0.3">
      <c r="A5292">
        <v>53</v>
      </c>
      <c r="B5292" s="2" t="s">
        <v>1176</v>
      </c>
      <c r="C5292" s="2" t="s">
        <v>1177</v>
      </c>
      <c r="D5292" s="2" t="s">
        <v>1382</v>
      </c>
      <c r="E5292" s="2" t="s">
        <v>1437</v>
      </c>
      <c r="F5292">
        <v>1</v>
      </c>
      <c r="G5292" s="1">
        <v>41698</v>
      </c>
      <c r="H5292" s="61">
        <v>2014</v>
      </c>
      <c r="I5292" s="5" t="s">
        <v>1433</v>
      </c>
      <c r="J5292" s="1">
        <v>41675</v>
      </c>
      <c r="K5292" s="66">
        <v>11</v>
      </c>
      <c r="L5292" t="str">
        <f t="shared" si="563"/>
        <v>Profundo</v>
      </c>
      <c r="M5292" s="2" t="s">
        <v>1079</v>
      </c>
      <c r="N5292" t="str">
        <f>VLOOKUP(M5292,[2]spp!A:B,2,FALSE)</f>
        <v>Cirrhitichthys oxycephalus</v>
      </c>
      <c r="O5292">
        <f t="shared" si="562"/>
        <v>1</v>
      </c>
      <c r="P5292">
        <v>1</v>
      </c>
      <c r="AJ5292">
        <f>VLOOKUP(M5292,spp!A:C,3,FALSE)</f>
        <v>3.32E-2</v>
      </c>
      <c r="AK5292">
        <f>VLOOKUP(M5292,spp!A:D,4,FALSE)</f>
        <v>3</v>
      </c>
      <c r="AL5292">
        <f t="shared" si="564"/>
        <v>0.51875000000000004</v>
      </c>
      <c r="AM5292">
        <f t="shared" si="565"/>
        <v>1.2968750000000001E-2</v>
      </c>
      <c r="AN5292">
        <f t="shared" si="566"/>
        <v>0.12968750000000001</v>
      </c>
      <c r="AO5292">
        <f t="shared" si="567"/>
        <v>1.296875E-4</v>
      </c>
      <c r="AP5292">
        <f t="shared" si="568"/>
        <v>0.02</v>
      </c>
      <c r="AQ5292">
        <f>VLOOKUP(M5292,spp!A:H,8,FALSE)</f>
        <v>3.9</v>
      </c>
      <c r="AR5292" t="str">
        <f>VLOOKUP(M5292,spp!A:K,10,FALSE)</f>
        <v>Depredador</v>
      </c>
      <c r="AS5292" t="str">
        <f>VLOOKUP(M5292,spp!A:L,12,FALSE)</f>
        <v>NE</v>
      </c>
    </row>
    <row r="5293" spans="1:45" x14ac:dyDescent="0.3">
      <c r="A5293">
        <v>53</v>
      </c>
      <c r="B5293" s="2" t="s">
        <v>1176</v>
      </c>
      <c r="C5293" s="2" t="s">
        <v>1177</v>
      </c>
      <c r="D5293" s="2" t="s">
        <v>1382</v>
      </c>
      <c r="E5293" s="2" t="s">
        <v>1437</v>
      </c>
      <c r="F5293">
        <v>1</v>
      </c>
      <c r="G5293" s="1">
        <v>41698</v>
      </c>
      <c r="H5293" s="61">
        <v>2014</v>
      </c>
      <c r="I5293" s="5" t="s">
        <v>1433</v>
      </c>
      <c r="J5293" s="1">
        <v>41675</v>
      </c>
      <c r="K5293" s="66">
        <v>11</v>
      </c>
      <c r="L5293" t="str">
        <f t="shared" si="563"/>
        <v>Profundo</v>
      </c>
      <c r="M5293" s="2" t="s">
        <v>1028</v>
      </c>
      <c r="N5293" t="str">
        <f>VLOOKUP(M5293,[2]spp!A:B,2,FALSE)</f>
        <v>Thalassoma lucasanum</v>
      </c>
      <c r="O5293">
        <f t="shared" si="562"/>
        <v>20</v>
      </c>
      <c r="P5293">
        <v>20</v>
      </c>
      <c r="AJ5293">
        <f>VLOOKUP(M5293,spp!A:C,3,FALSE)</f>
        <v>1.261E-2</v>
      </c>
      <c r="AK5293">
        <f>VLOOKUP(M5293,spp!A:D,4,FALSE)</f>
        <v>2</v>
      </c>
      <c r="AL5293">
        <f t="shared" si="564"/>
        <v>1.5762499999999999</v>
      </c>
      <c r="AM5293">
        <f t="shared" si="565"/>
        <v>3.9406249999999997E-2</v>
      </c>
      <c r="AN5293">
        <f t="shared" si="566"/>
        <v>0.39406249999999998</v>
      </c>
      <c r="AO5293">
        <f t="shared" si="567"/>
        <v>3.9406249999999999E-4</v>
      </c>
      <c r="AP5293">
        <f t="shared" si="568"/>
        <v>0.4</v>
      </c>
      <c r="AQ5293">
        <f>VLOOKUP(M5293,spp!A:H,8,FALSE)</f>
        <v>3.5</v>
      </c>
      <c r="AR5293" t="str">
        <f>VLOOKUP(M5293,spp!A:K,10,FALSE)</f>
        <v>Depredador</v>
      </c>
      <c r="AS5293" t="str">
        <f>VLOOKUP(M5293,spp!A:L,12,FALSE)</f>
        <v>LC</v>
      </c>
    </row>
    <row r="5294" spans="1:45" x14ac:dyDescent="0.3">
      <c r="A5294">
        <v>53</v>
      </c>
      <c r="B5294" s="2" t="s">
        <v>1176</v>
      </c>
      <c r="C5294" s="2" t="s">
        <v>1177</v>
      </c>
      <c r="D5294" s="2" t="s">
        <v>1382</v>
      </c>
      <c r="E5294" s="2" t="s">
        <v>1437</v>
      </c>
      <c r="F5294">
        <v>1</v>
      </c>
      <c r="G5294" s="1">
        <v>41698</v>
      </c>
      <c r="H5294" s="61">
        <v>2014</v>
      </c>
      <c r="I5294" s="5" t="s">
        <v>1433</v>
      </c>
      <c r="J5294" s="1">
        <v>41675</v>
      </c>
      <c r="K5294" s="66">
        <v>11</v>
      </c>
      <c r="L5294" t="str">
        <f t="shared" si="563"/>
        <v>Profundo</v>
      </c>
      <c r="M5294" s="2" t="s">
        <v>1080</v>
      </c>
      <c r="N5294" t="str">
        <f>VLOOKUP(M5294,[2]spp!A:B,2,FALSE)</f>
        <v>Aulostomus chinensis</v>
      </c>
      <c r="O5294">
        <f t="shared" si="562"/>
        <v>1</v>
      </c>
      <c r="W5294">
        <v>1</v>
      </c>
      <c r="AJ5294">
        <f>VLOOKUP(M5294,spp!A:C,3,FALSE)</f>
        <v>2</v>
      </c>
      <c r="AK5294">
        <f>VLOOKUP(M5294,spp!A:D,4,FALSE)</f>
        <v>3</v>
      </c>
      <c r="AL5294">
        <f t="shared" si="564"/>
        <v>332750</v>
      </c>
      <c r="AM5294">
        <f t="shared" si="565"/>
        <v>8318.75</v>
      </c>
      <c r="AN5294">
        <f t="shared" si="566"/>
        <v>83187.5</v>
      </c>
      <c r="AO5294">
        <f t="shared" si="567"/>
        <v>83.1875</v>
      </c>
      <c r="AP5294">
        <f t="shared" si="568"/>
        <v>0.02</v>
      </c>
      <c r="AQ5294">
        <f>VLOOKUP(M5294,spp!A:H,8,FALSE)</f>
        <v>3.9</v>
      </c>
      <c r="AR5294" t="str">
        <f>VLOOKUP(M5294,spp!A:K,10,FALSE)</f>
        <v>Depredador</v>
      </c>
      <c r="AS5294" t="str">
        <f>VLOOKUP(M5294,spp!A:L,12,FALSE)</f>
        <v>NE</v>
      </c>
    </row>
    <row r="5295" spans="1:45" x14ac:dyDescent="0.3">
      <c r="A5295">
        <v>53</v>
      </c>
      <c r="B5295" s="2" t="s">
        <v>1176</v>
      </c>
      <c r="C5295" s="2" t="s">
        <v>1177</v>
      </c>
      <c r="D5295" s="2" t="s">
        <v>1382</v>
      </c>
      <c r="E5295" s="2" t="s">
        <v>1437</v>
      </c>
      <c r="F5295">
        <v>1</v>
      </c>
      <c r="G5295" s="1">
        <v>41698</v>
      </c>
      <c r="H5295" s="61">
        <v>2014</v>
      </c>
      <c r="I5295" s="5" t="s">
        <v>1433</v>
      </c>
      <c r="J5295" s="1">
        <v>41675</v>
      </c>
      <c r="K5295" s="66">
        <v>11</v>
      </c>
      <c r="L5295" t="str">
        <f t="shared" si="563"/>
        <v>Profundo</v>
      </c>
      <c r="M5295" s="2" t="s">
        <v>1042</v>
      </c>
      <c r="N5295" t="str">
        <f>VLOOKUP(M5295,[2]spp!A:B,2,FALSE)</f>
        <v>Bodianus diplotaenia</v>
      </c>
      <c r="O5295">
        <f t="shared" si="562"/>
        <v>2</v>
      </c>
      <c r="T5295">
        <v>2</v>
      </c>
      <c r="AJ5295">
        <f>VLOOKUP(M5295,spp!A:C,3,FALSE)</f>
        <v>2.01E-2</v>
      </c>
      <c r="AK5295">
        <f>VLOOKUP(M5295,spp!A:D,4,FALSE)</f>
        <v>2</v>
      </c>
      <c r="AL5295">
        <f t="shared" si="564"/>
        <v>25.125</v>
      </c>
      <c r="AM5295">
        <f t="shared" si="565"/>
        <v>0.62812500000000004</v>
      </c>
      <c r="AN5295">
        <f t="shared" si="566"/>
        <v>6.28125</v>
      </c>
      <c r="AO5295">
        <f t="shared" si="567"/>
        <v>6.2812500000000004E-3</v>
      </c>
      <c r="AP5295">
        <f t="shared" si="568"/>
        <v>0.04</v>
      </c>
      <c r="AQ5295">
        <f>VLOOKUP(M5295,spp!A:H,8,FALSE)</f>
        <v>3.4</v>
      </c>
      <c r="AR5295" t="str">
        <f>VLOOKUP(M5295,spp!A:K,10,FALSE)</f>
        <v>Depredador</v>
      </c>
      <c r="AS5295" t="str">
        <f>VLOOKUP(M5295,spp!A:L,12,FALSE)</f>
        <v>LC</v>
      </c>
    </row>
    <row r="5296" spans="1:45" x14ac:dyDescent="0.3">
      <c r="A5296">
        <v>53</v>
      </c>
      <c r="B5296" s="2" t="s">
        <v>1176</v>
      </c>
      <c r="C5296" s="2" t="s">
        <v>1177</v>
      </c>
      <c r="D5296" s="2" t="s">
        <v>1382</v>
      </c>
      <c r="E5296" s="2" t="s">
        <v>1437</v>
      </c>
      <c r="F5296">
        <v>1</v>
      </c>
      <c r="G5296" s="1">
        <v>41698</v>
      </c>
      <c r="H5296" s="61">
        <v>2014</v>
      </c>
      <c r="I5296" s="5" t="s">
        <v>1433</v>
      </c>
      <c r="J5296" s="1">
        <v>41675</v>
      </c>
      <c r="K5296" s="66">
        <v>11</v>
      </c>
      <c r="L5296" t="str">
        <f t="shared" si="563"/>
        <v>Profundo</v>
      </c>
      <c r="M5296" s="2" t="s">
        <v>1046</v>
      </c>
      <c r="N5296" t="str">
        <f>VLOOKUP(M5296,[2]spp!A:B,2,FALSE)</f>
        <v>Arothron meleagris</v>
      </c>
      <c r="O5296">
        <f t="shared" si="562"/>
        <v>1</v>
      </c>
      <c r="S5296">
        <v>1</v>
      </c>
      <c r="AJ5296">
        <f>VLOOKUP(M5296,spp!A:C,3,FALSE)</f>
        <v>3</v>
      </c>
      <c r="AK5296">
        <f>VLOOKUP(M5296,spp!A:D,4,FALSE)</f>
        <v>2</v>
      </c>
      <c r="AL5296">
        <f t="shared" si="564"/>
        <v>918.75</v>
      </c>
      <c r="AM5296">
        <f t="shared" si="565"/>
        <v>22.96875</v>
      </c>
      <c r="AN5296">
        <f t="shared" si="566"/>
        <v>229.6875</v>
      </c>
      <c r="AO5296">
        <f t="shared" si="567"/>
        <v>0.22968749999999999</v>
      </c>
      <c r="AP5296">
        <f t="shared" si="568"/>
        <v>0.02</v>
      </c>
      <c r="AQ5296">
        <f>VLOOKUP(M5296,spp!A:H,8,FALSE)</f>
        <v>3.4</v>
      </c>
      <c r="AR5296" t="str">
        <f>VLOOKUP(M5296,spp!A:K,10,FALSE)</f>
        <v>Depredador</v>
      </c>
      <c r="AS5296" t="str">
        <f>VLOOKUP(M5296,spp!A:L,12,FALSE)</f>
        <v>NE</v>
      </c>
    </row>
    <row r="5297" spans="1:45" x14ac:dyDescent="0.3">
      <c r="A5297">
        <v>53</v>
      </c>
      <c r="B5297" s="2" t="s">
        <v>1176</v>
      </c>
      <c r="C5297" s="2" t="s">
        <v>1177</v>
      </c>
      <c r="D5297" s="2" t="s">
        <v>1382</v>
      </c>
      <c r="E5297" s="2" t="s">
        <v>1437</v>
      </c>
      <c r="F5297">
        <v>1</v>
      </c>
      <c r="G5297" s="1">
        <v>41698</v>
      </c>
      <c r="H5297" s="61">
        <v>2014</v>
      </c>
      <c r="I5297" s="5" t="s">
        <v>1433</v>
      </c>
      <c r="J5297" s="1">
        <v>41675</v>
      </c>
      <c r="K5297" s="66">
        <v>11</v>
      </c>
      <c r="L5297" t="str">
        <f t="shared" si="563"/>
        <v>Profundo</v>
      </c>
      <c r="M5297" s="2" t="s">
        <v>1067</v>
      </c>
      <c r="N5297" t="str">
        <f>VLOOKUP(M5297,[2]spp!A:B,2,FALSE)</f>
        <v>Acanthurus xanthopterus</v>
      </c>
      <c r="O5297">
        <f t="shared" si="562"/>
        <v>1</v>
      </c>
      <c r="T5297">
        <v>1</v>
      </c>
      <c r="AJ5297">
        <f>VLOOKUP(M5297,spp!A:C,3,FALSE)</f>
        <v>2.673E-2</v>
      </c>
      <c r="AK5297">
        <f>VLOOKUP(M5297,spp!A:D,4,FALSE)</f>
        <v>2</v>
      </c>
      <c r="AL5297">
        <f t="shared" si="564"/>
        <v>16.706250000000001</v>
      </c>
      <c r="AM5297">
        <f t="shared" si="565"/>
        <v>0.41765625000000001</v>
      </c>
      <c r="AN5297">
        <f t="shared" si="566"/>
        <v>4.1765625000000002</v>
      </c>
      <c r="AO5297">
        <f t="shared" si="567"/>
        <v>4.1765625000000006E-3</v>
      </c>
      <c r="AP5297">
        <f t="shared" si="568"/>
        <v>0.02</v>
      </c>
      <c r="AQ5297">
        <f>VLOOKUP(M5297,spp!A:H,8,FALSE)</f>
        <v>2.9</v>
      </c>
      <c r="AR5297" t="str">
        <f>VLOOKUP(M5297,spp!A:K,10,FALSE)</f>
        <v>Herbívoro</v>
      </c>
      <c r="AS5297" t="str">
        <f>VLOOKUP(M5297,spp!A:L,12,FALSE)</f>
        <v>LC</v>
      </c>
    </row>
    <row r="5298" spans="1:45" x14ac:dyDescent="0.3">
      <c r="A5298">
        <v>53</v>
      </c>
      <c r="B5298" s="2" t="s">
        <v>1176</v>
      </c>
      <c r="C5298" s="2" t="s">
        <v>1177</v>
      </c>
      <c r="D5298" s="2" t="s">
        <v>1382</v>
      </c>
      <c r="E5298" s="2" t="s">
        <v>1437</v>
      </c>
      <c r="F5298">
        <v>1</v>
      </c>
      <c r="G5298" s="1">
        <v>41698</v>
      </c>
      <c r="H5298" s="61">
        <v>2014</v>
      </c>
      <c r="I5298" s="5" t="s">
        <v>1433</v>
      </c>
      <c r="J5298" s="1">
        <v>41675</v>
      </c>
      <c r="K5298" s="66">
        <v>11</v>
      </c>
      <c r="L5298" t="str">
        <f t="shared" si="563"/>
        <v>Profundo</v>
      </c>
      <c r="M5298" s="2" t="s">
        <v>1201</v>
      </c>
      <c r="N5298" t="str">
        <f>VLOOKUP(M5298,[2]spp!A:B,2,FALSE)</f>
        <v>Halichoeres adustus</v>
      </c>
      <c r="O5298">
        <f t="shared" si="562"/>
        <v>1</v>
      </c>
      <c r="R5298">
        <v>1</v>
      </c>
      <c r="AJ5298">
        <f>VLOOKUP(M5298,spp!A:C,3,FALSE)</f>
        <v>1.26E-2</v>
      </c>
      <c r="AK5298">
        <f>VLOOKUP(M5298,spp!A:D,4,FALSE)</f>
        <v>3</v>
      </c>
      <c r="AL5298">
        <f t="shared" si="564"/>
        <v>24.609375</v>
      </c>
      <c r="AM5298">
        <f t="shared" si="565"/>
        <v>0.615234375</v>
      </c>
      <c r="AN5298">
        <f t="shared" si="566"/>
        <v>6.15234375</v>
      </c>
      <c r="AO5298">
        <f t="shared" si="567"/>
        <v>6.1523437499999998E-3</v>
      </c>
      <c r="AP5298">
        <f t="shared" si="568"/>
        <v>0.02</v>
      </c>
      <c r="AQ5298">
        <f>VLOOKUP(M5298,spp!A:H,8,FALSE)</f>
        <v>3.4</v>
      </c>
      <c r="AR5298" t="str">
        <f>VLOOKUP(M5298,spp!A:K,10,FALSE)</f>
        <v>Depredador</v>
      </c>
      <c r="AS5298" t="str">
        <f>VLOOKUP(M5298,spp!A:L,12,FALSE)</f>
        <v>VU</v>
      </c>
    </row>
    <row r="5299" spans="1:45" x14ac:dyDescent="0.3">
      <c r="A5299">
        <v>53</v>
      </c>
      <c r="B5299" s="2" t="s">
        <v>1176</v>
      </c>
      <c r="C5299" s="2" t="s">
        <v>1177</v>
      </c>
      <c r="D5299" s="2" t="s">
        <v>1382</v>
      </c>
      <c r="E5299" s="2" t="s">
        <v>1437</v>
      </c>
      <c r="F5299">
        <v>1</v>
      </c>
      <c r="G5299" s="1">
        <v>41698</v>
      </c>
      <c r="H5299" s="61">
        <v>2014</v>
      </c>
      <c r="I5299" s="5" t="s">
        <v>1433</v>
      </c>
      <c r="J5299" s="1">
        <v>41675</v>
      </c>
      <c r="K5299" s="66">
        <v>11</v>
      </c>
      <c r="L5299" t="str">
        <f t="shared" si="563"/>
        <v>Profundo</v>
      </c>
      <c r="M5299" s="2" t="s">
        <v>1047</v>
      </c>
      <c r="N5299" t="str">
        <f>VLOOKUP(M5299,[2]spp!A:B,2,FALSE)</f>
        <v>Scarus rubroviolaceus</v>
      </c>
      <c r="O5299">
        <f t="shared" si="562"/>
        <v>2</v>
      </c>
      <c r="R5299">
        <v>1</v>
      </c>
      <c r="T5299">
        <v>1</v>
      </c>
      <c r="AJ5299">
        <f>VLOOKUP(M5299,spp!A:C,3,FALSE)</f>
        <v>1</v>
      </c>
      <c r="AK5299">
        <f>VLOOKUP(M5299,spp!A:D,4,FALSE)</f>
        <v>3.109</v>
      </c>
      <c r="AL5299">
        <f t="shared" si="564"/>
        <v>24764.082979501927</v>
      </c>
      <c r="AM5299">
        <f t="shared" si="565"/>
        <v>619.10207448754818</v>
      </c>
      <c r="AN5299">
        <f t="shared" si="566"/>
        <v>6191.0207448754818</v>
      </c>
      <c r="AO5299">
        <f t="shared" si="567"/>
        <v>6.1910207448754822</v>
      </c>
      <c r="AP5299">
        <f t="shared" si="568"/>
        <v>0.04</v>
      </c>
      <c r="AQ5299">
        <f>VLOOKUP(M5299,spp!A:H,8,FALSE)</f>
        <v>2</v>
      </c>
      <c r="AR5299" t="str">
        <f>VLOOKUP(M5299,spp!A:K,10,FALSE)</f>
        <v>Herbívoro</v>
      </c>
      <c r="AS5299" t="str">
        <f>VLOOKUP(M5299,spp!A:L,12,FALSE)</f>
        <v>LC</v>
      </c>
    </row>
    <row r="5300" spans="1:45" x14ac:dyDescent="0.3">
      <c r="A5300">
        <v>53</v>
      </c>
      <c r="B5300" s="2" t="s">
        <v>1176</v>
      </c>
      <c r="C5300" s="2" t="s">
        <v>1177</v>
      </c>
      <c r="D5300" s="2" t="s">
        <v>1382</v>
      </c>
      <c r="E5300" s="2" t="s">
        <v>1437</v>
      </c>
      <c r="F5300">
        <v>1</v>
      </c>
      <c r="G5300" s="1">
        <v>41698</v>
      </c>
      <c r="H5300" s="61">
        <v>2014</v>
      </c>
      <c r="I5300" s="5" t="s">
        <v>1433</v>
      </c>
      <c r="J5300" s="1">
        <v>41675</v>
      </c>
      <c r="K5300" s="66">
        <v>11</v>
      </c>
      <c r="L5300" t="str">
        <f t="shared" si="563"/>
        <v>Profundo</v>
      </c>
      <c r="M5300" s="2" t="s">
        <v>1037</v>
      </c>
      <c r="N5300" t="str">
        <f>VLOOKUP(M5300,[2]spp!A:B,2,FALSE)</f>
        <v>Prionurus laticlavius</v>
      </c>
      <c r="O5300">
        <f t="shared" si="562"/>
        <v>1</v>
      </c>
      <c r="T5300">
        <v>1</v>
      </c>
      <c r="AJ5300" t="str">
        <f>VLOOKUP(M5300,spp!A:C,3,FALSE)</f>
        <v>0.19800000000000001</v>
      </c>
      <c r="AK5300">
        <f>VLOOKUP(M5300,spp!A:D,4,FALSE)</f>
        <v>2.504</v>
      </c>
      <c r="AL5300">
        <f t="shared" si="564"/>
        <v>626.76822624524254</v>
      </c>
      <c r="AM5300">
        <f t="shared" si="565"/>
        <v>15.669205656131064</v>
      </c>
      <c r="AN5300">
        <f t="shared" si="566"/>
        <v>156.69205656131064</v>
      </c>
      <c r="AO5300">
        <f t="shared" si="567"/>
        <v>0.15669205656131063</v>
      </c>
      <c r="AP5300">
        <f t="shared" si="568"/>
        <v>0.02</v>
      </c>
      <c r="AQ5300">
        <f>VLOOKUP(M5300,spp!A:H,8,FALSE)</f>
        <v>2.7</v>
      </c>
      <c r="AR5300" t="str">
        <f>VLOOKUP(M5300,spp!A:K,10,FALSE)</f>
        <v>Herbívoro</v>
      </c>
      <c r="AS5300" t="str">
        <f>VLOOKUP(M5300,spp!A:L,12,FALSE)</f>
        <v>LC</v>
      </c>
    </row>
    <row r="5301" spans="1:45" x14ac:dyDescent="0.3">
      <c r="A5301">
        <v>53</v>
      </c>
      <c r="B5301" s="2" t="s">
        <v>1176</v>
      </c>
      <c r="C5301" s="2" t="s">
        <v>1177</v>
      </c>
      <c r="D5301" s="2" t="s">
        <v>1382</v>
      </c>
      <c r="E5301" s="2" t="s">
        <v>1437</v>
      </c>
      <c r="F5301">
        <v>2</v>
      </c>
      <c r="G5301" s="1">
        <v>41698</v>
      </c>
      <c r="H5301" s="61">
        <v>2014</v>
      </c>
      <c r="I5301" s="5" t="s">
        <v>1433</v>
      </c>
      <c r="J5301" s="1">
        <v>41675</v>
      </c>
      <c r="K5301" s="66">
        <v>11</v>
      </c>
      <c r="L5301" t="str">
        <f t="shared" si="563"/>
        <v>Profundo</v>
      </c>
      <c r="M5301" t="s">
        <v>1080</v>
      </c>
      <c r="N5301" t="str">
        <f>VLOOKUP(M5301,[2]spp!A:B,2,FALSE)</f>
        <v>Aulostomus chinensis</v>
      </c>
      <c r="O5301">
        <f t="shared" si="562"/>
        <v>1</v>
      </c>
      <c r="V5301">
        <v>1</v>
      </c>
      <c r="AJ5301">
        <f>VLOOKUP(M5301,spp!A:C,3,FALSE)</f>
        <v>2</v>
      </c>
      <c r="AK5301">
        <f>VLOOKUP(M5301,spp!A:D,4,FALSE)</f>
        <v>3</v>
      </c>
      <c r="AL5301">
        <f t="shared" si="564"/>
        <v>182250</v>
      </c>
      <c r="AM5301">
        <f t="shared" si="565"/>
        <v>4556.25</v>
      </c>
      <c r="AN5301">
        <f t="shared" si="566"/>
        <v>45562.5</v>
      </c>
      <c r="AO5301">
        <f t="shared" si="567"/>
        <v>45.5625</v>
      </c>
      <c r="AP5301">
        <f t="shared" si="568"/>
        <v>0.02</v>
      </c>
      <c r="AQ5301">
        <f>VLOOKUP(M5301,spp!A:H,8,FALSE)</f>
        <v>3.9</v>
      </c>
      <c r="AR5301" t="str">
        <f>VLOOKUP(M5301,spp!A:K,10,FALSE)</f>
        <v>Depredador</v>
      </c>
      <c r="AS5301" t="str">
        <f>VLOOKUP(M5301,spp!A:L,12,FALSE)</f>
        <v>NE</v>
      </c>
    </row>
    <row r="5302" spans="1:45" x14ac:dyDescent="0.3">
      <c r="A5302">
        <v>53</v>
      </c>
      <c r="B5302" s="2" t="s">
        <v>1176</v>
      </c>
      <c r="C5302" s="2" t="s">
        <v>1177</v>
      </c>
      <c r="D5302" s="2" t="s">
        <v>1382</v>
      </c>
      <c r="E5302" s="2" t="s">
        <v>1437</v>
      </c>
      <c r="F5302">
        <v>2</v>
      </c>
      <c r="G5302" s="1">
        <v>41698</v>
      </c>
      <c r="H5302" s="61">
        <v>2014</v>
      </c>
      <c r="I5302" s="5" t="s">
        <v>1433</v>
      </c>
      <c r="J5302" s="1">
        <v>41675</v>
      </c>
      <c r="K5302" s="66">
        <v>11</v>
      </c>
      <c r="L5302" t="str">
        <f t="shared" si="563"/>
        <v>Profundo</v>
      </c>
      <c r="M5302" t="s">
        <v>1194</v>
      </c>
      <c r="N5302" t="str">
        <f>VLOOKUP(M5302,[2]spp!A:B,2,FALSE)</f>
        <v>Stegastes arcifrons</v>
      </c>
      <c r="O5302">
        <f t="shared" si="562"/>
        <v>2</v>
      </c>
      <c r="P5302">
        <v>2</v>
      </c>
      <c r="AJ5302">
        <f>VLOOKUP(M5302,spp!A:C,3,FALSE)</f>
        <v>3.49E-2</v>
      </c>
      <c r="AK5302">
        <f>VLOOKUP(M5302,spp!A:D,4,FALSE)</f>
        <v>2</v>
      </c>
      <c r="AL5302">
        <f t="shared" si="564"/>
        <v>0.43625000000000003</v>
      </c>
      <c r="AM5302">
        <f t="shared" si="565"/>
        <v>1.0906250000000001E-2</v>
      </c>
      <c r="AN5302">
        <f t="shared" si="566"/>
        <v>0.10906250000000001</v>
      </c>
      <c r="AO5302">
        <f t="shared" si="567"/>
        <v>1.090625E-4</v>
      </c>
      <c r="AP5302">
        <f t="shared" si="568"/>
        <v>0.04</v>
      </c>
      <c r="AQ5302">
        <f>VLOOKUP(M5302,spp!A:H,8,FALSE)</f>
        <v>2.97</v>
      </c>
      <c r="AR5302" t="str">
        <f>VLOOKUP(M5302,spp!A:K,10,FALSE)</f>
        <v>Herbívoro</v>
      </c>
      <c r="AS5302" t="str">
        <f>VLOOKUP(M5302,spp!A:L,12,FALSE)</f>
        <v>LC</v>
      </c>
    </row>
    <row r="5303" spans="1:45" x14ac:dyDescent="0.3">
      <c r="A5303">
        <v>53</v>
      </c>
      <c r="B5303" s="2" t="s">
        <v>1176</v>
      </c>
      <c r="C5303" s="2" t="s">
        <v>1177</v>
      </c>
      <c r="D5303" s="2" t="s">
        <v>1382</v>
      </c>
      <c r="E5303" s="2" t="s">
        <v>1437</v>
      </c>
      <c r="F5303">
        <v>2</v>
      </c>
      <c r="G5303" s="1">
        <v>41698</v>
      </c>
      <c r="H5303" s="61">
        <v>2014</v>
      </c>
      <c r="I5303" s="5" t="s">
        <v>1433</v>
      </c>
      <c r="J5303" s="1">
        <v>41675</v>
      </c>
      <c r="K5303" s="66">
        <v>11</v>
      </c>
      <c r="L5303" t="str">
        <f t="shared" si="563"/>
        <v>Profundo</v>
      </c>
      <c r="M5303" t="s">
        <v>1034</v>
      </c>
      <c r="N5303" t="str">
        <f>VLOOKUP(M5303,[2]spp!A:B,2,FALSE)</f>
        <v>Acanthurus nigricans</v>
      </c>
      <c r="O5303">
        <f t="shared" si="562"/>
        <v>3</v>
      </c>
      <c r="R5303">
        <v>3</v>
      </c>
      <c r="AJ5303">
        <f>VLOOKUP(M5303,spp!A:C,3,FALSE)</f>
        <v>6</v>
      </c>
      <c r="AK5303">
        <f>VLOOKUP(M5303,spp!A:D,4,FALSE)</f>
        <v>2.669</v>
      </c>
      <c r="AL5303">
        <f t="shared" si="564"/>
        <v>15237.9073916708</v>
      </c>
      <c r="AM5303">
        <f t="shared" si="565"/>
        <v>380.94768479177003</v>
      </c>
      <c r="AN5303">
        <f t="shared" si="566"/>
        <v>3809.4768479177001</v>
      </c>
      <c r="AO5303">
        <f t="shared" si="567"/>
        <v>3.8094768479177001</v>
      </c>
      <c r="AP5303">
        <f t="shared" si="568"/>
        <v>0.06</v>
      </c>
      <c r="AQ5303">
        <f>VLOOKUP(M5303,spp!A:H,8,FALSE)</f>
        <v>2</v>
      </c>
      <c r="AR5303" t="str">
        <f>VLOOKUP(M5303,spp!A:K,10,FALSE)</f>
        <v>Herbívoro</v>
      </c>
      <c r="AS5303" t="str">
        <f>VLOOKUP(M5303,spp!A:L,12,FALSE)</f>
        <v>LC</v>
      </c>
    </row>
    <row r="5304" spans="1:45" x14ac:dyDescent="0.3">
      <c r="A5304">
        <v>53</v>
      </c>
      <c r="B5304" s="2" t="s">
        <v>1176</v>
      </c>
      <c r="C5304" s="2" t="s">
        <v>1177</v>
      </c>
      <c r="D5304" s="2" t="s">
        <v>1382</v>
      </c>
      <c r="E5304" s="2" t="s">
        <v>1437</v>
      </c>
      <c r="F5304">
        <v>2</v>
      </c>
      <c r="G5304" s="1">
        <v>41698</v>
      </c>
      <c r="H5304" s="61">
        <v>2014</v>
      </c>
      <c r="I5304" s="5" t="s">
        <v>1433</v>
      </c>
      <c r="J5304" s="1">
        <v>41675</v>
      </c>
      <c r="K5304" s="66">
        <v>11</v>
      </c>
      <c r="L5304" t="str">
        <f t="shared" si="563"/>
        <v>Profundo</v>
      </c>
      <c r="M5304" t="s">
        <v>1078</v>
      </c>
      <c r="N5304" t="str">
        <f>VLOOKUP(M5304,[2]spp!A:B,2,FALSE)</f>
        <v>Lutjanus viridis</v>
      </c>
      <c r="O5304">
        <f t="shared" si="562"/>
        <v>3</v>
      </c>
      <c r="S5304">
        <v>3</v>
      </c>
      <c r="AJ5304">
        <f>VLOOKUP(M5304,spp!A:C,3,FALSE)</f>
        <v>1.67E-2</v>
      </c>
      <c r="AK5304">
        <f>VLOOKUP(M5304,spp!A:D,4,FALSE)</f>
        <v>2</v>
      </c>
      <c r="AL5304">
        <f t="shared" si="564"/>
        <v>15.343125000000001</v>
      </c>
      <c r="AM5304">
        <f t="shared" si="565"/>
        <v>0.38357812499999999</v>
      </c>
      <c r="AN5304">
        <f t="shared" si="566"/>
        <v>3.8357812500000001</v>
      </c>
      <c r="AO5304">
        <f t="shared" si="567"/>
        <v>3.8357812500000002E-3</v>
      </c>
      <c r="AP5304">
        <f t="shared" si="568"/>
        <v>0.06</v>
      </c>
      <c r="AQ5304">
        <f>VLOOKUP(M5304,spp!A:H,8,FALSE)</f>
        <v>4.2</v>
      </c>
      <c r="AR5304" t="str">
        <f>VLOOKUP(M5304,spp!A:K,10,FALSE)</f>
        <v>Depredador Tope</v>
      </c>
      <c r="AS5304" t="str">
        <f>VLOOKUP(M5304,spp!A:L,12,FALSE)</f>
        <v>LC</v>
      </c>
    </row>
    <row r="5305" spans="1:45" x14ac:dyDescent="0.3">
      <c r="A5305">
        <v>53</v>
      </c>
      <c r="B5305" s="2" t="s">
        <v>1176</v>
      </c>
      <c r="C5305" s="2" t="s">
        <v>1177</v>
      </c>
      <c r="D5305" s="2" t="s">
        <v>1382</v>
      </c>
      <c r="E5305" s="2" t="s">
        <v>1437</v>
      </c>
      <c r="F5305">
        <v>2</v>
      </c>
      <c r="G5305" s="1">
        <v>41698</v>
      </c>
      <c r="H5305" s="61">
        <v>2014</v>
      </c>
      <c r="I5305" s="5" t="s">
        <v>1433</v>
      </c>
      <c r="J5305" s="1">
        <v>41675</v>
      </c>
      <c r="K5305" s="66">
        <v>11</v>
      </c>
      <c r="L5305" t="str">
        <f t="shared" si="563"/>
        <v>Profundo</v>
      </c>
      <c r="M5305" t="s">
        <v>1046</v>
      </c>
      <c r="N5305" t="str">
        <f>VLOOKUP(M5305,[2]spp!A:B,2,FALSE)</f>
        <v>Arothron meleagris</v>
      </c>
      <c r="O5305">
        <f t="shared" si="562"/>
        <v>1</v>
      </c>
      <c r="S5305">
        <v>1</v>
      </c>
      <c r="AJ5305">
        <f>VLOOKUP(M5305,spp!A:C,3,FALSE)</f>
        <v>3</v>
      </c>
      <c r="AK5305">
        <f>VLOOKUP(M5305,spp!A:D,4,FALSE)</f>
        <v>2</v>
      </c>
      <c r="AL5305">
        <f t="shared" si="564"/>
        <v>918.75</v>
      </c>
      <c r="AM5305">
        <f t="shared" si="565"/>
        <v>22.96875</v>
      </c>
      <c r="AN5305">
        <f t="shared" si="566"/>
        <v>229.6875</v>
      </c>
      <c r="AO5305">
        <f t="shared" si="567"/>
        <v>0.22968749999999999</v>
      </c>
      <c r="AP5305">
        <f t="shared" si="568"/>
        <v>0.02</v>
      </c>
      <c r="AQ5305">
        <f>VLOOKUP(M5305,spp!A:H,8,FALSE)</f>
        <v>3.4</v>
      </c>
      <c r="AR5305" t="str">
        <f>VLOOKUP(M5305,spp!A:K,10,FALSE)</f>
        <v>Depredador</v>
      </c>
      <c r="AS5305" t="str">
        <f>VLOOKUP(M5305,spp!A:L,12,FALSE)</f>
        <v>NE</v>
      </c>
    </row>
    <row r="5306" spans="1:45" x14ac:dyDescent="0.3">
      <c r="A5306">
        <v>53</v>
      </c>
      <c r="B5306" s="2" t="s">
        <v>1176</v>
      </c>
      <c r="C5306" s="2" t="s">
        <v>1177</v>
      </c>
      <c r="D5306" s="2" t="s">
        <v>1382</v>
      </c>
      <c r="E5306" s="2" t="s">
        <v>1437</v>
      </c>
      <c r="F5306">
        <v>2</v>
      </c>
      <c r="G5306" s="1">
        <v>41698</v>
      </c>
      <c r="H5306" s="61">
        <v>2014</v>
      </c>
      <c r="I5306" s="5" t="s">
        <v>1433</v>
      </c>
      <c r="J5306" s="1">
        <v>41675</v>
      </c>
      <c r="K5306" s="66">
        <v>11</v>
      </c>
      <c r="L5306" t="str">
        <f t="shared" si="563"/>
        <v>Profundo</v>
      </c>
      <c r="M5306" t="s">
        <v>1056</v>
      </c>
      <c r="N5306" t="str">
        <f>VLOOKUP(M5306,[2]spp!A:B,2,FALSE)</f>
        <v>Canthigaster punctatissima</v>
      </c>
      <c r="O5306">
        <f t="shared" si="562"/>
        <v>3</v>
      </c>
      <c r="P5306">
        <v>2</v>
      </c>
      <c r="Q5306">
        <v>1</v>
      </c>
      <c r="AJ5306">
        <f>VLOOKUP(M5306,spp!A:C,3,FALSE)</f>
        <v>1</v>
      </c>
      <c r="AK5306">
        <f>VLOOKUP(M5306,spp!A:D,4,FALSE)</f>
        <v>2</v>
      </c>
      <c r="AL5306">
        <f t="shared" si="564"/>
        <v>68.75</v>
      </c>
      <c r="AM5306">
        <f t="shared" si="565"/>
        <v>1.71875</v>
      </c>
      <c r="AN5306">
        <f t="shared" si="566"/>
        <v>17.1875</v>
      </c>
      <c r="AO5306">
        <f t="shared" si="567"/>
        <v>1.7187500000000001E-2</v>
      </c>
      <c r="AP5306">
        <f t="shared" si="568"/>
        <v>0.06</v>
      </c>
      <c r="AQ5306">
        <f>VLOOKUP(M5306,spp!A:H,8,FALSE)</f>
        <v>3</v>
      </c>
      <c r="AR5306" t="str">
        <f>VLOOKUP(M5306,spp!A:K,10,FALSE)</f>
        <v>Depredador</v>
      </c>
      <c r="AS5306" t="str">
        <f>VLOOKUP(M5306,spp!A:L,12,FALSE)</f>
        <v>LC</v>
      </c>
    </row>
    <row r="5307" spans="1:45" x14ac:dyDescent="0.3">
      <c r="A5307">
        <v>53</v>
      </c>
      <c r="B5307" s="2" t="s">
        <v>1176</v>
      </c>
      <c r="C5307" s="2" t="s">
        <v>1177</v>
      </c>
      <c r="D5307" s="2" t="s">
        <v>1382</v>
      </c>
      <c r="E5307" s="2" t="s">
        <v>1437</v>
      </c>
      <c r="F5307">
        <v>2</v>
      </c>
      <c r="G5307" s="1">
        <v>41698</v>
      </c>
      <c r="H5307" s="61">
        <v>2014</v>
      </c>
      <c r="I5307" s="5" t="s">
        <v>1433</v>
      </c>
      <c r="J5307" s="1">
        <v>41675</v>
      </c>
      <c r="K5307" s="66">
        <v>11</v>
      </c>
      <c r="L5307" t="str">
        <f t="shared" si="563"/>
        <v>Profundo</v>
      </c>
      <c r="M5307" t="s">
        <v>1040</v>
      </c>
      <c r="N5307" t="str">
        <f>VLOOKUP(M5307,[2]spp!A:B,2,FALSE)</f>
        <v>Sufflamen verres</v>
      </c>
      <c r="O5307">
        <f t="shared" si="562"/>
        <v>1</v>
      </c>
      <c r="R5307">
        <v>1</v>
      </c>
      <c r="AJ5307">
        <f>VLOOKUP(M5307,spp!A:C,3,FALSE)</f>
        <v>2</v>
      </c>
      <c r="AK5307">
        <f>VLOOKUP(M5307,spp!A:D,4,FALSE)</f>
        <v>3</v>
      </c>
      <c r="AL5307">
        <f t="shared" si="564"/>
        <v>3906.25</v>
      </c>
      <c r="AM5307">
        <f t="shared" si="565"/>
        <v>97.65625</v>
      </c>
      <c r="AN5307">
        <f t="shared" si="566"/>
        <v>976.5625</v>
      </c>
      <c r="AO5307">
        <f t="shared" si="567"/>
        <v>0.9765625</v>
      </c>
      <c r="AP5307">
        <f t="shared" si="568"/>
        <v>0.02</v>
      </c>
      <c r="AQ5307">
        <f>VLOOKUP(M5307,spp!A:H,8,FALSE)</f>
        <v>3.3</v>
      </c>
      <c r="AR5307" t="str">
        <f>VLOOKUP(M5307,spp!A:K,10,FALSE)</f>
        <v>Depredador</v>
      </c>
      <c r="AS5307" t="str">
        <f>VLOOKUP(M5307,spp!A:L,12,FALSE)</f>
        <v>LC</v>
      </c>
    </row>
    <row r="5308" spans="1:45" x14ac:dyDescent="0.3">
      <c r="A5308">
        <v>53</v>
      </c>
      <c r="B5308" s="2" t="s">
        <v>1176</v>
      </c>
      <c r="C5308" s="2" t="s">
        <v>1177</v>
      </c>
      <c r="D5308" s="2" t="s">
        <v>1382</v>
      </c>
      <c r="E5308" s="2" t="s">
        <v>1437</v>
      </c>
      <c r="F5308">
        <v>2</v>
      </c>
      <c r="G5308" s="1">
        <v>41698</v>
      </c>
      <c r="H5308" s="61">
        <v>2014</v>
      </c>
      <c r="I5308" s="5" t="s">
        <v>1433</v>
      </c>
      <c r="J5308" s="1">
        <v>41675</v>
      </c>
      <c r="K5308" s="66">
        <v>11</v>
      </c>
      <c r="L5308" t="str">
        <f t="shared" si="563"/>
        <v>Profundo</v>
      </c>
      <c r="M5308" t="s">
        <v>1047</v>
      </c>
      <c r="N5308" t="str">
        <f>VLOOKUP(M5308,[2]spp!A:B,2,FALSE)</f>
        <v>Scarus rubroviolaceus</v>
      </c>
      <c r="O5308">
        <f t="shared" si="562"/>
        <v>1</v>
      </c>
      <c r="T5308">
        <v>1</v>
      </c>
      <c r="AJ5308">
        <f>VLOOKUP(M5308,spp!A:C,3,FALSE)</f>
        <v>1</v>
      </c>
      <c r="AK5308">
        <f>VLOOKUP(M5308,spp!A:D,4,FALSE)</f>
        <v>3.109</v>
      </c>
      <c r="AL5308">
        <f t="shared" si="564"/>
        <v>22191.951110203983</v>
      </c>
      <c r="AM5308">
        <f t="shared" si="565"/>
        <v>554.79877775509954</v>
      </c>
      <c r="AN5308">
        <f t="shared" si="566"/>
        <v>5547.9877775509958</v>
      </c>
      <c r="AO5308">
        <f t="shared" si="567"/>
        <v>5.547987777550996</v>
      </c>
      <c r="AP5308">
        <f t="shared" si="568"/>
        <v>0.02</v>
      </c>
      <c r="AQ5308">
        <f>VLOOKUP(M5308,spp!A:H,8,FALSE)</f>
        <v>2</v>
      </c>
      <c r="AR5308" t="str">
        <f>VLOOKUP(M5308,spp!A:K,10,FALSE)</f>
        <v>Herbívoro</v>
      </c>
      <c r="AS5308" t="str">
        <f>VLOOKUP(M5308,spp!A:L,12,FALSE)</f>
        <v>LC</v>
      </c>
    </row>
    <row r="5309" spans="1:45" x14ac:dyDescent="0.3">
      <c r="A5309">
        <v>53</v>
      </c>
      <c r="B5309" s="2" t="s">
        <v>1176</v>
      </c>
      <c r="C5309" s="2" t="s">
        <v>1177</v>
      </c>
      <c r="D5309" s="2" t="s">
        <v>1382</v>
      </c>
      <c r="E5309" s="2" t="s">
        <v>1437</v>
      </c>
      <c r="F5309">
        <v>2</v>
      </c>
      <c r="G5309" s="1">
        <v>41698</v>
      </c>
      <c r="H5309" s="61">
        <v>2014</v>
      </c>
      <c r="I5309" s="5" t="s">
        <v>1433</v>
      </c>
      <c r="J5309" s="1">
        <v>41675</v>
      </c>
      <c r="K5309" s="66">
        <v>11</v>
      </c>
      <c r="L5309" t="str">
        <f t="shared" si="563"/>
        <v>Profundo</v>
      </c>
      <c r="M5309" t="s">
        <v>1028</v>
      </c>
      <c r="N5309" t="str">
        <f>VLOOKUP(M5309,[2]spp!A:B,2,FALSE)</f>
        <v>Thalassoma lucasanum</v>
      </c>
      <c r="O5309">
        <f t="shared" si="562"/>
        <v>65</v>
      </c>
      <c r="P5309">
        <v>50</v>
      </c>
      <c r="Q5309">
        <v>15</v>
      </c>
      <c r="AJ5309">
        <f>VLOOKUP(M5309,spp!A:C,3,FALSE)</f>
        <v>1.261E-2</v>
      </c>
      <c r="AK5309">
        <f>VLOOKUP(M5309,spp!A:D,4,FALSE)</f>
        <v>2</v>
      </c>
      <c r="AL5309">
        <f t="shared" si="564"/>
        <v>14.580312500000002</v>
      </c>
      <c r="AM5309">
        <f t="shared" si="565"/>
        <v>0.36450781250000003</v>
      </c>
      <c r="AN5309">
        <f t="shared" si="566"/>
        <v>3.6450781250000004</v>
      </c>
      <c r="AO5309">
        <f t="shared" si="567"/>
        <v>3.6450781250000003E-3</v>
      </c>
      <c r="AP5309">
        <f t="shared" si="568"/>
        <v>1.3</v>
      </c>
      <c r="AQ5309">
        <f>VLOOKUP(M5309,spp!A:H,8,FALSE)</f>
        <v>3.5</v>
      </c>
      <c r="AR5309" t="str">
        <f>VLOOKUP(M5309,spp!A:K,10,FALSE)</f>
        <v>Depredador</v>
      </c>
      <c r="AS5309" t="str">
        <f>VLOOKUP(M5309,spp!A:L,12,FALSE)</f>
        <v>LC</v>
      </c>
    </row>
    <row r="5310" spans="1:45" x14ac:dyDescent="0.3">
      <c r="A5310">
        <v>53</v>
      </c>
      <c r="B5310" s="2" t="s">
        <v>1176</v>
      </c>
      <c r="C5310" s="2" t="s">
        <v>1177</v>
      </c>
      <c r="D5310" s="2" t="s">
        <v>1382</v>
      </c>
      <c r="E5310" s="2" t="s">
        <v>1437</v>
      </c>
      <c r="F5310">
        <v>2</v>
      </c>
      <c r="G5310" s="1">
        <v>41698</v>
      </c>
      <c r="H5310" s="61">
        <v>2014</v>
      </c>
      <c r="I5310" s="5" t="s">
        <v>1433</v>
      </c>
      <c r="J5310" s="1">
        <v>41675</v>
      </c>
      <c r="K5310" s="66">
        <v>11</v>
      </c>
      <c r="L5310" t="str">
        <f t="shared" si="563"/>
        <v>Profundo</v>
      </c>
      <c r="M5310" t="s">
        <v>1072</v>
      </c>
      <c r="N5310" t="str">
        <f>VLOOKUP(M5310,[2]spp!A:B,2,FALSE)</f>
        <v>Kyphosus elegans</v>
      </c>
      <c r="O5310">
        <f t="shared" si="562"/>
        <v>1</v>
      </c>
      <c r="T5310">
        <v>1</v>
      </c>
      <c r="AJ5310">
        <f>VLOOKUP(M5310,spp!A:C,3,FALSE)</f>
        <v>2.18E-2</v>
      </c>
      <c r="AK5310">
        <f>VLOOKUP(M5310,spp!A:D,4,FALSE)</f>
        <v>3</v>
      </c>
      <c r="AL5310">
        <f t="shared" si="564"/>
        <v>340.625</v>
      </c>
      <c r="AM5310">
        <f t="shared" si="565"/>
        <v>8.515625</v>
      </c>
      <c r="AN5310">
        <f t="shared" si="566"/>
        <v>85.15625</v>
      </c>
      <c r="AO5310">
        <f t="shared" si="567"/>
        <v>8.5156250000000003E-2</v>
      </c>
      <c r="AP5310">
        <f t="shared" si="568"/>
        <v>0.02</v>
      </c>
      <c r="AQ5310">
        <f>VLOOKUP(M5310,spp!A:H,8,FALSE)</f>
        <v>2.9</v>
      </c>
      <c r="AR5310" t="str">
        <f>VLOOKUP(M5310,spp!A:K,10,FALSE)</f>
        <v>Herbívoro</v>
      </c>
      <c r="AS5310" t="str">
        <f>VLOOKUP(M5310,spp!A:L,12,FALSE)</f>
        <v>LC</v>
      </c>
    </row>
    <row r="5311" spans="1:45" x14ac:dyDescent="0.3">
      <c r="A5311">
        <v>53</v>
      </c>
      <c r="B5311" s="2" t="s">
        <v>1176</v>
      </c>
      <c r="C5311" s="2" t="s">
        <v>1177</v>
      </c>
      <c r="D5311" s="2" t="s">
        <v>1382</v>
      </c>
      <c r="E5311" s="2" t="s">
        <v>1437</v>
      </c>
      <c r="F5311">
        <v>2</v>
      </c>
      <c r="G5311" s="1">
        <v>41698</v>
      </c>
      <c r="H5311" s="61">
        <v>2014</v>
      </c>
      <c r="I5311" s="5" t="s">
        <v>1433</v>
      </c>
      <c r="J5311" s="1">
        <v>41675</v>
      </c>
      <c r="K5311" s="66">
        <v>11</v>
      </c>
      <c r="L5311" t="str">
        <f t="shared" si="563"/>
        <v>Profundo</v>
      </c>
      <c r="M5311" t="s">
        <v>1067</v>
      </c>
      <c r="N5311" t="str">
        <f>VLOOKUP(M5311,[2]spp!A:B,2,FALSE)</f>
        <v>Acanthurus xanthopterus</v>
      </c>
      <c r="O5311">
        <f t="shared" si="562"/>
        <v>2</v>
      </c>
      <c r="T5311">
        <v>2</v>
      </c>
      <c r="AJ5311">
        <f>VLOOKUP(M5311,spp!A:C,3,FALSE)</f>
        <v>2.673E-2</v>
      </c>
      <c r="AK5311">
        <f>VLOOKUP(M5311,spp!A:D,4,FALSE)</f>
        <v>2</v>
      </c>
      <c r="AL5311">
        <f t="shared" si="564"/>
        <v>33.412500000000001</v>
      </c>
      <c r="AM5311">
        <f t="shared" si="565"/>
        <v>0.83531250000000001</v>
      </c>
      <c r="AN5311">
        <f t="shared" si="566"/>
        <v>8.3531250000000004</v>
      </c>
      <c r="AO5311">
        <f t="shared" si="567"/>
        <v>8.3531250000000012E-3</v>
      </c>
      <c r="AP5311">
        <f t="shared" si="568"/>
        <v>0.04</v>
      </c>
      <c r="AQ5311">
        <f>VLOOKUP(M5311,spp!A:H,8,FALSE)</f>
        <v>2.9</v>
      </c>
      <c r="AR5311" t="str">
        <f>VLOOKUP(M5311,spp!A:K,10,FALSE)</f>
        <v>Herbívoro</v>
      </c>
      <c r="AS5311" t="str">
        <f>VLOOKUP(M5311,spp!A:L,12,FALSE)</f>
        <v>LC</v>
      </c>
    </row>
    <row r="5312" spans="1:45" x14ac:dyDescent="0.3">
      <c r="A5312">
        <v>53</v>
      </c>
      <c r="B5312" s="2" t="s">
        <v>1176</v>
      </c>
      <c r="C5312" s="2" t="s">
        <v>1177</v>
      </c>
      <c r="D5312" s="2" t="s">
        <v>1382</v>
      </c>
      <c r="E5312" s="2" t="s">
        <v>1437</v>
      </c>
      <c r="F5312">
        <v>2</v>
      </c>
      <c r="G5312" s="1">
        <v>41698</v>
      </c>
      <c r="H5312" s="61">
        <v>2014</v>
      </c>
      <c r="I5312" s="5" t="s">
        <v>1433</v>
      </c>
      <c r="J5312" s="1">
        <v>41675</v>
      </c>
      <c r="K5312" s="66">
        <v>11</v>
      </c>
      <c r="L5312" t="str">
        <f t="shared" si="563"/>
        <v>Profundo</v>
      </c>
      <c r="M5312" t="s">
        <v>1066</v>
      </c>
      <c r="N5312" t="str">
        <f>VLOOKUP(M5312,[2]spp!A:B,2,FALSE)</f>
        <v>Caranx melampygus</v>
      </c>
      <c r="O5312">
        <f t="shared" si="562"/>
        <v>1</v>
      </c>
      <c r="V5312">
        <v>1</v>
      </c>
      <c r="AJ5312">
        <f>VLOOKUP(M5312,spp!A:C,3,FALSE)</f>
        <v>2</v>
      </c>
      <c r="AK5312">
        <f>VLOOKUP(M5312,spp!A:D,4,FALSE)</f>
        <v>2</v>
      </c>
      <c r="AL5312">
        <f t="shared" si="564"/>
        <v>4050</v>
      </c>
      <c r="AM5312">
        <f t="shared" si="565"/>
        <v>101.25</v>
      </c>
      <c r="AN5312">
        <f t="shared" si="566"/>
        <v>1012.5</v>
      </c>
      <c r="AO5312">
        <f t="shared" si="567"/>
        <v>1.0125</v>
      </c>
      <c r="AP5312">
        <f t="shared" si="568"/>
        <v>0.02</v>
      </c>
      <c r="AQ5312">
        <f>VLOOKUP(M5312,spp!A:H,8,FALSE)</f>
        <v>4.5</v>
      </c>
      <c r="AR5312" t="str">
        <f>VLOOKUP(M5312,spp!A:K,10,FALSE)</f>
        <v>Depredador Tope</v>
      </c>
      <c r="AS5312" t="str">
        <f>VLOOKUP(M5312,spp!A:L,12,FALSE)</f>
        <v>NE</v>
      </c>
    </row>
    <row r="5313" spans="1:45" x14ac:dyDescent="0.3">
      <c r="A5313">
        <v>53</v>
      </c>
      <c r="B5313" s="2" t="s">
        <v>1176</v>
      </c>
      <c r="C5313" s="2" t="s">
        <v>1177</v>
      </c>
      <c r="D5313" s="2" t="s">
        <v>1382</v>
      </c>
      <c r="E5313" s="2" t="s">
        <v>1437</v>
      </c>
      <c r="F5313">
        <v>2</v>
      </c>
      <c r="G5313" s="1">
        <v>41698</v>
      </c>
      <c r="H5313" s="61">
        <v>2014</v>
      </c>
      <c r="I5313" s="5" t="s">
        <v>1433</v>
      </c>
      <c r="J5313" s="1">
        <v>41675</v>
      </c>
      <c r="K5313" s="66">
        <v>11</v>
      </c>
      <c r="L5313" t="str">
        <f t="shared" si="563"/>
        <v>Profundo</v>
      </c>
      <c r="M5313" t="s">
        <v>1200</v>
      </c>
      <c r="N5313" t="str">
        <f>VLOOKUP(M5313,[2]spp!A:B,2,FALSE)</f>
        <v>Thalassoma grammaticum</v>
      </c>
      <c r="O5313">
        <f t="shared" si="562"/>
        <v>1</v>
      </c>
      <c r="Q5313">
        <v>1</v>
      </c>
      <c r="AJ5313">
        <f>VLOOKUP(M5313,spp!A:C,3,FALSE)</f>
        <v>1</v>
      </c>
      <c r="AK5313">
        <f>VLOOKUP(M5313,spp!A:D,4,FALSE)</f>
        <v>2.9718</v>
      </c>
      <c r="AL5313">
        <f t="shared" si="564"/>
        <v>398.57225388911996</v>
      </c>
      <c r="AM5313">
        <f t="shared" si="565"/>
        <v>9.9643063472279998</v>
      </c>
      <c r="AN5313">
        <f t="shared" si="566"/>
        <v>99.643063472280005</v>
      </c>
      <c r="AO5313">
        <f t="shared" si="567"/>
        <v>9.9643063472280011E-2</v>
      </c>
      <c r="AP5313">
        <f t="shared" si="568"/>
        <v>0.02</v>
      </c>
      <c r="AQ5313">
        <f>VLOOKUP(M5313,spp!A:H,8,FALSE)</f>
        <v>3.5</v>
      </c>
      <c r="AR5313" t="str">
        <f>VLOOKUP(M5313,spp!A:K,10,FALSE)</f>
        <v>Depredador</v>
      </c>
      <c r="AS5313" t="str">
        <f>VLOOKUP(M5313,spp!A:L,12,FALSE)</f>
        <v>LC</v>
      </c>
    </row>
    <row r="5314" spans="1:45" x14ac:dyDescent="0.3">
      <c r="A5314">
        <v>53</v>
      </c>
      <c r="B5314" s="2" t="s">
        <v>1176</v>
      </c>
      <c r="C5314" s="2" t="s">
        <v>1177</v>
      </c>
      <c r="D5314" s="2" t="s">
        <v>1382</v>
      </c>
      <c r="E5314" s="2" t="s">
        <v>1437</v>
      </c>
      <c r="F5314">
        <v>3</v>
      </c>
      <c r="G5314" s="1">
        <v>41698</v>
      </c>
      <c r="H5314" s="61">
        <v>2014</v>
      </c>
      <c r="I5314" s="5" t="s">
        <v>1433</v>
      </c>
      <c r="J5314" s="1">
        <v>41675</v>
      </c>
      <c r="K5314" s="66">
        <v>11</v>
      </c>
      <c r="L5314" t="str">
        <f t="shared" si="563"/>
        <v>Profundo</v>
      </c>
      <c r="M5314" t="s">
        <v>1034</v>
      </c>
      <c r="N5314" t="str">
        <f>VLOOKUP(M5314,[2]spp!A:B,2,FALSE)</f>
        <v>Acanthurus nigricans</v>
      </c>
      <c r="O5314">
        <f t="shared" si="562"/>
        <v>2</v>
      </c>
      <c r="R5314">
        <v>2</v>
      </c>
      <c r="AJ5314">
        <f>VLOOKUP(M5314,spp!A:C,3,FALSE)</f>
        <v>6</v>
      </c>
      <c r="AK5314">
        <f>VLOOKUP(M5314,spp!A:D,4,FALSE)</f>
        <v>2.669</v>
      </c>
      <c r="AL5314">
        <f t="shared" si="564"/>
        <v>10158.604927780534</v>
      </c>
      <c r="AM5314">
        <f t="shared" si="565"/>
        <v>253.96512319451335</v>
      </c>
      <c r="AN5314">
        <f t="shared" si="566"/>
        <v>2539.6512319451335</v>
      </c>
      <c r="AO5314">
        <f t="shared" si="567"/>
        <v>2.5396512319451334</v>
      </c>
      <c r="AP5314">
        <f t="shared" si="568"/>
        <v>0.04</v>
      </c>
      <c r="AQ5314">
        <f>VLOOKUP(M5314,spp!A:H,8,FALSE)</f>
        <v>2</v>
      </c>
      <c r="AR5314" t="str">
        <f>VLOOKUP(M5314,spp!A:K,10,FALSE)</f>
        <v>Herbívoro</v>
      </c>
      <c r="AS5314" t="str">
        <f>VLOOKUP(M5314,spp!A:L,12,FALSE)</f>
        <v>LC</v>
      </c>
    </row>
    <row r="5315" spans="1:45" x14ac:dyDescent="0.3">
      <c r="A5315">
        <v>53</v>
      </c>
      <c r="B5315" s="2" t="s">
        <v>1176</v>
      </c>
      <c r="C5315" s="2" t="s">
        <v>1177</v>
      </c>
      <c r="D5315" s="2" t="s">
        <v>1382</v>
      </c>
      <c r="E5315" s="2" t="s">
        <v>1437</v>
      </c>
      <c r="F5315">
        <v>3</v>
      </c>
      <c r="G5315" s="1">
        <v>41698</v>
      </c>
      <c r="H5315" s="61">
        <v>2014</v>
      </c>
      <c r="I5315" s="5" t="s">
        <v>1433</v>
      </c>
      <c r="J5315" s="1">
        <v>41675</v>
      </c>
      <c r="K5315" s="66">
        <v>11</v>
      </c>
      <c r="L5315" t="str">
        <f t="shared" si="563"/>
        <v>Profundo</v>
      </c>
      <c r="M5315" t="s">
        <v>1194</v>
      </c>
      <c r="N5315" t="str">
        <f>VLOOKUP(M5315,[2]spp!A:B,2,FALSE)</f>
        <v>Stegastes arcifrons</v>
      </c>
      <c r="O5315">
        <f t="shared" si="562"/>
        <v>25</v>
      </c>
      <c r="R5315">
        <v>25</v>
      </c>
      <c r="AJ5315">
        <f>VLOOKUP(M5315,spp!A:C,3,FALSE)</f>
        <v>3.49E-2</v>
      </c>
      <c r="AK5315">
        <f>VLOOKUP(M5315,spp!A:D,4,FALSE)</f>
        <v>2</v>
      </c>
      <c r="AL5315">
        <f t="shared" si="564"/>
        <v>136.328125</v>
      </c>
      <c r="AM5315">
        <f t="shared" si="565"/>
        <v>3.408203125</v>
      </c>
      <c r="AN5315">
        <f t="shared" si="566"/>
        <v>34.08203125</v>
      </c>
      <c r="AO5315">
        <f t="shared" si="567"/>
        <v>3.4082031249999999E-2</v>
      </c>
      <c r="AP5315">
        <f t="shared" si="568"/>
        <v>0.5</v>
      </c>
      <c r="AQ5315">
        <f>VLOOKUP(M5315,spp!A:H,8,FALSE)</f>
        <v>2.97</v>
      </c>
      <c r="AR5315" t="str">
        <f>VLOOKUP(M5315,spp!A:K,10,FALSE)</f>
        <v>Herbívoro</v>
      </c>
      <c r="AS5315" t="str">
        <f>VLOOKUP(M5315,spp!A:L,12,FALSE)</f>
        <v>LC</v>
      </c>
    </row>
    <row r="5316" spans="1:45" x14ac:dyDescent="0.3">
      <c r="A5316">
        <v>53</v>
      </c>
      <c r="B5316" s="2" t="s">
        <v>1176</v>
      </c>
      <c r="C5316" s="2" t="s">
        <v>1177</v>
      </c>
      <c r="D5316" s="2" t="s">
        <v>1382</v>
      </c>
      <c r="E5316" s="2" t="s">
        <v>1437</v>
      </c>
      <c r="F5316">
        <v>3</v>
      </c>
      <c r="G5316" s="1">
        <v>41698</v>
      </c>
      <c r="H5316" s="61">
        <v>2014</v>
      </c>
      <c r="I5316" s="5" t="s">
        <v>1433</v>
      </c>
      <c r="J5316" s="1">
        <v>41675</v>
      </c>
      <c r="K5316" s="66">
        <v>11</v>
      </c>
      <c r="L5316" t="str">
        <f t="shared" si="563"/>
        <v>Profundo</v>
      </c>
      <c r="M5316" t="s">
        <v>1141</v>
      </c>
      <c r="N5316" t="str">
        <f>VLOOKUP(M5316,[2]spp!A:B,2,FALSE)</f>
        <v>Halichoeres discolor</v>
      </c>
      <c r="O5316">
        <f t="shared" si="562"/>
        <v>2</v>
      </c>
      <c r="P5316">
        <v>1</v>
      </c>
      <c r="Q5316">
        <v>1</v>
      </c>
      <c r="AJ5316">
        <f>VLOOKUP(M5316,spp!A:C,3,FALSE)</f>
        <v>0.01</v>
      </c>
      <c r="AK5316">
        <f>VLOOKUP(M5316,spp!A:D,4,FALSE)</f>
        <v>3.04</v>
      </c>
      <c r="AL5316">
        <f t="shared" si="564"/>
        <v>4.7349255307001465</v>
      </c>
      <c r="AM5316">
        <f t="shared" si="565"/>
        <v>0.11837313826750366</v>
      </c>
      <c r="AN5316">
        <f t="shared" si="566"/>
        <v>1.1837313826750366</v>
      </c>
      <c r="AO5316">
        <f t="shared" si="567"/>
        <v>1.1837313826750366E-3</v>
      </c>
      <c r="AP5316">
        <f t="shared" si="568"/>
        <v>0.04</v>
      </c>
      <c r="AQ5316">
        <f>VLOOKUP(M5316,spp!A:H,8,FALSE)</f>
        <v>3.4</v>
      </c>
      <c r="AR5316" t="str">
        <f>VLOOKUP(M5316,spp!A:K,10,FALSE)</f>
        <v>Depredador</v>
      </c>
      <c r="AS5316" t="str">
        <f>VLOOKUP(M5316,spp!A:L,12,FALSE)</f>
        <v>VU</v>
      </c>
    </row>
    <row r="5317" spans="1:45" x14ac:dyDescent="0.3">
      <c r="A5317">
        <v>53</v>
      </c>
      <c r="B5317" s="2" t="s">
        <v>1176</v>
      </c>
      <c r="C5317" s="2" t="s">
        <v>1177</v>
      </c>
      <c r="D5317" s="2" t="s">
        <v>1382</v>
      </c>
      <c r="E5317" s="2" t="s">
        <v>1437</v>
      </c>
      <c r="F5317">
        <v>3</v>
      </c>
      <c r="G5317" s="1">
        <v>41698</v>
      </c>
      <c r="H5317" s="61">
        <v>2014</v>
      </c>
      <c r="I5317" s="5" t="s">
        <v>1433</v>
      </c>
      <c r="J5317" s="1">
        <v>41675</v>
      </c>
      <c r="K5317" s="66">
        <v>11</v>
      </c>
      <c r="L5317" t="str">
        <f t="shared" si="563"/>
        <v>Profundo</v>
      </c>
      <c r="M5317" t="s">
        <v>1068</v>
      </c>
      <c r="N5317" t="str">
        <f>VLOOKUP(M5317,[2]spp!A:B,2,FALSE)</f>
        <v>Myripristis berndti</v>
      </c>
      <c r="O5317">
        <f t="shared" si="562"/>
        <v>1</v>
      </c>
      <c r="U5317">
        <v>1</v>
      </c>
      <c r="AJ5317">
        <f>VLOOKUP(M5317,spp!A:C,3,FALSE)</f>
        <v>2.4E-2</v>
      </c>
      <c r="AK5317">
        <f>VLOOKUP(M5317,spp!A:D,4,FALSE)</f>
        <v>3.02</v>
      </c>
      <c r="AL5317">
        <f t="shared" si="564"/>
        <v>1104.833249421798</v>
      </c>
      <c r="AM5317">
        <f t="shared" si="565"/>
        <v>27.620831235544948</v>
      </c>
      <c r="AN5317">
        <f t="shared" si="566"/>
        <v>276.20831235544949</v>
      </c>
      <c r="AO5317">
        <f t="shared" si="567"/>
        <v>0.27620831235544951</v>
      </c>
      <c r="AP5317">
        <f t="shared" si="568"/>
        <v>0.02</v>
      </c>
      <c r="AQ5317">
        <f>VLOOKUP(M5317,spp!A:H,8,FALSE)</f>
        <v>3.7</v>
      </c>
      <c r="AR5317" t="str">
        <f>VLOOKUP(M5317,spp!A:K,10,FALSE)</f>
        <v>Planctívoro</v>
      </c>
      <c r="AS5317" t="str">
        <f>VLOOKUP(M5317,spp!A:L,12,FALSE)</f>
        <v>NE</v>
      </c>
    </row>
    <row r="5318" spans="1:45" x14ac:dyDescent="0.3">
      <c r="A5318">
        <v>53</v>
      </c>
      <c r="B5318" s="2" t="s">
        <v>1176</v>
      </c>
      <c r="C5318" s="2" t="s">
        <v>1177</v>
      </c>
      <c r="D5318" s="2" t="s">
        <v>1382</v>
      </c>
      <c r="E5318" s="2" t="s">
        <v>1437</v>
      </c>
      <c r="F5318">
        <v>3</v>
      </c>
      <c r="G5318" s="1">
        <v>41698</v>
      </c>
      <c r="H5318" s="61">
        <v>2014</v>
      </c>
      <c r="I5318" s="5" t="s">
        <v>1433</v>
      </c>
      <c r="J5318" s="1">
        <v>41675</v>
      </c>
      <c r="K5318" s="66">
        <v>11</v>
      </c>
      <c r="L5318" t="str">
        <f t="shared" si="563"/>
        <v>Profundo</v>
      </c>
      <c r="M5318" t="s">
        <v>1080</v>
      </c>
      <c r="N5318" t="str">
        <f>VLOOKUP(M5318,[2]spp!A:B,2,FALSE)</f>
        <v>Aulostomus chinensis</v>
      </c>
      <c r="O5318">
        <f t="shared" si="562"/>
        <v>1</v>
      </c>
      <c r="V5318">
        <v>1</v>
      </c>
      <c r="AJ5318">
        <f>VLOOKUP(M5318,spp!A:C,3,FALSE)</f>
        <v>2</v>
      </c>
      <c r="AK5318">
        <f>VLOOKUP(M5318,spp!A:D,4,FALSE)</f>
        <v>3</v>
      </c>
      <c r="AL5318">
        <f t="shared" si="564"/>
        <v>182250</v>
      </c>
      <c r="AM5318">
        <f t="shared" si="565"/>
        <v>4556.25</v>
      </c>
      <c r="AN5318">
        <f t="shared" si="566"/>
        <v>45562.5</v>
      </c>
      <c r="AO5318">
        <f t="shared" si="567"/>
        <v>45.5625</v>
      </c>
      <c r="AP5318">
        <f t="shared" si="568"/>
        <v>0.02</v>
      </c>
      <c r="AQ5318">
        <f>VLOOKUP(M5318,spp!A:H,8,FALSE)</f>
        <v>3.9</v>
      </c>
      <c r="AR5318" t="str">
        <f>VLOOKUP(M5318,spp!A:K,10,FALSE)</f>
        <v>Depredador</v>
      </c>
      <c r="AS5318" t="str">
        <f>VLOOKUP(M5318,spp!A:L,12,FALSE)</f>
        <v>NE</v>
      </c>
    </row>
    <row r="5319" spans="1:45" x14ac:dyDescent="0.3">
      <c r="A5319">
        <v>53</v>
      </c>
      <c r="B5319" s="2" t="s">
        <v>1176</v>
      </c>
      <c r="C5319" s="2" t="s">
        <v>1177</v>
      </c>
      <c r="D5319" s="2" t="s">
        <v>1382</v>
      </c>
      <c r="E5319" s="2" t="s">
        <v>1437</v>
      </c>
      <c r="F5319">
        <v>3</v>
      </c>
      <c r="G5319" s="1">
        <v>41698</v>
      </c>
      <c r="H5319" s="61">
        <v>2014</v>
      </c>
      <c r="I5319" s="5" t="s">
        <v>1433</v>
      </c>
      <c r="J5319" s="1">
        <v>41675</v>
      </c>
      <c r="K5319" s="66">
        <v>11</v>
      </c>
      <c r="L5319" t="str">
        <f t="shared" si="563"/>
        <v>Profundo</v>
      </c>
      <c r="M5319" t="s">
        <v>1200</v>
      </c>
      <c r="N5319" t="str">
        <f>VLOOKUP(M5319,[2]spp!A:B,2,FALSE)</f>
        <v>Thalassoma grammaticum</v>
      </c>
      <c r="O5319">
        <f t="shared" si="562"/>
        <v>1</v>
      </c>
      <c r="R5319">
        <v>1</v>
      </c>
      <c r="AJ5319">
        <f>VLOOKUP(M5319,spp!A:C,3,FALSE)</f>
        <v>1</v>
      </c>
      <c r="AK5319">
        <f>VLOOKUP(M5319,spp!A:D,4,FALSE)</f>
        <v>2.9718</v>
      </c>
      <c r="AL5319">
        <f t="shared" si="564"/>
        <v>1818.8512239575082</v>
      </c>
      <c r="AM5319">
        <f t="shared" si="565"/>
        <v>45.471280598937703</v>
      </c>
      <c r="AN5319">
        <f t="shared" si="566"/>
        <v>454.71280598937705</v>
      </c>
      <c r="AO5319">
        <f t="shared" si="567"/>
        <v>0.45471280598937702</v>
      </c>
      <c r="AP5319">
        <f t="shared" si="568"/>
        <v>0.02</v>
      </c>
      <c r="AQ5319">
        <f>VLOOKUP(M5319,spp!A:H,8,FALSE)</f>
        <v>3.5</v>
      </c>
      <c r="AR5319" t="str">
        <f>VLOOKUP(M5319,spp!A:K,10,FALSE)</f>
        <v>Depredador</v>
      </c>
      <c r="AS5319" t="str">
        <f>VLOOKUP(M5319,spp!A:L,12,FALSE)</f>
        <v>LC</v>
      </c>
    </row>
    <row r="5320" spans="1:45" x14ac:dyDescent="0.3">
      <c r="A5320">
        <v>53</v>
      </c>
      <c r="B5320" s="2" t="s">
        <v>1176</v>
      </c>
      <c r="C5320" s="2" t="s">
        <v>1177</v>
      </c>
      <c r="D5320" s="2" t="s">
        <v>1382</v>
      </c>
      <c r="E5320" s="2" t="s">
        <v>1437</v>
      </c>
      <c r="F5320">
        <v>3</v>
      </c>
      <c r="G5320" s="1">
        <v>41698</v>
      </c>
      <c r="H5320" s="61">
        <v>2014</v>
      </c>
      <c r="I5320" s="5" t="s">
        <v>1433</v>
      </c>
      <c r="J5320" s="1">
        <v>41675</v>
      </c>
      <c r="K5320" s="66">
        <v>11</v>
      </c>
      <c r="L5320" t="str">
        <f t="shared" si="563"/>
        <v>Profundo</v>
      </c>
      <c r="M5320" t="s">
        <v>1021</v>
      </c>
      <c r="N5320" t="str">
        <f>VLOOKUP(M5320,[2]spp!A:B,2,FALSE)</f>
        <v>Johnrandallia nigrirostris</v>
      </c>
      <c r="O5320">
        <f t="shared" si="562"/>
        <v>2</v>
      </c>
      <c r="Q5320">
        <v>2</v>
      </c>
      <c r="AJ5320">
        <f>VLOOKUP(M5320,spp!A:C,3,FALSE)</f>
        <v>2</v>
      </c>
      <c r="AK5320">
        <f>VLOOKUP(M5320,spp!A:D,4,FALSE)</f>
        <v>3</v>
      </c>
      <c r="AL5320">
        <f t="shared" si="564"/>
        <v>1687.5</v>
      </c>
      <c r="AM5320">
        <f t="shared" si="565"/>
        <v>42.1875</v>
      </c>
      <c r="AN5320">
        <f t="shared" si="566"/>
        <v>421.875</v>
      </c>
      <c r="AO5320">
        <f t="shared" si="567"/>
        <v>0.421875</v>
      </c>
      <c r="AP5320">
        <f t="shared" si="568"/>
        <v>0.04</v>
      </c>
      <c r="AQ5320">
        <f>VLOOKUP(M5320,spp!A:H,8,FALSE)</f>
        <v>3</v>
      </c>
      <c r="AR5320" t="str">
        <f>VLOOKUP(M5320,spp!A:K,10,FALSE)</f>
        <v>Depredador</v>
      </c>
      <c r="AS5320" t="str">
        <f>VLOOKUP(M5320,spp!A:L,12,FALSE)</f>
        <v>LC</v>
      </c>
    </row>
    <row r="5321" spans="1:45" x14ac:dyDescent="0.3">
      <c r="A5321">
        <v>53</v>
      </c>
      <c r="B5321" s="2" t="s">
        <v>1176</v>
      </c>
      <c r="C5321" s="2" t="s">
        <v>1177</v>
      </c>
      <c r="D5321" s="2" t="s">
        <v>1382</v>
      </c>
      <c r="E5321" s="2" t="s">
        <v>1437</v>
      </c>
      <c r="F5321">
        <v>3</v>
      </c>
      <c r="G5321" s="1">
        <v>41698</v>
      </c>
      <c r="H5321" s="61">
        <v>2014</v>
      </c>
      <c r="I5321" s="5" t="s">
        <v>1433</v>
      </c>
      <c r="J5321" s="1">
        <v>41675</v>
      </c>
      <c r="K5321" s="66">
        <v>11</v>
      </c>
      <c r="L5321" t="str">
        <f t="shared" si="563"/>
        <v>Profundo</v>
      </c>
      <c r="M5321" t="s">
        <v>1066</v>
      </c>
      <c r="N5321" t="str">
        <f>VLOOKUP(M5321,[2]spp!A:B,2,FALSE)</f>
        <v>Caranx melampygus</v>
      </c>
      <c r="O5321">
        <f t="shared" si="562"/>
        <v>1</v>
      </c>
      <c r="V5321">
        <v>1</v>
      </c>
      <c r="AJ5321">
        <f>VLOOKUP(M5321,spp!A:C,3,FALSE)</f>
        <v>2</v>
      </c>
      <c r="AK5321">
        <f>VLOOKUP(M5321,spp!A:D,4,FALSE)</f>
        <v>2</v>
      </c>
      <c r="AL5321">
        <f t="shared" si="564"/>
        <v>4050</v>
      </c>
      <c r="AM5321">
        <f t="shared" si="565"/>
        <v>101.25</v>
      </c>
      <c r="AN5321">
        <f t="shared" si="566"/>
        <v>1012.5</v>
      </c>
      <c r="AO5321">
        <f t="shared" si="567"/>
        <v>1.0125</v>
      </c>
      <c r="AP5321">
        <f t="shared" si="568"/>
        <v>0.02</v>
      </c>
      <c r="AQ5321">
        <f>VLOOKUP(M5321,spp!A:H,8,FALSE)</f>
        <v>4.5</v>
      </c>
      <c r="AR5321" t="str">
        <f>VLOOKUP(M5321,spp!A:K,10,FALSE)</f>
        <v>Depredador Tope</v>
      </c>
      <c r="AS5321" t="str">
        <f>VLOOKUP(M5321,spp!A:L,12,FALSE)</f>
        <v>NE</v>
      </c>
    </row>
    <row r="5322" spans="1:45" x14ac:dyDescent="0.3">
      <c r="A5322">
        <v>53</v>
      </c>
      <c r="B5322" s="2" t="s">
        <v>1176</v>
      </c>
      <c r="C5322" s="2" t="s">
        <v>1177</v>
      </c>
      <c r="D5322" s="2" t="s">
        <v>1382</v>
      </c>
      <c r="E5322" s="2" t="s">
        <v>1437</v>
      </c>
      <c r="F5322">
        <v>3</v>
      </c>
      <c r="G5322" s="1">
        <v>41698</v>
      </c>
      <c r="H5322" s="61">
        <v>2014</v>
      </c>
      <c r="I5322" s="5" t="s">
        <v>1433</v>
      </c>
      <c r="J5322" s="1">
        <v>41675</v>
      </c>
      <c r="K5322" s="66">
        <v>11</v>
      </c>
      <c r="L5322" t="str">
        <f t="shared" si="563"/>
        <v>Profundo</v>
      </c>
      <c r="M5322" t="s">
        <v>1078</v>
      </c>
      <c r="N5322" t="str">
        <f>VLOOKUP(M5322,[2]spp!A:B,2,FALSE)</f>
        <v>Lutjanus viridis</v>
      </c>
      <c r="O5322">
        <f t="shared" si="562"/>
        <v>3</v>
      </c>
      <c r="T5322">
        <v>3</v>
      </c>
      <c r="AJ5322">
        <f>VLOOKUP(M5322,spp!A:C,3,FALSE)</f>
        <v>1.67E-2</v>
      </c>
      <c r="AK5322">
        <f>VLOOKUP(M5322,spp!A:D,4,FALSE)</f>
        <v>2</v>
      </c>
      <c r="AL5322">
        <f t="shared" si="564"/>
        <v>31.3125</v>
      </c>
      <c r="AM5322">
        <f t="shared" si="565"/>
        <v>0.78281250000000002</v>
      </c>
      <c r="AN5322">
        <f t="shared" si="566"/>
        <v>7.828125</v>
      </c>
      <c r="AO5322">
        <f t="shared" si="567"/>
        <v>7.828125E-3</v>
      </c>
      <c r="AP5322">
        <f t="shared" si="568"/>
        <v>0.06</v>
      </c>
      <c r="AQ5322">
        <f>VLOOKUP(M5322,spp!A:H,8,FALSE)</f>
        <v>4.2</v>
      </c>
      <c r="AR5322" t="str">
        <f>VLOOKUP(M5322,spp!A:K,10,FALSE)</f>
        <v>Depredador Tope</v>
      </c>
      <c r="AS5322" t="str">
        <f>VLOOKUP(M5322,spp!A:L,12,FALSE)</f>
        <v>LC</v>
      </c>
    </row>
    <row r="5323" spans="1:45" x14ac:dyDescent="0.3">
      <c r="A5323">
        <v>53</v>
      </c>
      <c r="B5323" s="2" t="s">
        <v>1176</v>
      </c>
      <c r="C5323" s="2" t="s">
        <v>1177</v>
      </c>
      <c r="D5323" s="2" t="s">
        <v>1382</v>
      </c>
      <c r="E5323" s="2" t="s">
        <v>1437</v>
      </c>
      <c r="F5323">
        <v>3</v>
      </c>
      <c r="G5323" s="1">
        <v>41698</v>
      </c>
      <c r="H5323" s="61">
        <v>2014</v>
      </c>
      <c r="I5323" s="5" t="s">
        <v>1433</v>
      </c>
      <c r="J5323" s="1">
        <v>41675</v>
      </c>
      <c r="K5323" s="66">
        <v>11</v>
      </c>
      <c r="L5323" t="str">
        <f t="shared" si="563"/>
        <v>Profundo</v>
      </c>
      <c r="M5323" t="s">
        <v>1047</v>
      </c>
      <c r="N5323" t="str">
        <f>VLOOKUP(M5323,[2]spp!A:B,2,FALSE)</f>
        <v>Scarus rubroviolaceus</v>
      </c>
      <c r="O5323">
        <f t="shared" si="562"/>
        <v>2</v>
      </c>
      <c r="T5323">
        <v>2</v>
      </c>
      <c r="AJ5323">
        <f>VLOOKUP(M5323,spp!A:C,3,FALSE)</f>
        <v>1</v>
      </c>
      <c r="AK5323">
        <f>VLOOKUP(M5323,spp!A:D,4,FALSE)</f>
        <v>3.109</v>
      </c>
      <c r="AL5323">
        <f t="shared" si="564"/>
        <v>44383.902220407967</v>
      </c>
      <c r="AM5323">
        <f t="shared" si="565"/>
        <v>1109.5975555101991</v>
      </c>
      <c r="AN5323">
        <f t="shared" si="566"/>
        <v>11095.975555101992</v>
      </c>
      <c r="AO5323">
        <f t="shared" si="567"/>
        <v>11.095975555101992</v>
      </c>
      <c r="AP5323">
        <f t="shared" si="568"/>
        <v>0.04</v>
      </c>
      <c r="AQ5323">
        <f>VLOOKUP(M5323,spp!A:H,8,FALSE)</f>
        <v>2</v>
      </c>
      <c r="AR5323" t="str">
        <f>VLOOKUP(M5323,spp!A:K,10,FALSE)</f>
        <v>Herbívoro</v>
      </c>
      <c r="AS5323" t="str">
        <f>VLOOKUP(M5323,spp!A:L,12,FALSE)</f>
        <v>LC</v>
      </c>
    </row>
    <row r="5324" spans="1:45" x14ac:dyDescent="0.3">
      <c r="A5324">
        <v>53</v>
      </c>
      <c r="B5324" s="2" t="s">
        <v>1176</v>
      </c>
      <c r="C5324" s="2" t="s">
        <v>1177</v>
      </c>
      <c r="D5324" s="2" t="s">
        <v>1382</v>
      </c>
      <c r="E5324" s="2" t="s">
        <v>1437</v>
      </c>
      <c r="F5324">
        <v>3</v>
      </c>
      <c r="G5324" s="1">
        <v>41698</v>
      </c>
      <c r="H5324" s="61">
        <v>2014</v>
      </c>
      <c r="I5324" s="5" t="s">
        <v>1433</v>
      </c>
      <c r="J5324" s="1">
        <v>41675</v>
      </c>
      <c r="K5324" s="66">
        <v>11</v>
      </c>
      <c r="L5324" t="str">
        <f t="shared" si="563"/>
        <v>Profundo</v>
      </c>
      <c r="M5324" t="s">
        <v>1025</v>
      </c>
      <c r="N5324" t="str">
        <f>VLOOKUP(M5324,[2]spp!A:B,2,FALSE)</f>
        <v>Abudefduf troschelii</v>
      </c>
      <c r="O5324">
        <f t="shared" si="562"/>
        <v>8</v>
      </c>
      <c r="Q5324">
        <v>8</v>
      </c>
      <c r="AJ5324">
        <f>VLOOKUP(M5324,spp!A:C,3,FALSE)</f>
        <v>1.6E-2</v>
      </c>
      <c r="AK5324">
        <f>VLOOKUP(M5324,spp!A:D,4,FALSE)</f>
        <v>3</v>
      </c>
      <c r="AL5324">
        <f t="shared" si="564"/>
        <v>54</v>
      </c>
      <c r="AM5324">
        <f t="shared" si="565"/>
        <v>1.35</v>
      </c>
      <c r="AN5324">
        <f t="shared" si="566"/>
        <v>13.5</v>
      </c>
      <c r="AO5324">
        <f t="shared" si="567"/>
        <v>1.35E-2</v>
      </c>
      <c r="AP5324">
        <f t="shared" si="568"/>
        <v>0.16</v>
      </c>
      <c r="AQ5324">
        <f>VLOOKUP(M5324,spp!A:H,8,FALSE)</f>
        <v>3</v>
      </c>
      <c r="AR5324" t="str">
        <f>VLOOKUP(M5324,spp!A:K,10,FALSE)</f>
        <v>Planctívoro</v>
      </c>
      <c r="AS5324" t="str">
        <f>VLOOKUP(M5324,spp!A:L,12,FALSE)</f>
        <v>LC</v>
      </c>
    </row>
    <row r="5325" spans="1:45" x14ac:dyDescent="0.3">
      <c r="A5325">
        <v>53</v>
      </c>
      <c r="B5325" s="2" t="s">
        <v>1176</v>
      </c>
      <c r="C5325" s="2" t="s">
        <v>1177</v>
      </c>
      <c r="D5325" s="2" t="s">
        <v>1382</v>
      </c>
      <c r="E5325" s="2" t="s">
        <v>1437</v>
      </c>
      <c r="F5325">
        <v>3</v>
      </c>
      <c r="G5325" s="1">
        <v>41698</v>
      </c>
      <c r="H5325" s="61">
        <v>2014</v>
      </c>
      <c r="I5325" s="5" t="s">
        <v>1433</v>
      </c>
      <c r="J5325" s="1">
        <v>41675</v>
      </c>
      <c r="K5325" s="66">
        <v>11</v>
      </c>
      <c r="L5325" t="str">
        <f t="shared" si="563"/>
        <v>Profundo</v>
      </c>
      <c r="M5325" t="s">
        <v>1067</v>
      </c>
      <c r="N5325" t="str">
        <f>VLOOKUP(M5325,[2]spp!A:B,2,FALSE)</f>
        <v>Acanthurus xanthopterus</v>
      </c>
      <c r="O5325">
        <f t="shared" si="562"/>
        <v>1</v>
      </c>
      <c r="V5325">
        <v>1</v>
      </c>
      <c r="AJ5325">
        <f>VLOOKUP(M5325,spp!A:C,3,FALSE)</f>
        <v>2.673E-2</v>
      </c>
      <c r="AK5325">
        <f>VLOOKUP(M5325,spp!A:D,4,FALSE)</f>
        <v>2</v>
      </c>
      <c r="AL5325">
        <f t="shared" si="564"/>
        <v>54.128250000000001</v>
      </c>
      <c r="AM5325">
        <f t="shared" si="565"/>
        <v>1.3532062499999999</v>
      </c>
      <c r="AN5325">
        <f t="shared" si="566"/>
        <v>13.532062499999999</v>
      </c>
      <c r="AO5325">
        <f t="shared" si="567"/>
        <v>1.3532062499999999E-2</v>
      </c>
      <c r="AP5325">
        <f t="shared" si="568"/>
        <v>0.02</v>
      </c>
      <c r="AQ5325">
        <f>VLOOKUP(M5325,spp!A:H,8,FALSE)</f>
        <v>2.9</v>
      </c>
      <c r="AR5325" t="str">
        <f>VLOOKUP(M5325,spp!A:K,10,FALSE)</f>
        <v>Herbívoro</v>
      </c>
      <c r="AS5325" t="str">
        <f>VLOOKUP(M5325,spp!A:L,12,FALSE)</f>
        <v>LC</v>
      </c>
    </row>
    <row r="5326" spans="1:45" x14ac:dyDescent="0.3">
      <c r="A5326">
        <v>53</v>
      </c>
      <c r="B5326" s="2" t="s">
        <v>1176</v>
      </c>
      <c r="C5326" s="2" t="s">
        <v>1177</v>
      </c>
      <c r="D5326" s="2" t="s">
        <v>1382</v>
      </c>
      <c r="E5326" s="2" t="s">
        <v>1437</v>
      </c>
      <c r="F5326">
        <v>3</v>
      </c>
      <c r="G5326" s="1">
        <v>41698</v>
      </c>
      <c r="H5326" s="61">
        <v>2014</v>
      </c>
      <c r="I5326" s="5" t="s">
        <v>1433</v>
      </c>
      <c r="J5326" s="1">
        <v>41675</v>
      </c>
      <c r="K5326" s="66">
        <v>11</v>
      </c>
      <c r="L5326" t="str">
        <f t="shared" si="563"/>
        <v>Profundo</v>
      </c>
      <c r="M5326" t="s">
        <v>1028</v>
      </c>
      <c r="N5326" s="2" t="str">
        <f>VLOOKUP(M5326,[2]spp!A:B,2,FALSE)</f>
        <v>Thalassoma lucasanum</v>
      </c>
      <c r="O5326">
        <f t="shared" si="562"/>
        <v>10</v>
      </c>
      <c r="Q5326">
        <v>10</v>
      </c>
      <c r="AJ5326">
        <f>VLOOKUP(M5326,spp!A:C,3,FALSE)</f>
        <v>1.261E-2</v>
      </c>
      <c r="AK5326">
        <f>VLOOKUP(M5326,spp!A:D,4,FALSE)</f>
        <v>2</v>
      </c>
      <c r="AL5326">
        <f t="shared" si="564"/>
        <v>7.0931250000000006</v>
      </c>
      <c r="AM5326">
        <f t="shared" si="565"/>
        <v>0.177328125</v>
      </c>
      <c r="AN5326">
        <f t="shared" si="566"/>
        <v>1.7732812500000001</v>
      </c>
      <c r="AO5326">
        <f t="shared" si="567"/>
        <v>1.7732812500000001E-3</v>
      </c>
      <c r="AP5326">
        <f t="shared" si="568"/>
        <v>0.2</v>
      </c>
      <c r="AQ5326">
        <f>VLOOKUP(M5326,spp!A:H,8,FALSE)</f>
        <v>3.5</v>
      </c>
      <c r="AR5326" t="str">
        <f>VLOOKUP(M5326,spp!A:K,10,FALSE)</f>
        <v>Depredador</v>
      </c>
      <c r="AS5326" t="str">
        <f>VLOOKUP(M5326,spp!A:L,12,FALSE)</f>
        <v>LC</v>
      </c>
    </row>
    <row r="5327" spans="1:45" x14ac:dyDescent="0.3">
      <c r="A5327">
        <v>53</v>
      </c>
      <c r="B5327" s="2" t="s">
        <v>1176</v>
      </c>
      <c r="C5327" s="2" t="s">
        <v>1177</v>
      </c>
      <c r="D5327" s="2" t="s">
        <v>1382</v>
      </c>
      <c r="E5327" s="2" t="s">
        <v>1437</v>
      </c>
      <c r="F5327">
        <v>4</v>
      </c>
      <c r="G5327" s="1">
        <v>41698</v>
      </c>
      <c r="H5327" s="61">
        <v>2014</v>
      </c>
      <c r="I5327" s="5" t="s">
        <v>1433</v>
      </c>
      <c r="J5327" s="1">
        <v>41675</v>
      </c>
      <c r="K5327" s="66">
        <v>11</v>
      </c>
      <c r="L5327" t="str">
        <f t="shared" si="563"/>
        <v>Profundo</v>
      </c>
      <c r="M5327" t="s">
        <v>1200</v>
      </c>
      <c r="N5327" t="str">
        <f>VLOOKUP(M5327,[2]spp!A:B,2,FALSE)</f>
        <v>Thalassoma grammaticum</v>
      </c>
      <c r="O5327">
        <f t="shared" si="562"/>
        <v>2</v>
      </c>
      <c r="R5327">
        <v>2</v>
      </c>
      <c r="AJ5327">
        <f>VLOOKUP(M5327,spp!A:C,3,FALSE)</f>
        <v>1</v>
      </c>
      <c r="AK5327">
        <f>VLOOKUP(M5327,spp!A:D,4,FALSE)</f>
        <v>2.9718</v>
      </c>
      <c r="AL5327">
        <f t="shared" si="564"/>
        <v>3637.7024479150164</v>
      </c>
      <c r="AM5327">
        <f t="shared" si="565"/>
        <v>90.942561197875406</v>
      </c>
      <c r="AN5327">
        <f t="shared" si="566"/>
        <v>909.42561197875409</v>
      </c>
      <c r="AO5327">
        <f t="shared" si="567"/>
        <v>0.90942561197875404</v>
      </c>
      <c r="AP5327">
        <f t="shared" si="568"/>
        <v>0.04</v>
      </c>
      <c r="AQ5327">
        <f>VLOOKUP(M5327,spp!A:H,8,FALSE)</f>
        <v>3.5</v>
      </c>
      <c r="AR5327" t="str">
        <f>VLOOKUP(M5327,spp!A:K,10,FALSE)</f>
        <v>Depredador</v>
      </c>
      <c r="AS5327" t="str">
        <f>VLOOKUP(M5327,spp!A:L,12,FALSE)</f>
        <v>LC</v>
      </c>
    </row>
    <row r="5328" spans="1:45" x14ac:dyDescent="0.3">
      <c r="A5328">
        <v>53</v>
      </c>
      <c r="B5328" s="2" t="s">
        <v>1176</v>
      </c>
      <c r="C5328" s="2" t="s">
        <v>1177</v>
      </c>
      <c r="D5328" s="2" t="s">
        <v>1382</v>
      </c>
      <c r="E5328" s="2" t="s">
        <v>1437</v>
      </c>
      <c r="F5328">
        <v>4</v>
      </c>
      <c r="G5328" s="1">
        <v>41698</v>
      </c>
      <c r="H5328" s="61">
        <v>2014</v>
      </c>
      <c r="I5328" s="5" t="s">
        <v>1433</v>
      </c>
      <c r="J5328" s="1">
        <v>41675</v>
      </c>
      <c r="K5328" s="66">
        <v>11</v>
      </c>
      <c r="L5328" t="str">
        <f t="shared" si="563"/>
        <v>Profundo</v>
      </c>
      <c r="M5328" t="s">
        <v>1194</v>
      </c>
      <c r="N5328" t="str">
        <f>VLOOKUP(M5328,[2]spp!A:B,2,FALSE)</f>
        <v>Stegastes arcifrons</v>
      </c>
      <c r="O5328">
        <f t="shared" si="562"/>
        <v>5</v>
      </c>
      <c r="P5328">
        <v>1</v>
      </c>
      <c r="Q5328">
        <v>3</v>
      </c>
      <c r="R5328">
        <v>1</v>
      </c>
      <c r="AJ5328">
        <f>VLOOKUP(M5328,spp!A:C,3,FALSE)</f>
        <v>3.49E-2</v>
      </c>
      <c r="AK5328">
        <f>VLOOKUP(M5328,spp!A:D,4,FALSE)</f>
        <v>2</v>
      </c>
      <c r="AL5328">
        <f t="shared" si="564"/>
        <v>11.560625</v>
      </c>
      <c r="AM5328">
        <f t="shared" si="565"/>
        <v>0.289015625</v>
      </c>
      <c r="AN5328">
        <f t="shared" si="566"/>
        <v>2.89015625</v>
      </c>
      <c r="AO5328">
        <f t="shared" si="567"/>
        <v>2.8901562499999999E-3</v>
      </c>
      <c r="AP5328">
        <f t="shared" si="568"/>
        <v>0.1</v>
      </c>
      <c r="AQ5328">
        <f>VLOOKUP(M5328,spp!A:H,8,FALSE)</f>
        <v>2.97</v>
      </c>
      <c r="AR5328" t="str">
        <f>VLOOKUP(M5328,spp!A:K,10,FALSE)</f>
        <v>Herbívoro</v>
      </c>
      <c r="AS5328" t="str">
        <f>VLOOKUP(M5328,spp!A:L,12,FALSE)</f>
        <v>LC</v>
      </c>
    </row>
    <row r="5329" spans="1:45" x14ac:dyDescent="0.3">
      <c r="A5329">
        <v>53</v>
      </c>
      <c r="B5329" s="2" t="s">
        <v>1176</v>
      </c>
      <c r="C5329" s="2" t="s">
        <v>1177</v>
      </c>
      <c r="D5329" s="2" t="s">
        <v>1382</v>
      </c>
      <c r="E5329" s="2" t="s">
        <v>1437</v>
      </c>
      <c r="F5329">
        <v>4</v>
      </c>
      <c r="G5329" s="1">
        <v>41698</v>
      </c>
      <c r="H5329" s="61">
        <v>2014</v>
      </c>
      <c r="I5329" s="5" t="s">
        <v>1433</v>
      </c>
      <c r="J5329" s="1">
        <v>41675</v>
      </c>
      <c r="K5329" s="66">
        <v>11</v>
      </c>
      <c r="L5329" t="str">
        <f t="shared" si="563"/>
        <v>Profundo</v>
      </c>
      <c r="M5329" t="s">
        <v>1067</v>
      </c>
      <c r="N5329" t="str">
        <f>VLOOKUP(M5329,[2]spp!A:B,2,FALSE)</f>
        <v>Acanthurus xanthopterus</v>
      </c>
      <c r="O5329">
        <f t="shared" si="562"/>
        <v>3</v>
      </c>
      <c r="V5329">
        <v>3</v>
      </c>
      <c r="AJ5329">
        <f>VLOOKUP(M5329,spp!A:C,3,FALSE)</f>
        <v>2.673E-2</v>
      </c>
      <c r="AK5329">
        <f>VLOOKUP(M5329,spp!A:D,4,FALSE)</f>
        <v>2</v>
      </c>
      <c r="AL5329">
        <f t="shared" si="564"/>
        <v>162.38475</v>
      </c>
      <c r="AM5329">
        <f t="shared" si="565"/>
        <v>4.0596187500000003</v>
      </c>
      <c r="AN5329">
        <f t="shared" si="566"/>
        <v>40.596187499999999</v>
      </c>
      <c r="AO5329">
        <f t="shared" si="567"/>
        <v>4.0596187499999999E-2</v>
      </c>
      <c r="AP5329">
        <f t="shared" si="568"/>
        <v>0.06</v>
      </c>
      <c r="AQ5329">
        <f>VLOOKUP(M5329,spp!A:H,8,FALSE)</f>
        <v>2.9</v>
      </c>
      <c r="AR5329" t="str">
        <f>VLOOKUP(M5329,spp!A:K,10,FALSE)</f>
        <v>Herbívoro</v>
      </c>
      <c r="AS5329" t="str">
        <f>VLOOKUP(M5329,spp!A:L,12,FALSE)</f>
        <v>LC</v>
      </c>
    </row>
    <row r="5330" spans="1:45" x14ac:dyDescent="0.3">
      <c r="A5330">
        <v>53</v>
      </c>
      <c r="B5330" s="2" t="s">
        <v>1176</v>
      </c>
      <c r="C5330" s="2" t="s">
        <v>1177</v>
      </c>
      <c r="D5330" s="2" t="s">
        <v>1382</v>
      </c>
      <c r="E5330" s="2" t="s">
        <v>1437</v>
      </c>
      <c r="F5330">
        <v>4</v>
      </c>
      <c r="G5330" s="1">
        <v>41698</v>
      </c>
      <c r="H5330" s="61">
        <v>2014</v>
      </c>
      <c r="I5330" s="5" t="s">
        <v>1433</v>
      </c>
      <c r="J5330" s="1">
        <v>41675</v>
      </c>
      <c r="K5330" s="66">
        <v>11</v>
      </c>
      <c r="L5330" t="str">
        <f t="shared" si="563"/>
        <v>Profundo</v>
      </c>
      <c r="M5330" t="s">
        <v>1072</v>
      </c>
      <c r="N5330" t="str">
        <f>VLOOKUP(M5330,[2]spp!A:B,2,FALSE)</f>
        <v>Kyphosus elegans</v>
      </c>
      <c r="O5330">
        <f t="shared" si="562"/>
        <v>1</v>
      </c>
      <c r="T5330">
        <v>1</v>
      </c>
      <c r="AJ5330">
        <f>VLOOKUP(M5330,spp!A:C,3,FALSE)</f>
        <v>2.18E-2</v>
      </c>
      <c r="AK5330">
        <f>VLOOKUP(M5330,spp!A:D,4,FALSE)</f>
        <v>3</v>
      </c>
      <c r="AL5330">
        <f t="shared" si="564"/>
        <v>340.625</v>
      </c>
      <c r="AM5330">
        <f t="shared" si="565"/>
        <v>8.515625</v>
      </c>
      <c r="AN5330">
        <f t="shared" si="566"/>
        <v>85.15625</v>
      </c>
      <c r="AO5330">
        <f t="shared" si="567"/>
        <v>8.5156250000000003E-2</v>
      </c>
      <c r="AP5330">
        <f t="shared" si="568"/>
        <v>0.02</v>
      </c>
      <c r="AQ5330">
        <f>VLOOKUP(M5330,spp!A:H,8,FALSE)</f>
        <v>2.9</v>
      </c>
      <c r="AR5330" t="str">
        <f>VLOOKUP(M5330,spp!A:K,10,FALSE)</f>
        <v>Herbívoro</v>
      </c>
      <c r="AS5330" t="str">
        <f>VLOOKUP(M5330,spp!A:L,12,FALSE)</f>
        <v>LC</v>
      </c>
    </row>
    <row r="5331" spans="1:45" x14ac:dyDescent="0.3">
      <c r="A5331">
        <v>53</v>
      </c>
      <c r="B5331" s="2" t="s">
        <v>1176</v>
      </c>
      <c r="C5331" s="2" t="s">
        <v>1177</v>
      </c>
      <c r="D5331" s="2" t="s">
        <v>1382</v>
      </c>
      <c r="E5331" s="2" t="s">
        <v>1437</v>
      </c>
      <c r="F5331">
        <v>4</v>
      </c>
      <c r="G5331" s="1">
        <v>41698</v>
      </c>
      <c r="H5331" s="61">
        <v>2014</v>
      </c>
      <c r="I5331" s="5" t="s">
        <v>1433</v>
      </c>
      <c r="J5331" s="1">
        <v>41675</v>
      </c>
      <c r="K5331" s="66">
        <v>11</v>
      </c>
      <c r="L5331" t="str">
        <f t="shared" si="563"/>
        <v>Profundo</v>
      </c>
      <c r="M5331" t="s">
        <v>1066</v>
      </c>
      <c r="N5331" t="str">
        <f>VLOOKUP(M5331,[2]spp!A:B,2,FALSE)</f>
        <v>Caranx melampygus</v>
      </c>
      <c r="O5331">
        <f t="shared" si="562"/>
        <v>1</v>
      </c>
      <c r="U5331">
        <v>1</v>
      </c>
      <c r="AJ5331">
        <f>VLOOKUP(M5331,spp!A:C,3,FALSE)</f>
        <v>2</v>
      </c>
      <c r="AK5331">
        <f>VLOOKUP(M5331,spp!A:D,4,FALSE)</f>
        <v>2</v>
      </c>
      <c r="AL5331">
        <f t="shared" si="564"/>
        <v>2450</v>
      </c>
      <c r="AM5331">
        <f t="shared" si="565"/>
        <v>61.25</v>
      </c>
      <c r="AN5331">
        <f t="shared" si="566"/>
        <v>612.5</v>
      </c>
      <c r="AO5331">
        <f t="shared" si="567"/>
        <v>0.61250000000000004</v>
      </c>
      <c r="AP5331">
        <f t="shared" si="568"/>
        <v>0.02</v>
      </c>
      <c r="AQ5331">
        <f>VLOOKUP(M5331,spp!A:H,8,FALSE)</f>
        <v>4.5</v>
      </c>
      <c r="AR5331" t="str">
        <f>VLOOKUP(M5331,spp!A:K,10,FALSE)</f>
        <v>Depredador Tope</v>
      </c>
      <c r="AS5331" t="str">
        <f>VLOOKUP(M5331,spp!A:L,12,FALSE)</f>
        <v>NE</v>
      </c>
    </row>
    <row r="5332" spans="1:45" x14ac:dyDescent="0.3">
      <c r="A5332">
        <v>53</v>
      </c>
      <c r="B5332" s="2" t="s">
        <v>1176</v>
      </c>
      <c r="C5332" s="2" t="s">
        <v>1177</v>
      </c>
      <c r="D5332" s="2" t="s">
        <v>1382</v>
      </c>
      <c r="E5332" s="2" t="s">
        <v>1437</v>
      </c>
      <c r="F5332">
        <v>4</v>
      </c>
      <c r="G5332" s="1">
        <v>41698</v>
      </c>
      <c r="H5332" s="61">
        <v>2014</v>
      </c>
      <c r="I5332" s="5" t="s">
        <v>1433</v>
      </c>
      <c r="J5332" s="1">
        <v>41675</v>
      </c>
      <c r="K5332" s="66">
        <v>11</v>
      </c>
      <c r="L5332" t="str">
        <f t="shared" si="563"/>
        <v>Profundo</v>
      </c>
      <c r="M5332" t="s">
        <v>1046</v>
      </c>
      <c r="N5332" t="str">
        <f>VLOOKUP(M5332,[2]spp!A:B,2,FALSE)</f>
        <v>Arothron meleagris</v>
      </c>
      <c r="O5332">
        <f t="shared" si="562"/>
        <v>1</v>
      </c>
      <c r="T5332">
        <v>1</v>
      </c>
      <c r="AJ5332">
        <f>VLOOKUP(M5332,spp!A:C,3,FALSE)</f>
        <v>3</v>
      </c>
      <c r="AK5332">
        <f>VLOOKUP(M5332,spp!A:D,4,FALSE)</f>
        <v>2</v>
      </c>
      <c r="AL5332">
        <f t="shared" si="564"/>
        <v>1875</v>
      </c>
      <c r="AM5332">
        <f t="shared" si="565"/>
        <v>46.875</v>
      </c>
      <c r="AN5332">
        <f t="shared" si="566"/>
        <v>468.75</v>
      </c>
      <c r="AO5332">
        <f t="shared" si="567"/>
        <v>0.46875</v>
      </c>
      <c r="AP5332">
        <f t="shared" si="568"/>
        <v>0.02</v>
      </c>
      <c r="AQ5332">
        <f>VLOOKUP(M5332,spp!A:H,8,FALSE)</f>
        <v>3.4</v>
      </c>
      <c r="AR5332" t="str">
        <f>VLOOKUP(M5332,spp!A:K,10,FALSE)</f>
        <v>Depredador</v>
      </c>
      <c r="AS5332" t="str">
        <f>VLOOKUP(M5332,spp!A:L,12,FALSE)</f>
        <v>NE</v>
      </c>
    </row>
    <row r="5333" spans="1:45" x14ac:dyDescent="0.3">
      <c r="A5333">
        <v>53</v>
      </c>
      <c r="B5333" s="2" t="s">
        <v>1176</v>
      </c>
      <c r="C5333" s="2" t="s">
        <v>1177</v>
      </c>
      <c r="D5333" s="2" t="s">
        <v>1382</v>
      </c>
      <c r="E5333" s="2" t="s">
        <v>1437</v>
      </c>
      <c r="F5333">
        <v>4</v>
      </c>
      <c r="G5333" s="1">
        <v>41698</v>
      </c>
      <c r="H5333" s="61">
        <v>2014</v>
      </c>
      <c r="I5333" s="5" t="s">
        <v>1433</v>
      </c>
      <c r="J5333" s="1">
        <v>41675</v>
      </c>
      <c r="K5333" s="66">
        <v>11</v>
      </c>
      <c r="L5333" t="str">
        <f t="shared" si="563"/>
        <v>Profundo</v>
      </c>
      <c r="M5333" t="s">
        <v>1047</v>
      </c>
      <c r="N5333" t="str">
        <f>VLOOKUP(M5333,[2]spp!A:B,2,FALSE)</f>
        <v>Scarus rubroviolaceus</v>
      </c>
      <c r="O5333">
        <f t="shared" si="562"/>
        <v>1</v>
      </c>
      <c r="T5333">
        <v>1</v>
      </c>
      <c r="AJ5333">
        <f>VLOOKUP(M5333,spp!A:C,3,FALSE)</f>
        <v>1</v>
      </c>
      <c r="AK5333">
        <f>VLOOKUP(M5333,spp!A:D,4,FALSE)</f>
        <v>3.109</v>
      </c>
      <c r="AL5333">
        <f t="shared" si="564"/>
        <v>22191.951110203983</v>
      </c>
      <c r="AM5333">
        <f t="shared" si="565"/>
        <v>554.79877775509954</v>
      </c>
      <c r="AN5333">
        <f t="shared" si="566"/>
        <v>5547.9877775509958</v>
      </c>
      <c r="AO5333">
        <f t="shared" si="567"/>
        <v>5.547987777550996</v>
      </c>
      <c r="AP5333">
        <f t="shared" si="568"/>
        <v>0.02</v>
      </c>
      <c r="AQ5333">
        <f>VLOOKUP(M5333,spp!A:H,8,FALSE)</f>
        <v>2</v>
      </c>
      <c r="AR5333" t="str">
        <f>VLOOKUP(M5333,spp!A:K,10,FALSE)</f>
        <v>Herbívoro</v>
      </c>
      <c r="AS5333" t="str">
        <f>VLOOKUP(M5333,spp!A:L,12,FALSE)</f>
        <v>LC</v>
      </c>
    </row>
    <row r="5334" spans="1:45" x14ac:dyDescent="0.3">
      <c r="A5334">
        <v>53</v>
      </c>
      <c r="B5334" s="2" t="s">
        <v>1176</v>
      </c>
      <c r="C5334" s="2" t="s">
        <v>1177</v>
      </c>
      <c r="D5334" s="2" t="s">
        <v>1382</v>
      </c>
      <c r="E5334" s="2" t="s">
        <v>1437</v>
      </c>
      <c r="F5334">
        <v>4</v>
      </c>
      <c r="G5334" s="1">
        <v>41698</v>
      </c>
      <c r="H5334" s="61">
        <v>2014</v>
      </c>
      <c r="I5334" s="5" t="s">
        <v>1433</v>
      </c>
      <c r="J5334" s="1">
        <v>41675</v>
      </c>
      <c r="K5334" s="66">
        <v>11</v>
      </c>
      <c r="L5334" t="str">
        <f t="shared" si="563"/>
        <v>Profundo</v>
      </c>
      <c r="M5334" t="s">
        <v>1040</v>
      </c>
      <c r="N5334" t="str">
        <f>VLOOKUP(M5334,[2]spp!A:B,2,FALSE)</f>
        <v>Sufflamen verres</v>
      </c>
      <c r="O5334">
        <f t="shared" si="562"/>
        <v>2</v>
      </c>
      <c r="S5334">
        <v>2</v>
      </c>
      <c r="AJ5334">
        <f>VLOOKUP(M5334,spp!A:C,3,FALSE)</f>
        <v>2</v>
      </c>
      <c r="AK5334">
        <f>VLOOKUP(M5334,spp!A:D,4,FALSE)</f>
        <v>3</v>
      </c>
      <c r="AL5334">
        <f t="shared" si="564"/>
        <v>21437.5</v>
      </c>
      <c r="AM5334">
        <f t="shared" si="565"/>
        <v>535.9375</v>
      </c>
      <c r="AN5334">
        <f t="shared" si="566"/>
        <v>5359.375</v>
      </c>
      <c r="AO5334">
        <f t="shared" si="567"/>
        <v>5.359375</v>
      </c>
      <c r="AP5334">
        <f t="shared" si="568"/>
        <v>0.04</v>
      </c>
      <c r="AQ5334">
        <f>VLOOKUP(M5334,spp!A:H,8,FALSE)</f>
        <v>3.3</v>
      </c>
      <c r="AR5334" t="str">
        <f>VLOOKUP(M5334,spp!A:K,10,FALSE)</f>
        <v>Depredador</v>
      </c>
      <c r="AS5334" t="str">
        <f>VLOOKUP(M5334,spp!A:L,12,FALSE)</f>
        <v>LC</v>
      </c>
    </row>
    <row r="5335" spans="1:45" x14ac:dyDescent="0.3">
      <c r="A5335">
        <v>53</v>
      </c>
      <c r="B5335" s="2" t="s">
        <v>1176</v>
      </c>
      <c r="C5335" s="2" t="s">
        <v>1177</v>
      </c>
      <c r="D5335" s="2" t="s">
        <v>1382</v>
      </c>
      <c r="E5335" s="2" t="s">
        <v>1437</v>
      </c>
      <c r="F5335">
        <v>4</v>
      </c>
      <c r="G5335" s="1">
        <v>41698</v>
      </c>
      <c r="H5335" s="61">
        <v>2014</v>
      </c>
      <c r="I5335" s="5" t="s">
        <v>1433</v>
      </c>
      <c r="J5335" s="1">
        <v>41675</v>
      </c>
      <c r="K5335" s="66">
        <v>11</v>
      </c>
      <c r="L5335" t="str">
        <f t="shared" si="563"/>
        <v>Profundo</v>
      </c>
      <c r="M5335" t="s">
        <v>1064</v>
      </c>
      <c r="N5335" t="str">
        <f>VLOOKUP(M5335,[2]spp!A:B,2,FALSE)</f>
        <v>Zanclus cornutus</v>
      </c>
      <c r="O5335">
        <f t="shared" si="562"/>
        <v>2</v>
      </c>
      <c r="R5335">
        <v>2</v>
      </c>
      <c r="AJ5335">
        <f>VLOOKUP(M5335,spp!A:C,3,FALSE)</f>
        <v>1.47E-2</v>
      </c>
      <c r="AK5335">
        <f>VLOOKUP(M5335,spp!A:D,4,FALSE)</f>
        <v>3</v>
      </c>
      <c r="AL5335">
        <f t="shared" si="564"/>
        <v>57.421875</v>
      </c>
      <c r="AM5335">
        <f t="shared" si="565"/>
        <v>1.435546875</v>
      </c>
      <c r="AN5335">
        <f t="shared" si="566"/>
        <v>14.35546875</v>
      </c>
      <c r="AO5335">
        <f t="shared" si="567"/>
        <v>1.4355468749999999E-2</v>
      </c>
      <c r="AP5335">
        <f t="shared" si="568"/>
        <v>0.04</v>
      </c>
      <c r="AQ5335">
        <f>VLOOKUP(M5335,spp!A:H,8,FALSE)</f>
        <v>2.9</v>
      </c>
      <c r="AR5335" t="str">
        <f>VLOOKUP(M5335,spp!A:K,10,FALSE)</f>
        <v>Herbívoro</v>
      </c>
      <c r="AS5335" t="str">
        <f>VLOOKUP(M5335,spp!A:L,12,FALSE)</f>
        <v>NE</v>
      </c>
    </row>
    <row r="5336" spans="1:45" x14ac:dyDescent="0.3">
      <c r="A5336">
        <v>53</v>
      </c>
      <c r="B5336" s="2" t="s">
        <v>1176</v>
      </c>
      <c r="C5336" s="2" t="s">
        <v>1177</v>
      </c>
      <c r="D5336" s="2" t="s">
        <v>1382</v>
      </c>
      <c r="E5336" s="2" t="s">
        <v>1437</v>
      </c>
      <c r="F5336">
        <v>4</v>
      </c>
      <c r="G5336" s="1">
        <v>41698</v>
      </c>
      <c r="H5336" s="61">
        <v>2014</v>
      </c>
      <c r="I5336" s="5" t="s">
        <v>1433</v>
      </c>
      <c r="J5336" s="1">
        <v>41675</v>
      </c>
      <c r="K5336" s="66">
        <v>11</v>
      </c>
      <c r="L5336" t="str">
        <f t="shared" si="563"/>
        <v>Profundo</v>
      </c>
      <c r="M5336" t="s">
        <v>1042</v>
      </c>
      <c r="N5336" t="str">
        <f>VLOOKUP(M5336,[2]spp!A:B,2,FALSE)</f>
        <v>Bodianus diplotaenia</v>
      </c>
      <c r="O5336">
        <f t="shared" si="562"/>
        <v>15</v>
      </c>
      <c r="P5336">
        <v>15</v>
      </c>
      <c r="AJ5336">
        <f>VLOOKUP(M5336,spp!A:C,3,FALSE)</f>
        <v>2.01E-2</v>
      </c>
      <c r="AK5336">
        <f>VLOOKUP(M5336,spp!A:D,4,FALSE)</f>
        <v>2</v>
      </c>
      <c r="AL5336">
        <f t="shared" si="564"/>
        <v>1.8843749999999999</v>
      </c>
      <c r="AM5336">
        <f t="shared" si="565"/>
        <v>4.7109374999999995E-2</v>
      </c>
      <c r="AN5336">
        <f t="shared" si="566"/>
        <v>0.47109374999999998</v>
      </c>
      <c r="AO5336">
        <f t="shared" si="567"/>
        <v>4.7109375E-4</v>
      </c>
      <c r="AP5336">
        <f t="shared" si="568"/>
        <v>0.3</v>
      </c>
      <c r="AQ5336">
        <f>VLOOKUP(M5336,spp!A:H,8,FALSE)</f>
        <v>3.4</v>
      </c>
      <c r="AR5336" t="str">
        <f>VLOOKUP(M5336,spp!A:K,10,FALSE)</f>
        <v>Depredador</v>
      </c>
      <c r="AS5336" t="str">
        <f>VLOOKUP(M5336,spp!A:L,12,FALSE)</f>
        <v>LC</v>
      </c>
    </row>
    <row r="5337" spans="1:45" x14ac:dyDescent="0.3">
      <c r="A5337">
        <v>53</v>
      </c>
      <c r="B5337" s="2" t="s">
        <v>1176</v>
      </c>
      <c r="C5337" s="2" t="s">
        <v>1177</v>
      </c>
      <c r="D5337" s="2" t="s">
        <v>1382</v>
      </c>
      <c r="E5337" s="2" t="s">
        <v>1437</v>
      </c>
      <c r="F5337">
        <v>4</v>
      </c>
      <c r="G5337" s="1">
        <v>41698</v>
      </c>
      <c r="H5337" s="61">
        <v>2014</v>
      </c>
      <c r="I5337" s="5" t="s">
        <v>1433</v>
      </c>
      <c r="J5337" s="1">
        <v>41675</v>
      </c>
      <c r="K5337" s="66">
        <v>11</v>
      </c>
      <c r="L5337" t="str">
        <f t="shared" si="563"/>
        <v>Profundo</v>
      </c>
      <c r="M5337" t="s">
        <v>1028</v>
      </c>
      <c r="N5337" t="str">
        <f>VLOOKUP(M5337,[2]spp!A:B,2,FALSE)</f>
        <v>Thalassoma lucasanum</v>
      </c>
      <c r="O5337">
        <f t="shared" si="562"/>
        <v>75</v>
      </c>
      <c r="P5337">
        <v>60</v>
      </c>
      <c r="Q5337">
        <v>15</v>
      </c>
      <c r="AJ5337">
        <f>VLOOKUP(M5337,spp!A:C,3,FALSE)</f>
        <v>1.261E-2</v>
      </c>
      <c r="AK5337">
        <f>VLOOKUP(M5337,spp!A:D,4,FALSE)</f>
        <v>2</v>
      </c>
      <c r="AL5337">
        <f t="shared" si="564"/>
        <v>15.368437500000001</v>
      </c>
      <c r="AM5337">
        <f t="shared" si="565"/>
        <v>0.38421093750000002</v>
      </c>
      <c r="AN5337">
        <f t="shared" si="566"/>
        <v>3.8421093750000002</v>
      </c>
      <c r="AO5337">
        <f t="shared" si="567"/>
        <v>3.842109375E-3</v>
      </c>
      <c r="AP5337">
        <f t="shared" si="568"/>
        <v>1.5</v>
      </c>
      <c r="AQ5337">
        <f>VLOOKUP(M5337,spp!A:H,8,FALSE)</f>
        <v>3.5</v>
      </c>
      <c r="AR5337" t="str">
        <f>VLOOKUP(M5337,spp!A:K,10,FALSE)</f>
        <v>Depredador</v>
      </c>
      <c r="AS5337" t="str">
        <f>VLOOKUP(M5337,spp!A:L,12,FALSE)</f>
        <v>LC</v>
      </c>
    </row>
    <row r="5338" spans="1:45" x14ac:dyDescent="0.3">
      <c r="A5338">
        <v>53</v>
      </c>
      <c r="B5338" s="2" t="s">
        <v>1176</v>
      </c>
      <c r="C5338" s="2" t="s">
        <v>1177</v>
      </c>
      <c r="D5338" s="2" t="s">
        <v>1382</v>
      </c>
      <c r="E5338" s="2" t="s">
        <v>1437</v>
      </c>
      <c r="F5338">
        <v>4</v>
      </c>
      <c r="G5338" s="1">
        <v>41698</v>
      </c>
      <c r="H5338" s="61">
        <v>2014</v>
      </c>
      <c r="I5338" s="5" t="s">
        <v>1433</v>
      </c>
      <c r="J5338" s="1">
        <v>41675</v>
      </c>
      <c r="K5338" s="66">
        <v>11</v>
      </c>
      <c r="L5338" t="str">
        <f t="shared" si="563"/>
        <v>Profundo</v>
      </c>
      <c r="M5338" t="s">
        <v>1141</v>
      </c>
      <c r="N5338" t="str">
        <f>VLOOKUP(M5338,[2]spp!A:B,2,FALSE)</f>
        <v>Halichoeres discolor</v>
      </c>
      <c r="O5338">
        <f t="shared" si="562"/>
        <v>3</v>
      </c>
      <c r="Q5338">
        <v>3</v>
      </c>
      <c r="AJ5338">
        <f>VLOOKUP(M5338,spp!A:C,3,FALSE)</f>
        <v>0.01</v>
      </c>
      <c r="AK5338">
        <f>VLOOKUP(M5338,spp!A:D,4,FALSE)</f>
        <v>3.04</v>
      </c>
      <c r="AL5338">
        <f t="shared" si="564"/>
        <v>13.718527413071152</v>
      </c>
      <c r="AM5338">
        <f t="shared" si="565"/>
        <v>0.34296318532677883</v>
      </c>
      <c r="AN5338">
        <f t="shared" si="566"/>
        <v>3.4296318532677885</v>
      </c>
      <c r="AO5338">
        <f t="shared" si="567"/>
        <v>3.4296318532677887E-3</v>
      </c>
      <c r="AP5338">
        <f t="shared" si="568"/>
        <v>0.06</v>
      </c>
      <c r="AQ5338">
        <f>VLOOKUP(M5338,spp!A:H,8,FALSE)</f>
        <v>3.4</v>
      </c>
      <c r="AR5338" t="str">
        <f>VLOOKUP(M5338,spp!A:K,10,FALSE)</f>
        <v>Depredador</v>
      </c>
      <c r="AS5338" t="str">
        <f>VLOOKUP(M5338,spp!A:L,12,FALSE)</f>
        <v>VU</v>
      </c>
    </row>
    <row r="5339" spans="1:45" x14ac:dyDescent="0.3">
      <c r="A5339">
        <v>53</v>
      </c>
      <c r="B5339" s="2" t="s">
        <v>1176</v>
      </c>
      <c r="C5339" s="2" t="s">
        <v>1177</v>
      </c>
      <c r="D5339" s="2" t="s">
        <v>1382</v>
      </c>
      <c r="E5339" s="2" t="s">
        <v>1437</v>
      </c>
      <c r="F5339">
        <v>4</v>
      </c>
      <c r="G5339" s="1">
        <v>41698</v>
      </c>
      <c r="H5339" s="61">
        <v>2014</v>
      </c>
      <c r="I5339" s="5" t="s">
        <v>1433</v>
      </c>
      <c r="J5339" s="1">
        <v>41675</v>
      </c>
      <c r="K5339" s="66">
        <v>11</v>
      </c>
      <c r="L5339" t="str">
        <f t="shared" si="563"/>
        <v>Profundo</v>
      </c>
      <c r="M5339" t="s">
        <v>1081</v>
      </c>
      <c r="N5339" t="str">
        <f>VLOOKUP(M5339,[2]spp!A:B,2,FALSE)</f>
        <v>Triaenodon obesus</v>
      </c>
      <c r="O5339">
        <f t="shared" ref="O5339:O5402" si="569">+SUM(P5339:AF5339)</f>
        <v>1</v>
      </c>
      <c r="AB5339">
        <v>1</v>
      </c>
      <c r="AJ5339">
        <f>VLOOKUP(M5339,spp!A:C,3,FALSE)</f>
        <v>1.5E-3</v>
      </c>
      <c r="AK5339">
        <f>VLOOKUP(M5339,spp!A:D,4,FALSE)</f>
        <v>3</v>
      </c>
      <c r="AL5339">
        <f t="shared" si="564"/>
        <v>2135.7421875</v>
      </c>
      <c r="AM5339">
        <f t="shared" si="565"/>
        <v>53.3935546875</v>
      </c>
      <c r="AN5339">
        <f t="shared" si="566"/>
        <v>533.935546875</v>
      </c>
      <c r="AO5339">
        <f t="shared" si="567"/>
        <v>0.533935546875</v>
      </c>
      <c r="AP5339">
        <f t="shared" si="568"/>
        <v>0.02</v>
      </c>
      <c r="AQ5339">
        <f>VLOOKUP(M5339,spp!A:H,8,FALSE)</f>
        <v>4.2</v>
      </c>
      <c r="AR5339" t="str">
        <f>VLOOKUP(M5339,spp!A:K,10,FALSE)</f>
        <v>Depredador Tope</v>
      </c>
      <c r="AS5339" t="str">
        <f>VLOOKUP(M5339,spp!A:L,12,FALSE)</f>
        <v>NT</v>
      </c>
    </row>
    <row r="5340" spans="1:45" x14ac:dyDescent="0.3">
      <c r="A5340">
        <v>42</v>
      </c>
      <c r="B5340" s="2" t="s">
        <v>1176</v>
      </c>
      <c r="C5340" s="2" t="s">
        <v>1177</v>
      </c>
      <c r="D5340" s="2" t="s">
        <v>1436</v>
      </c>
      <c r="E5340" s="2" t="s">
        <v>1440</v>
      </c>
      <c r="F5340">
        <v>1</v>
      </c>
      <c r="G5340" s="1">
        <v>41695</v>
      </c>
      <c r="H5340" s="61">
        <v>2014</v>
      </c>
      <c r="I5340" s="5" t="s">
        <v>1433</v>
      </c>
      <c r="J5340" s="1">
        <v>41765</v>
      </c>
      <c r="K5340" s="66">
        <v>7</v>
      </c>
      <c r="L5340" t="str">
        <f t="shared" si="563"/>
        <v>Profundo</v>
      </c>
      <c r="M5340" t="s">
        <v>1026</v>
      </c>
      <c r="N5340" t="str">
        <f>VLOOKUP(M5340,[2]spp!A:B,2,FALSE)</f>
        <v>Microspathodon dorsalis</v>
      </c>
      <c r="O5340">
        <f t="shared" si="569"/>
        <v>7</v>
      </c>
      <c r="R5340">
        <v>2</v>
      </c>
      <c r="S5340">
        <v>3</v>
      </c>
      <c r="T5340">
        <v>2</v>
      </c>
      <c r="AJ5340">
        <f>VLOOKUP(M5340,spp!A:C,3,FALSE)</f>
        <v>2</v>
      </c>
      <c r="AK5340">
        <f>VLOOKUP(M5340,spp!A:D,4,FALSE)</f>
        <v>3</v>
      </c>
      <c r="AL5340">
        <f t="shared" si="564"/>
        <v>102468.75</v>
      </c>
      <c r="AM5340">
        <f t="shared" si="565"/>
        <v>2561.71875</v>
      </c>
      <c r="AN5340">
        <f t="shared" si="566"/>
        <v>25617.1875</v>
      </c>
      <c r="AO5340">
        <f t="shared" si="567"/>
        <v>25.6171875</v>
      </c>
      <c r="AP5340">
        <f t="shared" si="568"/>
        <v>0.14000000000000001</v>
      </c>
      <c r="AQ5340">
        <f>VLOOKUP(M5340,spp!A:H,8,FALSE)</f>
        <v>2.1</v>
      </c>
      <c r="AR5340" t="str">
        <f>VLOOKUP(M5340,spp!A:K,10,FALSE)</f>
        <v>Herbívoro</v>
      </c>
      <c r="AS5340" t="str">
        <f>VLOOKUP(M5340,spp!A:L,12,FALSE)</f>
        <v>LC</v>
      </c>
    </row>
    <row r="5341" spans="1:45" x14ac:dyDescent="0.3">
      <c r="A5341">
        <v>42</v>
      </c>
      <c r="B5341" s="2" t="s">
        <v>1176</v>
      </c>
      <c r="C5341" s="2" t="s">
        <v>1177</v>
      </c>
      <c r="D5341" s="2" t="s">
        <v>1436</v>
      </c>
      <c r="E5341" s="2" t="s">
        <v>1440</v>
      </c>
      <c r="F5341">
        <v>1</v>
      </c>
      <c r="G5341" s="1">
        <v>41695</v>
      </c>
      <c r="H5341" s="61">
        <v>2014</v>
      </c>
      <c r="I5341" s="5" t="s">
        <v>1433</v>
      </c>
      <c r="J5341" s="1">
        <v>41765</v>
      </c>
      <c r="K5341" s="66">
        <v>7</v>
      </c>
      <c r="L5341" t="str">
        <f t="shared" si="563"/>
        <v>Profundo</v>
      </c>
      <c r="M5341" t="s">
        <v>1145</v>
      </c>
      <c r="N5341" t="str">
        <f>VLOOKUP(M5341,[2]spp!A:B,2,FALSE)</f>
        <v>Ctenochaetus marginatus</v>
      </c>
      <c r="O5341">
        <f t="shared" si="569"/>
        <v>7</v>
      </c>
      <c r="T5341">
        <v>7</v>
      </c>
      <c r="AJ5341">
        <f>VLOOKUP(M5341,spp!A:C,3,FALSE)</f>
        <v>0.297619048</v>
      </c>
      <c r="AK5341">
        <f>VLOOKUP(M5341,spp!A:D,4,FALSE)</f>
        <v>3</v>
      </c>
      <c r="AL5341">
        <f t="shared" si="564"/>
        <v>32552.083375000002</v>
      </c>
      <c r="AM5341">
        <f t="shared" si="565"/>
        <v>813.80208437500005</v>
      </c>
      <c r="AN5341">
        <f t="shared" si="566"/>
        <v>8138.0208437500005</v>
      </c>
      <c r="AO5341">
        <f t="shared" si="567"/>
        <v>8.1380208437500006</v>
      </c>
      <c r="AP5341">
        <f t="shared" si="568"/>
        <v>0.14000000000000001</v>
      </c>
      <c r="AQ5341">
        <f>VLOOKUP(M5341,spp!A:H,8,FALSE)</f>
        <v>2</v>
      </c>
      <c r="AR5341" t="str">
        <f>VLOOKUP(M5341,spp!A:K,10,FALSE)</f>
        <v>Herbívoro</v>
      </c>
      <c r="AS5341" t="str">
        <f>VLOOKUP(M5341,spp!A:L,12,FALSE)</f>
        <v>LC</v>
      </c>
    </row>
    <row r="5342" spans="1:45" x14ac:dyDescent="0.3">
      <c r="A5342">
        <v>42</v>
      </c>
      <c r="B5342" s="2" t="s">
        <v>1176</v>
      </c>
      <c r="C5342" s="2" t="s">
        <v>1177</v>
      </c>
      <c r="D5342" s="2" t="s">
        <v>1436</v>
      </c>
      <c r="E5342" s="2" t="s">
        <v>1440</v>
      </c>
      <c r="F5342">
        <v>1</v>
      </c>
      <c r="G5342" s="1">
        <v>41695</v>
      </c>
      <c r="H5342" s="61">
        <v>2014</v>
      </c>
      <c r="I5342" s="5" t="s">
        <v>1433</v>
      </c>
      <c r="J5342" s="1">
        <v>41765</v>
      </c>
      <c r="K5342" s="66">
        <v>7</v>
      </c>
      <c r="L5342" t="str">
        <f t="shared" si="563"/>
        <v>Profundo</v>
      </c>
      <c r="M5342" t="s">
        <v>1194</v>
      </c>
      <c r="N5342" t="str">
        <f>VLOOKUP(M5342,[2]spp!A:B,2,FALSE)</f>
        <v>Stegastes arcifrons</v>
      </c>
      <c r="O5342">
        <f t="shared" si="569"/>
        <v>23</v>
      </c>
      <c r="P5342">
        <v>3</v>
      </c>
      <c r="Q5342">
        <v>20</v>
      </c>
      <c r="AJ5342">
        <f>VLOOKUP(M5342,spp!A:C,3,FALSE)</f>
        <v>3.49E-2</v>
      </c>
      <c r="AK5342">
        <f>VLOOKUP(M5342,spp!A:D,4,FALSE)</f>
        <v>2</v>
      </c>
      <c r="AL5342">
        <f t="shared" si="564"/>
        <v>39.916875000000005</v>
      </c>
      <c r="AM5342">
        <f t="shared" si="565"/>
        <v>0.99792187500000007</v>
      </c>
      <c r="AN5342">
        <f t="shared" si="566"/>
        <v>9.9792187500000011</v>
      </c>
      <c r="AO5342">
        <f t="shared" si="567"/>
        <v>9.9792187500000011E-3</v>
      </c>
      <c r="AP5342">
        <f t="shared" si="568"/>
        <v>0.46</v>
      </c>
      <c r="AQ5342">
        <f>VLOOKUP(M5342,spp!A:H,8,FALSE)</f>
        <v>2.97</v>
      </c>
      <c r="AR5342" t="str">
        <f>VLOOKUP(M5342,spp!A:K,10,FALSE)</f>
        <v>Herbívoro</v>
      </c>
      <c r="AS5342" t="str">
        <f>VLOOKUP(M5342,spp!A:L,12,FALSE)</f>
        <v>LC</v>
      </c>
    </row>
    <row r="5343" spans="1:45" x14ac:dyDescent="0.3">
      <c r="A5343">
        <v>42</v>
      </c>
      <c r="B5343" s="2" t="s">
        <v>1176</v>
      </c>
      <c r="C5343" s="2" t="s">
        <v>1177</v>
      </c>
      <c r="D5343" s="2" t="s">
        <v>1436</v>
      </c>
      <c r="E5343" s="2" t="s">
        <v>1440</v>
      </c>
      <c r="F5343">
        <v>1</v>
      </c>
      <c r="G5343" s="1">
        <v>41695</v>
      </c>
      <c r="H5343" s="61">
        <v>2014</v>
      </c>
      <c r="I5343" s="5" t="s">
        <v>1433</v>
      </c>
      <c r="J5343" s="1">
        <v>41765</v>
      </c>
      <c r="K5343" s="66">
        <v>7</v>
      </c>
      <c r="L5343" t="str">
        <f t="shared" si="563"/>
        <v>Profundo</v>
      </c>
      <c r="M5343" t="s">
        <v>1064</v>
      </c>
      <c r="N5343" t="str">
        <f>VLOOKUP(M5343,[2]spp!A:B,2,FALSE)</f>
        <v>Zanclus cornutus</v>
      </c>
      <c r="O5343">
        <f t="shared" si="569"/>
        <v>1</v>
      </c>
      <c r="R5343">
        <v>1</v>
      </c>
      <c r="AJ5343">
        <f>VLOOKUP(M5343,spp!A:C,3,FALSE)</f>
        <v>1.47E-2</v>
      </c>
      <c r="AK5343">
        <f>VLOOKUP(M5343,spp!A:D,4,FALSE)</f>
        <v>3</v>
      </c>
      <c r="AL5343">
        <f t="shared" si="564"/>
        <v>28.7109375</v>
      </c>
      <c r="AM5343">
        <f t="shared" si="565"/>
        <v>0.7177734375</v>
      </c>
      <c r="AN5343">
        <f t="shared" si="566"/>
        <v>7.177734375</v>
      </c>
      <c r="AO5343">
        <f t="shared" si="567"/>
        <v>7.1777343749999997E-3</v>
      </c>
      <c r="AP5343">
        <f t="shared" si="568"/>
        <v>0.02</v>
      </c>
      <c r="AQ5343">
        <f>VLOOKUP(M5343,spp!A:H,8,FALSE)</f>
        <v>2.9</v>
      </c>
      <c r="AR5343" t="str">
        <f>VLOOKUP(M5343,spp!A:K,10,FALSE)</f>
        <v>Herbívoro</v>
      </c>
      <c r="AS5343" t="str">
        <f>VLOOKUP(M5343,spp!A:L,12,FALSE)</f>
        <v>NE</v>
      </c>
    </row>
    <row r="5344" spans="1:45" x14ac:dyDescent="0.3">
      <c r="A5344">
        <v>42</v>
      </c>
      <c r="B5344" s="2" t="s">
        <v>1176</v>
      </c>
      <c r="C5344" s="2" t="s">
        <v>1177</v>
      </c>
      <c r="D5344" s="2" t="s">
        <v>1436</v>
      </c>
      <c r="E5344" s="2" t="s">
        <v>1440</v>
      </c>
      <c r="F5344">
        <v>1</v>
      </c>
      <c r="G5344" s="1">
        <v>41695</v>
      </c>
      <c r="H5344" s="61">
        <v>2014</v>
      </c>
      <c r="I5344" s="5" t="s">
        <v>1433</v>
      </c>
      <c r="J5344" s="1">
        <v>41765</v>
      </c>
      <c r="K5344" s="66">
        <v>7</v>
      </c>
      <c r="L5344" t="str">
        <f t="shared" si="563"/>
        <v>Profundo</v>
      </c>
      <c r="M5344" t="s">
        <v>1198</v>
      </c>
      <c r="N5344" t="str">
        <f>VLOOKUP(M5344,[2]spp!A:B,2,FALSE)</f>
        <v>Dermatolepis dermatolepis</v>
      </c>
      <c r="O5344">
        <f t="shared" si="569"/>
        <v>2</v>
      </c>
      <c r="S5344">
        <v>2</v>
      </c>
      <c r="AJ5344">
        <f>VLOOKUP(M5344,spp!A:C,3,FALSE)</f>
        <v>1</v>
      </c>
      <c r="AK5344">
        <f>VLOOKUP(M5344,spp!A:D,4,FALSE)</f>
        <v>3</v>
      </c>
      <c r="AL5344">
        <f t="shared" si="564"/>
        <v>10718.75</v>
      </c>
      <c r="AM5344">
        <f t="shared" si="565"/>
        <v>267.96875</v>
      </c>
      <c r="AN5344">
        <f t="shared" si="566"/>
        <v>2679.6875</v>
      </c>
      <c r="AO5344">
        <f t="shared" si="567"/>
        <v>2.6796875</v>
      </c>
      <c r="AP5344">
        <f t="shared" si="568"/>
        <v>0.04</v>
      </c>
      <c r="AQ5344">
        <f>VLOOKUP(M5344,spp!A:H,8,FALSE)</f>
        <v>4.5</v>
      </c>
      <c r="AR5344" t="str">
        <f>VLOOKUP(M5344,spp!A:K,10,FALSE)</f>
        <v>Depredador Tope</v>
      </c>
      <c r="AS5344" t="str">
        <f>VLOOKUP(M5344,spp!A:L,12,FALSE)</f>
        <v>LC</v>
      </c>
    </row>
    <row r="5345" spans="1:45" x14ac:dyDescent="0.3">
      <c r="A5345">
        <v>42</v>
      </c>
      <c r="B5345" s="2" t="s">
        <v>1176</v>
      </c>
      <c r="C5345" s="2" t="s">
        <v>1177</v>
      </c>
      <c r="D5345" s="2" t="s">
        <v>1436</v>
      </c>
      <c r="E5345" s="2" t="s">
        <v>1440</v>
      </c>
      <c r="F5345">
        <v>1</v>
      </c>
      <c r="G5345" s="1">
        <v>41695</v>
      </c>
      <c r="H5345" s="61">
        <v>2014</v>
      </c>
      <c r="I5345" s="5" t="s">
        <v>1433</v>
      </c>
      <c r="J5345" s="1">
        <v>41765</v>
      </c>
      <c r="K5345" s="66">
        <v>7</v>
      </c>
      <c r="L5345" t="str">
        <f t="shared" si="563"/>
        <v>Profundo</v>
      </c>
      <c r="M5345" t="s">
        <v>1062</v>
      </c>
      <c r="N5345" t="str">
        <f>VLOOKUP(M5345,[2]spp!A:B,2,FALSE)</f>
        <v>Paranthias colonus</v>
      </c>
      <c r="O5345">
        <f t="shared" si="569"/>
        <v>30</v>
      </c>
      <c r="S5345">
        <v>30</v>
      </c>
      <c r="AJ5345">
        <f>VLOOKUP(M5345,spp!A:C,3,FALSE)</f>
        <v>1.485E-2</v>
      </c>
      <c r="AK5345">
        <f>VLOOKUP(M5345,spp!A:D,4,FALSE)</f>
        <v>2</v>
      </c>
      <c r="AL5345">
        <f t="shared" si="564"/>
        <v>136.43437499999999</v>
      </c>
      <c r="AM5345">
        <f t="shared" si="565"/>
        <v>3.4108593749999998</v>
      </c>
      <c r="AN5345">
        <f t="shared" si="566"/>
        <v>34.108593749999997</v>
      </c>
      <c r="AO5345">
        <f t="shared" si="567"/>
        <v>3.4108593749999999E-2</v>
      </c>
      <c r="AP5345">
        <f t="shared" si="568"/>
        <v>0.6</v>
      </c>
      <c r="AQ5345">
        <f>VLOOKUP(M5345,spp!A:H,8,FALSE)</f>
        <v>3.8</v>
      </c>
      <c r="AR5345" t="str">
        <f>VLOOKUP(M5345,spp!A:K,10,FALSE)</f>
        <v>Planctívoro</v>
      </c>
      <c r="AS5345" t="str">
        <f>VLOOKUP(M5345,spp!A:L,12,FALSE)</f>
        <v>LC</v>
      </c>
    </row>
    <row r="5346" spans="1:45" x14ac:dyDescent="0.3">
      <c r="A5346">
        <v>42</v>
      </c>
      <c r="B5346" s="2" t="s">
        <v>1176</v>
      </c>
      <c r="C5346" s="2" t="s">
        <v>1177</v>
      </c>
      <c r="D5346" s="2" t="s">
        <v>1436</v>
      </c>
      <c r="E5346" s="2" t="s">
        <v>1440</v>
      </c>
      <c r="F5346">
        <v>1</v>
      </c>
      <c r="G5346" s="1">
        <v>41695</v>
      </c>
      <c r="H5346" s="61">
        <v>2014</v>
      </c>
      <c r="I5346" s="5" t="s">
        <v>1433</v>
      </c>
      <c r="J5346" s="1">
        <v>41765</v>
      </c>
      <c r="K5346" s="66">
        <v>7</v>
      </c>
      <c r="L5346" t="str">
        <f t="shared" si="563"/>
        <v>Profundo</v>
      </c>
      <c r="M5346" t="s">
        <v>1031</v>
      </c>
      <c r="N5346" t="str">
        <f>VLOOKUP(M5346,[2]spp!A:B,2,FALSE)</f>
        <v>Ophioblennius steindachneri</v>
      </c>
      <c r="O5346">
        <f t="shared" si="569"/>
        <v>2</v>
      </c>
      <c r="S5346">
        <v>2</v>
      </c>
      <c r="AJ5346">
        <f>VLOOKUP(M5346,spp!A:C,3,FALSE)</f>
        <v>3</v>
      </c>
      <c r="AK5346">
        <f>VLOOKUP(M5346,spp!A:D,4,FALSE)</f>
        <v>2.379</v>
      </c>
      <c r="AL5346">
        <f t="shared" si="564"/>
        <v>5436.7425522565336</v>
      </c>
      <c r="AM5346">
        <f t="shared" si="565"/>
        <v>135.91856380641335</v>
      </c>
      <c r="AN5346">
        <f t="shared" si="566"/>
        <v>1359.1856380641334</v>
      </c>
      <c r="AO5346">
        <f t="shared" si="567"/>
        <v>1.3591856380641334</v>
      </c>
      <c r="AP5346">
        <f t="shared" si="568"/>
        <v>0.04</v>
      </c>
      <c r="AQ5346">
        <f>VLOOKUP(M5346,spp!A:H,8,FALSE)</f>
        <v>2.7</v>
      </c>
      <c r="AR5346" t="str">
        <f>VLOOKUP(M5346,spp!A:K,10,FALSE)</f>
        <v>Herbívoro</v>
      </c>
      <c r="AS5346" t="str">
        <f>VLOOKUP(M5346,spp!A:L,12,FALSE)</f>
        <v>LC</v>
      </c>
    </row>
    <row r="5347" spans="1:45" x14ac:dyDescent="0.3">
      <c r="A5347">
        <v>42</v>
      </c>
      <c r="B5347" s="2" t="s">
        <v>1176</v>
      </c>
      <c r="C5347" s="2" t="s">
        <v>1177</v>
      </c>
      <c r="D5347" s="2" t="s">
        <v>1436</v>
      </c>
      <c r="E5347" s="2" t="s">
        <v>1440</v>
      </c>
      <c r="F5347">
        <v>1</v>
      </c>
      <c r="G5347" s="1">
        <v>41695</v>
      </c>
      <c r="H5347" s="61">
        <v>2014</v>
      </c>
      <c r="I5347" s="5" t="s">
        <v>1433</v>
      </c>
      <c r="J5347" s="1">
        <v>41765</v>
      </c>
      <c r="K5347" s="66">
        <v>7</v>
      </c>
      <c r="L5347" t="str">
        <f t="shared" si="563"/>
        <v>Profundo</v>
      </c>
      <c r="M5347" t="s">
        <v>1034</v>
      </c>
      <c r="N5347" t="str">
        <f>VLOOKUP(M5347,[2]spp!A:B,2,FALSE)</f>
        <v>Acanthurus nigricans</v>
      </c>
      <c r="O5347">
        <f t="shared" si="569"/>
        <v>4</v>
      </c>
      <c r="Q5347">
        <v>2</v>
      </c>
      <c r="S5347">
        <v>2</v>
      </c>
      <c r="AJ5347">
        <f>VLOOKUP(M5347,spp!A:C,3,FALSE)</f>
        <v>6</v>
      </c>
      <c r="AK5347">
        <f>VLOOKUP(M5347,spp!A:D,4,FALSE)</f>
        <v>2.669</v>
      </c>
      <c r="AL5347">
        <f t="shared" si="564"/>
        <v>27535.803403773436</v>
      </c>
      <c r="AM5347">
        <f t="shared" si="565"/>
        <v>688.39508509433585</v>
      </c>
      <c r="AN5347">
        <f t="shared" si="566"/>
        <v>6883.9508509433581</v>
      </c>
      <c r="AO5347">
        <f t="shared" si="567"/>
        <v>6.883950850943358</v>
      </c>
      <c r="AP5347">
        <f t="shared" si="568"/>
        <v>0.08</v>
      </c>
      <c r="AQ5347">
        <f>VLOOKUP(M5347,spp!A:H,8,FALSE)</f>
        <v>2</v>
      </c>
      <c r="AR5347" t="str">
        <f>VLOOKUP(M5347,spp!A:K,10,FALSE)</f>
        <v>Herbívoro</v>
      </c>
      <c r="AS5347" t="str">
        <f>VLOOKUP(M5347,spp!A:L,12,FALSE)</f>
        <v>LC</v>
      </c>
    </row>
    <row r="5348" spans="1:45" x14ac:dyDescent="0.3">
      <c r="A5348">
        <v>42</v>
      </c>
      <c r="B5348" s="2" t="s">
        <v>1176</v>
      </c>
      <c r="C5348" s="2" t="s">
        <v>1177</v>
      </c>
      <c r="D5348" s="2" t="s">
        <v>1436</v>
      </c>
      <c r="E5348" s="2" t="s">
        <v>1440</v>
      </c>
      <c r="F5348">
        <v>1</v>
      </c>
      <c r="G5348" s="1">
        <v>41695</v>
      </c>
      <c r="H5348" s="61">
        <v>2014</v>
      </c>
      <c r="I5348" s="5" t="s">
        <v>1433</v>
      </c>
      <c r="J5348" s="1">
        <v>41765</v>
      </c>
      <c r="K5348" s="66">
        <v>7</v>
      </c>
      <c r="L5348" t="str">
        <f t="shared" si="563"/>
        <v>Profundo</v>
      </c>
      <c r="M5348" t="s">
        <v>1078</v>
      </c>
      <c r="N5348" t="str">
        <f>VLOOKUP(M5348,[2]spp!A:B,2,FALSE)</f>
        <v>Lutjanus viridis</v>
      </c>
      <c r="O5348">
        <f t="shared" si="569"/>
        <v>40</v>
      </c>
      <c r="S5348">
        <v>40</v>
      </c>
      <c r="AJ5348">
        <f>VLOOKUP(M5348,spp!A:C,3,FALSE)</f>
        <v>1.67E-2</v>
      </c>
      <c r="AK5348">
        <f>VLOOKUP(M5348,spp!A:D,4,FALSE)</f>
        <v>2</v>
      </c>
      <c r="AL5348">
        <f t="shared" si="564"/>
        <v>204.57499999999999</v>
      </c>
      <c r="AM5348">
        <f t="shared" si="565"/>
        <v>5.1143749999999999</v>
      </c>
      <c r="AN5348">
        <f t="shared" si="566"/>
        <v>51.143749999999997</v>
      </c>
      <c r="AO5348">
        <f t="shared" si="567"/>
        <v>5.1143749999999995E-2</v>
      </c>
      <c r="AP5348">
        <f t="shared" si="568"/>
        <v>0.8</v>
      </c>
      <c r="AQ5348">
        <f>VLOOKUP(M5348,spp!A:H,8,FALSE)</f>
        <v>4.2</v>
      </c>
      <c r="AR5348" t="str">
        <f>VLOOKUP(M5348,spp!A:K,10,FALSE)</f>
        <v>Depredador Tope</v>
      </c>
      <c r="AS5348" t="str">
        <f>VLOOKUP(M5348,spp!A:L,12,FALSE)</f>
        <v>LC</v>
      </c>
    </row>
    <row r="5349" spans="1:45" x14ac:dyDescent="0.3">
      <c r="A5349">
        <v>42</v>
      </c>
      <c r="B5349" s="2" t="s">
        <v>1176</v>
      </c>
      <c r="C5349" s="2" t="s">
        <v>1177</v>
      </c>
      <c r="D5349" s="2" t="s">
        <v>1436</v>
      </c>
      <c r="E5349" s="2" t="s">
        <v>1440</v>
      </c>
      <c r="F5349">
        <v>1</v>
      </c>
      <c r="G5349" s="1">
        <v>41695</v>
      </c>
      <c r="H5349" s="61">
        <v>2014</v>
      </c>
      <c r="I5349" s="5" t="s">
        <v>1433</v>
      </c>
      <c r="J5349" s="1">
        <v>41765</v>
      </c>
      <c r="K5349" s="66">
        <v>7</v>
      </c>
      <c r="L5349" t="str">
        <f t="shared" ref="L5349:L5412" si="570">IF(K5349&gt;6,"Profundo","Somero")</f>
        <v>Profundo</v>
      </c>
      <c r="M5349" t="s">
        <v>1080</v>
      </c>
      <c r="N5349" t="str">
        <f>VLOOKUP(M5349,[2]spp!A:B,2,FALSE)</f>
        <v>Aulostomus chinensis</v>
      </c>
      <c r="O5349">
        <f t="shared" si="569"/>
        <v>2</v>
      </c>
      <c r="V5349">
        <v>2</v>
      </c>
      <c r="AJ5349">
        <f>VLOOKUP(M5349,spp!A:C,3,FALSE)</f>
        <v>2</v>
      </c>
      <c r="AK5349">
        <f>VLOOKUP(M5349,spp!A:D,4,FALSE)</f>
        <v>3</v>
      </c>
      <c r="AL5349">
        <f t="shared" si="564"/>
        <v>364500</v>
      </c>
      <c r="AM5349">
        <f t="shared" si="565"/>
        <v>9112.5</v>
      </c>
      <c r="AN5349">
        <f t="shared" si="566"/>
        <v>91125</v>
      </c>
      <c r="AO5349">
        <f t="shared" si="567"/>
        <v>91.125</v>
      </c>
      <c r="AP5349">
        <f t="shared" si="568"/>
        <v>0.04</v>
      </c>
      <c r="AQ5349">
        <f>VLOOKUP(M5349,spp!A:H,8,FALSE)</f>
        <v>3.9</v>
      </c>
      <c r="AR5349" t="str">
        <f>VLOOKUP(M5349,spp!A:K,10,FALSE)</f>
        <v>Depredador</v>
      </c>
      <c r="AS5349" t="str">
        <f>VLOOKUP(M5349,spp!A:L,12,FALSE)</f>
        <v>NE</v>
      </c>
    </row>
    <row r="5350" spans="1:45" x14ac:dyDescent="0.3">
      <c r="A5350">
        <v>42</v>
      </c>
      <c r="B5350" s="2" t="s">
        <v>1176</v>
      </c>
      <c r="C5350" s="2" t="s">
        <v>1177</v>
      </c>
      <c r="D5350" s="2" t="s">
        <v>1436</v>
      </c>
      <c r="E5350" s="2" t="s">
        <v>1440</v>
      </c>
      <c r="F5350">
        <v>1</v>
      </c>
      <c r="G5350" s="1">
        <v>41695</v>
      </c>
      <c r="H5350" s="61">
        <v>2014</v>
      </c>
      <c r="I5350" s="5" t="s">
        <v>1433</v>
      </c>
      <c r="J5350" s="1">
        <v>41765</v>
      </c>
      <c r="K5350" s="66">
        <v>7</v>
      </c>
      <c r="L5350" t="str">
        <f t="shared" si="570"/>
        <v>Profundo</v>
      </c>
      <c r="M5350" t="s">
        <v>1195</v>
      </c>
      <c r="N5350" t="str">
        <f>VLOOKUP(M5350,[2]spp!A:B,2,FALSE)</f>
        <v>Melichthys niger</v>
      </c>
      <c r="O5350">
        <f t="shared" si="569"/>
        <v>3</v>
      </c>
      <c r="T5350">
        <v>3</v>
      </c>
      <c r="AJ5350">
        <f>VLOOKUP(M5350,spp!A:C,3,FALSE)</f>
        <v>5</v>
      </c>
      <c r="AK5350">
        <f>VLOOKUP(M5350,spp!A:D,4,FALSE)</f>
        <v>3</v>
      </c>
      <c r="AL5350">
        <f t="shared" si="564"/>
        <v>234375</v>
      </c>
      <c r="AM5350">
        <f t="shared" si="565"/>
        <v>5859.375</v>
      </c>
      <c r="AN5350">
        <f t="shared" si="566"/>
        <v>58593.75</v>
      </c>
      <c r="AO5350">
        <f t="shared" si="567"/>
        <v>58.59375</v>
      </c>
      <c r="AP5350">
        <f t="shared" si="568"/>
        <v>0.06</v>
      </c>
      <c r="AQ5350">
        <f>VLOOKUP(M5350,spp!A:H,8,FALSE)</f>
        <v>2.4</v>
      </c>
      <c r="AR5350" t="str">
        <f>VLOOKUP(M5350,spp!A:K,10,FALSE)</f>
        <v>Herbívoro</v>
      </c>
      <c r="AS5350" t="str">
        <f>VLOOKUP(M5350,spp!A:L,12,FALSE)</f>
        <v>NE</v>
      </c>
    </row>
    <row r="5351" spans="1:45" x14ac:dyDescent="0.3">
      <c r="A5351">
        <v>42</v>
      </c>
      <c r="B5351" s="2" t="s">
        <v>1176</v>
      </c>
      <c r="C5351" s="2" t="s">
        <v>1177</v>
      </c>
      <c r="D5351" s="2" t="s">
        <v>1436</v>
      </c>
      <c r="E5351" s="2" t="s">
        <v>1440</v>
      </c>
      <c r="F5351">
        <v>1</v>
      </c>
      <c r="G5351" s="1">
        <v>41695</v>
      </c>
      <c r="H5351" s="61">
        <v>2014</v>
      </c>
      <c r="I5351" s="5" t="s">
        <v>1433</v>
      </c>
      <c r="J5351" s="1">
        <v>41765</v>
      </c>
      <c r="K5351" s="66">
        <v>7</v>
      </c>
      <c r="L5351" t="str">
        <f t="shared" si="570"/>
        <v>Profundo</v>
      </c>
      <c r="M5351" t="s">
        <v>1021</v>
      </c>
      <c r="N5351" t="str">
        <f>VLOOKUP(M5351,[2]spp!A:B,2,FALSE)</f>
        <v>Johnrandallia nigrirostris</v>
      </c>
      <c r="O5351">
        <f t="shared" si="569"/>
        <v>17</v>
      </c>
      <c r="R5351">
        <v>17</v>
      </c>
      <c r="AJ5351">
        <f>VLOOKUP(M5351,spp!A:C,3,FALSE)</f>
        <v>2</v>
      </c>
      <c r="AK5351">
        <f>VLOOKUP(M5351,spp!A:D,4,FALSE)</f>
        <v>3</v>
      </c>
      <c r="AL5351">
        <f t="shared" ref="AL5351:AL5414" si="571">((AJ5351*$P$2^AK5351)*P5351)+((AJ5351*$Q$2^AK5351)*Q5351)+((AJ5351*$R$2^AK5351)*R5351)+((AJ5351*$S$2^AK5351)*S5351)+((AJ5351*$T$2^AK5351)*T5351)+((AJ5351*$U$2^AK5351)*U5351)+((AJ5351*$V$2^AK5351)*V5351)+((AJ5351*$W$2^AK5351)*W5351)+((AJ5351*$X$2^AK5351)*X5351)+((AJ5351*$Y$2^AK5351)*Y5351)+((AJ5351*$Z$2^AK5351)*Z5351)+((AJ5351*$AA$2^AK5351)*AA5351)+((AJ5351*$AB$2^AK5351)*AB5351)+ ((AJ5351*$AC$2^AK5351)*AC5351)+((AJ5351*$AD$2^AK5351)*AD5351)+((AJ5351*$AE$2^AK5351)*AE5351)+((AJ5351*$AF$2^AK5351)*AF5351)+((AJ5351*$AG$2^AK5351)*AG5351)+((AJ5351*$AH$2^AK5351)*AH5351)</f>
        <v>66406.25</v>
      </c>
      <c r="AM5351">
        <f t="shared" ref="AM5351:AM5414" si="572">AL5351/40</f>
        <v>1660.15625</v>
      </c>
      <c r="AN5351">
        <f t="shared" ref="AN5351:AN5414" si="573">AM5351*10</f>
        <v>16601.5625</v>
      </c>
      <c r="AO5351">
        <f t="shared" ref="AO5351:AO5414" si="574">AN5351/1000</f>
        <v>16.6015625</v>
      </c>
      <c r="AP5351">
        <f t="shared" ref="AP5351:AP5414" si="575">O5351/$C$1</f>
        <v>0.34</v>
      </c>
      <c r="AQ5351">
        <f>VLOOKUP(M5351,spp!A:H,8,FALSE)</f>
        <v>3</v>
      </c>
      <c r="AR5351" t="str">
        <f>VLOOKUP(M5351,spp!A:K,10,FALSE)</f>
        <v>Depredador</v>
      </c>
      <c r="AS5351" t="str">
        <f>VLOOKUP(M5351,spp!A:L,12,FALSE)</f>
        <v>LC</v>
      </c>
    </row>
    <row r="5352" spans="1:45" x14ac:dyDescent="0.3">
      <c r="A5352">
        <v>42</v>
      </c>
      <c r="B5352" s="2" t="s">
        <v>1176</v>
      </c>
      <c r="C5352" s="2" t="s">
        <v>1177</v>
      </c>
      <c r="D5352" s="2" t="s">
        <v>1436</v>
      </c>
      <c r="E5352" s="2" t="s">
        <v>1440</v>
      </c>
      <c r="F5352">
        <v>1</v>
      </c>
      <c r="G5352" s="1">
        <v>41695</v>
      </c>
      <c r="H5352" s="61">
        <v>2014</v>
      </c>
      <c r="I5352" s="5" t="s">
        <v>1433</v>
      </c>
      <c r="J5352" s="1">
        <v>41765</v>
      </c>
      <c r="K5352" s="66">
        <v>7</v>
      </c>
      <c r="L5352" t="str">
        <f t="shared" si="570"/>
        <v>Profundo</v>
      </c>
      <c r="M5352" t="s">
        <v>1042</v>
      </c>
      <c r="N5352" t="str">
        <f>VLOOKUP(M5352,[2]spp!A:B,2,FALSE)</f>
        <v>Bodianus diplotaenia</v>
      </c>
      <c r="O5352">
        <f t="shared" si="569"/>
        <v>29</v>
      </c>
      <c r="P5352">
        <v>25</v>
      </c>
      <c r="S5352">
        <v>4</v>
      </c>
      <c r="AJ5352">
        <f>VLOOKUP(M5352,spp!A:C,3,FALSE)</f>
        <v>2.01E-2</v>
      </c>
      <c r="AK5352">
        <f>VLOOKUP(M5352,spp!A:D,4,FALSE)</f>
        <v>2</v>
      </c>
      <c r="AL5352">
        <f t="shared" si="571"/>
        <v>27.763124999999999</v>
      </c>
      <c r="AM5352">
        <f t="shared" si="572"/>
        <v>0.69407812499999999</v>
      </c>
      <c r="AN5352">
        <f t="shared" si="573"/>
        <v>6.9407812499999997</v>
      </c>
      <c r="AO5352">
        <f t="shared" si="574"/>
        <v>6.9407812499999999E-3</v>
      </c>
      <c r="AP5352">
        <f t="shared" si="575"/>
        <v>0.57999999999999996</v>
      </c>
      <c r="AQ5352">
        <f>VLOOKUP(M5352,spp!A:H,8,FALSE)</f>
        <v>3.4</v>
      </c>
      <c r="AR5352" t="str">
        <f>VLOOKUP(M5352,spp!A:K,10,FALSE)</f>
        <v>Depredador</v>
      </c>
      <c r="AS5352" t="str">
        <f>VLOOKUP(M5352,spp!A:L,12,FALSE)</f>
        <v>LC</v>
      </c>
    </row>
    <row r="5353" spans="1:45" x14ac:dyDescent="0.3">
      <c r="A5353">
        <v>42</v>
      </c>
      <c r="B5353" s="2" t="s">
        <v>1176</v>
      </c>
      <c r="C5353" s="2" t="s">
        <v>1177</v>
      </c>
      <c r="D5353" s="2" t="s">
        <v>1436</v>
      </c>
      <c r="E5353" s="2" t="s">
        <v>1440</v>
      </c>
      <c r="F5353">
        <v>1</v>
      </c>
      <c r="G5353" s="1">
        <v>41695</v>
      </c>
      <c r="H5353" s="61">
        <v>2014</v>
      </c>
      <c r="I5353" s="5" t="s">
        <v>1433</v>
      </c>
      <c r="J5353" s="1">
        <v>41765</v>
      </c>
      <c r="K5353" s="66">
        <v>7</v>
      </c>
      <c r="L5353" t="str">
        <f t="shared" si="570"/>
        <v>Profundo</v>
      </c>
      <c r="M5353" t="s">
        <v>1068</v>
      </c>
      <c r="N5353" t="str">
        <f>VLOOKUP(M5353,[2]spp!A:B,2,FALSE)</f>
        <v>Myripristis berndti</v>
      </c>
      <c r="O5353">
        <f t="shared" si="569"/>
        <v>10</v>
      </c>
      <c r="T5353">
        <v>10</v>
      </c>
      <c r="AJ5353">
        <f>VLOOKUP(M5353,spp!A:C,3,FALSE)</f>
        <v>2.4E-2</v>
      </c>
      <c r="AK5353">
        <f>VLOOKUP(M5353,spp!A:D,4,FALSE)</f>
        <v>3.02</v>
      </c>
      <c r="AL5353">
        <f t="shared" si="571"/>
        <v>3999.3560332813745</v>
      </c>
      <c r="AM5353">
        <f t="shared" si="572"/>
        <v>99.983900832034365</v>
      </c>
      <c r="AN5353">
        <f t="shared" si="573"/>
        <v>999.83900832034362</v>
      </c>
      <c r="AO5353">
        <f t="shared" si="574"/>
        <v>0.99983900832034367</v>
      </c>
      <c r="AP5353">
        <f t="shared" si="575"/>
        <v>0.2</v>
      </c>
      <c r="AQ5353">
        <f>VLOOKUP(M5353,spp!A:H,8,FALSE)</f>
        <v>3.7</v>
      </c>
      <c r="AR5353" t="str">
        <f>VLOOKUP(M5353,spp!A:K,10,FALSE)</f>
        <v>Planctívoro</v>
      </c>
      <c r="AS5353" t="str">
        <f>VLOOKUP(M5353,spp!A:L,12,FALSE)</f>
        <v>NE</v>
      </c>
    </row>
    <row r="5354" spans="1:45" x14ac:dyDescent="0.3">
      <c r="A5354">
        <v>42</v>
      </c>
      <c r="B5354" s="2" t="s">
        <v>1176</v>
      </c>
      <c r="C5354" s="2" t="s">
        <v>1177</v>
      </c>
      <c r="D5354" s="2" t="s">
        <v>1436</v>
      </c>
      <c r="E5354" s="2" t="s">
        <v>1440</v>
      </c>
      <c r="F5354">
        <v>1</v>
      </c>
      <c r="G5354" s="1">
        <v>41695</v>
      </c>
      <c r="H5354" s="61">
        <v>2014</v>
      </c>
      <c r="I5354" s="5" t="s">
        <v>1433</v>
      </c>
      <c r="J5354" s="1">
        <v>41765</v>
      </c>
      <c r="K5354" s="66">
        <v>7</v>
      </c>
      <c r="L5354" t="str">
        <f t="shared" si="570"/>
        <v>Profundo</v>
      </c>
      <c r="M5354" t="s">
        <v>1071</v>
      </c>
      <c r="N5354" t="str">
        <f>VLOOKUP(M5354,[2]spp!A:B,2,FALSE)</f>
        <v>Anisotremus interruptus</v>
      </c>
      <c r="O5354">
        <f t="shared" si="569"/>
        <v>2</v>
      </c>
      <c r="T5354">
        <v>2</v>
      </c>
      <c r="AJ5354">
        <f>VLOOKUP(M5354,spp!A:C,3,FALSE)</f>
        <v>5</v>
      </c>
      <c r="AK5354">
        <f>VLOOKUP(M5354,spp!A:D,4,FALSE)</f>
        <v>2.91</v>
      </c>
      <c r="AL5354">
        <f t="shared" si="571"/>
        <v>116951.40005755051</v>
      </c>
      <c r="AM5354">
        <f t="shared" si="572"/>
        <v>2923.7850014387627</v>
      </c>
      <c r="AN5354">
        <f t="shared" si="573"/>
        <v>29237.850014387626</v>
      </c>
      <c r="AO5354">
        <f t="shared" si="574"/>
        <v>29.237850014387625</v>
      </c>
      <c r="AP5354">
        <f t="shared" si="575"/>
        <v>0.04</v>
      </c>
      <c r="AQ5354">
        <f>VLOOKUP(M5354,spp!A:H,8,FALSE)</f>
        <v>3.5</v>
      </c>
      <c r="AR5354" t="str">
        <f>VLOOKUP(M5354,spp!A:K,10,FALSE)</f>
        <v>Depredador</v>
      </c>
      <c r="AS5354" t="str">
        <f>VLOOKUP(M5354,spp!A:L,12,FALSE)</f>
        <v>LC</v>
      </c>
    </row>
    <row r="5355" spans="1:45" x14ac:dyDescent="0.3">
      <c r="A5355">
        <v>42</v>
      </c>
      <c r="B5355" s="2" t="s">
        <v>1176</v>
      </c>
      <c r="C5355" s="2" t="s">
        <v>1177</v>
      </c>
      <c r="D5355" s="2" t="s">
        <v>1436</v>
      </c>
      <c r="E5355" s="2" t="s">
        <v>1440</v>
      </c>
      <c r="F5355">
        <v>1</v>
      </c>
      <c r="G5355" s="1">
        <v>41695</v>
      </c>
      <c r="H5355" s="61">
        <v>2014</v>
      </c>
      <c r="I5355" s="5" t="s">
        <v>1433</v>
      </c>
      <c r="J5355" s="1">
        <v>41765</v>
      </c>
      <c r="K5355" s="66">
        <v>7</v>
      </c>
      <c r="L5355" t="str">
        <f t="shared" si="570"/>
        <v>Profundo</v>
      </c>
      <c r="M5355" t="s">
        <v>1029</v>
      </c>
      <c r="N5355" t="str">
        <f>VLOOKUP(M5355,[2]spp!A:B,2,FALSE)</f>
        <v>Cirrhitus rivulatus</v>
      </c>
      <c r="O5355">
        <f t="shared" si="569"/>
        <v>1</v>
      </c>
      <c r="T5355">
        <v>1</v>
      </c>
      <c r="AJ5355">
        <f>VLOOKUP(M5355,spp!A:C,3,FALSE)</f>
        <v>2.76E-2</v>
      </c>
      <c r="AK5355">
        <f>VLOOKUP(M5355,spp!A:D,4,FALSE)</f>
        <v>3</v>
      </c>
      <c r="AL5355">
        <f t="shared" si="571"/>
        <v>431.25</v>
      </c>
      <c r="AM5355">
        <f t="shared" si="572"/>
        <v>10.78125</v>
      </c>
      <c r="AN5355">
        <f t="shared" si="573"/>
        <v>107.8125</v>
      </c>
      <c r="AO5355">
        <f t="shared" si="574"/>
        <v>0.10781250000000001</v>
      </c>
      <c r="AP5355">
        <f t="shared" si="575"/>
        <v>0.02</v>
      </c>
      <c r="AQ5355">
        <f>VLOOKUP(M5355,spp!A:H,8,FALSE)</f>
        <v>4</v>
      </c>
      <c r="AR5355" t="str">
        <f>VLOOKUP(M5355,spp!A:K,10,FALSE)</f>
        <v>Depredador Tope</v>
      </c>
      <c r="AS5355" t="str">
        <f>VLOOKUP(M5355,spp!A:L,12,FALSE)</f>
        <v>LC</v>
      </c>
    </row>
    <row r="5356" spans="1:45" x14ac:dyDescent="0.3">
      <c r="A5356">
        <v>42</v>
      </c>
      <c r="B5356" s="2" t="s">
        <v>1176</v>
      </c>
      <c r="C5356" s="2" t="s">
        <v>1177</v>
      </c>
      <c r="D5356" s="2" t="s">
        <v>1436</v>
      </c>
      <c r="E5356" s="2" t="s">
        <v>1440</v>
      </c>
      <c r="F5356">
        <v>1</v>
      </c>
      <c r="G5356" s="1">
        <v>41695</v>
      </c>
      <c r="H5356" s="61">
        <v>2014</v>
      </c>
      <c r="I5356" s="5" t="s">
        <v>1433</v>
      </c>
      <c r="J5356" s="1">
        <v>41765</v>
      </c>
      <c r="K5356" s="66">
        <v>7</v>
      </c>
      <c r="L5356" t="str">
        <f t="shared" si="570"/>
        <v>Profundo</v>
      </c>
      <c r="M5356" t="s">
        <v>1047</v>
      </c>
      <c r="N5356" t="str">
        <f>VLOOKUP(M5356,[2]spp!A:B,2,FALSE)</f>
        <v>Scarus rubroviolaceus</v>
      </c>
      <c r="O5356">
        <f t="shared" si="569"/>
        <v>2</v>
      </c>
      <c r="U5356">
        <v>2</v>
      </c>
      <c r="AJ5356">
        <f>VLOOKUP(M5356,spp!A:C,3,FALSE)</f>
        <v>1</v>
      </c>
      <c r="AK5356">
        <f>VLOOKUP(M5356,spp!A:D,4,FALSE)</f>
        <v>3.109</v>
      </c>
      <c r="AL5356">
        <f t="shared" si="571"/>
        <v>126339.03214806969</v>
      </c>
      <c r="AM5356">
        <f t="shared" si="572"/>
        <v>3158.4758037017423</v>
      </c>
      <c r="AN5356">
        <f t="shared" si="573"/>
        <v>31584.758037017422</v>
      </c>
      <c r="AO5356">
        <f t="shared" si="574"/>
        <v>31.584758037017423</v>
      </c>
      <c r="AP5356">
        <f t="shared" si="575"/>
        <v>0.04</v>
      </c>
      <c r="AQ5356">
        <f>VLOOKUP(M5356,spp!A:H,8,FALSE)</f>
        <v>2</v>
      </c>
      <c r="AR5356" t="str">
        <f>VLOOKUP(M5356,spp!A:K,10,FALSE)</f>
        <v>Herbívoro</v>
      </c>
      <c r="AS5356" t="str">
        <f>VLOOKUP(M5356,spp!A:L,12,FALSE)</f>
        <v>LC</v>
      </c>
    </row>
    <row r="5357" spans="1:45" x14ac:dyDescent="0.3">
      <c r="A5357">
        <v>42</v>
      </c>
      <c r="B5357" s="2" t="s">
        <v>1176</v>
      </c>
      <c r="C5357" s="2" t="s">
        <v>1177</v>
      </c>
      <c r="D5357" s="2" t="s">
        <v>1436</v>
      </c>
      <c r="E5357" s="2" t="s">
        <v>1440</v>
      </c>
      <c r="F5357">
        <v>2</v>
      </c>
      <c r="G5357" s="1">
        <v>41695</v>
      </c>
      <c r="H5357" s="61">
        <v>2014</v>
      </c>
      <c r="I5357" s="5" t="s">
        <v>1433</v>
      </c>
      <c r="J5357" s="1">
        <v>41765</v>
      </c>
      <c r="K5357" s="66">
        <v>7</v>
      </c>
      <c r="L5357" t="str">
        <f t="shared" si="570"/>
        <v>Profundo</v>
      </c>
      <c r="M5357" t="s">
        <v>1042</v>
      </c>
      <c r="N5357" t="str">
        <f>VLOOKUP(M5357,[2]spp!A:B,2,FALSE)</f>
        <v>Bodianus diplotaenia</v>
      </c>
      <c r="O5357">
        <f t="shared" si="569"/>
        <v>50</v>
      </c>
      <c r="P5357">
        <v>50</v>
      </c>
      <c r="AJ5357">
        <f>VLOOKUP(M5357,spp!A:C,3,FALSE)</f>
        <v>2.01E-2</v>
      </c>
      <c r="AK5357">
        <f>VLOOKUP(M5357,spp!A:D,4,FALSE)</f>
        <v>2</v>
      </c>
      <c r="AL5357">
        <f t="shared" si="571"/>
        <v>6.2812499999999991</v>
      </c>
      <c r="AM5357">
        <f t="shared" si="572"/>
        <v>0.15703124999999998</v>
      </c>
      <c r="AN5357">
        <f t="shared" si="573"/>
        <v>1.5703124999999998</v>
      </c>
      <c r="AO5357">
        <f t="shared" si="574"/>
        <v>1.5703124999999999E-3</v>
      </c>
      <c r="AP5357">
        <f t="shared" si="575"/>
        <v>1</v>
      </c>
      <c r="AQ5357">
        <f>VLOOKUP(M5357,spp!A:H,8,FALSE)</f>
        <v>3.4</v>
      </c>
      <c r="AR5357" t="str">
        <f>VLOOKUP(M5357,spp!A:K,10,FALSE)</f>
        <v>Depredador</v>
      </c>
      <c r="AS5357" t="str">
        <f>VLOOKUP(M5357,spp!A:L,12,FALSE)</f>
        <v>LC</v>
      </c>
    </row>
    <row r="5358" spans="1:45" x14ac:dyDescent="0.3">
      <c r="A5358">
        <v>42</v>
      </c>
      <c r="B5358" s="2" t="s">
        <v>1176</v>
      </c>
      <c r="C5358" s="2" t="s">
        <v>1177</v>
      </c>
      <c r="D5358" s="2" t="s">
        <v>1436</v>
      </c>
      <c r="E5358" s="2" t="s">
        <v>1440</v>
      </c>
      <c r="F5358">
        <v>2</v>
      </c>
      <c r="G5358" s="1">
        <v>41695</v>
      </c>
      <c r="H5358" s="61">
        <v>2014</v>
      </c>
      <c r="I5358" s="5" t="s">
        <v>1433</v>
      </c>
      <c r="J5358" s="1">
        <v>41765</v>
      </c>
      <c r="K5358" s="66">
        <v>7</v>
      </c>
      <c r="L5358" t="str">
        <f t="shared" si="570"/>
        <v>Profundo</v>
      </c>
      <c r="M5358" t="s">
        <v>1038</v>
      </c>
      <c r="N5358" t="str">
        <f>VLOOKUP(M5358,[2]spp!A:B,2,FALSE)</f>
        <v>Holacanthus passer</v>
      </c>
      <c r="O5358">
        <f t="shared" si="569"/>
        <v>3</v>
      </c>
      <c r="T5358">
        <v>3</v>
      </c>
      <c r="AJ5358">
        <f>VLOOKUP(M5358,spp!A:C,3,FALSE)</f>
        <v>2</v>
      </c>
      <c r="AK5358">
        <f>VLOOKUP(M5358,spp!A:D,4,FALSE)</f>
        <v>3</v>
      </c>
      <c r="AL5358">
        <f t="shared" si="571"/>
        <v>93750</v>
      </c>
      <c r="AM5358">
        <f t="shared" si="572"/>
        <v>2343.75</v>
      </c>
      <c r="AN5358">
        <f t="shared" si="573"/>
        <v>23437.5</v>
      </c>
      <c r="AO5358">
        <f t="shared" si="574"/>
        <v>23.4375</v>
      </c>
      <c r="AP5358">
        <f t="shared" si="575"/>
        <v>0.06</v>
      </c>
      <c r="AQ5358">
        <f>VLOOKUP(M5358,spp!A:H,8,FALSE)</f>
        <v>2.6</v>
      </c>
      <c r="AR5358" t="str">
        <f>VLOOKUP(M5358,spp!A:K,10,FALSE)</f>
        <v>Herbívoro</v>
      </c>
      <c r="AS5358" t="str">
        <f>VLOOKUP(M5358,spp!A:L,12,FALSE)</f>
        <v>LC</v>
      </c>
    </row>
    <row r="5359" spans="1:45" x14ac:dyDescent="0.3">
      <c r="A5359">
        <v>42</v>
      </c>
      <c r="B5359" s="2" t="s">
        <v>1176</v>
      </c>
      <c r="C5359" s="2" t="s">
        <v>1177</v>
      </c>
      <c r="D5359" s="2" t="s">
        <v>1436</v>
      </c>
      <c r="E5359" s="2" t="s">
        <v>1440</v>
      </c>
      <c r="F5359">
        <v>2</v>
      </c>
      <c r="G5359" s="1">
        <v>41695</v>
      </c>
      <c r="H5359" s="61">
        <v>2014</v>
      </c>
      <c r="I5359" s="5" t="s">
        <v>1433</v>
      </c>
      <c r="J5359" s="1">
        <v>41765</v>
      </c>
      <c r="K5359" s="66">
        <v>7</v>
      </c>
      <c r="L5359" t="str">
        <f t="shared" si="570"/>
        <v>Profundo</v>
      </c>
      <c r="M5359" t="s">
        <v>1196</v>
      </c>
      <c r="N5359" t="str">
        <f>VLOOKUP(M5359,[2]spp!A:B,2,FALSE)</f>
        <v>Melichthys vidua</v>
      </c>
      <c r="O5359">
        <f t="shared" si="569"/>
        <v>1</v>
      </c>
      <c r="T5359">
        <v>1</v>
      </c>
      <c r="AJ5359">
        <f>VLOOKUP(M5359,spp!A:C,3,FALSE)</f>
        <v>2.69E-2</v>
      </c>
      <c r="AK5359">
        <f>VLOOKUP(M5359,spp!A:D,4,FALSE)</f>
        <v>3.07</v>
      </c>
      <c r="AL5359">
        <f t="shared" si="571"/>
        <v>526.5360445797844</v>
      </c>
      <c r="AM5359">
        <f t="shared" si="572"/>
        <v>13.16340111449461</v>
      </c>
      <c r="AN5359">
        <f t="shared" si="573"/>
        <v>131.6340111449461</v>
      </c>
      <c r="AO5359">
        <f t="shared" si="574"/>
        <v>0.13163401114494611</v>
      </c>
      <c r="AP5359">
        <f t="shared" si="575"/>
        <v>0.02</v>
      </c>
      <c r="AQ5359">
        <f>VLOOKUP(M5359,spp!A:H,8,FALSE)</f>
        <v>3.4</v>
      </c>
      <c r="AR5359" t="str">
        <f>VLOOKUP(M5359,spp!A:K,10,FALSE)</f>
        <v>Depredador</v>
      </c>
      <c r="AS5359" t="str">
        <f>VLOOKUP(M5359,spp!A:L,12,FALSE)</f>
        <v>NE</v>
      </c>
    </row>
    <row r="5360" spans="1:45" x14ac:dyDescent="0.3">
      <c r="A5360">
        <v>42</v>
      </c>
      <c r="B5360" s="2" t="s">
        <v>1176</v>
      </c>
      <c r="C5360" s="2" t="s">
        <v>1177</v>
      </c>
      <c r="D5360" s="2" t="s">
        <v>1436</v>
      </c>
      <c r="E5360" s="2" t="s">
        <v>1440</v>
      </c>
      <c r="F5360">
        <v>2</v>
      </c>
      <c r="G5360" s="1">
        <v>41695</v>
      </c>
      <c r="H5360" s="61">
        <v>2014</v>
      </c>
      <c r="I5360" s="5" t="s">
        <v>1433</v>
      </c>
      <c r="J5360" s="1">
        <v>41765</v>
      </c>
      <c r="K5360" s="66">
        <v>7</v>
      </c>
      <c r="L5360" t="str">
        <f t="shared" si="570"/>
        <v>Profundo</v>
      </c>
      <c r="M5360" t="s">
        <v>1028</v>
      </c>
      <c r="N5360" t="str">
        <f>VLOOKUP(M5360,[2]spp!A:B,2,FALSE)</f>
        <v>Thalassoma lucasanum</v>
      </c>
      <c r="O5360">
        <f t="shared" si="569"/>
        <v>50</v>
      </c>
      <c r="P5360">
        <v>50</v>
      </c>
      <c r="AJ5360">
        <f>VLOOKUP(M5360,spp!A:C,3,FALSE)</f>
        <v>1.261E-2</v>
      </c>
      <c r="AK5360">
        <f>VLOOKUP(M5360,spp!A:D,4,FALSE)</f>
        <v>2</v>
      </c>
      <c r="AL5360">
        <f t="shared" si="571"/>
        <v>3.9406249999999998</v>
      </c>
      <c r="AM5360">
        <f t="shared" si="572"/>
        <v>9.8515624999999996E-2</v>
      </c>
      <c r="AN5360">
        <f t="shared" si="573"/>
        <v>0.98515624999999996</v>
      </c>
      <c r="AO5360">
        <f t="shared" si="574"/>
        <v>9.8515624999999992E-4</v>
      </c>
      <c r="AP5360">
        <f t="shared" si="575"/>
        <v>1</v>
      </c>
      <c r="AQ5360">
        <f>VLOOKUP(M5360,spp!A:H,8,FALSE)</f>
        <v>3.5</v>
      </c>
      <c r="AR5360" t="str">
        <f>VLOOKUP(M5360,spp!A:K,10,FALSE)</f>
        <v>Depredador</v>
      </c>
      <c r="AS5360" t="str">
        <f>VLOOKUP(M5360,spp!A:L,12,FALSE)</f>
        <v>LC</v>
      </c>
    </row>
    <row r="5361" spans="1:45" x14ac:dyDescent="0.3">
      <c r="A5361">
        <v>42</v>
      </c>
      <c r="B5361" s="2" t="s">
        <v>1176</v>
      </c>
      <c r="C5361" s="2" t="s">
        <v>1177</v>
      </c>
      <c r="D5361" s="2" t="s">
        <v>1436</v>
      </c>
      <c r="E5361" s="2" t="s">
        <v>1440</v>
      </c>
      <c r="F5361">
        <v>2</v>
      </c>
      <c r="G5361" s="1">
        <v>41695</v>
      </c>
      <c r="H5361" s="61">
        <v>2014</v>
      </c>
      <c r="I5361" s="5" t="s">
        <v>1433</v>
      </c>
      <c r="J5361" s="1">
        <v>41765</v>
      </c>
      <c r="K5361" s="66">
        <v>7</v>
      </c>
      <c r="L5361" t="str">
        <f t="shared" si="570"/>
        <v>Profundo</v>
      </c>
      <c r="M5361" t="s">
        <v>1034</v>
      </c>
      <c r="N5361" t="str">
        <f>VLOOKUP(M5361,[2]spp!A:B,2,FALSE)</f>
        <v>Acanthurus nigricans</v>
      </c>
      <c r="O5361">
        <f t="shared" si="569"/>
        <v>5</v>
      </c>
      <c r="T5361">
        <v>5</v>
      </c>
      <c r="AJ5361">
        <f>VLOOKUP(M5361,spp!A:C,3,FALSE)</f>
        <v>6</v>
      </c>
      <c r="AK5361">
        <f>VLOOKUP(M5361,spp!A:D,4,FALSE)</f>
        <v>2.669</v>
      </c>
      <c r="AL5361">
        <f t="shared" si="571"/>
        <v>161518.82175606157</v>
      </c>
      <c r="AM5361">
        <f t="shared" si="572"/>
        <v>4037.9705439015393</v>
      </c>
      <c r="AN5361">
        <f t="shared" si="573"/>
        <v>40379.705439015393</v>
      </c>
      <c r="AO5361">
        <f t="shared" si="574"/>
        <v>40.379705439015396</v>
      </c>
      <c r="AP5361">
        <f t="shared" si="575"/>
        <v>0.1</v>
      </c>
      <c r="AQ5361">
        <f>VLOOKUP(M5361,spp!A:H,8,FALSE)</f>
        <v>2</v>
      </c>
      <c r="AR5361" t="str">
        <f>VLOOKUP(M5361,spp!A:K,10,FALSE)</f>
        <v>Herbívoro</v>
      </c>
      <c r="AS5361" t="str">
        <f>VLOOKUP(M5361,spp!A:L,12,FALSE)</f>
        <v>LC</v>
      </c>
    </row>
    <row r="5362" spans="1:45" x14ac:dyDescent="0.3">
      <c r="A5362">
        <v>42</v>
      </c>
      <c r="B5362" s="2" t="s">
        <v>1176</v>
      </c>
      <c r="C5362" s="2" t="s">
        <v>1177</v>
      </c>
      <c r="D5362" s="2" t="s">
        <v>1436</v>
      </c>
      <c r="E5362" s="2" t="s">
        <v>1440</v>
      </c>
      <c r="F5362">
        <v>2</v>
      </c>
      <c r="G5362" s="1">
        <v>41695</v>
      </c>
      <c r="H5362" s="61">
        <v>2014</v>
      </c>
      <c r="I5362" s="5" t="s">
        <v>1433</v>
      </c>
      <c r="J5362" s="1">
        <v>41765</v>
      </c>
      <c r="K5362" s="66">
        <v>7</v>
      </c>
      <c r="L5362" t="str">
        <f t="shared" si="570"/>
        <v>Profundo</v>
      </c>
      <c r="M5362" t="s">
        <v>1195</v>
      </c>
      <c r="N5362" t="str">
        <f>VLOOKUP(M5362,[2]spp!A:B,2,FALSE)</f>
        <v>Melichthys niger</v>
      </c>
      <c r="O5362">
        <f t="shared" si="569"/>
        <v>10</v>
      </c>
      <c r="T5362">
        <v>10</v>
      </c>
      <c r="AJ5362">
        <f>VLOOKUP(M5362,spp!A:C,3,FALSE)</f>
        <v>5</v>
      </c>
      <c r="AK5362">
        <f>VLOOKUP(M5362,spp!A:D,4,FALSE)</f>
        <v>3</v>
      </c>
      <c r="AL5362">
        <f t="shared" si="571"/>
        <v>781250</v>
      </c>
      <c r="AM5362">
        <f t="shared" si="572"/>
        <v>19531.25</v>
      </c>
      <c r="AN5362">
        <f t="shared" si="573"/>
        <v>195312.5</v>
      </c>
      <c r="AO5362">
        <f t="shared" si="574"/>
        <v>195.3125</v>
      </c>
      <c r="AP5362">
        <f t="shared" si="575"/>
        <v>0.2</v>
      </c>
      <c r="AQ5362">
        <f>VLOOKUP(M5362,spp!A:H,8,FALSE)</f>
        <v>2.4</v>
      </c>
      <c r="AR5362" t="str">
        <f>VLOOKUP(M5362,spp!A:K,10,FALSE)</f>
        <v>Herbívoro</v>
      </c>
      <c r="AS5362" t="str">
        <f>VLOOKUP(M5362,spp!A:L,12,FALSE)</f>
        <v>NE</v>
      </c>
    </row>
    <row r="5363" spans="1:45" x14ac:dyDescent="0.3">
      <c r="A5363">
        <v>42</v>
      </c>
      <c r="B5363" s="2" t="s">
        <v>1176</v>
      </c>
      <c r="C5363" s="2" t="s">
        <v>1177</v>
      </c>
      <c r="D5363" s="2" t="s">
        <v>1436</v>
      </c>
      <c r="E5363" s="2" t="s">
        <v>1440</v>
      </c>
      <c r="F5363">
        <v>2</v>
      </c>
      <c r="G5363" s="1">
        <v>41695</v>
      </c>
      <c r="H5363" s="61">
        <v>2014</v>
      </c>
      <c r="I5363" s="5" t="s">
        <v>1433</v>
      </c>
      <c r="J5363" s="1">
        <v>41765</v>
      </c>
      <c r="K5363" s="66">
        <v>7</v>
      </c>
      <c r="L5363" t="str">
        <f t="shared" si="570"/>
        <v>Profundo</v>
      </c>
      <c r="M5363" t="s">
        <v>1145</v>
      </c>
      <c r="N5363" t="str">
        <f>VLOOKUP(M5363,[2]spp!A:B,2,FALSE)</f>
        <v>Ctenochaetus marginatus</v>
      </c>
      <c r="O5363">
        <f t="shared" si="569"/>
        <v>5</v>
      </c>
      <c r="T5363">
        <v>5</v>
      </c>
      <c r="AJ5363">
        <f>VLOOKUP(M5363,spp!A:C,3,FALSE)</f>
        <v>0.297619048</v>
      </c>
      <c r="AK5363">
        <f>VLOOKUP(M5363,spp!A:D,4,FALSE)</f>
        <v>3</v>
      </c>
      <c r="AL5363">
        <f t="shared" si="571"/>
        <v>23251.488125</v>
      </c>
      <c r="AM5363">
        <f t="shared" si="572"/>
        <v>581.28720312500002</v>
      </c>
      <c r="AN5363">
        <f t="shared" si="573"/>
        <v>5812.87203125</v>
      </c>
      <c r="AO5363">
        <f t="shared" si="574"/>
        <v>5.8128720312500004</v>
      </c>
      <c r="AP5363">
        <f t="shared" si="575"/>
        <v>0.1</v>
      </c>
      <c r="AQ5363">
        <f>VLOOKUP(M5363,spp!A:H,8,FALSE)</f>
        <v>2</v>
      </c>
      <c r="AR5363" t="str">
        <f>VLOOKUP(M5363,spp!A:K,10,FALSE)</f>
        <v>Herbívoro</v>
      </c>
      <c r="AS5363" t="str">
        <f>VLOOKUP(M5363,spp!A:L,12,FALSE)</f>
        <v>LC</v>
      </c>
    </row>
    <row r="5364" spans="1:45" x14ac:dyDescent="0.3">
      <c r="A5364">
        <v>42</v>
      </c>
      <c r="B5364" s="2" t="s">
        <v>1176</v>
      </c>
      <c r="C5364" s="2" t="s">
        <v>1177</v>
      </c>
      <c r="D5364" s="2" t="s">
        <v>1436</v>
      </c>
      <c r="E5364" s="2" t="s">
        <v>1440</v>
      </c>
      <c r="F5364">
        <v>2</v>
      </c>
      <c r="G5364" s="1">
        <v>41695</v>
      </c>
      <c r="H5364" s="61">
        <v>2014</v>
      </c>
      <c r="I5364" s="5" t="s">
        <v>1433</v>
      </c>
      <c r="J5364" s="1">
        <v>41765</v>
      </c>
      <c r="K5364" s="66">
        <v>7</v>
      </c>
      <c r="L5364" t="str">
        <f t="shared" si="570"/>
        <v>Profundo</v>
      </c>
      <c r="M5364" t="s">
        <v>1021</v>
      </c>
      <c r="N5364" t="str">
        <f>VLOOKUP(M5364,[2]spp!A:B,2,FALSE)</f>
        <v>Johnrandallia nigrirostris</v>
      </c>
      <c r="O5364">
        <f t="shared" si="569"/>
        <v>2</v>
      </c>
      <c r="R5364">
        <v>2</v>
      </c>
      <c r="AJ5364">
        <f>VLOOKUP(M5364,spp!A:C,3,FALSE)</f>
        <v>2</v>
      </c>
      <c r="AK5364">
        <f>VLOOKUP(M5364,spp!A:D,4,FALSE)</f>
        <v>3</v>
      </c>
      <c r="AL5364">
        <f t="shared" si="571"/>
        <v>7812.5</v>
      </c>
      <c r="AM5364">
        <f t="shared" si="572"/>
        <v>195.3125</v>
      </c>
      <c r="AN5364">
        <f t="shared" si="573"/>
        <v>1953.125</v>
      </c>
      <c r="AO5364">
        <f t="shared" si="574"/>
        <v>1.953125</v>
      </c>
      <c r="AP5364">
        <f t="shared" si="575"/>
        <v>0.04</v>
      </c>
      <c r="AQ5364">
        <f>VLOOKUP(M5364,spp!A:H,8,FALSE)</f>
        <v>3</v>
      </c>
      <c r="AR5364" t="str">
        <f>VLOOKUP(M5364,spp!A:K,10,FALSE)</f>
        <v>Depredador</v>
      </c>
      <c r="AS5364" t="str">
        <f>VLOOKUP(M5364,spp!A:L,12,FALSE)</f>
        <v>LC</v>
      </c>
    </row>
    <row r="5365" spans="1:45" x14ac:dyDescent="0.3">
      <c r="A5365">
        <v>42</v>
      </c>
      <c r="B5365" s="2" t="s">
        <v>1176</v>
      </c>
      <c r="C5365" s="2" t="s">
        <v>1177</v>
      </c>
      <c r="D5365" s="2" t="s">
        <v>1436</v>
      </c>
      <c r="E5365" s="2" t="s">
        <v>1440</v>
      </c>
      <c r="F5365">
        <v>2</v>
      </c>
      <c r="G5365" s="1">
        <v>41695</v>
      </c>
      <c r="H5365" s="61">
        <v>2014</v>
      </c>
      <c r="I5365" s="5" t="s">
        <v>1433</v>
      </c>
      <c r="J5365" s="1">
        <v>41765</v>
      </c>
      <c r="K5365" s="66">
        <v>7</v>
      </c>
      <c r="L5365" t="str">
        <f t="shared" si="570"/>
        <v>Profundo</v>
      </c>
      <c r="M5365" t="s">
        <v>1046</v>
      </c>
      <c r="N5365" t="str">
        <f>VLOOKUP(M5365,[2]spp!A:B,2,FALSE)</f>
        <v>Arothron meleagris</v>
      </c>
      <c r="O5365">
        <f t="shared" si="569"/>
        <v>1</v>
      </c>
      <c r="T5365">
        <v>1</v>
      </c>
      <c r="AJ5365">
        <f>VLOOKUP(M5365,spp!A:C,3,FALSE)</f>
        <v>3</v>
      </c>
      <c r="AK5365">
        <f>VLOOKUP(M5365,spp!A:D,4,FALSE)</f>
        <v>2</v>
      </c>
      <c r="AL5365">
        <f t="shared" si="571"/>
        <v>1875</v>
      </c>
      <c r="AM5365">
        <f t="shared" si="572"/>
        <v>46.875</v>
      </c>
      <c r="AN5365">
        <f t="shared" si="573"/>
        <v>468.75</v>
      </c>
      <c r="AO5365">
        <f t="shared" si="574"/>
        <v>0.46875</v>
      </c>
      <c r="AP5365">
        <f t="shared" si="575"/>
        <v>0.02</v>
      </c>
      <c r="AQ5365">
        <f>VLOOKUP(M5365,spp!A:H,8,FALSE)</f>
        <v>3.4</v>
      </c>
      <c r="AR5365" t="str">
        <f>VLOOKUP(M5365,spp!A:K,10,FALSE)</f>
        <v>Depredador</v>
      </c>
      <c r="AS5365" t="str">
        <f>VLOOKUP(M5365,spp!A:L,12,FALSE)</f>
        <v>NE</v>
      </c>
    </row>
    <row r="5366" spans="1:45" x14ac:dyDescent="0.3">
      <c r="A5366">
        <v>42</v>
      </c>
      <c r="B5366" s="2" t="s">
        <v>1176</v>
      </c>
      <c r="C5366" s="2" t="s">
        <v>1177</v>
      </c>
      <c r="D5366" s="2" t="s">
        <v>1436</v>
      </c>
      <c r="E5366" s="2" t="s">
        <v>1440</v>
      </c>
      <c r="F5366">
        <v>2</v>
      </c>
      <c r="G5366" s="1">
        <v>41695</v>
      </c>
      <c r="H5366" s="61">
        <v>2014</v>
      </c>
      <c r="I5366" s="5" t="s">
        <v>1433</v>
      </c>
      <c r="J5366" s="1">
        <v>41765</v>
      </c>
      <c r="K5366" s="66">
        <v>7</v>
      </c>
      <c r="L5366" t="str">
        <f t="shared" si="570"/>
        <v>Profundo</v>
      </c>
      <c r="M5366" t="s">
        <v>1194</v>
      </c>
      <c r="N5366" t="str">
        <f>VLOOKUP(M5366,[2]spp!A:B,2,FALSE)</f>
        <v>Stegastes arcifrons</v>
      </c>
      <c r="O5366">
        <f t="shared" si="569"/>
        <v>20</v>
      </c>
      <c r="Q5366">
        <v>20</v>
      </c>
      <c r="AJ5366">
        <f>VLOOKUP(M5366,spp!A:C,3,FALSE)</f>
        <v>3.49E-2</v>
      </c>
      <c r="AK5366">
        <f>VLOOKUP(M5366,spp!A:D,4,FALSE)</f>
        <v>2</v>
      </c>
      <c r="AL5366">
        <f t="shared" si="571"/>
        <v>39.262500000000003</v>
      </c>
      <c r="AM5366">
        <f t="shared" si="572"/>
        <v>0.98156250000000012</v>
      </c>
      <c r="AN5366">
        <f t="shared" si="573"/>
        <v>9.8156250000000007</v>
      </c>
      <c r="AO5366">
        <f t="shared" si="574"/>
        <v>9.8156250000000014E-3</v>
      </c>
      <c r="AP5366">
        <f t="shared" si="575"/>
        <v>0.4</v>
      </c>
      <c r="AQ5366">
        <f>VLOOKUP(M5366,spp!A:H,8,FALSE)</f>
        <v>2.97</v>
      </c>
      <c r="AR5366" t="str">
        <f>VLOOKUP(M5366,spp!A:K,10,FALSE)</f>
        <v>Herbívoro</v>
      </c>
      <c r="AS5366" t="str">
        <f>VLOOKUP(M5366,spp!A:L,12,FALSE)</f>
        <v>LC</v>
      </c>
    </row>
    <row r="5367" spans="1:45" x14ac:dyDescent="0.3">
      <c r="A5367">
        <v>42</v>
      </c>
      <c r="B5367" s="2" t="s">
        <v>1176</v>
      </c>
      <c r="C5367" s="2" t="s">
        <v>1177</v>
      </c>
      <c r="D5367" s="2" t="s">
        <v>1436</v>
      </c>
      <c r="E5367" s="2" t="s">
        <v>1440</v>
      </c>
      <c r="F5367">
        <v>2</v>
      </c>
      <c r="G5367" s="1">
        <v>41695</v>
      </c>
      <c r="H5367" s="61">
        <v>2014</v>
      </c>
      <c r="I5367" s="5" t="s">
        <v>1433</v>
      </c>
      <c r="J5367" s="1">
        <v>41765</v>
      </c>
      <c r="K5367" s="66">
        <v>7</v>
      </c>
      <c r="L5367" t="str">
        <f t="shared" si="570"/>
        <v>Profundo</v>
      </c>
      <c r="M5367" t="s">
        <v>1026</v>
      </c>
      <c r="N5367" t="str">
        <f>VLOOKUP(M5367,[2]spp!A:B,2,FALSE)</f>
        <v>Microspathodon dorsalis</v>
      </c>
      <c r="O5367">
        <f t="shared" si="569"/>
        <v>5</v>
      </c>
      <c r="R5367">
        <v>2</v>
      </c>
      <c r="T5367">
        <v>3</v>
      </c>
      <c r="AJ5367">
        <f>VLOOKUP(M5367,spp!A:C,3,FALSE)</f>
        <v>2</v>
      </c>
      <c r="AK5367">
        <f>VLOOKUP(M5367,spp!A:D,4,FALSE)</f>
        <v>3</v>
      </c>
      <c r="AL5367">
        <f t="shared" si="571"/>
        <v>101562.5</v>
      </c>
      <c r="AM5367">
        <f t="shared" si="572"/>
        <v>2539.0625</v>
      </c>
      <c r="AN5367">
        <f t="shared" si="573"/>
        <v>25390.625</v>
      </c>
      <c r="AO5367">
        <f t="shared" si="574"/>
        <v>25.390625</v>
      </c>
      <c r="AP5367">
        <f t="shared" si="575"/>
        <v>0.1</v>
      </c>
      <c r="AQ5367">
        <f>VLOOKUP(M5367,spp!A:H,8,FALSE)</f>
        <v>2.1</v>
      </c>
      <c r="AR5367" t="str">
        <f>VLOOKUP(M5367,spp!A:K,10,FALSE)</f>
        <v>Herbívoro</v>
      </c>
      <c r="AS5367" t="str">
        <f>VLOOKUP(M5367,spp!A:L,12,FALSE)</f>
        <v>LC</v>
      </c>
    </row>
    <row r="5368" spans="1:45" x14ac:dyDescent="0.3">
      <c r="A5368">
        <v>42</v>
      </c>
      <c r="B5368" s="2" t="s">
        <v>1176</v>
      </c>
      <c r="C5368" s="2" t="s">
        <v>1177</v>
      </c>
      <c r="D5368" s="2" t="s">
        <v>1436</v>
      </c>
      <c r="E5368" s="2" t="s">
        <v>1440</v>
      </c>
      <c r="F5368">
        <v>2</v>
      </c>
      <c r="G5368" s="1">
        <v>41695</v>
      </c>
      <c r="H5368" s="61">
        <v>2014</v>
      </c>
      <c r="I5368" s="5" t="s">
        <v>1433</v>
      </c>
      <c r="J5368" s="1">
        <v>41765</v>
      </c>
      <c r="K5368" s="66">
        <v>7</v>
      </c>
      <c r="L5368" t="str">
        <f t="shared" si="570"/>
        <v>Profundo</v>
      </c>
      <c r="M5368" t="s">
        <v>1079</v>
      </c>
      <c r="N5368" t="str">
        <f>VLOOKUP(M5368,[2]spp!A:B,2,FALSE)</f>
        <v>Cirrhitichthys oxycephalus</v>
      </c>
      <c r="O5368">
        <f t="shared" si="569"/>
        <v>4</v>
      </c>
      <c r="P5368">
        <v>4</v>
      </c>
      <c r="AJ5368">
        <f>VLOOKUP(M5368,spp!A:C,3,FALSE)</f>
        <v>3.32E-2</v>
      </c>
      <c r="AK5368">
        <f>VLOOKUP(M5368,spp!A:D,4,FALSE)</f>
        <v>3</v>
      </c>
      <c r="AL5368">
        <f t="shared" si="571"/>
        <v>2.0750000000000002</v>
      </c>
      <c r="AM5368">
        <f t="shared" si="572"/>
        <v>5.1875000000000004E-2</v>
      </c>
      <c r="AN5368">
        <f t="shared" si="573"/>
        <v>0.51875000000000004</v>
      </c>
      <c r="AO5368">
        <f t="shared" si="574"/>
        <v>5.1875000000000001E-4</v>
      </c>
      <c r="AP5368">
        <f t="shared" si="575"/>
        <v>0.08</v>
      </c>
      <c r="AQ5368">
        <f>VLOOKUP(M5368,spp!A:H,8,FALSE)</f>
        <v>3.9</v>
      </c>
      <c r="AR5368" t="str">
        <f>VLOOKUP(M5368,spp!A:K,10,FALSE)</f>
        <v>Depredador</v>
      </c>
      <c r="AS5368" t="str">
        <f>VLOOKUP(M5368,spp!A:L,12,FALSE)</f>
        <v>NE</v>
      </c>
    </row>
    <row r="5369" spans="1:45" x14ac:dyDescent="0.3">
      <c r="A5369">
        <v>42</v>
      </c>
      <c r="B5369" s="2" t="s">
        <v>1176</v>
      </c>
      <c r="C5369" s="2" t="s">
        <v>1177</v>
      </c>
      <c r="D5369" s="2" t="s">
        <v>1436</v>
      </c>
      <c r="E5369" s="2" t="s">
        <v>1440</v>
      </c>
      <c r="F5369">
        <v>2</v>
      </c>
      <c r="G5369" s="1">
        <v>41695</v>
      </c>
      <c r="H5369" s="61">
        <v>2014</v>
      </c>
      <c r="I5369" s="5" t="s">
        <v>1433</v>
      </c>
      <c r="J5369" s="1">
        <v>41765</v>
      </c>
      <c r="K5369" s="66">
        <v>7</v>
      </c>
      <c r="L5369" t="str">
        <f t="shared" si="570"/>
        <v>Profundo</v>
      </c>
      <c r="M5369" t="s">
        <v>1062</v>
      </c>
      <c r="N5369" t="str">
        <f>VLOOKUP(M5369,[2]spp!A:B,2,FALSE)</f>
        <v>Paranthias colonus</v>
      </c>
      <c r="O5369">
        <f t="shared" si="569"/>
        <v>30</v>
      </c>
      <c r="S5369">
        <v>30</v>
      </c>
      <c r="AJ5369">
        <f>VLOOKUP(M5369,spp!A:C,3,FALSE)</f>
        <v>1.485E-2</v>
      </c>
      <c r="AK5369">
        <f>VLOOKUP(M5369,spp!A:D,4,FALSE)</f>
        <v>2</v>
      </c>
      <c r="AL5369">
        <f t="shared" si="571"/>
        <v>136.43437499999999</v>
      </c>
      <c r="AM5369">
        <f t="shared" si="572"/>
        <v>3.4108593749999998</v>
      </c>
      <c r="AN5369">
        <f t="shared" si="573"/>
        <v>34.108593749999997</v>
      </c>
      <c r="AO5369">
        <f t="shared" si="574"/>
        <v>3.4108593749999999E-2</v>
      </c>
      <c r="AP5369">
        <f t="shared" si="575"/>
        <v>0.6</v>
      </c>
      <c r="AQ5369">
        <f>VLOOKUP(M5369,spp!A:H,8,FALSE)</f>
        <v>3.8</v>
      </c>
      <c r="AR5369" t="str">
        <f>VLOOKUP(M5369,spp!A:K,10,FALSE)</f>
        <v>Planctívoro</v>
      </c>
      <c r="AS5369" t="str">
        <f>VLOOKUP(M5369,spp!A:L,12,FALSE)</f>
        <v>LC</v>
      </c>
    </row>
    <row r="5370" spans="1:45" x14ac:dyDescent="0.3">
      <c r="A5370">
        <v>42</v>
      </c>
      <c r="B5370" s="2" t="s">
        <v>1176</v>
      </c>
      <c r="C5370" s="2" t="s">
        <v>1177</v>
      </c>
      <c r="D5370" s="2" t="s">
        <v>1436</v>
      </c>
      <c r="E5370" s="2" t="s">
        <v>1440</v>
      </c>
      <c r="F5370">
        <v>2</v>
      </c>
      <c r="G5370" s="1">
        <v>41695</v>
      </c>
      <c r="H5370" s="61">
        <v>2014</v>
      </c>
      <c r="I5370" s="5" t="s">
        <v>1433</v>
      </c>
      <c r="J5370" s="1">
        <v>41765</v>
      </c>
      <c r="K5370" s="66">
        <v>7</v>
      </c>
      <c r="L5370" t="str">
        <f t="shared" si="570"/>
        <v>Profundo</v>
      </c>
      <c r="M5370" t="s">
        <v>1047</v>
      </c>
      <c r="N5370" t="str">
        <f>VLOOKUP(M5370,[2]spp!A:B,2,FALSE)</f>
        <v>Scarus rubroviolaceus</v>
      </c>
      <c r="O5370">
        <f t="shared" si="569"/>
        <v>3</v>
      </c>
      <c r="U5370">
        <v>3</v>
      </c>
      <c r="AJ5370">
        <f>VLOOKUP(M5370,spp!A:C,3,FALSE)</f>
        <v>1</v>
      </c>
      <c r="AK5370">
        <f>VLOOKUP(M5370,spp!A:D,4,FALSE)</f>
        <v>3.109</v>
      </c>
      <c r="AL5370">
        <f t="shared" si="571"/>
        <v>189508.54822210452</v>
      </c>
      <c r="AM5370">
        <f t="shared" si="572"/>
        <v>4737.7137055526127</v>
      </c>
      <c r="AN5370">
        <f t="shared" si="573"/>
        <v>47377.137055526124</v>
      </c>
      <c r="AO5370">
        <f t="shared" si="574"/>
        <v>47.377137055526127</v>
      </c>
      <c r="AP5370">
        <f t="shared" si="575"/>
        <v>0.06</v>
      </c>
      <c r="AQ5370">
        <f>VLOOKUP(M5370,spp!A:H,8,FALSE)</f>
        <v>2</v>
      </c>
      <c r="AR5370" t="str">
        <f>VLOOKUP(M5370,spp!A:K,10,FALSE)</f>
        <v>Herbívoro</v>
      </c>
      <c r="AS5370" t="str">
        <f>VLOOKUP(M5370,spp!A:L,12,FALSE)</f>
        <v>LC</v>
      </c>
    </row>
    <row r="5371" spans="1:45" x14ac:dyDescent="0.3">
      <c r="A5371">
        <v>42</v>
      </c>
      <c r="B5371" s="2" t="s">
        <v>1176</v>
      </c>
      <c r="C5371" s="2" t="s">
        <v>1177</v>
      </c>
      <c r="D5371" s="2" t="s">
        <v>1436</v>
      </c>
      <c r="E5371" s="2" t="s">
        <v>1440</v>
      </c>
      <c r="F5371">
        <v>2</v>
      </c>
      <c r="G5371" s="1">
        <v>41695</v>
      </c>
      <c r="H5371" s="61">
        <v>2014</v>
      </c>
      <c r="I5371" s="5" t="s">
        <v>1433</v>
      </c>
      <c r="J5371" s="1">
        <v>41765</v>
      </c>
      <c r="K5371" s="66">
        <v>7</v>
      </c>
      <c r="L5371" t="str">
        <f t="shared" si="570"/>
        <v>Profundo</v>
      </c>
      <c r="M5371" t="s">
        <v>1064</v>
      </c>
      <c r="N5371" t="str">
        <f>VLOOKUP(M5371,[2]spp!A:B,2,FALSE)</f>
        <v>Zanclus cornutus</v>
      </c>
      <c r="O5371">
        <f t="shared" si="569"/>
        <v>2</v>
      </c>
      <c r="S5371">
        <v>2</v>
      </c>
      <c r="AJ5371">
        <f>VLOOKUP(M5371,spp!A:C,3,FALSE)</f>
        <v>1.47E-2</v>
      </c>
      <c r="AK5371">
        <f>VLOOKUP(M5371,spp!A:D,4,FALSE)</f>
        <v>3</v>
      </c>
      <c r="AL5371">
        <f t="shared" si="571"/>
        <v>157.56562499999998</v>
      </c>
      <c r="AM5371">
        <f t="shared" si="572"/>
        <v>3.9391406249999994</v>
      </c>
      <c r="AN5371">
        <f t="shared" si="573"/>
        <v>39.391406249999996</v>
      </c>
      <c r="AO5371">
        <f t="shared" si="574"/>
        <v>3.9391406249999997E-2</v>
      </c>
      <c r="AP5371">
        <f t="shared" si="575"/>
        <v>0.04</v>
      </c>
      <c r="AQ5371">
        <f>VLOOKUP(M5371,spp!A:H,8,FALSE)</f>
        <v>2.9</v>
      </c>
      <c r="AR5371" t="str">
        <f>VLOOKUP(M5371,spp!A:K,10,FALSE)</f>
        <v>Herbívoro</v>
      </c>
      <c r="AS5371" t="str">
        <f>VLOOKUP(M5371,spp!A:L,12,FALSE)</f>
        <v>NE</v>
      </c>
    </row>
    <row r="5372" spans="1:45" x14ac:dyDescent="0.3">
      <c r="A5372">
        <v>42</v>
      </c>
      <c r="B5372" s="2" t="s">
        <v>1176</v>
      </c>
      <c r="C5372" s="2" t="s">
        <v>1177</v>
      </c>
      <c r="D5372" s="2" t="s">
        <v>1436</v>
      </c>
      <c r="E5372" s="2" t="s">
        <v>1440</v>
      </c>
      <c r="F5372">
        <v>2</v>
      </c>
      <c r="G5372" s="1">
        <v>41695</v>
      </c>
      <c r="H5372" s="61">
        <v>2014</v>
      </c>
      <c r="I5372" s="5" t="s">
        <v>1433</v>
      </c>
      <c r="J5372" s="1">
        <v>41765</v>
      </c>
      <c r="K5372" s="66">
        <v>7</v>
      </c>
      <c r="L5372" t="str">
        <f t="shared" si="570"/>
        <v>Profundo</v>
      </c>
      <c r="M5372" t="s">
        <v>1211</v>
      </c>
      <c r="N5372" t="str">
        <f>VLOOKUP(M5372,[2]spp!A:B,2,FALSE)</f>
        <v>Gymnothorax flavimarginatus</v>
      </c>
      <c r="O5372">
        <f t="shared" si="569"/>
        <v>1</v>
      </c>
      <c r="AA5372">
        <v>1</v>
      </c>
      <c r="AJ5372">
        <f>VLOOKUP(M5372,spp!A:C,3,FALSE)</f>
        <v>4</v>
      </c>
      <c r="AK5372">
        <f>VLOOKUP(M5372,spp!A:D,4,FALSE)</f>
        <v>3.35</v>
      </c>
      <c r="AL5372">
        <f t="shared" si="571"/>
        <v>16882395.45629615</v>
      </c>
      <c r="AM5372">
        <f t="shared" si="572"/>
        <v>422059.88640740374</v>
      </c>
      <c r="AN5372">
        <f t="shared" si="573"/>
        <v>4220598.8640740374</v>
      </c>
      <c r="AO5372">
        <f t="shared" si="574"/>
        <v>4220.598864074037</v>
      </c>
      <c r="AP5372">
        <f t="shared" si="575"/>
        <v>0.02</v>
      </c>
      <c r="AQ5372">
        <f>VLOOKUP(M5372,spp!A:H,8,FALSE)</f>
        <v>4.2</v>
      </c>
      <c r="AR5372" t="str">
        <f>VLOOKUP(M5372,spp!A:K,10,FALSE)</f>
        <v>Depredador Tope</v>
      </c>
      <c r="AS5372" t="str">
        <f>VLOOKUP(M5372,spp!A:L,12,FALSE)</f>
        <v>NE</v>
      </c>
    </row>
    <row r="5373" spans="1:45" x14ac:dyDescent="0.3">
      <c r="A5373">
        <v>42</v>
      </c>
      <c r="B5373" s="2" t="s">
        <v>1176</v>
      </c>
      <c r="C5373" s="2" t="s">
        <v>1177</v>
      </c>
      <c r="D5373" s="2" t="s">
        <v>1436</v>
      </c>
      <c r="E5373" s="2" t="s">
        <v>1440</v>
      </c>
      <c r="F5373">
        <v>3</v>
      </c>
      <c r="G5373" s="1">
        <v>41695</v>
      </c>
      <c r="H5373" s="61">
        <v>2014</v>
      </c>
      <c r="I5373" s="5" t="s">
        <v>1433</v>
      </c>
      <c r="J5373" s="1">
        <v>41765</v>
      </c>
      <c r="K5373" s="66">
        <v>7</v>
      </c>
      <c r="L5373" t="str">
        <f t="shared" si="570"/>
        <v>Profundo</v>
      </c>
      <c r="M5373" t="s">
        <v>1194</v>
      </c>
      <c r="N5373" t="str">
        <f>VLOOKUP(M5373,[2]spp!A:B,2,FALSE)</f>
        <v>Stegastes arcifrons</v>
      </c>
      <c r="O5373">
        <f t="shared" si="569"/>
        <v>18</v>
      </c>
      <c r="P5373">
        <v>8</v>
      </c>
      <c r="Q5373">
        <v>10</v>
      </c>
      <c r="AJ5373">
        <f>VLOOKUP(M5373,spp!A:C,3,FALSE)</f>
        <v>3.49E-2</v>
      </c>
      <c r="AK5373">
        <f>VLOOKUP(M5373,spp!A:D,4,FALSE)</f>
        <v>2</v>
      </c>
      <c r="AL5373">
        <f t="shared" si="571"/>
        <v>21.376250000000002</v>
      </c>
      <c r="AM5373">
        <f t="shared" si="572"/>
        <v>0.53440625000000008</v>
      </c>
      <c r="AN5373">
        <f t="shared" si="573"/>
        <v>5.3440625000000006</v>
      </c>
      <c r="AO5373">
        <f t="shared" si="574"/>
        <v>5.3440625000000007E-3</v>
      </c>
      <c r="AP5373">
        <f t="shared" si="575"/>
        <v>0.36</v>
      </c>
      <c r="AQ5373">
        <f>VLOOKUP(M5373,spp!A:H,8,FALSE)</f>
        <v>2.97</v>
      </c>
      <c r="AR5373" t="str">
        <f>VLOOKUP(M5373,spp!A:K,10,FALSE)</f>
        <v>Herbívoro</v>
      </c>
      <c r="AS5373" t="str">
        <f>VLOOKUP(M5373,spp!A:L,12,FALSE)</f>
        <v>LC</v>
      </c>
    </row>
    <row r="5374" spans="1:45" x14ac:dyDescent="0.3">
      <c r="A5374">
        <v>42</v>
      </c>
      <c r="B5374" s="2" t="s">
        <v>1176</v>
      </c>
      <c r="C5374" s="2" t="s">
        <v>1177</v>
      </c>
      <c r="D5374" s="2" t="s">
        <v>1436</v>
      </c>
      <c r="E5374" s="2" t="s">
        <v>1440</v>
      </c>
      <c r="F5374">
        <v>3</v>
      </c>
      <c r="G5374" s="1">
        <v>41695</v>
      </c>
      <c r="H5374" s="61">
        <v>2014</v>
      </c>
      <c r="I5374" s="5" t="s">
        <v>1433</v>
      </c>
      <c r="J5374" s="1">
        <v>41765</v>
      </c>
      <c r="K5374" s="66">
        <v>7</v>
      </c>
      <c r="L5374" t="str">
        <f t="shared" si="570"/>
        <v>Profundo</v>
      </c>
      <c r="M5374" t="s">
        <v>1028</v>
      </c>
      <c r="N5374" t="str">
        <f>VLOOKUP(M5374,[2]spp!A:B,2,FALSE)</f>
        <v>Thalassoma lucasanum</v>
      </c>
      <c r="O5374">
        <f t="shared" si="569"/>
        <v>100</v>
      </c>
      <c r="P5374">
        <v>70</v>
      </c>
      <c r="Q5374">
        <v>30</v>
      </c>
      <c r="AJ5374">
        <f>VLOOKUP(M5374,spp!A:C,3,FALSE)</f>
        <v>1.261E-2</v>
      </c>
      <c r="AK5374">
        <f>VLOOKUP(M5374,spp!A:D,4,FALSE)</f>
        <v>2</v>
      </c>
      <c r="AL5374">
        <f t="shared" si="571"/>
        <v>26.796250000000001</v>
      </c>
      <c r="AM5374">
        <f t="shared" si="572"/>
        <v>0.66990625000000004</v>
      </c>
      <c r="AN5374">
        <f t="shared" si="573"/>
        <v>6.6990625000000001</v>
      </c>
      <c r="AO5374">
        <f t="shared" si="574"/>
        <v>6.6990625000000002E-3</v>
      </c>
      <c r="AP5374">
        <f t="shared" si="575"/>
        <v>2</v>
      </c>
      <c r="AQ5374">
        <f>VLOOKUP(M5374,spp!A:H,8,FALSE)</f>
        <v>3.5</v>
      </c>
      <c r="AR5374" t="str">
        <f>VLOOKUP(M5374,spp!A:K,10,FALSE)</f>
        <v>Depredador</v>
      </c>
      <c r="AS5374" t="str">
        <f>VLOOKUP(M5374,spp!A:L,12,FALSE)</f>
        <v>LC</v>
      </c>
    </row>
    <row r="5375" spans="1:45" x14ac:dyDescent="0.3">
      <c r="A5375">
        <v>42</v>
      </c>
      <c r="B5375" s="2" t="s">
        <v>1176</v>
      </c>
      <c r="C5375" s="2" t="s">
        <v>1177</v>
      </c>
      <c r="D5375" s="2" t="s">
        <v>1436</v>
      </c>
      <c r="E5375" s="2" t="s">
        <v>1440</v>
      </c>
      <c r="F5375">
        <v>3</v>
      </c>
      <c r="G5375" s="1">
        <v>41695</v>
      </c>
      <c r="H5375" s="61">
        <v>2014</v>
      </c>
      <c r="I5375" s="5" t="s">
        <v>1433</v>
      </c>
      <c r="J5375" s="1">
        <v>41765</v>
      </c>
      <c r="K5375" s="66">
        <v>7</v>
      </c>
      <c r="L5375" t="str">
        <f t="shared" si="570"/>
        <v>Profundo</v>
      </c>
      <c r="M5375" t="s">
        <v>1145</v>
      </c>
      <c r="N5375" t="str">
        <f>VLOOKUP(M5375,[2]spp!A:B,2,FALSE)</f>
        <v>Ctenochaetus marginatus</v>
      </c>
      <c r="O5375">
        <f t="shared" si="569"/>
        <v>4</v>
      </c>
      <c r="S5375">
        <v>1</v>
      </c>
      <c r="T5375">
        <v>3</v>
      </c>
      <c r="AJ5375">
        <f>VLOOKUP(M5375,spp!A:C,3,FALSE)</f>
        <v>0.297619048</v>
      </c>
      <c r="AK5375">
        <f>VLOOKUP(M5375,spp!A:D,4,FALSE)</f>
        <v>3</v>
      </c>
      <c r="AL5375">
        <f t="shared" si="571"/>
        <v>15545.944960375002</v>
      </c>
      <c r="AM5375">
        <f t="shared" si="572"/>
        <v>388.64862400937506</v>
      </c>
      <c r="AN5375">
        <f t="shared" si="573"/>
        <v>3886.4862400937504</v>
      </c>
      <c r="AO5375">
        <f t="shared" si="574"/>
        <v>3.8864862400937503</v>
      </c>
      <c r="AP5375">
        <f t="shared" si="575"/>
        <v>0.08</v>
      </c>
      <c r="AQ5375">
        <f>VLOOKUP(M5375,spp!A:H,8,FALSE)</f>
        <v>2</v>
      </c>
      <c r="AR5375" t="str">
        <f>VLOOKUP(M5375,spp!A:K,10,FALSE)</f>
        <v>Herbívoro</v>
      </c>
      <c r="AS5375" t="str">
        <f>VLOOKUP(M5375,spp!A:L,12,FALSE)</f>
        <v>LC</v>
      </c>
    </row>
    <row r="5376" spans="1:45" x14ac:dyDescent="0.3">
      <c r="A5376">
        <v>42</v>
      </c>
      <c r="B5376" s="2" t="s">
        <v>1176</v>
      </c>
      <c r="C5376" s="2" t="s">
        <v>1177</v>
      </c>
      <c r="D5376" s="2" t="s">
        <v>1436</v>
      </c>
      <c r="E5376" s="2" t="s">
        <v>1440</v>
      </c>
      <c r="F5376">
        <v>3</v>
      </c>
      <c r="G5376" s="1">
        <v>41695</v>
      </c>
      <c r="H5376" s="61">
        <v>2014</v>
      </c>
      <c r="I5376" s="5" t="s">
        <v>1433</v>
      </c>
      <c r="J5376" s="1">
        <v>41765</v>
      </c>
      <c r="K5376" s="66">
        <v>7</v>
      </c>
      <c r="L5376" t="str">
        <f t="shared" si="570"/>
        <v>Profundo</v>
      </c>
      <c r="M5376" t="s">
        <v>1195</v>
      </c>
      <c r="N5376" t="str">
        <f>VLOOKUP(M5376,[2]spp!A:B,2,FALSE)</f>
        <v>Melichthys niger</v>
      </c>
      <c r="O5376">
        <f t="shared" si="569"/>
        <v>5</v>
      </c>
      <c r="S5376">
        <v>5</v>
      </c>
      <c r="AJ5376">
        <f>VLOOKUP(M5376,spp!A:C,3,FALSE)</f>
        <v>5</v>
      </c>
      <c r="AK5376">
        <f>VLOOKUP(M5376,spp!A:D,4,FALSE)</f>
        <v>3</v>
      </c>
      <c r="AL5376">
        <f t="shared" si="571"/>
        <v>133984.375</v>
      </c>
      <c r="AM5376">
        <f t="shared" si="572"/>
        <v>3349.609375</v>
      </c>
      <c r="AN5376">
        <f t="shared" si="573"/>
        <v>33496.09375</v>
      </c>
      <c r="AO5376">
        <f t="shared" si="574"/>
        <v>33.49609375</v>
      </c>
      <c r="AP5376">
        <f t="shared" si="575"/>
        <v>0.1</v>
      </c>
      <c r="AQ5376">
        <f>VLOOKUP(M5376,spp!A:H,8,FALSE)</f>
        <v>2.4</v>
      </c>
      <c r="AR5376" t="str">
        <f>VLOOKUP(M5376,spp!A:K,10,FALSE)</f>
        <v>Herbívoro</v>
      </c>
      <c r="AS5376" t="str">
        <f>VLOOKUP(M5376,spp!A:L,12,FALSE)</f>
        <v>NE</v>
      </c>
    </row>
    <row r="5377" spans="1:45" x14ac:dyDescent="0.3">
      <c r="A5377">
        <v>42</v>
      </c>
      <c r="B5377" s="2" t="s">
        <v>1176</v>
      </c>
      <c r="C5377" s="2" t="s">
        <v>1177</v>
      </c>
      <c r="D5377" s="2" t="s">
        <v>1436</v>
      </c>
      <c r="E5377" s="2" t="s">
        <v>1440</v>
      </c>
      <c r="F5377">
        <v>3</v>
      </c>
      <c r="G5377" s="1">
        <v>41695</v>
      </c>
      <c r="H5377" s="61">
        <v>2014</v>
      </c>
      <c r="I5377" s="5" t="s">
        <v>1433</v>
      </c>
      <c r="J5377" s="1">
        <v>41765</v>
      </c>
      <c r="K5377" s="66">
        <v>7</v>
      </c>
      <c r="L5377" t="str">
        <f t="shared" si="570"/>
        <v>Profundo</v>
      </c>
      <c r="M5377" t="s">
        <v>1202</v>
      </c>
      <c r="N5377" t="str">
        <f>VLOOKUP(M5377,[2]spp!A:B,2,FALSE)</f>
        <v>Ostracion meleagris</v>
      </c>
      <c r="O5377">
        <f t="shared" si="569"/>
        <v>1</v>
      </c>
      <c r="P5377">
        <v>1</v>
      </c>
      <c r="AJ5377" t="str">
        <f>VLOOKUP(M5377,spp!A:C,3,FALSE)</f>
        <v>0.10100000000000001</v>
      </c>
      <c r="AK5377">
        <f>VLOOKUP(M5377,spp!A:D,4,FALSE)</f>
        <v>2</v>
      </c>
      <c r="AL5377">
        <f t="shared" si="571"/>
        <v>0.63125000000000009</v>
      </c>
      <c r="AM5377">
        <f t="shared" si="572"/>
        <v>1.5781250000000004E-2</v>
      </c>
      <c r="AN5377">
        <f t="shared" si="573"/>
        <v>0.15781250000000002</v>
      </c>
      <c r="AO5377">
        <f t="shared" si="574"/>
        <v>1.5781250000000002E-4</v>
      </c>
      <c r="AP5377">
        <f t="shared" si="575"/>
        <v>0.02</v>
      </c>
      <c r="AQ5377">
        <f>VLOOKUP(M5377,spp!A:H,8,FALSE)</f>
        <v>2.9</v>
      </c>
      <c r="AR5377" t="str">
        <f>VLOOKUP(M5377,spp!A:K,10,FALSE)</f>
        <v>Herbívoro</v>
      </c>
      <c r="AS5377" t="str">
        <f>VLOOKUP(M5377,spp!A:L,12,FALSE)</f>
        <v>NE</v>
      </c>
    </row>
    <row r="5378" spans="1:45" x14ac:dyDescent="0.3">
      <c r="A5378">
        <v>42</v>
      </c>
      <c r="B5378" s="2" t="s">
        <v>1176</v>
      </c>
      <c r="C5378" s="2" t="s">
        <v>1177</v>
      </c>
      <c r="D5378" s="2" t="s">
        <v>1436</v>
      </c>
      <c r="E5378" s="2" t="s">
        <v>1440</v>
      </c>
      <c r="F5378">
        <v>3</v>
      </c>
      <c r="G5378" s="1">
        <v>41695</v>
      </c>
      <c r="H5378" s="61">
        <v>2014</v>
      </c>
      <c r="I5378" s="5" t="s">
        <v>1433</v>
      </c>
      <c r="J5378" s="1">
        <v>41765</v>
      </c>
      <c r="K5378" s="66">
        <v>7</v>
      </c>
      <c r="L5378" t="str">
        <f t="shared" si="570"/>
        <v>Profundo</v>
      </c>
      <c r="M5378" t="s">
        <v>1064</v>
      </c>
      <c r="N5378" t="str">
        <f>VLOOKUP(M5378,[2]spp!A:B,2,FALSE)</f>
        <v>Zanclus cornutus</v>
      </c>
      <c r="O5378">
        <f t="shared" si="569"/>
        <v>7</v>
      </c>
      <c r="S5378">
        <v>7</v>
      </c>
      <c r="AJ5378">
        <f>VLOOKUP(M5378,spp!A:C,3,FALSE)</f>
        <v>1.47E-2</v>
      </c>
      <c r="AK5378">
        <f>VLOOKUP(M5378,spp!A:D,4,FALSE)</f>
        <v>3</v>
      </c>
      <c r="AL5378">
        <f t="shared" si="571"/>
        <v>551.47968749999995</v>
      </c>
      <c r="AM5378">
        <f t="shared" si="572"/>
        <v>13.786992187499999</v>
      </c>
      <c r="AN5378">
        <f t="shared" si="573"/>
        <v>137.86992187499999</v>
      </c>
      <c r="AO5378">
        <f t="shared" si="574"/>
        <v>0.137869921875</v>
      </c>
      <c r="AP5378">
        <f t="shared" si="575"/>
        <v>0.14000000000000001</v>
      </c>
      <c r="AQ5378">
        <f>VLOOKUP(M5378,spp!A:H,8,FALSE)</f>
        <v>2.9</v>
      </c>
      <c r="AR5378" t="str">
        <f>VLOOKUP(M5378,spp!A:K,10,FALSE)</f>
        <v>Herbívoro</v>
      </c>
      <c r="AS5378" t="str">
        <f>VLOOKUP(M5378,spp!A:L,12,FALSE)</f>
        <v>NE</v>
      </c>
    </row>
    <row r="5379" spans="1:45" x14ac:dyDescent="0.3">
      <c r="A5379">
        <v>42</v>
      </c>
      <c r="B5379" s="2" t="s">
        <v>1176</v>
      </c>
      <c r="C5379" s="2" t="s">
        <v>1177</v>
      </c>
      <c r="D5379" s="2" t="s">
        <v>1436</v>
      </c>
      <c r="E5379" s="2" t="s">
        <v>1440</v>
      </c>
      <c r="F5379">
        <v>3</v>
      </c>
      <c r="G5379" s="1">
        <v>41695</v>
      </c>
      <c r="H5379" s="61">
        <v>2014</v>
      </c>
      <c r="I5379" s="5" t="s">
        <v>1433</v>
      </c>
      <c r="J5379" s="1">
        <v>41765</v>
      </c>
      <c r="K5379" s="66">
        <v>7</v>
      </c>
      <c r="L5379" t="str">
        <f t="shared" si="570"/>
        <v>Profundo</v>
      </c>
      <c r="M5379" t="s">
        <v>1079</v>
      </c>
      <c r="N5379" t="str">
        <f>VLOOKUP(M5379,[2]spp!A:B,2,FALSE)</f>
        <v>Cirrhitichthys oxycephalus</v>
      </c>
      <c r="O5379">
        <f t="shared" si="569"/>
        <v>9</v>
      </c>
      <c r="P5379">
        <v>9</v>
      </c>
      <c r="AJ5379">
        <f>VLOOKUP(M5379,spp!A:C,3,FALSE)</f>
        <v>3.32E-2</v>
      </c>
      <c r="AK5379">
        <f>VLOOKUP(M5379,spp!A:D,4,FALSE)</f>
        <v>3</v>
      </c>
      <c r="AL5379">
        <f t="shared" si="571"/>
        <v>4.6687500000000002</v>
      </c>
      <c r="AM5379">
        <f t="shared" si="572"/>
        <v>0.11671875000000001</v>
      </c>
      <c r="AN5379">
        <f t="shared" si="573"/>
        <v>1.1671875</v>
      </c>
      <c r="AO5379">
        <f t="shared" si="574"/>
        <v>1.1671875E-3</v>
      </c>
      <c r="AP5379">
        <f t="shared" si="575"/>
        <v>0.18</v>
      </c>
      <c r="AQ5379">
        <f>VLOOKUP(M5379,spp!A:H,8,FALSE)</f>
        <v>3.9</v>
      </c>
      <c r="AR5379" t="str">
        <f>VLOOKUP(M5379,spp!A:K,10,FALSE)</f>
        <v>Depredador</v>
      </c>
      <c r="AS5379" t="str">
        <f>VLOOKUP(M5379,spp!A:L,12,FALSE)</f>
        <v>NE</v>
      </c>
    </row>
    <row r="5380" spans="1:45" x14ac:dyDescent="0.3">
      <c r="A5380">
        <v>42</v>
      </c>
      <c r="B5380" s="2" t="s">
        <v>1176</v>
      </c>
      <c r="C5380" s="2" t="s">
        <v>1177</v>
      </c>
      <c r="D5380" s="2" t="s">
        <v>1436</v>
      </c>
      <c r="E5380" s="2" t="s">
        <v>1440</v>
      </c>
      <c r="F5380">
        <v>3</v>
      </c>
      <c r="G5380" s="1">
        <v>41695</v>
      </c>
      <c r="H5380" s="61">
        <v>2014</v>
      </c>
      <c r="I5380" s="5" t="s">
        <v>1433</v>
      </c>
      <c r="J5380" s="1">
        <v>41765</v>
      </c>
      <c r="K5380" s="66">
        <v>7</v>
      </c>
      <c r="L5380" t="str">
        <f t="shared" si="570"/>
        <v>Profundo</v>
      </c>
      <c r="M5380" t="s">
        <v>1038</v>
      </c>
      <c r="N5380" t="str">
        <f>VLOOKUP(M5380,[2]spp!A:B,2,FALSE)</f>
        <v>Holacanthus passer</v>
      </c>
      <c r="O5380">
        <f t="shared" si="569"/>
        <v>3</v>
      </c>
      <c r="S5380">
        <v>3</v>
      </c>
      <c r="AJ5380">
        <f>VLOOKUP(M5380,spp!A:C,3,FALSE)</f>
        <v>2</v>
      </c>
      <c r="AK5380">
        <f>VLOOKUP(M5380,spp!A:D,4,FALSE)</f>
        <v>3</v>
      </c>
      <c r="AL5380">
        <f t="shared" si="571"/>
        <v>32156.25</v>
      </c>
      <c r="AM5380">
        <f t="shared" si="572"/>
        <v>803.90625</v>
      </c>
      <c r="AN5380">
        <f t="shared" si="573"/>
        <v>8039.0625</v>
      </c>
      <c r="AO5380">
        <f t="shared" si="574"/>
        <v>8.0390625</v>
      </c>
      <c r="AP5380">
        <f t="shared" si="575"/>
        <v>0.06</v>
      </c>
      <c r="AQ5380">
        <f>VLOOKUP(M5380,spp!A:H,8,FALSE)</f>
        <v>2.6</v>
      </c>
      <c r="AR5380" t="str">
        <f>VLOOKUP(M5380,spp!A:K,10,FALSE)</f>
        <v>Herbívoro</v>
      </c>
      <c r="AS5380" t="str">
        <f>VLOOKUP(M5380,spp!A:L,12,FALSE)</f>
        <v>LC</v>
      </c>
    </row>
    <row r="5381" spans="1:45" x14ac:dyDescent="0.3">
      <c r="A5381">
        <v>42</v>
      </c>
      <c r="B5381" s="2" t="s">
        <v>1176</v>
      </c>
      <c r="C5381" s="2" t="s">
        <v>1177</v>
      </c>
      <c r="D5381" s="2" t="s">
        <v>1436</v>
      </c>
      <c r="E5381" s="2" t="s">
        <v>1440</v>
      </c>
      <c r="F5381">
        <v>3</v>
      </c>
      <c r="G5381" s="1">
        <v>41695</v>
      </c>
      <c r="H5381" s="61">
        <v>2014</v>
      </c>
      <c r="I5381" s="5" t="s">
        <v>1433</v>
      </c>
      <c r="J5381" s="1">
        <v>41765</v>
      </c>
      <c r="K5381" s="66">
        <v>7</v>
      </c>
      <c r="L5381" t="str">
        <f t="shared" si="570"/>
        <v>Profundo</v>
      </c>
      <c r="M5381" t="s">
        <v>1034</v>
      </c>
      <c r="N5381" t="str">
        <f>VLOOKUP(M5381,[2]spp!A:B,2,FALSE)</f>
        <v>Acanthurus nigricans</v>
      </c>
      <c r="O5381">
        <f t="shared" si="569"/>
        <v>4</v>
      </c>
      <c r="S5381">
        <v>4</v>
      </c>
      <c r="AJ5381">
        <f>VLOOKUP(M5381,spp!A:C,3,FALSE)</f>
        <v>6</v>
      </c>
      <c r="AK5381">
        <f>VLOOKUP(M5381,spp!A:D,4,FALSE)</f>
        <v>2.669</v>
      </c>
      <c r="AL5381">
        <f t="shared" si="571"/>
        <v>49874.64226569001</v>
      </c>
      <c r="AM5381">
        <f t="shared" si="572"/>
        <v>1246.8660566422502</v>
      </c>
      <c r="AN5381">
        <f t="shared" si="573"/>
        <v>12468.660566422503</v>
      </c>
      <c r="AO5381">
        <f t="shared" si="574"/>
        <v>12.468660566422503</v>
      </c>
      <c r="AP5381">
        <f t="shared" si="575"/>
        <v>0.08</v>
      </c>
      <c r="AQ5381">
        <f>VLOOKUP(M5381,spp!A:H,8,FALSE)</f>
        <v>2</v>
      </c>
      <c r="AR5381" t="str">
        <f>VLOOKUP(M5381,spp!A:K,10,FALSE)</f>
        <v>Herbívoro</v>
      </c>
      <c r="AS5381" t="str">
        <f>VLOOKUP(M5381,spp!A:L,12,FALSE)</f>
        <v>LC</v>
      </c>
    </row>
    <row r="5382" spans="1:45" x14ac:dyDescent="0.3">
      <c r="A5382">
        <v>42</v>
      </c>
      <c r="B5382" s="2" t="s">
        <v>1176</v>
      </c>
      <c r="C5382" s="2" t="s">
        <v>1177</v>
      </c>
      <c r="D5382" s="2" t="s">
        <v>1436</v>
      </c>
      <c r="E5382" s="2" t="s">
        <v>1440</v>
      </c>
      <c r="F5382">
        <v>3</v>
      </c>
      <c r="G5382" s="1">
        <v>41695</v>
      </c>
      <c r="H5382" s="61">
        <v>2014</v>
      </c>
      <c r="I5382" s="5" t="s">
        <v>1433</v>
      </c>
      <c r="J5382" s="1">
        <v>41765</v>
      </c>
      <c r="K5382" s="66">
        <v>7</v>
      </c>
      <c r="L5382" t="str">
        <f t="shared" si="570"/>
        <v>Profundo</v>
      </c>
      <c r="M5382" t="s">
        <v>1046</v>
      </c>
      <c r="N5382" t="str">
        <f>VLOOKUP(M5382,[2]spp!A:B,2,FALSE)</f>
        <v>Arothron meleagris</v>
      </c>
      <c r="O5382">
        <f t="shared" si="569"/>
        <v>1</v>
      </c>
      <c r="S5382">
        <v>1</v>
      </c>
      <c r="AJ5382">
        <f>VLOOKUP(M5382,spp!A:C,3,FALSE)</f>
        <v>3</v>
      </c>
      <c r="AK5382">
        <f>VLOOKUP(M5382,spp!A:D,4,FALSE)</f>
        <v>2</v>
      </c>
      <c r="AL5382">
        <f t="shared" si="571"/>
        <v>918.75</v>
      </c>
      <c r="AM5382">
        <f t="shared" si="572"/>
        <v>22.96875</v>
      </c>
      <c r="AN5382">
        <f t="shared" si="573"/>
        <v>229.6875</v>
      </c>
      <c r="AO5382">
        <f t="shared" si="574"/>
        <v>0.22968749999999999</v>
      </c>
      <c r="AP5382">
        <f t="shared" si="575"/>
        <v>0.02</v>
      </c>
      <c r="AQ5382">
        <f>VLOOKUP(M5382,spp!A:H,8,FALSE)</f>
        <v>3.4</v>
      </c>
      <c r="AR5382" t="str">
        <f>VLOOKUP(M5382,spp!A:K,10,FALSE)</f>
        <v>Depredador</v>
      </c>
      <c r="AS5382" t="str">
        <f>VLOOKUP(M5382,spp!A:L,12,FALSE)</f>
        <v>NE</v>
      </c>
    </row>
    <row r="5383" spans="1:45" x14ac:dyDescent="0.3">
      <c r="A5383">
        <v>42</v>
      </c>
      <c r="B5383" s="2" t="s">
        <v>1176</v>
      </c>
      <c r="C5383" s="2" t="s">
        <v>1177</v>
      </c>
      <c r="D5383" s="2" t="s">
        <v>1436</v>
      </c>
      <c r="E5383" s="2" t="s">
        <v>1440</v>
      </c>
      <c r="F5383">
        <v>3</v>
      </c>
      <c r="G5383" s="1">
        <v>41695</v>
      </c>
      <c r="H5383" s="61">
        <v>2014</v>
      </c>
      <c r="I5383" s="5" t="s">
        <v>1433</v>
      </c>
      <c r="J5383" s="1">
        <v>41765</v>
      </c>
      <c r="K5383" s="66">
        <v>7</v>
      </c>
      <c r="L5383" t="str">
        <f t="shared" si="570"/>
        <v>Profundo</v>
      </c>
      <c r="M5383" t="s">
        <v>1062</v>
      </c>
      <c r="N5383" t="str">
        <f>VLOOKUP(M5383,[2]spp!A:B,2,FALSE)</f>
        <v>Paranthias colonus</v>
      </c>
      <c r="O5383">
        <f t="shared" si="569"/>
        <v>30</v>
      </c>
      <c r="S5383">
        <v>30</v>
      </c>
      <c r="AJ5383">
        <f>VLOOKUP(M5383,spp!A:C,3,FALSE)</f>
        <v>1.485E-2</v>
      </c>
      <c r="AK5383">
        <f>VLOOKUP(M5383,spp!A:D,4,FALSE)</f>
        <v>2</v>
      </c>
      <c r="AL5383">
        <f t="shared" si="571"/>
        <v>136.43437499999999</v>
      </c>
      <c r="AM5383">
        <f t="shared" si="572"/>
        <v>3.4108593749999998</v>
      </c>
      <c r="AN5383">
        <f t="shared" si="573"/>
        <v>34.108593749999997</v>
      </c>
      <c r="AO5383">
        <f t="shared" si="574"/>
        <v>3.4108593749999999E-2</v>
      </c>
      <c r="AP5383">
        <f t="shared" si="575"/>
        <v>0.6</v>
      </c>
      <c r="AQ5383">
        <f>VLOOKUP(M5383,spp!A:H,8,FALSE)</f>
        <v>3.8</v>
      </c>
      <c r="AR5383" t="str">
        <f>VLOOKUP(M5383,spp!A:K,10,FALSE)</f>
        <v>Planctívoro</v>
      </c>
      <c r="AS5383" t="str">
        <f>VLOOKUP(M5383,spp!A:L,12,FALSE)</f>
        <v>LC</v>
      </c>
    </row>
    <row r="5384" spans="1:45" x14ac:dyDescent="0.3">
      <c r="A5384">
        <v>42</v>
      </c>
      <c r="B5384" s="2" t="s">
        <v>1176</v>
      </c>
      <c r="C5384" s="2" t="s">
        <v>1177</v>
      </c>
      <c r="D5384" s="2" t="s">
        <v>1436</v>
      </c>
      <c r="E5384" s="2" t="s">
        <v>1440</v>
      </c>
      <c r="F5384">
        <v>3</v>
      </c>
      <c r="G5384" s="1">
        <v>41695</v>
      </c>
      <c r="H5384" s="61">
        <v>2014</v>
      </c>
      <c r="I5384" s="5" t="s">
        <v>1433</v>
      </c>
      <c r="J5384" s="1">
        <v>41765</v>
      </c>
      <c r="K5384" s="66">
        <v>7</v>
      </c>
      <c r="L5384" t="str">
        <f t="shared" si="570"/>
        <v>Profundo</v>
      </c>
      <c r="M5384" t="s">
        <v>1196</v>
      </c>
      <c r="N5384" t="str">
        <f>VLOOKUP(M5384,[2]spp!A:B,2,FALSE)</f>
        <v>Melichthys vidua</v>
      </c>
      <c r="O5384">
        <f t="shared" si="569"/>
        <v>4</v>
      </c>
      <c r="S5384">
        <v>4</v>
      </c>
      <c r="AJ5384">
        <f>VLOOKUP(M5384,spp!A:C,3,FALSE)</f>
        <v>2.69E-2</v>
      </c>
      <c r="AK5384">
        <f>VLOOKUP(M5384,spp!A:D,4,FALSE)</f>
        <v>3.07</v>
      </c>
      <c r="AL5384">
        <f t="shared" si="571"/>
        <v>704.59422744150345</v>
      </c>
      <c r="AM5384">
        <f t="shared" si="572"/>
        <v>17.614855686037586</v>
      </c>
      <c r="AN5384">
        <f t="shared" si="573"/>
        <v>176.14855686037586</v>
      </c>
      <c r="AO5384">
        <f t="shared" si="574"/>
        <v>0.17614855686037587</v>
      </c>
      <c r="AP5384">
        <f t="shared" si="575"/>
        <v>0.08</v>
      </c>
      <c r="AQ5384">
        <f>VLOOKUP(M5384,spp!A:H,8,FALSE)</f>
        <v>3.4</v>
      </c>
      <c r="AR5384" t="str">
        <f>VLOOKUP(M5384,spp!A:K,10,FALSE)</f>
        <v>Depredador</v>
      </c>
      <c r="AS5384" t="str">
        <f>VLOOKUP(M5384,spp!A:L,12,FALSE)</f>
        <v>NE</v>
      </c>
    </row>
    <row r="5385" spans="1:45" x14ac:dyDescent="0.3">
      <c r="A5385">
        <v>42</v>
      </c>
      <c r="B5385" s="2" t="s">
        <v>1176</v>
      </c>
      <c r="C5385" s="2" t="s">
        <v>1177</v>
      </c>
      <c r="D5385" s="2" t="s">
        <v>1436</v>
      </c>
      <c r="E5385" s="2" t="s">
        <v>1440</v>
      </c>
      <c r="F5385">
        <v>3</v>
      </c>
      <c r="G5385" s="1">
        <v>41695</v>
      </c>
      <c r="H5385" s="61">
        <v>2014</v>
      </c>
      <c r="I5385" s="5" t="s">
        <v>1433</v>
      </c>
      <c r="J5385" s="1">
        <v>41765</v>
      </c>
      <c r="K5385" s="66">
        <v>7</v>
      </c>
      <c r="L5385" t="str">
        <f t="shared" si="570"/>
        <v>Profundo</v>
      </c>
      <c r="M5385" t="s">
        <v>1031</v>
      </c>
      <c r="N5385" t="str">
        <f>VLOOKUP(M5385,[2]spp!A:B,2,FALSE)</f>
        <v>Ophioblennius steindachneri</v>
      </c>
      <c r="O5385">
        <f t="shared" si="569"/>
        <v>1</v>
      </c>
      <c r="R5385">
        <v>1</v>
      </c>
      <c r="AJ5385">
        <f>VLOOKUP(M5385,spp!A:C,3,FALSE)</f>
        <v>3</v>
      </c>
      <c r="AK5385">
        <f>VLOOKUP(M5385,spp!A:D,4,FALSE)</f>
        <v>2.379</v>
      </c>
      <c r="AL5385">
        <f t="shared" si="571"/>
        <v>1220.8721183841133</v>
      </c>
      <c r="AM5385">
        <f t="shared" si="572"/>
        <v>30.52180295960283</v>
      </c>
      <c r="AN5385">
        <f t="shared" si="573"/>
        <v>305.21802959602832</v>
      </c>
      <c r="AO5385">
        <f t="shared" si="574"/>
        <v>0.30521802959602834</v>
      </c>
      <c r="AP5385">
        <f t="shared" si="575"/>
        <v>0.02</v>
      </c>
      <c r="AQ5385">
        <f>VLOOKUP(M5385,spp!A:H,8,FALSE)</f>
        <v>2.7</v>
      </c>
      <c r="AR5385" t="str">
        <f>VLOOKUP(M5385,spp!A:K,10,FALSE)</f>
        <v>Herbívoro</v>
      </c>
      <c r="AS5385" t="str">
        <f>VLOOKUP(M5385,spp!A:L,12,FALSE)</f>
        <v>LC</v>
      </c>
    </row>
    <row r="5386" spans="1:45" x14ac:dyDescent="0.3">
      <c r="A5386">
        <v>42</v>
      </c>
      <c r="B5386" s="2" t="s">
        <v>1176</v>
      </c>
      <c r="C5386" s="2" t="s">
        <v>1177</v>
      </c>
      <c r="D5386" s="2" t="s">
        <v>1436</v>
      </c>
      <c r="E5386" s="2" t="s">
        <v>1440</v>
      </c>
      <c r="F5386">
        <v>3</v>
      </c>
      <c r="G5386" s="1">
        <v>41695</v>
      </c>
      <c r="H5386" s="61">
        <v>2014</v>
      </c>
      <c r="I5386" s="5" t="s">
        <v>1433</v>
      </c>
      <c r="J5386" s="1">
        <v>41765</v>
      </c>
      <c r="K5386" s="66">
        <v>7</v>
      </c>
      <c r="L5386" t="str">
        <f t="shared" si="570"/>
        <v>Profundo</v>
      </c>
      <c r="M5386" t="s">
        <v>1040</v>
      </c>
      <c r="N5386" t="str">
        <f>VLOOKUP(M5386,[2]spp!A:B,2,FALSE)</f>
        <v>Sufflamen verres</v>
      </c>
      <c r="O5386">
        <f t="shared" si="569"/>
        <v>1</v>
      </c>
      <c r="R5386">
        <v>1</v>
      </c>
      <c r="AJ5386">
        <f>VLOOKUP(M5386,spp!A:C,3,FALSE)</f>
        <v>2</v>
      </c>
      <c r="AK5386">
        <f>VLOOKUP(M5386,spp!A:D,4,FALSE)</f>
        <v>3</v>
      </c>
      <c r="AL5386">
        <f t="shared" si="571"/>
        <v>3906.25</v>
      </c>
      <c r="AM5386">
        <f t="shared" si="572"/>
        <v>97.65625</v>
      </c>
      <c r="AN5386">
        <f t="shared" si="573"/>
        <v>976.5625</v>
      </c>
      <c r="AO5386">
        <f t="shared" si="574"/>
        <v>0.9765625</v>
      </c>
      <c r="AP5386">
        <f t="shared" si="575"/>
        <v>0.02</v>
      </c>
      <c r="AQ5386">
        <f>VLOOKUP(M5386,spp!A:H,8,FALSE)</f>
        <v>3.3</v>
      </c>
      <c r="AR5386" t="str">
        <f>VLOOKUP(M5386,spp!A:K,10,FALSE)</f>
        <v>Depredador</v>
      </c>
      <c r="AS5386" t="str">
        <f>VLOOKUP(M5386,spp!A:L,12,FALSE)</f>
        <v>LC</v>
      </c>
    </row>
    <row r="5387" spans="1:45" x14ac:dyDescent="0.3">
      <c r="A5387">
        <v>42</v>
      </c>
      <c r="B5387" s="2" t="s">
        <v>1176</v>
      </c>
      <c r="C5387" s="2" t="s">
        <v>1177</v>
      </c>
      <c r="D5387" s="2" t="s">
        <v>1436</v>
      </c>
      <c r="E5387" s="2" t="s">
        <v>1440</v>
      </c>
      <c r="F5387">
        <v>3</v>
      </c>
      <c r="G5387" s="1">
        <v>41695</v>
      </c>
      <c r="H5387" s="61">
        <v>2014</v>
      </c>
      <c r="I5387" s="5" t="s">
        <v>1433</v>
      </c>
      <c r="J5387" s="1">
        <v>41765</v>
      </c>
      <c r="K5387" s="66">
        <v>7</v>
      </c>
      <c r="L5387" t="str">
        <f t="shared" si="570"/>
        <v>Profundo</v>
      </c>
      <c r="M5387" t="s">
        <v>1206</v>
      </c>
      <c r="N5387" t="str">
        <f>VLOOKUP(M5387,[2]spp!A:B,2,FALSE)</f>
        <v>Cantherhines dumerilii</v>
      </c>
      <c r="O5387">
        <f t="shared" si="569"/>
        <v>2</v>
      </c>
      <c r="T5387">
        <v>2</v>
      </c>
      <c r="AJ5387">
        <f>VLOOKUP(M5387,spp!A:C,3,FALSE)</f>
        <v>4</v>
      </c>
      <c r="AK5387">
        <f>VLOOKUP(M5387,spp!A:D,4,FALSE)</f>
        <v>2</v>
      </c>
      <c r="AL5387">
        <f t="shared" si="571"/>
        <v>5000</v>
      </c>
      <c r="AM5387">
        <f t="shared" si="572"/>
        <v>125</v>
      </c>
      <c r="AN5387">
        <f t="shared" si="573"/>
        <v>1250</v>
      </c>
      <c r="AO5387">
        <f t="shared" si="574"/>
        <v>1.25</v>
      </c>
      <c r="AP5387">
        <f t="shared" si="575"/>
        <v>0.04</v>
      </c>
      <c r="AQ5387">
        <f>VLOOKUP(M5387,spp!A:H,8,FALSE)</f>
        <v>3.1</v>
      </c>
      <c r="AR5387" t="str">
        <f>VLOOKUP(M5387,spp!A:K,10,FALSE)</f>
        <v>Depredador</v>
      </c>
      <c r="AS5387" t="str">
        <f>VLOOKUP(M5387,spp!A:L,12,FALSE)</f>
        <v>NE</v>
      </c>
    </row>
    <row r="5388" spans="1:45" x14ac:dyDescent="0.3">
      <c r="A5388">
        <v>42</v>
      </c>
      <c r="B5388" s="2" t="s">
        <v>1176</v>
      </c>
      <c r="C5388" s="2" t="s">
        <v>1177</v>
      </c>
      <c r="D5388" s="2" t="s">
        <v>1436</v>
      </c>
      <c r="E5388" s="2" t="s">
        <v>1440</v>
      </c>
      <c r="F5388">
        <v>4</v>
      </c>
      <c r="G5388" s="1">
        <v>41695</v>
      </c>
      <c r="H5388" s="61">
        <v>2014</v>
      </c>
      <c r="I5388" s="5" t="s">
        <v>1433</v>
      </c>
      <c r="J5388" s="1">
        <v>41765</v>
      </c>
      <c r="K5388" s="66">
        <v>7</v>
      </c>
      <c r="L5388" t="str">
        <f t="shared" si="570"/>
        <v>Profundo</v>
      </c>
      <c r="M5388" t="s">
        <v>1062</v>
      </c>
      <c r="N5388" t="str">
        <f>VLOOKUP(M5388,[2]spp!A:B,2,FALSE)</f>
        <v>Paranthias colonus</v>
      </c>
      <c r="O5388">
        <f t="shared" si="569"/>
        <v>150</v>
      </c>
      <c r="R5388">
        <v>50</v>
      </c>
      <c r="S5388">
        <v>100</v>
      </c>
      <c r="AJ5388">
        <f>VLOOKUP(M5388,spp!A:C,3,FALSE)</f>
        <v>1.485E-2</v>
      </c>
      <c r="AK5388">
        <f>VLOOKUP(M5388,spp!A:D,4,FALSE)</f>
        <v>2</v>
      </c>
      <c r="AL5388">
        <f t="shared" si="571"/>
        <v>570.796875</v>
      </c>
      <c r="AM5388">
        <f t="shared" si="572"/>
        <v>14.269921875</v>
      </c>
      <c r="AN5388">
        <f t="shared" si="573"/>
        <v>142.69921875</v>
      </c>
      <c r="AO5388">
        <f t="shared" si="574"/>
        <v>0.14269921875</v>
      </c>
      <c r="AP5388">
        <f t="shared" si="575"/>
        <v>3</v>
      </c>
      <c r="AQ5388">
        <f>VLOOKUP(M5388,spp!A:H,8,FALSE)</f>
        <v>3.8</v>
      </c>
      <c r="AR5388" t="str">
        <f>VLOOKUP(M5388,spp!A:K,10,FALSE)</f>
        <v>Planctívoro</v>
      </c>
      <c r="AS5388" t="str">
        <f>VLOOKUP(M5388,spp!A:L,12,FALSE)</f>
        <v>LC</v>
      </c>
    </row>
    <row r="5389" spans="1:45" x14ac:dyDescent="0.3">
      <c r="A5389">
        <v>42</v>
      </c>
      <c r="B5389" s="2" t="s">
        <v>1176</v>
      </c>
      <c r="C5389" s="2" t="s">
        <v>1177</v>
      </c>
      <c r="D5389" s="2" t="s">
        <v>1436</v>
      </c>
      <c r="E5389" s="2" t="s">
        <v>1440</v>
      </c>
      <c r="F5389">
        <v>4</v>
      </c>
      <c r="G5389" s="1">
        <v>41695</v>
      </c>
      <c r="H5389" s="61">
        <v>2014</v>
      </c>
      <c r="I5389" s="5" t="s">
        <v>1433</v>
      </c>
      <c r="J5389" s="1">
        <v>41765</v>
      </c>
      <c r="K5389" s="66">
        <v>7</v>
      </c>
      <c r="L5389" t="str">
        <f t="shared" si="570"/>
        <v>Profundo</v>
      </c>
      <c r="M5389" t="s">
        <v>1064</v>
      </c>
      <c r="N5389" t="str">
        <f>VLOOKUP(M5389,[2]spp!A:B,2,FALSE)</f>
        <v>Zanclus cornutus</v>
      </c>
      <c r="O5389">
        <f t="shared" si="569"/>
        <v>10</v>
      </c>
      <c r="T5389">
        <v>10</v>
      </c>
      <c r="AJ5389">
        <f>VLOOKUP(M5389,spp!A:C,3,FALSE)</f>
        <v>1.47E-2</v>
      </c>
      <c r="AK5389">
        <f>VLOOKUP(M5389,spp!A:D,4,FALSE)</f>
        <v>3</v>
      </c>
      <c r="AL5389">
        <f t="shared" si="571"/>
        <v>2296.875</v>
      </c>
      <c r="AM5389">
        <f t="shared" si="572"/>
        <v>57.421875</v>
      </c>
      <c r="AN5389">
        <f t="shared" si="573"/>
        <v>574.21875</v>
      </c>
      <c r="AO5389">
        <f t="shared" si="574"/>
        <v>0.57421875</v>
      </c>
      <c r="AP5389">
        <f t="shared" si="575"/>
        <v>0.2</v>
      </c>
      <c r="AQ5389">
        <f>VLOOKUP(M5389,spp!A:H,8,FALSE)</f>
        <v>2.9</v>
      </c>
      <c r="AR5389" t="str">
        <f>VLOOKUP(M5389,spp!A:K,10,FALSE)</f>
        <v>Herbívoro</v>
      </c>
      <c r="AS5389" t="str">
        <f>VLOOKUP(M5389,spp!A:L,12,FALSE)</f>
        <v>NE</v>
      </c>
    </row>
    <row r="5390" spans="1:45" x14ac:dyDescent="0.3">
      <c r="A5390">
        <v>42</v>
      </c>
      <c r="B5390" s="2" t="s">
        <v>1176</v>
      </c>
      <c r="C5390" s="2" t="s">
        <v>1177</v>
      </c>
      <c r="D5390" s="2" t="s">
        <v>1436</v>
      </c>
      <c r="E5390" s="2" t="s">
        <v>1440</v>
      </c>
      <c r="F5390">
        <v>4</v>
      </c>
      <c r="G5390" s="1">
        <v>41695</v>
      </c>
      <c r="H5390" s="61">
        <v>2014</v>
      </c>
      <c r="I5390" s="5" t="s">
        <v>1433</v>
      </c>
      <c r="J5390" s="1">
        <v>41765</v>
      </c>
      <c r="K5390" s="66">
        <v>7</v>
      </c>
      <c r="L5390" t="str">
        <f t="shared" si="570"/>
        <v>Profundo</v>
      </c>
      <c r="M5390" t="s">
        <v>1195</v>
      </c>
      <c r="N5390" t="str">
        <f>VLOOKUP(M5390,[2]spp!A:B,2,FALSE)</f>
        <v>Melichthys niger</v>
      </c>
      <c r="O5390">
        <f t="shared" si="569"/>
        <v>15</v>
      </c>
      <c r="T5390">
        <v>15</v>
      </c>
      <c r="AJ5390">
        <f>VLOOKUP(M5390,spp!A:C,3,FALSE)</f>
        <v>5</v>
      </c>
      <c r="AK5390">
        <f>VLOOKUP(M5390,spp!A:D,4,FALSE)</f>
        <v>3</v>
      </c>
      <c r="AL5390">
        <f t="shared" si="571"/>
        <v>1171875</v>
      </c>
      <c r="AM5390">
        <f t="shared" si="572"/>
        <v>29296.875</v>
      </c>
      <c r="AN5390">
        <f t="shared" si="573"/>
        <v>292968.75</v>
      </c>
      <c r="AO5390">
        <f t="shared" si="574"/>
        <v>292.96875</v>
      </c>
      <c r="AP5390">
        <f t="shared" si="575"/>
        <v>0.3</v>
      </c>
      <c r="AQ5390">
        <f>VLOOKUP(M5390,spp!A:H,8,FALSE)</f>
        <v>2.4</v>
      </c>
      <c r="AR5390" t="str">
        <f>VLOOKUP(M5390,spp!A:K,10,FALSE)</f>
        <v>Herbívoro</v>
      </c>
      <c r="AS5390" t="str">
        <f>VLOOKUP(M5390,spp!A:L,12,FALSE)</f>
        <v>NE</v>
      </c>
    </row>
    <row r="5391" spans="1:45" x14ac:dyDescent="0.3">
      <c r="A5391">
        <v>42</v>
      </c>
      <c r="B5391" s="2" t="s">
        <v>1176</v>
      </c>
      <c r="C5391" s="2" t="s">
        <v>1177</v>
      </c>
      <c r="D5391" s="2" t="s">
        <v>1436</v>
      </c>
      <c r="E5391" s="2" t="s">
        <v>1440</v>
      </c>
      <c r="F5391">
        <v>4</v>
      </c>
      <c r="G5391" s="1">
        <v>41695</v>
      </c>
      <c r="H5391" s="61">
        <v>2014</v>
      </c>
      <c r="I5391" s="5" t="s">
        <v>1433</v>
      </c>
      <c r="J5391" s="1">
        <v>41765</v>
      </c>
      <c r="K5391" s="66">
        <v>7</v>
      </c>
      <c r="L5391" t="str">
        <f t="shared" si="570"/>
        <v>Profundo</v>
      </c>
      <c r="M5391" t="s">
        <v>1046</v>
      </c>
      <c r="N5391" t="str">
        <f>VLOOKUP(M5391,[2]spp!A:B,2,FALSE)</f>
        <v>Arothron meleagris</v>
      </c>
      <c r="O5391">
        <f t="shared" si="569"/>
        <v>2</v>
      </c>
      <c r="T5391">
        <v>2</v>
      </c>
      <c r="AJ5391">
        <f>VLOOKUP(M5391,spp!A:C,3,FALSE)</f>
        <v>3</v>
      </c>
      <c r="AK5391">
        <f>VLOOKUP(M5391,spp!A:D,4,FALSE)</f>
        <v>2</v>
      </c>
      <c r="AL5391">
        <f t="shared" si="571"/>
        <v>3750</v>
      </c>
      <c r="AM5391">
        <f t="shared" si="572"/>
        <v>93.75</v>
      </c>
      <c r="AN5391">
        <f t="shared" si="573"/>
        <v>937.5</v>
      </c>
      <c r="AO5391">
        <f t="shared" si="574"/>
        <v>0.9375</v>
      </c>
      <c r="AP5391">
        <f t="shared" si="575"/>
        <v>0.04</v>
      </c>
      <c r="AQ5391">
        <f>VLOOKUP(M5391,spp!A:H,8,FALSE)</f>
        <v>3.4</v>
      </c>
      <c r="AR5391" t="str">
        <f>VLOOKUP(M5391,spp!A:K,10,FALSE)</f>
        <v>Depredador</v>
      </c>
      <c r="AS5391" t="str">
        <f>VLOOKUP(M5391,spp!A:L,12,FALSE)</f>
        <v>NE</v>
      </c>
    </row>
    <row r="5392" spans="1:45" x14ac:dyDescent="0.3">
      <c r="A5392">
        <v>42</v>
      </c>
      <c r="B5392" s="2" t="s">
        <v>1176</v>
      </c>
      <c r="C5392" s="2" t="s">
        <v>1177</v>
      </c>
      <c r="D5392" s="2" t="s">
        <v>1436</v>
      </c>
      <c r="E5392" s="2" t="s">
        <v>1440</v>
      </c>
      <c r="F5392">
        <v>4</v>
      </c>
      <c r="G5392" s="1">
        <v>41695</v>
      </c>
      <c r="H5392" s="61">
        <v>2014</v>
      </c>
      <c r="I5392" s="5" t="s">
        <v>1433</v>
      </c>
      <c r="J5392" s="1">
        <v>41765</v>
      </c>
      <c r="K5392" s="66">
        <v>7</v>
      </c>
      <c r="L5392" t="str">
        <f t="shared" si="570"/>
        <v>Profundo</v>
      </c>
      <c r="M5392" t="s">
        <v>1145</v>
      </c>
      <c r="N5392" t="str">
        <f>VLOOKUP(M5392,[2]spp!A:B,2,FALSE)</f>
        <v>Ctenochaetus marginatus</v>
      </c>
      <c r="O5392">
        <f t="shared" si="569"/>
        <v>8</v>
      </c>
      <c r="T5392">
        <v>8</v>
      </c>
      <c r="AJ5392">
        <f>VLOOKUP(M5392,spp!A:C,3,FALSE)</f>
        <v>0.297619048</v>
      </c>
      <c r="AK5392">
        <f>VLOOKUP(M5392,spp!A:D,4,FALSE)</f>
        <v>3</v>
      </c>
      <c r="AL5392">
        <f t="shared" si="571"/>
        <v>37202.381000000001</v>
      </c>
      <c r="AM5392">
        <f t="shared" si="572"/>
        <v>930.05952500000001</v>
      </c>
      <c r="AN5392">
        <f t="shared" si="573"/>
        <v>9300.5952500000003</v>
      </c>
      <c r="AO5392">
        <f t="shared" si="574"/>
        <v>9.3005952500000006</v>
      </c>
      <c r="AP5392">
        <f t="shared" si="575"/>
        <v>0.16</v>
      </c>
      <c r="AQ5392">
        <f>VLOOKUP(M5392,spp!A:H,8,FALSE)</f>
        <v>2</v>
      </c>
      <c r="AR5392" t="str">
        <f>VLOOKUP(M5392,spp!A:K,10,FALSE)</f>
        <v>Herbívoro</v>
      </c>
      <c r="AS5392" t="str">
        <f>VLOOKUP(M5392,spp!A:L,12,FALSE)</f>
        <v>LC</v>
      </c>
    </row>
    <row r="5393" spans="1:45" x14ac:dyDescent="0.3">
      <c r="A5393">
        <v>42</v>
      </c>
      <c r="B5393" s="2" t="s">
        <v>1176</v>
      </c>
      <c r="C5393" s="2" t="s">
        <v>1177</v>
      </c>
      <c r="D5393" s="2" t="s">
        <v>1436</v>
      </c>
      <c r="E5393" s="2" t="s">
        <v>1440</v>
      </c>
      <c r="F5393">
        <v>4</v>
      </c>
      <c r="G5393" s="1">
        <v>41695</v>
      </c>
      <c r="H5393" s="61">
        <v>2014</v>
      </c>
      <c r="I5393" s="5" t="s">
        <v>1433</v>
      </c>
      <c r="J5393" s="1">
        <v>41765</v>
      </c>
      <c r="K5393" s="66">
        <v>7</v>
      </c>
      <c r="L5393" t="str">
        <f t="shared" si="570"/>
        <v>Profundo</v>
      </c>
      <c r="M5393" t="s">
        <v>1034</v>
      </c>
      <c r="N5393" t="str">
        <f>VLOOKUP(M5393,[2]spp!A:B,2,FALSE)</f>
        <v>Acanthurus nigricans</v>
      </c>
      <c r="O5393">
        <f t="shared" si="569"/>
        <v>7</v>
      </c>
      <c r="S5393">
        <v>7</v>
      </c>
      <c r="AJ5393">
        <f>VLOOKUP(M5393,spp!A:C,3,FALSE)</f>
        <v>6</v>
      </c>
      <c r="AK5393">
        <f>VLOOKUP(M5393,spp!A:D,4,FALSE)</f>
        <v>2.669</v>
      </c>
      <c r="AL5393">
        <f t="shared" si="571"/>
        <v>87280.623964957515</v>
      </c>
      <c r="AM5393">
        <f t="shared" si="572"/>
        <v>2182.015599123938</v>
      </c>
      <c r="AN5393">
        <f t="shared" si="573"/>
        <v>21820.155991239379</v>
      </c>
      <c r="AO5393">
        <f t="shared" si="574"/>
        <v>21.820155991239378</v>
      </c>
      <c r="AP5393">
        <f t="shared" si="575"/>
        <v>0.14000000000000001</v>
      </c>
      <c r="AQ5393">
        <f>VLOOKUP(M5393,spp!A:H,8,FALSE)</f>
        <v>2</v>
      </c>
      <c r="AR5393" t="str">
        <f>VLOOKUP(M5393,spp!A:K,10,FALSE)</f>
        <v>Herbívoro</v>
      </c>
      <c r="AS5393" t="str">
        <f>VLOOKUP(M5393,spp!A:L,12,FALSE)</f>
        <v>LC</v>
      </c>
    </row>
    <row r="5394" spans="1:45" x14ac:dyDescent="0.3">
      <c r="A5394">
        <v>42</v>
      </c>
      <c r="B5394" s="2" t="s">
        <v>1176</v>
      </c>
      <c r="C5394" s="2" t="s">
        <v>1177</v>
      </c>
      <c r="D5394" s="2" t="s">
        <v>1436</v>
      </c>
      <c r="E5394" s="2" t="s">
        <v>1440</v>
      </c>
      <c r="F5394">
        <v>4</v>
      </c>
      <c r="G5394" s="1">
        <v>41695</v>
      </c>
      <c r="H5394" s="61">
        <v>2014</v>
      </c>
      <c r="I5394" s="5" t="s">
        <v>1433</v>
      </c>
      <c r="J5394" s="1">
        <v>41765</v>
      </c>
      <c r="K5394" s="66">
        <v>7</v>
      </c>
      <c r="L5394" t="str">
        <f t="shared" si="570"/>
        <v>Profundo</v>
      </c>
      <c r="M5394" t="s">
        <v>1066</v>
      </c>
      <c r="N5394" t="str">
        <f>VLOOKUP(M5394,[2]spp!A:B,2,FALSE)</f>
        <v>Caranx melampygus</v>
      </c>
      <c r="O5394">
        <f t="shared" si="569"/>
        <v>6</v>
      </c>
      <c r="T5394">
        <v>6</v>
      </c>
      <c r="AJ5394">
        <f>VLOOKUP(M5394,spp!A:C,3,FALSE)</f>
        <v>2</v>
      </c>
      <c r="AK5394">
        <f>VLOOKUP(M5394,spp!A:D,4,FALSE)</f>
        <v>2</v>
      </c>
      <c r="AL5394">
        <f t="shared" si="571"/>
        <v>7500</v>
      </c>
      <c r="AM5394">
        <f t="shared" si="572"/>
        <v>187.5</v>
      </c>
      <c r="AN5394">
        <f t="shared" si="573"/>
        <v>1875</v>
      </c>
      <c r="AO5394">
        <f t="shared" si="574"/>
        <v>1.875</v>
      </c>
      <c r="AP5394">
        <f t="shared" si="575"/>
        <v>0.12</v>
      </c>
      <c r="AQ5394">
        <f>VLOOKUP(M5394,spp!A:H,8,FALSE)</f>
        <v>4.5</v>
      </c>
      <c r="AR5394" t="str">
        <f>VLOOKUP(M5394,spp!A:K,10,FALSE)</f>
        <v>Depredador Tope</v>
      </c>
      <c r="AS5394" t="str">
        <f>VLOOKUP(M5394,spp!A:L,12,FALSE)</f>
        <v>NE</v>
      </c>
    </row>
    <row r="5395" spans="1:45" x14ac:dyDescent="0.3">
      <c r="A5395">
        <v>42</v>
      </c>
      <c r="B5395" s="2" t="s">
        <v>1176</v>
      </c>
      <c r="C5395" s="2" t="s">
        <v>1177</v>
      </c>
      <c r="D5395" s="2" t="s">
        <v>1436</v>
      </c>
      <c r="E5395" s="2" t="s">
        <v>1440</v>
      </c>
      <c r="F5395">
        <v>4</v>
      </c>
      <c r="G5395" s="1">
        <v>41695</v>
      </c>
      <c r="H5395" s="61">
        <v>2014</v>
      </c>
      <c r="I5395" s="5" t="s">
        <v>1433</v>
      </c>
      <c r="J5395" s="1">
        <v>41765</v>
      </c>
      <c r="K5395" s="66">
        <v>7</v>
      </c>
      <c r="L5395" t="str">
        <f t="shared" si="570"/>
        <v>Profundo</v>
      </c>
      <c r="M5395" t="s">
        <v>1040</v>
      </c>
      <c r="N5395" t="str">
        <f>VLOOKUP(M5395,[2]spp!A:B,2,FALSE)</f>
        <v>Sufflamen verres</v>
      </c>
      <c r="O5395">
        <f t="shared" si="569"/>
        <v>2</v>
      </c>
      <c r="T5395">
        <v>2</v>
      </c>
      <c r="AJ5395">
        <f>VLOOKUP(M5395,spp!A:C,3,FALSE)</f>
        <v>2</v>
      </c>
      <c r="AK5395">
        <f>VLOOKUP(M5395,spp!A:D,4,FALSE)</f>
        <v>3</v>
      </c>
      <c r="AL5395">
        <f t="shared" si="571"/>
        <v>62500</v>
      </c>
      <c r="AM5395">
        <f t="shared" si="572"/>
        <v>1562.5</v>
      </c>
      <c r="AN5395">
        <f t="shared" si="573"/>
        <v>15625</v>
      </c>
      <c r="AO5395">
        <f t="shared" si="574"/>
        <v>15.625</v>
      </c>
      <c r="AP5395">
        <f t="shared" si="575"/>
        <v>0.04</v>
      </c>
      <c r="AQ5395">
        <f>VLOOKUP(M5395,spp!A:H,8,FALSE)</f>
        <v>3.3</v>
      </c>
      <c r="AR5395" t="str">
        <f>VLOOKUP(M5395,spp!A:K,10,FALSE)</f>
        <v>Depredador</v>
      </c>
      <c r="AS5395" t="str">
        <f>VLOOKUP(M5395,spp!A:L,12,FALSE)</f>
        <v>LC</v>
      </c>
    </row>
    <row r="5396" spans="1:45" x14ac:dyDescent="0.3">
      <c r="A5396">
        <v>42</v>
      </c>
      <c r="B5396" s="2" t="s">
        <v>1176</v>
      </c>
      <c r="C5396" s="2" t="s">
        <v>1177</v>
      </c>
      <c r="D5396" s="2" t="s">
        <v>1436</v>
      </c>
      <c r="E5396" s="2" t="s">
        <v>1440</v>
      </c>
      <c r="F5396">
        <v>4</v>
      </c>
      <c r="G5396" s="1">
        <v>41695</v>
      </c>
      <c r="H5396" s="61">
        <v>2014</v>
      </c>
      <c r="I5396" s="5" t="s">
        <v>1433</v>
      </c>
      <c r="J5396" s="1">
        <v>41765</v>
      </c>
      <c r="K5396" s="66">
        <v>7</v>
      </c>
      <c r="L5396" t="str">
        <f t="shared" si="570"/>
        <v>Profundo</v>
      </c>
      <c r="M5396" t="s">
        <v>1194</v>
      </c>
      <c r="N5396" t="str">
        <f>VLOOKUP(M5396,[2]spp!A:B,2,FALSE)</f>
        <v>Stegastes arcifrons</v>
      </c>
      <c r="O5396">
        <f t="shared" si="569"/>
        <v>33</v>
      </c>
      <c r="P5396">
        <v>25</v>
      </c>
      <c r="Q5396">
        <v>8</v>
      </c>
      <c r="AJ5396">
        <f>VLOOKUP(M5396,spp!A:C,3,FALSE)</f>
        <v>3.49E-2</v>
      </c>
      <c r="AK5396">
        <f>VLOOKUP(M5396,spp!A:D,4,FALSE)</f>
        <v>2</v>
      </c>
      <c r="AL5396">
        <f t="shared" si="571"/>
        <v>21.158124999999998</v>
      </c>
      <c r="AM5396">
        <f t="shared" si="572"/>
        <v>0.52895312499999991</v>
      </c>
      <c r="AN5396">
        <f t="shared" si="573"/>
        <v>5.2895312499999996</v>
      </c>
      <c r="AO5396">
        <f t="shared" si="574"/>
        <v>5.28953125E-3</v>
      </c>
      <c r="AP5396">
        <f t="shared" si="575"/>
        <v>0.66</v>
      </c>
      <c r="AQ5396">
        <f>VLOOKUP(M5396,spp!A:H,8,FALSE)</f>
        <v>2.97</v>
      </c>
      <c r="AR5396" t="str">
        <f>VLOOKUP(M5396,spp!A:K,10,FALSE)</f>
        <v>Herbívoro</v>
      </c>
      <c r="AS5396" t="str">
        <f>VLOOKUP(M5396,spp!A:L,12,FALSE)</f>
        <v>LC</v>
      </c>
    </row>
    <row r="5397" spans="1:45" x14ac:dyDescent="0.3">
      <c r="A5397">
        <v>42</v>
      </c>
      <c r="B5397" s="2" t="s">
        <v>1176</v>
      </c>
      <c r="C5397" s="2" t="s">
        <v>1177</v>
      </c>
      <c r="D5397" s="2" t="s">
        <v>1436</v>
      </c>
      <c r="E5397" s="2" t="s">
        <v>1440</v>
      </c>
      <c r="F5397">
        <v>4</v>
      </c>
      <c r="G5397" s="1">
        <v>41695</v>
      </c>
      <c r="H5397" s="61">
        <v>2014</v>
      </c>
      <c r="I5397" s="5" t="s">
        <v>1433</v>
      </c>
      <c r="J5397" s="1">
        <v>41765</v>
      </c>
      <c r="K5397" s="66">
        <v>7</v>
      </c>
      <c r="L5397" t="str">
        <f t="shared" si="570"/>
        <v>Profundo</v>
      </c>
      <c r="M5397" t="s">
        <v>1141</v>
      </c>
      <c r="N5397" t="str">
        <f>VLOOKUP(M5397,[2]spp!A:B,2,FALSE)</f>
        <v>Halichoeres discolor</v>
      </c>
      <c r="O5397">
        <f t="shared" si="569"/>
        <v>4</v>
      </c>
      <c r="Q5397">
        <v>4</v>
      </c>
      <c r="AJ5397">
        <f>VLOOKUP(M5397,spp!A:C,3,FALSE)</f>
        <v>0.01</v>
      </c>
      <c r="AK5397">
        <f>VLOOKUP(M5397,spp!A:D,4,FALSE)</f>
        <v>3.04</v>
      </c>
      <c r="AL5397">
        <f t="shared" si="571"/>
        <v>18.29136988409487</v>
      </c>
      <c r="AM5397">
        <f t="shared" si="572"/>
        <v>0.45728424710237175</v>
      </c>
      <c r="AN5397">
        <f t="shared" si="573"/>
        <v>4.5728424710237174</v>
      </c>
      <c r="AO5397">
        <f t="shared" si="574"/>
        <v>4.5728424710237171E-3</v>
      </c>
      <c r="AP5397">
        <f t="shared" si="575"/>
        <v>0.08</v>
      </c>
      <c r="AQ5397">
        <f>VLOOKUP(M5397,spp!A:H,8,FALSE)</f>
        <v>3.4</v>
      </c>
      <c r="AR5397" t="str">
        <f>VLOOKUP(M5397,spp!A:K,10,FALSE)</f>
        <v>Depredador</v>
      </c>
      <c r="AS5397" t="str">
        <f>VLOOKUP(M5397,spp!A:L,12,FALSE)</f>
        <v>VU</v>
      </c>
    </row>
    <row r="5398" spans="1:45" x14ac:dyDescent="0.3">
      <c r="A5398">
        <v>42</v>
      </c>
      <c r="B5398" s="2" t="s">
        <v>1176</v>
      </c>
      <c r="C5398" s="2" t="s">
        <v>1177</v>
      </c>
      <c r="D5398" s="2" t="s">
        <v>1436</v>
      </c>
      <c r="E5398" s="2" t="s">
        <v>1440</v>
      </c>
      <c r="F5398">
        <v>4</v>
      </c>
      <c r="G5398" s="1">
        <v>41695</v>
      </c>
      <c r="H5398" s="61">
        <v>2014</v>
      </c>
      <c r="I5398" s="5" t="s">
        <v>1433</v>
      </c>
      <c r="J5398" s="1">
        <v>41765</v>
      </c>
      <c r="K5398" s="66">
        <v>7</v>
      </c>
      <c r="L5398" t="str">
        <f t="shared" si="570"/>
        <v>Profundo</v>
      </c>
      <c r="M5398" t="s">
        <v>1028</v>
      </c>
      <c r="N5398" t="str">
        <f>VLOOKUP(M5398,[2]spp!A:B,2,FALSE)</f>
        <v>Thalassoma lucasanum</v>
      </c>
      <c r="O5398">
        <f t="shared" si="569"/>
        <v>60</v>
      </c>
      <c r="P5398">
        <v>60</v>
      </c>
      <c r="AJ5398">
        <f>VLOOKUP(M5398,spp!A:C,3,FALSE)</f>
        <v>1.261E-2</v>
      </c>
      <c r="AK5398">
        <f>VLOOKUP(M5398,spp!A:D,4,FALSE)</f>
        <v>2</v>
      </c>
      <c r="AL5398">
        <f t="shared" si="571"/>
        <v>4.7287499999999998</v>
      </c>
      <c r="AM5398">
        <f t="shared" si="572"/>
        <v>0.11821875</v>
      </c>
      <c r="AN5398">
        <f t="shared" si="573"/>
        <v>1.1821874999999999</v>
      </c>
      <c r="AO5398">
        <f t="shared" si="574"/>
        <v>1.1821874999999999E-3</v>
      </c>
      <c r="AP5398">
        <f t="shared" si="575"/>
        <v>1.2</v>
      </c>
      <c r="AQ5398">
        <f>VLOOKUP(M5398,spp!A:H,8,FALSE)</f>
        <v>3.5</v>
      </c>
      <c r="AR5398" t="str">
        <f>VLOOKUP(M5398,spp!A:K,10,FALSE)</f>
        <v>Depredador</v>
      </c>
      <c r="AS5398" t="str">
        <f>VLOOKUP(M5398,spp!A:L,12,FALSE)</f>
        <v>LC</v>
      </c>
    </row>
    <row r="5399" spans="1:45" x14ac:dyDescent="0.3">
      <c r="A5399">
        <v>42</v>
      </c>
      <c r="B5399" s="2" t="s">
        <v>1176</v>
      </c>
      <c r="C5399" s="2" t="s">
        <v>1177</v>
      </c>
      <c r="D5399" s="2" t="s">
        <v>1436</v>
      </c>
      <c r="E5399" s="2" t="s">
        <v>1440</v>
      </c>
      <c r="F5399">
        <v>4</v>
      </c>
      <c r="G5399" s="1">
        <v>41695</v>
      </c>
      <c r="H5399" s="61">
        <v>2014</v>
      </c>
      <c r="I5399" s="5" t="s">
        <v>1433</v>
      </c>
      <c r="J5399" s="1">
        <v>41765</v>
      </c>
      <c r="K5399" s="66">
        <v>7</v>
      </c>
      <c r="L5399" t="str">
        <f t="shared" si="570"/>
        <v>Profundo</v>
      </c>
      <c r="M5399" t="s">
        <v>1080</v>
      </c>
      <c r="N5399" t="str">
        <f>VLOOKUP(M5399,[2]spp!A:B,2,FALSE)</f>
        <v>Aulostomus chinensis</v>
      </c>
      <c r="O5399">
        <f t="shared" si="569"/>
        <v>2</v>
      </c>
      <c r="V5399">
        <v>2</v>
      </c>
      <c r="AJ5399">
        <f>VLOOKUP(M5399,spp!A:C,3,FALSE)</f>
        <v>2</v>
      </c>
      <c r="AK5399">
        <f>VLOOKUP(M5399,spp!A:D,4,FALSE)</f>
        <v>3</v>
      </c>
      <c r="AL5399">
        <f t="shared" si="571"/>
        <v>364500</v>
      </c>
      <c r="AM5399">
        <f t="shared" si="572"/>
        <v>9112.5</v>
      </c>
      <c r="AN5399">
        <f t="shared" si="573"/>
        <v>91125</v>
      </c>
      <c r="AO5399">
        <f t="shared" si="574"/>
        <v>91.125</v>
      </c>
      <c r="AP5399">
        <f t="shared" si="575"/>
        <v>0.04</v>
      </c>
      <c r="AQ5399">
        <f>VLOOKUP(M5399,spp!A:H,8,FALSE)</f>
        <v>3.9</v>
      </c>
      <c r="AR5399" t="str">
        <f>VLOOKUP(M5399,spp!A:K,10,FALSE)</f>
        <v>Depredador</v>
      </c>
      <c r="AS5399" t="str">
        <f>VLOOKUP(M5399,spp!A:L,12,FALSE)</f>
        <v>NE</v>
      </c>
    </row>
    <row r="5400" spans="1:45" x14ac:dyDescent="0.3">
      <c r="A5400">
        <v>42</v>
      </c>
      <c r="B5400" s="2" t="s">
        <v>1176</v>
      </c>
      <c r="C5400" s="2" t="s">
        <v>1177</v>
      </c>
      <c r="D5400" s="2" t="s">
        <v>1436</v>
      </c>
      <c r="E5400" s="2" t="s">
        <v>1440</v>
      </c>
      <c r="F5400">
        <v>4</v>
      </c>
      <c r="G5400" s="1">
        <v>41695</v>
      </c>
      <c r="H5400" s="61">
        <v>2014</v>
      </c>
      <c r="I5400" s="5" t="s">
        <v>1433</v>
      </c>
      <c r="J5400" s="1">
        <v>41765</v>
      </c>
      <c r="K5400" s="66">
        <v>7</v>
      </c>
      <c r="L5400" t="str">
        <f t="shared" si="570"/>
        <v>Profundo</v>
      </c>
      <c r="M5400" t="s">
        <v>1198</v>
      </c>
      <c r="N5400" t="str">
        <f>VLOOKUP(M5400,[2]spp!A:B,2,FALSE)</f>
        <v>Dermatolepis dermatolepis</v>
      </c>
      <c r="O5400">
        <f t="shared" si="569"/>
        <v>2</v>
      </c>
      <c r="U5400">
        <v>2</v>
      </c>
      <c r="AJ5400">
        <f>VLOOKUP(M5400,spp!A:C,3,FALSE)</f>
        <v>1</v>
      </c>
      <c r="AK5400">
        <f>VLOOKUP(M5400,spp!A:D,4,FALSE)</f>
        <v>3</v>
      </c>
      <c r="AL5400">
        <f t="shared" si="571"/>
        <v>85750</v>
      </c>
      <c r="AM5400">
        <f t="shared" si="572"/>
        <v>2143.75</v>
      </c>
      <c r="AN5400">
        <f t="shared" si="573"/>
        <v>21437.5</v>
      </c>
      <c r="AO5400">
        <f t="shared" si="574"/>
        <v>21.4375</v>
      </c>
      <c r="AP5400">
        <f t="shared" si="575"/>
        <v>0.04</v>
      </c>
      <c r="AQ5400">
        <f>VLOOKUP(M5400,spp!A:H,8,FALSE)</f>
        <v>4.5</v>
      </c>
      <c r="AR5400" t="str">
        <f>VLOOKUP(M5400,spp!A:K,10,FALSE)</f>
        <v>Depredador Tope</v>
      </c>
      <c r="AS5400" t="str">
        <f>VLOOKUP(M5400,spp!A:L,12,FALSE)</f>
        <v>LC</v>
      </c>
    </row>
    <row r="5401" spans="1:45" x14ac:dyDescent="0.3">
      <c r="A5401">
        <v>42</v>
      </c>
      <c r="B5401" s="2" t="s">
        <v>1176</v>
      </c>
      <c r="C5401" s="2" t="s">
        <v>1177</v>
      </c>
      <c r="D5401" s="2" t="s">
        <v>1436</v>
      </c>
      <c r="E5401" s="2" t="s">
        <v>1440</v>
      </c>
      <c r="F5401">
        <v>4</v>
      </c>
      <c r="G5401" s="1">
        <v>41695</v>
      </c>
      <c r="H5401" s="61">
        <v>2014</v>
      </c>
      <c r="I5401" s="5" t="s">
        <v>1433</v>
      </c>
      <c r="J5401" s="1">
        <v>41765</v>
      </c>
      <c r="K5401" s="66">
        <v>7</v>
      </c>
      <c r="L5401" t="str">
        <f t="shared" si="570"/>
        <v>Profundo</v>
      </c>
      <c r="M5401" t="s">
        <v>1021</v>
      </c>
      <c r="N5401" t="str">
        <f>VLOOKUP(M5401,[2]spp!A:B,2,FALSE)</f>
        <v>Johnrandallia nigrirostris</v>
      </c>
      <c r="O5401">
        <f t="shared" si="569"/>
        <v>2</v>
      </c>
      <c r="Q5401">
        <v>2</v>
      </c>
      <c r="AJ5401">
        <f>VLOOKUP(M5401,spp!A:C,3,FALSE)</f>
        <v>2</v>
      </c>
      <c r="AK5401">
        <f>VLOOKUP(M5401,spp!A:D,4,FALSE)</f>
        <v>3</v>
      </c>
      <c r="AL5401">
        <f t="shared" si="571"/>
        <v>1687.5</v>
      </c>
      <c r="AM5401">
        <f t="shared" si="572"/>
        <v>42.1875</v>
      </c>
      <c r="AN5401">
        <f t="shared" si="573"/>
        <v>421.875</v>
      </c>
      <c r="AO5401">
        <f t="shared" si="574"/>
        <v>0.421875</v>
      </c>
      <c r="AP5401">
        <f t="shared" si="575"/>
        <v>0.04</v>
      </c>
      <c r="AQ5401">
        <f>VLOOKUP(M5401,spp!A:H,8,FALSE)</f>
        <v>3</v>
      </c>
      <c r="AR5401" t="str">
        <f>VLOOKUP(M5401,spp!A:K,10,FALSE)</f>
        <v>Depredador</v>
      </c>
      <c r="AS5401" t="str">
        <f>VLOOKUP(M5401,spp!A:L,12,FALSE)</f>
        <v>LC</v>
      </c>
    </row>
    <row r="5402" spans="1:45" x14ac:dyDescent="0.3">
      <c r="A5402">
        <v>42</v>
      </c>
      <c r="B5402" s="2" t="s">
        <v>1176</v>
      </c>
      <c r="C5402" s="2" t="s">
        <v>1177</v>
      </c>
      <c r="D5402" s="2" t="s">
        <v>1436</v>
      </c>
      <c r="E5402" s="2" t="s">
        <v>1440</v>
      </c>
      <c r="F5402">
        <v>4</v>
      </c>
      <c r="G5402" s="1">
        <v>41695</v>
      </c>
      <c r="H5402" s="61">
        <v>2014</v>
      </c>
      <c r="I5402" s="5" t="s">
        <v>1433</v>
      </c>
      <c r="J5402" s="1">
        <v>41765</v>
      </c>
      <c r="K5402" s="66">
        <v>7</v>
      </c>
      <c r="L5402" t="str">
        <f t="shared" si="570"/>
        <v>Profundo</v>
      </c>
      <c r="M5402" t="s">
        <v>1042</v>
      </c>
      <c r="N5402" t="str">
        <f>VLOOKUP(M5402,[2]spp!A:B,2,FALSE)</f>
        <v>Bodianus diplotaenia</v>
      </c>
      <c r="O5402">
        <f t="shared" si="569"/>
        <v>13</v>
      </c>
      <c r="P5402">
        <v>10</v>
      </c>
      <c r="S5402">
        <v>3</v>
      </c>
      <c r="AJ5402">
        <f>VLOOKUP(M5402,spp!A:C,3,FALSE)</f>
        <v>2.01E-2</v>
      </c>
      <c r="AK5402">
        <f>VLOOKUP(M5402,spp!A:D,4,FALSE)</f>
        <v>2</v>
      </c>
      <c r="AL5402">
        <f t="shared" si="571"/>
        <v>19.723125</v>
      </c>
      <c r="AM5402">
        <f t="shared" si="572"/>
        <v>0.49307812499999998</v>
      </c>
      <c r="AN5402">
        <f t="shared" si="573"/>
        <v>4.9307812499999999</v>
      </c>
      <c r="AO5402">
        <f t="shared" si="574"/>
        <v>4.9307812500000003E-3</v>
      </c>
      <c r="AP5402">
        <f t="shared" si="575"/>
        <v>0.26</v>
      </c>
      <c r="AQ5402">
        <f>VLOOKUP(M5402,spp!A:H,8,FALSE)</f>
        <v>3.4</v>
      </c>
      <c r="AR5402" t="str">
        <f>VLOOKUP(M5402,spp!A:K,10,FALSE)</f>
        <v>Depredador</v>
      </c>
      <c r="AS5402" t="str">
        <f>VLOOKUP(M5402,spp!A:L,12,FALSE)</f>
        <v>LC</v>
      </c>
    </row>
    <row r="5403" spans="1:45" x14ac:dyDescent="0.3">
      <c r="A5403">
        <v>42</v>
      </c>
      <c r="B5403" s="2" t="s">
        <v>1176</v>
      </c>
      <c r="C5403" s="2" t="s">
        <v>1177</v>
      </c>
      <c r="D5403" s="2" t="s">
        <v>1436</v>
      </c>
      <c r="E5403" s="2" t="s">
        <v>1440</v>
      </c>
      <c r="F5403">
        <v>4</v>
      </c>
      <c r="G5403" s="1">
        <v>41695</v>
      </c>
      <c r="H5403" s="61">
        <v>2014</v>
      </c>
      <c r="I5403" s="5" t="s">
        <v>1433</v>
      </c>
      <c r="J5403" s="1">
        <v>41765</v>
      </c>
      <c r="K5403" s="66">
        <v>7</v>
      </c>
      <c r="L5403" t="str">
        <f t="shared" si="570"/>
        <v>Profundo</v>
      </c>
      <c r="M5403" t="s">
        <v>1081</v>
      </c>
      <c r="N5403" t="str">
        <f>VLOOKUP(M5403,[2]spp!A:B,2,FALSE)</f>
        <v>Triaenodon obesus</v>
      </c>
      <c r="O5403">
        <f t="shared" ref="O5403:O5466" si="576">+SUM(P5403:AF5403)</f>
        <v>0</v>
      </c>
      <c r="AJ5403">
        <f>VLOOKUP(M5403,spp!A:C,3,FALSE)</f>
        <v>1.5E-3</v>
      </c>
      <c r="AK5403">
        <f>VLOOKUP(M5403,spp!A:D,4,FALSE)</f>
        <v>3</v>
      </c>
      <c r="AL5403">
        <f t="shared" si="571"/>
        <v>0</v>
      </c>
      <c r="AM5403">
        <f t="shared" si="572"/>
        <v>0</v>
      </c>
      <c r="AN5403">
        <f t="shared" si="573"/>
        <v>0</v>
      </c>
      <c r="AO5403">
        <f t="shared" si="574"/>
        <v>0</v>
      </c>
      <c r="AP5403">
        <f t="shared" si="575"/>
        <v>0</v>
      </c>
      <c r="AQ5403">
        <f>VLOOKUP(M5403,spp!A:H,8,FALSE)</f>
        <v>4.2</v>
      </c>
      <c r="AR5403" t="str">
        <f>VLOOKUP(M5403,spp!A:K,10,FALSE)</f>
        <v>Depredador Tope</v>
      </c>
      <c r="AS5403" t="str">
        <f>VLOOKUP(M5403,spp!A:L,12,FALSE)</f>
        <v>NT</v>
      </c>
    </row>
    <row r="5404" spans="1:45" x14ac:dyDescent="0.3">
      <c r="A5404">
        <v>55</v>
      </c>
      <c r="B5404" s="2" t="s">
        <v>1176</v>
      </c>
      <c r="C5404" s="2" t="s">
        <v>1177</v>
      </c>
      <c r="D5404" s="2" t="s">
        <v>1441</v>
      </c>
      <c r="E5404" s="2" t="s">
        <v>1440</v>
      </c>
      <c r="F5404">
        <v>1</v>
      </c>
      <c r="G5404" s="1">
        <v>41695</v>
      </c>
      <c r="H5404" s="61">
        <v>2014</v>
      </c>
      <c r="I5404" s="5" t="s">
        <v>1433</v>
      </c>
      <c r="J5404" s="1">
        <v>41765</v>
      </c>
      <c r="K5404" s="66">
        <v>14</v>
      </c>
      <c r="L5404" t="str">
        <f t="shared" si="570"/>
        <v>Profundo</v>
      </c>
      <c r="M5404" t="s">
        <v>1194</v>
      </c>
      <c r="N5404" t="str">
        <f>VLOOKUP(M5404,[2]spp!A:B,2,FALSE)</f>
        <v>Stegastes arcifrons</v>
      </c>
      <c r="O5404">
        <f t="shared" si="576"/>
        <v>66</v>
      </c>
      <c r="P5404">
        <v>35</v>
      </c>
      <c r="Q5404">
        <v>30</v>
      </c>
      <c r="AA5404">
        <v>1</v>
      </c>
      <c r="AJ5404">
        <f>VLOOKUP(M5404,spp!A:C,3,FALSE)</f>
        <v>3.49E-2</v>
      </c>
      <c r="AK5404">
        <f>VLOOKUP(M5404,spp!A:D,4,FALSE)</f>
        <v>2</v>
      </c>
      <c r="AL5404">
        <f t="shared" si="571"/>
        <v>381.50062500000001</v>
      </c>
      <c r="AM5404">
        <f t="shared" si="572"/>
        <v>9.5375156250000011</v>
      </c>
      <c r="AN5404">
        <f t="shared" si="573"/>
        <v>95.375156250000003</v>
      </c>
      <c r="AO5404">
        <f t="shared" si="574"/>
        <v>9.5375156250000009E-2</v>
      </c>
      <c r="AP5404">
        <f t="shared" si="575"/>
        <v>1.32</v>
      </c>
      <c r="AQ5404">
        <f>VLOOKUP(M5404,spp!A:H,8,FALSE)</f>
        <v>2.97</v>
      </c>
      <c r="AR5404" t="str">
        <f>VLOOKUP(M5404,spp!A:K,10,FALSE)</f>
        <v>Herbívoro</v>
      </c>
      <c r="AS5404" t="str">
        <f>VLOOKUP(M5404,spp!A:L,12,FALSE)</f>
        <v>LC</v>
      </c>
    </row>
    <row r="5405" spans="1:45" x14ac:dyDescent="0.3">
      <c r="A5405">
        <v>55</v>
      </c>
      <c r="B5405" s="2" t="s">
        <v>1176</v>
      </c>
      <c r="C5405" s="2" t="s">
        <v>1177</v>
      </c>
      <c r="D5405" s="2" t="s">
        <v>1441</v>
      </c>
      <c r="E5405" s="2" t="s">
        <v>1440</v>
      </c>
      <c r="F5405">
        <v>1</v>
      </c>
      <c r="G5405" s="1">
        <v>41695</v>
      </c>
      <c r="H5405" s="61">
        <v>2014</v>
      </c>
      <c r="I5405" s="5" t="s">
        <v>1433</v>
      </c>
      <c r="J5405" s="1">
        <v>41765</v>
      </c>
      <c r="K5405" s="66">
        <v>14</v>
      </c>
      <c r="L5405" t="str">
        <f t="shared" si="570"/>
        <v>Profundo</v>
      </c>
      <c r="M5405" t="s">
        <v>1062</v>
      </c>
      <c r="N5405" t="str">
        <f>VLOOKUP(M5405,[2]spp!A:B,2,FALSE)</f>
        <v>Paranthias colonus</v>
      </c>
      <c r="O5405">
        <f t="shared" si="576"/>
        <v>20</v>
      </c>
      <c r="S5405">
        <v>20</v>
      </c>
      <c r="AJ5405">
        <f>VLOOKUP(M5405,spp!A:C,3,FALSE)</f>
        <v>1.485E-2</v>
      </c>
      <c r="AK5405">
        <f>VLOOKUP(M5405,spp!A:D,4,FALSE)</f>
        <v>2</v>
      </c>
      <c r="AL5405">
        <f t="shared" si="571"/>
        <v>90.956249999999997</v>
      </c>
      <c r="AM5405">
        <f t="shared" si="572"/>
        <v>2.27390625</v>
      </c>
      <c r="AN5405">
        <f t="shared" si="573"/>
        <v>22.739062499999999</v>
      </c>
      <c r="AO5405">
        <f t="shared" si="574"/>
        <v>2.2739062500000001E-2</v>
      </c>
      <c r="AP5405">
        <f t="shared" si="575"/>
        <v>0.4</v>
      </c>
      <c r="AQ5405">
        <f>VLOOKUP(M5405,spp!A:H,8,FALSE)</f>
        <v>3.8</v>
      </c>
      <c r="AR5405" t="str">
        <f>VLOOKUP(M5405,spp!A:K,10,FALSE)</f>
        <v>Planctívoro</v>
      </c>
      <c r="AS5405" t="str">
        <f>VLOOKUP(M5405,spp!A:L,12,FALSE)</f>
        <v>LC</v>
      </c>
    </row>
    <row r="5406" spans="1:45" x14ac:dyDescent="0.3">
      <c r="A5406">
        <v>55</v>
      </c>
      <c r="B5406" s="2" t="s">
        <v>1176</v>
      </c>
      <c r="C5406" s="2" t="s">
        <v>1177</v>
      </c>
      <c r="D5406" s="2" t="s">
        <v>1441</v>
      </c>
      <c r="E5406" s="2" t="s">
        <v>1440</v>
      </c>
      <c r="F5406">
        <v>1</v>
      </c>
      <c r="G5406" s="1">
        <v>41695</v>
      </c>
      <c r="H5406" s="61">
        <v>2014</v>
      </c>
      <c r="I5406" s="5" t="s">
        <v>1433</v>
      </c>
      <c r="J5406" s="1">
        <v>41765</v>
      </c>
      <c r="K5406" s="66">
        <v>14</v>
      </c>
      <c r="L5406" t="str">
        <f t="shared" si="570"/>
        <v>Profundo</v>
      </c>
      <c r="M5406" t="s">
        <v>1066</v>
      </c>
      <c r="N5406" t="str">
        <f>VLOOKUP(M5406,[2]spp!A:B,2,FALSE)</f>
        <v>Caranx melampygus</v>
      </c>
      <c r="O5406">
        <f t="shared" si="576"/>
        <v>4</v>
      </c>
      <c r="T5406">
        <v>3</v>
      </c>
      <c r="V5406">
        <v>1</v>
      </c>
      <c r="AJ5406">
        <f>VLOOKUP(M5406,spp!A:C,3,FALSE)</f>
        <v>2</v>
      </c>
      <c r="AK5406">
        <f>VLOOKUP(M5406,spp!A:D,4,FALSE)</f>
        <v>2</v>
      </c>
      <c r="AL5406">
        <f t="shared" si="571"/>
        <v>7800</v>
      </c>
      <c r="AM5406">
        <f t="shared" si="572"/>
        <v>195</v>
      </c>
      <c r="AN5406">
        <f t="shared" si="573"/>
        <v>1950</v>
      </c>
      <c r="AO5406">
        <f t="shared" si="574"/>
        <v>1.95</v>
      </c>
      <c r="AP5406">
        <f t="shared" si="575"/>
        <v>0.08</v>
      </c>
      <c r="AQ5406">
        <f>VLOOKUP(M5406,spp!A:H,8,FALSE)</f>
        <v>4.5</v>
      </c>
      <c r="AR5406" t="str">
        <f>VLOOKUP(M5406,spp!A:K,10,FALSE)</f>
        <v>Depredador Tope</v>
      </c>
      <c r="AS5406" t="str">
        <f>VLOOKUP(M5406,spp!A:L,12,FALSE)</f>
        <v>NE</v>
      </c>
    </row>
    <row r="5407" spans="1:45" x14ac:dyDescent="0.3">
      <c r="A5407">
        <v>55</v>
      </c>
      <c r="B5407" s="2" t="s">
        <v>1176</v>
      </c>
      <c r="C5407" s="2" t="s">
        <v>1177</v>
      </c>
      <c r="D5407" s="2" t="s">
        <v>1441</v>
      </c>
      <c r="E5407" s="2" t="s">
        <v>1440</v>
      </c>
      <c r="F5407">
        <v>1</v>
      </c>
      <c r="G5407" s="1">
        <v>41695</v>
      </c>
      <c r="H5407" s="61">
        <v>2014</v>
      </c>
      <c r="I5407" s="5" t="s">
        <v>1433</v>
      </c>
      <c r="J5407" s="1">
        <v>41765</v>
      </c>
      <c r="K5407" s="66">
        <v>14</v>
      </c>
      <c r="L5407" t="str">
        <f t="shared" si="570"/>
        <v>Profundo</v>
      </c>
      <c r="M5407" t="s">
        <v>1028</v>
      </c>
      <c r="N5407" t="str">
        <f>VLOOKUP(M5407,[2]spp!A:B,2,FALSE)</f>
        <v>Thalassoma lucasanum</v>
      </c>
      <c r="O5407">
        <f t="shared" si="576"/>
        <v>100</v>
      </c>
      <c r="P5407">
        <v>100</v>
      </c>
      <c r="AJ5407">
        <f>VLOOKUP(M5407,spp!A:C,3,FALSE)</f>
        <v>1.261E-2</v>
      </c>
      <c r="AK5407">
        <f>VLOOKUP(M5407,spp!A:D,4,FALSE)</f>
        <v>2</v>
      </c>
      <c r="AL5407">
        <f t="shared" si="571"/>
        <v>7.8812499999999996</v>
      </c>
      <c r="AM5407">
        <f t="shared" si="572"/>
        <v>0.19703124999999999</v>
      </c>
      <c r="AN5407">
        <f t="shared" si="573"/>
        <v>1.9703124999999999</v>
      </c>
      <c r="AO5407">
        <f t="shared" si="574"/>
        <v>1.9703124999999998E-3</v>
      </c>
      <c r="AP5407">
        <f t="shared" si="575"/>
        <v>2</v>
      </c>
      <c r="AQ5407">
        <f>VLOOKUP(M5407,spp!A:H,8,FALSE)</f>
        <v>3.5</v>
      </c>
      <c r="AR5407" t="str">
        <f>VLOOKUP(M5407,spp!A:K,10,FALSE)</f>
        <v>Depredador</v>
      </c>
      <c r="AS5407" t="str">
        <f>VLOOKUP(M5407,spp!A:L,12,FALSE)</f>
        <v>LC</v>
      </c>
    </row>
    <row r="5408" spans="1:45" x14ac:dyDescent="0.3">
      <c r="A5408">
        <v>55</v>
      </c>
      <c r="B5408" s="2" t="s">
        <v>1176</v>
      </c>
      <c r="C5408" s="2" t="s">
        <v>1177</v>
      </c>
      <c r="D5408" s="2" t="s">
        <v>1441</v>
      </c>
      <c r="E5408" s="2" t="s">
        <v>1440</v>
      </c>
      <c r="F5408">
        <v>1</v>
      </c>
      <c r="G5408" s="1">
        <v>41695</v>
      </c>
      <c r="H5408" s="61">
        <v>2014</v>
      </c>
      <c r="I5408" s="5" t="s">
        <v>1433</v>
      </c>
      <c r="J5408" s="1">
        <v>41765</v>
      </c>
      <c r="K5408" s="66">
        <v>14</v>
      </c>
      <c r="L5408" t="str">
        <f t="shared" si="570"/>
        <v>Profundo</v>
      </c>
      <c r="M5408" t="s">
        <v>1034</v>
      </c>
      <c r="N5408" t="str">
        <f>VLOOKUP(M5408,[2]spp!A:B,2,FALSE)</f>
        <v>Acanthurus nigricans</v>
      </c>
      <c r="O5408">
        <f t="shared" si="576"/>
        <v>8</v>
      </c>
      <c r="R5408">
        <v>3</v>
      </c>
      <c r="T5408">
        <v>5</v>
      </c>
      <c r="AJ5408">
        <f>VLOOKUP(M5408,spp!A:C,3,FALSE)</f>
        <v>6</v>
      </c>
      <c r="AK5408">
        <f>VLOOKUP(M5408,spp!A:D,4,FALSE)</f>
        <v>2.669</v>
      </c>
      <c r="AL5408">
        <f t="shared" si="571"/>
        <v>176756.72914773237</v>
      </c>
      <c r="AM5408">
        <f t="shared" si="572"/>
        <v>4418.9182286933092</v>
      </c>
      <c r="AN5408">
        <f t="shared" si="573"/>
        <v>44189.182286933094</v>
      </c>
      <c r="AO5408">
        <f t="shared" si="574"/>
        <v>44.189182286933097</v>
      </c>
      <c r="AP5408">
        <f t="shared" si="575"/>
        <v>0.16</v>
      </c>
      <c r="AQ5408">
        <f>VLOOKUP(M5408,spp!A:H,8,FALSE)</f>
        <v>2</v>
      </c>
      <c r="AR5408" t="str">
        <f>VLOOKUP(M5408,spp!A:K,10,FALSE)</f>
        <v>Herbívoro</v>
      </c>
      <c r="AS5408" t="str">
        <f>VLOOKUP(M5408,spp!A:L,12,FALSE)</f>
        <v>LC</v>
      </c>
    </row>
    <row r="5409" spans="1:45" x14ac:dyDescent="0.3">
      <c r="A5409">
        <v>55</v>
      </c>
      <c r="B5409" s="2" t="s">
        <v>1176</v>
      </c>
      <c r="C5409" s="2" t="s">
        <v>1177</v>
      </c>
      <c r="D5409" s="2" t="s">
        <v>1441</v>
      </c>
      <c r="E5409" s="2" t="s">
        <v>1440</v>
      </c>
      <c r="F5409">
        <v>1</v>
      </c>
      <c r="G5409" s="1">
        <v>41695</v>
      </c>
      <c r="H5409" s="61">
        <v>2014</v>
      </c>
      <c r="I5409" s="5" t="s">
        <v>1433</v>
      </c>
      <c r="J5409" s="1">
        <v>41765</v>
      </c>
      <c r="K5409" s="66">
        <v>14</v>
      </c>
      <c r="L5409" t="str">
        <f t="shared" si="570"/>
        <v>Profundo</v>
      </c>
      <c r="M5409" t="s">
        <v>1195</v>
      </c>
      <c r="N5409" t="str">
        <f>VLOOKUP(M5409,[2]spp!A:B,2,FALSE)</f>
        <v>Melichthys niger</v>
      </c>
      <c r="O5409">
        <f t="shared" si="576"/>
        <v>18</v>
      </c>
      <c r="S5409">
        <v>5</v>
      </c>
      <c r="T5409">
        <v>13</v>
      </c>
      <c r="AJ5409">
        <f>VLOOKUP(M5409,spp!A:C,3,FALSE)</f>
        <v>5</v>
      </c>
      <c r="AK5409">
        <f>VLOOKUP(M5409,spp!A:D,4,FALSE)</f>
        <v>3</v>
      </c>
      <c r="AL5409">
        <f t="shared" si="571"/>
        <v>1149609.375</v>
      </c>
      <c r="AM5409">
        <f t="shared" si="572"/>
        <v>28740.234375</v>
      </c>
      <c r="AN5409">
        <f t="shared" si="573"/>
        <v>287402.34375</v>
      </c>
      <c r="AO5409">
        <f t="shared" si="574"/>
        <v>287.40234375</v>
      </c>
      <c r="AP5409">
        <f t="shared" si="575"/>
        <v>0.36</v>
      </c>
      <c r="AQ5409">
        <f>VLOOKUP(M5409,spp!A:H,8,FALSE)</f>
        <v>2.4</v>
      </c>
      <c r="AR5409" t="str">
        <f>VLOOKUP(M5409,spp!A:K,10,FALSE)</f>
        <v>Herbívoro</v>
      </c>
      <c r="AS5409" t="str">
        <f>VLOOKUP(M5409,spp!A:L,12,FALSE)</f>
        <v>NE</v>
      </c>
    </row>
    <row r="5410" spans="1:45" x14ac:dyDescent="0.3">
      <c r="A5410">
        <v>55</v>
      </c>
      <c r="B5410" s="2" t="s">
        <v>1176</v>
      </c>
      <c r="C5410" s="2" t="s">
        <v>1177</v>
      </c>
      <c r="D5410" s="2" t="s">
        <v>1441</v>
      </c>
      <c r="E5410" s="2" t="s">
        <v>1440</v>
      </c>
      <c r="F5410">
        <v>1</v>
      </c>
      <c r="G5410" s="1">
        <v>41695</v>
      </c>
      <c r="H5410" s="61">
        <v>2014</v>
      </c>
      <c r="I5410" s="5" t="s">
        <v>1433</v>
      </c>
      <c r="J5410" s="1">
        <v>41765</v>
      </c>
      <c r="K5410" s="66">
        <v>14</v>
      </c>
      <c r="L5410" t="str">
        <f t="shared" si="570"/>
        <v>Profundo</v>
      </c>
      <c r="M5410" t="s">
        <v>1064</v>
      </c>
      <c r="N5410" t="str">
        <f>VLOOKUP(M5410,[2]spp!A:B,2,FALSE)</f>
        <v>Zanclus cornutus</v>
      </c>
      <c r="O5410">
        <f t="shared" si="576"/>
        <v>2</v>
      </c>
      <c r="S5410">
        <v>2</v>
      </c>
      <c r="AJ5410">
        <f>VLOOKUP(M5410,spp!A:C,3,FALSE)</f>
        <v>1.47E-2</v>
      </c>
      <c r="AK5410">
        <f>VLOOKUP(M5410,spp!A:D,4,FALSE)</f>
        <v>3</v>
      </c>
      <c r="AL5410">
        <f t="shared" si="571"/>
        <v>157.56562499999998</v>
      </c>
      <c r="AM5410">
        <f t="shared" si="572"/>
        <v>3.9391406249999994</v>
      </c>
      <c r="AN5410">
        <f t="shared" si="573"/>
        <v>39.391406249999996</v>
      </c>
      <c r="AO5410">
        <f t="shared" si="574"/>
        <v>3.9391406249999997E-2</v>
      </c>
      <c r="AP5410">
        <f t="shared" si="575"/>
        <v>0.04</v>
      </c>
      <c r="AQ5410">
        <f>VLOOKUP(M5410,spp!A:H,8,FALSE)</f>
        <v>2.9</v>
      </c>
      <c r="AR5410" t="str">
        <f>VLOOKUP(M5410,spp!A:K,10,FALSE)</f>
        <v>Herbívoro</v>
      </c>
      <c r="AS5410" t="str">
        <f>VLOOKUP(M5410,spp!A:L,12,FALSE)</f>
        <v>NE</v>
      </c>
    </row>
    <row r="5411" spans="1:45" x14ac:dyDescent="0.3">
      <c r="A5411">
        <v>55</v>
      </c>
      <c r="B5411" s="2" t="s">
        <v>1176</v>
      </c>
      <c r="C5411" s="2" t="s">
        <v>1177</v>
      </c>
      <c r="D5411" s="2" t="s">
        <v>1441</v>
      </c>
      <c r="E5411" s="2" t="s">
        <v>1440</v>
      </c>
      <c r="F5411">
        <v>1</v>
      </c>
      <c r="G5411" s="1">
        <v>41695</v>
      </c>
      <c r="H5411" s="61">
        <v>2014</v>
      </c>
      <c r="I5411" s="5" t="s">
        <v>1433</v>
      </c>
      <c r="J5411" s="1">
        <v>41765</v>
      </c>
      <c r="K5411" s="66">
        <v>14</v>
      </c>
      <c r="L5411" t="str">
        <f t="shared" si="570"/>
        <v>Profundo</v>
      </c>
      <c r="M5411" t="s">
        <v>1021</v>
      </c>
      <c r="N5411" t="str">
        <f>VLOOKUP(M5411,[2]spp!A:B,2,FALSE)</f>
        <v>Johnrandallia nigrirostris</v>
      </c>
      <c r="O5411">
        <f t="shared" si="576"/>
        <v>4</v>
      </c>
      <c r="Q5411">
        <v>4</v>
      </c>
      <c r="AJ5411">
        <f>VLOOKUP(M5411,spp!A:C,3,FALSE)</f>
        <v>2</v>
      </c>
      <c r="AK5411">
        <f>VLOOKUP(M5411,spp!A:D,4,FALSE)</f>
        <v>3</v>
      </c>
      <c r="AL5411">
        <f t="shared" si="571"/>
        <v>3375</v>
      </c>
      <c r="AM5411">
        <f t="shared" si="572"/>
        <v>84.375</v>
      </c>
      <c r="AN5411">
        <f t="shared" si="573"/>
        <v>843.75</v>
      </c>
      <c r="AO5411">
        <f t="shared" si="574"/>
        <v>0.84375</v>
      </c>
      <c r="AP5411">
        <f t="shared" si="575"/>
        <v>0.08</v>
      </c>
      <c r="AQ5411">
        <f>VLOOKUP(M5411,spp!A:H,8,FALSE)</f>
        <v>3</v>
      </c>
      <c r="AR5411" t="str">
        <f>VLOOKUP(M5411,spp!A:K,10,FALSE)</f>
        <v>Depredador</v>
      </c>
      <c r="AS5411" t="str">
        <f>VLOOKUP(M5411,spp!A:L,12,FALSE)</f>
        <v>LC</v>
      </c>
    </row>
    <row r="5412" spans="1:45" x14ac:dyDescent="0.3">
      <c r="A5412">
        <v>55</v>
      </c>
      <c r="B5412" s="2" t="s">
        <v>1176</v>
      </c>
      <c r="C5412" s="2" t="s">
        <v>1177</v>
      </c>
      <c r="D5412" s="2" t="s">
        <v>1441</v>
      </c>
      <c r="E5412" s="2" t="s">
        <v>1440</v>
      </c>
      <c r="F5412">
        <v>1</v>
      </c>
      <c r="G5412" s="1">
        <v>41695</v>
      </c>
      <c r="H5412" s="61">
        <v>2014</v>
      </c>
      <c r="I5412" s="5" t="s">
        <v>1433</v>
      </c>
      <c r="J5412" s="1">
        <v>41765</v>
      </c>
      <c r="K5412" s="66">
        <v>14</v>
      </c>
      <c r="L5412" t="str">
        <f t="shared" si="570"/>
        <v>Profundo</v>
      </c>
      <c r="M5412" t="s">
        <v>1040</v>
      </c>
      <c r="N5412" t="str">
        <f>VLOOKUP(M5412,[2]spp!A:B,2,FALSE)</f>
        <v>Sufflamen verres</v>
      </c>
      <c r="O5412">
        <f t="shared" si="576"/>
        <v>4</v>
      </c>
      <c r="S5412">
        <v>4</v>
      </c>
      <c r="AJ5412">
        <f>VLOOKUP(M5412,spp!A:C,3,FALSE)</f>
        <v>2</v>
      </c>
      <c r="AK5412">
        <f>VLOOKUP(M5412,spp!A:D,4,FALSE)</f>
        <v>3</v>
      </c>
      <c r="AL5412">
        <f t="shared" si="571"/>
        <v>42875</v>
      </c>
      <c r="AM5412">
        <f t="shared" si="572"/>
        <v>1071.875</v>
      </c>
      <c r="AN5412">
        <f t="shared" si="573"/>
        <v>10718.75</v>
      </c>
      <c r="AO5412">
        <f t="shared" si="574"/>
        <v>10.71875</v>
      </c>
      <c r="AP5412">
        <f t="shared" si="575"/>
        <v>0.08</v>
      </c>
      <c r="AQ5412">
        <f>VLOOKUP(M5412,spp!A:H,8,FALSE)</f>
        <v>3.3</v>
      </c>
      <c r="AR5412" t="str">
        <f>VLOOKUP(M5412,spp!A:K,10,FALSE)</f>
        <v>Depredador</v>
      </c>
      <c r="AS5412" t="str">
        <f>VLOOKUP(M5412,spp!A:L,12,FALSE)</f>
        <v>LC</v>
      </c>
    </row>
    <row r="5413" spans="1:45" x14ac:dyDescent="0.3">
      <c r="A5413">
        <v>55</v>
      </c>
      <c r="B5413" s="2" t="s">
        <v>1176</v>
      </c>
      <c r="C5413" s="2" t="s">
        <v>1177</v>
      </c>
      <c r="D5413" s="2" t="s">
        <v>1441</v>
      </c>
      <c r="E5413" s="2" t="s">
        <v>1440</v>
      </c>
      <c r="F5413">
        <v>1</v>
      </c>
      <c r="G5413" s="1">
        <v>41695</v>
      </c>
      <c r="H5413" s="61">
        <v>2014</v>
      </c>
      <c r="I5413" s="5" t="s">
        <v>1433</v>
      </c>
      <c r="J5413" s="1">
        <v>41765</v>
      </c>
      <c r="K5413" s="66">
        <v>14</v>
      </c>
      <c r="L5413" t="str">
        <f t="shared" ref="L5413:L5476" si="577">IF(K5413&gt;6,"Profundo","Somero")</f>
        <v>Profundo</v>
      </c>
      <c r="M5413" t="s">
        <v>1200</v>
      </c>
      <c r="N5413" t="str">
        <f>VLOOKUP(M5413,[2]spp!A:B,2,FALSE)</f>
        <v>Thalassoma grammaticum</v>
      </c>
      <c r="O5413">
        <f t="shared" si="576"/>
        <v>2</v>
      </c>
      <c r="R5413">
        <v>2</v>
      </c>
      <c r="AJ5413">
        <f>VLOOKUP(M5413,spp!A:C,3,FALSE)</f>
        <v>1</v>
      </c>
      <c r="AK5413">
        <f>VLOOKUP(M5413,spp!A:D,4,FALSE)</f>
        <v>2.9718</v>
      </c>
      <c r="AL5413">
        <f t="shared" si="571"/>
        <v>3637.7024479150164</v>
      </c>
      <c r="AM5413">
        <f t="shared" si="572"/>
        <v>90.942561197875406</v>
      </c>
      <c r="AN5413">
        <f t="shared" si="573"/>
        <v>909.42561197875409</v>
      </c>
      <c r="AO5413">
        <f t="shared" si="574"/>
        <v>0.90942561197875404</v>
      </c>
      <c r="AP5413">
        <f t="shared" si="575"/>
        <v>0.04</v>
      </c>
      <c r="AQ5413">
        <f>VLOOKUP(M5413,spp!A:H,8,FALSE)</f>
        <v>3.5</v>
      </c>
      <c r="AR5413" t="str">
        <f>VLOOKUP(M5413,spp!A:K,10,FALSE)</f>
        <v>Depredador</v>
      </c>
      <c r="AS5413" t="str">
        <f>VLOOKUP(M5413,spp!A:L,12,FALSE)</f>
        <v>LC</v>
      </c>
    </row>
    <row r="5414" spans="1:45" x14ac:dyDescent="0.3">
      <c r="A5414">
        <v>55</v>
      </c>
      <c r="B5414" s="2" t="s">
        <v>1176</v>
      </c>
      <c r="C5414" s="2" t="s">
        <v>1177</v>
      </c>
      <c r="D5414" s="2" t="s">
        <v>1441</v>
      </c>
      <c r="E5414" s="2" t="s">
        <v>1440</v>
      </c>
      <c r="F5414">
        <v>1</v>
      </c>
      <c r="G5414" s="1">
        <v>41695</v>
      </c>
      <c r="H5414" s="61">
        <v>2014</v>
      </c>
      <c r="I5414" s="5" t="s">
        <v>1433</v>
      </c>
      <c r="J5414" s="1">
        <v>41765</v>
      </c>
      <c r="K5414" s="66">
        <v>14</v>
      </c>
      <c r="L5414" t="str">
        <f t="shared" si="577"/>
        <v>Profundo</v>
      </c>
      <c r="M5414" t="s">
        <v>1047</v>
      </c>
      <c r="N5414" t="str">
        <f>VLOOKUP(M5414,[2]spp!A:B,2,FALSE)</f>
        <v>Scarus rubroviolaceus</v>
      </c>
      <c r="O5414">
        <f t="shared" si="576"/>
        <v>2</v>
      </c>
      <c r="V5414">
        <v>2</v>
      </c>
      <c r="AJ5414">
        <f>VLOOKUP(M5414,spp!A:C,3,FALSE)</f>
        <v>1</v>
      </c>
      <c r="AK5414">
        <f>VLOOKUP(M5414,spp!A:D,4,FALSE)</f>
        <v>3.109</v>
      </c>
      <c r="AL5414">
        <f t="shared" si="571"/>
        <v>275973.70302246959</v>
      </c>
      <c r="AM5414">
        <f t="shared" si="572"/>
        <v>6899.34257556174</v>
      </c>
      <c r="AN5414">
        <f t="shared" si="573"/>
        <v>68993.425755617398</v>
      </c>
      <c r="AO5414">
        <f t="shared" si="574"/>
        <v>68.993425755617395</v>
      </c>
      <c r="AP5414">
        <f t="shared" si="575"/>
        <v>0.04</v>
      </c>
      <c r="AQ5414">
        <f>VLOOKUP(M5414,spp!A:H,8,FALSE)</f>
        <v>2</v>
      </c>
      <c r="AR5414" t="str">
        <f>VLOOKUP(M5414,spp!A:K,10,FALSE)</f>
        <v>Herbívoro</v>
      </c>
      <c r="AS5414" t="str">
        <f>VLOOKUP(M5414,spp!A:L,12,FALSE)</f>
        <v>LC</v>
      </c>
    </row>
    <row r="5415" spans="1:45" x14ac:dyDescent="0.3">
      <c r="A5415">
        <v>55</v>
      </c>
      <c r="B5415" s="2" t="s">
        <v>1176</v>
      </c>
      <c r="C5415" s="2" t="s">
        <v>1177</v>
      </c>
      <c r="D5415" s="2" t="s">
        <v>1441</v>
      </c>
      <c r="E5415" s="2" t="s">
        <v>1440</v>
      </c>
      <c r="F5415">
        <v>1</v>
      </c>
      <c r="G5415" s="1">
        <v>41695</v>
      </c>
      <c r="H5415" s="61">
        <v>2014</v>
      </c>
      <c r="I5415" s="5" t="s">
        <v>1433</v>
      </c>
      <c r="J5415" s="1">
        <v>41765</v>
      </c>
      <c r="K5415" s="66">
        <v>14</v>
      </c>
      <c r="L5415" t="str">
        <f t="shared" si="577"/>
        <v>Profundo</v>
      </c>
      <c r="M5415" t="s">
        <v>1046</v>
      </c>
      <c r="N5415" t="str">
        <f>VLOOKUP(M5415,[2]spp!A:B,2,FALSE)</f>
        <v>Arothron meleagris</v>
      </c>
      <c r="O5415">
        <f t="shared" si="576"/>
        <v>1</v>
      </c>
      <c r="S5415">
        <v>1</v>
      </c>
      <c r="AJ5415">
        <f>VLOOKUP(M5415,spp!A:C,3,FALSE)</f>
        <v>3</v>
      </c>
      <c r="AK5415">
        <f>VLOOKUP(M5415,spp!A:D,4,FALSE)</f>
        <v>2</v>
      </c>
      <c r="AL5415">
        <f t="shared" ref="AL5415:AL5478" si="578">((AJ5415*$P$2^AK5415)*P5415)+((AJ5415*$Q$2^AK5415)*Q5415)+((AJ5415*$R$2^AK5415)*R5415)+((AJ5415*$S$2^AK5415)*S5415)+((AJ5415*$T$2^AK5415)*T5415)+((AJ5415*$U$2^AK5415)*U5415)+((AJ5415*$V$2^AK5415)*V5415)+((AJ5415*$W$2^AK5415)*W5415)+((AJ5415*$X$2^AK5415)*X5415)+((AJ5415*$Y$2^AK5415)*Y5415)+((AJ5415*$Z$2^AK5415)*Z5415)+((AJ5415*$AA$2^AK5415)*AA5415)+((AJ5415*$AB$2^AK5415)*AB5415)+ ((AJ5415*$AC$2^AK5415)*AC5415)+((AJ5415*$AD$2^AK5415)*AD5415)+((AJ5415*$AE$2^AK5415)*AE5415)+((AJ5415*$AF$2^AK5415)*AF5415)+((AJ5415*$AG$2^AK5415)*AG5415)+((AJ5415*$AH$2^AK5415)*AH5415)</f>
        <v>918.75</v>
      </c>
      <c r="AM5415">
        <f t="shared" ref="AM5415:AM5478" si="579">AL5415/40</f>
        <v>22.96875</v>
      </c>
      <c r="AN5415">
        <f t="shared" ref="AN5415:AN5478" si="580">AM5415*10</f>
        <v>229.6875</v>
      </c>
      <c r="AO5415">
        <f t="shared" ref="AO5415:AO5478" si="581">AN5415/1000</f>
        <v>0.22968749999999999</v>
      </c>
      <c r="AP5415">
        <f t="shared" ref="AP5415:AP5478" si="582">O5415/$C$1</f>
        <v>0.02</v>
      </c>
      <c r="AQ5415">
        <f>VLOOKUP(M5415,spp!A:H,8,FALSE)</f>
        <v>3.4</v>
      </c>
      <c r="AR5415" t="str">
        <f>VLOOKUP(M5415,spp!A:K,10,FALSE)</f>
        <v>Depredador</v>
      </c>
      <c r="AS5415" t="str">
        <f>VLOOKUP(M5415,spp!A:L,12,FALSE)</f>
        <v>NE</v>
      </c>
    </row>
    <row r="5416" spans="1:45" x14ac:dyDescent="0.3">
      <c r="A5416">
        <v>55</v>
      </c>
      <c r="B5416" s="2" t="s">
        <v>1176</v>
      </c>
      <c r="C5416" s="2" t="s">
        <v>1177</v>
      </c>
      <c r="D5416" s="2" t="s">
        <v>1441</v>
      </c>
      <c r="E5416" s="2" t="s">
        <v>1440</v>
      </c>
      <c r="F5416">
        <v>1</v>
      </c>
      <c r="G5416" s="1">
        <v>41695</v>
      </c>
      <c r="H5416" s="61">
        <v>2014</v>
      </c>
      <c r="I5416" s="5" t="s">
        <v>1433</v>
      </c>
      <c r="J5416" s="1">
        <v>41765</v>
      </c>
      <c r="K5416" s="66">
        <v>14</v>
      </c>
      <c r="L5416" t="str">
        <f>IF(K5416&gt;6,"Profundo","Somero")</f>
        <v>Profundo</v>
      </c>
      <c r="M5416" t="s">
        <v>1078</v>
      </c>
      <c r="N5416" t="str">
        <f>VLOOKUP(M5416,[2]spp!A:B,2,FALSE)</f>
        <v>Lutjanus viridis</v>
      </c>
      <c r="O5416">
        <f t="shared" si="576"/>
        <v>2</v>
      </c>
      <c r="S5416">
        <v>2</v>
      </c>
      <c r="AJ5416">
        <f>VLOOKUP(M5416,spp!A:C,3,FALSE)</f>
        <v>1.67E-2</v>
      </c>
      <c r="AK5416">
        <f>VLOOKUP(M5416,spp!A:D,4,FALSE)</f>
        <v>2</v>
      </c>
      <c r="AL5416">
        <f t="shared" si="578"/>
        <v>10.22875</v>
      </c>
      <c r="AM5416">
        <f t="shared" si="579"/>
        <v>0.25571874999999999</v>
      </c>
      <c r="AN5416">
        <f t="shared" si="580"/>
        <v>2.5571874999999999</v>
      </c>
      <c r="AO5416">
        <f t="shared" si="581"/>
        <v>2.5571875E-3</v>
      </c>
      <c r="AP5416">
        <f t="shared" si="582"/>
        <v>0.04</v>
      </c>
      <c r="AQ5416">
        <f>VLOOKUP(M5416,spp!A:H,8,FALSE)</f>
        <v>4.2</v>
      </c>
      <c r="AR5416" t="str">
        <f>VLOOKUP(M5416,spp!A:K,10,FALSE)</f>
        <v>Depredador Tope</v>
      </c>
      <c r="AS5416" t="str">
        <f>VLOOKUP(M5416,spp!A:L,12,FALSE)</f>
        <v>LC</v>
      </c>
    </row>
    <row r="5417" spans="1:45" x14ac:dyDescent="0.3">
      <c r="A5417">
        <v>55</v>
      </c>
      <c r="B5417" s="2" t="s">
        <v>1176</v>
      </c>
      <c r="C5417" s="2" t="s">
        <v>1177</v>
      </c>
      <c r="D5417" s="2" t="s">
        <v>1441</v>
      </c>
      <c r="E5417" s="2" t="s">
        <v>1440</v>
      </c>
      <c r="F5417">
        <v>2</v>
      </c>
      <c r="G5417" s="1">
        <v>41695</v>
      </c>
      <c r="H5417" s="61">
        <v>2014</v>
      </c>
      <c r="I5417" s="5" t="s">
        <v>1433</v>
      </c>
      <c r="J5417" s="1">
        <v>41765</v>
      </c>
      <c r="K5417" s="66">
        <v>14</v>
      </c>
      <c r="L5417" t="str">
        <f>IF(K5417&gt;6,"Profundo","Somero")</f>
        <v>Profundo</v>
      </c>
      <c r="M5417" t="s">
        <v>1194</v>
      </c>
      <c r="N5417" t="str">
        <f>VLOOKUP(M5417,[2]spp!A:B,2,FALSE)</f>
        <v>Stegastes arcifrons</v>
      </c>
      <c r="O5417">
        <f t="shared" si="576"/>
        <v>30</v>
      </c>
      <c r="P5417">
        <v>10</v>
      </c>
      <c r="Q5417">
        <v>20</v>
      </c>
      <c r="AJ5417">
        <f>VLOOKUP(M5417,spp!A:C,3,FALSE)</f>
        <v>3.49E-2</v>
      </c>
      <c r="AK5417">
        <f>VLOOKUP(M5417,spp!A:D,4,FALSE)</f>
        <v>2</v>
      </c>
      <c r="AL5417">
        <f t="shared" si="578"/>
        <v>41.443750000000001</v>
      </c>
      <c r="AM5417">
        <f t="shared" si="579"/>
        <v>1.03609375</v>
      </c>
      <c r="AN5417">
        <f t="shared" si="580"/>
        <v>10.3609375</v>
      </c>
      <c r="AO5417">
        <f t="shared" si="581"/>
        <v>1.03609375E-2</v>
      </c>
      <c r="AP5417">
        <f t="shared" si="582"/>
        <v>0.6</v>
      </c>
      <c r="AQ5417">
        <f>VLOOKUP(M5417,spp!A:H,8,FALSE)</f>
        <v>2.97</v>
      </c>
      <c r="AR5417" t="str">
        <f>VLOOKUP(M5417,spp!A:K,10,FALSE)</f>
        <v>Herbívoro</v>
      </c>
      <c r="AS5417" t="str">
        <f>VLOOKUP(M5417,spp!A:L,12,FALSE)</f>
        <v>LC</v>
      </c>
    </row>
    <row r="5418" spans="1:45" x14ac:dyDescent="0.3">
      <c r="A5418">
        <v>55</v>
      </c>
      <c r="B5418" s="2" t="s">
        <v>1176</v>
      </c>
      <c r="C5418" s="2" t="s">
        <v>1177</v>
      </c>
      <c r="D5418" s="2" t="s">
        <v>1441</v>
      </c>
      <c r="E5418" s="2" t="s">
        <v>1440</v>
      </c>
      <c r="F5418">
        <v>2</v>
      </c>
      <c r="G5418" s="1">
        <v>41695</v>
      </c>
      <c r="H5418" s="61">
        <v>2014</v>
      </c>
      <c r="I5418" s="5" t="s">
        <v>1433</v>
      </c>
      <c r="J5418" s="1">
        <v>41765</v>
      </c>
      <c r="K5418" s="66">
        <v>14</v>
      </c>
      <c r="L5418" t="str">
        <f t="shared" si="577"/>
        <v>Profundo</v>
      </c>
      <c r="M5418" t="s">
        <v>1056</v>
      </c>
      <c r="N5418" t="str">
        <f>VLOOKUP(M5418,[2]spp!A:B,2,FALSE)</f>
        <v>Canthigaster punctatissima</v>
      </c>
      <c r="O5418">
        <f t="shared" si="576"/>
        <v>3</v>
      </c>
      <c r="P5418">
        <v>3</v>
      </c>
      <c r="AJ5418">
        <f>VLOOKUP(M5418,spp!A:C,3,FALSE)</f>
        <v>1</v>
      </c>
      <c r="AK5418">
        <f>VLOOKUP(M5418,spp!A:D,4,FALSE)</f>
        <v>2</v>
      </c>
      <c r="AL5418">
        <f t="shared" si="578"/>
        <v>18.75</v>
      </c>
      <c r="AM5418">
        <f t="shared" si="579"/>
        <v>0.46875</v>
      </c>
      <c r="AN5418">
        <f t="shared" si="580"/>
        <v>4.6875</v>
      </c>
      <c r="AO5418">
        <f t="shared" si="581"/>
        <v>4.6874999999999998E-3</v>
      </c>
      <c r="AP5418">
        <f t="shared" si="582"/>
        <v>0.06</v>
      </c>
      <c r="AQ5418">
        <f>VLOOKUP(M5418,spp!A:H,8,FALSE)</f>
        <v>3</v>
      </c>
      <c r="AR5418" t="str">
        <f>VLOOKUP(M5418,spp!A:K,10,FALSE)</f>
        <v>Depredador</v>
      </c>
      <c r="AS5418" t="str">
        <f>VLOOKUP(M5418,spp!A:L,12,FALSE)</f>
        <v>LC</v>
      </c>
    </row>
    <row r="5419" spans="1:45" x14ac:dyDescent="0.3">
      <c r="A5419">
        <v>55</v>
      </c>
      <c r="B5419" s="2" t="s">
        <v>1176</v>
      </c>
      <c r="C5419" s="2" t="s">
        <v>1177</v>
      </c>
      <c r="D5419" s="2" t="s">
        <v>1441</v>
      </c>
      <c r="E5419" s="2" t="s">
        <v>1440</v>
      </c>
      <c r="F5419">
        <v>2</v>
      </c>
      <c r="G5419" s="1">
        <v>41695</v>
      </c>
      <c r="H5419" s="61">
        <v>2014</v>
      </c>
      <c r="I5419" s="5" t="s">
        <v>1433</v>
      </c>
      <c r="J5419" s="1">
        <v>41765</v>
      </c>
      <c r="K5419" s="66">
        <v>14</v>
      </c>
      <c r="L5419" t="str">
        <f t="shared" si="577"/>
        <v>Profundo</v>
      </c>
      <c r="M5419" t="s">
        <v>1066</v>
      </c>
      <c r="N5419" t="str">
        <f>VLOOKUP(M5419,[2]spp!A:B,2,FALSE)</f>
        <v>Caranx melampygus</v>
      </c>
      <c r="O5419">
        <f t="shared" si="576"/>
        <v>3</v>
      </c>
      <c r="T5419">
        <v>3</v>
      </c>
      <c r="AJ5419">
        <f>VLOOKUP(M5419,spp!A:C,3,FALSE)</f>
        <v>2</v>
      </c>
      <c r="AK5419">
        <f>VLOOKUP(M5419,spp!A:D,4,FALSE)</f>
        <v>2</v>
      </c>
      <c r="AL5419">
        <f t="shared" si="578"/>
        <v>3750</v>
      </c>
      <c r="AM5419">
        <f t="shared" si="579"/>
        <v>93.75</v>
      </c>
      <c r="AN5419">
        <f t="shared" si="580"/>
        <v>937.5</v>
      </c>
      <c r="AO5419">
        <f t="shared" si="581"/>
        <v>0.9375</v>
      </c>
      <c r="AP5419">
        <f t="shared" si="582"/>
        <v>0.06</v>
      </c>
      <c r="AQ5419">
        <f>VLOOKUP(M5419,spp!A:H,8,FALSE)</f>
        <v>4.5</v>
      </c>
      <c r="AR5419" t="str">
        <f>VLOOKUP(M5419,spp!A:K,10,FALSE)</f>
        <v>Depredador Tope</v>
      </c>
      <c r="AS5419" t="str">
        <f>VLOOKUP(M5419,spp!A:L,12,FALSE)</f>
        <v>NE</v>
      </c>
    </row>
    <row r="5420" spans="1:45" x14ac:dyDescent="0.3">
      <c r="A5420">
        <v>55</v>
      </c>
      <c r="B5420" s="2" t="s">
        <v>1176</v>
      </c>
      <c r="C5420" s="2" t="s">
        <v>1177</v>
      </c>
      <c r="D5420" s="2" t="s">
        <v>1441</v>
      </c>
      <c r="E5420" s="2" t="s">
        <v>1440</v>
      </c>
      <c r="F5420">
        <v>2</v>
      </c>
      <c r="G5420" s="1">
        <v>41695</v>
      </c>
      <c r="H5420" s="61">
        <v>2014</v>
      </c>
      <c r="I5420" s="5" t="s">
        <v>1433</v>
      </c>
      <c r="J5420" s="1">
        <v>41765</v>
      </c>
      <c r="K5420" s="66">
        <v>14</v>
      </c>
      <c r="L5420" t="str">
        <f t="shared" si="577"/>
        <v>Profundo</v>
      </c>
      <c r="M5420" t="s">
        <v>1040</v>
      </c>
      <c r="N5420" t="str">
        <f>VLOOKUP(M5420,[2]spp!A:B,2,FALSE)</f>
        <v>Sufflamen verres</v>
      </c>
      <c r="O5420">
        <f t="shared" si="576"/>
        <v>4</v>
      </c>
      <c r="R5420">
        <v>4</v>
      </c>
      <c r="AJ5420">
        <f>VLOOKUP(M5420,spp!A:C,3,FALSE)</f>
        <v>2</v>
      </c>
      <c r="AK5420">
        <f>VLOOKUP(M5420,spp!A:D,4,FALSE)</f>
        <v>3</v>
      </c>
      <c r="AL5420">
        <f t="shared" si="578"/>
        <v>15625</v>
      </c>
      <c r="AM5420">
        <f t="shared" si="579"/>
        <v>390.625</v>
      </c>
      <c r="AN5420">
        <f t="shared" si="580"/>
        <v>3906.25</v>
      </c>
      <c r="AO5420">
        <f t="shared" si="581"/>
        <v>3.90625</v>
      </c>
      <c r="AP5420">
        <f t="shared" si="582"/>
        <v>0.08</v>
      </c>
      <c r="AQ5420">
        <f>VLOOKUP(M5420,spp!A:H,8,FALSE)</f>
        <v>3.3</v>
      </c>
      <c r="AR5420" t="str">
        <f>VLOOKUP(M5420,spp!A:K,10,FALSE)</f>
        <v>Depredador</v>
      </c>
      <c r="AS5420" t="str">
        <f>VLOOKUP(M5420,spp!A:L,12,FALSE)</f>
        <v>LC</v>
      </c>
    </row>
    <row r="5421" spans="1:45" x14ac:dyDescent="0.3">
      <c r="A5421">
        <v>55</v>
      </c>
      <c r="B5421" s="2" t="s">
        <v>1176</v>
      </c>
      <c r="C5421" s="2" t="s">
        <v>1177</v>
      </c>
      <c r="D5421" s="2" t="s">
        <v>1441</v>
      </c>
      <c r="E5421" s="2" t="s">
        <v>1440</v>
      </c>
      <c r="F5421">
        <v>2</v>
      </c>
      <c r="G5421" s="1">
        <v>41695</v>
      </c>
      <c r="H5421" s="61">
        <v>2014</v>
      </c>
      <c r="I5421" s="5" t="s">
        <v>1433</v>
      </c>
      <c r="J5421" s="1">
        <v>41765</v>
      </c>
      <c r="K5421" s="66">
        <v>14</v>
      </c>
      <c r="L5421" t="str">
        <f t="shared" si="577"/>
        <v>Profundo</v>
      </c>
      <c r="M5421" t="s">
        <v>1195</v>
      </c>
      <c r="N5421" t="str">
        <f>VLOOKUP(M5421,[2]spp!A:B,2,FALSE)</f>
        <v>Melichthys niger</v>
      </c>
      <c r="O5421">
        <f t="shared" si="576"/>
        <v>15</v>
      </c>
      <c r="T5421">
        <v>15</v>
      </c>
      <c r="AJ5421">
        <f>VLOOKUP(M5421,spp!A:C,3,FALSE)</f>
        <v>5</v>
      </c>
      <c r="AK5421">
        <f>VLOOKUP(M5421,spp!A:D,4,FALSE)</f>
        <v>3</v>
      </c>
      <c r="AL5421">
        <f t="shared" si="578"/>
        <v>1171875</v>
      </c>
      <c r="AM5421">
        <f t="shared" si="579"/>
        <v>29296.875</v>
      </c>
      <c r="AN5421">
        <f t="shared" si="580"/>
        <v>292968.75</v>
      </c>
      <c r="AO5421">
        <f t="shared" si="581"/>
        <v>292.96875</v>
      </c>
      <c r="AP5421">
        <f t="shared" si="582"/>
        <v>0.3</v>
      </c>
      <c r="AQ5421">
        <f>VLOOKUP(M5421,spp!A:H,8,FALSE)</f>
        <v>2.4</v>
      </c>
      <c r="AR5421" t="str">
        <f>VLOOKUP(M5421,spp!A:K,10,FALSE)</f>
        <v>Herbívoro</v>
      </c>
      <c r="AS5421" t="str">
        <f>VLOOKUP(M5421,spp!A:L,12,FALSE)</f>
        <v>NE</v>
      </c>
    </row>
    <row r="5422" spans="1:45" x14ac:dyDescent="0.3">
      <c r="A5422">
        <v>55</v>
      </c>
      <c r="B5422" s="2" t="s">
        <v>1176</v>
      </c>
      <c r="C5422" s="2" t="s">
        <v>1177</v>
      </c>
      <c r="D5422" s="2" t="s">
        <v>1441</v>
      </c>
      <c r="E5422" s="2" t="s">
        <v>1440</v>
      </c>
      <c r="F5422">
        <v>2</v>
      </c>
      <c r="G5422" s="1">
        <v>41695</v>
      </c>
      <c r="H5422" s="61">
        <v>2014</v>
      </c>
      <c r="I5422" s="5" t="s">
        <v>1433</v>
      </c>
      <c r="J5422" s="1">
        <v>41765</v>
      </c>
      <c r="K5422" s="66">
        <v>14</v>
      </c>
      <c r="L5422" t="str">
        <f t="shared" si="577"/>
        <v>Profundo</v>
      </c>
      <c r="M5422" t="s">
        <v>1034</v>
      </c>
      <c r="N5422" t="str">
        <f>VLOOKUP(M5422,[2]spp!A:B,2,FALSE)</f>
        <v>Acanthurus nigricans</v>
      </c>
      <c r="O5422">
        <f t="shared" si="576"/>
        <v>18</v>
      </c>
      <c r="R5422">
        <v>13</v>
      </c>
      <c r="S5422">
        <v>5</v>
      </c>
      <c r="AJ5422">
        <f>VLOOKUP(M5422,spp!A:C,3,FALSE)</f>
        <v>6</v>
      </c>
      <c r="AK5422">
        <f>VLOOKUP(M5422,spp!A:D,4,FALSE)</f>
        <v>2.669</v>
      </c>
      <c r="AL5422">
        <f t="shared" si="578"/>
        <v>128374.23486268599</v>
      </c>
      <c r="AM5422">
        <f t="shared" si="579"/>
        <v>3209.3558715671497</v>
      </c>
      <c r="AN5422">
        <f t="shared" si="580"/>
        <v>32093.558715671497</v>
      </c>
      <c r="AO5422">
        <f t="shared" si="581"/>
        <v>32.093558715671499</v>
      </c>
      <c r="AP5422">
        <f t="shared" si="582"/>
        <v>0.36</v>
      </c>
      <c r="AQ5422">
        <f>VLOOKUP(M5422,spp!A:H,8,FALSE)</f>
        <v>2</v>
      </c>
      <c r="AR5422" t="str">
        <f>VLOOKUP(M5422,spp!A:K,10,FALSE)</f>
        <v>Herbívoro</v>
      </c>
      <c r="AS5422" t="str">
        <f>VLOOKUP(M5422,spp!A:L,12,FALSE)</f>
        <v>LC</v>
      </c>
    </row>
    <row r="5423" spans="1:45" x14ac:dyDescent="0.3">
      <c r="A5423">
        <v>55</v>
      </c>
      <c r="B5423" s="2" t="s">
        <v>1176</v>
      </c>
      <c r="C5423" s="2" t="s">
        <v>1177</v>
      </c>
      <c r="D5423" s="2" t="s">
        <v>1441</v>
      </c>
      <c r="E5423" s="2" t="s">
        <v>1440</v>
      </c>
      <c r="F5423">
        <v>2</v>
      </c>
      <c r="G5423" s="1">
        <v>41695</v>
      </c>
      <c r="H5423" s="61">
        <v>2014</v>
      </c>
      <c r="I5423" s="5" t="s">
        <v>1433</v>
      </c>
      <c r="J5423" s="1">
        <v>41765</v>
      </c>
      <c r="K5423" s="66">
        <v>14</v>
      </c>
      <c r="L5423" t="str">
        <f t="shared" si="577"/>
        <v>Profundo</v>
      </c>
      <c r="M5423" t="s">
        <v>1028</v>
      </c>
      <c r="N5423" t="str">
        <f>VLOOKUP(M5423,[2]spp!A:B,2,FALSE)</f>
        <v>Thalassoma lucasanum</v>
      </c>
      <c r="O5423">
        <f t="shared" si="576"/>
        <v>30</v>
      </c>
      <c r="P5423">
        <v>30</v>
      </c>
      <c r="AJ5423">
        <f>VLOOKUP(M5423,spp!A:C,3,FALSE)</f>
        <v>1.261E-2</v>
      </c>
      <c r="AK5423">
        <f>VLOOKUP(M5423,spp!A:D,4,FALSE)</f>
        <v>2</v>
      </c>
      <c r="AL5423">
        <f t="shared" si="578"/>
        <v>2.3643749999999999</v>
      </c>
      <c r="AM5423">
        <f t="shared" si="579"/>
        <v>5.9109374999999999E-2</v>
      </c>
      <c r="AN5423">
        <f t="shared" si="580"/>
        <v>0.59109374999999997</v>
      </c>
      <c r="AO5423">
        <f t="shared" si="581"/>
        <v>5.9109374999999993E-4</v>
      </c>
      <c r="AP5423">
        <f t="shared" si="582"/>
        <v>0.6</v>
      </c>
      <c r="AQ5423">
        <f>VLOOKUP(M5423,spp!A:H,8,FALSE)</f>
        <v>3.5</v>
      </c>
      <c r="AR5423" t="str">
        <f>VLOOKUP(M5423,spp!A:K,10,FALSE)</f>
        <v>Depredador</v>
      </c>
      <c r="AS5423" t="str">
        <f>VLOOKUP(M5423,spp!A:L,12,FALSE)</f>
        <v>LC</v>
      </c>
    </row>
    <row r="5424" spans="1:45" x14ac:dyDescent="0.3">
      <c r="A5424">
        <v>55</v>
      </c>
      <c r="B5424" s="2" t="s">
        <v>1176</v>
      </c>
      <c r="C5424" s="2" t="s">
        <v>1177</v>
      </c>
      <c r="D5424" s="2" t="s">
        <v>1441</v>
      </c>
      <c r="E5424" s="2" t="s">
        <v>1440</v>
      </c>
      <c r="F5424">
        <v>2</v>
      </c>
      <c r="G5424" s="1">
        <v>41695</v>
      </c>
      <c r="H5424" s="61">
        <v>2014</v>
      </c>
      <c r="I5424" s="5" t="s">
        <v>1433</v>
      </c>
      <c r="J5424" s="1">
        <v>41765</v>
      </c>
      <c r="K5424" s="66">
        <v>14</v>
      </c>
      <c r="L5424" t="str">
        <f t="shared" si="577"/>
        <v>Profundo</v>
      </c>
      <c r="M5424" t="s">
        <v>1047</v>
      </c>
      <c r="N5424" t="str">
        <f>VLOOKUP(M5424,[2]spp!A:B,2,FALSE)</f>
        <v>Scarus rubroviolaceus</v>
      </c>
      <c r="O5424">
        <f t="shared" si="576"/>
        <v>2</v>
      </c>
      <c r="T5424">
        <v>1</v>
      </c>
      <c r="U5424">
        <v>1</v>
      </c>
      <c r="AJ5424">
        <f>VLOOKUP(M5424,spp!A:C,3,FALSE)</f>
        <v>1</v>
      </c>
      <c r="AK5424">
        <f>VLOOKUP(M5424,spp!A:D,4,FALSE)</f>
        <v>3.109</v>
      </c>
      <c r="AL5424">
        <f t="shared" si="578"/>
        <v>85361.467184238834</v>
      </c>
      <c r="AM5424">
        <f t="shared" si="579"/>
        <v>2134.0366796059707</v>
      </c>
      <c r="AN5424">
        <f t="shared" si="580"/>
        <v>21340.366796059709</v>
      </c>
      <c r="AO5424">
        <f t="shared" si="581"/>
        <v>21.340366796059708</v>
      </c>
      <c r="AP5424">
        <f t="shared" si="582"/>
        <v>0.04</v>
      </c>
      <c r="AQ5424">
        <f>VLOOKUP(M5424,spp!A:H,8,FALSE)</f>
        <v>2</v>
      </c>
      <c r="AR5424" t="str">
        <f>VLOOKUP(M5424,spp!A:K,10,FALSE)</f>
        <v>Herbívoro</v>
      </c>
      <c r="AS5424" t="str">
        <f>VLOOKUP(M5424,spp!A:L,12,FALSE)</f>
        <v>LC</v>
      </c>
    </row>
    <row r="5425" spans="1:45" x14ac:dyDescent="0.3">
      <c r="A5425">
        <v>55</v>
      </c>
      <c r="B5425" s="2" t="s">
        <v>1176</v>
      </c>
      <c r="C5425" s="2" t="s">
        <v>1177</v>
      </c>
      <c r="D5425" s="2" t="s">
        <v>1441</v>
      </c>
      <c r="E5425" s="2" t="s">
        <v>1440</v>
      </c>
      <c r="F5425">
        <v>2</v>
      </c>
      <c r="G5425" s="1">
        <v>41695</v>
      </c>
      <c r="H5425" s="61">
        <v>2014</v>
      </c>
      <c r="I5425" s="5" t="s">
        <v>1433</v>
      </c>
      <c r="J5425" s="1">
        <v>41765</v>
      </c>
      <c r="K5425" s="66">
        <v>14</v>
      </c>
      <c r="L5425" t="str">
        <f t="shared" si="577"/>
        <v>Profundo</v>
      </c>
      <c r="M5425" t="s">
        <v>1062</v>
      </c>
      <c r="N5425" t="str">
        <f>VLOOKUP(M5425,[2]spp!A:B,2,FALSE)</f>
        <v>Paranthias colonus</v>
      </c>
      <c r="O5425">
        <f t="shared" si="576"/>
        <v>26</v>
      </c>
      <c r="P5425">
        <v>26</v>
      </c>
      <c r="AJ5425">
        <f>VLOOKUP(M5425,spp!A:C,3,FALSE)</f>
        <v>1.485E-2</v>
      </c>
      <c r="AK5425">
        <f>VLOOKUP(M5425,spp!A:D,4,FALSE)</f>
        <v>2</v>
      </c>
      <c r="AL5425">
        <f t="shared" si="578"/>
        <v>2.413125</v>
      </c>
      <c r="AM5425">
        <f t="shared" si="579"/>
        <v>6.0328124999999996E-2</v>
      </c>
      <c r="AN5425">
        <f t="shared" si="580"/>
        <v>0.60328124999999999</v>
      </c>
      <c r="AO5425">
        <f t="shared" si="581"/>
        <v>6.0328124999999998E-4</v>
      </c>
      <c r="AP5425">
        <f t="shared" si="582"/>
        <v>0.52</v>
      </c>
      <c r="AQ5425">
        <f>VLOOKUP(M5425,spp!A:H,8,FALSE)</f>
        <v>3.8</v>
      </c>
      <c r="AR5425" t="str">
        <f>VLOOKUP(M5425,spp!A:K,10,FALSE)</f>
        <v>Planctívoro</v>
      </c>
      <c r="AS5425" t="str">
        <f>VLOOKUP(M5425,spp!A:L,12,FALSE)</f>
        <v>LC</v>
      </c>
    </row>
    <row r="5426" spans="1:45" x14ac:dyDescent="0.3">
      <c r="A5426">
        <v>55</v>
      </c>
      <c r="B5426" s="2" t="s">
        <v>1176</v>
      </c>
      <c r="C5426" s="2" t="s">
        <v>1177</v>
      </c>
      <c r="D5426" s="2" t="s">
        <v>1441</v>
      </c>
      <c r="E5426" s="2" t="s">
        <v>1440</v>
      </c>
      <c r="F5426">
        <v>2</v>
      </c>
      <c r="G5426" s="1">
        <v>41695</v>
      </c>
      <c r="H5426" s="61">
        <v>2014</v>
      </c>
      <c r="I5426" s="5" t="s">
        <v>1433</v>
      </c>
      <c r="J5426" s="1">
        <v>41765</v>
      </c>
      <c r="K5426" s="66">
        <v>14</v>
      </c>
      <c r="L5426" t="str">
        <f t="shared" si="577"/>
        <v>Profundo</v>
      </c>
      <c r="M5426" t="s">
        <v>1081</v>
      </c>
      <c r="N5426" t="str">
        <f>VLOOKUP(M5426,[2]spp!A:B,2,FALSE)</f>
        <v>Triaenodon obesus</v>
      </c>
      <c r="O5426">
        <f t="shared" si="576"/>
        <v>1</v>
      </c>
      <c r="AA5426">
        <v>1</v>
      </c>
      <c r="AJ5426">
        <f>VLOOKUP(M5426,spp!A:C,3,FALSE)</f>
        <v>1.5E-3</v>
      </c>
      <c r="AK5426">
        <f>VLOOKUP(M5426,spp!A:D,4,FALSE)</f>
        <v>3</v>
      </c>
      <c r="AL5426">
        <f t="shared" si="578"/>
        <v>1286.0625</v>
      </c>
      <c r="AM5426">
        <f t="shared" si="579"/>
        <v>32.151562499999997</v>
      </c>
      <c r="AN5426">
        <f t="shared" si="580"/>
        <v>321.515625</v>
      </c>
      <c r="AO5426">
        <f t="shared" si="581"/>
        <v>0.32151562500000003</v>
      </c>
      <c r="AP5426">
        <f t="shared" si="582"/>
        <v>0.02</v>
      </c>
      <c r="AQ5426">
        <f>VLOOKUP(M5426,spp!A:H,8,FALSE)</f>
        <v>4.2</v>
      </c>
      <c r="AR5426" t="str">
        <f>VLOOKUP(M5426,spp!A:K,10,FALSE)</f>
        <v>Depredador Tope</v>
      </c>
      <c r="AS5426" t="str">
        <f>VLOOKUP(M5426,spp!A:L,12,FALSE)</f>
        <v>NT</v>
      </c>
    </row>
    <row r="5427" spans="1:45" x14ac:dyDescent="0.3">
      <c r="A5427">
        <v>55</v>
      </c>
      <c r="B5427" s="2" t="s">
        <v>1176</v>
      </c>
      <c r="C5427" s="2" t="s">
        <v>1177</v>
      </c>
      <c r="D5427" s="2" t="s">
        <v>1441</v>
      </c>
      <c r="E5427" s="2" t="s">
        <v>1440</v>
      </c>
      <c r="F5427">
        <v>2</v>
      </c>
      <c r="G5427" s="1">
        <v>41695</v>
      </c>
      <c r="H5427" s="61">
        <v>2014</v>
      </c>
      <c r="I5427" s="5" t="s">
        <v>1433</v>
      </c>
      <c r="J5427" s="1">
        <v>41765</v>
      </c>
      <c r="K5427" s="66">
        <v>14</v>
      </c>
      <c r="L5427" t="str">
        <f t="shared" si="577"/>
        <v>Profundo</v>
      </c>
      <c r="M5427" t="s">
        <v>1042</v>
      </c>
      <c r="N5427" t="str">
        <f>VLOOKUP(M5427,[2]spp!A:B,2,FALSE)</f>
        <v>Bodianus diplotaenia</v>
      </c>
      <c r="O5427">
        <f t="shared" si="576"/>
        <v>10</v>
      </c>
      <c r="P5427">
        <v>10</v>
      </c>
      <c r="AJ5427">
        <f>VLOOKUP(M5427,spp!A:C,3,FALSE)</f>
        <v>2.01E-2</v>
      </c>
      <c r="AK5427">
        <f>VLOOKUP(M5427,spp!A:D,4,FALSE)</f>
        <v>2</v>
      </c>
      <c r="AL5427">
        <f t="shared" si="578"/>
        <v>1.2562499999999999</v>
      </c>
      <c r="AM5427">
        <f t="shared" si="579"/>
        <v>3.1406249999999997E-2</v>
      </c>
      <c r="AN5427">
        <f t="shared" si="580"/>
        <v>0.31406249999999997</v>
      </c>
      <c r="AO5427">
        <f t="shared" si="581"/>
        <v>3.1406249999999994E-4</v>
      </c>
      <c r="AP5427">
        <f t="shared" si="582"/>
        <v>0.2</v>
      </c>
      <c r="AQ5427">
        <f>VLOOKUP(M5427,spp!A:H,8,FALSE)</f>
        <v>3.4</v>
      </c>
      <c r="AR5427" t="str">
        <f>VLOOKUP(M5427,spp!A:K,10,FALSE)</f>
        <v>Depredador</v>
      </c>
      <c r="AS5427" t="str">
        <f>VLOOKUP(M5427,spp!A:L,12,FALSE)</f>
        <v>LC</v>
      </c>
    </row>
    <row r="5428" spans="1:45" x14ac:dyDescent="0.3">
      <c r="A5428">
        <v>55</v>
      </c>
      <c r="B5428" s="2" t="s">
        <v>1176</v>
      </c>
      <c r="C5428" s="2" t="s">
        <v>1177</v>
      </c>
      <c r="D5428" s="2" t="s">
        <v>1441</v>
      </c>
      <c r="E5428" s="2" t="s">
        <v>1440</v>
      </c>
      <c r="F5428">
        <v>2</v>
      </c>
      <c r="G5428" s="1">
        <v>41695</v>
      </c>
      <c r="H5428" s="61">
        <v>2014</v>
      </c>
      <c r="I5428" s="5" t="s">
        <v>1433</v>
      </c>
      <c r="J5428" s="1">
        <v>41765</v>
      </c>
      <c r="K5428" s="66">
        <v>14</v>
      </c>
      <c r="L5428" t="str">
        <f t="shared" si="577"/>
        <v>Profundo</v>
      </c>
      <c r="M5428" t="s">
        <v>1064</v>
      </c>
      <c r="N5428" t="str">
        <f>VLOOKUP(M5428,[2]spp!A:B,2,FALSE)</f>
        <v>Zanclus cornutus</v>
      </c>
      <c r="O5428">
        <f t="shared" si="576"/>
        <v>1</v>
      </c>
      <c r="S5428">
        <v>1</v>
      </c>
      <c r="AJ5428">
        <f>VLOOKUP(M5428,spp!A:C,3,FALSE)</f>
        <v>1.47E-2</v>
      </c>
      <c r="AK5428">
        <f>VLOOKUP(M5428,spp!A:D,4,FALSE)</f>
        <v>3</v>
      </c>
      <c r="AL5428">
        <f t="shared" si="578"/>
        <v>78.782812499999991</v>
      </c>
      <c r="AM5428">
        <f t="shared" si="579"/>
        <v>1.9695703124999997</v>
      </c>
      <c r="AN5428">
        <f t="shared" si="580"/>
        <v>19.695703124999998</v>
      </c>
      <c r="AO5428">
        <f t="shared" si="581"/>
        <v>1.9695703124999998E-2</v>
      </c>
      <c r="AP5428">
        <f t="shared" si="582"/>
        <v>0.02</v>
      </c>
      <c r="AQ5428">
        <f>VLOOKUP(M5428,spp!A:H,8,FALSE)</f>
        <v>2.9</v>
      </c>
      <c r="AR5428" t="str">
        <f>VLOOKUP(M5428,spp!A:K,10,FALSE)</f>
        <v>Herbívoro</v>
      </c>
      <c r="AS5428" t="str">
        <f>VLOOKUP(M5428,spp!A:L,12,FALSE)</f>
        <v>NE</v>
      </c>
    </row>
    <row r="5429" spans="1:45" x14ac:dyDescent="0.3">
      <c r="A5429">
        <v>55</v>
      </c>
      <c r="B5429" s="2" t="s">
        <v>1176</v>
      </c>
      <c r="C5429" s="2" t="s">
        <v>1177</v>
      </c>
      <c r="D5429" s="2" t="s">
        <v>1441</v>
      </c>
      <c r="E5429" s="2" t="s">
        <v>1440</v>
      </c>
      <c r="F5429">
        <v>2</v>
      </c>
      <c r="G5429" s="1">
        <v>41695</v>
      </c>
      <c r="H5429" s="61">
        <v>2014</v>
      </c>
      <c r="I5429" s="5" t="s">
        <v>1433</v>
      </c>
      <c r="J5429" s="1">
        <v>41765</v>
      </c>
      <c r="K5429" s="66">
        <v>14</v>
      </c>
      <c r="L5429" t="str">
        <f t="shared" si="577"/>
        <v>Profundo</v>
      </c>
      <c r="M5429" t="s">
        <v>1200</v>
      </c>
      <c r="N5429" s="2" t="str">
        <f>VLOOKUP(M5429,[2]spp!A:B,2,FALSE)</f>
        <v>Thalassoma grammaticum</v>
      </c>
      <c r="O5429">
        <f t="shared" si="576"/>
        <v>1</v>
      </c>
      <c r="S5429">
        <v>1</v>
      </c>
      <c r="AJ5429">
        <f>VLOOKUP(M5429,spp!A:C,3,FALSE)</f>
        <v>1</v>
      </c>
      <c r="AK5429">
        <f>VLOOKUP(M5429,spp!A:D,4,FALSE)</f>
        <v>2.9718</v>
      </c>
      <c r="AL5429">
        <f t="shared" si="578"/>
        <v>4943.795217871243</v>
      </c>
      <c r="AM5429">
        <f t="shared" si="579"/>
        <v>123.59488044678108</v>
      </c>
      <c r="AN5429">
        <f t="shared" si="580"/>
        <v>1235.9488044678108</v>
      </c>
      <c r="AO5429">
        <f t="shared" si="581"/>
        <v>1.2359488044678109</v>
      </c>
      <c r="AP5429">
        <f t="shared" si="582"/>
        <v>0.02</v>
      </c>
      <c r="AQ5429">
        <f>VLOOKUP(M5429,spp!A:H,8,FALSE)</f>
        <v>3.5</v>
      </c>
      <c r="AR5429" t="str">
        <f>VLOOKUP(M5429,spp!A:K,10,FALSE)</f>
        <v>Depredador</v>
      </c>
      <c r="AS5429" t="str">
        <f>VLOOKUP(M5429,spp!A:L,12,FALSE)</f>
        <v>LC</v>
      </c>
    </row>
    <row r="5430" spans="1:45" x14ac:dyDescent="0.3">
      <c r="A5430">
        <v>55</v>
      </c>
      <c r="B5430" s="2" t="s">
        <v>1176</v>
      </c>
      <c r="C5430" s="2" t="s">
        <v>1177</v>
      </c>
      <c r="D5430" s="2" t="s">
        <v>1441</v>
      </c>
      <c r="E5430" s="2" t="s">
        <v>1440</v>
      </c>
      <c r="F5430">
        <v>2</v>
      </c>
      <c r="G5430" s="1">
        <v>41695</v>
      </c>
      <c r="H5430" s="61">
        <v>2014</v>
      </c>
      <c r="I5430" s="5" t="s">
        <v>1433</v>
      </c>
      <c r="J5430" s="1">
        <v>41765</v>
      </c>
      <c r="K5430" s="66">
        <v>14</v>
      </c>
      <c r="L5430" t="str">
        <f t="shared" si="577"/>
        <v>Profundo</v>
      </c>
      <c r="M5430" t="s">
        <v>1025</v>
      </c>
      <c r="N5430" t="str">
        <f>VLOOKUP(M5430,[2]spp!A:B,2,FALSE)</f>
        <v>Abudefduf troschelii</v>
      </c>
      <c r="O5430">
        <f t="shared" si="576"/>
        <v>1</v>
      </c>
      <c r="R5430">
        <v>1</v>
      </c>
      <c r="AJ5430">
        <f>VLOOKUP(M5430,spp!A:C,3,FALSE)</f>
        <v>1.6E-2</v>
      </c>
      <c r="AK5430">
        <f>VLOOKUP(M5430,spp!A:D,4,FALSE)</f>
        <v>3</v>
      </c>
      <c r="AL5430">
        <f t="shared" si="578"/>
        <v>31.25</v>
      </c>
      <c r="AM5430">
        <f t="shared" si="579"/>
        <v>0.78125</v>
      </c>
      <c r="AN5430">
        <f t="shared" si="580"/>
        <v>7.8125</v>
      </c>
      <c r="AO5430">
        <f t="shared" si="581"/>
        <v>7.8125E-3</v>
      </c>
      <c r="AP5430">
        <f t="shared" si="582"/>
        <v>0.02</v>
      </c>
      <c r="AQ5430">
        <f>VLOOKUP(M5430,spp!A:H,8,FALSE)</f>
        <v>3</v>
      </c>
      <c r="AR5430" t="str">
        <f>VLOOKUP(M5430,spp!A:K,10,FALSE)</f>
        <v>Planctívoro</v>
      </c>
      <c r="AS5430" t="str">
        <f>VLOOKUP(M5430,spp!A:L,12,FALSE)</f>
        <v>LC</v>
      </c>
    </row>
    <row r="5431" spans="1:45" x14ac:dyDescent="0.3">
      <c r="A5431">
        <v>55</v>
      </c>
      <c r="B5431" s="2" t="s">
        <v>1176</v>
      </c>
      <c r="C5431" s="2" t="s">
        <v>1177</v>
      </c>
      <c r="D5431" s="2" t="s">
        <v>1441</v>
      </c>
      <c r="E5431" s="2" t="s">
        <v>1440</v>
      </c>
      <c r="F5431">
        <v>3</v>
      </c>
      <c r="G5431" s="1">
        <v>41695</v>
      </c>
      <c r="H5431" s="61">
        <v>2014</v>
      </c>
      <c r="I5431" s="5" t="s">
        <v>1433</v>
      </c>
      <c r="J5431" s="1">
        <v>41765</v>
      </c>
      <c r="K5431" s="66">
        <v>14</v>
      </c>
      <c r="L5431" t="str">
        <f t="shared" si="577"/>
        <v>Profundo</v>
      </c>
      <c r="M5431" t="s">
        <v>1040</v>
      </c>
      <c r="N5431" t="str">
        <f>VLOOKUP(M5431,[2]spp!A:B,2,FALSE)</f>
        <v>Sufflamen verres</v>
      </c>
      <c r="O5431">
        <f t="shared" si="576"/>
        <v>2</v>
      </c>
      <c r="P5431">
        <v>1</v>
      </c>
      <c r="R5431">
        <v>1</v>
      </c>
      <c r="AJ5431">
        <f>VLOOKUP(M5431,spp!A:C,3,FALSE)</f>
        <v>2</v>
      </c>
      <c r="AK5431">
        <f>VLOOKUP(M5431,spp!A:D,4,FALSE)</f>
        <v>3</v>
      </c>
      <c r="AL5431">
        <f t="shared" si="578"/>
        <v>3937.5</v>
      </c>
      <c r="AM5431">
        <f t="shared" si="579"/>
        <v>98.4375</v>
      </c>
      <c r="AN5431">
        <f t="shared" si="580"/>
        <v>984.375</v>
      </c>
      <c r="AO5431">
        <f t="shared" si="581"/>
        <v>0.984375</v>
      </c>
      <c r="AP5431">
        <f t="shared" si="582"/>
        <v>0.04</v>
      </c>
      <c r="AQ5431">
        <f>VLOOKUP(M5431,spp!A:H,8,FALSE)</f>
        <v>3.3</v>
      </c>
      <c r="AR5431" t="str">
        <f>VLOOKUP(M5431,spp!A:K,10,FALSE)</f>
        <v>Depredador</v>
      </c>
      <c r="AS5431" t="str">
        <f>VLOOKUP(M5431,spp!A:L,12,FALSE)</f>
        <v>LC</v>
      </c>
    </row>
    <row r="5432" spans="1:45" x14ac:dyDescent="0.3">
      <c r="A5432">
        <v>55</v>
      </c>
      <c r="B5432" s="2" t="s">
        <v>1176</v>
      </c>
      <c r="C5432" s="2" t="s">
        <v>1177</v>
      </c>
      <c r="D5432" s="2" t="s">
        <v>1441</v>
      </c>
      <c r="E5432" s="2" t="s">
        <v>1440</v>
      </c>
      <c r="F5432">
        <v>3</v>
      </c>
      <c r="G5432" s="1">
        <v>41695</v>
      </c>
      <c r="H5432" s="61">
        <v>2014</v>
      </c>
      <c r="I5432" s="5" t="s">
        <v>1433</v>
      </c>
      <c r="J5432" s="1">
        <v>41765</v>
      </c>
      <c r="K5432" s="66">
        <v>14</v>
      </c>
      <c r="L5432" t="str">
        <f t="shared" si="577"/>
        <v>Profundo</v>
      </c>
      <c r="M5432" t="s">
        <v>1034</v>
      </c>
      <c r="N5432" t="str">
        <f>VLOOKUP(M5432,[2]spp!A:B,2,FALSE)</f>
        <v>Acanthurus nigricans</v>
      </c>
      <c r="O5432">
        <f t="shared" si="576"/>
        <v>15</v>
      </c>
      <c r="R5432">
        <v>5</v>
      </c>
      <c r="T5432">
        <v>10</v>
      </c>
      <c r="AJ5432">
        <f>VLOOKUP(M5432,spp!A:C,3,FALSE)</f>
        <v>6</v>
      </c>
      <c r="AK5432">
        <f>VLOOKUP(M5432,spp!A:D,4,FALSE)</f>
        <v>2.669</v>
      </c>
      <c r="AL5432">
        <f t="shared" si="578"/>
        <v>348434.15583157446</v>
      </c>
      <c r="AM5432">
        <f t="shared" si="579"/>
        <v>8710.8538957893616</v>
      </c>
      <c r="AN5432">
        <f t="shared" si="580"/>
        <v>87108.538957893616</v>
      </c>
      <c r="AO5432">
        <f t="shared" si="581"/>
        <v>87.108538957893614</v>
      </c>
      <c r="AP5432">
        <f t="shared" si="582"/>
        <v>0.3</v>
      </c>
      <c r="AQ5432">
        <f>VLOOKUP(M5432,spp!A:H,8,FALSE)</f>
        <v>2</v>
      </c>
      <c r="AR5432" t="str">
        <f>VLOOKUP(M5432,spp!A:K,10,FALSE)</f>
        <v>Herbívoro</v>
      </c>
      <c r="AS5432" t="str">
        <f>VLOOKUP(M5432,spp!A:L,12,FALSE)</f>
        <v>LC</v>
      </c>
    </row>
    <row r="5433" spans="1:45" x14ac:dyDescent="0.3">
      <c r="A5433">
        <v>55</v>
      </c>
      <c r="B5433" s="2" t="s">
        <v>1176</v>
      </c>
      <c r="C5433" s="2" t="s">
        <v>1177</v>
      </c>
      <c r="D5433" s="2" t="s">
        <v>1441</v>
      </c>
      <c r="E5433" s="2" t="s">
        <v>1440</v>
      </c>
      <c r="F5433">
        <v>3</v>
      </c>
      <c r="G5433" s="1">
        <v>41695</v>
      </c>
      <c r="H5433" s="61">
        <v>2014</v>
      </c>
      <c r="I5433" s="5" t="s">
        <v>1433</v>
      </c>
      <c r="J5433" s="1">
        <v>41765</v>
      </c>
      <c r="K5433" s="66">
        <v>14</v>
      </c>
      <c r="L5433" t="str">
        <f t="shared" si="577"/>
        <v>Profundo</v>
      </c>
      <c r="M5433" t="s">
        <v>1046</v>
      </c>
      <c r="N5433" t="str">
        <f>VLOOKUP(M5433,[2]spp!A:B,2,FALSE)</f>
        <v>Arothron meleagris</v>
      </c>
      <c r="O5433">
        <f t="shared" si="576"/>
        <v>1</v>
      </c>
      <c r="R5433">
        <v>1</v>
      </c>
      <c r="AJ5433">
        <f>VLOOKUP(M5433,spp!A:C,3,FALSE)</f>
        <v>3</v>
      </c>
      <c r="AK5433">
        <f>VLOOKUP(M5433,spp!A:D,4,FALSE)</f>
        <v>2</v>
      </c>
      <c r="AL5433">
        <f t="shared" si="578"/>
        <v>468.75</v>
      </c>
      <c r="AM5433">
        <f t="shared" si="579"/>
        <v>11.71875</v>
      </c>
      <c r="AN5433">
        <f t="shared" si="580"/>
        <v>117.1875</v>
      </c>
      <c r="AO5433">
        <f t="shared" si="581"/>
        <v>0.1171875</v>
      </c>
      <c r="AP5433">
        <f t="shared" si="582"/>
        <v>0.02</v>
      </c>
      <c r="AQ5433">
        <f>VLOOKUP(M5433,spp!A:H,8,FALSE)</f>
        <v>3.4</v>
      </c>
      <c r="AR5433" t="str">
        <f>VLOOKUP(M5433,spp!A:K,10,FALSE)</f>
        <v>Depredador</v>
      </c>
      <c r="AS5433" t="str">
        <f>VLOOKUP(M5433,spp!A:L,12,FALSE)</f>
        <v>NE</v>
      </c>
    </row>
    <row r="5434" spans="1:45" x14ac:dyDescent="0.3">
      <c r="A5434">
        <v>55</v>
      </c>
      <c r="B5434" s="2" t="s">
        <v>1176</v>
      </c>
      <c r="C5434" s="2" t="s">
        <v>1177</v>
      </c>
      <c r="D5434" s="2" t="s">
        <v>1441</v>
      </c>
      <c r="E5434" s="2" t="s">
        <v>1440</v>
      </c>
      <c r="F5434">
        <v>3</v>
      </c>
      <c r="G5434" s="1">
        <v>41695</v>
      </c>
      <c r="H5434" s="61">
        <v>2014</v>
      </c>
      <c r="I5434" s="5" t="s">
        <v>1433</v>
      </c>
      <c r="J5434" s="1">
        <v>41765</v>
      </c>
      <c r="K5434" s="66">
        <v>14</v>
      </c>
      <c r="L5434" t="str">
        <f t="shared" si="577"/>
        <v>Profundo</v>
      </c>
      <c r="M5434" t="s">
        <v>1028</v>
      </c>
      <c r="N5434" t="str">
        <f>VLOOKUP(M5434,[2]spp!A:B,2,FALSE)</f>
        <v>Thalassoma lucasanum</v>
      </c>
      <c r="O5434">
        <f t="shared" si="576"/>
        <v>120</v>
      </c>
      <c r="P5434">
        <v>120</v>
      </c>
      <c r="AJ5434">
        <f>VLOOKUP(M5434,spp!A:C,3,FALSE)</f>
        <v>1.261E-2</v>
      </c>
      <c r="AK5434">
        <f>VLOOKUP(M5434,spp!A:D,4,FALSE)</f>
        <v>2</v>
      </c>
      <c r="AL5434">
        <f t="shared" si="578"/>
        <v>9.4574999999999996</v>
      </c>
      <c r="AM5434">
        <f t="shared" si="579"/>
        <v>0.23643749999999999</v>
      </c>
      <c r="AN5434">
        <f t="shared" si="580"/>
        <v>2.3643749999999999</v>
      </c>
      <c r="AO5434">
        <f t="shared" si="581"/>
        <v>2.3643749999999997E-3</v>
      </c>
      <c r="AP5434">
        <f t="shared" si="582"/>
        <v>2.4</v>
      </c>
      <c r="AQ5434">
        <f>VLOOKUP(M5434,spp!A:H,8,FALSE)</f>
        <v>3.5</v>
      </c>
      <c r="AR5434" t="str">
        <f>VLOOKUP(M5434,spp!A:K,10,FALSE)</f>
        <v>Depredador</v>
      </c>
      <c r="AS5434" t="str">
        <f>VLOOKUP(M5434,spp!A:L,12,FALSE)</f>
        <v>LC</v>
      </c>
    </row>
    <row r="5435" spans="1:45" x14ac:dyDescent="0.3">
      <c r="A5435">
        <v>55</v>
      </c>
      <c r="B5435" s="2" t="s">
        <v>1176</v>
      </c>
      <c r="C5435" s="2" t="s">
        <v>1177</v>
      </c>
      <c r="D5435" s="2" t="s">
        <v>1441</v>
      </c>
      <c r="E5435" s="2" t="s">
        <v>1440</v>
      </c>
      <c r="F5435">
        <v>3</v>
      </c>
      <c r="G5435" s="1">
        <v>41695</v>
      </c>
      <c r="H5435" s="61">
        <v>2014</v>
      </c>
      <c r="I5435" s="5" t="s">
        <v>1433</v>
      </c>
      <c r="J5435" s="1">
        <v>41765</v>
      </c>
      <c r="K5435" s="66">
        <v>14</v>
      </c>
      <c r="L5435" t="str">
        <f t="shared" si="577"/>
        <v>Profundo</v>
      </c>
      <c r="M5435" t="s">
        <v>1042</v>
      </c>
      <c r="N5435" t="str">
        <f>VLOOKUP(M5435,[2]spp!A:B,2,FALSE)</f>
        <v>Bodianus diplotaenia</v>
      </c>
      <c r="O5435">
        <f t="shared" si="576"/>
        <v>13</v>
      </c>
      <c r="P5435">
        <v>10</v>
      </c>
      <c r="R5435">
        <v>3</v>
      </c>
      <c r="AJ5435">
        <f>VLOOKUP(M5435,spp!A:C,3,FALSE)</f>
        <v>2.01E-2</v>
      </c>
      <c r="AK5435">
        <f>VLOOKUP(M5435,spp!A:D,4,FALSE)</f>
        <v>2</v>
      </c>
      <c r="AL5435">
        <f t="shared" si="578"/>
        <v>10.678125</v>
      </c>
      <c r="AM5435">
        <f t="shared" si="579"/>
        <v>0.26695312500000001</v>
      </c>
      <c r="AN5435">
        <f t="shared" si="580"/>
        <v>2.6695312500000004</v>
      </c>
      <c r="AO5435">
        <f t="shared" si="581"/>
        <v>2.6695312500000005E-3</v>
      </c>
      <c r="AP5435">
        <f t="shared" si="582"/>
        <v>0.26</v>
      </c>
      <c r="AQ5435">
        <f>VLOOKUP(M5435,spp!A:H,8,FALSE)</f>
        <v>3.4</v>
      </c>
      <c r="AR5435" t="str">
        <f>VLOOKUP(M5435,spp!A:K,10,FALSE)</f>
        <v>Depredador</v>
      </c>
      <c r="AS5435" t="str">
        <f>VLOOKUP(M5435,spp!A:L,12,FALSE)</f>
        <v>LC</v>
      </c>
    </row>
    <row r="5436" spans="1:45" x14ac:dyDescent="0.3">
      <c r="A5436">
        <v>55</v>
      </c>
      <c r="B5436" s="2" t="s">
        <v>1176</v>
      </c>
      <c r="C5436" s="2" t="s">
        <v>1177</v>
      </c>
      <c r="D5436" s="2" t="s">
        <v>1441</v>
      </c>
      <c r="E5436" s="2" t="s">
        <v>1440</v>
      </c>
      <c r="F5436">
        <v>3</v>
      </c>
      <c r="G5436" s="1">
        <v>41695</v>
      </c>
      <c r="H5436" s="61">
        <v>2014</v>
      </c>
      <c r="I5436" s="5" t="s">
        <v>1433</v>
      </c>
      <c r="J5436" s="1">
        <v>41765</v>
      </c>
      <c r="K5436" s="66">
        <v>14</v>
      </c>
      <c r="L5436" t="str">
        <f t="shared" si="577"/>
        <v>Profundo</v>
      </c>
      <c r="M5436" t="s">
        <v>1047</v>
      </c>
      <c r="N5436" t="str">
        <f>VLOOKUP(M5436,[2]spp!A:B,2,FALSE)</f>
        <v>Scarus rubroviolaceus</v>
      </c>
      <c r="O5436">
        <f t="shared" si="576"/>
        <v>3</v>
      </c>
      <c r="T5436">
        <v>3</v>
      </c>
      <c r="AJ5436">
        <f>VLOOKUP(M5436,spp!A:C,3,FALSE)</f>
        <v>1</v>
      </c>
      <c r="AK5436">
        <f>VLOOKUP(M5436,spp!A:D,4,FALSE)</f>
        <v>3.109</v>
      </c>
      <c r="AL5436">
        <f t="shared" si="578"/>
        <v>66575.85333061195</v>
      </c>
      <c r="AM5436">
        <f t="shared" si="579"/>
        <v>1664.3963332652988</v>
      </c>
      <c r="AN5436">
        <f t="shared" si="580"/>
        <v>16643.963332652987</v>
      </c>
      <c r="AO5436">
        <f t="shared" si="581"/>
        <v>16.643963332652987</v>
      </c>
      <c r="AP5436">
        <f t="shared" si="582"/>
        <v>0.06</v>
      </c>
      <c r="AQ5436">
        <f>VLOOKUP(M5436,spp!A:H,8,FALSE)</f>
        <v>2</v>
      </c>
      <c r="AR5436" t="str">
        <f>VLOOKUP(M5436,spp!A:K,10,FALSE)</f>
        <v>Herbívoro</v>
      </c>
      <c r="AS5436" t="str">
        <f>VLOOKUP(M5436,spp!A:L,12,FALSE)</f>
        <v>LC</v>
      </c>
    </row>
    <row r="5437" spans="1:45" x14ac:dyDescent="0.3">
      <c r="A5437">
        <v>55</v>
      </c>
      <c r="B5437" s="2" t="s">
        <v>1176</v>
      </c>
      <c r="C5437" s="2" t="s">
        <v>1177</v>
      </c>
      <c r="D5437" s="2" t="s">
        <v>1441</v>
      </c>
      <c r="E5437" s="2" t="s">
        <v>1440</v>
      </c>
      <c r="F5437">
        <v>3</v>
      </c>
      <c r="G5437" s="1">
        <v>41695</v>
      </c>
      <c r="H5437" s="61">
        <v>2014</v>
      </c>
      <c r="I5437" s="5" t="s">
        <v>1433</v>
      </c>
      <c r="J5437" s="1">
        <v>41765</v>
      </c>
      <c r="K5437" s="66">
        <v>14</v>
      </c>
      <c r="L5437" t="str">
        <f t="shared" si="577"/>
        <v>Profundo</v>
      </c>
      <c r="M5437" t="s">
        <v>1194</v>
      </c>
      <c r="N5437" t="str">
        <f>VLOOKUP(M5437,[2]spp!A:B,2,FALSE)</f>
        <v>Stegastes arcifrons</v>
      </c>
      <c r="O5437">
        <f t="shared" si="576"/>
        <v>40</v>
      </c>
      <c r="P5437">
        <v>15</v>
      </c>
      <c r="Q5437">
        <v>25</v>
      </c>
      <c r="AJ5437">
        <f>VLOOKUP(M5437,spp!A:C,3,FALSE)</f>
        <v>3.49E-2</v>
      </c>
      <c r="AK5437">
        <f>VLOOKUP(M5437,spp!A:D,4,FALSE)</f>
        <v>2</v>
      </c>
      <c r="AL5437">
        <f t="shared" si="578"/>
        <v>52.35</v>
      </c>
      <c r="AM5437">
        <f t="shared" si="579"/>
        <v>1.3087500000000001</v>
      </c>
      <c r="AN5437">
        <f t="shared" si="580"/>
        <v>13.0875</v>
      </c>
      <c r="AO5437">
        <f t="shared" si="581"/>
        <v>1.30875E-2</v>
      </c>
      <c r="AP5437">
        <f t="shared" si="582"/>
        <v>0.8</v>
      </c>
      <c r="AQ5437">
        <f>VLOOKUP(M5437,spp!A:H,8,FALSE)</f>
        <v>2.97</v>
      </c>
      <c r="AR5437" t="str">
        <f>VLOOKUP(M5437,spp!A:K,10,FALSE)</f>
        <v>Herbívoro</v>
      </c>
      <c r="AS5437" t="str">
        <f>VLOOKUP(M5437,spp!A:L,12,FALSE)</f>
        <v>LC</v>
      </c>
    </row>
    <row r="5438" spans="1:45" x14ac:dyDescent="0.3">
      <c r="A5438">
        <v>55</v>
      </c>
      <c r="B5438" s="2" t="s">
        <v>1176</v>
      </c>
      <c r="C5438" s="2" t="s">
        <v>1177</v>
      </c>
      <c r="D5438" s="2" t="s">
        <v>1441</v>
      </c>
      <c r="E5438" s="2" t="s">
        <v>1440</v>
      </c>
      <c r="F5438">
        <v>3</v>
      </c>
      <c r="G5438" s="1">
        <v>41695</v>
      </c>
      <c r="H5438" s="61">
        <v>2014</v>
      </c>
      <c r="I5438" s="5" t="s">
        <v>1433</v>
      </c>
      <c r="J5438" s="1">
        <v>41765</v>
      </c>
      <c r="K5438" s="66">
        <v>14</v>
      </c>
      <c r="L5438" t="str">
        <f t="shared" si="577"/>
        <v>Profundo</v>
      </c>
      <c r="M5438" t="s">
        <v>1080</v>
      </c>
      <c r="N5438" t="str">
        <f>VLOOKUP(M5438,[2]spp!A:B,2,FALSE)</f>
        <v>Aulostomus chinensis</v>
      </c>
      <c r="O5438">
        <f t="shared" si="576"/>
        <v>3</v>
      </c>
      <c r="T5438">
        <v>1</v>
      </c>
      <c r="U5438">
        <v>2</v>
      </c>
      <c r="AJ5438">
        <f>VLOOKUP(M5438,spp!A:C,3,FALSE)</f>
        <v>2</v>
      </c>
      <c r="AK5438">
        <f>VLOOKUP(M5438,spp!A:D,4,FALSE)</f>
        <v>3</v>
      </c>
      <c r="AL5438">
        <f t="shared" si="578"/>
        <v>202750</v>
      </c>
      <c r="AM5438">
        <f t="shared" si="579"/>
        <v>5068.75</v>
      </c>
      <c r="AN5438">
        <f t="shared" si="580"/>
        <v>50687.5</v>
      </c>
      <c r="AO5438">
        <f t="shared" si="581"/>
        <v>50.6875</v>
      </c>
      <c r="AP5438">
        <f t="shared" si="582"/>
        <v>0.06</v>
      </c>
      <c r="AQ5438">
        <f>VLOOKUP(M5438,spp!A:H,8,FALSE)</f>
        <v>3.9</v>
      </c>
      <c r="AR5438" t="str">
        <f>VLOOKUP(M5438,spp!A:K,10,FALSE)</f>
        <v>Depredador</v>
      </c>
      <c r="AS5438" t="str">
        <f>VLOOKUP(M5438,spp!A:L,12,FALSE)</f>
        <v>NE</v>
      </c>
    </row>
    <row r="5439" spans="1:45" x14ac:dyDescent="0.3">
      <c r="A5439">
        <v>55</v>
      </c>
      <c r="B5439" s="2" t="s">
        <v>1176</v>
      </c>
      <c r="C5439" s="2" t="s">
        <v>1177</v>
      </c>
      <c r="D5439" s="2" t="s">
        <v>1441</v>
      </c>
      <c r="E5439" s="2" t="s">
        <v>1440</v>
      </c>
      <c r="F5439">
        <v>3</v>
      </c>
      <c r="G5439" s="1">
        <v>41695</v>
      </c>
      <c r="H5439" s="61">
        <v>2014</v>
      </c>
      <c r="I5439" s="5" t="s">
        <v>1433</v>
      </c>
      <c r="J5439" s="1">
        <v>41765</v>
      </c>
      <c r="K5439" s="66">
        <v>14</v>
      </c>
      <c r="L5439" t="str">
        <f t="shared" si="577"/>
        <v>Profundo</v>
      </c>
      <c r="M5439" t="s">
        <v>1064</v>
      </c>
      <c r="N5439" t="str">
        <f>VLOOKUP(M5439,[2]spp!A:B,2,FALSE)</f>
        <v>Zanclus cornutus</v>
      </c>
      <c r="O5439">
        <f t="shared" si="576"/>
        <v>3</v>
      </c>
      <c r="R5439">
        <v>1</v>
      </c>
      <c r="S5439">
        <v>2</v>
      </c>
      <c r="AJ5439">
        <f>VLOOKUP(M5439,spp!A:C,3,FALSE)</f>
        <v>1.47E-2</v>
      </c>
      <c r="AK5439">
        <f>VLOOKUP(M5439,spp!A:D,4,FALSE)</f>
        <v>3</v>
      </c>
      <c r="AL5439">
        <f t="shared" si="578"/>
        <v>186.27656249999998</v>
      </c>
      <c r="AM5439">
        <f t="shared" si="579"/>
        <v>4.6569140624999994</v>
      </c>
      <c r="AN5439">
        <f t="shared" si="580"/>
        <v>46.569140624999996</v>
      </c>
      <c r="AO5439">
        <f t="shared" si="581"/>
        <v>4.6569140624999998E-2</v>
      </c>
      <c r="AP5439">
        <f t="shared" si="582"/>
        <v>0.06</v>
      </c>
      <c r="AQ5439">
        <f>VLOOKUP(M5439,spp!A:H,8,FALSE)</f>
        <v>2.9</v>
      </c>
      <c r="AR5439" t="str">
        <f>VLOOKUP(M5439,spp!A:K,10,FALSE)</f>
        <v>Herbívoro</v>
      </c>
      <c r="AS5439" t="str">
        <f>VLOOKUP(M5439,spp!A:L,12,FALSE)</f>
        <v>NE</v>
      </c>
    </row>
    <row r="5440" spans="1:45" x14ac:dyDescent="0.3">
      <c r="A5440">
        <v>55</v>
      </c>
      <c r="B5440" s="2" t="s">
        <v>1176</v>
      </c>
      <c r="C5440" s="2" t="s">
        <v>1177</v>
      </c>
      <c r="D5440" s="2" t="s">
        <v>1441</v>
      </c>
      <c r="E5440" s="2" t="s">
        <v>1440</v>
      </c>
      <c r="F5440">
        <v>3</v>
      </c>
      <c r="G5440" s="1">
        <v>41695</v>
      </c>
      <c r="H5440" s="61">
        <v>2014</v>
      </c>
      <c r="I5440" s="5" t="s">
        <v>1433</v>
      </c>
      <c r="J5440" s="1">
        <v>41765</v>
      </c>
      <c r="K5440" s="66">
        <v>14</v>
      </c>
      <c r="L5440" t="str">
        <f t="shared" si="577"/>
        <v>Profundo</v>
      </c>
      <c r="M5440" t="s">
        <v>1145</v>
      </c>
      <c r="N5440" t="str">
        <f>VLOOKUP(M5440,[2]spp!A:B,2,FALSE)</f>
        <v>Ctenochaetus marginatus</v>
      </c>
      <c r="O5440">
        <f t="shared" si="576"/>
        <v>7</v>
      </c>
      <c r="R5440">
        <v>2</v>
      </c>
      <c r="S5440">
        <v>5</v>
      </c>
      <c r="AJ5440">
        <f>VLOOKUP(M5440,spp!A:C,3,FALSE)</f>
        <v>0.297619048</v>
      </c>
      <c r="AK5440">
        <f>VLOOKUP(M5440,spp!A:D,4,FALSE)</f>
        <v>3</v>
      </c>
      <c r="AL5440">
        <f t="shared" si="578"/>
        <v>9137.8348331249999</v>
      </c>
      <c r="AM5440">
        <f t="shared" si="579"/>
        <v>228.44587082812501</v>
      </c>
      <c r="AN5440">
        <f t="shared" si="580"/>
        <v>2284.45870828125</v>
      </c>
      <c r="AO5440">
        <f t="shared" si="581"/>
        <v>2.28445870828125</v>
      </c>
      <c r="AP5440">
        <f t="shared" si="582"/>
        <v>0.14000000000000001</v>
      </c>
      <c r="AQ5440">
        <f>VLOOKUP(M5440,spp!A:H,8,FALSE)</f>
        <v>2</v>
      </c>
      <c r="AR5440" t="str">
        <f>VLOOKUP(M5440,spp!A:K,10,FALSE)</f>
        <v>Herbívoro</v>
      </c>
      <c r="AS5440" t="str">
        <f>VLOOKUP(M5440,spp!A:L,12,FALSE)</f>
        <v>LC</v>
      </c>
    </row>
    <row r="5441" spans="1:45" x14ac:dyDescent="0.3">
      <c r="A5441">
        <v>55</v>
      </c>
      <c r="B5441" s="2" t="s">
        <v>1176</v>
      </c>
      <c r="C5441" s="2" t="s">
        <v>1177</v>
      </c>
      <c r="D5441" s="2" t="s">
        <v>1441</v>
      </c>
      <c r="E5441" s="2" t="s">
        <v>1440</v>
      </c>
      <c r="F5441">
        <v>3</v>
      </c>
      <c r="G5441" s="1">
        <v>41695</v>
      </c>
      <c r="H5441" s="61">
        <v>2014</v>
      </c>
      <c r="I5441" s="5" t="s">
        <v>1433</v>
      </c>
      <c r="J5441" s="1">
        <v>41765</v>
      </c>
      <c r="K5441" s="66">
        <v>14</v>
      </c>
      <c r="L5441" t="str">
        <f t="shared" si="577"/>
        <v>Profundo</v>
      </c>
      <c r="M5441" t="s">
        <v>1078</v>
      </c>
      <c r="N5441" t="str">
        <f>VLOOKUP(M5441,[2]spp!A:B,2,FALSE)</f>
        <v>Lutjanus viridis</v>
      </c>
      <c r="O5441">
        <f t="shared" si="576"/>
        <v>5</v>
      </c>
      <c r="S5441">
        <v>5</v>
      </c>
      <c r="AJ5441">
        <f>VLOOKUP(M5441,spp!A:C,3,FALSE)</f>
        <v>1.67E-2</v>
      </c>
      <c r="AK5441">
        <f>VLOOKUP(M5441,spp!A:D,4,FALSE)</f>
        <v>2</v>
      </c>
      <c r="AL5441">
        <f t="shared" si="578"/>
        <v>25.571874999999999</v>
      </c>
      <c r="AM5441">
        <f t="shared" si="579"/>
        <v>0.63929687499999999</v>
      </c>
      <c r="AN5441">
        <f t="shared" si="580"/>
        <v>6.3929687499999996</v>
      </c>
      <c r="AO5441">
        <f t="shared" si="581"/>
        <v>6.3929687499999993E-3</v>
      </c>
      <c r="AP5441">
        <f t="shared" si="582"/>
        <v>0.1</v>
      </c>
      <c r="AQ5441">
        <f>VLOOKUP(M5441,spp!A:H,8,FALSE)</f>
        <v>4.2</v>
      </c>
      <c r="AR5441" t="str">
        <f>VLOOKUP(M5441,spp!A:K,10,FALSE)</f>
        <v>Depredador Tope</v>
      </c>
      <c r="AS5441" t="str">
        <f>VLOOKUP(M5441,spp!A:L,12,FALSE)</f>
        <v>LC</v>
      </c>
    </row>
    <row r="5442" spans="1:45" x14ac:dyDescent="0.3">
      <c r="A5442">
        <v>55</v>
      </c>
      <c r="B5442" s="2" t="s">
        <v>1176</v>
      </c>
      <c r="C5442" s="2" t="s">
        <v>1177</v>
      </c>
      <c r="D5442" s="2" t="s">
        <v>1441</v>
      </c>
      <c r="E5442" s="2" t="s">
        <v>1440</v>
      </c>
      <c r="F5442">
        <v>3</v>
      </c>
      <c r="G5442" s="1">
        <v>41695</v>
      </c>
      <c r="H5442" s="61">
        <v>2014</v>
      </c>
      <c r="I5442" s="5" t="s">
        <v>1433</v>
      </c>
      <c r="J5442" s="1">
        <v>41765</v>
      </c>
      <c r="K5442" s="66">
        <v>14</v>
      </c>
      <c r="L5442" t="str">
        <f t="shared" si="577"/>
        <v>Profundo</v>
      </c>
      <c r="M5442" t="s">
        <v>1195</v>
      </c>
      <c r="N5442" t="str">
        <f>VLOOKUP(M5442,[2]spp!A:B,2,FALSE)</f>
        <v>Melichthys niger</v>
      </c>
      <c r="O5442">
        <f t="shared" si="576"/>
        <v>10</v>
      </c>
      <c r="T5442">
        <v>10</v>
      </c>
      <c r="AJ5442">
        <f>VLOOKUP(M5442,spp!A:C,3,FALSE)</f>
        <v>5</v>
      </c>
      <c r="AK5442">
        <f>VLOOKUP(M5442,spp!A:D,4,FALSE)</f>
        <v>3</v>
      </c>
      <c r="AL5442">
        <f t="shared" si="578"/>
        <v>781250</v>
      </c>
      <c r="AM5442">
        <f t="shared" si="579"/>
        <v>19531.25</v>
      </c>
      <c r="AN5442">
        <f t="shared" si="580"/>
        <v>195312.5</v>
      </c>
      <c r="AO5442">
        <f t="shared" si="581"/>
        <v>195.3125</v>
      </c>
      <c r="AP5442">
        <f t="shared" si="582"/>
        <v>0.2</v>
      </c>
      <c r="AQ5442">
        <f>VLOOKUP(M5442,spp!A:H,8,FALSE)</f>
        <v>2.4</v>
      </c>
      <c r="AR5442" t="str">
        <f>VLOOKUP(M5442,spp!A:K,10,FALSE)</f>
        <v>Herbívoro</v>
      </c>
      <c r="AS5442" t="str">
        <f>VLOOKUP(M5442,spp!A:L,12,FALSE)</f>
        <v>NE</v>
      </c>
    </row>
    <row r="5443" spans="1:45" x14ac:dyDescent="0.3">
      <c r="A5443">
        <v>55</v>
      </c>
      <c r="B5443" s="2" t="s">
        <v>1176</v>
      </c>
      <c r="C5443" s="2" t="s">
        <v>1177</v>
      </c>
      <c r="D5443" s="2" t="s">
        <v>1441</v>
      </c>
      <c r="E5443" s="2" t="s">
        <v>1440</v>
      </c>
      <c r="F5443">
        <v>3</v>
      </c>
      <c r="G5443" s="1">
        <v>41695</v>
      </c>
      <c r="H5443" s="61">
        <v>2014</v>
      </c>
      <c r="I5443" s="5" t="s">
        <v>1433</v>
      </c>
      <c r="J5443" s="1">
        <v>41765</v>
      </c>
      <c r="K5443" s="66">
        <v>14</v>
      </c>
      <c r="L5443" t="str">
        <f t="shared" si="577"/>
        <v>Profundo</v>
      </c>
      <c r="M5443" t="s">
        <v>1062</v>
      </c>
      <c r="N5443" t="str">
        <f>VLOOKUP(M5443,[2]spp!A:B,2,FALSE)</f>
        <v>Paranthias colonus</v>
      </c>
      <c r="O5443">
        <f t="shared" si="576"/>
        <v>10</v>
      </c>
      <c r="T5443">
        <v>10</v>
      </c>
      <c r="AJ5443">
        <f>VLOOKUP(M5443,spp!A:C,3,FALSE)</f>
        <v>1.485E-2</v>
      </c>
      <c r="AK5443">
        <f>VLOOKUP(M5443,spp!A:D,4,FALSE)</f>
        <v>2</v>
      </c>
      <c r="AL5443">
        <f t="shared" si="578"/>
        <v>92.8125</v>
      </c>
      <c r="AM5443">
        <f t="shared" si="579"/>
        <v>2.3203125</v>
      </c>
      <c r="AN5443">
        <f t="shared" si="580"/>
        <v>23.203125</v>
      </c>
      <c r="AO5443">
        <f t="shared" si="581"/>
        <v>2.3203125000000002E-2</v>
      </c>
      <c r="AP5443">
        <f t="shared" si="582"/>
        <v>0.2</v>
      </c>
      <c r="AQ5443">
        <f>VLOOKUP(M5443,spp!A:H,8,FALSE)</f>
        <v>3.8</v>
      </c>
      <c r="AR5443" t="str">
        <f>VLOOKUP(M5443,spp!A:K,10,FALSE)</f>
        <v>Planctívoro</v>
      </c>
      <c r="AS5443" t="str">
        <f>VLOOKUP(M5443,spp!A:L,12,FALSE)</f>
        <v>LC</v>
      </c>
    </row>
    <row r="5444" spans="1:45" x14ac:dyDescent="0.3">
      <c r="A5444">
        <v>55</v>
      </c>
      <c r="B5444" s="2" t="s">
        <v>1176</v>
      </c>
      <c r="C5444" s="2" t="s">
        <v>1177</v>
      </c>
      <c r="D5444" s="2" t="s">
        <v>1441</v>
      </c>
      <c r="E5444" s="2" t="s">
        <v>1440</v>
      </c>
      <c r="F5444">
        <v>3</v>
      </c>
      <c r="G5444" s="1">
        <v>41695</v>
      </c>
      <c r="H5444" s="61">
        <v>2014</v>
      </c>
      <c r="I5444" s="5" t="s">
        <v>1433</v>
      </c>
      <c r="J5444" s="1">
        <v>41765</v>
      </c>
      <c r="K5444" s="66">
        <v>14</v>
      </c>
      <c r="L5444" t="str">
        <f t="shared" si="577"/>
        <v>Profundo</v>
      </c>
      <c r="M5444" t="s">
        <v>1046</v>
      </c>
      <c r="N5444" t="str">
        <f>VLOOKUP(M5444,[2]spp!A:B,2,FALSE)</f>
        <v>Arothron meleagris</v>
      </c>
      <c r="O5444">
        <f t="shared" si="576"/>
        <v>2</v>
      </c>
      <c r="Q5444">
        <v>2</v>
      </c>
      <c r="AJ5444">
        <f>VLOOKUP(M5444,spp!A:C,3,FALSE)</f>
        <v>3</v>
      </c>
      <c r="AK5444">
        <f>VLOOKUP(M5444,spp!A:D,4,FALSE)</f>
        <v>2</v>
      </c>
      <c r="AL5444">
        <f t="shared" si="578"/>
        <v>337.5</v>
      </c>
      <c r="AM5444">
        <f t="shared" si="579"/>
        <v>8.4375</v>
      </c>
      <c r="AN5444">
        <f t="shared" si="580"/>
        <v>84.375</v>
      </c>
      <c r="AO5444">
        <f t="shared" si="581"/>
        <v>8.4375000000000006E-2</v>
      </c>
      <c r="AP5444">
        <f t="shared" si="582"/>
        <v>0.04</v>
      </c>
      <c r="AQ5444">
        <f>VLOOKUP(M5444,spp!A:H,8,FALSE)</f>
        <v>3.4</v>
      </c>
      <c r="AR5444" t="str">
        <f>VLOOKUP(M5444,spp!A:K,10,FALSE)</f>
        <v>Depredador</v>
      </c>
      <c r="AS5444" t="str">
        <f>VLOOKUP(M5444,spp!A:L,12,FALSE)</f>
        <v>NE</v>
      </c>
    </row>
    <row r="5445" spans="1:45" x14ac:dyDescent="0.3">
      <c r="A5445">
        <v>55</v>
      </c>
      <c r="B5445" s="2" t="s">
        <v>1176</v>
      </c>
      <c r="C5445" s="2" t="s">
        <v>1177</v>
      </c>
      <c r="D5445" s="2" t="s">
        <v>1441</v>
      </c>
      <c r="E5445" s="2" t="s">
        <v>1440</v>
      </c>
      <c r="F5445">
        <v>3</v>
      </c>
      <c r="G5445" s="1">
        <v>41695</v>
      </c>
      <c r="H5445" s="61">
        <v>2014</v>
      </c>
      <c r="I5445" s="5" t="s">
        <v>1433</v>
      </c>
      <c r="J5445" s="1">
        <v>41765</v>
      </c>
      <c r="K5445" s="66">
        <v>14</v>
      </c>
      <c r="L5445" t="str">
        <f t="shared" si="577"/>
        <v>Profundo</v>
      </c>
      <c r="M5445" t="s">
        <v>1067</v>
      </c>
      <c r="N5445" t="str">
        <f>VLOOKUP(M5445,[2]spp!A:B,2,FALSE)</f>
        <v>Acanthurus xanthopterus</v>
      </c>
      <c r="O5445">
        <f t="shared" si="576"/>
        <v>1</v>
      </c>
      <c r="U5445">
        <v>1</v>
      </c>
      <c r="AJ5445">
        <f>VLOOKUP(M5445,spp!A:C,3,FALSE)</f>
        <v>2.673E-2</v>
      </c>
      <c r="AK5445">
        <f>VLOOKUP(M5445,spp!A:D,4,FALSE)</f>
        <v>2</v>
      </c>
      <c r="AL5445">
        <f t="shared" si="578"/>
        <v>32.744250000000001</v>
      </c>
      <c r="AM5445">
        <f t="shared" si="579"/>
        <v>0.81860624999999998</v>
      </c>
      <c r="AN5445">
        <f t="shared" si="580"/>
        <v>8.1860625000000002</v>
      </c>
      <c r="AO5445">
        <f t="shared" si="581"/>
        <v>8.1860625000000006E-3</v>
      </c>
      <c r="AP5445">
        <f t="shared" si="582"/>
        <v>0.02</v>
      </c>
      <c r="AQ5445">
        <f>VLOOKUP(M5445,spp!A:H,8,FALSE)</f>
        <v>2.9</v>
      </c>
      <c r="AR5445" t="str">
        <f>VLOOKUP(M5445,spp!A:K,10,FALSE)</f>
        <v>Herbívoro</v>
      </c>
      <c r="AS5445" t="str">
        <f>VLOOKUP(M5445,spp!A:L,12,FALSE)</f>
        <v>LC</v>
      </c>
    </row>
    <row r="5446" spans="1:45" x14ac:dyDescent="0.3">
      <c r="A5446">
        <v>55</v>
      </c>
      <c r="B5446" s="2" t="s">
        <v>1176</v>
      </c>
      <c r="C5446" s="2" t="s">
        <v>1177</v>
      </c>
      <c r="D5446" s="2" t="s">
        <v>1441</v>
      </c>
      <c r="E5446" s="2" t="s">
        <v>1440</v>
      </c>
      <c r="F5446">
        <v>3</v>
      </c>
      <c r="G5446" s="1">
        <v>41695</v>
      </c>
      <c r="H5446" s="61">
        <v>2014</v>
      </c>
      <c r="I5446" s="5" t="s">
        <v>1433</v>
      </c>
      <c r="J5446" s="1">
        <v>41765</v>
      </c>
      <c r="K5446" s="66">
        <v>14</v>
      </c>
      <c r="L5446" t="str">
        <f t="shared" si="577"/>
        <v>Profundo</v>
      </c>
      <c r="M5446" t="s">
        <v>1213</v>
      </c>
      <c r="N5446" t="str">
        <f>VLOOKUP(M5446,[2]spp!A:B,2,FALSE)</f>
        <v>Novaculichthys taeniourus</v>
      </c>
      <c r="O5446">
        <f t="shared" si="576"/>
        <v>1</v>
      </c>
      <c r="T5446">
        <v>1</v>
      </c>
      <c r="AJ5446">
        <f>VLOOKUP(M5446,spp!A:C,3,FALSE)</f>
        <v>1</v>
      </c>
      <c r="AK5446">
        <f>VLOOKUP(M5446,spp!A:D,4,FALSE)</f>
        <v>2.91</v>
      </c>
      <c r="AL5446">
        <f t="shared" si="578"/>
        <v>11695.140005755051</v>
      </c>
      <c r="AM5446">
        <f t="shared" si="579"/>
        <v>292.37850014387629</v>
      </c>
      <c r="AN5446">
        <f t="shared" si="580"/>
        <v>2923.7850014387632</v>
      </c>
      <c r="AO5446">
        <f t="shared" si="581"/>
        <v>2.923785001438763</v>
      </c>
      <c r="AP5446">
        <f t="shared" si="582"/>
        <v>0.02</v>
      </c>
      <c r="AQ5446">
        <f>VLOOKUP(M5446,spp!A:H,8,FALSE)</f>
        <v>3.3</v>
      </c>
      <c r="AR5446" t="str">
        <f>VLOOKUP(M5446,spp!A:K,10,FALSE)</f>
        <v>Depredador</v>
      </c>
      <c r="AS5446" t="str">
        <f>VLOOKUP(M5446,spp!A:L,12,FALSE)</f>
        <v>LC</v>
      </c>
    </row>
    <row r="5447" spans="1:45" x14ac:dyDescent="0.3">
      <c r="A5447">
        <v>55</v>
      </c>
      <c r="B5447" s="2" t="s">
        <v>1176</v>
      </c>
      <c r="C5447" s="2" t="s">
        <v>1177</v>
      </c>
      <c r="D5447" s="2" t="s">
        <v>1441</v>
      </c>
      <c r="E5447" s="2" t="s">
        <v>1440</v>
      </c>
      <c r="F5447">
        <v>4</v>
      </c>
      <c r="G5447" s="1">
        <v>41695</v>
      </c>
      <c r="H5447" s="61">
        <v>2014</v>
      </c>
      <c r="I5447" s="5" t="s">
        <v>1433</v>
      </c>
      <c r="J5447" s="1">
        <v>41765</v>
      </c>
      <c r="K5447" s="66">
        <v>14</v>
      </c>
      <c r="L5447" t="str">
        <f t="shared" si="577"/>
        <v>Profundo</v>
      </c>
      <c r="M5447" t="s">
        <v>1046</v>
      </c>
      <c r="N5447" t="str">
        <f>VLOOKUP(M5447,[2]spp!A:B,2,FALSE)</f>
        <v>Arothron meleagris</v>
      </c>
      <c r="O5447">
        <f t="shared" si="576"/>
        <v>3</v>
      </c>
      <c r="R5447">
        <v>3</v>
      </c>
      <c r="AJ5447">
        <f>VLOOKUP(M5447,spp!A:C,3,FALSE)</f>
        <v>3</v>
      </c>
      <c r="AK5447">
        <f>VLOOKUP(M5447,spp!A:D,4,FALSE)</f>
        <v>2</v>
      </c>
      <c r="AL5447">
        <f t="shared" si="578"/>
        <v>1406.25</v>
      </c>
      <c r="AM5447">
        <f t="shared" si="579"/>
        <v>35.15625</v>
      </c>
      <c r="AN5447">
        <f t="shared" si="580"/>
        <v>351.5625</v>
      </c>
      <c r="AO5447">
        <f t="shared" si="581"/>
        <v>0.3515625</v>
      </c>
      <c r="AP5447">
        <f t="shared" si="582"/>
        <v>0.06</v>
      </c>
      <c r="AQ5447">
        <f>VLOOKUP(M5447,spp!A:H,8,FALSE)</f>
        <v>3.4</v>
      </c>
      <c r="AR5447" t="str">
        <f>VLOOKUP(M5447,spp!A:K,10,FALSE)</f>
        <v>Depredador</v>
      </c>
      <c r="AS5447" t="str">
        <f>VLOOKUP(M5447,spp!A:L,12,FALSE)</f>
        <v>NE</v>
      </c>
    </row>
    <row r="5448" spans="1:45" x14ac:dyDescent="0.3">
      <c r="A5448">
        <v>55</v>
      </c>
      <c r="B5448" s="2" t="s">
        <v>1176</v>
      </c>
      <c r="C5448" s="2" t="s">
        <v>1177</v>
      </c>
      <c r="D5448" s="2" t="s">
        <v>1441</v>
      </c>
      <c r="E5448" s="2" t="s">
        <v>1440</v>
      </c>
      <c r="F5448">
        <v>4</v>
      </c>
      <c r="G5448" s="1">
        <v>41695</v>
      </c>
      <c r="H5448" s="61">
        <v>2014</v>
      </c>
      <c r="I5448" s="5" t="s">
        <v>1433</v>
      </c>
      <c r="J5448" s="1">
        <v>41765</v>
      </c>
      <c r="K5448" s="66">
        <v>14</v>
      </c>
      <c r="L5448" t="str">
        <f t="shared" si="577"/>
        <v>Profundo</v>
      </c>
      <c r="M5448" t="s">
        <v>1040</v>
      </c>
      <c r="N5448" t="str">
        <f>VLOOKUP(M5448,[2]spp!A:B,2,FALSE)</f>
        <v>Sufflamen verres</v>
      </c>
      <c r="O5448">
        <f t="shared" si="576"/>
        <v>2</v>
      </c>
      <c r="R5448">
        <v>2</v>
      </c>
      <c r="AJ5448">
        <f>VLOOKUP(M5448,spp!A:C,3,FALSE)</f>
        <v>2</v>
      </c>
      <c r="AK5448">
        <f>VLOOKUP(M5448,spp!A:D,4,FALSE)</f>
        <v>3</v>
      </c>
      <c r="AL5448">
        <f t="shared" si="578"/>
        <v>7812.5</v>
      </c>
      <c r="AM5448">
        <f t="shared" si="579"/>
        <v>195.3125</v>
      </c>
      <c r="AN5448">
        <f t="shared" si="580"/>
        <v>1953.125</v>
      </c>
      <c r="AO5448">
        <f t="shared" si="581"/>
        <v>1.953125</v>
      </c>
      <c r="AP5448">
        <f t="shared" si="582"/>
        <v>0.04</v>
      </c>
      <c r="AQ5448">
        <f>VLOOKUP(M5448,spp!A:H,8,FALSE)</f>
        <v>3.3</v>
      </c>
      <c r="AR5448" t="str">
        <f>VLOOKUP(M5448,spp!A:K,10,FALSE)</f>
        <v>Depredador</v>
      </c>
      <c r="AS5448" t="str">
        <f>VLOOKUP(M5448,spp!A:L,12,FALSE)</f>
        <v>LC</v>
      </c>
    </row>
    <row r="5449" spans="1:45" x14ac:dyDescent="0.3">
      <c r="A5449">
        <v>55</v>
      </c>
      <c r="B5449" s="2" t="s">
        <v>1176</v>
      </c>
      <c r="C5449" s="2" t="s">
        <v>1177</v>
      </c>
      <c r="D5449" s="2" t="s">
        <v>1441</v>
      </c>
      <c r="E5449" s="2" t="s">
        <v>1440</v>
      </c>
      <c r="F5449">
        <v>4</v>
      </c>
      <c r="G5449" s="1">
        <v>41695</v>
      </c>
      <c r="H5449" s="61">
        <v>2014</v>
      </c>
      <c r="I5449" s="5" t="s">
        <v>1433</v>
      </c>
      <c r="J5449" s="1">
        <v>41765</v>
      </c>
      <c r="K5449" s="66">
        <v>14</v>
      </c>
      <c r="L5449" t="str">
        <f t="shared" si="577"/>
        <v>Profundo</v>
      </c>
      <c r="M5449" t="s">
        <v>1028</v>
      </c>
      <c r="N5449" t="str">
        <f>VLOOKUP(M5449,[2]spp!A:B,2,FALSE)</f>
        <v>Thalassoma lucasanum</v>
      </c>
      <c r="O5449">
        <f t="shared" si="576"/>
        <v>50</v>
      </c>
      <c r="P5449">
        <v>50</v>
      </c>
      <c r="AJ5449">
        <f>VLOOKUP(M5449,spp!A:C,3,FALSE)</f>
        <v>1.261E-2</v>
      </c>
      <c r="AK5449">
        <f>VLOOKUP(M5449,spp!A:D,4,FALSE)</f>
        <v>2</v>
      </c>
      <c r="AL5449">
        <f t="shared" si="578"/>
        <v>3.9406249999999998</v>
      </c>
      <c r="AM5449">
        <f t="shared" si="579"/>
        <v>9.8515624999999996E-2</v>
      </c>
      <c r="AN5449">
        <f t="shared" si="580"/>
        <v>0.98515624999999996</v>
      </c>
      <c r="AO5449">
        <f t="shared" si="581"/>
        <v>9.8515624999999992E-4</v>
      </c>
      <c r="AP5449">
        <f t="shared" si="582"/>
        <v>1</v>
      </c>
      <c r="AQ5449">
        <f>VLOOKUP(M5449,spp!A:H,8,FALSE)</f>
        <v>3.5</v>
      </c>
      <c r="AR5449" t="str">
        <f>VLOOKUP(M5449,spp!A:K,10,FALSE)</f>
        <v>Depredador</v>
      </c>
      <c r="AS5449" t="str">
        <f>VLOOKUP(M5449,spp!A:L,12,FALSE)</f>
        <v>LC</v>
      </c>
    </row>
    <row r="5450" spans="1:45" x14ac:dyDescent="0.3">
      <c r="A5450">
        <v>55</v>
      </c>
      <c r="B5450" s="2" t="s">
        <v>1176</v>
      </c>
      <c r="C5450" s="2" t="s">
        <v>1177</v>
      </c>
      <c r="D5450" s="2" t="s">
        <v>1441</v>
      </c>
      <c r="E5450" s="2" t="s">
        <v>1440</v>
      </c>
      <c r="F5450">
        <v>4</v>
      </c>
      <c r="G5450" s="1">
        <v>41695</v>
      </c>
      <c r="H5450" s="61">
        <v>2014</v>
      </c>
      <c r="I5450" s="5" t="s">
        <v>1433</v>
      </c>
      <c r="J5450" s="1">
        <v>41765</v>
      </c>
      <c r="K5450" s="66">
        <v>14</v>
      </c>
      <c r="L5450" t="str">
        <f t="shared" si="577"/>
        <v>Profundo</v>
      </c>
      <c r="M5450" t="s">
        <v>1021</v>
      </c>
      <c r="N5450" t="str">
        <f>VLOOKUP(M5450,[2]spp!A:B,2,FALSE)</f>
        <v>Johnrandallia nigrirostris</v>
      </c>
      <c r="O5450">
        <f t="shared" si="576"/>
        <v>2</v>
      </c>
      <c r="Q5450">
        <v>2</v>
      </c>
      <c r="AJ5450">
        <f>VLOOKUP(M5450,spp!A:C,3,FALSE)</f>
        <v>2</v>
      </c>
      <c r="AK5450">
        <f>VLOOKUP(M5450,spp!A:D,4,FALSE)</f>
        <v>3</v>
      </c>
      <c r="AL5450">
        <f t="shared" si="578"/>
        <v>1687.5</v>
      </c>
      <c r="AM5450">
        <f t="shared" si="579"/>
        <v>42.1875</v>
      </c>
      <c r="AN5450">
        <f t="shared" si="580"/>
        <v>421.875</v>
      </c>
      <c r="AO5450">
        <f t="shared" si="581"/>
        <v>0.421875</v>
      </c>
      <c r="AP5450">
        <f t="shared" si="582"/>
        <v>0.04</v>
      </c>
      <c r="AQ5450">
        <f>VLOOKUP(M5450,spp!A:H,8,FALSE)</f>
        <v>3</v>
      </c>
      <c r="AR5450" t="str">
        <f>VLOOKUP(M5450,spp!A:K,10,FALSE)</f>
        <v>Depredador</v>
      </c>
      <c r="AS5450" t="str">
        <f>VLOOKUP(M5450,spp!A:L,12,FALSE)</f>
        <v>LC</v>
      </c>
    </row>
    <row r="5451" spans="1:45" x14ac:dyDescent="0.3">
      <c r="A5451">
        <v>55</v>
      </c>
      <c r="B5451" s="2" t="s">
        <v>1176</v>
      </c>
      <c r="C5451" s="2" t="s">
        <v>1177</v>
      </c>
      <c r="D5451" s="2" t="s">
        <v>1441</v>
      </c>
      <c r="E5451" s="2" t="s">
        <v>1440</v>
      </c>
      <c r="F5451">
        <v>4</v>
      </c>
      <c r="G5451" s="1">
        <v>41695</v>
      </c>
      <c r="H5451" s="61">
        <v>2014</v>
      </c>
      <c r="I5451" s="5" t="s">
        <v>1433</v>
      </c>
      <c r="J5451" s="1">
        <v>41765</v>
      </c>
      <c r="K5451" s="66">
        <v>14</v>
      </c>
      <c r="L5451" t="str">
        <f t="shared" si="577"/>
        <v>Profundo</v>
      </c>
      <c r="M5451" t="s">
        <v>1062</v>
      </c>
      <c r="N5451" t="str">
        <f>VLOOKUP(M5451,[2]spp!A:B,2,FALSE)</f>
        <v>Paranthias colonus</v>
      </c>
      <c r="O5451">
        <f t="shared" si="576"/>
        <v>45</v>
      </c>
      <c r="S5451">
        <v>45</v>
      </c>
      <c r="AJ5451">
        <f>VLOOKUP(M5451,spp!A:C,3,FALSE)</f>
        <v>1.485E-2</v>
      </c>
      <c r="AK5451">
        <f>VLOOKUP(M5451,spp!A:D,4,FALSE)</f>
        <v>2</v>
      </c>
      <c r="AL5451">
        <f t="shared" si="578"/>
        <v>204.65156250000001</v>
      </c>
      <c r="AM5451">
        <f t="shared" si="579"/>
        <v>5.1162890624999999</v>
      </c>
      <c r="AN5451">
        <f t="shared" si="580"/>
        <v>51.162890625000003</v>
      </c>
      <c r="AO5451">
        <f t="shared" si="581"/>
        <v>5.1162890625000006E-2</v>
      </c>
      <c r="AP5451">
        <f t="shared" si="582"/>
        <v>0.9</v>
      </c>
      <c r="AQ5451">
        <f>VLOOKUP(M5451,spp!A:H,8,FALSE)</f>
        <v>3.8</v>
      </c>
      <c r="AR5451" t="str">
        <f>VLOOKUP(M5451,spp!A:K,10,FALSE)</f>
        <v>Planctívoro</v>
      </c>
      <c r="AS5451" t="str">
        <f>VLOOKUP(M5451,spp!A:L,12,FALSE)</f>
        <v>LC</v>
      </c>
    </row>
    <row r="5452" spans="1:45" x14ac:dyDescent="0.3">
      <c r="A5452">
        <v>55</v>
      </c>
      <c r="B5452" s="2" t="s">
        <v>1176</v>
      </c>
      <c r="C5452" s="2" t="s">
        <v>1177</v>
      </c>
      <c r="D5452" s="2" t="s">
        <v>1441</v>
      </c>
      <c r="E5452" s="2" t="s">
        <v>1440</v>
      </c>
      <c r="F5452">
        <v>4</v>
      </c>
      <c r="G5452" s="1">
        <v>41695</v>
      </c>
      <c r="H5452" s="61">
        <v>2014</v>
      </c>
      <c r="I5452" s="5" t="s">
        <v>1433</v>
      </c>
      <c r="J5452" s="1">
        <v>41765</v>
      </c>
      <c r="K5452" s="66">
        <v>14</v>
      </c>
      <c r="L5452" t="str">
        <f t="shared" si="577"/>
        <v>Profundo</v>
      </c>
      <c r="M5452" t="s">
        <v>1034</v>
      </c>
      <c r="N5452" t="str">
        <f>VLOOKUP(M5452,[2]spp!A:B,2,FALSE)</f>
        <v>Acanthurus nigricans</v>
      </c>
      <c r="O5452">
        <f t="shared" si="576"/>
        <v>3</v>
      </c>
      <c r="S5452">
        <v>3</v>
      </c>
      <c r="AJ5452">
        <f>VLOOKUP(M5452,spp!A:C,3,FALSE)</f>
        <v>6</v>
      </c>
      <c r="AK5452">
        <f>VLOOKUP(M5452,spp!A:D,4,FALSE)</f>
        <v>2.669</v>
      </c>
      <c r="AL5452">
        <f t="shared" si="578"/>
        <v>37405.981699267504</v>
      </c>
      <c r="AM5452">
        <f t="shared" si="579"/>
        <v>935.1495424816876</v>
      </c>
      <c r="AN5452">
        <f t="shared" si="580"/>
        <v>9351.495424816876</v>
      </c>
      <c r="AO5452">
        <f t="shared" si="581"/>
        <v>9.3514954248168767</v>
      </c>
      <c r="AP5452">
        <f t="shared" si="582"/>
        <v>0.06</v>
      </c>
      <c r="AQ5452">
        <f>VLOOKUP(M5452,spp!A:H,8,FALSE)</f>
        <v>2</v>
      </c>
      <c r="AR5452" t="str">
        <f>VLOOKUP(M5452,spp!A:K,10,FALSE)</f>
        <v>Herbívoro</v>
      </c>
      <c r="AS5452" t="str">
        <f>VLOOKUP(M5452,spp!A:L,12,FALSE)</f>
        <v>LC</v>
      </c>
    </row>
    <row r="5453" spans="1:45" x14ac:dyDescent="0.3">
      <c r="A5453">
        <v>55</v>
      </c>
      <c r="B5453" s="2" t="s">
        <v>1176</v>
      </c>
      <c r="C5453" s="2" t="s">
        <v>1177</v>
      </c>
      <c r="D5453" s="2" t="s">
        <v>1441</v>
      </c>
      <c r="E5453" s="2" t="s">
        <v>1440</v>
      </c>
      <c r="F5453">
        <v>4</v>
      </c>
      <c r="G5453" s="1">
        <v>41695</v>
      </c>
      <c r="H5453" s="61">
        <v>2014</v>
      </c>
      <c r="I5453" s="5" t="s">
        <v>1433</v>
      </c>
      <c r="J5453" s="1">
        <v>41765</v>
      </c>
      <c r="K5453" s="66">
        <v>14</v>
      </c>
      <c r="L5453" t="str">
        <f t="shared" si="577"/>
        <v>Profundo</v>
      </c>
      <c r="M5453" t="s">
        <v>1194</v>
      </c>
      <c r="N5453" t="str">
        <f>VLOOKUP(M5453,[2]spp!A:B,2,FALSE)</f>
        <v>Stegastes arcifrons</v>
      </c>
      <c r="O5453">
        <f t="shared" si="576"/>
        <v>18</v>
      </c>
      <c r="P5453">
        <v>8</v>
      </c>
      <c r="Q5453">
        <v>10</v>
      </c>
      <c r="AJ5453">
        <f>VLOOKUP(M5453,spp!A:C,3,FALSE)</f>
        <v>3.49E-2</v>
      </c>
      <c r="AK5453">
        <f>VLOOKUP(M5453,spp!A:D,4,FALSE)</f>
        <v>2</v>
      </c>
      <c r="AL5453">
        <f t="shared" si="578"/>
        <v>21.376250000000002</v>
      </c>
      <c r="AM5453">
        <f t="shared" si="579"/>
        <v>0.53440625000000008</v>
      </c>
      <c r="AN5453">
        <f t="shared" si="580"/>
        <v>5.3440625000000006</v>
      </c>
      <c r="AO5453">
        <f t="shared" si="581"/>
        <v>5.3440625000000007E-3</v>
      </c>
      <c r="AP5453">
        <f t="shared" si="582"/>
        <v>0.36</v>
      </c>
      <c r="AQ5453">
        <f>VLOOKUP(M5453,spp!A:H,8,FALSE)</f>
        <v>2.97</v>
      </c>
      <c r="AR5453" t="str">
        <f>VLOOKUP(M5453,spp!A:K,10,FALSE)</f>
        <v>Herbívoro</v>
      </c>
      <c r="AS5453" t="str">
        <f>VLOOKUP(M5453,spp!A:L,12,FALSE)</f>
        <v>LC</v>
      </c>
    </row>
    <row r="5454" spans="1:45" x14ac:dyDescent="0.3">
      <c r="A5454">
        <v>55</v>
      </c>
      <c r="B5454" s="2" t="s">
        <v>1176</v>
      </c>
      <c r="C5454" s="2" t="s">
        <v>1177</v>
      </c>
      <c r="D5454" s="2" t="s">
        <v>1441</v>
      </c>
      <c r="E5454" s="2" t="s">
        <v>1440</v>
      </c>
      <c r="F5454">
        <v>4</v>
      </c>
      <c r="G5454" s="1">
        <v>41695</v>
      </c>
      <c r="H5454" s="61">
        <v>2014</v>
      </c>
      <c r="I5454" s="5" t="s">
        <v>1433</v>
      </c>
      <c r="J5454" s="1">
        <v>41765</v>
      </c>
      <c r="K5454" s="66">
        <v>14</v>
      </c>
      <c r="L5454" t="str">
        <f t="shared" si="577"/>
        <v>Profundo</v>
      </c>
      <c r="M5454" t="s">
        <v>1145</v>
      </c>
      <c r="N5454" t="str">
        <f>VLOOKUP(M5454,[2]spp!A:B,2,FALSE)</f>
        <v>Ctenochaetus marginatus</v>
      </c>
      <c r="O5454">
        <f t="shared" si="576"/>
        <v>3</v>
      </c>
      <c r="S5454">
        <v>3</v>
      </c>
      <c r="AJ5454">
        <f>VLOOKUP(M5454,spp!A:C,3,FALSE)</f>
        <v>0.297619048</v>
      </c>
      <c r="AK5454">
        <f>VLOOKUP(M5454,spp!A:D,4,FALSE)</f>
        <v>3</v>
      </c>
      <c r="AL5454">
        <f t="shared" si="578"/>
        <v>4785.1562561249993</v>
      </c>
      <c r="AM5454">
        <f t="shared" si="579"/>
        <v>119.62890640312499</v>
      </c>
      <c r="AN5454">
        <f t="shared" si="580"/>
        <v>1196.2890640312498</v>
      </c>
      <c r="AO5454">
        <f t="shared" si="581"/>
        <v>1.1962890640312498</v>
      </c>
      <c r="AP5454">
        <f t="shared" si="582"/>
        <v>0.06</v>
      </c>
      <c r="AQ5454">
        <f>VLOOKUP(M5454,spp!A:H,8,FALSE)</f>
        <v>2</v>
      </c>
      <c r="AR5454" t="str">
        <f>VLOOKUP(M5454,spp!A:K,10,FALSE)</f>
        <v>Herbívoro</v>
      </c>
      <c r="AS5454" t="str">
        <f>VLOOKUP(M5454,spp!A:L,12,FALSE)</f>
        <v>LC</v>
      </c>
    </row>
    <row r="5455" spans="1:45" x14ac:dyDescent="0.3">
      <c r="A5455">
        <v>55</v>
      </c>
      <c r="B5455" s="2" t="s">
        <v>1176</v>
      </c>
      <c r="C5455" s="2" t="s">
        <v>1177</v>
      </c>
      <c r="D5455" s="2" t="s">
        <v>1441</v>
      </c>
      <c r="E5455" s="2" t="s">
        <v>1440</v>
      </c>
      <c r="F5455">
        <v>4</v>
      </c>
      <c r="G5455" s="1">
        <v>41695</v>
      </c>
      <c r="H5455" s="61">
        <v>2014</v>
      </c>
      <c r="I5455" s="5" t="s">
        <v>1433</v>
      </c>
      <c r="J5455" s="1">
        <v>41765</v>
      </c>
      <c r="K5455" s="66">
        <v>14</v>
      </c>
      <c r="L5455" t="str">
        <f t="shared" si="577"/>
        <v>Profundo</v>
      </c>
      <c r="M5455" t="s">
        <v>1078</v>
      </c>
      <c r="N5455" t="str">
        <f>VLOOKUP(M5455,[2]spp!A:B,2,FALSE)</f>
        <v>Lutjanus viridis</v>
      </c>
      <c r="O5455">
        <f t="shared" si="576"/>
        <v>3</v>
      </c>
      <c r="S5455">
        <v>3</v>
      </c>
      <c r="AJ5455">
        <f>VLOOKUP(M5455,spp!A:C,3,FALSE)</f>
        <v>1.67E-2</v>
      </c>
      <c r="AK5455">
        <f>VLOOKUP(M5455,spp!A:D,4,FALSE)</f>
        <v>2</v>
      </c>
      <c r="AL5455">
        <f t="shared" si="578"/>
        <v>15.343125000000001</v>
      </c>
      <c r="AM5455">
        <f t="shared" si="579"/>
        <v>0.38357812499999999</v>
      </c>
      <c r="AN5455">
        <f t="shared" si="580"/>
        <v>3.8357812500000001</v>
      </c>
      <c r="AO5455">
        <f t="shared" si="581"/>
        <v>3.8357812500000002E-3</v>
      </c>
      <c r="AP5455">
        <f t="shared" si="582"/>
        <v>0.06</v>
      </c>
      <c r="AQ5455">
        <f>VLOOKUP(M5455,spp!A:H,8,FALSE)</f>
        <v>4.2</v>
      </c>
      <c r="AR5455" t="str">
        <f>VLOOKUP(M5455,spp!A:K,10,FALSE)</f>
        <v>Depredador Tope</v>
      </c>
      <c r="AS5455" t="str">
        <f>VLOOKUP(M5455,spp!A:L,12,FALSE)</f>
        <v>LC</v>
      </c>
    </row>
    <row r="5456" spans="1:45" x14ac:dyDescent="0.3">
      <c r="A5456">
        <v>55</v>
      </c>
      <c r="B5456" s="2" t="s">
        <v>1176</v>
      </c>
      <c r="C5456" s="2" t="s">
        <v>1177</v>
      </c>
      <c r="D5456" s="2" t="s">
        <v>1441</v>
      </c>
      <c r="E5456" s="2" t="s">
        <v>1440</v>
      </c>
      <c r="F5456">
        <v>4</v>
      </c>
      <c r="G5456" s="1">
        <v>41695</v>
      </c>
      <c r="H5456" s="61">
        <v>2014</v>
      </c>
      <c r="I5456" s="5" t="s">
        <v>1433</v>
      </c>
      <c r="J5456" s="1">
        <v>41765</v>
      </c>
      <c r="K5456" s="66">
        <v>14</v>
      </c>
      <c r="L5456" t="str">
        <f t="shared" si="577"/>
        <v>Profundo</v>
      </c>
      <c r="M5456" t="s">
        <v>1064</v>
      </c>
      <c r="N5456" t="str">
        <f>VLOOKUP(M5456,[2]spp!A:B,2,FALSE)</f>
        <v>Zanclus cornutus</v>
      </c>
      <c r="O5456">
        <f t="shared" si="576"/>
        <v>5</v>
      </c>
      <c r="T5456">
        <v>5</v>
      </c>
      <c r="AJ5456">
        <f>VLOOKUP(M5456,spp!A:C,3,FALSE)</f>
        <v>1.47E-2</v>
      </c>
      <c r="AK5456">
        <f>VLOOKUP(M5456,spp!A:D,4,FALSE)</f>
        <v>3</v>
      </c>
      <c r="AL5456">
        <f t="shared" si="578"/>
        <v>1148.4375</v>
      </c>
      <c r="AM5456">
        <f t="shared" si="579"/>
        <v>28.7109375</v>
      </c>
      <c r="AN5456">
        <f t="shared" si="580"/>
        <v>287.109375</v>
      </c>
      <c r="AO5456">
        <f t="shared" si="581"/>
        <v>0.287109375</v>
      </c>
      <c r="AP5456">
        <f t="shared" si="582"/>
        <v>0.1</v>
      </c>
      <c r="AQ5456">
        <f>VLOOKUP(M5456,spp!A:H,8,FALSE)</f>
        <v>2.9</v>
      </c>
      <c r="AR5456" t="str">
        <f>VLOOKUP(M5456,spp!A:K,10,FALSE)</f>
        <v>Herbívoro</v>
      </c>
      <c r="AS5456" t="str">
        <f>VLOOKUP(M5456,spp!A:L,12,FALSE)</f>
        <v>NE</v>
      </c>
    </row>
    <row r="5457" spans="1:45" x14ac:dyDescent="0.3">
      <c r="A5457">
        <v>55</v>
      </c>
      <c r="B5457" s="2" t="s">
        <v>1176</v>
      </c>
      <c r="C5457" s="2" t="s">
        <v>1177</v>
      </c>
      <c r="D5457" s="2" t="s">
        <v>1441</v>
      </c>
      <c r="E5457" s="2" t="s">
        <v>1440</v>
      </c>
      <c r="F5457">
        <v>4</v>
      </c>
      <c r="G5457" s="1">
        <v>41695</v>
      </c>
      <c r="H5457" s="61">
        <v>2014</v>
      </c>
      <c r="I5457" s="5" t="s">
        <v>1433</v>
      </c>
      <c r="J5457" s="1">
        <v>41765</v>
      </c>
      <c r="K5457" s="66">
        <v>14</v>
      </c>
      <c r="L5457" t="str">
        <f t="shared" si="577"/>
        <v>Profundo</v>
      </c>
      <c r="M5457" t="s">
        <v>1141</v>
      </c>
      <c r="N5457" t="str">
        <f>VLOOKUP(M5457,[2]spp!A:B,2,FALSE)</f>
        <v>Halichoeres discolor</v>
      </c>
      <c r="O5457">
        <f t="shared" si="576"/>
        <v>3</v>
      </c>
      <c r="P5457">
        <v>3</v>
      </c>
      <c r="AJ5457">
        <f>VLOOKUP(M5457,spp!A:C,3,FALSE)</f>
        <v>0.01</v>
      </c>
      <c r="AK5457">
        <f>VLOOKUP(M5457,spp!A:D,4,FALSE)</f>
        <v>3.04</v>
      </c>
      <c r="AL5457">
        <f t="shared" si="578"/>
        <v>0.48624917902928833</v>
      </c>
      <c r="AM5457">
        <f t="shared" si="579"/>
        <v>1.2156229475732208E-2</v>
      </c>
      <c r="AN5457">
        <f t="shared" si="580"/>
        <v>0.12156229475732208</v>
      </c>
      <c r="AO5457">
        <f t="shared" si="581"/>
        <v>1.2156229475732208E-4</v>
      </c>
      <c r="AP5457">
        <f t="shared" si="582"/>
        <v>0.06</v>
      </c>
      <c r="AQ5457">
        <f>VLOOKUP(M5457,spp!A:H,8,FALSE)</f>
        <v>3.4</v>
      </c>
      <c r="AR5457" t="str">
        <f>VLOOKUP(M5457,spp!A:K,10,FALSE)</f>
        <v>Depredador</v>
      </c>
      <c r="AS5457" t="str">
        <f>VLOOKUP(M5457,spp!A:L,12,FALSE)</f>
        <v>VU</v>
      </c>
    </row>
    <row r="5458" spans="1:45" x14ac:dyDescent="0.3">
      <c r="A5458">
        <v>55</v>
      </c>
      <c r="B5458" s="2" t="s">
        <v>1176</v>
      </c>
      <c r="C5458" s="2" t="s">
        <v>1177</v>
      </c>
      <c r="D5458" s="2" t="s">
        <v>1441</v>
      </c>
      <c r="E5458" s="2" t="s">
        <v>1440</v>
      </c>
      <c r="F5458">
        <v>4</v>
      </c>
      <c r="G5458" s="1">
        <v>41695</v>
      </c>
      <c r="H5458" s="61">
        <v>2014</v>
      </c>
      <c r="I5458" s="5" t="s">
        <v>1433</v>
      </c>
      <c r="J5458" s="1">
        <v>41765</v>
      </c>
      <c r="K5458" s="66">
        <v>14</v>
      </c>
      <c r="L5458" t="str">
        <f t="shared" si="577"/>
        <v>Profundo</v>
      </c>
      <c r="M5458" t="s">
        <v>1056</v>
      </c>
      <c r="N5458" t="str">
        <f>VLOOKUP(M5458,[2]spp!A:B,2,FALSE)</f>
        <v>Canthigaster punctatissima</v>
      </c>
      <c r="O5458">
        <f t="shared" si="576"/>
        <v>3</v>
      </c>
      <c r="P5458">
        <v>3</v>
      </c>
      <c r="AJ5458">
        <f>VLOOKUP(M5458,spp!A:C,3,FALSE)</f>
        <v>1</v>
      </c>
      <c r="AK5458">
        <f>VLOOKUP(M5458,spp!A:D,4,FALSE)</f>
        <v>2</v>
      </c>
      <c r="AL5458">
        <f t="shared" si="578"/>
        <v>18.75</v>
      </c>
      <c r="AM5458">
        <f t="shared" si="579"/>
        <v>0.46875</v>
      </c>
      <c r="AN5458">
        <f t="shared" si="580"/>
        <v>4.6875</v>
      </c>
      <c r="AO5458">
        <f t="shared" si="581"/>
        <v>4.6874999999999998E-3</v>
      </c>
      <c r="AP5458">
        <f t="shared" si="582"/>
        <v>0.06</v>
      </c>
      <c r="AQ5458">
        <f>VLOOKUP(M5458,spp!A:H,8,FALSE)</f>
        <v>3</v>
      </c>
      <c r="AR5458" t="str">
        <f>VLOOKUP(M5458,spp!A:K,10,FALSE)</f>
        <v>Depredador</v>
      </c>
      <c r="AS5458" t="str">
        <f>VLOOKUP(M5458,spp!A:L,12,FALSE)</f>
        <v>LC</v>
      </c>
    </row>
    <row r="5459" spans="1:45" x14ac:dyDescent="0.3">
      <c r="A5459">
        <v>55</v>
      </c>
      <c r="B5459" s="2" t="s">
        <v>1176</v>
      </c>
      <c r="C5459" s="2" t="s">
        <v>1177</v>
      </c>
      <c r="D5459" s="2" t="s">
        <v>1441</v>
      </c>
      <c r="E5459" s="2" t="s">
        <v>1440</v>
      </c>
      <c r="F5459">
        <v>4</v>
      </c>
      <c r="G5459" s="1">
        <v>41695</v>
      </c>
      <c r="H5459" s="61">
        <v>2014</v>
      </c>
      <c r="I5459" s="5" t="s">
        <v>1433</v>
      </c>
      <c r="J5459" s="1">
        <v>41765</v>
      </c>
      <c r="K5459" s="66">
        <v>14</v>
      </c>
      <c r="L5459" t="str">
        <f t="shared" si="577"/>
        <v>Profundo</v>
      </c>
      <c r="M5459" t="s">
        <v>1042</v>
      </c>
      <c r="N5459" t="str">
        <f>VLOOKUP(M5459,[2]spp!A:B,2,FALSE)</f>
        <v>Bodianus diplotaenia</v>
      </c>
      <c r="O5459">
        <f t="shared" si="576"/>
        <v>10</v>
      </c>
      <c r="P5459">
        <v>10</v>
      </c>
      <c r="AJ5459">
        <f>VLOOKUP(M5459,spp!A:C,3,FALSE)</f>
        <v>2.01E-2</v>
      </c>
      <c r="AK5459">
        <f>VLOOKUP(M5459,spp!A:D,4,FALSE)</f>
        <v>2</v>
      </c>
      <c r="AL5459">
        <f t="shared" si="578"/>
        <v>1.2562499999999999</v>
      </c>
      <c r="AM5459">
        <f t="shared" si="579"/>
        <v>3.1406249999999997E-2</v>
      </c>
      <c r="AN5459">
        <f t="shared" si="580"/>
        <v>0.31406249999999997</v>
      </c>
      <c r="AO5459">
        <f t="shared" si="581"/>
        <v>3.1406249999999994E-4</v>
      </c>
      <c r="AP5459">
        <f t="shared" si="582"/>
        <v>0.2</v>
      </c>
      <c r="AQ5459">
        <f>VLOOKUP(M5459,spp!A:H,8,FALSE)</f>
        <v>3.4</v>
      </c>
      <c r="AR5459" t="str">
        <f>VLOOKUP(M5459,spp!A:K,10,FALSE)</f>
        <v>Depredador</v>
      </c>
      <c r="AS5459" t="str">
        <f>VLOOKUP(M5459,spp!A:L,12,FALSE)</f>
        <v>LC</v>
      </c>
    </row>
    <row r="5460" spans="1:45" x14ac:dyDescent="0.3">
      <c r="A5460">
        <v>55</v>
      </c>
      <c r="B5460" s="2" t="s">
        <v>1176</v>
      </c>
      <c r="C5460" s="2" t="s">
        <v>1177</v>
      </c>
      <c r="D5460" s="2" t="s">
        <v>1441</v>
      </c>
      <c r="E5460" s="2" t="s">
        <v>1440</v>
      </c>
      <c r="F5460">
        <v>4</v>
      </c>
      <c r="G5460" s="1">
        <v>41695</v>
      </c>
      <c r="H5460" s="61">
        <v>2014</v>
      </c>
      <c r="I5460" s="5" t="s">
        <v>1433</v>
      </c>
      <c r="J5460" s="1">
        <v>41765</v>
      </c>
      <c r="K5460" s="66">
        <v>14</v>
      </c>
      <c r="L5460" t="str">
        <f t="shared" si="577"/>
        <v>Profundo</v>
      </c>
      <c r="M5460" t="s">
        <v>1072</v>
      </c>
      <c r="N5460" t="str">
        <f>VLOOKUP(M5460,[2]spp!A:B,2,FALSE)</f>
        <v>Kyphosus elegans</v>
      </c>
      <c r="O5460">
        <f t="shared" si="576"/>
        <v>1</v>
      </c>
      <c r="R5460">
        <v>1</v>
      </c>
      <c r="AJ5460">
        <f>VLOOKUP(M5460,spp!A:C,3,FALSE)</f>
        <v>2.18E-2</v>
      </c>
      <c r="AK5460">
        <f>VLOOKUP(M5460,spp!A:D,4,FALSE)</f>
        <v>3</v>
      </c>
      <c r="AL5460">
        <f t="shared" si="578"/>
        <v>42.578125</v>
      </c>
      <c r="AM5460">
        <f t="shared" si="579"/>
        <v>1.064453125</v>
      </c>
      <c r="AN5460">
        <f t="shared" si="580"/>
        <v>10.64453125</v>
      </c>
      <c r="AO5460">
        <f t="shared" si="581"/>
        <v>1.064453125E-2</v>
      </c>
      <c r="AP5460">
        <f t="shared" si="582"/>
        <v>0.02</v>
      </c>
      <c r="AQ5460">
        <f>VLOOKUP(M5460,spp!A:H,8,FALSE)</f>
        <v>2.9</v>
      </c>
      <c r="AR5460" t="str">
        <f>VLOOKUP(M5460,spp!A:K,10,FALSE)</f>
        <v>Herbívoro</v>
      </c>
      <c r="AS5460" t="str">
        <f>VLOOKUP(M5460,spp!A:L,12,FALSE)</f>
        <v>LC</v>
      </c>
    </row>
    <row r="5461" spans="1:45" x14ac:dyDescent="0.3">
      <c r="A5461">
        <v>55</v>
      </c>
      <c r="B5461" s="2" t="s">
        <v>1176</v>
      </c>
      <c r="C5461" s="2" t="s">
        <v>1177</v>
      </c>
      <c r="D5461" s="2" t="s">
        <v>1441</v>
      </c>
      <c r="E5461" s="2" t="s">
        <v>1440</v>
      </c>
      <c r="F5461">
        <v>4</v>
      </c>
      <c r="G5461" s="1">
        <v>41695</v>
      </c>
      <c r="H5461" s="61">
        <v>2014</v>
      </c>
      <c r="I5461" s="5" t="s">
        <v>1433</v>
      </c>
      <c r="J5461" s="1">
        <v>41765</v>
      </c>
      <c r="K5461" s="66">
        <v>14</v>
      </c>
      <c r="L5461" t="str">
        <f t="shared" si="577"/>
        <v>Profundo</v>
      </c>
      <c r="M5461" t="s">
        <v>1157</v>
      </c>
      <c r="N5461" t="str">
        <f>VLOOKUP(M5461,[2]spp!A:B,2,FALSE)</f>
        <v>Mycteroperca olfax</v>
      </c>
      <c r="O5461">
        <f t="shared" si="576"/>
        <v>1</v>
      </c>
      <c r="T5461">
        <v>1</v>
      </c>
      <c r="AJ5461">
        <f>VLOOKUP(M5461,spp!A:C,3,FALSE)</f>
        <v>1</v>
      </c>
      <c r="AK5461">
        <f>VLOOKUP(M5461,spp!A:D,4,FALSE)</f>
        <v>3.06</v>
      </c>
      <c r="AL5461">
        <f t="shared" si="578"/>
        <v>18953.80579957235</v>
      </c>
      <c r="AM5461">
        <f t="shared" si="579"/>
        <v>473.84514498930878</v>
      </c>
      <c r="AN5461">
        <f t="shared" si="580"/>
        <v>4738.4514498930876</v>
      </c>
      <c r="AO5461">
        <f t="shared" si="581"/>
        <v>4.7384514498930876</v>
      </c>
      <c r="AP5461">
        <f t="shared" si="582"/>
        <v>0.02</v>
      </c>
      <c r="AQ5461">
        <f>VLOOKUP(M5461,spp!A:H,8,FALSE)</f>
        <v>4.5</v>
      </c>
      <c r="AR5461" t="str">
        <f>VLOOKUP(M5461,spp!A:K,10,FALSE)</f>
        <v>Depredador Tope</v>
      </c>
      <c r="AS5461" t="str">
        <f>VLOOKUP(M5461,spp!A:L,12,FALSE)</f>
        <v>VU</v>
      </c>
    </row>
    <row r="5462" spans="1:45" x14ac:dyDescent="0.3">
      <c r="A5462">
        <v>55</v>
      </c>
      <c r="B5462" s="2" t="s">
        <v>1176</v>
      </c>
      <c r="C5462" s="2" t="s">
        <v>1177</v>
      </c>
      <c r="D5462" s="2" t="s">
        <v>1441</v>
      </c>
      <c r="E5462" s="2" t="s">
        <v>1440</v>
      </c>
      <c r="F5462">
        <v>4</v>
      </c>
      <c r="G5462" s="1">
        <v>41695</v>
      </c>
      <c r="H5462" s="61">
        <v>2014</v>
      </c>
      <c r="I5462" s="5" t="s">
        <v>1433</v>
      </c>
      <c r="J5462" s="1">
        <v>41765</v>
      </c>
      <c r="K5462" s="66">
        <v>14</v>
      </c>
      <c r="L5462" t="str">
        <f t="shared" si="577"/>
        <v>Profundo</v>
      </c>
      <c r="M5462" t="s">
        <v>1195</v>
      </c>
      <c r="N5462" t="str">
        <f>VLOOKUP(M5462,[2]spp!A:B,2,FALSE)</f>
        <v>Melichthys niger</v>
      </c>
      <c r="O5462">
        <f t="shared" si="576"/>
        <v>15</v>
      </c>
      <c r="S5462">
        <v>15</v>
      </c>
      <c r="AJ5462">
        <f>VLOOKUP(M5462,spp!A:C,3,FALSE)</f>
        <v>5</v>
      </c>
      <c r="AK5462">
        <f>VLOOKUP(M5462,spp!A:D,4,FALSE)</f>
        <v>3</v>
      </c>
      <c r="AL5462">
        <f t="shared" si="578"/>
        <v>401953.125</v>
      </c>
      <c r="AM5462">
        <f t="shared" si="579"/>
        <v>10048.828125</v>
      </c>
      <c r="AN5462">
        <f t="shared" si="580"/>
        <v>100488.28125</v>
      </c>
      <c r="AO5462">
        <f t="shared" si="581"/>
        <v>100.48828125</v>
      </c>
      <c r="AP5462">
        <f t="shared" si="582"/>
        <v>0.3</v>
      </c>
      <c r="AQ5462">
        <f>VLOOKUP(M5462,spp!A:H,8,FALSE)</f>
        <v>2.4</v>
      </c>
      <c r="AR5462" t="str">
        <f>VLOOKUP(M5462,spp!A:K,10,FALSE)</f>
        <v>Herbívoro</v>
      </c>
      <c r="AS5462" t="str">
        <f>VLOOKUP(M5462,spp!A:L,12,FALSE)</f>
        <v>NE</v>
      </c>
    </row>
    <row r="5463" spans="1:45" x14ac:dyDescent="0.3">
      <c r="A5463">
        <v>55</v>
      </c>
      <c r="B5463" s="2" t="s">
        <v>1176</v>
      </c>
      <c r="C5463" s="2" t="s">
        <v>1177</v>
      </c>
      <c r="D5463" s="2" t="s">
        <v>1441</v>
      </c>
      <c r="E5463" s="2" t="s">
        <v>1440</v>
      </c>
      <c r="F5463">
        <v>4</v>
      </c>
      <c r="G5463" s="1">
        <v>41695</v>
      </c>
      <c r="H5463" s="61">
        <v>2014</v>
      </c>
      <c r="I5463" s="5" t="s">
        <v>1433</v>
      </c>
      <c r="J5463" s="1">
        <v>41765</v>
      </c>
      <c r="K5463" s="66">
        <v>14</v>
      </c>
      <c r="L5463" t="str">
        <f t="shared" si="577"/>
        <v>Profundo</v>
      </c>
      <c r="M5463" t="s">
        <v>1037</v>
      </c>
      <c r="N5463" s="2" t="str">
        <f>VLOOKUP(M5463,[2]spp!A:B,2,FALSE)</f>
        <v>Prionurus laticlavius</v>
      </c>
      <c r="O5463">
        <f t="shared" si="576"/>
        <v>2</v>
      </c>
      <c r="T5463">
        <v>2</v>
      </c>
      <c r="AJ5463" t="str">
        <f>VLOOKUP(M5463,spp!A:C,3,FALSE)</f>
        <v>0.19800000000000001</v>
      </c>
      <c r="AK5463">
        <f>VLOOKUP(M5463,spp!A:D,4,FALSE)</f>
        <v>2.504</v>
      </c>
      <c r="AL5463">
        <f t="shared" si="578"/>
        <v>1253.5364524904851</v>
      </c>
      <c r="AM5463">
        <f t="shared" si="579"/>
        <v>31.338411312262128</v>
      </c>
      <c r="AN5463">
        <f t="shared" si="580"/>
        <v>313.38411312262127</v>
      </c>
      <c r="AO5463">
        <f t="shared" si="581"/>
        <v>0.31338411312262127</v>
      </c>
      <c r="AP5463">
        <f t="shared" si="582"/>
        <v>0.04</v>
      </c>
      <c r="AQ5463">
        <f>VLOOKUP(M5463,spp!A:H,8,FALSE)</f>
        <v>2.7</v>
      </c>
      <c r="AR5463" t="str">
        <f>VLOOKUP(M5463,spp!A:K,10,FALSE)</f>
        <v>Herbívoro</v>
      </c>
      <c r="AS5463" t="str">
        <f>VLOOKUP(M5463,spp!A:L,12,FALSE)</f>
        <v>LC</v>
      </c>
    </row>
    <row r="5464" spans="1:45" x14ac:dyDescent="0.3">
      <c r="A5464">
        <v>55</v>
      </c>
      <c r="B5464" s="2" t="s">
        <v>1176</v>
      </c>
      <c r="C5464" s="2" t="s">
        <v>1177</v>
      </c>
      <c r="D5464" s="2" t="s">
        <v>1441</v>
      </c>
      <c r="E5464" s="2" t="s">
        <v>1440</v>
      </c>
      <c r="F5464">
        <v>4</v>
      </c>
      <c r="G5464" s="1">
        <v>41695</v>
      </c>
      <c r="H5464" s="61">
        <v>2014</v>
      </c>
      <c r="I5464" s="5" t="s">
        <v>1433</v>
      </c>
      <c r="J5464" s="1">
        <v>41765</v>
      </c>
      <c r="K5464" s="66">
        <v>14</v>
      </c>
      <c r="L5464" t="str">
        <f t="shared" si="577"/>
        <v>Profundo</v>
      </c>
      <c r="M5464" t="s">
        <v>1059</v>
      </c>
      <c r="N5464" t="str">
        <f>VLOOKUP(M5464,[2]spp!A:B,2,FALSE)</f>
        <v>Gymnothorax castaneus</v>
      </c>
      <c r="O5464">
        <f t="shared" si="576"/>
        <v>1</v>
      </c>
      <c r="X5464">
        <v>1</v>
      </c>
      <c r="AJ5464">
        <f>VLOOKUP(M5464,spp!A:C,3,FALSE)</f>
        <v>1.4E-3</v>
      </c>
      <c r="AK5464">
        <f>VLOOKUP(M5464,spp!A:D,4,FALSE)</f>
        <v>3.0122</v>
      </c>
      <c r="AL5464">
        <f t="shared" si="578"/>
        <v>404.56252253938499</v>
      </c>
      <c r="AM5464">
        <f t="shared" si="579"/>
        <v>10.114063063484625</v>
      </c>
      <c r="AN5464">
        <f t="shared" si="580"/>
        <v>101.14063063484625</v>
      </c>
      <c r="AO5464">
        <f t="shared" si="581"/>
        <v>0.10114063063484624</v>
      </c>
      <c r="AP5464">
        <f t="shared" si="582"/>
        <v>0.02</v>
      </c>
      <c r="AQ5464">
        <f>VLOOKUP(M5464,spp!A:H,8,FALSE)</f>
        <v>4</v>
      </c>
      <c r="AR5464" t="str">
        <f>VLOOKUP(M5464,spp!A:K,10,FALSE)</f>
        <v>Depredador Tope</v>
      </c>
      <c r="AS5464" t="str">
        <f>VLOOKUP(M5464,spp!A:L,12,FALSE)</f>
        <v>LC</v>
      </c>
    </row>
    <row r="5465" spans="1:45" x14ac:dyDescent="0.3">
      <c r="A5465">
        <v>55</v>
      </c>
      <c r="B5465" s="2" t="s">
        <v>1176</v>
      </c>
      <c r="C5465" s="2" t="s">
        <v>1177</v>
      </c>
      <c r="D5465" s="2" t="s">
        <v>1441</v>
      </c>
      <c r="E5465" s="2" t="s">
        <v>1440</v>
      </c>
      <c r="F5465">
        <v>4</v>
      </c>
      <c r="G5465" s="1">
        <v>41695</v>
      </c>
      <c r="H5465" s="61">
        <v>2014</v>
      </c>
      <c r="I5465" s="5" t="s">
        <v>1433</v>
      </c>
      <c r="J5465" s="1">
        <v>41765</v>
      </c>
      <c r="K5465" s="66">
        <v>14</v>
      </c>
      <c r="L5465" t="str">
        <f t="shared" si="577"/>
        <v>Profundo</v>
      </c>
      <c r="M5465" t="s">
        <v>1040</v>
      </c>
      <c r="N5465" t="str">
        <f>VLOOKUP(M5465,[2]spp!A:B,2,FALSE)</f>
        <v>Sufflamen verres</v>
      </c>
      <c r="O5465">
        <f t="shared" si="576"/>
        <v>1</v>
      </c>
      <c r="R5465">
        <v>1</v>
      </c>
      <c r="AJ5465">
        <f>VLOOKUP(M5465,spp!A:C,3,FALSE)</f>
        <v>2</v>
      </c>
      <c r="AK5465">
        <f>VLOOKUP(M5465,spp!A:D,4,FALSE)</f>
        <v>3</v>
      </c>
      <c r="AL5465">
        <f t="shared" si="578"/>
        <v>3906.25</v>
      </c>
      <c r="AM5465">
        <f t="shared" si="579"/>
        <v>97.65625</v>
      </c>
      <c r="AN5465">
        <f t="shared" si="580"/>
        <v>976.5625</v>
      </c>
      <c r="AO5465">
        <f t="shared" si="581"/>
        <v>0.9765625</v>
      </c>
      <c r="AP5465">
        <f t="shared" si="582"/>
        <v>0.02</v>
      </c>
      <c r="AQ5465">
        <f>VLOOKUP(M5465,spp!A:H,8,FALSE)</f>
        <v>3.3</v>
      </c>
      <c r="AR5465" t="str">
        <f>VLOOKUP(M5465,spp!A:K,10,FALSE)</f>
        <v>Depredador</v>
      </c>
      <c r="AS5465" t="str">
        <f>VLOOKUP(M5465,spp!A:L,12,FALSE)</f>
        <v>LC</v>
      </c>
    </row>
    <row r="5466" spans="1:45" x14ac:dyDescent="0.3">
      <c r="A5466">
        <v>43</v>
      </c>
      <c r="B5466" s="2" t="s">
        <v>1176</v>
      </c>
      <c r="C5466" s="2" t="s">
        <v>1177</v>
      </c>
      <c r="D5466" s="2" t="s">
        <v>1380</v>
      </c>
      <c r="E5466" s="2" t="s">
        <v>1440</v>
      </c>
      <c r="F5466">
        <v>1</v>
      </c>
      <c r="G5466" s="1">
        <v>41696</v>
      </c>
      <c r="H5466" s="61">
        <v>2014</v>
      </c>
      <c r="I5466" s="5" t="s">
        <v>1433</v>
      </c>
      <c r="J5466" s="1">
        <v>41765</v>
      </c>
      <c r="K5466" s="66">
        <v>5</v>
      </c>
      <c r="L5466" t="str">
        <f t="shared" si="577"/>
        <v>Somero</v>
      </c>
      <c r="M5466" t="s">
        <v>1046</v>
      </c>
      <c r="N5466" t="str">
        <f>VLOOKUP(M5466,[2]spp!A:B,2,FALSE)</f>
        <v>Arothron meleagris</v>
      </c>
      <c r="O5466">
        <f t="shared" si="576"/>
        <v>5</v>
      </c>
      <c r="R5466">
        <v>4</v>
      </c>
      <c r="S5466">
        <v>1</v>
      </c>
      <c r="AJ5466">
        <f>VLOOKUP(M5466,spp!A:C,3,FALSE)</f>
        <v>3</v>
      </c>
      <c r="AK5466">
        <f>VLOOKUP(M5466,spp!A:D,4,FALSE)</f>
        <v>2</v>
      </c>
      <c r="AL5466">
        <f t="shared" si="578"/>
        <v>2793.75</v>
      </c>
      <c r="AM5466">
        <f t="shared" si="579"/>
        <v>69.84375</v>
      </c>
      <c r="AN5466">
        <f t="shared" si="580"/>
        <v>698.4375</v>
      </c>
      <c r="AO5466">
        <f t="shared" si="581"/>
        <v>0.69843750000000004</v>
      </c>
      <c r="AP5466">
        <f t="shared" si="582"/>
        <v>0.1</v>
      </c>
      <c r="AQ5466">
        <f>VLOOKUP(M5466,spp!A:H,8,FALSE)</f>
        <v>3.4</v>
      </c>
      <c r="AR5466" t="str">
        <f>VLOOKUP(M5466,spp!A:K,10,FALSE)</f>
        <v>Depredador</v>
      </c>
      <c r="AS5466" t="str">
        <f>VLOOKUP(M5466,spp!A:L,12,FALSE)</f>
        <v>NE</v>
      </c>
    </row>
    <row r="5467" spans="1:45" x14ac:dyDescent="0.3">
      <c r="A5467">
        <v>43</v>
      </c>
      <c r="B5467" s="2" t="s">
        <v>1176</v>
      </c>
      <c r="C5467" s="2" t="s">
        <v>1177</v>
      </c>
      <c r="D5467" s="2" t="s">
        <v>1380</v>
      </c>
      <c r="E5467" s="2" t="s">
        <v>1440</v>
      </c>
      <c r="F5467">
        <v>1</v>
      </c>
      <c r="G5467" s="1">
        <v>41696</v>
      </c>
      <c r="H5467" s="61">
        <v>2014</v>
      </c>
      <c r="I5467" s="5" t="s">
        <v>1433</v>
      </c>
      <c r="J5467" s="1">
        <v>41765</v>
      </c>
      <c r="K5467" s="66">
        <v>5</v>
      </c>
      <c r="L5467" t="str">
        <f t="shared" si="577"/>
        <v>Somero</v>
      </c>
      <c r="M5467" t="s">
        <v>1066</v>
      </c>
      <c r="N5467" t="str">
        <f>VLOOKUP(M5467,[2]spp!A:B,2,FALSE)</f>
        <v>Caranx melampygus</v>
      </c>
      <c r="O5467">
        <f t="shared" ref="O5467:O5530" si="583">+SUM(P5467:AF5467)</f>
        <v>2</v>
      </c>
      <c r="U5467">
        <v>2</v>
      </c>
      <c r="AJ5467">
        <f>VLOOKUP(M5467,spp!A:C,3,FALSE)</f>
        <v>2</v>
      </c>
      <c r="AK5467">
        <f>VLOOKUP(M5467,spp!A:D,4,FALSE)</f>
        <v>2</v>
      </c>
      <c r="AL5467">
        <f t="shared" si="578"/>
        <v>4900</v>
      </c>
      <c r="AM5467">
        <f t="shared" si="579"/>
        <v>122.5</v>
      </c>
      <c r="AN5467">
        <f t="shared" si="580"/>
        <v>1225</v>
      </c>
      <c r="AO5467">
        <f t="shared" si="581"/>
        <v>1.2250000000000001</v>
      </c>
      <c r="AP5467">
        <f t="shared" si="582"/>
        <v>0.04</v>
      </c>
      <c r="AQ5467">
        <f>VLOOKUP(M5467,spp!A:H,8,FALSE)</f>
        <v>4.5</v>
      </c>
      <c r="AR5467" t="str">
        <f>VLOOKUP(M5467,spp!A:K,10,FALSE)</f>
        <v>Depredador Tope</v>
      </c>
      <c r="AS5467" t="str">
        <f>VLOOKUP(M5467,spp!A:L,12,FALSE)</f>
        <v>NE</v>
      </c>
    </row>
    <row r="5468" spans="1:45" x14ac:dyDescent="0.3">
      <c r="A5468">
        <v>43</v>
      </c>
      <c r="B5468" s="2" t="s">
        <v>1176</v>
      </c>
      <c r="C5468" s="2" t="s">
        <v>1177</v>
      </c>
      <c r="D5468" s="2" t="s">
        <v>1380</v>
      </c>
      <c r="E5468" s="2" t="s">
        <v>1440</v>
      </c>
      <c r="F5468">
        <v>1</v>
      </c>
      <c r="G5468" s="1">
        <v>41696</v>
      </c>
      <c r="H5468" s="61">
        <v>2014</v>
      </c>
      <c r="I5468" s="5" t="s">
        <v>1433</v>
      </c>
      <c r="J5468" s="1">
        <v>41765</v>
      </c>
      <c r="K5468" s="66">
        <v>5</v>
      </c>
      <c r="L5468" t="str">
        <f t="shared" si="577"/>
        <v>Somero</v>
      </c>
      <c r="M5468" t="s">
        <v>1194</v>
      </c>
      <c r="N5468" t="str">
        <f>VLOOKUP(M5468,[2]spp!A:B,2,FALSE)</f>
        <v>Stegastes arcifrons</v>
      </c>
      <c r="O5468">
        <f t="shared" si="583"/>
        <v>33</v>
      </c>
      <c r="P5468">
        <v>8</v>
      </c>
      <c r="Q5468">
        <v>25</v>
      </c>
      <c r="AJ5468">
        <f>VLOOKUP(M5468,spp!A:C,3,FALSE)</f>
        <v>3.49E-2</v>
      </c>
      <c r="AK5468">
        <f>VLOOKUP(M5468,spp!A:D,4,FALSE)</f>
        <v>2</v>
      </c>
      <c r="AL5468">
        <f t="shared" si="578"/>
        <v>50.823124999999997</v>
      </c>
      <c r="AM5468">
        <f t="shared" si="579"/>
        <v>1.2705781249999999</v>
      </c>
      <c r="AN5468">
        <f t="shared" si="580"/>
        <v>12.705781249999999</v>
      </c>
      <c r="AO5468">
        <f t="shared" si="581"/>
        <v>1.2705781249999999E-2</v>
      </c>
      <c r="AP5468">
        <f t="shared" si="582"/>
        <v>0.66</v>
      </c>
      <c r="AQ5468">
        <f>VLOOKUP(M5468,spp!A:H,8,FALSE)</f>
        <v>2.97</v>
      </c>
      <c r="AR5468" t="str">
        <f>VLOOKUP(M5468,spp!A:K,10,FALSE)</f>
        <v>Herbívoro</v>
      </c>
      <c r="AS5468" t="str">
        <f>VLOOKUP(M5468,spp!A:L,12,FALSE)</f>
        <v>LC</v>
      </c>
    </row>
    <row r="5469" spans="1:45" x14ac:dyDescent="0.3">
      <c r="A5469">
        <v>43</v>
      </c>
      <c r="B5469" s="2" t="s">
        <v>1176</v>
      </c>
      <c r="C5469" s="2" t="s">
        <v>1177</v>
      </c>
      <c r="D5469" s="2" t="s">
        <v>1380</v>
      </c>
      <c r="E5469" s="2" t="s">
        <v>1440</v>
      </c>
      <c r="F5469">
        <v>1</v>
      </c>
      <c r="G5469" s="1">
        <v>41696</v>
      </c>
      <c r="H5469" s="61">
        <v>2014</v>
      </c>
      <c r="I5469" s="5" t="s">
        <v>1433</v>
      </c>
      <c r="J5469" s="1">
        <v>41765</v>
      </c>
      <c r="K5469" s="66">
        <v>5</v>
      </c>
      <c r="L5469" t="str">
        <f t="shared" si="577"/>
        <v>Somero</v>
      </c>
      <c r="M5469" t="s">
        <v>1145</v>
      </c>
      <c r="N5469" t="str">
        <f>VLOOKUP(M5469,[2]spp!A:B,2,FALSE)</f>
        <v>Ctenochaetus marginatus</v>
      </c>
      <c r="O5469">
        <f t="shared" si="583"/>
        <v>3</v>
      </c>
      <c r="T5469">
        <v>3</v>
      </c>
      <c r="AJ5469">
        <f>VLOOKUP(M5469,spp!A:C,3,FALSE)</f>
        <v>0.297619048</v>
      </c>
      <c r="AK5469">
        <f>VLOOKUP(M5469,spp!A:D,4,FALSE)</f>
        <v>3</v>
      </c>
      <c r="AL5469">
        <f t="shared" si="578"/>
        <v>13950.892875000001</v>
      </c>
      <c r="AM5469">
        <f t="shared" si="579"/>
        <v>348.77232187500005</v>
      </c>
      <c r="AN5469">
        <f t="shared" si="580"/>
        <v>3487.7232187500003</v>
      </c>
      <c r="AO5469">
        <f t="shared" si="581"/>
        <v>3.4877232187500002</v>
      </c>
      <c r="AP5469">
        <f t="shared" si="582"/>
        <v>0.06</v>
      </c>
      <c r="AQ5469">
        <f>VLOOKUP(M5469,spp!A:H,8,FALSE)</f>
        <v>2</v>
      </c>
      <c r="AR5469" t="str">
        <f>VLOOKUP(M5469,spp!A:K,10,FALSE)</f>
        <v>Herbívoro</v>
      </c>
      <c r="AS5469" t="str">
        <f>VLOOKUP(M5469,spp!A:L,12,FALSE)</f>
        <v>LC</v>
      </c>
    </row>
    <row r="5470" spans="1:45" x14ac:dyDescent="0.3">
      <c r="A5470">
        <v>43</v>
      </c>
      <c r="B5470" s="2" t="s">
        <v>1176</v>
      </c>
      <c r="C5470" s="2" t="s">
        <v>1177</v>
      </c>
      <c r="D5470" s="2" t="s">
        <v>1380</v>
      </c>
      <c r="E5470" s="2" t="s">
        <v>1440</v>
      </c>
      <c r="F5470">
        <v>1</v>
      </c>
      <c r="G5470" s="1">
        <v>41696</v>
      </c>
      <c r="H5470" s="61">
        <v>2014</v>
      </c>
      <c r="I5470" s="5" t="s">
        <v>1433</v>
      </c>
      <c r="J5470" s="1">
        <v>41765</v>
      </c>
      <c r="K5470" s="66">
        <v>5</v>
      </c>
      <c r="L5470" t="str">
        <f t="shared" si="577"/>
        <v>Somero</v>
      </c>
      <c r="M5470" t="s">
        <v>1198</v>
      </c>
      <c r="N5470" t="str">
        <f>VLOOKUP(M5470,[2]spp!A:B,2,FALSE)</f>
        <v>Dermatolepis dermatolepis</v>
      </c>
      <c r="O5470">
        <f t="shared" si="583"/>
        <v>1</v>
      </c>
      <c r="T5470">
        <v>1</v>
      </c>
      <c r="AJ5470">
        <f>VLOOKUP(M5470,spp!A:C,3,FALSE)</f>
        <v>1</v>
      </c>
      <c r="AK5470">
        <f>VLOOKUP(M5470,spp!A:D,4,FALSE)</f>
        <v>3</v>
      </c>
      <c r="AL5470">
        <f t="shared" si="578"/>
        <v>15625</v>
      </c>
      <c r="AM5470">
        <f t="shared" si="579"/>
        <v>390.625</v>
      </c>
      <c r="AN5470">
        <f t="shared" si="580"/>
        <v>3906.25</v>
      </c>
      <c r="AO5470">
        <f t="shared" si="581"/>
        <v>3.90625</v>
      </c>
      <c r="AP5470">
        <f t="shared" si="582"/>
        <v>0.02</v>
      </c>
      <c r="AQ5470">
        <f>VLOOKUP(M5470,spp!A:H,8,FALSE)</f>
        <v>4.5</v>
      </c>
      <c r="AR5470" t="str">
        <f>VLOOKUP(M5470,spp!A:K,10,FALSE)</f>
        <v>Depredador Tope</v>
      </c>
      <c r="AS5470" t="str">
        <f>VLOOKUP(M5470,spp!A:L,12,FALSE)</f>
        <v>LC</v>
      </c>
    </row>
    <row r="5471" spans="1:45" x14ac:dyDescent="0.3">
      <c r="A5471">
        <v>43</v>
      </c>
      <c r="B5471" s="2" t="s">
        <v>1176</v>
      </c>
      <c r="C5471" s="2" t="s">
        <v>1177</v>
      </c>
      <c r="D5471" s="2" t="s">
        <v>1380</v>
      </c>
      <c r="E5471" s="2" t="s">
        <v>1440</v>
      </c>
      <c r="F5471">
        <v>1</v>
      </c>
      <c r="G5471" s="1">
        <v>41696</v>
      </c>
      <c r="H5471" s="61">
        <v>2014</v>
      </c>
      <c r="I5471" s="5" t="s">
        <v>1433</v>
      </c>
      <c r="J5471" s="1">
        <v>41765</v>
      </c>
      <c r="K5471" s="66">
        <v>5</v>
      </c>
      <c r="L5471" t="str">
        <f t="shared" si="577"/>
        <v>Somero</v>
      </c>
      <c r="M5471" t="s">
        <v>1078</v>
      </c>
      <c r="N5471" t="str">
        <f>VLOOKUP(M5471,[2]spp!A:B,2,FALSE)</f>
        <v>Lutjanus viridis</v>
      </c>
      <c r="O5471">
        <f t="shared" si="583"/>
        <v>10</v>
      </c>
      <c r="S5471">
        <v>10</v>
      </c>
      <c r="AJ5471">
        <f>VLOOKUP(M5471,spp!A:C,3,FALSE)</f>
        <v>1.67E-2</v>
      </c>
      <c r="AK5471">
        <f>VLOOKUP(M5471,spp!A:D,4,FALSE)</f>
        <v>2</v>
      </c>
      <c r="AL5471">
        <f t="shared" si="578"/>
        <v>51.143749999999997</v>
      </c>
      <c r="AM5471">
        <f t="shared" si="579"/>
        <v>1.27859375</v>
      </c>
      <c r="AN5471">
        <f t="shared" si="580"/>
        <v>12.785937499999999</v>
      </c>
      <c r="AO5471">
        <f t="shared" si="581"/>
        <v>1.2785937499999999E-2</v>
      </c>
      <c r="AP5471">
        <f t="shared" si="582"/>
        <v>0.2</v>
      </c>
      <c r="AQ5471">
        <f>VLOOKUP(M5471,spp!A:H,8,FALSE)</f>
        <v>4.2</v>
      </c>
      <c r="AR5471" t="str">
        <f>VLOOKUP(M5471,spp!A:K,10,FALSE)</f>
        <v>Depredador Tope</v>
      </c>
      <c r="AS5471" t="str">
        <f>VLOOKUP(M5471,spp!A:L,12,FALSE)</f>
        <v>LC</v>
      </c>
    </row>
    <row r="5472" spans="1:45" x14ac:dyDescent="0.3">
      <c r="A5472">
        <v>43</v>
      </c>
      <c r="B5472" s="2" t="s">
        <v>1176</v>
      </c>
      <c r="C5472" s="2" t="s">
        <v>1177</v>
      </c>
      <c r="D5472" s="2" t="s">
        <v>1380</v>
      </c>
      <c r="E5472" s="2" t="s">
        <v>1440</v>
      </c>
      <c r="F5472">
        <v>1</v>
      </c>
      <c r="G5472" s="1">
        <v>41696</v>
      </c>
      <c r="H5472" s="61">
        <v>2014</v>
      </c>
      <c r="I5472" s="5" t="s">
        <v>1433</v>
      </c>
      <c r="J5472" s="1">
        <v>41765</v>
      </c>
      <c r="K5472" s="66">
        <v>5</v>
      </c>
      <c r="L5472" t="str">
        <f t="shared" si="577"/>
        <v>Somero</v>
      </c>
      <c r="M5472" t="s">
        <v>1021</v>
      </c>
      <c r="N5472" t="str">
        <f>VLOOKUP(M5472,[2]spp!A:B,2,FALSE)</f>
        <v>Johnrandallia nigrirostris</v>
      </c>
      <c r="O5472">
        <f t="shared" si="583"/>
        <v>2</v>
      </c>
      <c r="Q5472">
        <v>2</v>
      </c>
      <c r="AJ5472">
        <f>VLOOKUP(M5472,spp!A:C,3,FALSE)</f>
        <v>2</v>
      </c>
      <c r="AK5472">
        <f>VLOOKUP(M5472,spp!A:D,4,FALSE)</f>
        <v>3</v>
      </c>
      <c r="AL5472">
        <f t="shared" si="578"/>
        <v>1687.5</v>
      </c>
      <c r="AM5472">
        <f t="shared" si="579"/>
        <v>42.1875</v>
      </c>
      <c r="AN5472">
        <f t="shared" si="580"/>
        <v>421.875</v>
      </c>
      <c r="AO5472">
        <f t="shared" si="581"/>
        <v>0.421875</v>
      </c>
      <c r="AP5472">
        <f t="shared" si="582"/>
        <v>0.04</v>
      </c>
      <c r="AQ5472">
        <f>VLOOKUP(M5472,spp!A:H,8,FALSE)</f>
        <v>3</v>
      </c>
      <c r="AR5472" t="str">
        <f>VLOOKUP(M5472,spp!A:K,10,FALSE)</f>
        <v>Depredador</v>
      </c>
      <c r="AS5472" t="str">
        <f>VLOOKUP(M5472,spp!A:L,12,FALSE)</f>
        <v>LC</v>
      </c>
    </row>
    <row r="5473" spans="1:45" x14ac:dyDescent="0.3">
      <c r="A5473">
        <v>43</v>
      </c>
      <c r="B5473" s="2" t="s">
        <v>1176</v>
      </c>
      <c r="C5473" s="2" t="s">
        <v>1177</v>
      </c>
      <c r="D5473" s="2" t="s">
        <v>1380</v>
      </c>
      <c r="E5473" s="2" t="s">
        <v>1440</v>
      </c>
      <c r="F5473">
        <v>1</v>
      </c>
      <c r="G5473" s="1">
        <v>41696</v>
      </c>
      <c r="H5473" s="61">
        <v>2014</v>
      </c>
      <c r="I5473" s="5" t="s">
        <v>1433</v>
      </c>
      <c r="J5473" s="1">
        <v>41765</v>
      </c>
      <c r="K5473" s="66">
        <v>5</v>
      </c>
      <c r="L5473" t="str">
        <f t="shared" si="577"/>
        <v>Somero</v>
      </c>
      <c r="M5473" t="s">
        <v>1200</v>
      </c>
      <c r="N5473" t="str">
        <f>VLOOKUP(M5473,[2]spp!A:B,2,FALSE)</f>
        <v>Thalassoma grammaticum</v>
      </c>
      <c r="O5473">
        <f t="shared" si="583"/>
        <v>2</v>
      </c>
      <c r="S5473">
        <v>2</v>
      </c>
      <c r="AJ5473">
        <f>VLOOKUP(M5473,spp!A:C,3,FALSE)</f>
        <v>1</v>
      </c>
      <c r="AK5473">
        <f>VLOOKUP(M5473,spp!A:D,4,FALSE)</f>
        <v>2.9718</v>
      </c>
      <c r="AL5473">
        <f t="shared" si="578"/>
        <v>9887.5904357424861</v>
      </c>
      <c r="AM5473">
        <f t="shared" si="579"/>
        <v>247.18976089356215</v>
      </c>
      <c r="AN5473">
        <f t="shared" si="580"/>
        <v>2471.8976089356215</v>
      </c>
      <c r="AO5473">
        <f t="shared" si="581"/>
        <v>2.4718976089356217</v>
      </c>
      <c r="AP5473">
        <f t="shared" si="582"/>
        <v>0.04</v>
      </c>
      <c r="AQ5473">
        <f>VLOOKUP(M5473,spp!A:H,8,FALSE)</f>
        <v>3.5</v>
      </c>
      <c r="AR5473" t="str">
        <f>VLOOKUP(M5473,spp!A:K,10,FALSE)</f>
        <v>Depredador</v>
      </c>
      <c r="AS5473" t="str">
        <f>VLOOKUP(M5473,spp!A:L,12,FALSE)</f>
        <v>LC</v>
      </c>
    </row>
    <row r="5474" spans="1:45" x14ac:dyDescent="0.3">
      <c r="A5474">
        <v>43</v>
      </c>
      <c r="B5474" s="2" t="s">
        <v>1176</v>
      </c>
      <c r="C5474" s="2" t="s">
        <v>1177</v>
      </c>
      <c r="D5474" s="2" t="s">
        <v>1380</v>
      </c>
      <c r="E5474" s="2" t="s">
        <v>1440</v>
      </c>
      <c r="F5474">
        <v>1</v>
      </c>
      <c r="G5474" s="1">
        <v>41696</v>
      </c>
      <c r="H5474" s="61">
        <v>2014</v>
      </c>
      <c r="I5474" s="5" t="s">
        <v>1433</v>
      </c>
      <c r="J5474" s="1">
        <v>41765</v>
      </c>
      <c r="K5474" s="66">
        <v>5</v>
      </c>
      <c r="L5474" t="str">
        <f t="shared" si="577"/>
        <v>Somero</v>
      </c>
      <c r="M5474" t="s">
        <v>1047</v>
      </c>
      <c r="N5474" t="str">
        <f>VLOOKUP(M5474,[2]spp!A:B,2,FALSE)</f>
        <v>Scarus rubroviolaceus</v>
      </c>
      <c r="O5474">
        <f t="shared" si="583"/>
        <v>2</v>
      </c>
      <c r="U5474">
        <v>2</v>
      </c>
      <c r="AJ5474">
        <f>VLOOKUP(M5474,spp!A:C,3,FALSE)</f>
        <v>1</v>
      </c>
      <c r="AK5474">
        <f>VLOOKUP(M5474,spp!A:D,4,FALSE)</f>
        <v>3.109</v>
      </c>
      <c r="AL5474">
        <f t="shared" si="578"/>
        <v>126339.03214806969</v>
      </c>
      <c r="AM5474">
        <f t="shared" si="579"/>
        <v>3158.4758037017423</v>
      </c>
      <c r="AN5474">
        <f t="shared" si="580"/>
        <v>31584.758037017422</v>
      </c>
      <c r="AO5474">
        <f t="shared" si="581"/>
        <v>31.584758037017423</v>
      </c>
      <c r="AP5474">
        <f t="shared" si="582"/>
        <v>0.04</v>
      </c>
      <c r="AQ5474">
        <f>VLOOKUP(M5474,spp!A:H,8,FALSE)</f>
        <v>2</v>
      </c>
      <c r="AR5474" t="str">
        <f>VLOOKUP(M5474,spp!A:K,10,FALSE)</f>
        <v>Herbívoro</v>
      </c>
      <c r="AS5474" t="str">
        <f>VLOOKUP(M5474,spp!A:L,12,FALSE)</f>
        <v>LC</v>
      </c>
    </row>
    <row r="5475" spans="1:45" x14ac:dyDescent="0.3">
      <c r="A5475">
        <v>43</v>
      </c>
      <c r="B5475" s="2" t="s">
        <v>1176</v>
      </c>
      <c r="C5475" s="2" t="s">
        <v>1177</v>
      </c>
      <c r="D5475" s="2" t="s">
        <v>1380</v>
      </c>
      <c r="E5475" s="2" t="s">
        <v>1440</v>
      </c>
      <c r="F5475">
        <v>1</v>
      </c>
      <c r="G5475" s="1">
        <v>41696</v>
      </c>
      <c r="H5475" s="61">
        <v>2014</v>
      </c>
      <c r="I5475" s="5" t="s">
        <v>1433</v>
      </c>
      <c r="J5475" s="1">
        <v>41765</v>
      </c>
      <c r="K5475" s="66">
        <v>5</v>
      </c>
      <c r="L5475" t="str">
        <f t="shared" si="577"/>
        <v>Somero</v>
      </c>
      <c r="M5475" t="s">
        <v>1080</v>
      </c>
      <c r="N5475" t="str">
        <f>VLOOKUP(M5475,[2]spp!A:B,2,FALSE)</f>
        <v>Aulostomus chinensis</v>
      </c>
      <c r="O5475">
        <f t="shared" si="583"/>
        <v>1</v>
      </c>
      <c r="U5475">
        <v>1</v>
      </c>
      <c r="AJ5475">
        <f>VLOOKUP(M5475,spp!A:C,3,FALSE)</f>
        <v>2</v>
      </c>
      <c r="AK5475">
        <f>VLOOKUP(M5475,spp!A:D,4,FALSE)</f>
        <v>3</v>
      </c>
      <c r="AL5475">
        <f t="shared" si="578"/>
        <v>85750</v>
      </c>
      <c r="AM5475">
        <f t="shared" si="579"/>
        <v>2143.75</v>
      </c>
      <c r="AN5475">
        <f t="shared" si="580"/>
        <v>21437.5</v>
      </c>
      <c r="AO5475">
        <f t="shared" si="581"/>
        <v>21.4375</v>
      </c>
      <c r="AP5475">
        <f t="shared" si="582"/>
        <v>0.02</v>
      </c>
      <c r="AQ5475">
        <f>VLOOKUP(M5475,spp!A:H,8,FALSE)</f>
        <v>3.9</v>
      </c>
      <c r="AR5475" t="str">
        <f>VLOOKUP(M5475,spp!A:K,10,FALSE)</f>
        <v>Depredador</v>
      </c>
      <c r="AS5475" t="str">
        <f>VLOOKUP(M5475,spp!A:L,12,FALSE)</f>
        <v>NE</v>
      </c>
    </row>
    <row r="5476" spans="1:45" x14ac:dyDescent="0.3">
      <c r="A5476">
        <v>43</v>
      </c>
      <c r="B5476" s="2" t="s">
        <v>1176</v>
      </c>
      <c r="C5476" s="2" t="s">
        <v>1177</v>
      </c>
      <c r="D5476" s="2" t="s">
        <v>1380</v>
      </c>
      <c r="E5476" s="2" t="s">
        <v>1440</v>
      </c>
      <c r="F5476">
        <v>1</v>
      </c>
      <c r="G5476" s="1">
        <v>41696</v>
      </c>
      <c r="H5476" s="61">
        <v>2014</v>
      </c>
      <c r="I5476" s="5" t="s">
        <v>1433</v>
      </c>
      <c r="J5476" s="1">
        <v>41765</v>
      </c>
      <c r="K5476" s="66">
        <v>5</v>
      </c>
      <c r="L5476" t="str">
        <f t="shared" si="577"/>
        <v>Somero</v>
      </c>
      <c r="M5476" t="s">
        <v>1040</v>
      </c>
      <c r="N5476" t="str">
        <f>VLOOKUP(M5476,[2]spp!A:B,2,FALSE)</f>
        <v>Sufflamen verres</v>
      </c>
      <c r="O5476">
        <f t="shared" si="583"/>
        <v>1</v>
      </c>
      <c r="S5476">
        <v>1</v>
      </c>
      <c r="AJ5476">
        <f>VLOOKUP(M5476,spp!A:C,3,FALSE)</f>
        <v>2</v>
      </c>
      <c r="AK5476">
        <f>VLOOKUP(M5476,spp!A:D,4,FALSE)</f>
        <v>3</v>
      </c>
      <c r="AL5476">
        <f t="shared" si="578"/>
        <v>10718.75</v>
      </c>
      <c r="AM5476">
        <f t="shared" si="579"/>
        <v>267.96875</v>
      </c>
      <c r="AN5476">
        <f t="shared" si="580"/>
        <v>2679.6875</v>
      </c>
      <c r="AO5476">
        <f t="shared" si="581"/>
        <v>2.6796875</v>
      </c>
      <c r="AP5476">
        <f t="shared" si="582"/>
        <v>0.02</v>
      </c>
      <c r="AQ5476">
        <f>VLOOKUP(M5476,spp!A:H,8,FALSE)</f>
        <v>3.3</v>
      </c>
      <c r="AR5476" t="str">
        <f>VLOOKUP(M5476,spp!A:K,10,FALSE)</f>
        <v>Depredador</v>
      </c>
      <c r="AS5476" t="str">
        <f>VLOOKUP(M5476,spp!A:L,12,FALSE)</f>
        <v>LC</v>
      </c>
    </row>
    <row r="5477" spans="1:45" x14ac:dyDescent="0.3">
      <c r="A5477">
        <v>43</v>
      </c>
      <c r="B5477" s="2" t="s">
        <v>1176</v>
      </c>
      <c r="C5477" s="2" t="s">
        <v>1177</v>
      </c>
      <c r="D5477" s="2" t="s">
        <v>1380</v>
      </c>
      <c r="E5477" s="2" t="s">
        <v>1440</v>
      </c>
      <c r="F5477">
        <v>1</v>
      </c>
      <c r="G5477" s="1">
        <v>41696</v>
      </c>
      <c r="H5477" s="61">
        <v>2014</v>
      </c>
      <c r="I5477" s="5" t="s">
        <v>1433</v>
      </c>
      <c r="J5477" s="1">
        <v>41765</v>
      </c>
      <c r="K5477" s="66">
        <v>5</v>
      </c>
      <c r="L5477" t="str">
        <f t="shared" ref="L5477:L5540" si="584">IF(K5477&gt;6,"Profundo","Somero")</f>
        <v>Somero</v>
      </c>
      <c r="M5477" t="s">
        <v>1202</v>
      </c>
      <c r="N5477" t="str">
        <f>VLOOKUP(M5477,[2]spp!A:B,2,FALSE)</f>
        <v>Ostracion meleagris</v>
      </c>
      <c r="O5477">
        <f t="shared" si="583"/>
        <v>1</v>
      </c>
      <c r="Q5477">
        <v>1</v>
      </c>
      <c r="AJ5477" t="str">
        <f>VLOOKUP(M5477,spp!A:C,3,FALSE)</f>
        <v>0.10100000000000001</v>
      </c>
      <c r="AK5477">
        <f>VLOOKUP(M5477,spp!A:D,4,FALSE)</f>
        <v>2</v>
      </c>
      <c r="AL5477">
        <f t="shared" si="578"/>
        <v>5.6812500000000004</v>
      </c>
      <c r="AM5477">
        <f t="shared" si="579"/>
        <v>0.14203125</v>
      </c>
      <c r="AN5477">
        <f t="shared" si="580"/>
        <v>1.4203125000000001</v>
      </c>
      <c r="AO5477">
        <f t="shared" si="581"/>
        <v>1.4203125000000001E-3</v>
      </c>
      <c r="AP5477">
        <f t="shared" si="582"/>
        <v>0.02</v>
      </c>
      <c r="AQ5477">
        <f>VLOOKUP(M5477,spp!A:H,8,FALSE)</f>
        <v>2.9</v>
      </c>
      <c r="AR5477" t="str">
        <f>VLOOKUP(M5477,spp!A:K,10,FALSE)</f>
        <v>Herbívoro</v>
      </c>
      <c r="AS5477" t="str">
        <f>VLOOKUP(M5477,spp!A:L,12,FALSE)</f>
        <v>NE</v>
      </c>
    </row>
    <row r="5478" spans="1:45" x14ac:dyDescent="0.3">
      <c r="A5478">
        <v>43</v>
      </c>
      <c r="B5478" s="2" t="s">
        <v>1176</v>
      </c>
      <c r="C5478" s="2" t="s">
        <v>1177</v>
      </c>
      <c r="D5478" s="2" t="s">
        <v>1380</v>
      </c>
      <c r="E5478" s="2" t="s">
        <v>1440</v>
      </c>
      <c r="F5478">
        <v>1</v>
      </c>
      <c r="G5478" s="1">
        <v>41696</v>
      </c>
      <c r="H5478" s="61">
        <v>2014</v>
      </c>
      <c r="I5478" s="5" t="s">
        <v>1433</v>
      </c>
      <c r="J5478" s="1">
        <v>41765</v>
      </c>
      <c r="K5478" s="66">
        <v>5</v>
      </c>
      <c r="L5478" t="str">
        <f t="shared" si="584"/>
        <v>Somero</v>
      </c>
      <c r="M5478" t="s">
        <v>1056</v>
      </c>
      <c r="N5478" t="str">
        <f>VLOOKUP(M5478,[2]spp!A:B,2,FALSE)</f>
        <v>Canthigaster punctatissima</v>
      </c>
      <c r="O5478">
        <f t="shared" si="583"/>
        <v>3</v>
      </c>
      <c r="P5478">
        <v>3</v>
      </c>
      <c r="AJ5478">
        <f>VLOOKUP(M5478,spp!A:C,3,FALSE)</f>
        <v>1</v>
      </c>
      <c r="AK5478">
        <f>VLOOKUP(M5478,spp!A:D,4,FALSE)</f>
        <v>2</v>
      </c>
      <c r="AL5478">
        <f t="shared" si="578"/>
        <v>18.75</v>
      </c>
      <c r="AM5478">
        <f t="shared" si="579"/>
        <v>0.46875</v>
      </c>
      <c r="AN5478">
        <f t="shared" si="580"/>
        <v>4.6875</v>
      </c>
      <c r="AO5478">
        <f t="shared" si="581"/>
        <v>4.6874999999999998E-3</v>
      </c>
      <c r="AP5478">
        <f t="shared" si="582"/>
        <v>0.06</v>
      </c>
      <c r="AQ5478">
        <f>VLOOKUP(M5478,spp!A:H,8,FALSE)</f>
        <v>3</v>
      </c>
      <c r="AR5478" t="str">
        <f>VLOOKUP(M5478,spp!A:K,10,FALSE)</f>
        <v>Depredador</v>
      </c>
      <c r="AS5478" t="str">
        <f>VLOOKUP(M5478,spp!A:L,12,FALSE)</f>
        <v>LC</v>
      </c>
    </row>
    <row r="5479" spans="1:45" x14ac:dyDescent="0.3">
      <c r="A5479">
        <v>43</v>
      </c>
      <c r="B5479" s="2" t="s">
        <v>1176</v>
      </c>
      <c r="C5479" s="2" t="s">
        <v>1177</v>
      </c>
      <c r="D5479" s="2" t="s">
        <v>1380</v>
      </c>
      <c r="E5479" s="2" t="s">
        <v>1440</v>
      </c>
      <c r="F5479">
        <v>1</v>
      </c>
      <c r="G5479" s="1">
        <v>41696</v>
      </c>
      <c r="H5479" s="61">
        <v>2014</v>
      </c>
      <c r="I5479" s="5" t="s">
        <v>1433</v>
      </c>
      <c r="J5479" s="1">
        <v>41765</v>
      </c>
      <c r="K5479" s="66">
        <v>5</v>
      </c>
      <c r="L5479" t="str">
        <f t="shared" si="584"/>
        <v>Somero</v>
      </c>
      <c r="M5479" t="s">
        <v>1028</v>
      </c>
      <c r="N5479" t="str">
        <f>VLOOKUP(M5479,[2]spp!A:B,2,FALSE)</f>
        <v>Thalassoma lucasanum</v>
      </c>
      <c r="O5479">
        <f t="shared" si="583"/>
        <v>50</v>
      </c>
      <c r="P5479">
        <v>50</v>
      </c>
      <c r="AJ5479">
        <f>VLOOKUP(M5479,spp!A:C,3,FALSE)</f>
        <v>1.261E-2</v>
      </c>
      <c r="AK5479">
        <f>VLOOKUP(M5479,spp!A:D,4,FALSE)</f>
        <v>2</v>
      </c>
      <c r="AL5479">
        <f t="shared" ref="AL5479:AL5542" si="585">((AJ5479*$P$2^AK5479)*P5479)+((AJ5479*$Q$2^AK5479)*Q5479)+((AJ5479*$R$2^AK5479)*R5479)+((AJ5479*$S$2^AK5479)*S5479)+((AJ5479*$T$2^AK5479)*T5479)+((AJ5479*$U$2^AK5479)*U5479)+((AJ5479*$V$2^AK5479)*V5479)+((AJ5479*$W$2^AK5479)*W5479)+((AJ5479*$X$2^AK5479)*X5479)+((AJ5479*$Y$2^AK5479)*Y5479)+((AJ5479*$Z$2^AK5479)*Z5479)+((AJ5479*$AA$2^AK5479)*AA5479)+((AJ5479*$AB$2^AK5479)*AB5479)+ ((AJ5479*$AC$2^AK5479)*AC5479)+((AJ5479*$AD$2^AK5479)*AD5479)+((AJ5479*$AE$2^AK5479)*AE5479)+((AJ5479*$AF$2^AK5479)*AF5479)+((AJ5479*$AG$2^AK5479)*AG5479)+((AJ5479*$AH$2^AK5479)*AH5479)</f>
        <v>3.9406249999999998</v>
      </c>
      <c r="AM5479">
        <f t="shared" ref="AM5479:AM5542" si="586">AL5479/40</f>
        <v>9.8515624999999996E-2</v>
      </c>
      <c r="AN5479">
        <f t="shared" ref="AN5479:AN5542" si="587">AM5479*10</f>
        <v>0.98515624999999996</v>
      </c>
      <c r="AO5479">
        <f t="shared" ref="AO5479:AO5542" si="588">AN5479/1000</f>
        <v>9.8515624999999992E-4</v>
      </c>
      <c r="AP5479">
        <f t="shared" ref="AP5479:AP5542" si="589">O5479/$C$1</f>
        <v>1</v>
      </c>
      <c r="AQ5479">
        <f>VLOOKUP(M5479,spp!A:H,8,FALSE)</f>
        <v>3.5</v>
      </c>
      <c r="AR5479" t="str">
        <f>VLOOKUP(M5479,spp!A:K,10,FALSE)</f>
        <v>Depredador</v>
      </c>
      <c r="AS5479" t="str">
        <f>VLOOKUP(M5479,spp!A:L,12,FALSE)</f>
        <v>LC</v>
      </c>
    </row>
    <row r="5480" spans="1:45" x14ac:dyDescent="0.3">
      <c r="A5480">
        <v>43</v>
      </c>
      <c r="B5480" s="2" t="s">
        <v>1176</v>
      </c>
      <c r="C5480" s="2" t="s">
        <v>1177</v>
      </c>
      <c r="D5480" s="2" t="s">
        <v>1380</v>
      </c>
      <c r="E5480" s="2" t="s">
        <v>1440</v>
      </c>
      <c r="F5480">
        <v>1</v>
      </c>
      <c r="G5480" s="1">
        <v>41696</v>
      </c>
      <c r="H5480" s="61">
        <v>2014</v>
      </c>
      <c r="I5480" s="5" t="s">
        <v>1433</v>
      </c>
      <c r="J5480" s="1">
        <v>41765</v>
      </c>
      <c r="K5480" s="66">
        <v>5</v>
      </c>
      <c r="L5480" t="str">
        <f t="shared" si="584"/>
        <v>Somero</v>
      </c>
      <c r="M5480" t="s">
        <v>1034</v>
      </c>
      <c r="N5480" t="str">
        <f>VLOOKUP(M5480,[2]spp!A:B,2,FALSE)</f>
        <v>Acanthurus nigricans</v>
      </c>
      <c r="O5480">
        <f t="shared" si="583"/>
        <v>3</v>
      </c>
      <c r="S5480">
        <v>3</v>
      </c>
      <c r="AJ5480">
        <f>VLOOKUP(M5480,spp!A:C,3,FALSE)</f>
        <v>6</v>
      </c>
      <c r="AK5480">
        <f>VLOOKUP(M5480,spp!A:D,4,FALSE)</f>
        <v>2.669</v>
      </c>
      <c r="AL5480">
        <f t="shared" si="585"/>
        <v>37405.981699267504</v>
      </c>
      <c r="AM5480">
        <f t="shared" si="586"/>
        <v>935.1495424816876</v>
      </c>
      <c r="AN5480">
        <f t="shared" si="587"/>
        <v>9351.495424816876</v>
      </c>
      <c r="AO5480">
        <f t="shared" si="588"/>
        <v>9.3514954248168767</v>
      </c>
      <c r="AP5480">
        <f t="shared" si="589"/>
        <v>0.06</v>
      </c>
      <c r="AQ5480">
        <f>VLOOKUP(M5480,spp!A:H,8,FALSE)</f>
        <v>2</v>
      </c>
      <c r="AR5480" t="str">
        <f>VLOOKUP(M5480,spp!A:K,10,FALSE)</f>
        <v>Herbívoro</v>
      </c>
      <c r="AS5480" t="str">
        <f>VLOOKUP(M5480,spp!A:L,12,FALSE)</f>
        <v>LC</v>
      </c>
    </row>
    <row r="5481" spans="1:45" x14ac:dyDescent="0.3">
      <c r="A5481">
        <v>43</v>
      </c>
      <c r="B5481" s="2" t="s">
        <v>1176</v>
      </c>
      <c r="C5481" s="2" t="s">
        <v>1177</v>
      </c>
      <c r="D5481" s="2" t="s">
        <v>1380</v>
      </c>
      <c r="E5481" s="2" t="s">
        <v>1440</v>
      </c>
      <c r="F5481">
        <v>1</v>
      </c>
      <c r="G5481" s="1">
        <v>41696</v>
      </c>
      <c r="H5481" s="61">
        <v>2014</v>
      </c>
      <c r="I5481" s="5" t="s">
        <v>1433</v>
      </c>
      <c r="J5481" s="1">
        <v>41765</v>
      </c>
      <c r="K5481" s="66">
        <v>5</v>
      </c>
      <c r="L5481" t="str">
        <f t="shared" si="584"/>
        <v>Somero</v>
      </c>
      <c r="M5481" t="s">
        <v>1062</v>
      </c>
      <c r="N5481" t="str">
        <f>VLOOKUP(M5481,[2]spp!A:B,2,FALSE)</f>
        <v>Paranthias colonus</v>
      </c>
      <c r="O5481">
        <f t="shared" si="583"/>
        <v>5</v>
      </c>
      <c r="R5481">
        <v>5</v>
      </c>
      <c r="AJ5481">
        <f>VLOOKUP(M5481,spp!A:C,3,FALSE)</f>
        <v>1.485E-2</v>
      </c>
      <c r="AK5481">
        <f>VLOOKUP(M5481,spp!A:D,4,FALSE)</f>
        <v>2</v>
      </c>
      <c r="AL5481">
        <f t="shared" si="585"/>
        <v>11.6015625</v>
      </c>
      <c r="AM5481">
        <f t="shared" si="586"/>
        <v>0.2900390625</v>
      </c>
      <c r="AN5481">
        <f t="shared" si="587"/>
        <v>2.900390625</v>
      </c>
      <c r="AO5481">
        <f t="shared" si="588"/>
        <v>2.9003906250000002E-3</v>
      </c>
      <c r="AP5481">
        <f t="shared" si="589"/>
        <v>0.1</v>
      </c>
      <c r="AQ5481">
        <f>VLOOKUP(M5481,spp!A:H,8,FALSE)</f>
        <v>3.8</v>
      </c>
      <c r="AR5481" t="str">
        <f>VLOOKUP(M5481,spp!A:K,10,FALSE)</f>
        <v>Planctívoro</v>
      </c>
      <c r="AS5481" t="str">
        <f>VLOOKUP(M5481,spp!A:L,12,FALSE)</f>
        <v>LC</v>
      </c>
    </row>
    <row r="5482" spans="1:45" x14ac:dyDescent="0.3">
      <c r="A5482">
        <v>43</v>
      </c>
      <c r="B5482" s="2" t="s">
        <v>1176</v>
      </c>
      <c r="C5482" s="2" t="s">
        <v>1177</v>
      </c>
      <c r="D5482" s="2" t="s">
        <v>1380</v>
      </c>
      <c r="E5482" s="2" t="s">
        <v>1440</v>
      </c>
      <c r="F5482">
        <v>2</v>
      </c>
      <c r="G5482" s="1">
        <v>41696</v>
      </c>
      <c r="H5482" s="61">
        <v>2014</v>
      </c>
      <c r="I5482" s="5" t="s">
        <v>1433</v>
      </c>
      <c r="J5482" s="1">
        <v>41765</v>
      </c>
      <c r="K5482" s="66">
        <v>5</v>
      </c>
      <c r="L5482" t="str">
        <f t="shared" si="584"/>
        <v>Somero</v>
      </c>
      <c r="M5482" t="s">
        <v>1194</v>
      </c>
      <c r="N5482" t="str">
        <f>VLOOKUP(M5482,[2]spp!A:B,2,FALSE)</f>
        <v>Stegastes arcifrons</v>
      </c>
      <c r="O5482">
        <f t="shared" si="583"/>
        <v>35</v>
      </c>
      <c r="P5482">
        <v>10</v>
      </c>
      <c r="Q5482">
        <v>25</v>
      </c>
      <c r="AJ5482">
        <f>VLOOKUP(M5482,spp!A:C,3,FALSE)</f>
        <v>3.49E-2</v>
      </c>
      <c r="AK5482">
        <f>VLOOKUP(M5482,spp!A:D,4,FALSE)</f>
        <v>2</v>
      </c>
      <c r="AL5482">
        <f t="shared" si="585"/>
        <v>51.259374999999999</v>
      </c>
      <c r="AM5482">
        <f t="shared" si="586"/>
        <v>1.281484375</v>
      </c>
      <c r="AN5482">
        <f t="shared" si="587"/>
        <v>12.81484375</v>
      </c>
      <c r="AO5482">
        <f t="shared" si="588"/>
        <v>1.2814843749999999E-2</v>
      </c>
      <c r="AP5482">
        <f t="shared" si="589"/>
        <v>0.7</v>
      </c>
      <c r="AQ5482">
        <f>VLOOKUP(M5482,spp!A:H,8,FALSE)</f>
        <v>2.97</v>
      </c>
      <c r="AR5482" t="str">
        <f>VLOOKUP(M5482,spp!A:K,10,FALSE)</f>
        <v>Herbívoro</v>
      </c>
      <c r="AS5482" t="str">
        <f>VLOOKUP(M5482,spp!A:L,12,FALSE)</f>
        <v>LC</v>
      </c>
    </row>
    <row r="5483" spans="1:45" x14ac:dyDescent="0.3">
      <c r="A5483">
        <v>43</v>
      </c>
      <c r="B5483" s="2" t="s">
        <v>1176</v>
      </c>
      <c r="C5483" s="2" t="s">
        <v>1177</v>
      </c>
      <c r="D5483" s="2" t="s">
        <v>1380</v>
      </c>
      <c r="E5483" s="2" t="s">
        <v>1440</v>
      </c>
      <c r="F5483">
        <v>2</v>
      </c>
      <c r="G5483" s="1">
        <v>41696</v>
      </c>
      <c r="H5483" s="61">
        <v>2014</v>
      </c>
      <c r="I5483" s="5" t="s">
        <v>1433</v>
      </c>
      <c r="J5483" s="1">
        <v>41765</v>
      </c>
      <c r="K5483" s="66">
        <v>5</v>
      </c>
      <c r="L5483" t="str">
        <f t="shared" si="584"/>
        <v>Somero</v>
      </c>
      <c r="M5483" t="s">
        <v>1028</v>
      </c>
      <c r="N5483" t="str">
        <f>VLOOKUP(M5483,[2]spp!A:B,2,FALSE)</f>
        <v>Thalassoma lucasanum</v>
      </c>
      <c r="O5483">
        <f t="shared" si="583"/>
        <v>100</v>
      </c>
      <c r="P5483">
        <v>100</v>
      </c>
      <c r="AJ5483">
        <f>VLOOKUP(M5483,spp!A:C,3,FALSE)</f>
        <v>1.261E-2</v>
      </c>
      <c r="AK5483">
        <f>VLOOKUP(M5483,spp!A:D,4,FALSE)</f>
        <v>2</v>
      </c>
      <c r="AL5483">
        <f t="shared" si="585"/>
        <v>7.8812499999999996</v>
      </c>
      <c r="AM5483">
        <f t="shared" si="586"/>
        <v>0.19703124999999999</v>
      </c>
      <c r="AN5483">
        <f t="shared" si="587"/>
        <v>1.9703124999999999</v>
      </c>
      <c r="AO5483">
        <f t="shared" si="588"/>
        <v>1.9703124999999998E-3</v>
      </c>
      <c r="AP5483">
        <f t="shared" si="589"/>
        <v>2</v>
      </c>
      <c r="AQ5483">
        <f>VLOOKUP(M5483,spp!A:H,8,FALSE)</f>
        <v>3.5</v>
      </c>
      <c r="AR5483" t="str">
        <f>VLOOKUP(M5483,spp!A:K,10,FALSE)</f>
        <v>Depredador</v>
      </c>
      <c r="AS5483" t="str">
        <f>VLOOKUP(M5483,spp!A:L,12,FALSE)</f>
        <v>LC</v>
      </c>
    </row>
    <row r="5484" spans="1:45" x14ac:dyDescent="0.3">
      <c r="A5484">
        <v>43</v>
      </c>
      <c r="B5484" s="2" t="s">
        <v>1176</v>
      </c>
      <c r="C5484" s="2" t="s">
        <v>1177</v>
      </c>
      <c r="D5484" s="2" t="s">
        <v>1380</v>
      </c>
      <c r="E5484" s="2" t="s">
        <v>1440</v>
      </c>
      <c r="F5484">
        <v>2</v>
      </c>
      <c r="G5484" s="1">
        <v>41696</v>
      </c>
      <c r="H5484" s="61">
        <v>2014</v>
      </c>
      <c r="I5484" s="5" t="s">
        <v>1433</v>
      </c>
      <c r="J5484" s="1">
        <v>41765</v>
      </c>
      <c r="K5484" s="66">
        <v>5</v>
      </c>
      <c r="L5484" t="str">
        <f t="shared" si="584"/>
        <v>Somero</v>
      </c>
      <c r="M5484" t="s">
        <v>1021</v>
      </c>
      <c r="N5484" t="str">
        <f>VLOOKUP(M5484,[2]spp!A:B,2,FALSE)</f>
        <v>Johnrandallia nigrirostris</v>
      </c>
      <c r="O5484">
        <f t="shared" si="583"/>
        <v>6</v>
      </c>
      <c r="Q5484">
        <v>6</v>
      </c>
      <c r="AJ5484">
        <f>VLOOKUP(M5484,spp!A:C,3,FALSE)</f>
        <v>2</v>
      </c>
      <c r="AK5484">
        <f>VLOOKUP(M5484,spp!A:D,4,FALSE)</f>
        <v>3</v>
      </c>
      <c r="AL5484">
        <f t="shared" si="585"/>
        <v>5062.5</v>
      </c>
      <c r="AM5484">
        <f t="shared" si="586"/>
        <v>126.5625</v>
      </c>
      <c r="AN5484">
        <f t="shared" si="587"/>
        <v>1265.625</v>
      </c>
      <c r="AO5484">
        <f t="shared" si="588"/>
        <v>1.265625</v>
      </c>
      <c r="AP5484">
        <f t="shared" si="589"/>
        <v>0.12</v>
      </c>
      <c r="AQ5484">
        <f>VLOOKUP(M5484,spp!A:H,8,FALSE)</f>
        <v>3</v>
      </c>
      <c r="AR5484" t="str">
        <f>VLOOKUP(M5484,spp!A:K,10,FALSE)</f>
        <v>Depredador</v>
      </c>
      <c r="AS5484" t="str">
        <f>VLOOKUP(M5484,spp!A:L,12,FALSE)</f>
        <v>LC</v>
      </c>
    </row>
    <row r="5485" spans="1:45" x14ac:dyDescent="0.3">
      <c r="A5485">
        <v>43</v>
      </c>
      <c r="B5485" s="2" t="s">
        <v>1176</v>
      </c>
      <c r="C5485" s="2" t="s">
        <v>1177</v>
      </c>
      <c r="D5485" s="2" t="s">
        <v>1380</v>
      </c>
      <c r="E5485" s="2" t="s">
        <v>1440</v>
      </c>
      <c r="F5485">
        <v>2</v>
      </c>
      <c r="G5485" s="1">
        <v>41696</v>
      </c>
      <c r="H5485" s="61">
        <v>2014</v>
      </c>
      <c r="I5485" s="5" t="s">
        <v>1433</v>
      </c>
      <c r="J5485" s="1">
        <v>41765</v>
      </c>
      <c r="K5485" s="66">
        <v>5</v>
      </c>
      <c r="L5485" t="str">
        <f t="shared" si="584"/>
        <v>Somero</v>
      </c>
      <c r="M5485" t="s">
        <v>1037</v>
      </c>
      <c r="N5485" t="str">
        <f>VLOOKUP(M5485,[2]spp!A:B,2,FALSE)</f>
        <v>Prionurus laticlavius</v>
      </c>
      <c r="O5485">
        <f t="shared" si="583"/>
        <v>2</v>
      </c>
      <c r="T5485">
        <v>2</v>
      </c>
      <c r="AJ5485" t="str">
        <f>VLOOKUP(M5485,spp!A:C,3,FALSE)</f>
        <v>0.19800000000000001</v>
      </c>
      <c r="AK5485">
        <f>VLOOKUP(M5485,spp!A:D,4,FALSE)</f>
        <v>2.504</v>
      </c>
      <c r="AL5485">
        <f t="shared" si="585"/>
        <v>1253.5364524904851</v>
      </c>
      <c r="AM5485">
        <f t="shared" si="586"/>
        <v>31.338411312262128</v>
      </c>
      <c r="AN5485">
        <f t="shared" si="587"/>
        <v>313.38411312262127</v>
      </c>
      <c r="AO5485">
        <f t="shared" si="588"/>
        <v>0.31338411312262127</v>
      </c>
      <c r="AP5485">
        <f t="shared" si="589"/>
        <v>0.04</v>
      </c>
      <c r="AQ5485">
        <f>VLOOKUP(M5485,spp!A:H,8,FALSE)</f>
        <v>2.7</v>
      </c>
      <c r="AR5485" t="str">
        <f>VLOOKUP(M5485,spp!A:K,10,FALSE)</f>
        <v>Herbívoro</v>
      </c>
      <c r="AS5485" t="str">
        <f>VLOOKUP(M5485,spp!A:L,12,FALSE)</f>
        <v>LC</v>
      </c>
    </row>
    <row r="5486" spans="1:45" x14ac:dyDescent="0.3">
      <c r="A5486">
        <v>43</v>
      </c>
      <c r="B5486" s="2" t="s">
        <v>1176</v>
      </c>
      <c r="C5486" s="2" t="s">
        <v>1177</v>
      </c>
      <c r="D5486" s="2" t="s">
        <v>1380</v>
      </c>
      <c r="E5486" s="2" t="s">
        <v>1440</v>
      </c>
      <c r="F5486">
        <v>2</v>
      </c>
      <c r="G5486" s="1">
        <v>41696</v>
      </c>
      <c r="H5486" s="61">
        <v>2014</v>
      </c>
      <c r="I5486" s="5" t="s">
        <v>1433</v>
      </c>
      <c r="J5486" s="1">
        <v>41765</v>
      </c>
      <c r="K5486" s="66">
        <v>5</v>
      </c>
      <c r="L5486" t="str">
        <f t="shared" si="584"/>
        <v>Somero</v>
      </c>
      <c r="M5486" t="s">
        <v>1064</v>
      </c>
      <c r="N5486" t="str">
        <f>VLOOKUP(M5486,[2]spp!A:B,2,FALSE)</f>
        <v>Zanclus cornutus</v>
      </c>
      <c r="O5486">
        <f t="shared" si="583"/>
        <v>3</v>
      </c>
      <c r="T5486">
        <v>3</v>
      </c>
      <c r="AJ5486">
        <f>VLOOKUP(M5486,spp!A:C,3,FALSE)</f>
        <v>1.47E-2</v>
      </c>
      <c r="AK5486">
        <f>VLOOKUP(M5486,spp!A:D,4,FALSE)</f>
        <v>3</v>
      </c>
      <c r="AL5486">
        <f t="shared" si="585"/>
        <v>689.0625</v>
      </c>
      <c r="AM5486">
        <f t="shared" si="586"/>
        <v>17.2265625</v>
      </c>
      <c r="AN5486">
        <f t="shared" si="587"/>
        <v>172.265625</v>
      </c>
      <c r="AO5486">
        <f t="shared" si="588"/>
        <v>0.17226562500000001</v>
      </c>
      <c r="AP5486">
        <f t="shared" si="589"/>
        <v>0.06</v>
      </c>
      <c r="AQ5486">
        <f>VLOOKUP(M5486,spp!A:H,8,FALSE)</f>
        <v>2.9</v>
      </c>
      <c r="AR5486" t="str">
        <f>VLOOKUP(M5486,spp!A:K,10,FALSE)</f>
        <v>Herbívoro</v>
      </c>
      <c r="AS5486" t="str">
        <f>VLOOKUP(M5486,spp!A:L,12,FALSE)</f>
        <v>NE</v>
      </c>
    </row>
    <row r="5487" spans="1:45" x14ac:dyDescent="0.3">
      <c r="A5487">
        <v>43</v>
      </c>
      <c r="B5487" s="2" t="s">
        <v>1176</v>
      </c>
      <c r="C5487" s="2" t="s">
        <v>1177</v>
      </c>
      <c r="D5487" s="2" t="s">
        <v>1380</v>
      </c>
      <c r="E5487" s="2" t="s">
        <v>1440</v>
      </c>
      <c r="F5487">
        <v>2</v>
      </c>
      <c r="G5487" s="1">
        <v>41696</v>
      </c>
      <c r="H5487" s="61">
        <v>2014</v>
      </c>
      <c r="I5487" s="5" t="s">
        <v>1433</v>
      </c>
      <c r="J5487" s="1">
        <v>41765</v>
      </c>
      <c r="K5487" s="66">
        <v>5</v>
      </c>
      <c r="L5487" t="str">
        <f t="shared" si="584"/>
        <v>Somero</v>
      </c>
      <c r="M5487" t="s">
        <v>1046</v>
      </c>
      <c r="N5487" t="str">
        <f>VLOOKUP(M5487,[2]spp!A:B,2,FALSE)</f>
        <v>Arothron meleagris</v>
      </c>
      <c r="O5487">
        <f t="shared" si="583"/>
        <v>7</v>
      </c>
      <c r="R5487">
        <v>2</v>
      </c>
      <c r="S5487">
        <v>5</v>
      </c>
      <c r="AJ5487">
        <f>VLOOKUP(M5487,spp!A:C,3,FALSE)</f>
        <v>3</v>
      </c>
      <c r="AK5487">
        <f>VLOOKUP(M5487,spp!A:D,4,FALSE)</f>
        <v>2</v>
      </c>
      <c r="AL5487">
        <f t="shared" si="585"/>
        <v>5531.25</v>
      </c>
      <c r="AM5487">
        <f t="shared" si="586"/>
        <v>138.28125</v>
      </c>
      <c r="AN5487">
        <f t="shared" si="587"/>
        <v>1382.8125</v>
      </c>
      <c r="AO5487">
        <f t="shared" si="588"/>
        <v>1.3828125</v>
      </c>
      <c r="AP5487">
        <f t="shared" si="589"/>
        <v>0.14000000000000001</v>
      </c>
      <c r="AQ5487">
        <f>VLOOKUP(M5487,spp!A:H,8,FALSE)</f>
        <v>3.4</v>
      </c>
      <c r="AR5487" t="str">
        <f>VLOOKUP(M5487,spp!A:K,10,FALSE)</f>
        <v>Depredador</v>
      </c>
      <c r="AS5487" t="str">
        <f>VLOOKUP(M5487,spp!A:L,12,FALSE)</f>
        <v>NE</v>
      </c>
    </row>
    <row r="5488" spans="1:45" x14ac:dyDescent="0.3">
      <c r="A5488">
        <v>43</v>
      </c>
      <c r="B5488" s="2" t="s">
        <v>1176</v>
      </c>
      <c r="C5488" s="2" t="s">
        <v>1177</v>
      </c>
      <c r="D5488" s="2" t="s">
        <v>1380</v>
      </c>
      <c r="E5488" s="2" t="s">
        <v>1440</v>
      </c>
      <c r="F5488">
        <v>2</v>
      </c>
      <c r="G5488" s="1">
        <v>41696</v>
      </c>
      <c r="H5488" s="61">
        <v>2014</v>
      </c>
      <c r="I5488" s="5" t="s">
        <v>1433</v>
      </c>
      <c r="J5488" s="1">
        <v>41765</v>
      </c>
      <c r="K5488" s="66">
        <v>5</v>
      </c>
      <c r="L5488" t="str">
        <f t="shared" si="584"/>
        <v>Somero</v>
      </c>
      <c r="M5488" t="s">
        <v>1047</v>
      </c>
      <c r="N5488" t="str">
        <f>VLOOKUP(M5488,[2]spp!A:B,2,FALSE)</f>
        <v>Scarus rubroviolaceus</v>
      </c>
      <c r="O5488">
        <f t="shared" si="583"/>
        <v>4</v>
      </c>
      <c r="U5488">
        <v>4</v>
      </c>
      <c r="AJ5488">
        <f>VLOOKUP(M5488,spp!A:C,3,FALSE)</f>
        <v>1</v>
      </c>
      <c r="AK5488">
        <f>VLOOKUP(M5488,spp!A:D,4,FALSE)</f>
        <v>3.109</v>
      </c>
      <c r="AL5488">
        <f t="shared" si="585"/>
        <v>252678.06429613938</v>
      </c>
      <c r="AM5488">
        <f t="shared" si="586"/>
        <v>6316.9516074034846</v>
      </c>
      <c r="AN5488">
        <f t="shared" si="587"/>
        <v>63169.516074034844</v>
      </c>
      <c r="AO5488">
        <f t="shared" si="588"/>
        <v>63.169516074034846</v>
      </c>
      <c r="AP5488">
        <f t="shared" si="589"/>
        <v>0.08</v>
      </c>
      <c r="AQ5488">
        <f>VLOOKUP(M5488,spp!A:H,8,FALSE)</f>
        <v>2</v>
      </c>
      <c r="AR5488" t="str">
        <f>VLOOKUP(M5488,spp!A:K,10,FALSE)</f>
        <v>Herbívoro</v>
      </c>
      <c r="AS5488" t="str">
        <f>VLOOKUP(M5488,spp!A:L,12,FALSE)</f>
        <v>LC</v>
      </c>
    </row>
    <row r="5489" spans="1:45" x14ac:dyDescent="0.3">
      <c r="A5489">
        <v>43</v>
      </c>
      <c r="B5489" s="2" t="s">
        <v>1176</v>
      </c>
      <c r="C5489" s="2" t="s">
        <v>1177</v>
      </c>
      <c r="D5489" s="2" t="s">
        <v>1380</v>
      </c>
      <c r="E5489" s="2" t="s">
        <v>1440</v>
      </c>
      <c r="F5489">
        <v>2</v>
      </c>
      <c r="G5489" s="1">
        <v>41696</v>
      </c>
      <c r="H5489" s="61">
        <v>2014</v>
      </c>
      <c r="I5489" s="5" t="s">
        <v>1433</v>
      </c>
      <c r="J5489" s="1">
        <v>41765</v>
      </c>
      <c r="K5489" s="66">
        <v>5</v>
      </c>
      <c r="L5489" t="str">
        <f t="shared" si="584"/>
        <v>Somero</v>
      </c>
      <c r="M5489" t="s">
        <v>1078</v>
      </c>
      <c r="N5489" t="str">
        <f>VLOOKUP(M5489,[2]spp!A:B,2,FALSE)</f>
        <v>Lutjanus viridis</v>
      </c>
      <c r="O5489">
        <f t="shared" si="583"/>
        <v>4</v>
      </c>
      <c r="T5489">
        <v>4</v>
      </c>
      <c r="AJ5489">
        <f>VLOOKUP(M5489,spp!A:C,3,FALSE)</f>
        <v>1.67E-2</v>
      </c>
      <c r="AK5489">
        <f>VLOOKUP(M5489,spp!A:D,4,FALSE)</f>
        <v>2</v>
      </c>
      <c r="AL5489">
        <f t="shared" si="585"/>
        <v>41.75</v>
      </c>
      <c r="AM5489">
        <f t="shared" si="586"/>
        <v>1.04375</v>
      </c>
      <c r="AN5489">
        <f t="shared" si="587"/>
        <v>10.4375</v>
      </c>
      <c r="AO5489">
        <f t="shared" si="588"/>
        <v>1.0437500000000001E-2</v>
      </c>
      <c r="AP5489">
        <f t="shared" si="589"/>
        <v>0.08</v>
      </c>
      <c r="AQ5489">
        <f>VLOOKUP(M5489,spp!A:H,8,FALSE)</f>
        <v>4.2</v>
      </c>
      <c r="AR5489" t="str">
        <f>VLOOKUP(M5489,spp!A:K,10,FALSE)</f>
        <v>Depredador Tope</v>
      </c>
      <c r="AS5489" t="str">
        <f>VLOOKUP(M5489,spp!A:L,12,FALSE)</f>
        <v>LC</v>
      </c>
    </row>
    <row r="5490" spans="1:45" x14ac:dyDescent="0.3">
      <c r="A5490">
        <v>43</v>
      </c>
      <c r="B5490" s="2" t="s">
        <v>1176</v>
      </c>
      <c r="C5490" s="2" t="s">
        <v>1177</v>
      </c>
      <c r="D5490" s="2" t="s">
        <v>1380</v>
      </c>
      <c r="E5490" s="2" t="s">
        <v>1440</v>
      </c>
      <c r="F5490">
        <v>2</v>
      </c>
      <c r="G5490" s="1">
        <v>41696</v>
      </c>
      <c r="H5490" s="61">
        <v>2014</v>
      </c>
      <c r="I5490" s="5" t="s">
        <v>1433</v>
      </c>
      <c r="J5490" s="1">
        <v>41765</v>
      </c>
      <c r="K5490" s="66">
        <v>5</v>
      </c>
      <c r="L5490" t="str">
        <f t="shared" si="584"/>
        <v>Somero</v>
      </c>
      <c r="M5490" t="s">
        <v>1062</v>
      </c>
      <c r="N5490" t="str">
        <f>VLOOKUP(M5490,[2]spp!A:B,2,FALSE)</f>
        <v>Paranthias colonus</v>
      </c>
      <c r="O5490">
        <f t="shared" si="583"/>
        <v>3</v>
      </c>
      <c r="R5490">
        <v>3</v>
      </c>
      <c r="AJ5490">
        <f>VLOOKUP(M5490,spp!A:C,3,FALSE)</f>
        <v>1.485E-2</v>
      </c>
      <c r="AK5490">
        <f>VLOOKUP(M5490,spp!A:D,4,FALSE)</f>
        <v>2</v>
      </c>
      <c r="AL5490">
        <f t="shared" si="585"/>
        <v>6.9609375</v>
      </c>
      <c r="AM5490">
        <f t="shared" si="586"/>
        <v>0.17402343749999999</v>
      </c>
      <c r="AN5490">
        <f t="shared" si="587"/>
        <v>1.740234375</v>
      </c>
      <c r="AO5490">
        <f t="shared" si="588"/>
        <v>1.740234375E-3</v>
      </c>
      <c r="AP5490">
        <f t="shared" si="589"/>
        <v>0.06</v>
      </c>
      <c r="AQ5490">
        <f>VLOOKUP(M5490,spp!A:H,8,FALSE)</f>
        <v>3.8</v>
      </c>
      <c r="AR5490" t="str">
        <f>VLOOKUP(M5490,spp!A:K,10,FALSE)</f>
        <v>Planctívoro</v>
      </c>
      <c r="AS5490" t="str">
        <f>VLOOKUP(M5490,spp!A:L,12,FALSE)</f>
        <v>LC</v>
      </c>
    </row>
    <row r="5491" spans="1:45" x14ac:dyDescent="0.3">
      <c r="A5491">
        <v>43</v>
      </c>
      <c r="B5491" s="2" t="s">
        <v>1176</v>
      </c>
      <c r="C5491" s="2" t="s">
        <v>1177</v>
      </c>
      <c r="D5491" s="2" t="s">
        <v>1380</v>
      </c>
      <c r="E5491" s="2" t="s">
        <v>1440</v>
      </c>
      <c r="F5491">
        <v>2</v>
      </c>
      <c r="G5491" s="1">
        <v>41696</v>
      </c>
      <c r="H5491" s="61">
        <v>2014</v>
      </c>
      <c r="I5491" s="5" t="s">
        <v>1433</v>
      </c>
      <c r="J5491" s="1">
        <v>41765</v>
      </c>
      <c r="K5491" s="66">
        <v>5</v>
      </c>
      <c r="L5491" t="str">
        <f t="shared" si="584"/>
        <v>Somero</v>
      </c>
      <c r="M5491" t="s">
        <v>1198</v>
      </c>
      <c r="N5491" t="str">
        <f>VLOOKUP(M5491,[2]spp!A:B,2,FALSE)</f>
        <v>Dermatolepis dermatolepis</v>
      </c>
      <c r="O5491">
        <f t="shared" si="583"/>
        <v>1</v>
      </c>
      <c r="U5491">
        <v>1</v>
      </c>
      <c r="AJ5491">
        <f>VLOOKUP(M5491,spp!A:C,3,FALSE)</f>
        <v>1</v>
      </c>
      <c r="AK5491">
        <f>VLOOKUP(M5491,spp!A:D,4,FALSE)</f>
        <v>3</v>
      </c>
      <c r="AL5491">
        <f t="shared" si="585"/>
        <v>42875</v>
      </c>
      <c r="AM5491">
        <f t="shared" si="586"/>
        <v>1071.875</v>
      </c>
      <c r="AN5491">
        <f t="shared" si="587"/>
        <v>10718.75</v>
      </c>
      <c r="AO5491">
        <f t="shared" si="588"/>
        <v>10.71875</v>
      </c>
      <c r="AP5491">
        <f t="shared" si="589"/>
        <v>0.02</v>
      </c>
      <c r="AQ5491">
        <f>VLOOKUP(M5491,spp!A:H,8,FALSE)</f>
        <v>4.5</v>
      </c>
      <c r="AR5491" t="str">
        <f>VLOOKUP(M5491,spp!A:K,10,FALSE)</f>
        <v>Depredador Tope</v>
      </c>
      <c r="AS5491" t="str">
        <f>VLOOKUP(M5491,spp!A:L,12,FALSE)</f>
        <v>LC</v>
      </c>
    </row>
    <row r="5492" spans="1:45" x14ac:dyDescent="0.3">
      <c r="A5492">
        <v>43</v>
      </c>
      <c r="B5492" s="2" t="s">
        <v>1176</v>
      </c>
      <c r="C5492" s="2" t="s">
        <v>1177</v>
      </c>
      <c r="D5492" s="2" t="s">
        <v>1380</v>
      </c>
      <c r="E5492" s="2" t="s">
        <v>1440</v>
      </c>
      <c r="F5492">
        <v>2</v>
      </c>
      <c r="G5492" s="1">
        <v>41696</v>
      </c>
      <c r="H5492" s="61">
        <v>2014</v>
      </c>
      <c r="I5492" s="5" t="s">
        <v>1433</v>
      </c>
      <c r="J5492" s="1">
        <v>41765</v>
      </c>
      <c r="K5492" s="66">
        <v>5</v>
      </c>
      <c r="L5492" t="str">
        <f t="shared" si="584"/>
        <v>Somero</v>
      </c>
      <c r="M5492" t="s">
        <v>1056</v>
      </c>
      <c r="N5492" t="str">
        <f>VLOOKUP(M5492,[2]spp!A:B,2,FALSE)</f>
        <v>Canthigaster punctatissima</v>
      </c>
      <c r="O5492">
        <f t="shared" si="583"/>
        <v>2</v>
      </c>
      <c r="P5492">
        <v>2</v>
      </c>
      <c r="AJ5492">
        <f>VLOOKUP(M5492,spp!A:C,3,FALSE)</f>
        <v>1</v>
      </c>
      <c r="AK5492">
        <f>VLOOKUP(M5492,spp!A:D,4,FALSE)</f>
        <v>2</v>
      </c>
      <c r="AL5492">
        <f t="shared" si="585"/>
        <v>12.5</v>
      </c>
      <c r="AM5492">
        <f t="shared" si="586"/>
        <v>0.3125</v>
      </c>
      <c r="AN5492">
        <f t="shared" si="587"/>
        <v>3.125</v>
      </c>
      <c r="AO5492">
        <f t="shared" si="588"/>
        <v>3.1250000000000002E-3</v>
      </c>
      <c r="AP5492">
        <f t="shared" si="589"/>
        <v>0.04</v>
      </c>
      <c r="AQ5492">
        <f>VLOOKUP(M5492,spp!A:H,8,FALSE)</f>
        <v>3</v>
      </c>
      <c r="AR5492" t="str">
        <f>VLOOKUP(M5492,spp!A:K,10,FALSE)</f>
        <v>Depredador</v>
      </c>
      <c r="AS5492" t="str">
        <f>VLOOKUP(M5492,spp!A:L,12,FALSE)</f>
        <v>LC</v>
      </c>
    </row>
    <row r="5493" spans="1:45" x14ac:dyDescent="0.3">
      <c r="A5493">
        <v>43</v>
      </c>
      <c r="B5493" s="2" t="s">
        <v>1176</v>
      </c>
      <c r="C5493" s="2" t="s">
        <v>1177</v>
      </c>
      <c r="D5493" s="2" t="s">
        <v>1380</v>
      </c>
      <c r="E5493" s="2" t="s">
        <v>1440</v>
      </c>
      <c r="F5493">
        <v>2</v>
      </c>
      <c r="G5493" s="1">
        <v>41696</v>
      </c>
      <c r="H5493" s="61">
        <v>2014</v>
      </c>
      <c r="I5493" s="5" t="s">
        <v>1433</v>
      </c>
      <c r="J5493" s="1">
        <v>41765</v>
      </c>
      <c r="K5493" s="66">
        <v>5</v>
      </c>
      <c r="L5493" t="str">
        <f t="shared" si="584"/>
        <v>Somero</v>
      </c>
      <c r="M5493" t="s">
        <v>1145</v>
      </c>
      <c r="N5493" t="str">
        <f>VLOOKUP(M5493,[2]spp!A:B,2,FALSE)</f>
        <v>Ctenochaetus marginatus</v>
      </c>
      <c r="O5493">
        <f t="shared" si="583"/>
        <v>1</v>
      </c>
      <c r="T5493">
        <v>1</v>
      </c>
      <c r="AJ5493">
        <f>VLOOKUP(M5493,spp!A:C,3,FALSE)</f>
        <v>0.297619048</v>
      </c>
      <c r="AK5493">
        <f>VLOOKUP(M5493,spp!A:D,4,FALSE)</f>
        <v>3</v>
      </c>
      <c r="AL5493">
        <f t="shared" si="585"/>
        <v>4650.2976250000002</v>
      </c>
      <c r="AM5493">
        <f t="shared" si="586"/>
        <v>116.257440625</v>
      </c>
      <c r="AN5493">
        <f t="shared" si="587"/>
        <v>1162.57440625</v>
      </c>
      <c r="AO5493">
        <f t="shared" si="588"/>
        <v>1.1625744062500001</v>
      </c>
      <c r="AP5493">
        <f t="shared" si="589"/>
        <v>0.02</v>
      </c>
      <c r="AQ5493">
        <f>VLOOKUP(M5493,spp!A:H,8,FALSE)</f>
        <v>2</v>
      </c>
      <c r="AR5493" t="str">
        <f>VLOOKUP(M5493,spp!A:K,10,FALSE)</f>
        <v>Herbívoro</v>
      </c>
      <c r="AS5493" t="str">
        <f>VLOOKUP(M5493,spp!A:L,12,FALSE)</f>
        <v>LC</v>
      </c>
    </row>
    <row r="5494" spans="1:45" x14ac:dyDescent="0.3">
      <c r="A5494">
        <v>43</v>
      </c>
      <c r="B5494" s="2" t="s">
        <v>1176</v>
      </c>
      <c r="C5494" s="2" t="s">
        <v>1177</v>
      </c>
      <c r="D5494" s="2" t="s">
        <v>1380</v>
      </c>
      <c r="E5494" s="2" t="s">
        <v>1440</v>
      </c>
      <c r="F5494">
        <v>2</v>
      </c>
      <c r="G5494" s="1">
        <v>41696</v>
      </c>
      <c r="H5494" s="61">
        <v>2014</v>
      </c>
      <c r="I5494" s="5" t="s">
        <v>1433</v>
      </c>
      <c r="J5494" s="1">
        <v>41765</v>
      </c>
      <c r="K5494" s="66">
        <v>5</v>
      </c>
      <c r="L5494" t="str">
        <f t="shared" si="584"/>
        <v>Somero</v>
      </c>
      <c r="M5494" t="s">
        <v>1034</v>
      </c>
      <c r="N5494" t="str">
        <f>VLOOKUP(M5494,[2]spp!A:B,2,FALSE)</f>
        <v>Acanthurus nigricans</v>
      </c>
      <c r="O5494">
        <f t="shared" si="583"/>
        <v>1</v>
      </c>
      <c r="T5494">
        <v>1</v>
      </c>
      <c r="AJ5494">
        <f>VLOOKUP(M5494,spp!A:C,3,FALSE)</f>
        <v>6</v>
      </c>
      <c r="AK5494">
        <f>VLOOKUP(M5494,spp!A:D,4,FALSE)</f>
        <v>2.669</v>
      </c>
      <c r="AL5494">
        <f t="shared" si="585"/>
        <v>32303.764351212314</v>
      </c>
      <c r="AM5494">
        <f t="shared" si="586"/>
        <v>807.59410878030781</v>
      </c>
      <c r="AN5494">
        <f t="shared" si="587"/>
        <v>8075.9410878030776</v>
      </c>
      <c r="AO5494">
        <f t="shared" si="588"/>
        <v>8.0759410878030771</v>
      </c>
      <c r="AP5494">
        <f t="shared" si="589"/>
        <v>0.02</v>
      </c>
      <c r="AQ5494">
        <f>VLOOKUP(M5494,spp!A:H,8,FALSE)</f>
        <v>2</v>
      </c>
      <c r="AR5494" t="str">
        <f>VLOOKUP(M5494,spp!A:K,10,FALSE)</f>
        <v>Herbívoro</v>
      </c>
      <c r="AS5494" t="str">
        <f>VLOOKUP(M5494,spp!A:L,12,FALSE)</f>
        <v>LC</v>
      </c>
    </row>
    <row r="5495" spans="1:45" x14ac:dyDescent="0.3">
      <c r="A5495">
        <v>43</v>
      </c>
      <c r="B5495" s="2" t="s">
        <v>1176</v>
      </c>
      <c r="C5495" s="2" t="s">
        <v>1177</v>
      </c>
      <c r="D5495" s="2" t="s">
        <v>1380</v>
      </c>
      <c r="E5495" s="2" t="s">
        <v>1440</v>
      </c>
      <c r="F5495">
        <v>2</v>
      </c>
      <c r="G5495" s="1">
        <v>41696</v>
      </c>
      <c r="H5495" s="61">
        <v>2014</v>
      </c>
      <c r="I5495" s="5" t="s">
        <v>1433</v>
      </c>
      <c r="J5495" s="1">
        <v>41765</v>
      </c>
      <c r="K5495" s="66">
        <v>5</v>
      </c>
      <c r="L5495" t="str">
        <f t="shared" si="584"/>
        <v>Somero</v>
      </c>
      <c r="M5495" t="s">
        <v>1022</v>
      </c>
      <c r="N5495" t="str">
        <f>VLOOKUP(M5495,[2]spp!A:B,2,FALSE)</f>
        <v>Epinephelus labriformis</v>
      </c>
      <c r="O5495">
        <f t="shared" si="583"/>
        <v>1</v>
      </c>
      <c r="T5495">
        <v>1</v>
      </c>
      <c r="AJ5495">
        <f>VLOOKUP(M5495,spp!A:C,3,FALSE)</f>
        <v>3</v>
      </c>
      <c r="AK5495">
        <f>VLOOKUP(M5495,spp!A:D,4,FALSE)</f>
        <v>2.9</v>
      </c>
      <c r="AL5495">
        <f t="shared" si="585"/>
        <v>33974.046734891948</v>
      </c>
      <c r="AM5495">
        <f t="shared" si="586"/>
        <v>849.35116837229873</v>
      </c>
      <c r="AN5495">
        <f t="shared" si="587"/>
        <v>8493.5116837229871</v>
      </c>
      <c r="AO5495">
        <f t="shared" si="588"/>
        <v>8.4935116837229874</v>
      </c>
      <c r="AP5495">
        <f t="shared" si="589"/>
        <v>0.02</v>
      </c>
      <c r="AQ5495">
        <f>VLOOKUP(M5495,spp!A:H,8,FALSE)</f>
        <v>4</v>
      </c>
      <c r="AR5495" t="str">
        <f>VLOOKUP(M5495,spp!A:K,10,FALSE)</f>
        <v>Depredador Tope</v>
      </c>
      <c r="AS5495" t="str">
        <f>VLOOKUP(M5495,spp!A:L,12,FALSE)</f>
        <v>LC</v>
      </c>
    </row>
    <row r="5496" spans="1:45" x14ac:dyDescent="0.3">
      <c r="A5496">
        <v>43</v>
      </c>
      <c r="B5496" s="2" t="s">
        <v>1176</v>
      </c>
      <c r="C5496" s="2" t="s">
        <v>1177</v>
      </c>
      <c r="D5496" s="2" t="s">
        <v>1380</v>
      </c>
      <c r="E5496" s="2" t="s">
        <v>1440</v>
      </c>
      <c r="F5496">
        <v>3</v>
      </c>
      <c r="G5496" s="1">
        <v>41696</v>
      </c>
      <c r="H5496" s="61">
        <v>2014</v>
      </c>
      <c r="I5496" s="5" t="s">
        <v>1433</v>
      </c>
      <c r="J5496" s="1">
        <v>41765</v>
      </c>
      <c r="K5496" s="66">
        <v>5</v>
      </c>
      <c r="L5496" t="str">
        <f t="shared" si="584"/>
        <v>Somero</v>
      </c>
      <c r="M5496" t="s">
        <v>1194</v>
      </c>
      <c r="N5496" t="str">
        <f>VLOOKUP(M5496,[2]spp!A:B,2,FALSE)</f>
        <v>Stegastes arcifrons</v>
      </c>
      <c r="O5496">
        <f t="shared" si="583"/>
        <v>50</v>
      </c>
      <c r="P5496">
        <v>22</v>
      </c>
      <c r="Q5496">
        <v>28</v>
      </c>
      <c r="AJ5496">
        <f>VLOOKUP(M5496,spp!A:C,3,FALSE)</f>
        <v>3.49E-2</v>
      </c>
      <c r="AK5496">
        <f>VLOOKUP(M5496,spp!A:D,4,FALSE)</f>
        <v>2</v>
      </c>
      <c r="AL5496">
        <f t="shared" si="585"/>
        <v>59.766249999999999</v>
      </c>
      <c r="AM5496">
        <f t="shared" si="586"/>
        <v>1.4941562500000001</v>
      </c>
      <c r="AN5496">
        <f t="shared" si="587"/>
        <v>14.9415625</v>
      </c>
      <c r="AO5496">
        <f t="shared" si="588"/>
        <v>1.49415625E-2</v>
      </c>
      <c r="AP5496">
        <f t="shared" si="589"/>
        <v>1</v>
      </c>
      <c r="AQ5496">
        <f>VLOOKUP(M5496,spp!A:H,8,FALSE)</f>
        <v>2.97</v>
      </c>
      <c r="AR5496" t="str">
        <f>VLOOKUP(M5496,spp!A:K,10,FALSE)</f>
        <v>Herbívoro</v>
      </c>
      <c r="AS5496" t="str">
        <f>VLOOKUP(M5496,spp!A:L,12,FALSE)</f>
        <v>LC</v>
      </c>
    </row>
    <row r="5497" spans="1:45" x14ac:dyDescent="0.3">
      <c r="A5497">
        <v>43</v>
      </c>
      <c r="B5497" s="2" t="s">
        <v>1176</v>
      </c>
      <c r="C5497" s="2" t="s">
        <v>1177</v>
      </c>
      <c r="D5497" s="2" t="s">
        <v>1380</v>
      </c>
      <c r="E5497" s="2" t="s">
        <v>1440</v>
      </c>
      <c r="F5497">
        <v>3</v>
      </c>
      <c r="G5497" s="1">
        <v>41696</v>
      </c>
      <c r="H5497" s="61">
        <v>2014</v>
      </c>
      <c r="I5497" s="5" t="s">
        <v>1433</v>
      </c>
      <c r="J5497" s="1">
        <v>41765</v>
      </c>
      <c r="K5497" s="66">
        <v>5</v>
      </c>
      <c r="L5497" t="str">
        <f t="shared" si="584"/>
        <v>Somero</v>
      </c>
      <c r="M5497" t="s">
        <v>1056</v>
      </c>
      <c r="N5497" t="str">
        <f>VLOOKUP(M5497,[2]spp!A:B,2,FALSE)</f>
        <v>Canthigaster punctatissima</v>
      </c>
      <c r="O5497">
        <f t="shared" si="583"/>
        <v>4</v>
      </c>
      <c r="P5497">
        <v>4</v>
      </c>
      <c r="AJ5497">
        <f>VLOOKUP(M5497,spp!A:C,3,FALSE)</f>
        <v>1</v>
      </c>
      <c r="AK5497">
        <f>VLOOKUP(M5497,spp!A:D,4,FALSE)</f>
        <v>2</v>
      </c>
      <c r="AL5497">
        <f t="shared" si="585"/>
        <v>25</v>
      </c>
      <c r="AM5497">
        <f t="shared" si="586"/>
        <v>0.625</v>
      </c>
      <c r="AN5497">
        <f t="shared" si="587"/>
        <v>6.25</v>
      </c>
      <c r="AO5497">
        <f t="shared" si="588"/>
        <v>6.2500000000000003E-3</v>
      </c>
      <c r="AP5497">
        <f t="shared" si="589"/>
        <v>0.08</v>
      </c>
      <c r="AQ5497">
        <f>VLOOKUP(M5497,spp!A:H,8,FALSE)</f>
        <v>3</v>
      </c>
      <c r="AR5497" t="str">
        <f>VLOOKUP(M5497,spp!A:K,10,FALSE)</f>
        <v>Depredador</v>
      </c>
      <c r="AS5497" t="str">
        <f>VLOOKUP(M5497,spp!A:L,12,FALSE)</f>
        <v>LC</v>
      </c>
    </row>
    <row r="5498" spans="1:45" x14ac:dyDescent="0.3">
      <c r="A5498">
        <v>43</v>
      </c>
      <c r="B5498" s="2" t="s">
        <v>1176</v>
      </c>
      <c r="C5498" s="2" t="s">
        <v>1177</v>
      </c>
      <c r="D5498" s="2" t="s">
        <v>1380</v>
      </c>
      <c r="E5498" s="2" t="s">
        <v>1440</v>
      </c>
      <c r="F5498">
        <v>3</v>
      </c>
      <c r="G5498" s="1">
        <v>41696</v>
      </c>
      <c r="H5498" s="61">
        <v>2014</v>
      </c>
      <c r="I5498" s="5" t="s">
        <v>1433</v>
      </c>
      <c r="J5498" s="1">
        <v>41765</v>
      </c>
      <c r="K5498" s="66">
        <v>5</v>
      </c>
      <c r="L5498" t="str">
        <f t="shared" si="584"/>
        <v>Somero</v>
      </c>
      <c r="M5498" t="s">
        <v>1062</v>
      </c>
      <c r="N5498" t="str">
        <f>VLOOKUP(M5498,[2]spp!A:B,2,FALSE)</f>
        <v>Paranthias colonus</v>
      </c>
      <c r="O5498">
        <f t="shared" si="583"/>
        <v>40</v>
      </c>
      <c r="R5498">
        <v>10</v>
      </c>
      <c r="S5498">
        <v>30</v>
      </c>
      <c r="AJ5498">
        <f>VLOOKUP(M5498,spp!A:C,3,FALSE)</f>
        <v>1.485E-2</v>
      </c>
      <c r="AK5498">
        <f>VLOOKUP(M5498,spp!A:D,4,FALSE)</f>
        <v>2</v>
      </c>
      <c r="AL5498">
        <f t="shared" si="585"/>
        <v>159.63749999999999</v>
      </c>
      <c r="AM5498">
        <f t="shared" si="586"/>
        <v>3.9909374999999998</v>
      </c>
      <c r="AN5498">
        <f t="shared" si="587"/>
        <v>39.909374999999997</v>
      </c>
      <c r="AO5498">
        <f t="shared" si="588"/>
        <v>3.9909374999999997E-2</v>
      </c>
      <c r="AP5498">
        <f t="shared" si="589"/>
        <v>0.8</v>
      </c>
      <c r="AQ5498">
        <f>VLOOKUP(M5498,spp!A:H,8,FALSE)</f>
        <v>3.8</v>
      </c>
      <c r="AR5498" t="str">
        <f>VLOOKUP(M5498,spp!A:K,10,FALSE)</f>
        <v>Planctívoro</v>
      </c>
      <c r="AS5498" t="str">
        <f>VLOOKUP(M5498,spp!A:L,12,FALSE)</f>
        <v>LC</v>
      </c>
    </row>
    <row r="5499" spans="1:45" x14ac:dyDescent="0.3">
      <c r="A5499">
        <v>43</v>
      </c>
      <c r="B5499" s="2" t="s">
        <v>1176</v>
      </c>
      <c r="C5499" s="2" t="s">
        <v>1177</v>
      </c>
      <c r="D5499" s="2" t="s">
        <v>1380</v>
      </c>
      <c r="E5499" s="2" t="s">
        <v>1440</v>
      </c>
      <c r="F5499">
        <v>3</v>
      </c>
      <c r="G5499" s="1">
        <v>41696</v>
      </c>
      <c r="H5499" s="61">
        <v>2014</v>
      </c>
      <c r="I5499" s="5" t="s">
        <v>1433</v>
      </c>
      <c r="J5499" s="1">
        <v>41765</v>
      </c>
      <c r="K5499" s="66">
        <v>5</v>
      </c>
      <c r="L5499" t="str">
        <f t="shared" si="584"/>
        <v>Somero</v>
      </c>
      <c r="M5499" t="s">
        <v>1021</v>
      </c>
      <c r="N5499" t="str">
        <f>VLOOKUP(M5499,[2]spp!A:B,2,FALSE)</f>
        <v>Johnrandallia nigrirostris</v>
      </c>
      <c r="O5499">
        <f t="shared" si="583"/>
        <v>3</v>
      </c>
      <c r="Q5499">
        <v>3</v>
      </c>
      <c r="AJ5499">
        <f>VLOOKUP(M5499,spp!A:C,3,FALSE)</f>
        <v>2</v>
      </c>
      <c r="AK5499">
        <f>VLOOKUP(M5499,spp!A:D,4,FALSE)</f>
        <v>3</v>
      </c>
      <c r="AL5499">
        <f t="shared" si="585"/>
        <v>2531.25</v>
      </c>
      <c r="AM5499">
        <f t="shared" si="586"/>
        <v>63.28125</v>
      </c>
      <c r="AN5499">
        <f t="shared" si="587"/>
        <v>632.8125</v>
      </c>
      <c r="AO5499">
        <f t="shared" si="588"/>
        <v>0.6328125</v>
      </c>
      <c r="AP5499">
        <f t="shared" si="589"/>
        <v>0.06</v>
      </c>
      <c r="AQ5499">
        <f>VLOOKUP(M5499,spp!A:H,8,FALSE)</f>
        <v>3</v>
      </c>
      <c r="AR5499" t="str">
        <f>VLOOKUP(M5499,spp!A:K,10,FALSE)</f>
        <v>Depredador</v>
      </c>
      <c r="AS5499" t="str">
        <f>VLOOKUP(M5499,spp!A:L,12,FALSE)</f>
        <v>LC</v>
      </c>
    </row>
    <row r="5500" spans="1:45" x14ac:dyDescent="0.3">
      <c r="A5500">
        <v>43</v>
      </c>
      <c r="B5500" s="2" t="s">
        <v>1176</v>
      </c>
      <c r="C5500" s="2" t="s">
        <v>1177</v>
      </c>
      <c r="D5500" s="2" t="s">
        <v>1380</v>
      </c>
      <c r="E5500" s="2" t="s">
        <v>1440</v>
      </c>
      <c r="F5500">
        <v>3</v>
      </c>
      <c r="G5500" s="1">
        <v>41696</v>
      </c>
      <c r="H5500" s="61">
        <v>2014</v>
      </c>
      <c r="I5500" s="5" t="s">
        <v>1433</v>
      </c>
      <c r="J5500" s="1">
        <v>41765</v>
      </c>
      <c r="K5500" s="66">
        <v>5</v>
      </c>
      <c r="L5500" t="str">
        <f t="shared" si="584"/>
        <v>Somero</v>
      </c>
      <c r="M5500" t="s">
        <v>1034</v>
      </c>
      <c r="N5500" t="str">
        <f>VLOOKUP(M5500,[2]spp!A:B,2,FALSE)</f>
        <v>Acanthurus nigricans</v>
      </c>
      <c r="O5500">
        <f t="shared" si="583"/>
        <v>5</v>
      </c>
      <c r="T5500">
        <v>5</v>
      </c>
      <c r="AJ5500">
        <f>VLOOKUP(M5500,spp!A:C,3,FALSE)</f>
        <v>6</v>
      </c>
      <c r="AK5500">
        <f>VLOOKUP(M5500,spp!A:D,4,FALSE)</f>
        <v>2.669</v>
      </c>
      <c r="AL5500">
        <f t="shared" si="585"/>
        <v>161518.82175606157</v>
      </c>
      <c r="AM5500">
        <f t="shared" si="586"/>
        <v>4037.9705439015393</v>
      </c>
      <c r="AN5500">
        <f t="shared" si="587"/>
        <v>40379.705439015393</v>
      </c>
      <c r="AO5500">
        <f t="shared" si="588"/>
        <v>40.379705439015396</v>
      </c>
      <c r="AP5500">
        <f t="shared" si="589"/>
        <v>0.1</v>
      </c>
      <c r="AQ5500">
        <f>VLOOKUP(M5500,spp!A:H,8,FALSE)</f>
        <v>2</v>
      </c>
      <c r="AR5500" t="str">
        <f>VLOOKUP(M5500,spp!A:K,10,FALSE)</f>
        <v>Herbívoro</v>
      </c>
      <c r="AS5500" t="str">
        <f>VLOOKUP(M5500,spp!A:L,12,FALSE)</f>
        <v>LC</v>
      </c>
    </row>
    <row r="5501" spans="1:45" x14ac:dyDescent="0.3">
      <c r="A5501">
        <v>43</v>
      </c>
      <c r="B5501" s="2" t="s">
        <v>1176</v>
      </c>
      <c r="C5501" s="2" t="s">
        <v>1177</v>
      </c>
      <c r="D5501" s="2" t="s">
        <v>1380</v>
      </c>
      <c r="E5501" s="2" t="s">
        <v>1440</v>
      </c>
      <c r="F5501">
        <v>3</v>
      </c>
      <c r="G5501" s="1">
        <v>41696</v>
      </c>
      <c r="H5501" s="61">
        <v>2014</v>
      </c>
      <c r="I5501" s="5" t="s">
        <v>1433</v>
      </c>
      <c r="J5501" s="1">
        <v>41765</v>
      </c>
      <c r="K5501" s="66">
        <v>5</v>
      </c>
      <c r="L5501" t="str">
        <f t="shared" si="584"/>
        <v>Somero</v>
      </c>
      <c r="M5501" t="s">
        <v>1078</v>
      </c>
      <c r="N5501" t="str">
        <f>VLOOKUP(M5501,[2]spp!A:B,2,FALSE)</f>
        <v>Lutjanus viridis</v>
      </c>
      <c r="O5501">
        <f t="shared" si="583"/>
        <v>3</v>
      </c>
      <c r="T5501">
        <v>3</v>
      </c>
      <c r="AJ5501">
        <f>VLOOKUP(M5501,spp!A:C,3,FALSE)</f>
        <v>1.67E-2</v>
      </c>
      <c r="AK5501">
        <f>VLOOKUP(M5501,spp!A:D,4,FALSE)</f>
        <v>2</v>
      </c>
      <c r="AL5501">
        <f t="shared" si="585"/>
        <v>31.3125</v>
      </c>
      <c r="AM5501">
        <f t="shared" si="586"/>
        <v>0.78281250000000002</v>
      </c>
      <c r="AN5501">
        <f t="shared" si="587"/>
        <v>7.828125</v>
      </c>
      <c r="AO5501">
        <f t="shared" si="588"/>
        <v>7.828125E-3</v>
      </c>
      <c r="AP5501">
        <f t="shared" si="589"/>
        <v>0.06</v>
      </c>
      <c r="AQ5501">
        <f>VLOOKUP(M5501,spp!A:H,8,FALSE)</f>
        <v>4.2</v>
      </c>
      <c r="AR5501" t="str">
        <f>VLOOKUP(M5501,spp!A:K,10,FALSE)</f>
        <v>Depredador Tope</v>
      </c>
      <c r="AS5501" t="str">
        <f>VLOOKUP(M5501,spp!A:L,12,FALSE)</f>
        <v>LC</v>
      </c>
    </row>
    <row r="5502" spans="1:45" x14ac:dyDescent="0.3">
      <c r="A5502">
        <v>43</v>
      </c>
      <c r="B5502" s="2" t="s">
        <v>1176</v>
      </c>
      <c r="C5502" s="2" t="s">
        <v>1177</v>
      </c>
      <c r="D5502" s="2" t="s">
        <v>1380</v>
      </c>
      <c r="E5502" s="2" t="s">
        <v>1440</v>
      </c>
      <c r="F5502">
        <v>3</v>
      </c>
      <c r="G5502" s="1">
        <v>41696</v>
      </c>
      <c r="H5502" s="61">
        <v>2014</v>
      </c>
      <c r="I5502" s="5" t="s">
        <v>1433</v>
      </c>
      <c r="J5502" s="1">
        <v>41765</v>
      </c>
      <c r="K5502" s="66">
        <v>5</v>
      </c>
      <c r="L5502" t="str">
        <f t="shared" si="584"/>
        <v>Somero</v>
      </c>
      <c r="M5502" t="s">
        <v>1040</v>
      </c>
      <c r="N5502" t="str">
        <f>VLOOKUP(M5502,[2]spp!A:B,2,FALSE)</f>
        <v>Sufflamen verres</v>
      </c>
      <c r="O5502">
        <f t="shared" si="583"/>
        <v>2</v>
      </c>
      <c r="T5502">
        <v>2</v>
      </c>
      <c r="AJ5502">
        <f>VLOOKUP(M5502,spp!A:C,3,FALSE)</f>
        <v>2</v>
      </c>
      <c r="AK5502">
        <f>VLOOKUP(M5502,spp!A:D,4,FALSE)</f>
        <v>3</v>
      </c>
      <c r="AL5502">
        <f t="shared" si="585"/>
        <v>62500</v>
      </c>
      <c r="AM5502">
        <f t="shared" si="586"/>
        <v>1562.5</v>
      </c>
      <c r="AN5502">
        <f t="shared" si="587"/>
        <v>15625</v>
      </c>
      <c r="AO5502">
        <f t="shared" si="588"/>
        <v>15.625</v>
      </c>
      <c r="AP5502">
        <f t="shared" si="589"/>
        <v>0.04</v>
      </c>
      <c r="AQ5502">
        <f>VLOOKUP(M5502,spp!A:H,8,FALSE)</f>
        <v>3.3</v>
      </c>
      <c r="AR5502" t="str">
        <f>VLOOKUP(M5502,spp!A:K,10,FALSE)</f>
        <v>Depredador</v>
      </c>
      <c r="AS5502" t="str">
        <f>VLOOKUP(M5502,spp!A:L,12,FALSE)</f>
        <v>LC</v>
      </c>
    </row>
    <row r="5503" spans="1:45" x14ac:dyDescent="0.3">
      <c r="A5503">
        <v>43</v>
      </c>
      <c r="B5503" s="2" t="s">
        <v>1176</v>
      </c>
      <c r="C5503" s="2" t="s">
        <v>1177</v>
      </c>
      <c r="D5503" s="2" t="s">
        <v>1380</v>
      </c>
      <c r="E5503" s="2" t="s">
        <v>1440</v>
      </c>
      <c r="F5503">
        <v>3</v>
      </c>
      <c r="G5503" s="1">
        <v>41696</v>
      </c>
      <c r="H5503" s="61">
        <v>2014</v>
      </c>
      <c r="I5503" s="5" t="s">
        <v>1433</v>
      </c>
      <c r="J5503" s="1">
        <v>41765</v>
      </c>
      <c r="K5503" s="66">
        <v>5</v>
      </c>
      <c r="L5503" t="str">
        <f t="shared" si="584"/>
        <v>Somero</v>
      </c>
      <c r="M5503" t="s">
        <v>1076</v>
      </c>
      <c r="N5503" t="str">
        <f>VLOOKUP(M5503,[2]spp!A:B,2,FALSE)</f>
        <v>Acanthurus triostegus</v>
      </c>
      <c r="O5503">
        <f t="shared" si="583"/>
        <v>55</v>
      </c>
      <c r="S5503">
        <v>55</v>
      </c>
      <c r="AJ5503">
        <f>VLOOKUP(M5503,spp!A:C,3,FALSE)</f>
        <v>8</v>
      </c>
      <c r="AK5503">
        <f>VLOOKUP(M5503,spp!A:D,4,FALSE)</f>
        <v>2.57</v>
      </c>
      <c r="AL5503">
        <f t="shared" si="585"/>
        <v>688748.17581482907</v>
      </c>
      <c r="AM5503">
        <f t="shared" si="586"/>
        <v>17218.704395370725</v>
      </c>
      <c r="AN5503">
        <f t="shared" si="587"/>
        <v>172187.04395370727</v>
      </c>
      <c r="AO5503">
        <f t="shared" si="588"/>
        <v>172.18704395370727</v>
      </c>
      <c r="AP5503">
        <f t="shared" si="589"/>
        <v>1.1000000000000001</v>
      </c>
      <c r="AQ5503">
        <f>VLOOKUP(M5503,spp!A:H,8,FALSE)</f>
        <v>2.8</v>
      </c>
      <c r="AR5503" t="str">
        <f>VLOOKUP(M5503,spp!A:K,10,FALSE)</f>
        <v>Herbívoro</v>
      </c>
      <c r="AS5503" t="str">
        <f>VLOOKUP(M5503,spp!A:L,12,FALSE)</f>
        <v>LC</v>
      </c>
    </row>
    <row r="5504" spans="1:45" x14ac:dyDescent="0.3">
      <c r="A5504">
        <v>43</v>
      </c>
      <c r="B5504" s="2" t="s">
        <v>1176</v>
      </c>
      <c r="C5504" s="2" t="s">
        <v>1177</v>
      </c>
      <c r="D5504" s="2" t="s">
        <v>1380</v>
      </c>
      <c r="E5504" s="2" t="s">
        <v>1440</v>
      </c>
      <c r="F5504">
        <v>3</v>
      </c>
      <c r="G5504" s="1">
        <v>41696</v>
      </c>
      <c r="H5504" s="61">
        <v>2014</v>
      </c>
      <c r="I5504" s="5" t="s">
        <v>1433</v>
      </c>
      <c r="J5504" s="1">
        <v>41765</v>
      </c>
      <c r="K5504" s="66">
        <v>5</v>
      </c>
      <c r="L5504" t="str">
        <f t="shared" si="584"/>
        <v>Somero</v>
      </c>
      <c r="M5504" t="s">
        <v>1046</v>
      </c>
      <c r="N5504" t="str">
        <f>VLOOKUP(M5504,[2]spp!A:B,2,FALSE)</f>
        <v>Arothron meleagris</v>
      </c>
      <c r="O5504">
        <f t="shared" si="583"/>
        <v>4</v>
      </c>
      <c r="S5504">
        <v>4</v>
      </c>
      <c r="AJ5504">
        <f>VLOOKUP(M5504,spp!A:C,3,FALSE)</f>
        <v>3</v>
      </c>
      <c r="AK5504">
        <f>VLOOKUP(M5504,spp!A:D,4,FALSE)</f>
        <v>2</v>
      </c>
      <c r="AL5504">
        <f t="shared" si="585"/>
        <v>3675</v>
      </c>
      <c r="AM5504">
        <f t="shared" si="586"/>
        <v>91.875</v>
      </c>
      <c r="AN5504">
        <f t="shared" si="587"/>
        <v>918.75</v>
      </c>
      <c r="AO5504">
        <f t="shared" si="588"/>
        <v>0.91874999999999996</v>
      </c>
      <c r="AP5504">
        <f t="shared" si="589"/>
        <v>0.08</v>
      </c>
      <c r="AQ5504">
        <f>VLOOKUP(M5504,spp!A:H,8,FALSE)</f>
        <v>3.4</v>
      </c>
      <c r="AR5504" t="str">
        <f>VLOOKUP(M5504,spp!A:K,10,FALSE)</f>
        <v>Depredador</v>
      </c>
      <c r="AS5504" t="str">
        <f>VLOOKUP(M5504,spp!A:L,12,FALSE)</f>
        <v>NE</v>
      </c>
    </row>
    <row r="5505" spans="1:45" x14ac:dyDescent="0.3">
      <c r="A5505">
        <v>43</v>
      </c>
      <c r="B5505" s="2" t="s">
        <v>1176</v>
      </c>
      <c r="C5505" s="2" t="s">
        <v>1177</v>
      </c>
      <c r="D5505" s="2" t="s">
        <v>1380</v>
      </c>
      <c r="E5505" s="2" t="s">
        <v>1440</v>
      </c>
      <c r="F5505">
        <v>3</v>
      </c>
      <c r="G5505" s="1">
        <v>41696</v>
      </c>
      <c r="H5505" s="61">
        <v>2014</v>
      </c>
      <c r="I5505" s="5" t="s">
        <v>1433</v>
      </c>
      <c r="J5505" s="1">
        <v>41765</v>
      </c>
      <c r="K5505" s="66">
        <v>5</v>
      </c>
      <c r="L5505" t="str">
        <f t="shared" si="584"/>
        <v>Somero</v>
      </c>
      <c r="M5505" t="s">
        <v>1047</v>
      </c>
      <c r="N5505" t="str">
        <f>VLOOKUP(M5505,[2]spp!A:B,2,FALSE)</f>
        <v>Scarus rubroviolaceus</v>
      </c>
      <c r="O5505">
        <f t="shared" si="583"/>
        <v>2</v>
      </c>
      <c r="U5505">
        <v>2</v>
      </c>
      <c r="AJ5505">
        <f>VLOOKUP(M5505,spp!A:C,3,FALSE)</f>
        <v>1</v>
      </c>
      <c r="AK5505">
        <f>VLOOKUP(M5505,spp!A:D,4,FALSE)</f>
        <v>3.109</v>
      </c>
      <c r="AL5505">
        <f t="shared" si="585"/>
        <v>126339.03214806969</v>
      </c>
      <c r="AM5505">
        <f t="shared" si="586"/>
        <v>3158.4758037017423</v>
      </c>
      <c r="AN5505">
        <f t="shared" si="587"/>
        <v>31584.758037017422</v>
      </c>
      <c r="AO5505">
        <f t="shared" si="588"/>
        <v>31.584758037017423</v>
      </c>
      <c r="AP5505">
        <f t="shared" si="589"/>
        <v>0.04</v>
      </c>
      <c r="AQ5505">
        <f>VLOOKUP(M5505,spp!A:H,8,FALSE)</f>
        <v>2</v>
      </c>
      <c r="AR5505" t="str">
        <f>VLOOKUP(M5505,spp!A:K,10,FALSE)</f>
        <v>Herbívoro</v>
      </c>
      <c r="AS5505" t="str">
        <f>VLOOKUP(M5505,spp!A:L,12,FALSE)</f>
        <v>LC</v>
      </c>
    </row>
    <row r="5506" spans="1:45" x14ac:dyDescent="0.3">
      <c r="A5506">
        <v>43</v>
      </c>
      <c r="B5506" s="2" t="s">
        <v>1176</v>
      </c>
      <c r="C5506" s="2" t="s">
        <v>1177</v>
      </c>
      <c r="D5506" s="2" t="s">
        <v>1380</v>
      </c>
      <c r="E5506" s="2" t="s">
        <v>1440</v>
      </c>
      <c r="F5506">
        <v>3</v>
      </c>
      <c r="G5506" s="1">
        <v>41696</v>
      </c>
      <c r="H5506" s="61">
        <v>2014</v>
      </c>
      <c r="I5506" s="5" t="s">
        <v>1433</v>
      </c>
      <c r="J5506" s="1">
        <v>41765</v>
      </c>
      <c r="K5506" s="66">
        <v>5</v>
      </c>
      <c r="L5506" t="str">
        <f t="shared" si="584"/>
        <v>Somero</v>
      </c>
      <c r="M5506" t="s">
        <v>1198</v>
      </c>
      <c r="N5506" t="str">
        <f>VLOOKUP(M5506,[2]spp!A:B,2,FALSE)</f>
        <v>Dermatolepis dermatolepis</v>
      </c>
      <c r="O5506">
        <f t="shared" si="583"/>
        <v>1</v>
      </c>
      <c r="T5506">
        <v>1</v>
      </c>
      <c r="AJ5506">
        <f>VLOOKUP(M5506,spp!A:C,3,FALSE)</f>
        <v>1</v>
      </c>
      <c r="AK5506">
        <f>VLOOKUP(M5506,spp!A:D,4,FALSE)</f>
        <v>3</v>
      </c>
      <c r="AL5506">
        <f t="shared" si="585"/>
        <v>15625</v>
      </c>
      <c r="AM5506">
        <f t="shared" si="586"/>
        <v>390.625</v>
      </c>
      <c r="AN5506">
        <f t="shared" si="587"/>
        <v>3906.25</v>
      </c>
      <c r="AO5506">
        <f t="shared" si="588"/>
        <v>3.90625</v>
      </c>
      <c r="AP5506">
        <f t="shared" si="589"/>
        <v>0.02</v>
      </c>
      <c r="AQ5506">
        <f>VLOOKUP(M5506,spp!A:H,8,FALSE)</f>
        <v>4.5</v>
      </c>
      <c r="AR5506" t="str">
        <f>VLOOKUP(M5506,spp!A:K,10,FALSE)</f>
        <v>Depredador Tope</v>
      </c>
      <c r="AS5506" t="str">
        <f>VLOOKUP(M5506,spp!A:L,12,FALSE)</f>
        <v>LC</v>
      </c>
    </row>
    <row r="5507" spans="1:45" x14ac:dyDescent="0.3">
      <c r="A5507">
        <v>43</v>
      </c>
      <c r="B5507" s="2" t="s">
        <v>1176</v>
      </c>
      <c r="C5507" s="2" t="s">
        <v>1177</v>
      </c>
      <c r="D5507" s="2" t="s">
        <v>1380</v>
      </c>
      <c r="E5507" s="2" t="s">
        <v>1440</v>
      </c>
      <c r="F5507">
        <v>3</v>
      </c>
      <c r="G5507" s="1">
        <v>41696</v>
      </c>
      <c r="H5507" s="61">
        <v>2014</v>
      </c>
      <c r="I5507" s="5" t="s">
        <v>1433</v>
      </c>
      <c r="J5507" s="1">
        <v>41765</v>
      </c>
      <c r="K5507" s="66">
        <v>5</v>
      </c>
      <c r="L5507" t="str">
        <f t="shared" si="584"/>
        <v>Somero</v>
      </c>
      <c r="M5507" t="s">
        <v>1195</v>
      </c>
      <c r="N5507" t="str">
        <f>VLOOKUP(M5507,[2]spp!A:B,2,FALSE)</f>
        <v>Melichthys niger</v>
      </c>
      <c r="O5507">
        <f t="shared" si="583"/>
        <v>20</v>
      </c>
      <c r="T5507">
        <v>20</v>
      </c>
      <c r="AJ5507">
        <f>VLOOKUP(M5507,spp!A:C,3,FALSE)</f>
        <v>5</v>
      </c>
      <c r="AK5507">
        <f>VLOOKUP(M5507,spp!A:D,4,FALSE)</f>
        <v>3</v>
      </c>
      <c r="AL5507">
        <f t="shared" si="585"/>
        <v>1562500</v>
      </c>
      <c r="AM5507">
        <f t="shared" si="586"/>
        <v>39062.5</v>
      </c>
      <c r="AN5507">
        <f t="shared" si="587"/>
        <v>390625</v>
      </c>
      <c r="AO5507">
        <f t="shared" si="588"/>
        <v>390.625</v>
      </c>
      <c r="AP5507">
        <f t="shared" si="589"/>
        <v>0.4</v>
      </c>
      <c r="AQ5507">
        <f>VLOOKUP(M5507,spp!A:H,8,FALSE)</f>
        <v>2.4</v>
      </c>
      <c r="AR5507" t="str">
        <f>VLOOKUP(M5507,spp!A:K,10,FALSE)</f>
        <v>Herbívoro</v>
      </c>
      <c r="AS5507" t="str">
        <f>VLOOKUP(M5507,spp!A:L,12,FALSE)</f>
        <v>NE</v>
      </c>
    </row>
    <row r="5508" spans="1:45" x14ac:dyDescent="0.3">
      <c r="A5508">
        <v>43</v>
      </c>
      <c r="B5508" s="2" t="s">
        <v>1176</v>
      </c>
      <c r="C5508" s="2" t="s">
        <v>1177</v>
      </c>
      <c r="D5508" s="2" t="s">
        <v>1380</v>
      </c>
      <c r="E5508" s="2" t="s">
        <v>1440</v>
      </c>
      <c r="F5508">
        <v>3</v>
      </c>
      <c r="G5508" s="1">
        <v>41696</v>
      </c>
      <c r="H5508" s="61">
        <v>2014</v>
      </c>
      <c r="I5508" s="5" t="s">
        <v>1433</v>
      </c>
      <c r="J5508" s="1">
        <v>41765</v>
      </c>
      <c r="K5508" s="66">
        <v>5</v>
      </c>
      <c r="L5508" t="str">
        <f t="shared" si="584"/>
        <v>Somero</v>
      </c>
      <c r="M5508" t="s">
        <v>1078</v>
      </c>
      <c r="N5508" t="str">
        <f>VLOOKUP(M5508,[2]spp!A:B,2,FALSE)</f>
        <v>Lutjanus viridis</v>
      </c>
      <c r="O5508">
        <f t="shared" si="583"/>
        <v>5</v>
      </c>
      <c r="T5508">
        <v>5</v>
      </c>
      <c r="AJ5508">
        <f>VLOOKUP(M5508,spp!A:C,3,FALSE)</f>
        <v>1.67E-2</v>
      </c>
      <c r="AK5508">
        <f>VLOOKUP(M5508,spp!A:D,4,FALSE)</f>
        <v>2</v>
      </c>
      <c r="AL5508">
        <f t="shared" si="585"/>
        <v>52.1875</v>
      </c>
      <c r="AM5508">
        <f t="shared" si="586"/>
        <v>1.3046875</v>
      </c>
      <c r="AN5508">
        <f t="shared" si="587"/>
        <v>13.046875</v>
      </c>
      <c r="AO5508">
        <f t="shared" si="588"/>
        <v>1.3046874999999999E-2</v>
      </c>
      <c r="AP5508">
        <f t="shared" si="589"/>
        <v>0.1</v>
      </c>
      <c r="AQ5508">
        <f>VLOOKUP(M5508,spp!A:H,8,FALSE)</f>
        <v>4.2</v>
      </c>
      <c r="AR5508" t="str">
        <f>VLOOKUP(M5508,spp!A:K,10,FALSE)</f>
        <v>Depredador Tope</v>
      </c>
      <c r="AS5508" t="str">
        <f>VLOOKUP(M5508,spp!A:L,12,FALSE)</f>
        <v>LC</v>
      </c>
    </row>
    <row r="5509" spans="1:45" x14ac:dyDescent="0.3">
      <c r="A5509">
        <v>43</v>
      </c>
      <c r="B5509" s="2" t="s">
        <v>1176</v>
      </c>
      <c r="C5509" s="2" t="s">
        <v>1177</v>
      </c>
      <c r="D5509" s="2" t="s">
        <v>1380</v>
      </c>
      <c r="E5509" s="2" t="s">
        <v>1440</v>
      </c>
      <c r="F5509">
        <v>3</v>
      </c>
      <c r="G5509" s="1">
        <v>41696</v>
      </c>
      <c r="H5509" s="61">
        <v>2014</v>
      </c>
      <c r="I5509" s="5" t="s">
        <v>1433</v>
      </c>
      <c r="J5509" s="1">
        <v>41765</v>
      </c>
      <c r="K5509" s="66">
        <v>5</v>
      </c>
      <c r="L5509" t="str">
        <f t="shared" si="584"/>
        <v>Somero</v>
      </c>
      <c r="M5509" t="s">
        <v>1022</v>
      </c>
      <c r="N5509" t="str">
        <f>VLOOKUP(M5509,[2]spp!A:B,2,FALSE)</f>
        <v>Epinephelus labriformis</v>
      </c>
      <c r="O5509">
        <f t="shared" si="583"/>
        <v>1</v>
      </c>
      <c r="T5509">
        <v>1</v>
      </c>
      <c r="AJ5509">
        <f>VLOOKUP(M5509,spp!A:C,3,FALSE)</f>
        <v>3</v>
      </c>
      <c r="AK5509">
        <f>VLOOKUP(M5509,spp!A:D,4,FALSE)</f>
        <v>2.9</v>
      </c>
      <c r="AL5509">
        <f t="shared" si="585"/>
        <v>33974.046734891948</v>
      </c>
      <c r="AM5509">
        <f t="shared" si="586"/>
        <v>849.35116837229873</v>
      </c>
      <c r="AN5509">
        <f t="shared" si="587"/>
        <v>8493.5116837229871</v>
      </c>
      <c r="AO5509">
        <f t="shared" si="588"/>
        <v>8.4935116837229874</v>
      </c>
      <c r="AP5509">
        <f t="shared" si="589"/>
        <v>0.02</v>
      </c>
      <c r="AQ5509">
        <f>VLOOKUP(M5509,spp!A:H,8,FALSE)</f>
        <v>4</v>
      </c>
      <c r="AR5509" t="str">
        <f>VLOOKUP(M5509,spp!A:K,10,FALSE)</f>
        <v>Depredador Tope</v>
      </c>
      <c r="AS5509" t="str">
        <f>VLOOKUP(M5509,spp!A:L,12,FALSE)</f>
        <v>LC</v>
      </c>
    </row>
    <row r="5510" spans="1:45" x14ac:dyDescent="0.3">
      <c r="A5510">
        <v>43</v>
      </c>
      <c r="B5510" s="2" t="s">
        <v>1176</v>
      </c>
      <c r="C5510" s="2" t="s">
        <v>1177</v>
      </c>
      <c r="D5510" s="2" t="s">
        <v>1380</v>
      </c>
      <c r="E5510" s="2" t="s">
        <v>1440</v>
      </c>
      <c r="F5510">
        <v>3</v>
      </c>
      <c r="G5510" s="1">
        <v>41696</v>
      </c>
      <c r="H5510" s="61">
        <v>2014</v>
      </c>
      <c r="I5510" s="5" t="s">
        <v>1433</v>
      </c>
      <c r="J5510" s="1">
        <v>41765</v>
      </c>
      <c r="K5510" s="66">
        <v>5</v>
      </c>
      <c r="L5510" t="str">
        <f t="shared" si="584"/>
        <v>Somero</v>
      </c>
      <c r="M5510" t="s">
        <v>1209</v>
      </c>
      <c r="N5510" t="str">
        <f>VLOOKUP(M5510,[2]spp!A:B,2,FALSE)</f>
        <v>Heteropriacanthus cruentatus</v>
      </c>
      <c r="O5510">
        <f t="shared" si="583"/>
        <v>1</v>
      </c>
      <c r="S5510">
        <v>1</v>
      </c>
      <c r="AJ5510">
        <f>VLOOKUP(M5510,spp!A:C,3,FALSE)</f>
        <v>1.52E-2</v>
      </c>
      <c r="AK5510">
        <f>VLOOKUP(M5510,spp!A:D,4,FALSE)</f>
        <v>3</v>
      </c>
      <c r="AL5510">
        <f t="shared" si="585"/>
        <v>81.462500000000006</v>
      </c>
      <c r="AM5510">
        <f t="shared" si="586"/>
        <v>2.0365625000000001</v>
      </c>
      <c r="AN5510">
        <f t="shared" si="587"/>
        <v>20.365625000000001</v>
      </c>
      <c r="AO5510">
        <f t="shared" si="588"/>
        <v>2.0365625000000002E-2</v>
      </c>
      <c r="AP5510">
        <f t="shared" si="589"/>
        <v>0.02</v>
      </c>
      <c r="AQ5510">
        <f>VLOOKUP(M5510,spp!A:H,8,FALSE)</f>
        <v>3.8</v>
      </c>
      <c r="AR5510" t="str">
        <f>VLOOKUP(M5510,spp!A:K,10,FALSE)</f>
        <v>Depredador</v>
      </c>
      <c r="AS5510" t="str">
        <f>VLOOKUP(M5510,spp!A:L,12,FALSE)</f>
        <v>NE</v>
      </c>
    </row>
    <row r="5511" spans="1:45" x14ac:dyDescent="0.3">
      <c r="A5511">
        <v>43</v>
      </c>
      <c r="B5511" s="2" t="s">
        <v>1176</v>
      </c>
      <c r="C5511" s="2" t="s">
        <v>1177</v>
      </c>
      <c r="D5511" s="2" t="s">
        <v>1380</v>
      </c>
      <c r="E5511" s="2" t="s">
        <v>1440</v>
      </c>
      <c r="F5511">
        <v>4</v>
      </c>
      <c r="G5511" s="1">
        <v>41696</v>
      </c>
      <c r="H5511" s="61">
        <v>2014</v>
      </c>
      <c r="I5511" s="5" t="s">
        <v>1433</v>
      </c>
      <c r="J5511" s="1">
        <v>41765</v>
      </c>
      <c r="K5511" s="66">
        <v>5</v>
      </c>
      <c r="L5511" t="str">
        <f t="shared" si="584"/>
        <v>Somero</v>
      </c>
      <c r="M5511" t="s">
        <v>1034</v>
      </c>
      <c r="N5511" t="str">
        <f>VLOOKUP(M5511,[2]spp!A:B,2,FALSE)</f>
        <v>Acanthurus nigricans</v>
      </c>
      <c r="O5511">
        <f t="shared" si="583"/>
        <v>13</v>
      </c>
      <c r="R5511">
        <v>3</v>
      </c>
      <c r="S5511">
        <v>10</v>
      </c>
      <c r="AJ5511">
        <f>VLOOKUP(M5511,spp!A:C,3,FALSE)</f>
        <v>6</v>
      </c>
      <c r="AK5511">
        <f>VLOOKUP(M5511,spp!A:D,4,FALSE)</f>
        <v>2.669</v>
      </c>
      <c r="AL5511">
        <f t="shared" si="585"/>
        <v>139924.51305589583</v>
      </c>
      <c r="AM5511">
        <f t="shared" si="586"/>
        <v>3498.112826397396</v>
      </c>
      <c r="AN5511">
        <f t="shared" si="587"/>
        <v>34981.128263973958</v>
      </c>
      <c r="AO5511">
        <f t="shared" si="588"/>
        <v>34.981128263973957</v>
      </c>
      <c r="AP5511">
        <f t="shared" si="589"/>
        <v>0.26</v>
      </c>
      <c r="AQ5511">
        <f>VLOOKUP(M5511,spp!A:H,8,FALSE)</f>
        <v>2</v>
      </c>
      <c r="AR5511" t="str">
        <f>VLOOKUP(M5511,spp!A:K,10,FALSE)</f>
        <v>Herbívoro</v>
      </c>
      <c r="AS5511" t="str">
        <f>VLOOKUP(M5511,spp!A:L,12,FALSE)</f>
        <v>LC</v>
      </c>
    </row>
    <row r="5512" spans="1:45" x14ac:dyDescent="0.3">
      <c r="A5512">
        <v>43</v>
      </c>
      <c r="B5512" s="2" t="s">
        <v>1176</v>
      </c>
      <c r="C5512" s="2" t="s">
        <v>1177</v>
      </c>
      <c r="D5512" s="2" t="s">
        <v>1380</v>
      </c>
      <c r="E5512" s="2" t="s">
        <v>1440</v>
      </c>
      <c r="F5512">
        <v>4</v>
      </c>
      <c r="G5512" s="1">
        <v>41696</v>
      </c>
      <c r="H5512" s="61">
        <v>2014</v>
      </c>
      <c r="I5512" s="5" t="s">
        <v>1433</v>
      </c>
      <c r="J5512" s="1">
        <v>41765</v>
      </c>
      <c r="K5512" s="66">
        <v>5</v>
      </c>
      <c r="L5512" t="str">
        <f t="shared" si="584"/>
        <v>Somero</v>
      </c>
      <c r="M5512" t="s">
        <v>1047</v>
      </c>
      <c r="N5512" t="str">
        <f>VLOOKUP(M5512,[2]spp!A:B,2,FALSE)</f>
        <v>Scarus rubroviolaceus</v>
      </c>
      <c r="O5512">
        <f t="shared" si="583"/>
        <v>7</v>
      </c>
      <c r="U5512">
        <v>5</v>
      </c>
      <c r="V5512">
        <v>2</v>
      </c>
      <c r="AJ5512">
        <f>VLOOKUP(M5512,spp!A:C,3,FALSE)</f>
        <v>1</v>
      </c>
      <c r="AK5512">
        <f>VLOOKUP(M5512,spp!A:D,4,FALSE)</f>
        <v>3.109</v>
      </c>
      <c r="AL5512">
        <f t="shared" si="585"/>
        <v>591821.28339264379</v>
      </c>
      <c r="AM5512">
        <f t="shared" si="586"/>
        <v>14795.532084816095</v>
      </c>
      <c r="AN5512">
        <f t="shared" si="587"/>
        <v>147955.32084816095</v>
      </c>
      <c r="AO5512">
        <f t="shared" si="588"/>
        <v>147.95532084816094</v>
      </c>
      <c r="AP5512">
        <f t="shared" si="589"/>
        <v>0.14000000000000001</v>
      </c>
      <c r="AQ5512">
        <f>VLOOKUP(M5512,spp!A:H,8,FALSE)</f>
        <v>2</v>
      </c>
      <c r="AR5512" t="str">
        <f>VLOOKUP(M5512,spp!A:K,10,FALSE)</f>
        <v>Herbívoro</v>
      </c>
      <c r="AS5512" t="str">
        <f>VLOOKUP(M5512,spp!A:L,12,FALSE)</f>
        <v>LC</v>
      </c>
    </row>
    <row r="5513" spans="1:45" x14ac:dyDescent="0.3">
      <c r="A5513">
        <v>43</v>
      </c>
      <c r="B5513" s="2" t="s">
        <v>1176</v>
      </c>
      <c r="C5513" s="2" t="s">
        <v>1177</v>
      </c>
      <c r="D5513" s="2" t="s">
        <v>1380</v>
      </c>
      <c r="E5513" s="2" t="s">
        <v>1440</v>
      </c>
      <c r="F5513">
        <v>4</v>
      </c>
      <c r="G5513" s="1">
        <v>41696</v>
      </c>
      <c r="H5513" s="61">
        <v>2014</v>
      </c>
      <c r="I5513" s="5" t="s">
        <v>1433</v>
      </c>
      <c r="J5513" s="1">
        <v>41765</v>
      </c>
      <c r="K5513" s="66">
        <v>5</v>
      </c>
      <c r="L5513" t="str">
        <f t="shared" si="584"/>
        <v>Somero</v>
      </c>
      <c r="M5513" t="s">
        <v>1145</v>
      </c>
      <c r="N5513" t="str">
        <f>VLOOKUP(M5513,[2]spp!A:B,2,FALSE)</f>
        <v>Ctenochaetus marginatus</v>
      </c>
      <c r="O5513">
        <f t="shared" si="583"/>
        <v>8</v>
      </c>
      <c r="T5513">
        <v>8</v>
      </c>
      <c r="AJ5513">
        <f>VLOOKUP(M5513,spp!A:C,3,FALSE)</f>
        <v>0.297619048</v>
      </c>
      <c r="AK5513">
        <f>VLOOKUP(M5513,spp!A:D,4,FALSE)</f>
        <v>3</v>
      </c>
      <c r="AL5513">
        <f t="shared" si="585"/>
        <v>37202.381000000001</v>
      </c>
      <c r="AM5513">
        <f t="shared" si="586"/>
        <v>930.05952500000001</v>
      </c>
      <c r="AN5513">
        <f t="shared" si="587"/>
        <v>9300.5952500000003</v>
      </c>
      <c r="AO5513">
        <f t="shared" si="588"/>
        <v>9.3005952500000006</v>
      </c>
      <c r="AP5513">
        <f t="shared" si="589"/>
        <v>0.16</v>
      </c>
      <c r="AQ5513">
        <f>VLOOKUP(M5513,spp!A:H,8,FALSE)</f>
        <v>2</v>
      </c>
      <c r="AR5513" t="str">
        <f>VLOOKUP(M5513,spp!A:K,10,FALSE)</f>
        <v>Herbívoro</v>
      </c>
      <c r="AS5513" t="str">
        <f>VLOOKUP(M5513,spp!A:L,12,FALSE)</f>
        <v>LC</v>
      </c>
    </row>
    <row r="5514" spans="1:45" x14ac:dyDescent="0.3">
      <c r="A5514">
        <v>43</v>
      </c>
      <c r="B5514" s="2" t="s">
        <v>1176</v>
      </c>
      <c r="C5514" s="2" t="s">
        <v>1177</v>
      </c>
      <c r="D5514" s="2" t="s">
        <v>1380</v>
      </c>
      <c r="E5514" s="2" t="s">
        <v>1440</v>
      </c>
      <c r="F5514">
        <v>4</v>
      </c>
      <c r="G5514" s="1">
        <v>41696</v>
      </c>
      <c r="H5514" s="61">
        <v>2014</v>
      </c>
      <c r="I5514" s="5" t="s">
        <v>1433</v>
      </c>
      <c r="J5514" s="1">
        <v>41765</v>
      </c>
      <c r="K5514" s="66">
        <v>5</v>
      </c>
      <c r="L5514" t="str">
        <f t="shared" si="584"/>
        <v>Somero</v>
      </c>
      <c r="M5514" t="s">
        <v>1078</v>
      </c>
      <c r="N5514" t="str">
        <f>VLOOKUP(M5514,[2]spp!A:B,2,FALSE)</f>
        <v>Lutjanus viridis</v>
      </c>
      <c r="O5514">
        <f t="shared" si="583"/>
        <v>13</v>
      </c>
      <c r="T5514">
        <v>13</v>
      </c>
      <c r="AJ5514">
        <f>VLOOKUP(M5514,spp!A:C,3,FALSE)</f>
        <v>1.67E-2</v>
      </c>
      <c r="AK5514">
        <f>VLOOKUP(M5514,spp!A:D,4,FALSE)</f>
        <v>2</v>
      </c>
      <c r="AL5514">
        <f t="shared" si="585"/>
        <v>135.6875</v>
      </c>
      <c r="AM5514">
        <f t="shared" si="586"/>
        <v>3.3921874999999999</v>
      </c>
      <c r="AN5514">
        <f t="shared" si="587"/>
        <v>33.921875</v>
      </c>
      <c r="AO5514">
        <f t="shared" si="588"/>
        <v>3.3921874999999997E-2</v>
      </c>
      <c r="AP5514">
        <f t="shared" si="589"/>
        <v>0.26</v>
      </c>
      <c r="AQ5514">
        <f>VLOOKUP(M5514,spp!A:H,8,FALSE)</f>
        <v>4.2</v>
      </c>
      <c r="AR5514" t="str">
        <f>VLOOKUP(M5514,spp!A:K,10,FALSE)</f>
        <v>Depredador Tope</v>
      </c>
      <c r="AS5514" t="str">
        <f>VLOOKUP(M5514,spp!A:L,12,FALSE)</f>
        <v>LC</v>
      </c>
    </row>
    <row r="5515" spans="1:45" x14ac:dyDescent="0.3">
      <c r="A5515">
        <v>43</v>
      </c>
      <c r="B5515" s="2" t="s">
        <v>1176</v>
      </c>
      <c r="C5515" s="2" t="s">
        <v>1177</v>
      </c>
      <c r="D5515" s="2" t="s">
        <v>1380</v>
      </c>
      <c r="E5515" s="2" t="s">
        <v>1440</v>
      </c>
      <c r="F5515">
        <v>4</v>
      </c>
      <c r="G5515" s="1">
        <v>41696</v>
      </c>
      <c r="H5515" s="61">
        <v>2014</v>
      </c>
      <c r="I5515" s="5" t="s">
        <v>1433</v>
      </c>
      <c r="J5515" s="1">
        <v>41765</v>
      </c>
      <c r="K5515" s="66">
        <v>5</v>
      </c>
      <c r="L5515" t="str">
        <f t="shared" si="584"/>
        <v>Somero</v>
      </c>
      <c r="M5515" t="s">
        <v>1064</v>
      </c>
      <c r="N5515" t="str">
        <f>VLOOKUP(M5515,[2]spp!A:B,2,FALSE)</f>
        <v>Zanclus cornutus</v>
      </c>
      <c r="O5515">
        <f t="shared" si="583"/>
        <v>2</v>
      </c>
      <c r="T5515">
        <v>2</v>
      </c>
      <c r="AJ5515">
        <f>VLOOKUP(M5515,spp!A:C,3,FALSE)</f>
        <v>1.47E-2</v>
      </c>
      <c r="AK5515">
        <f>VLOOKUP(M5515,spp!A:D,4,FALSE)</f>
        <v>3</v>
      </c>
      <c r="AL5515">
        <f t="shared" si="585"/>
        <v>459.375</v>
      </c>
      <c r="AM5515">
        <f t="shared" si="586"/>
        <v>11.484375</v>
      </c>
      <c r="AN5515">
        <f t="shared" si="587"/>
        <v>114.84375</v>
      </c>
      <c r="AO5515">
        <f t="shared" si="588"/>
        <v>0.11484374999999999</v>
      </c>
      <c r="AP5515">
        <f t="shared" si="589"/>
        <v>0.04</v>
      </c>
      <c r="AQ5515">
        <f>VLOOKUP(M5515,spp!A:H,8,FALSE)</f>
        <v>2.9</v>
      </c>
      <c r="AR5515" t="str">
        <f>VLOOKUP(M5515,spp!A:K,10,FALSE)</f>
        <v>Herbívoro</v>
      </c>
      <c r="AS5515" t="str">
        <f>VLOOKUP(M5515,spp!A:L,12,FALSE)</f>
        <v>NE</v>
      </c>
    </row>
    <row r="5516" spans="1:45" x14ac:dyDescent="0.3">
      <c r="A5516">
        <v>43</v>
      </c>
      <c r="B5516" s="2" t="s">
        <v>1176</v>
      </c>
      <c r="C5516" s="2" t="s">
        <v>1177</v>
      </c>
      <c r="D5516" s="2" t="s">
        <v>1380</v>
      </c>
      <c r="E5516" s="2" t="s">
        <v>1440</v>
      </c>
      <c r="F5516">
        <v>4</v>
      </c>
      <c r="G5516" s="1">
        <v>41696</v>
      </c>
      <c r="H5516" s="61">
        <v>2014</v>
      </c>
      <c r="I5516" s="5" t="s">
        <v>1433</v>
      </c>
      <c r="J5516" s="1">
        <v>41765</v>
      </c>
      <c r="K5516" s="66">
        <v>5</v>
      </c>
      <c r="L5516" t="str">
        <f t="shared" si="584"/>
        <v>Somero</v>
      </c>
      <c r="M5516" t="s">
        <v>1195</v>
      </c>
      <c r="N5516" t="str">
        <f>VLOOKUP(M5516,[2]spp!A:B,2,FALSE)</f>
        <v>Melichthys niger</v>
      </c>
      <c r="O5516">
        <f t="shared" si="583"/>
        <v>10</v>
      </c>
      <c r="T5516">
        <v>10</v>
      </c>
      <c r="AJ5516">
        <f>VLOOKUP(M5516,spp!A:C,3,FALSE)</f>
        <v>5</v>
      </c>
      <c r="AK5516">
        <f>VLOOKUP(M5516,spp!A:D,4,FALSE)</f>
        <v>3</v>
      </c>
      <c r="AL5516">
        <f t="shared" si="585"/>
        <v>781250</v>
      </c>
      <c r="AM5516">
        <f t="shared" si="586"/>
        <v>19531.25</v>
      </c>
      <c r="AN5516">
        <f t="shared" si="587"/>
        <v>195312.5</v>
      </c>
      <c r="AO5516">
        <f t="shared" si="588"/>
        <v>195.3125</v>
      </c>
      <c r="AP5516">
        <f t="shared" si="589"/>
        <v>0.2</v>
      </c>
      <c r="AQ5516">
        <f>VLOOKUP(M5516,spp!A:H,8,FALSE)</f>
        <v>2.4</v>
      </c>
      <c r="AR5516" t="str">
        <f>VLOOKUP(M5516,spp!A:K,10,FALSE)</f>
        <v>Herbívoro</v>
      </c>
      <c r="AS5516" t="str">
        <f>VLOOKUP(M5516,spp!A:L,12,FALSE)</f>
        <v>NE</v>
      </c>
    </row>
    <row r="5517" spans="1:45" x14ac:dyDescent="0.3">
      <c r="A5517">
        <v>43</v>
      </c>
      <c r="B5517" s="2" t="s">
        <v>1176</v>
      </c>
      <c r="C5517" s="2" t="s">
        <v>1177</v>
      </c>
      <c r="D5517" s="2" t="s">
        <v>1380</v>
      </c>
      <c r="E5517" s="2" t="s">
        <v>1440</v>
      </c>
      <c r="F5517">
        <v>4</v>
      </c>
      <c r="G5517" s="1">
        <v>41696</v>
      </c>
      <c r="H5517" s="61">
        <v>2014</v>
      </c>
      <c r="I5517" s="5" t="s">
        <v>1433</v>
      </c>
      <c r="J5517" s="1">
        <v>41765</v>
      </c>
      <c r="K5517" s="66">
        <v>5</v>
      </c>
      <c r="L5517" t="str">
        <f t="shared" si="584"/>
        <v>Somero</v>
      </c>
      <c r="M5517" t="s">
        <v>1194</v>
      </c>
      <c r="N5517" t="str">
        <f>VLOOKUP(M5517,[2]spp!A:B,2,FALSE)</f>
        <v>Stegastes arcifrons</v>
      </c>
      <c r="O5517">
        <f t="shared" si="583"/>
        <v>34</v>
      </c>
      <c r="P5517">
        <v>19</v>
      </c>
      <c r="Q5517">
        <v>15</v>
      </c>
      <c r="AJ5517">
        <f>VLOOKUP(M5517,spp!A:C,3,FALSE)</f>
        <v>3.49E-2</v>
      </c>
      <c r="AK5517">
        <f>VLOOKUP(M5517,spp!A:D,4,FALSE)</f>
        <v>2</v>
      </c>
      <c r="AL5517">
        <f t="shared" si="585"/>
        <v>33.591250000000002</v>
      </c>
      <c r="AM5517">
        <f t="shared" si="586"/>
        <v>0.83978125000000003</v>
      </c>
      <c r="AN5517">
        <f t="shared" si="587"/>
        <v>8.3978125000000006</v>
      </c>
      <c r="AO5517">
        <f t="shared" si="588"/>
        <v>8.3978125000000008E-3</v>
      </c>
      <c r="AP5517">
        <f t="shared" si="589"/>
        <v>0.68</v>
      </c>
      <c r="AQ5517">
        <f>VLOOKUP(M5517,spp!A:H,8,FALSE)</f>
        <v>2.97</v>
      </c>
      <c r="AR5517" t="str">
        <f>VLOOKUP(M5517,spp!A:K,10,FALSE)</f>
        <v>Herbívoro</v>
      </c>
      <c r="AS5517" t="str">
        <f>VLOOKUP(M5517,spp!A:L,12,FALSE)</f>
        <v>LC</v>
      </c>
    </row>
    <row r="5518" spans="1:45" x14ac:dyDescent="0.3">
      <c r="A5518">
        <v>43</v>
      </c>
      <c r="B5518" s="2" t="s">
        <v>1176</v>
      </c>
      <c r="C5518" s="2" t="s">
        <v>1177</v>
      </c>
      <c r="D5518" s="2" t="s">
        <v>1380</v>
      </c>
      <c r="E5518" s="2" t="s">
        <v>1440</v>
      </c>
      <c r="F5518">
        <v>4</v>
      </c>
      <c r="G5518" s="1">
        <v>41696</v>
      </c>
      <c r="H5518" s="61">
        <v>2014</v>
      </c>
      <c r="I5518" s="5" t="s">
        <v>1433</v>
      </c>
      <c r="J5518" s="1">
        <v>41765</v>
      </c>
      <c r="K5518" s="66">
        <v>5</v>
      </c>
      <c r="L5518" t="str">
        <f t="shared" si="584"/>
        <v>Somero</v>
      </c>
      <c r="M5518" t="s">
        <v>1040</v>
      </c>
      <c r="N5518" t="str">
        <f>VLOOKUP(M5518,[2]spp!A:B,2,FALSE)</f>
        <v>Sufflamen verres</v>
      </c>
      <c r="O5518">
        <f t="shared" si="583"/>
        <v>2</v>
      </c>
      <c r="S5518">
        <v>2</v>
      </c>
      <c r="AJ5518">
        <f>VLOOKUP(M5518,spp!A:C,3,FALSE)</f>
        <v>2</v>
      </c>
      <c r="AK5518">
        <f>VLOOKUP(M5518,spp!A:D,4,FALSE)</f>
        <v>3</v>
      </c>
      <c r="AL5518">
        <f t="shared" si="585"/>
        <v>21437.5</v>
      </c>
      <c r="AM5518">
        <f t="shared" si="586"/>
        <v>535.9375</v>
      </c>
      <c r="AN5518">
        <f t="shared" si="587"/>
        <v>5359.375</v>
      </c>
      <c r="AO5518">
        <f t="shared" si="588"/>
        <v>5.359375</v>
      </c>
      <c r="AP5518">
        <f t="shared" si="589"/>
        <v>0.04</v>
      </c>
      <c r="AQ5518">
        <f>VLOOKUP(M5518,spp!A:H,8,FALSE)</f>
        <v>3.3</v>
      </c>
      <c r="AR5518" t="str">
        <f>VLOOKUP(M5518,spp!A:K,10,FALSE)</f>
        <v>Depredador</v>
      </c>
      <c r="AS5518" t="str">
        <f>VLOOKUP(M5518,spp!A:L,12,FALSE)</f>
        <v>LC</v>
      </c>
    </row>
    <row r="5519" spans="1:45" x14ac:dyDescent="0.3">
      <c r="A5519">
        <v>43</v>
      </c>
      <c r="B5519" s="2" t="s">
        <v>1176</v>
      </c>
      <c r="C5519" s="2" t="s">
        <v>1177</v>
      </c>
      <c r="D5519" s="2" t="s">
        <v>1380</v>
      </c>
      <c r="E5519" s="2" t="s">
        <v>1440</v>
      </c>
      <c r="F5519">
        <v>4</v>
      </c>
      <c r="G5519" s="1">
        <v>41696</v>
      </c>
      <c r="H5519" s="61">
        <v>2014</v>
      </c>
      <c r="I5519" s="5" t="s">
        <v>1433</v>
      </c>
      <c r="J5519" s="1">
        <v>41765</v>
      </c>
      <c r="K5519" s="66">
        <v>5</v>
      </c>
      <c r="L5519" t="str">
        <f t="shared" si="584"/>
        <v>Somero</v>
      </c>
      <c r="M5519" t="s">
        <v>1028</v>
      </c>
      <c r="N5519" t="str">
        <f>VLOOKUP(M5519,[2]spp!A:B,2,FALSE)</f>
        <v>Thalassoma lucasanum</v>
      </c>
      <c r="O5519">
        <f t="shared" si="583"/>
        <v>80</v>
      </c>
      <c r="P5519">
        <v>80</v>
      </c>
      <c r="AJ5519">
        <f>VLOOKUP(M5519,spp!A:C,3,FALSE)</f>
        <v>1.261E-2</v>
      </c>
      <c r="AK5519">
        <f>VLOOKUP(M5519,spp!A:D,4,FALSE)</f>
        <v>2</v>
      </c>
      <c r="AL5519">
        <f t="shared" si="585"/>
        <v>6.3049999999999997</v>
      </c>
      <c r="AM5519">
        <f t="shared" si="586"/>
        <v>0.15762499999999999</v>
      </c>
      <c r="AN5519">
        <f t="shared" si="587"/>
        <v>1.5762499999999999</v>
      </c>
      <c r="AO5519">
        <f t="shared" si="588"/>
        <v>1.57625E-3</v>
      </c>
      <c r="AP5519">
        <f t="shared" si="589"/>
        <v>1.6</v>
      </c>
      <c r="AQ5519">
        <f>VLOOKUP(M5519,spp!A:H,8,FALSE)</f>
        <v>3.5</v>
      </c>
      <c r="AR5519" t="str">
        <f>VLOOKUP(M5519,spp!A:K,10,FALSE)</f>
        <v>Depredador</v>
      </c>
      <c r="AS5519" t="str">
        <f>VLOOKUP(M5519,spp!A:L,12,FALSE)</f>
        <v>LC</v>
      </c>
    </row>
    <row r="5520" spans="1:45" x14ac:dyDescent="0.3">
      <c r="A5520">
        <v>43</v>
      </c>
      <c r="B5520" s="2" t="s">
        <v>1176</v>
      </c>
      <c r="C5520" s="2" t="s">
        <v>1177</v>
      </c>
      <c r="D5520" s="2" t="s">
        <v>1380</v>
      </c>
      <c r="E5520" s="2" t="s">
        <v>1440</v>
      </c>
      <c r="F5520">
        <v>4</v>
      </c>
      <c r="G5520" s="1">
        <v>41696</v>
      </c>
      <c r="H5520" s="61">
        <v>2014</v>
      </c>
      <c r="I5520" s="5" t="s">
        <v>1433</v>
      </c>
      <c r="J5520" s="1">
        <v>41765</v>
      </c>
      <c r="K5520" s="66">
        <v>5</v>
      </c>
      <c r="L5520" t="str">
        <f t="shared" si="584"/>
        <v>Somero</v>
      </c>
      <c r="M5520" t="s">
        <v>1080</v>
      </c>
      <c r="N5520" t="str">
        <f>VLOOKUP(M5520,[2]spp!A:B,2,FALSE)</f>
        <v>Aulostomus chinensis</v>
      </c>
      <c r="O5520">
        <f t="shared" si="583"/>
        <v>2</v>
      </c>
      <c r="T5520">
        <v>2</v>
      </c>
      <c r="AJ5520">
        <f>VLOOKUP(M5520,spp!A:C,3,FALSE)</f>
        <v>2</v>
      </c>
      <c r="AK5520">
        <f>VLOOKUP(M5520,spp!A:D,4,FALSE)</f>
        <v>3</v>
      </c>
      <c r="AL5520">
        <f t="shared" si="585"/>
        <v>62500</v>
      </c>
      <c r="AM5520">
        <f t="shared" si="586"/>
        <v>1562.5</v>
      </c>
      <c r="AN5520">
        <f t="shared" si="587"/>
        <v>15625</v>
      </c>
      <c r="AO5520">
        <f t="shared" si="588"/>
        <v>15.625</v>
      </c>
      <c r="AP5520">
        <f t="shared" si="589"/>
        <v>0.04</v>
      </c>
      <c r="AQ5520">
        <f>VLOOKUP(M5520,spp!A:H,8,FALSE)</f>
        <v>3.9</v>
      </c>
      <c r="AR5520" t="str">
        <f>VLOOKUP(M5520,spp!A:K,10,FALSE)</f>
        <v>Depredador</v>
      </c>
      <c r="AS5520" t="str">
        <f>VLOOKUP(M5520,spp!A:L,12,FALSE)</f>
        <v>NE</v>
      </c>
    </row>
    <row r="5521" spans="1:45" x14ac:dyDescent="0.3">
      <c r="A5521">
        <v>43</v>
      </c>
      <c r="B5521" s="2" t="s">
        <v>1176</v>
      </c>
      <c r="C5521" s="2" t="s">
        <v>1177</v>
      </c>
      <c r="D5521" s="2" t="s">
        <v>1380</v>
      </c>
      <c r="E5521" s="2" t="s">
        <v>1440</v>
      </c>
      <c r="F5521">
        <v>4</v>
      </c>
      <c r="G5521" s="1">
        <v>41696</v>
      </c>
      <c r="H5521" s="61">
        <v>2014</v>
      </c>
      <c r="I5521" s="5" t="s">
        <v>1433</v>
      </c>
      <c r="J5521" s="1">
        <v>41765</v>
      </c>
      <c r="K5521" s="66">
        <v>5</v>
      </c>
      <c r="L5521" t="str">
        <f t="shared" si="584"/>
        <v>Somero</v>
      </c>
      <c r="M5521" t="s">
        <v>1042</v>
      </c>
      <c r="N5521" t="str">
        <f>VLOOKUP(M5521,[2]spp!A:B,2,FALSE)</f>
        <v>Bodianus diplotaenia</v>
      </c>
      <c r="O5521">
        <f t="shared" si="583"/>
        <v>1</v>
      </c>
      <c r="T5521">
        <v>1</v>
      </c>
      <c r="AJ5521">
        <f>VLOOKUP(M5521,spp!A:C,3,FALSE)</f>
        <v>2.01E-2</v>
      </c>
      <c r="AK5521">
        <f>VLOOKUP(M5521,spp!A:D,4,FALSE)</f>
        <v>2</v>
      </c>
      <c r="AL5521">
        <f t="shared" si="585"/>
        <v>12.5625</v>
      </c>
      <c r="AM5521">
        <f t="shared" si="586"/>
        <v>0.31406250000000002</v>
      </c>
      <c r="AN5521">
        <f t="shared" si="587"/>
        <v>3.140625</v>
      </c>
      <c r="AO5521">
        <f t="shared" si="588"/>
        <v>3.1406250000000002E-3</v>
      </c>
      <c r="AP5521">
        <f t="shared" si="589"/>
        <v>0.02</v>
      </c>
      <c r="AQ5521">
        <f>VLOOKUP(M5521,spp!A:H,8,FALSE)</f>
        <v>3.4</v>
      </c>
      <c r="AR5521" t="str">
        <f>VLOOKUP(M5521,spp!A:K,10,FALSE)</f>
        <v>Depredador</v>
      </c>
      <c r="AS5521" t="str">
        <f>VLOOKUP(M5521,spp!A:L,12,FALSE)</f>
        <v>LC</v>
      </c>
    </row>
    <row r="5522" spans="1:45" x14ac:dyDescent="0.3">
      <c r="A5522">
        <v>43</v>
      </c>
      <c r="B5522" s="2" t="s">
        <v>1176</v>
      </c>
      <c r="C5522" s="2" t="s">
        <v>1177</v>
      </c>
      <c r="D5522" s="2" t="s">
        <v>1380</v>
      </c>
      <c r="E5522" s="2" t="s">
        <v>1440</v>
      </c>
      <c r="F5522">
        <v>4</v>
      </c>
      <c r="G5522" s="1">
        <v>41696</v>
      </c>
      <c r="H5522" s="61">
        <v>2014</v>
      </c>
      <c r="I5522" s="5" t="s">
        <v>1433</v>
      </c>
      <c r="J5522" s="1">
        <v>41765</v>
      </c>
      <c r="K5522" s="66">
        <v>5</v>
      </c>
      <c r="L5522" t="str">
        <f t="shared" si="584"/>
        <v>Somero</v>
      </c>
      <c r="M5522" t="s">
        <v>1046</v>
      </c>
      <c r="N5522" t="str">
        <f>VLOOKUP(M5522,[2]spp!A:B,2,FALSE)</f>
        <v>Arothron meleagris</v>
      </c>
      <c r="O5522">
        <f t="shared" si="583"/>
        <v>7</v>
      </c>
      <c r="S5522">
        <v>7</v>
      </c>
      <c r="AJ5522">
        <f>VLOOKUP(M5522,spp!A:C,3,FALSE)</f>
        <v>3</v>
      </c>
      <c r="AK5522">
        <f>VLOOKUP(M5522,spp!A:D,4,FALSE)</f>
        <v>2</v>
      </c>
      <c r="AL5522">
        <f t="shared" si="585"/>
        <v>6431.25</v>
      </c>
      <c r="AM5522">
        <f t="shared" si="586"/>
        <v>160.78125</v>
      </c>
      <c r="AN5522">
        <f t="shared" si="587"/>
        <v>1607.8125</v>
      </c>
      <c r="AO5522">
        <f t="shared" si="588"/>
        <v>1.6078125000000001</v>
      </c>
      <c r="AP5522">
        <f t="shared" si="589"/>
        <v>0.14000000000000001</v>
      </c>
      <c r="AQ5522">
        <f>VLOOKUP(M5522,spp!A:H,8,FALSE)</f>
        <v>3.4</v>
      </c>
      <c r="AR5522" t="str">
        <f>VLOOKUP(M5522,spp!A:K,10,FALSE)</f>
        <v>Depredador</v>
      </c>
      <c r="AS5522" t="str">
        <f>VLOOKUP(M5522,spp!A:L,12,FALSE)</f>
        <v>NE</v>
      </c>
    </row>
    <row r="5523" spans="1:45" x14ac:dyDescent="0.3">
      <c r="A5523">
        <v>43</v>
      </c>
      <c r="B5523" s="2" t="s">
        <v>1176</v>
      </c>
      <c r="C5523" s="2" t="s">
        <v>1177</v>
      </c>
      <c r="D5523" s="2" t="s">
        <v>1380</v>
      </c>
      <c r="E5523" s="2" t="s">
        <v>1440</v>
      </c>
      <c r="F5523">
        <v>4</v>
      </c>
      <c r="G5523" s="1">
        <v>41696</v>
      </c>
      <c r="H5523" s="61">
        <v>2014</v>
      </c>
      <c r="I5523" s="5" t="s">
        <v>1433</v>
      </c>
      <c r="J5523" s="1">
        <v>41765</v>
      </c>
      <c r="K5523" s="66">
        <v>5</v>
      </c>
      <c r="L5523" t="str">
        <f t="shared" si="584"/>
        <v>Somero</v>
      </c>
      <c r="M5523" t="s">
        <v>1068</v>
      </c>
      <c r="N5523" t="str">
        <f>VLOOKUP(M5523,[2]spp!A:B,2,FALSE)</f>
        <v>Myripristis berndti</v>
      </c>
      <c r="O5523">
        <f t="shared" si="583"/>
        <v>15</v>
      </c>
      <c r="S5523">
        <v>15</v>
      </c>
      <c r="AJ5523">
        <f>VLOOKUP(M5523,spp!A:C,3,FALSE)</f>
        <v>2.4E-2</v>
      </c>
      <c r="AK5523">
        <f>VLOOKUP(M5523,spp!A:D,4,FALSE)</f>
        <v>3.02</v>
      </c>
      <c r="AL5523">
        <f t="shared" si="585"/>
        <v>2043.042531733963</v>
      </c>
      <c r="AM5523">
        <f t="shared" si="586"/>
        <v>51.076063293349073</v>
      </c>
      <c r="AN5523">
        <f t="shared" si="587"/>
        <v>510.76063293349074</v>
      </c>
      <c r="AO5523">
        <f t="shared" si="588"/>
        <v>0.51076063293349072</v>
      </c>
      <c r="AP5523">
        <f t="shared" si="589"/>
        <v>0.3</v>
      </c>
      <c r="AQ5523">
        <f>VLOOKUP(M5523,spp!A:H,8,FALSE)</f>
        <v>3.7</v>
      </c>
      <c r="AR5523" t="str">
        <f>VLOOKUP(M5523,spp!A:K,10,FALSE)</f>
        <v>Planctívoro</v>
      </c>
      <c r="AS5523" t="str">
        <f>VLOOKUP(M5523,spp!A:L,12,FALSE)</f>
        <v>NE</v>
      </c>
    </row>
    <row r="5524" spans="1:45" x14ac:dyDescent="0.3">
      <c r="A5524">
        <v>43</v>
      </c>
      <c r="B5524" s="2" t="s">
        <v>1176</v>
      </c>
      <c r="C5524" s="2" t="s">
        <v>1177</v>
      </c>
      <c r="D5524" s="2" t="s">
        <v>1380</v>
      </c>
      <c r="E5524" s="2" t="s">
        <v>1440</v>
      </c>
      <c r="F5524">
        <v>4</v>
      </c>
      <c r="G5524" s="1">
        <v>41696</v>
      </c>
      <c r="H5524" s="61">
        <v>2014</v>
      </c>
      <c r="I5524" s="5" t="s">
        <v>1433</v>
      </c>
      <c r="J5524" s="1">
        <v>41765</v>
      </c>
      <c r="K5524" s="66">
        <v>5</v>
      </c>
      <c r="L5524" t="str">
        <f t="shared" si="584"/>
        <v>Somero</v>
      </c>
      <c r="M5524" t="s">
        <v>1171</v>
      </c>
      <c r="N5524" t="str">
        <f>VLOOKUP(M5524,[2]spp!A:B,2,FALSE)</f>
        <v>Lutjanus jordani</v>
      </c>
      <c r="O5524">
        <f t="shared" si="583"/>
        <v>2</v>
      </c>
      <c r="T5524">
        <v>2</v>
      </c>
      <c r="AJ5524">
        <f>VLOOKUP(M5524,spp!A:C,3,FALSE)</f>
        <v>1.41E-2</v>
      </c>
      <c r="AK5524">
        <f>VLOOKUP(M5524,spp!A:D,4,FALSE)</f>
        <v>2.98</v>
      </c>
      <c r="AL5524">
        <f t="shared" si="585"/>
        <v>413.15245160713749</v>
      </c>
      <c r="AM5524">
        <f t="shared" si="586"/>
        <v>10.328811290178438</v>
      </c>
      <c r="AN5524">
        <f t="shared" si="587"/>
        <v>103.28811290178437</v>
      </c>
      <c r="AO5524">
        <f t="shared" si="588"/>
        <v>0.10328811290178437</v>
      </c>
      <c r="AP5524">
        <f t="shared" si="589"/>
        <v>0.04</v>
      </c>
      <c r="AQ5524">
        <f>VLOOKUP(M5524,spp!A:H,8,FALSE)</f>
        <v>4.5</v>
      </c>
      <c r="AR5524" t="str">
        <f>VLOOKUP(M5524,spp!A:K,10,FALSE)</f>
        <v>Depredador Tope</v>
      </c>
      <c r="AS5524" t="str">
        <f>VLOOKUP(M5524,spp!A:L,12,FALSE)</f>
        <v>LC</v>
      </c>
    </row>
    <row r="5525" spans="1:45" x14ac:dyDescent="0.3">
      <c r="A5525">
        <v>43</v>
      </c>
      <c r="B5525" s="2" t="s">
        <v>1176</v>
      </c>
      <c r="C5525" s="2" t="s">
        <v>1177</v>
      </c>
      <c r="D5525" s="2" t="s">
        <v>1380</v>
      </c>
      <c r="E5525" s="2" t="s">
        <v>1440</v>
      </c>
      <c r="F5525">
        <v>4</v>
      </c>
      <c r="G5525" s="1">
        <v>41696</v>
      </c>
      <c r="H5525" s="61">
        <v>2014</v>
      </c>
      <c r="I5525" s="5" t="s">
        <v>1433</v>
      </c>
      <c r="J5525" s="1">
        <v>41765</v>
      </c>
      <c r="K5525" s="66">
        <v>5</v>
      </c>
      <c r="L5525" t="str">
        <f t="shared" si="584"/>
        <v>Somero</v>
      </c>
      <c r="M5525" t="s">
        <v>1038</v>
      </c>
      <c r="N5525" t="str">
        <f>VLOOKUP(M5525,[2]spp!A:B,2,FALSE)</f>
        <v>Holacanthus passer</v>
      </c>
      <c r="O5525">
        <f t="shared" si="583"/>
        <v>1</v>
      </c>
      <c r="S5525">
        <v>1</v>
      </c>
      <c r="AJ5525">
        <f>VLOOKUP(M5525,spp!A:C,3,FALSE)</f>
        <v>2</v>
      </c>
      <c r="AK5525">
        <f>VLOOKUP(M5525,spp!A:D,4,FALSE)</f>
        <v>3</v>
      </c>
      <c r="AL5525">
        <f t="shared" si="585"/>
        <v>10718.75</v>
      </c>
      <c r="AM5525">
        <f t="shared" si="586"/>
        <v>267.96875</v>
      </c>
      <c r="AN5525">
        <f t="shared" si="587"/>
        <v>2679.6875</v>
      </c>
      <c r="AO5525">
        <f t="shared" si="588"/>
        <v>2.6796875</v>
      </c>
      <c r="AP5525">
        <f t="shared" si="589"/>
        <v>0.02</v>
      </c>
      <c r="AQ5525">
        <f>VLOOKUP(M5525,spp!A:H,8,FALSE)</f>
        <v>2.6</v>
      </c>
      <c r="AR5525" t="str">
        <f>VLOOKUP(M5525,spp!A:K,10,FALSE)</f>
        <v>Herbívoro</v>
      </c>
      <c r="AS5525" t="str">
        <f>VLOOKUP(M5525,spp!A:L,12,FALSE)</f>
        <v>LC</v>
      </c>
    </row>
    <row r="5526" spans="1:45" x14ac:dyDescent="0.3">
      <c r="A5526">
        <v>43</v>
      </c>
      <c r="B5526" s="2" t="s">
        <v>1176</v>
      </c>
      <c r="C5526" s="2" t="s">
        <v>1177</v>
      </c>
      <c r="D5526" s="2" t="s">
        <v>1380</v>
      </c>
      <c r="E5526" s="2" t="s">
        <v>1440</v>
      </c>
      <c r="F5526">
        <v>4</v>
      </c>
      <c r="G5526" s="1">
        <v>41696</v>
      </c>
      <c r="H5526" s="61">
        <v>2014</v>
      </c>
      <c r="I5526" s="5" t="s">
        <v>1433</v>
      </c>
      <c r="J5526" s="1">
        <v>41765</v>
      </c>
      <c r="K5526" s="66">
        <v>5</v>
      </c>
      <c r="L5526" t="str">
        <f t="shared" si="584"/>
        <v>Somero</v>
      </c>
      <c r="M5526" t="s">
        <v>1037</v>
      </c>
      <c r="N5526" t="str">
        <f>VLOOKUP(M5526,[2]spp!A:B,2,FALSE)</f>
        <v>Prionurus laticlavius</v>
      </c>
      <c r="O5526">
        <f t="shared" si="583"/>
        <v>3</v>
      </c>
      <c r="T5526">
        <v>3</v>
      </c>
      <c r="AJ5526" t="str">
        <f>VLOOKUP(M5526,spp!A:C,3,FALSE)</f>
        <v>0.19800000000000001</v>
      </c>
      <c r="AK5526">
        <f>VLOOKUP(M5526,spp!A:D,4,FALSE)</f>
        <v>2.504</v>
      </c>
      <c r="AL5526">
        <f t="shared" si="585"/>
        <v>1880.3046787357275</v>
      </c>
      <c r="AM5526">
        <f t="shared" si="586"/>
        <v>47.007616968393187</v>
      </c>
      <c r="AN5526">
        <f t="shared" si="587"/>
        <v>470.07616968393188</v>
      </c>
      <c r="AO5526">
        <f t="shared" si="588"/>
        <v>0.4700761696839319</v>
      </c>
      <c r="AP5526">
        <f t="shared" si="589"/>
        <v>0.06</v>
      </c>
      <c r="AQ5526">
        <f>VLOOKUP(M5526,spp!A:H,8,FALSE)</f>
        <v>2.7</v>
      </c>
      <c r="AR5526" t="str">
        <f>VLOOKUP(M5526,spp!A:K,10,FALSE)</f>
        <v>Herbívoro</v>
      </c>
      <c r="AS5526" t="str">
        <f>VLOOKUP(M5526,spp!A:L,12,FALSE)</f>
        <v>LC</v>
      </c>
    </row>
    <row r="5527" spans="1:45" x14ac:dyDescent="0.3">
      <c r="A5527">
        <v>43</v>
      </c>
      <c r="B5527" s="2" t="s">
        <v>1176</v>
      </c>
      <c r="C5527" s="2" t="s">
        <v>1177</v>
      </c>
      <c r="D5527" s="2" t="s">
        <v>1380</v>
      </c>
      <c r="E5527" s="2" t="s">
        <v>1440</v>
      </c>
      <c r="F5527">
        <v>4</v>
      </c>
      <c r="G5527" s="1">
        <v>41696</v>
      </c>
      <c r="H5527" s="61">
        <v>2014</v>
      </c>
      <c r="I5527" s="5" t="s">
        <v>1433</v>
      </c>
      <c r="J5527" s="1">
        <v>41765</v>
      </c>
      <c r="K5527" s="66">
        <v>5</v>
      </c>
      <c r="L5527" t="str">
        <f t="shared" si="584"/>
        <v>Somero</v>
      </c>
      <c r="M5527" t="s">
        <v>1071</v>
      </c>
      <c r="N5527" t="str">
        <f>VLOOKUP(M5527,[2]spp!A:B,2,FALSE)</f>
        <v>Anisotremus interruptus</v>
      </c>
      <c r="O5527">
        <f t="shared" si="583"/>
        <v>5</v>
      </c>
      <c r="T5527">
        <v>5</v>
      </c>
      <c r="AJ5527">
        <f>VLOOKUP(M5527,spp!A:C,3,FALSE)</f>
        <v>5</v>
      </c>
      <c r="AK5527">
        <f>VLOOKUP(M5527,spp!A:D,4,FALSE)</f>
        <v>2.91</v>
      </c>
      <c r="AL5527">
        <f t="shared" si="585"/>
        <v>292378.50014387624</v>
      </c>
      <c r="AM5527">
        <f t="shared" si="586"/>
        <v>7309.4625035969057</v>
      </c>
      <c r="AN5527">
        <f t="shared" si="587"/>
        <v>73094.62503596906</v>
      </c>
      <c r="AO5527">
        <f t="shared" si="588"/>
        <v>73.094625035969059</v>
      </c>
      <c r="AP5527">
        <f t="shared" si="589"/>
        <v>0.1</v>
      </c>
      <c r="AQ5527">
        <f>VLOOKUP(M5527,spp!A:H,8,FALSE)</f>
        <v>3.5</v>
      </c>
      <c r="AR5527" t="str">
        <f>VLOOKUP(M5527,spp!A:K,10,FALSE)</f>
        <v>Depredador</v>
      </c>
      <c r="AS5527" t="str">
        <f>VLOOKUP(M5527,spp!A:L,12,FALSE)</f>
        <v>LC</v>
      </c>
    </row>
    <row r="5528" spans="1:45" x14ac:dyDescent="0.3">
      <c r="A5528">
        <v>43</v>
      </c>
      <c r="B5528" s="2" t="s">
        <v>1176</v>
      </c>
      <c r="C5528" s="2" t="s">
        <v>1177</v>
      </c>
      <c r="D5528" s="2" t="s">
        <v>1380</v>
      </c>
      <c r="E5528" s="2" t="s">
        <v>1440</v>
      </c>
      <c r="F5528">
        <v>4</v>
      </c>
      <c r="G5528" s="1">
        <v>41696</v>
      </c>
      <c r="H5528" s="61">
        <v>2014</v>
      </c>
      <c r="I5528" s="5" t="s">
        <v>1433</v>
      </c>
      <c r="J5528" s="1">
        <v>41765</v>
      </c>
      <c r="K5528" s="66">
        <v>5</v>
      </c>
      <c r="L5528" t="str">
        <f t="shared" si="584"/>
        <v>Somero</v>
      </c>
      <c r="M5528" t="s">
        <v>1021</v>
      </c>
      <c r="N5528" t="str">
        <f>VLOOKUP(M5528,[2]spp!A:B,2,FALSE)</f>
        <v>Johnrandallia nigrirostris</v>
      </c>
      <c r="O5528">
        <f t="shared" si="583"/>
        <v>3</v>
      </c>
      <c r="Q5528">
        <v>3</v>
      </c>
      <c r="AJ5528">
        <f>VLOOKUP(M5528,spp!A:C,3,FALSE)</f>
        <v>2</v>
      </c>
      <c r="AK5528">
        <f>VLOOKUP(M5528,spp!A:D,4,FALSE)</f>
        <v>3</v>
      </c>
      <c r="AL5528">
        <f t="shared" si="585"/>
        <v>2531.25</v>
      </c>
      <c r="AM5528">
        <f t="shared" si="586"/>
        <v>63.28125</v>
      </c>
      <c r="AN5528">
        <f t="shared" si="587"/>
        <v>632.8125</v>
      </c>
      <c r="AO5528">
        <f t="shared" si="588"/>
        <v>0.6328125</v>
      </c>
      <c r="AP5528">
        <f t="shared" si="589"/>
        <v>0.06</v>
      </c>
      <c r="AQ5528">
        <f>VLOOKUP(M5528,spp!A:H,8,FALSE)</f>
        <v>3</v>
      </c>
      <c r="AR5528" t="str">
        <f>VLOOKUP(M5528,spp!A:K,10,FALSE)</f>
        <v>Depredador</v>
      </c>
      <c r="AS5528" t="str">
        <f>VLOOKUP(M5528,spp!A:L,12,FALSE)</f>
        <v>LC</v>
      </c>
    </row>
    <row r="5529" spans="1:45" x14ac:dyDescent="0.3">
      <c r="A5529">
        <v>49</v>
      </c>
      <c r="B5529" s="2" t="s">
        <v>1176</v>
      </c>
      <c r="C5529" s="2" t="s">
        <v>1177</v>
      </c>
      <c r="D5529" s="2" t="s">
        <v>1186</v>
      </c>
      <c r="E5529" s="2" t="s">
        <v>1440</v>
      </c>
      <c r="F5529">
        <v>1</v>
      </c>
      <c r="G5529" s="1">
        <v>41696</v>
      </c>
      <c r="H5529" s="61">
        <v>2014</v>
      </c>
      <c r="I5529" s="5" t="s">
        <v>1433</v>
      </c>
      <c r="J5529" s="1">
        <v>41765</v>
      </c>
      <c r="K5529" s="66">
        <v>12</v>
      </c>
      <c r="L5529" t="str">
        <f t="shared" si="584"/>
        <v>Profundo</v>
      </c>
      <c r="M5529" t="s">
        <v>1194</v>
      </c>
      <c r="N5529" t="str">
        <f>VLOOKUP(M5529,[2]spp!A:B,2,FALSE)</f>
        <v>Stegastes arcifrons</v>
      </c>
      <c r="O5529">
        <f t="shared" si="583"/>
        <v>70</v>
      </c>
      <c r="P5529">
        <v>50</v>
      </c>
      <c r="Q5529">
        <v>20</v>
      </c>
      <c r="AJ5529">
        <f>VLOOKUP(M5529,spp!A:C,3,FALSE)</f>
        <v>3.49E-2</v>
      </c>
      <c r="AK5529">
        <f>VLOOKUP(M5529,spp!A:D,4,FALSE)</f>
        <v>2</v>
      </c>
      <c r="AL5529">
        <f t="shared" si="585"/>
        <v>50.168750000000003</v>
      </c>
      <c r="AM5529">
        <f t="shared" si="586"/>
        <v>1.2542187500000002</v>
      </c>
      <c r="AN5529">
        <f t="shared" si="587"/>
        <v>12.542187500000001</v>
      </c>
      <c r="AO5529">
        <f t="shared" si="588"/>
        <v>1.2542187500000001E-2</v>
      </c>
      <c r="AP5529">
        <f t="shared" si="589"/>
        <v>1.4</v>
      </c>
      <c r="AQ5529">
        <f>VLOOKUP(M5529,spp!A:H,8,FALSE)</f>
        <v>2.97</v>
      </c>
      <c r="AR5529" t="str">
        <f>VLOOKUP(M5529,spp!A:K,10,FALSE)</f>
        <v>Herbívoro</v>
      </c>
      <c r="AS5529" t="str">
        <f>VLOOKUP(M5529,spp!A:L,12,FALSE)</f>
        <v>LC</v>
      </c>
    </row>
    <row r="5530" spans="1:45" x14ac:dyDescent="0.3">
      <c r="A5530">
        <v>49</v>
      </c>
      <c r="B5530" s="2" t="s">
        <v>1176</v>
      </c>
      <c r="C5530" s="2" t="s">
        <v>1177</v>
      </c>
      <c r="D5530" s="2" t="s">
        <v>1186</v>
      </c>
      <c r="E5530" s="2" t="s">
        <v>1440</v>
      </c>
      <c r="F5530">
        <v>1</v>
      </c>
      <c r="G5530" s="1">
        <v>41696</v>
      </c>
      <c r="H5530" s="61">
        <v>2014</v>
      </c>
      <c r="I5530" s="5" t="s">
        <v>1433</v>
      </c>
      <c r="J5530" s="1">
        <v>41765</v>
      </c>
      <c r="K5530" s="66">
        <v>12</v>
      </c>
      <c r="L5530" t="str">
        <f t="shared" si="584"/>
        <v>Profundo</v>
      </c>
      <c r="M5530" t="s">
        <v>1195</v>
      </c>
      <c r="N5530" t="str">
        <f>VLOOKUP(M5530,[2]spp!A:B,2,FALSE)</f>
        <v>Melichthys niger</v>
      </c>
      <c r="O5530">
        <f t="shared" si="583"/>
        <v>55</v>
      </c>
      <c r="S5530">
        <v>55</v>
      </c>
      <c r="AJ5530">
        <f>VLOOKUP(M5530,spp!A:C,3,FALSE)</f>
        <v>5</v>
      </c>
      <c r="AK5530">
        <f>VLOOKUP(M5530,spp!A:D,4,FALSE)</f>
        <v>3</v>
      </c>
      <c r="AL5530">
        <f t="shared" si="585"/>
        <v>1473828.125</v>
      </c>
      <c r="AM5530">
        <f t="shared" si="586"/>
        <v>36845.703125</v>
      </c>
      <c r="AN5530">
        <f t="shared" si="587"/>
        <v>368457.03125</v>
      </c>
      <c r="AO5530">
        <f t="shared" si="588"/>
        <v>368.45703125</v>
      </c>
      <c r="AP5530">
        <f t="shared" si="589"/>
        <v>1.1000000000000001</v>
      </c>
      <c r="AQ5530">
        <f>VLOOKUP(M5530,spp!A:H,8,FALSE)</f>
        <v>2.4</v>
      </c>
      <c r="AR5530" t="str">
        <f>VLOOKUP(M5530,spp!A:K,10,FALSE)</f>
        <v>Herbívoro</v>
      </c>
      <c r="AS5530" t="str">
        <f>VLOOKUP(M5530,spp!A:L,12,FALSE)</f>
        <v>NE</v>
      </c>
    </row>
    <row r="5531" spans="1:45" x14ac:dyDescent="0.3">
      <c r="A5531">
        <v>49</v>
      </c>
      <c r="B5531" s="2" t="s">
        <v>1176</v>
      </c>
      <c r="C5531" s="2" t="s">
        <v>1177</v>
      </c>
      <c r="D5531" s="2" t="s">
        <v>1186</v>
      </c>
      <c r="E5531" s="2" t="s">
        <v>1440</v>
      </c>
      <c r="F5531">
        <v>1</v>
      </c>
      <c r="G5531" s="1">
        <v>41696</v>
      </c>
      <c r="H5531" s="61">
        <v>2014</v>
      </c>
      <c r="I5531" s="5" t="s">
        <v>1433</v>
      </c>
      <c r="J5531" s="1">
        <v>41765</v>
      </c>
      <c r="K5531" s="66">
        <v>12</v>
      </c>
      <c r="L5531" t="str">
        <f t="shared" si="584"/>
        <v>Profundo</v>
      </c>
      <c r="M5531" t="s">
        <v>1079</v>
      </c>
      <c r="N5531" t="str">
        <f>VLOOKUP(M5531,[2]spp!A:B,2,FALSE)</f>
        <v>Cirrhitichthys oxycephalus</v>
      </c>
      <c r="O5531">
        <f t="shared" ref="O5531:O5594" si="590">+SUM(P5531:AF5531)</f>
        <v>3</v>
      </c>
      <c r="P5531">
        <v>3</v>
      </c>
      <c r="AJ5531">
        <f>VLOOKUP(M5531,spp!A:C,3,FALSE)</f>
        <v>3.32E-2</v>
      </c>
      <c r="AK5531">
        <f>VLOOKUP(M5531,spp!A:D,4,FALSE)</f>
        <v>3</v>
      </c>
      <c r="AL5531">
        <f t="shared" si="585"/>
        <v>1.5562500000000001</v>
      </c>
      <c r="AM5531">
        <f t="shared" si="586"/>
        <v>3.8906250000000003E-2</v>
      </c>
      <c r="AN5531">
        <f t="shared" si="587"/>
        <v>0.38906250000000003</v>
      </c>
      <c r="AO5531">
        <f t="shared" si="588"/>
        <v>3.8906250000000003E-4</v>
      </c>
      <c r="AP5531">
        <f t="shared" si="589"/>
        <v>0.06</v>
      </c>
      <c r="AQ5531">
        <f>VLOOKUP(M5531,spp!A:H,8,FALSE)</f>
        <v>3.9</v>
      </c>
      <c r="AR5531" t="str">
        <f>VLOOKUP(M5531,spp!A:K,10,FALSE)</f>
        <v>Depredador</v>
      </c>
      <c r="AS5531" t="str">
        <f>VLOOKUP(M5531,spp!A:L,12,FALSE)</f>
        <v>NE</v>
      </c>
    </row>
    <row r="5532" spans="1:45" x14ac:dyDescent="0.3">
      <c r="A5532">
        <v>49</v>
      </c>
      <c r="B5532" s="2" t="s">
        <v>1176</v>
      </c>
      <c r="C5532" s="2" t="s">
        <v>1177</v>
      </c>
      <c r="D5532" s="2" t="s">
        <v>1186</v>
      </c>
      <c r="E5532" s="2" t="s">
        <v>1440</v>
      </c>
      <c r="F5532">
        <v>1</v>
      </c>
      <c r="G5532" s="1">
        <v>41696</v>
      </c>
      <c r="H5532" s="61">
        <v>2014</v>
      </c>
      <c r="I5532" s="5" t="s">
        <v>1433</v>
      </c>
      <c r="J5532" s="1">
        <v>41765</v>
      </c>
      <c r="K5532" s="66">
        <v>12</v>
      </c>
      <c r="L5532" t="str">
        <f t="shared" si="584"/>
        <v>Profundo</v>
      </c>
      <c r="M5532" t="s">
        <v>1028</v>
      </c>
      <c r="N5532" t="str">
        <f>VLOOKUP(M5532,[2]spp!A:B,2,FALSE)</f>
        <v>Thalassoma lucasanum</v>
      </c>
      <c r="O5532">
        <f t="shared" si="590"/>
        <v>100</v>
      </c>
      <c r="P5532">
        <v>100</v>
      </c>
      <c r="AJ5532">
        <f>VLOOKUP(M5532,spp!A:C,3,FALSE)</f>
        <v>1.261E-2</v>
      </c>
      <c r="AK5532">
        <f>VLOOKUP(M5532,spp!A:D,4,FALSE)</f>
        <v>2</v>
      </c>
      <c r="AL5532">
        <f t="shared" si="585"/>
        <v>7.8812499999999996</v>
      </c>
      <c r="AM5532">
        <f t="shared" si="586"/>
        <v>0.19703124999999999</v>
      </c>
      <c r="AN5532">
        <f t="shared" si="587"/>
        <v>1.9703124999999999</v>
      </c>
      <c r="AO5532">
        <f t="shared" si="588"/>
        <v>1.9703124999999998E-3</v>
      </c>
      <c r="AP5532">
        <f t="shared" si="589"/>
        <v>2</v>
      </c>
      <c r="AQ5532">
        <f>VLOOKUP(M5532,spp!A:H,8,FALSE)</f>
        <v>3.5</v>
      </c>
      <c r="AR5532" t="str">
        <f>VLOOKUP(M5532,spp!A:K,10,FALSE)</f>
        <v>Depredador</v>
      </c>
      <c r="AS5532" t="str">
        <f>VLOOKUP(M5532,spp!A:L,12,FALSE)</f>
        <v>LC</v>
      </c>
    </row>
    <row r="5533" spans="1:45" x14ac:dyDescent="0.3">
      <c r="A5533">
        <v>49</v>
      </c>
      <c r="B5533" s="2" t="s">
        <v>1176</v>
      </c>
      <c r="C5533" s="2" t="s">
        <v>1177</v>
      </c>
      <c r="D5533" s="2" t="s">
        <v>1186</v>
      </c>
      <c r="E5533" s="2" t="s">
        <v>1440</v>
      </c>
      <c r="F5533">
        <v>1</v>
      </c>
      <c r="G5533" s="1">
        <v>41696</v>
      </c>
      <c r="H5533" s="61">
        <v>2014</v>
      </c>
      <c r="I5533" s="5" t="s">
        <v>1433</v>
      </c>
      <c r="J5533" s="1">
        <v>41765</v>
      </c>
      <c r="K5533" s="66">
        <v>12</v>
      </c>
      <c r="L5533" t="str">
        <f t="shared" si="584"/>
        <v>Profundo</v>
      </c>
      <c r="M5533" t="s">
        <v>1022</v>
      </c>
      <c r="N5533" t="str">
        <f>VLOOKUP(M5533,[2]spp!A:B,2,FALSE)</f>
        <v>Epinephelus labriformis</v>
      </c>
      <c r="O5533">
        <f t="shared" si="590"/>
        <v>1</v>
      </c>
      <c r="T5533">
        <v>1</v>
      </c>
      <c r="AJ5533">
        <f>VLOOKUP(M5533,spp!A:C,3,FALSE)</f>
        <v>3</v>
      </c>
      <c r="AK5533">
        <f>VLOOKUP(M5533,spp!A:D,4,FALSE)</f>
        <v>2.9</v>
      </c>
      <c r="AL5533">
        <f t="shared" si="585"/>
        <v>33974.046734891948</v>
      </c>
      <c r="AM5533">
        <f t="shared" si="586"/>
        <v>849.35116837229873</v>
      </c>
      <c r="AN5533">
        <f t="shared" si="587"/>
        <v>8493.5116837229871</v>
      </c>
      <c r="AO5533">
        <f t="shared" si="588"/>
        <v>8.4935116837229874</v>
      </c>
      <c r="AP5533">
        <f t="shared" si="589"/>
        <v>0.02</v>
      </c>
      <c r="AQ5533">
        <f>VLOOKUP(M5533,spp!A:H,8,FALSE)</f>
        <v>4</v>
      </c>
      <c r="AR5533" t="str">
        <f>VLOOKUP(M5533,spp!A:K,10,FALSE)</f>
        <v>Depredador Tope</v>
      </c>
      <c r="AS5533" t="str">
        <f>VLOOKUP(M5533,spp!A:L,12,FALSE)</f>
        <v>LC</v>
      </c>
    </row>
    <row r="5534" spans="1:45" x14ac:dyDescent="0.3">
      <c r="A5534">
        <v>49</v>
      </c>
      <c r="B5534" s="2" t="s">
        <v>1176</v>
      </c>
      <c r="C5534" s="2" t="s">
        <v>1177</v>
      </c>
      <c r="D5534" s="2" t="s">
        <v>1186</v>
      </c>
      <c r="E5534" s="2" t="s">
        <v>1440</v>
      </c>
      <c r="F5534">
        <v>1</v>
      </c>
      <c r="G5534" s="1">
        <v>41696</v>
      </c>
      <c r="H5534" s="61">
        <v>2014</v>
      </c>
      <c r="I5534" s="5" t="s">
        <v>1433</v>
      </c>
      <c r="J5534" s="1">
        <v>41765</v>
      </c>
      <c r="K5534" s="66">
        <v>12</v>
      </c>
      <c r="L5534" t="str">
        <f t="shared" si="584"/>
        <v>Profundo</v>
      </c>
      <c r="M5534" t="s">
        <v>1141</v>
      </c>
      <c r="N5534" t="str">
        <f>VLOOKUP(M5534,[2]spp!A:B,2,FALSE)</f>
        <v>Halichoeres discolor</v>
      </c>
      <c r="O5534">
        <f t="shared" si="590"/>
        <v>7</v>
      </c>
      <c r="P5534">
        <v>5</v>
      </c>
      <c r="Q5534">
        <v>2</v>
      </c>
      <c r="AJ5534">
        <f>VLOOKUP(M5534,spp!A:C,3,FALSE)</f>
        <v>0.01</v>
      </c>
      <c r="AK5534">
        <f>VLOOKUP(M5534,spp!A:D,4,FALSE)</f>
        <v>3.04</v>
      </c>
      <c r="AL5534">
        <f t="shared" si="585"/>
        <v>9.9561002404295813</v>
      </c>
      <c r="AM5534">
        <f t="shared" si="586"/>
        <v>0.24890250601073954</v>
      </c>
      <c r="AN5534">
        <f t="shared" si="587"/>
        <v>2.4890250601073953</v>
      </c>
      <c r="AO5534">
        <f t="shared" si="588"/>
        <v>2.4890250601073954E-3</v>
      </c>
      <c r="AP5534">
        <f t="shared" si="589"/>
        <v>0.14000000000000001</v>
      </c>
      <c r="AQ5534">
        <f>VLOOKUP(M5534,spp!A:H,8,FALSE)</f>
        <v>3.4</v>
      </c>
      <c r="AR5534" t="str">
        <f>VLOOKUP(M5534,spp!A:K,10,FALSE)</f>
        <v>Depredador</v>
      </c>
      <c r="AS5534" t="str">
        <f>VLOOKUP(M5534,spp!A:L,12,FALSE)</f>
        <v>VU</v>
      </c>
    </row>
    <row r="5535" spans="1:45" x14ac:dyDescent="0.3">
      <c r="A5535">
        <v>49</v>
      </c>
      <c r="B5535" s="2" t="s">
        <v>1176</v>
      </c>
      <c r="C5535" s="2" t="s">
        <v>1177</v>
      </c>
      <c r="D5535" s="2" t="s">
        <v>1186</v>
      </c>
      <c r="E5535" s="2" t="s">
        <v>1440</v>
      </c>
      <c r="F5535">
        <v>1</v>
      </c>
      <c r="G5535" s="1">
        <v>41696</v>
      </c>
      <c r="H5535" s="61">
        <v>2014</v>
      </c>
      <c r="I5535" s="5" t="s">
        <v>1433</v>
      </c>
      <c r="J5535" s="1">
        <v>41765</v>
      </c>
      <c r="K5535" s="66">
        <v>12</v>
      </c>
      <c r="L5535" t="str">
        <f t="shared" si="584"/>
        <v>Profundo</v>
      </c>
      <c r="M5535" t="s">
        <v>1081</v>
      </c>
      <c r="N5535" t="str">
        <f>VLOOKUP(M5535,[2]spp!A:B,2,FALSE)</f>
        <v>Triaenodon obesus</v>
      </c>
      <c r="O5535">
        <f t="shared" si="590"/>
        <v>3</v>
      </c>
      <c r="AA5535">
        <v>3</v>
      </c>
      <c r="AJ5535">
        <f>VLOOKUP(M5535,spp!A:C,3,FALSE)</f>
        <v>1.5E-3</v>
      </c>
      <c r="AK5535">
        <f>VLOOKUP(M5535,spp!A:D,4,FALSE)</f>
        <v>3</v>
      </c>
      <c r="AL5535">
        <f t="shared" si="585"/>
        <v>3858.1875</v>
      </c>
      <c r="AM5535">
        <f t="shared" si="586"/>
        <v>96.454687500000006</v>
      </c>
      <c r="AN5535">
        <f t="shared" si="587"/>
        <v>964.546875</v>
      </c>
      <c r="AO5535">
        <f t="shared" si="588"/>
        <v>0.96454687500000003</v>
      </c>
      <c r="AP5535">
        <f t="shared" si="589"/>
        <v>0.06</v>
      </c>
      <c r="AQ5535">
        <f>VLOOKUP(M5535,spp!A:H,8,FALSE)</f>
        <v>4.2</v>
      </c>
      <c r="AR5535" t="str">
        <f>VLOOKUP(M5535,spp!A:K,10,FALSE)</f>
        <v>Depredador Tope</v>
      </c>
      <c r="AS5535" t="str">
        <f>VLOOKUP(M5535,spp!A:L,12,FALSE)</f>
        <v>NT</v>
      </c>
    </row>
    <row r="5536" spans="1:45" x14ac:dyDescent="0.3">
      <c r="A5536">
        <v>49</v>
      </c>
      <c r="B5536" s="2" t="s">
        <v>1176</v>
      </c>
      <c r="C5536" s="2" t="s">
        <v>1177</v>
      </c>
      <c r="D5536" s="2" t="s">
        <v>1186</v>
      </c>
      <c r="E5536" s="2" t="s">
        <v>1440</v>
      </c>
      <c r="F5536">
        <v>1</v>
      </c>
      <c r="G5536" s="1">
        <v>41696</v>
      </c>
      <c r="H5536" s="61">
        <v>2014</v>
      </c>
      <c r="I5536" s="5" t="s">
        <v>1433</v>
      </c>
      <c r="J5536" s="1">
        <v>41765</v>
      </c>
      <c r="K5536" s="66">
        <v>12</v>
      </c>
      <c r="L5536" t="str">
        <f t="shared" si="584"/>
        <v>Profundo</v>
      </c>
      <c r="M5536" t="s">
        <v>1042</v>
      </c>
      <c r="N5536" t="str">
        <f>VLOOKUP(M5536,[2]spp!A:B,2,FALSE)</f>
        <v>Bodianus diplotaenia</v>
      </c>
      <c r="O5536">
        <f t="shared" si="590"/>
        <v>2</v>
      </c>
      <c r="T5536">
        <v>2</v>
      </c>
      <c r="AJ5536">
        <f>VLOOKUP(M5536,spp!A:C,3,FALSE)</f>
        <v>2.01E-2</v>
      </c>
      <c r="AK5536">
        <f>VLOOKUP(M5536,spp!A:D,4,FALSE)</f>
        <v>2</v>
      </c>
      <c r="AL5536">
        <f t="shared" si="585"/>
        <v>25.125</v>
      </c>
      <c r="AM5536">
        <f t="shared" si="586"/>
        <v>0.62812500000000004</v>
      </c>
      <c r="AN5536">
        <f t="shared" si="587"/>
        <v>6.28125</v>
      </c>
      <c r="AO5536">
        <f t="shared" si="588"/>
        <v>6.2812500000000004E-3</v>
      </c>
      <c r="AP5536">
        <f t="shared" si="589"/>
        <v>0.04</v>
      </c>
      <c r="AQ5536">
        <f>VLOOKUP(M5536,spp!A:H,8,FALSE)</f>
        <v>3.4</v>
      </c>
      <c r="AR5536" t="str">
        <f>VLOOKUP(M5536,spp!A:K,10,FALSE)</f>
        <v>Depredador</v>
      </c>
      <c r="AS5536" t="str">
        <f>VLOOKUP(M5536,spp!A:L,12,FALSE)</f>
        <v>LC</v>
      </c>
    </row>
    <row r="5537" spans="1:45" x14ac:dyDescent="0.3">
      <c r="A5537">
        <v>49</v>
      </c>
      <c r="B5537" s="2" t="s">
        <v>1176</v>
      </c>
      <c r="C5537" s="2" t="s">
        <v>1177</v>
      </c>
      <c r="D5537" s="2" t="s">
        <v>1186</v>
      </c>
      <c r="E5537" s="2" t="s">
        <v>1440</v>
      </c>
      <c r="F5537">
        <v>1</v>
      </c>
      <c r="G5537" s="1">
        <v>41696</v>
      </c>
      <c r="H5537" s="61">
        <v>2014</v>
      </c>
      <c r="I5537" s="5" t="s">
        <v>1433</v>
      </c>
      <c r="J5537" s="1">
        <v>41765</v>
      </c>
      <c r="K5537" s="66">
        <v>12</v>
      </c>
      <c r="L5537" t="str">
        <f t="shared" si="584"/>
        <v>Profundo</v>
      </c>
      <c r="M5537" t="s">
        <v>1196</v>
      </c>
      <c r="N5537" t="str">
        <f>VLOOKUP(M5537,[2]spp!A:B,2,FALSE)</f>
        <v>Melichthys vidua</v>
      </c>
      <c r="O5537">
        <f t="shared" si="590"/>
        <v>2</v>
      </c>
      <c r="T5537">
        <v>2</v>
      </c>
      <c r="AJ5537">
        <f>VLOOKUP(M5537,spp!A:C,3,FALSE)</f>
        <v>2.69E-2</v>
      </c>
      <c r="AK5537">
        <f>VLOOKUP(M5537,spp!A:D,4,FALSE)</f>
        <v>3.07</v>
      </c>
      <c r="AL5537">
        <f t="shared" si="585"/>
        <v>1053.0720891595688</v>
      </c>
      <c r="AM5537">
        <f t="shared" si="586"/>
        <v>26.326802228989219</v>
      </c>
      <c r="AN5537">
        <f t="shared" si="587"/>
        <v>263.2680222898922</v>
      </c>
      <c r="AO5537">
        <f t="shared" si="588"/>
        <v>0.26326802228989221</v>
      </c>
      <c r="AP5537">
        <f t="shared" si="589"/>
        <v>0.04</v>
      </c>
      <c r="AQ5537">
        <f>VLOOKUP(M5537,spp!A:H,8,FALSE)</f>
        <v>3.4</v>
      </c>
      <c r="AR5537" t="str">
        <f>VLOOKUP(M5537,spp!A:K,10,FALSE)</f>
        <v>Depredador</v>
      </c>
      <c r="AS5537" t="str">
        <f>VLOOKUP(M5537,spp!A:L,12,FALSE)</f>
        <v>NE</v>
      </c>
    </row>
    <row r="5538" spans="1:45" x14ac:dyDescent="0.3">
      <c r="A5538">
        <v>49</v>
      </c>
      <c r="B5538" s="2" t="s">
        <v>1176</v>
      </c>
      <c r="C5538" s="2" t="s">
        <v>1177</v>
      </c>
      <c r="D5538" s="2" t="s">
        <v>1186</v>
      </c>
      <c r="E5538" s="2" t="s">
        <v>1440</v>
      </c>
      <c r="F5538">
        <v>1</v>
      </c>
      <c r="G5538" s="1">
        <v>41696</v>
      </c>
      <c r="H5538" s="61">
        <v>2014</v>
      </c>
      <c r="I5538" s="5" t="s">
        <v>1433</v>
      </c>
      <c r="J5538" s="1">
        <v>41765</v>
      </c>
      <c r="K5538" s="66">
        <v>12</v>
      </c>
      <c r="L5538" t="str">
        <f t="shared" si="584"/>
        <v>Profundo</v>
      </c>
      <c r="M5538" t="s">
        <v>1037</v>
      </c>
      <c r="N5538" t="str">
        <f>VLOOKUP(M5538,[2]spp!A:B,2,FALSE)</f>
        <v>Prionurus laticlavius</v>
      </c>
      <c r="O5538">
        <f t="shared" si="590"/>
        <v>2</v>
      </c>
      <c r="T5538">
        <v>2</v>
      </c>
      <c r="AJ5538" t="str">
        <f>VLOOKUP(M5538,spp!A:C,3,FALSE)</f>
        <v>0.19800000000000001</v>
      </c>
      <c r="AK5538">
        <f>VLOOKUP(M5538,spp!A:D,4,FALSE)</f>
        <v>2.504</v>
      </c>
      <c r="AL5538">
        <f t="shared" si="585"/>
        <v>1253.5364524904851</v>
      </c>
      <c r="AM5538">
        <f t="shared" si="586"/>
        <v>31.338411312262128</v>
      </c>
      <c r="AN5538">
        <f t="shared" si="587"/>
        <v>313.38411312262127</v>
      </c>
      <c r="AO5538">
        <f t="shared" si="588"/>
        <v>0.31338411312262127</v>
      </c>
      <c r="AP5538">
        <f t="shared" si="589"/>
        <v>0.04</v>
      </c>
      <c r="AQ5538">
        <f>VLOOKUP(M5538,spp!A:H,8,FALSE)</f>
        <v>2.7</v>
      </c>
      <c r="AR5538" t="str">
        <f>VLOOKUP(M5538,spp!A:K,10,FALSE)</f>
        <v>Herbívoro</v>
      </c>
      <c r="AS5538" t="str">
        <f>VLOOKUP(M5538,spp!A:L,12,FALSE)</f>
        <v>LC</v>
      </c>
    </row>
    <row r="5539" spans="1:45" x14ac:dyDescent="0.3">
      <c r="A5539">
        <v>49</v>
      </c>
      <c r="B5539" s="2" t="s">
        <v>1176</v>
      </c>
      <c r="C5539" s="2" t="s">
        <v>1177</v>
      </c>
      <c r="D5539" s="2" t="s">
        <v>1186</v>
      </c>
      <c r="E5539" s="2" t="s">
        <v>1440</v>
      </c>
      <c r="F5539">
        <v>1</v>
      </c>
      <c r="G5539" s="1">
        <v>41696</v>
      </c>
      <c r="H5539" s="61">
        <v>2014</v>
      </c>
      <c r="I5539" s="5" t="s">
        <v>1433</v>
      </c>
      <c r="J5539" s="1">
        <v>41765</v>
      </c>
      <c r="K5539" s="66">
        <v>12</v>
      </c>
      <c r="L5539" t="str">
        <f t="shared" si="584"/>
        <v>Profundo</v>
      </c>
      <c r="M5539" t="s">
        <v>1034</v>
      </c>
      <c r="N5539" t="str">
        <f>VLOOKUP(M5539,[2]spp!A:B,2,FALSE)</f>
        <v>Acanthurus nigricans</v>
      </c>
      <c r="O5539">
        <f t="shared" si="590"/>
        <v>2</v>
      </c>
      <c r="T5539">
        <v>2</v>
      </c>
      <c r="AJ5539">
        <f>VLOOKUP(M5539,spp!A:C,3,FALSE)</f>
        <v>6</v>
      </c>
      <c r="AK5539">
        <f>VLOOKUP(M5539,spp!A:D,4,FALSE)</f>
        <v>2.669</v>
      </c>
      <c r="AL5539">
        <f t="shared" si="585"/>
        <v>64607.528702424628</v>
      </c>
      <c r="AM5539">
        <f t="shared" si="586"/>
        <v>1615.1882175606156</v>
      </c>
      <c r="AN5539">
        <f t="shared" si="587"/>
        <v>16151.882175606155</v>
      </c>
      <c r="AO5539">
        <f t="shared" si="588"/>
        <v>16.151882175606154</v>
      </c>
      <c r="AP5539">
        <f t="shared" si="589"/>
        <v>0.04</v>
      </c>
      <c r="AQ5539">
        <f>VLOOKUP(M5539,spp!A:H,8,FALSE)</f>
        <v>2</v>
      </c>
      <c r="AR5539" t="str">
        <f>VLOOKUP(M5539,spp!A:K,10,FALSE)</f>
        <v>Herbívoro</v>
      </c>
      <c r="AS5539" t="str">
        <f>VLOOKUP(M5539,spp!A:L,12,FALSE)</f>
        <v>LC</v>
      </c>
    </row>
    <row r="5540" spans="1:45" x14ac:dyDescent="0.3">
      <c r="A5540">
        <v>49</v>
      </c>
      <c r="B5540" s="2" t="s">
        <v>1176</v>
      </c>
      <c r="C5540" s="2" t="s">
        <v>1177</v>
      </c>
      <c r="D5540" s="2" t="s">
        <v>1186</v>
      </c>
      <c r="E5540" s="2" t="s">
        <v>1440</v>
      </c>
      <c r="F5540">
        <v>1</v>
      </c>
      <c r="G5540" s="1">
        <v>41696</v>
      </c>
      <c r="H5540" s="61">
        <v>2014</v>
      </c>
      <c r="I5540" s="5" t="s">
        <v>1433</v>
      </c>
      <c r="J5540" s="1">
        <v>41765</v>
      </c>
      <c r="K5540" s="66">
        <v>12</v>
      </c>
      <c r="L5540" t="str">
        <f t="shared" si="584"/>
        <v>Profundo</v>
      </c>
      <c r="M5540" t="s">
        <v>1046</v>
      </c>
      <c r="N5540" t="str">
        <f>VLOOKUP(M5540,[2]spp!A:B,2,FALSE)</f>
        <v>Arothron meleagris</v>
      </c>
      <c r="O5540">
        <f t="shared" si="590"/>
        <v>1</v>
      </c>
      <c r="S5540">
        <v>1</v>
      </c>
      <c r="AJ5540">
        <f>VLOOKUP(M5540,spp!A:C,3,FALSE)</f>
        <v>3</v>
      </c>
      <c r="AK5540">
        <f>VLOOKUP(M5540,spp!A:D,4,FALSE)</f>
        <v>2</v>
      </c>
      <c r="AL5540">
        <f t="shared" si="585"/>
        <v>918.75</v>
      </c>
      <c r="AM5540">
        <f t="shared" si="586"/>
        <v>22.96875</v>
      </c>
      <c r="AN5540">
        <f t="shared" si="587"/>
        <v>229.6875</v>
      </c>
      <c r="AO5540">
        <f t="shared" si="588"/>
        <v>0.22968749999999999</v>
      </c>
      <c r="AP5540">
        <f t="shared" si="589"/>
        <v>0.02</v>
      </c>
      <c r="AQ5540">
        <f>VLOOKUP(M5540,spp!A:H,8,FALSE)</f>
        <v>3.4</v>
      </c>
      <c r="AR5540" t="str">
        <f>VLOOKUP(M5540,spp!A:K,10,FALSE)</f>
        <v>Depredador</v>
      </c>
      <c r="AS5540" t="str">
        <f>VLOOKUP(M5540,spp!A:L,12,FALSE)</f>
        <v>NE</v>
      </c>
    </row>
    <row r="5541" spans="1:45" x14ac:dyDescent="0.3">
      <c r="A5541">
        <v>49</v>
      </c>
      <c r="B5541" s="2" t="s">
        <v>1176</v>
      </c>
      <c r="C5541" s="2" t="s">
        <v>1177</v>
      </c>
      <c r="D5541" s="2" t="s">
        <v>1186</v>
      </c>
      <c r="E5541" s="2" t="s">
        <v>1440</v>
      </c>
      <c r="F5541">
        <v>2</v>
      </c>
      <c r="G5541" s="1">
        <v>41696</v>
      </c>
      <c r="H5541" s="61">
        <v>2014</v>
      </c>
      <c r="I5541" s="5" t="s">
        <v>1433</v>
      </c>
      <c r="J5541" s="1">
        <v>41765</v>
      </c>
      <c r="K5541" s="66">
        <v>12</v>
      </c>
      <c r="L5541" t="str">
        <f t="shared" ref="L5541:L5604" si="591">IF(K5541&gt;6,"Profundo","Somero")</f>
        <v>Profundo</v>
      </c>
      <c r="M5541" t="s">
        <v>1194</v>
      </c>
      <c r="N5541" t="str">
        <f>VLOOKUP(M5541,[2]spp!A:B,2,FALSE)</f>
        <v>Stegastes arcifrons</v>
      </c>
      <c r="O5541">
        <f t="shared" si="590"/>
        <v>50</v>
      </c>
      <c r="P5541">
        <v>30</v>
      </c>
      <c r="Q5541">
        <v>20</v>
      </c>
      <c r="AJ5541">
        <f>VLOOKUP(M5541,spp!A:C,3,FALSE)</f>
        <v>3.49E-2</v>
      </c>
      <c r="AK5541">
        <f>VLOOKUP(M5541,spp!A:D,4,FALSE)</f>
        <v>2</v>
      </c>
      <c r="AL5541">
        <f t="shared" si="585"/>
        <v>45.806250000000006</v>
      </c>
      <c r="AM5541">
        <f t="shared" si="586"/>
        <v>1.1451562500000001</v>
      </c>
      <c r="AN5541">
        <f t="shared" si="587"/>
        <v>11.451562500000001</v>
      </c>
      <c r="AO5541">
        <f t="shared" si="588"/>
        <v>1.1451562500000002E-2</v>
      </c>
      <c r="AP5541">
        <f t="shared" si="589"/>
        <v>1</v>
      </c>
      <c r="AQ5541">
        <f>VLOOKUP(M5541,spp!A:H,8,FALSE)</f>
        <v>2.97</v>
      </c>
      <c r="AR5541" t="str">
        <f>VLOOKUP(M5541,spp!A:K,10,FALSE)</f>
        <v>Herbívoro</v>
      </c>
      <c r="AS5541" t="str">
        <f>VLOOKUP(M5541,spp!A:L,12,FALSE)</f>
        <v>LC</v>
      </c>
    </row>
    <row r="5542" spans="1:45" x14ac:dyDescent="0.3">
      <c r="A5542">
        <v>49</v>
      </c>
      <c r="B5542" s="2" t="s">
        <v>1176</v>
      </c>
      <c r="C5542" s="2" t="s">
        <v>1177</v>
      </c>
      <c r="D5542" s="2" t="s">
        <v>1186</v>
      </c>
      <c r="E5542" s="2" t="s">
        <v>1440</v>
      </c>
      <c r="F5542">
        <v>2</v>
      </c>
      <c r="G5542" s="1">
        <v>41696</v>
      </c>
      <c r="H5542" s="61">
        <v>2014</v>
      </c>
      <c r="I5542" s="5" t="s">
        <v>1433</v>
      </c>
      <c r="J5542" s="1">
        <v>41765</v>
      </c>
      <c r="K5542" s="66">
        <v>12</v>
      </c>
      <c r="L5542" t="str">
        <f t="shared" si="591"/>
        <v>Profundo</v>
      </c>
      <c r="M5542" t="s">
        <v>1022</v>
      </c>
      <c r="N5542" t="str">
        <f>VLOOKUP(M5542,[2]spp!A:B,2,FALSE)</f>
        <v>Epinephelus labriformis</v>
      </c>
      <c r="O5542">
        <f t="shared" si="590"/>
        <v>1</v>
      </c>
      <c r="T5542">
        <v>1</v>
      </c>
      <c r="AJ5542">
        <f>VLOOKUP(M5542,spp!A:C,3,FALSE)</f>
        <v>3</v>
      </c>
      <c r="AK5542">
        <f>VLOOKUP(M5542,spp!A:D,4,FALSE)</f>
        <v>2.9</v>
      </c>
      <c r="AL5542">
        <f t="shared" si="585"/>
        <v>33974.046734891948</v>
      </c>
      <c r="AM5542">
        <f t="shared" si="586"/>
        <v>849.35116837229873</v>
      </c>
      <c r="AN5542">
        <f t="shared" si="587"/>
        <v>8493.5116837229871</v>
      </c>
      <c r="AO5542">
        <f t="shared" si="588"/>
        <v>8.4935116837229874</v>
      </c>
      <c r="AP5542">
        <f t="shared" si="589"/>
        <v>0.02</v>
      </c>
      <c r="AQ5542">
        <f>VLOOKUP(M5542,spp!A:H,8,FALSE)</f>
        <v>4</v>
      </c>
      <c r="AR5542" t="str">
        <f>VLOOKUP(M5542,spp!A:K,10,FALSE)</f>
        <v>Depredador Tope</v>
      </c>
      <c r="AS5542" t="str">
        <f>VLOOKUP(M5542,spp!A:L,12,FALSE)</f>
        <v>LC</v>
      </c>
    </row>
    <row r="5543" spans="1:45" x14ac:dyDescent="0.3">
      <c r="A5543">
        <v>49</v>
      </c>
      <c r="B5543" s="2" t="s">
        <v>1176</v>
      </c>
      <c r="C5543" s="2" t="s">
        <v>1177</v>
      </c>
      <c r="D5543" s="2" t="s">
        <v>1186</v>
      </c>
      <c r="E5543" s="2" t="s">
        <v>1440</v>
      </c>
      <c r="F5543">
        <v>2</v>
      </c>
      <c r="G5543" s="1">
        <v>41696</v>
      </c>
      <c r="H5543" s="61">
        <v>2014</v>
      </c>
      <c r="I5543" s="5" t="s">
        <v>1433</v>
      </c>
      <c r="J5543" s="1">
        <v>41765</v>
      </c>
      <c r="K5543" s="66">
        <v>12</v>
      </c>
      <c r="L5543" t="str">
        <f t="shared" si="591"/>
        <v>Profundo</v>
      </c>
      <c r="M5543" t="s">
        <v>1195</v>
      </c>
      <c r="N5543" t="str">
        <f>VLOOKUP(M5543,[2]spp!A:B,2,FALSE)</f>
        <v>Melichthys niger</v>
      </c>
      <c r="O5543">
        <f t="shared" si="590"/>
        <v>65</v>
      </c>
      <c r="S5543">
        <v>35</v>
      </c>
      <c r="T5543">
        <v>30</v>
      </c>
      <c r="AJ5543">
        <f>VLOOKUP(M5543,spp!A:C,3,FALSE)</f>
        <v>5</v>
      </c>
      <c r="AK5543">
        <f>VLOOKUP(M5543,spp!A:D,4,FALSE)</f>
        <v>3</v>
      </c>
      <c r="AL5543">
        <f t="shared" ref="AL5543:AL5606" si="592">((AJ5543*$P$2^AK5543)*P5543)+((AJ5543*$Q$2^AK5543)*Q5543)+((AJ5543*$R$2^AK5543)*R5543)+((AJ5543*$S$2^AK5543)*S5543)+((AJ5543*$T$2^AK5543)*T5543)+((AJ5543*$U$2^AK5543)*U5543)+((AJ5543*$V$2^AK5543)*V5543)+((AJ5543*$W$2^AK5543)*W5543)+((AJ5543*$X$2^AK5543)*X5543)+((AJ5543*$Y$2^AK5543)*Y5543)+((AJ5543*$Z$2^AK5543)*Z5543)+((AJ5543*$AA$2^AK5543)*AA5543)+((AJ5543*$AB$2^AK5543)*AB5543)+ ((AJ5543*$AC$2^AK5543)*AC5543)+((AJ5543*$AD$2^AK5543)*AD5543)+((AJ5543*$AE$2^AK5543)*AE5543)+((AJ5543*$AF$2^AK5543)*AF5543)+((AJ5543*$AG$2^AK5543)*AG5543)+((AJ5543*$AH$2^AK5543)*AH5543)</f>
        <v>3281640.625</v>
      </c>
      <c r="AM5543">
        <f t="shared" ref="AM5543:AM5606" si="593">AL5543/40</f>
        <v>82041.015625</v>
      </c>
      <c r="AN5543">
        <f t="shared" ref="AN5543:AN5606" si="594">AM5543*10</f>
        <v>820410.15625</v>
      </c>
      <c r="AO5543">
        <f t="shared" ref="AO5543:AO5606" si="595">AN5543/1000</f>
        <v>820.41015625</v>
      </c>
      <c r="AP5543">
        <f t="shared" ref="AP5543:AP5606" si="596">O5543/$C$1</f>
        <v>1.3</v>
      </c>
      <c r="AQ5543">
        <f>VLOOKUP(M5543,spp!A:H,8,FALSE)</f>
        <v>2.4</v>
      </c>
      <c r="AR5543" t="str">
        <f>VLOOKUP(M5543,spp!A:K,10,FALSE)</f>
        <v>Herbívoro</v>
      </c>
      <c r="AS5543" t="str">
        <f>VLOOKUP(M5543,spp!A:L,12,FALSE)</f>
        <v>NE</v>
      </c>
    </row>
    <row r="5544" spans="1:45" x14ac:dyDescent="0.3">
      <c r="A5544">
        <v>49</v>
      </c>
      <c r="B5544" s="2" t="s">
        <v>1176</v>
      </c>
      <c r="C5544" s="2" t="s">
        <v>1177</v>
      </c>
      <c r="D5544" s="2" t="s">
        <v>1186</v>
      </c>
      <c r="E5544" s="2" t="s">
        <v>1440</v>
      </c>
      <c r="F5544">
        <v>2</v>
      </c>
      <c r="G5544" s="1">
        <v>41696</v>
      </c>
      <c r="H5544" s="61">
        <v>2014</v>
      </c>
      <c r="I5544" s="5" t="s">
        <v>1433</v>
      </c>
      <c r="J5544" s="1">
        <v>41765</v>
      </c>
      <c r="K5544" s="66">
        <v>12</v>
      </c>
      <c r="L5544" t="str">
        <f t="shared" si="591"/>
        <v>Profundo</v>
      </c>
      <c r="M5544" t="s">
        <v>1081</v>
      </c>
      <c r="N5544" t="str">
        <f>VLOOKUP(M5544,[2]spp!A:B,2,FALSE)</f>
        <v>Triaenodon obesus</v>
      </c>
      <c r="O5544">
        <f t="shared" si="590"/>
        <v>6</v>
      </c>
      <c r="AA5544">
        <v>6</v>
      </c>
      <c r="AJ5544">
        <f>VLOOKUP(M5544,spp!A:C,3,FALSE)</f>
        <v>1.5E-3</v>
      </c>
      <c r="AK5544">
        <f>VLOOKUP(M5544,spp!A:D,4,FALSE)</f>
        <v>3</v>
      </c>
      <c r="AL5544">
        <f t="shared" si="592"/>
        <v>7716.375</v>
      </c>
      <c r="AM5544">
        <f t="shared" si="593"/>
        <v>192.90937500000001</v>
      </c>
      <c r="AN5544">
        <f t="shared" si="594"/>
        <v>1929.09375</v>
      </c>
      <c r="AO5544">
        <f t="shared" si="595"/>
        <v>1.9290937500000001</v>
      </c>
      <c r="AP5544">
        <f t="shared" si="596"/>
        <v>0.12</v>
      </c>
      <c r="AQ5544">
        <f>VLOOKUP(M5544,spp!A:H,8,FALSE)</f>
        <v>4.2</v>
      </c>
      <c r="AR5544" t="str">
        <f>VLOOKUP(M5544,spp!A:K,10,FALSE)</f>
        <v>Depredador Tope</v>
      </c>
      <c r="AS5544" t="str">
        <f>VLOOKUP(M5544,spp!A:L,12,FALSE)</f>
        <v>NT</v>
      </c>
    </row>
    <row r="5545" spans="1:45" x14ac:dyDescent="0.3">
      <c r="A5545">
        <v>49</v>
      </c>
      <c r="B5545" s="2" t="s">
        <v>1176</v>
      </c>
      <c r="C5545" s="2" t="s">
        <v>1177</v>
      </c>
      <c r="D5545" s="2" t="s">
        <v>1186</v>
      </c>
      <c r="E5545" s="2" t="s">
        <v>1440</v>
      </c>
      <c r="F5545">
        <v>2</v>
      </c>
      <c r="G5545" s="1">
        <v>41696</v>
      </c>
      <c r="H5545" s="61">
        <v>2014</v>
      </c>
      <c r="I5545" s="5" t="s">
        <v>1433</v>
      </c>
      <c r="J5545" s="1">
        <v>41765</v>
      </c>
      <c r="K5545" s="66">
        <v>12</v>
      </c>
      <c r="L5545" t="str">
        <f t="shared" si="591"/>
        <v>Profundo</v>
      </c>
      <c r="M5545" t="s">
        <v>1141</v>
      </c>
      <c r="N5545" t="str">
        <f>VLOOKUP(M5545,[2]spp!A:B,2,FALSE)</f>
        <v>Halichoeres discolor</v>
      </c>
      <c r="O5545">
        <f t="shared" si="590"/>
        <v>9</v>
      </c>
      <c r="P5545">
        <v>9</v>
      </c>
      <c r="AJ5545">
        <f>VLOOKUP(M5545,spp!A:C,3,FALSE)</f>
        <v>0.01</v>
      </c>
      <c r="AK5545">
        <f>VLOOKUP(M5545,spp!A:D,4,FALSE)</f>
        <v>3.04</v>
      </c>
      <c r="AL5545">
        <f t="shared" si="592"/>
        <v>1.4587475370878651</v>
      </c>
      <c r="AM5545">
        <f t="shared" si="593"/>
        <v>3.6468688427196624E-2</v>
      </c>
      <c r="AN5545">
        <f t="shared" si="594"/>
        <v>0.36468688427196627</v>
      </c>
      <c r="AO5545">
        <f t="shared" si="595"/>
        <v>3.6468688427196628E-4</v>
      </c>
      <c r="AP5545">
        <f t="shared" si="596"/>
        <v>0.18</v>
      </c>
      <c r="AQ5545">
        <f>VLOOKUP(M5545,spp!A:H,8,FALSE)</f>
        <v>3.4</v>
      </c>
      <c r="AR5545" t="str">
        <f>VLOOKUP(M5545,spp!A:K,10,FALSE)</f>
        <v>Depredador</v>
      </c>
      <c r="AS5545" t="str">
        <f>VLOOKUP(M5545,spp!A:L,12,FALSE)</f>
        <v>VU</v>
      </c>
    </row>
    <row r="5546" spans="1:45" x14ac:dyDescent="0.3">
      <c r="A5546">
        <v>49</v>
      </c>
      <c r="B5546" s="2" t="s">
        <v>1176</v>
      </c>
      <c r="C5546" s="2" t="s">
        <v>1177</v>
      </c>
      <c r="D5546" s="2" t="s">
        <v>1186</v>
      </c>
      <c r="E5546" s="2" t="s">
        <v>1440</v>
      </c>
      <c r="F5546">
        <v>2</v>
      </c>
      <c r="G5546" s="1">
        <v>41696</v>
      </c>
      <c r="H5546" s="61">
        <v>2014</v>
      </c>
      <c r="I5546" s="5" t="s">
        <v>1433</v>
      </c>
      <c r="J5546" s="1">
        <v>41765</v>
      </c>
      <c r="K5546" s="66">
        <v>12</v>
      </c>
      <c r="L5546" t="str">
        <f t="shared" si="591"/>
        <v>Profundo</v>
      </c>
      <c r="M5546" t="s">
        <v>1042</v>
      </c>
      <c r="N5546" t="str">
        <f>VLOOKUP(M5546,[2]spp!A:B,2,FALSE)</f>
        <v>Bodianus diplotaenia</v>
      </c>
      <c r="O5546">
        <f t="shared" si="590"/>
        <v>5</v>
      </c>
      <c r="S5546">
        <v>3</v>
      </c>
      <c r="T5546">
        <v>2</v>
      </c>
      <c r="AJ5546">
        <f>VLOOKUP(M5546,spp!A:C,3,FALSE)</f>
        <v>2.01E-2</v>
      </c>
      <c r="AK5546">
        <f>VLOOKUP(M5546,spp!A:D,4,FALSE)</f>
        <v>2</v>
      </c>
      <c r="AL5546">
        <f t="shared" si="592"/>
        <v>43.591875000000002</v>
      </c>
      <c r="AM5546">
        <f t="shared" si="593"/>
        <v>1.089796875</v>
      </c>
      <c r="AN5546">
        <f t="shared" si="594"/>
        <v>10.89796875</v>
      </c>
      <c r="AO5546">
        <f t="shared" si="595"/>
        <v>1.0897968750000001E-2</v>
      </c>
      <c r="AP5546">
        <f t="shared" si="596"/>
        <v>0.1</v>
      </c>
      <c r="AQ5546">
        <f>VLOOKUP(M5546,spp!A:H,8,FALSE)</f>
        <v>3.4</v>
      </c>
      <c r="AR5546" t="str">
        <f>VLOOKUP(M5546,spp!A:K,10,FALSE)</f>
        <v>Depredador</v>
      </c>
      <c r="AS5546" t="str">
        <f>VLOOKUP(M5546,spp!A:L,12,FALSE)</f>
        <v>LC</v>
      </c>
    </row>
    <row r="5547" spans="1:45" x14ac:dyDescent="0.3">
      <c r="A5547">
        <v>49</v>
      </c>
      <c r="B5547" s="2" t="s">
        <v>1176</v>
      </c>
      <c r="C5547" s="2" t="s">
        <v>1177</v>
      </c>
      <c r="D5547" s="2" t="s">
        <v>1186</v>
      </c>
      <c r="E5547" s="2" t="s">
        <v>1440</v>
      </c>
      <c r="F5547">
        <v>2</v>
      </c>
      <c r="G5547" s="1">
        <v>41696</v>
      </c>
      <c r="H5547" s="61">
        <v>2014</v>
      </c>
      <c r="I5547" s="5" t="s">
        <v>1433</v>
      </c>
      <c r="J5547" s="1">
        <v>41765</v>
      </c>
      <c r="K5547" s="66">
        <v>12</v>
      </c>
      <c r="L5547" t="str">
        <f t="shared" si="591"/>
        <v>Profundo</v>
      </c>
      <c r="M5547" t="s">
        <v>1078</v>
      </c>
      <c r="N5547" t="str">
        <f>VLOOKUP(M5547,[2]spp!A:B,2,FALSE)</f>
        <v>Lutjanus viridis</v>
      </c>
      <c r="O5547">
        <f t="shared" si="590"/>
        <v>4</v>
      </c>
      <c r="S5547">
        <v>4</v>
      </c>
      <c r="AJ5547">
        <f>VLOOKUP(M5547,spp!A:C,3,FALSE)</f>
        <v>1.67E-2</v>
      </c>
      <c r="AK5547">
        <f>VLOOKUP(M5547,spp!A:D,4,FALSE)</f>
        <v>2</v>
      </c>
      <c r="AL5547">
        <f t="shared" si="592"/>
        <v>20.4575</v>
      </c>
      <c r="AM5547">
        <f t="shared" si="593"/>
        <v>0.51143749999999999</v>
      </c>
      <c r="AN5547">
        <f t="shared" si="594"/>
        <v>5.1143749999999999</v>
      </c>
      <c r="AO5547">
        <f t="shared" si="595"/>
        <v>5.114375E-3</v>
      </c>
      <c r="AP5547">
        <f t="shared" si="596"/>
        <v>0.08</v>
      </c>
      <c r="AQ5547">
        <f>VLOOKUP(M5547,spp!A:H,8,FALSE)</f>
        <v>4.2</v>
      </c>
      <c r="AR5547" t="str">
        <f>VLOOKUP(M5547,spp!A:K,10,FALSE)</f>
        <v>Depredador Tope</v>
      </c>
      <c r="AS5547" t="str">
        <f>VLOOKUP(M5547,spp!A:L,12,FALSE)</f>
        <v>LC</v>
      </c>
    </row>
    <row r="5548" spans="1:45" x14ac:dyDescent="0.3">
      <c r="A5548">
        <v>49</v>
      </c>
      <c r="B5548" s="2" t="s">
        <v>1176</v>
      </c>
      <c r="C5548" s="2" t="s">
        <v>1177</v>
      </c>
      <c r="D5548" s="2" t="s">
        <v>1186</v>
      </c>
      <c r="E5548" s="2" t="s">
        <v>1440</v>
      </c>
      <c r="F5548">
        <v>2</v>
      </c>
      <c r="G5548" s="1">
        <v>41696</v>
      </c>
      <c r="H5548" s="61">
        <v>2014</v>
      </c>
      <c r="I5548" s="5" t="s">
        <v>1433</v>
      </c>
      <c r="J5548" s="1">
        <v>41765</v>
      </c>
      <c r="K5548" s="66">
        <v>12</v>
      </c>
      <c r="L5548" t="str">
        <f t="shared" si="591"/>
        <v>Profundo</v>
      </c>
      <c r="M5548" t="s">
        <v>1200</v>
      </c>
      <c r="N5548" t="str">
        <f>VLOOKUP(M5548,[2]spp!A:B,2,FALSE)</f>
        <v>Thalassoma grammaticum</v>
      </c>
      <c r="O5548">
        <f t="shared" si="590"/>
        <v>1</v>
      </c>
      <c r="S5548">
        <v>1</v>
      </c>
      <c r="AJ5548">
        <f>VLOOKUP(M5548,spp!A:C,3,FALSE)</f>
        <v>1</v>
      </c>
      <c r="AK5548">
        <f>VLOOKUP(M5548,spp!A:D,4,FALSE)</f>
        <v>2.9718</v>
      </c>
      <c r="AL5548">
        <f t="shared" si="592"/>
        <v>4943.795217871243</v>
      </c>
      <c r="AM5548">
        <f t="shared" si="593"/>
        <v>123.59488044678108</v>
      </c>
      <c r="AN5548">
        <f t="shared" si="594"/>
        <v>1235.9488044678108</v>
      </c>
      <c r="AO5548">
        <f t="shared" si="595"/>
        <v>1.2359488044678109</v>
      </c>
      <c r="AP5548">
        <f t="shared" si="596"/>
        <v>0.02</v>
      </c>
      <c r="AQ5548">
        <f>VLOOKUP(M5548,spp!A:H,8,FALSE)</f>
        <v>3.5</v>
      </c>
      <c r="AR5548" t="str">
        <f>VLOOKUP(M5548,spp!A:K,10,FALSE)</f>
        <v>Depredador</v>
      </c>
      <c r="AS5548" t="str">
        <f>VLOOKUP(M5548,spp!A:L,12,FALSE)</f>
        <v>LC</v>
      </c>
    </row>
    <row r="5549" spans="1:45" x14ac:dyDescent="0.3">
      <c r="A5549">
        <v>49</v>
      </c>
      <c r="B5549" s="2" t="s">
        <v>1176</v>
      </c>
      <c r="C5549" s="2" t="s">
        <v>1177</v>
      </c>
      <c r="D5549" s="2" t="s">
        <v>1186</v>
      </c>
      <c r="E5549" s="2" t="s">
        <v>1440</v>
      </c>
      <c r="F5549">
        <v>2</v>
      </c>
      <c r="G5549" s="1">
        <v>41696</v>
      </c>
      <c r="H5549" s="61">
        <v>2014</v>
      </c>
      <c r="I5549" s="5" t="s">
        <v>1433</v>
      </c>
      <c r="J5549" s="1">
        <v>41765</v>
      </c>
      <c r="K5549" s="66">
        <v>12</v>
      </c>
      <c r="L5549" t="str">
        <f t="shared" si="591"/>
        <v>Profundo</v>
      </c>
      <c r="M5549" t="s">
        <v>1031</v>
      </c>
      <c r="N5549" t="str">
        <f>VLOOKUP(M5549,[2]spp!A:B,2,FALSE)</f>
        <v>Ophioblennius steindachneri</v>
      </c>
      <c r="O5549">
        <f t="shared" si="590"/>
        <v>3</v>
      </c>
      <c r="R5549">
        <v>3</v>
      </c>
      <c r="AJ5549">
        <f>VLOOKUP(M5549,spp!A:C,3,FALSE)</f>
        <v>3</v>
      </c>
      <c r="AK5549">
        <f>VLOOKUP(M5549,spp!A:D,4,FALSE)</f>
        <v>2.379</v>
      </c>
      <c r="AL5549">
        <f t="shared" si="592"/>
        <v>3662.6163551523396</v>
      </c>
      <c r="AM5549">
        <f t="shared" si="593"/>
        <v>91.565408878808483</v>
      </c>
      <c r="AN5549">
        <f t="shared" si="594"/>
        <v>915.65408878808489</v>
      </c>
      <c r="AO5549">
        <f t="shared" si="595"/>
        <v>0.91565408878808485</v>
      </c>
      <c r="AP5549">
        <f t="shared" si="596"/>
        <v>0.06</v>
      </c>
      <c r="AQ5549">
        <f>VLOOKUP(M5549,spp!A:H,8,FALSE)</f>
        <v>2.7</v>
      </c>
      <c r="AR5549" t="str">
        <f>VLOOKUP(M5549,spp!A:K,10,FALSE)</f>
        <v>Herbívoro</v>
      </c>
      <c r="AS5549" t="str">
        <f>VLOOKUP(M5549,spp!A:L,12,FALSE)</f>
        <v>LC</v>
      </c>
    </row>
    <row r="5550" spans="1:45" x14ac:dyDescent="0.3">
      <c r="A5550">
        <v>49</v>
      </c>
      <c r="B5550" s="2" t="s">
        <v>1176</v>
      </c>
      <c r="C5550" s="2" t="s">
        <v>1177</v>
      </c>
      <c r="D5550" s="2" t="s">
        <v>1186</v>
      </c>
      <c r="E5550" s="2" t="s">
        <v>1440</v>
      </c>
      <c r="F5550">
        <v>2</v>
      </c>
      <c r="G5550" s="1">
        <v>41696</v>
      </c>
      <c r="H5550" s="61">
        <v>2014</v>
      </c>
      <c r="I5550" s="5" t="s">
        <v>1433</v>
      </c>
      <c r="J5550" s="1">
        <v>41765</v>
      </c>
      <c r="K5550" s="66">
        <v>12</v>
      </c>
      <c r="L5550" t="str">
        <f t="shared" si="591"/>
        <v>Profundo</v>
      </c>
      <c r="M5550" t="s">
        <v>1034</v>
      </c>
      <c r="N5550" t="str">
        <f>VLOOKUP(M5550,[2]spp!A:B,2,FALSE)</f>
        <v>Acanthurus nigricans</v>
      </c>
      <c r="O5550">
        <f t="shared" si="590"/>
        <v>8</v>
      </c>
      <c r="R5550">
        <v>3</v>
      </c>
      <c r="S5550">
        <v>5</v>
      </c>
      <c r="AJ5550">
        <f>VLOOKUP(M5550,spp!A:C,3,FALSE)</f>
        <v>6</v>
      </c>
      <c r="AK5550">
        <f>VLOOKUP(M5550,spp!A:D,4,FALSE)</f>
        <v>2.669</v>
      </c>
      <c r="AL5550">
        <f t="shared" si="592"/>
        <v>77581.210223783317</v>
      </c>
      <c r="AM5550">
        <f t="shared" si="593"/>
        <v>1939.530255594583</v>
      </c>
      <c r="AN5550">
        <f t="shared" si="594"/>
        <v>19395.302555945829</v>
      </c>
      <c r="AO5550">
        <f t="shared" si="595"/>
        <v>19.395302555945829</v>
      </c>
      <c r="AP5550">
        <f t="shared" si="596"/>
        <v>0.16</v>
      </c>
      <c r="AQ5550">
        <f>VLOOKUP(M5550,spp!A:H,8,FALSE)</f>
        <v>2</v>
      </c>
      <c r="AR5550" t="str">
        <f>VLOOKUP(M5550,spp!A:K,10,FALSE)</f>
        <v>Herbívoro</v>
      </c>
      <c r="AS5550" t="str">
        <f>VLOOKUP(M5550,spp!A:L,12,FALSE)</f>
        <v>LC</v>
      </c>
    </row>
    <row r="5551" spans="1:45" x14ac:dyDescent="0.3">
      <c r="A5551">
        <v>49</v>
      </c>
      <c r="B5551" s="2" t="s">
        <v>1176</v>
      </c>
      <c r="C5551" s="2" t="s">
        <v>1177</v>
      </c>
      <c r="D5551" s="2" t="s">
        <v>1186</v>
      </c>
      <c r="E5551" s="2" t="s">
        <v>1440</v>
      </c>
      <c r="F5551">
        <v>2</v>
      </c>
      <c r="G5551" s="1">
        <v>41696</v>
      </c>
      <c r="H5551" s="61">
        <v>2014</v>
      </c>
      <c r="I5551" s="5" t="s">
        <v>1433</v>
      </c>
      <c r="J5551" s="1">
        <v>41765</v>
      </c>
      <c r="K5551" s="66">
        <v>12</v>
      </c>
      <c r="L5551" t="str">
        <f t="shared" si="591"/>
        <v>Profundo</v>
      </c>
      <c r="M5551" t="s">
        <v>1028</v>
      </c>
      <c r="N5551" t="str">
        <f>VLOOKUP(M5551,[2]spp!A:B,2,FALSE)</f>
        <v>Thalassoma lucasanum</v>
      </c>
      <c r="O5551">
        <f t="shared" si="590"/>
        <v>25</v>
      </c>
      <c r="P5551">
        <v>25</v>
      </c>
      <c r="AJ5551">
        <f>VLOOKUP(M5551,spp!A:C,3,FALSE)</f>
        <v>1.261E-2</v>
      </c>
      <c r="AK5551">
        <f>VLOOKUP(M5551,spp!A:D,4,FALSE)</f>
        <v>2</v>
      </c>
      <c r="AL5551">
        <f t="shared" si="592"/>
        <v>1.9703124999999999</v>
      </c>
      <c r="AM5551">
        <f t="shared" si="593"/>
        <v>4.9257812499999998E-2</v>
      </c>
      <c r="AN5551">
        <f t="shared" si="594"/>
        <v>0.49257812499999998</v>
      </c>
      <c r="AO5551">
        <f t="shared" si="595"/>
        <v>4.9257812499999996E-4</v>
      </c>
      <c r="AP5551">
        <f t="shared" si="596"/>
        <v>0.5</v>
      </c>
      <c r="AQ5551">
        <f>VLOOKUP(M5551,spp!A:H,8,FALSE)</f>
        <v>3.5</v>
      </c>
      <c r="AR5551" t="str">
        <f>VLOOKUP(M5551,spp!A:K,10,FALSE)</f>
        <v>Depredador</v>
      </c>
      <c r="AS5551" t="str">
        <f>VLOOKUP(M5551,spp!A:L,12,FALSE)</f>
        <v>LC</v>
      </c>
    </row>
    <row r="5552" spans="1:45" x14ac:dyDescent="0.3">
      <c r="A5552">
        <v>49</v>
      </c>
      <c r="B5552" s="2" t="s">
        <v>1176</v>
      </c>
      <c r="C5552" s="2" t="s">
        <v>1177</v>
      </c>
      <c r="D5552" s="2" t="s">
        <v>1186</v>
      </c>
      <c r="E5552" s="2" t="s">
        <v>1440</v>
      </c>
      <c r="F5552">
        <v>2</v>
      </c>
      <c r="G5552" s="1">
        <v>41696</v>
      </c>
      <c r="H5552" s="61">
        <v>2014</v>
      </c>
      <c r="I5552" s="5" t="s">
        <v>1433</v>
      </c>
      <c r="J5552" s="1">
        <v>41765</v>
      </c>
      <c r="K5552" s="66">
        <v>12</v>
      </c>
      <c r="L5552" t="str">
        <f t="shared" si="591"/>
        <v>Profundo</v>
      </c>
      <c r="M5552" t="s">
        <v>1047</v>
      </c>
      <c r="N5552" t="str">
        <f>VLOOKUP(M5552,[2]spp!A:B,2,FALSE)</f>
        <v>Scarus rubroviolaceus</v>
      </c>
      <c r="O5552">
        <f t="shared" si="590"/>
        <v>4</v>
      </c>
      <c r="T5552">
        <v>3</v>
      </c>
      <c r="U5552">
        <v>1</v>
      </c>
      <c r="AJ5552">
        <f>VLOOKUP(M5552,spp!A:C,3,FALSE)</f>
        <v>1</v>
      </c>
      <c r="AK5552">
        <f>VLOOKUP(M5552,spp!A:D,4,FALSE)</f>
        <v>3.109</v>
      </c>
      <c r="AL5552">
        <f t="shared" si="592"/>
        <v>129745.3694046468</v>
      </c>
      <c r="AM5552">
        <f t="shared" si="593"/>
        <v>3243.6342351161702</v>
      </c>
      <c r="AN5552">
        <f t="shared" si="594"/>
        <v>32436.3423511617</v>
      </c>
      <c r="AO5552">
        <f t="shared" si="595"/>
        <v>32.436342351161699</v>
      </c>
      <c r="AP5552">
        <f t="shared" si="596"/>
        <v>0.08</v>
      </c>
      <c r="AQ5552">
        <f>VLOOKUP(M5552,spp!A:H,8,FALSE)</f>
        <v>2</v>
      </c>
      <c r="AR5552" t="str">
        <f>VLOOKUP(M5552,spp!A:K,10,FALSE)</f>
        <v>Herbívoro</v>
      </c>
      <c r="AS5552" t="str">
        <f>VLOOKUP(M5552,spp!A:L,12,FALSE)</f>
        <v>LC</v>
      </c>
    </row>
    <row r="5553" spans="1:45" x14ac:dyDescent="0.3">
      <c r="A5553">
        <v>49</v>
      </c>
      <c r="B5553" s="2" t="s">
        <v>1176</v>
      </c>
      <c r="C5553" s="2" t="s">
        <v>1177</v>
      </c>
      <c r="D5553" s="2" t="s">
        <v>1186</v>
      </c>
      <c r="E5553" s="2" t="s">
        <v>1440</v>
      </c>
      <c r="F5553">
        <v>2</v>
      </c>
      <c r="G5553" s="1">
        <v>41696</v>
      </c>
      <c r="H5553" s="61">
        <v>2014</v>
      </c>
      <c r="I5553" s="5" t="s">
        <v>1433</v>
      </c>
      <c r="J5553" s="1">
        <v>41765</v>
      </c>
      <c r="K5553" s="66">
        <v>12</v>
      </c>
      <c r="L5553" t="str">
        <f t="shared" si="591"/>
        <v>Profundo</v>
      </c>
      <c r="M5553" t="s">
        <v>1062</v>
      </c>
      <c r="N5553" t="str">
        <f>VLOOKUP(M5553,[2]spp!A:B,2,FALSE)</f>
        <v>Paranthias colonus</v>
      </c>
      <c r="O5553">
        <f t="shared" si="590"/>
        <v>20</v>
      </c>
      <c r="S5553">
        <v>20</v>
      </c>
      <c r="AJ5553">
        <f>VLOOKUP(M5553,spp!A:C,3,FALSE)</f>
        <v>1.485E-2</v>
      </c>
      <c r="AK5553">
        <f>VLOOKUP(M5553,spp!A:D,4,FALSE)</f>
        <v>2</v>
      </c>
      <c r="AL5553">
        <f t="shared" si="592"/>
        <v>90.956249999999997</v>
      </c>
      <c r="AM5553">
        <f t="shared" si="593"/>
        <v>2.27390625</v>
      </c>
      <c r="AN5553">
        <f t="shared" si="594"/>
        <v>22.739062499999999</v>
      </c>
      <c r="AO5553">
        <f t="shared" si="595"/>
        <v>2.2739062500000001E-2</v>
      </c>
      <c r="AP5553">
        <f t="shared" si="596"/>
        <v>0.4</v>
      </c>
      <c r="AQ5553">
        <f>VLOOKUP(M5553,spp!A:H,8,FALSE)</f>
        <v>3.8</v>
      </c>
      <c r="AR5553" t="str">
        <f>VLOOKUP(M5553,spp!A:K,10,FALSE)</f>
        <v>Planctívoro</v>
      </c>
      <c r="AS5553" t="str">
        <f>VLOOKUP(M5553,spp!A:L,12,FALSE)</f>
        <v>LC</v>
      </c>
    </row>
    <row r="5554" spans="1:45" x14ac:dyDescent="0.3">
      <c r="A5554">
        <v>49</v>
      </c>
      <c r="B5554" s="2" t="s">
        <v>1176</v>
      </c>
      <c r="C5554" s="2" t="s">
        <v>1177</v>
      </c>
      <c r="D5554" s="2" t="s">
        <v>1186</v>
      </c>
      <c r="E5554" s="2" t="s">
        <v>1440</v>
      </c>
      <c r="F5554">
        <v>2</v>
      </c>
      <c r="G5554" s="1">
        <v>41696</v>
      </c>
      <c r="H5554" s="61">
        <v>2014</v>
      </c>
      <c r="I5554" s="5" t="s">
        <v>1433</v>
      </c>
      <c r="J5554" s="1">
        <v>41765</v>
      </c>
      <c r="K5554" s="66">
        <v>12</v>
      </c>
      <c r="L5554" t="str">
        <f t="shared" si="591"/>
        <v>Profundo</v>
      </c>
      <c r="M5554" t="s">
        <v>1198</v>
      </c>
      <c r="N5554" t="str">
        <f>VLOOKUP(M5554,[2]spp!A:B,2,FALSE)</f>
        <v>Dermatolepis dermatolepis</v>
      </c>
      <c r="O5554">
        <f t="shared" si="590"/>
        <v>2</v>
      </c>
      <c r="U5554">
        <v>2</v>
      </c>
      <c r="AJ5554">
        <f>VLOOKUP(M5554,spp!A:C,3,FALSE)</f>
        <v>1</v>
      </c>
      <c r="AK5554">
        <f>VLOOKUP(M5554,spp!A:D,4,FALSE)</f>
        <v>3</v>
      </c>
      <c r="AL5554">
        <f t="shared" si="592"/>
        <v>85750</v>
      </c>
      <c r="AM5554">
        <f t="shared" si="593"/>
        <v>2143.75</v>
      </c>
      <c r="AN5554">
        <f t="shared" si="594"/>
        <v>21437.5</v>
      </c>
      <c r="AO5554">
        <f t="shared" si="595"/>
        <v>21.4375</v>
      </c>
      <c r="AP5554">
        <f t="shared" si="596"/>
        <v>0.04</v>
      </c>
      <c r="AQ5554">
        <f>VLOOKUP(M5554,spp!A:H,8,FALSE)</f>
        <v>4.5</v>
      </c>
      <c r="AR5554" t="str">
        <f>VLOOKUP(M5554,spp!A:K,10,FALSE)</f>
        <v>Depredador Tope</v>
      </c>
      <c r="AS5554" t="str">
        <f>VLOOKUP(M5554,spp!A:L,12,FALSE)</f>
        <v>LC</v>
      </c>
    </row>
    <row r="5555" spans="1:45" x14ac:dyDescent="0.3">
      <c r="A5555">
        <v>49</v>
      </c>
      <c r="B5555" s="2" t="s">
        <v>1176</v>
      </c>
      <c r="C5555" s="2" t="s">
        <v>1177</v>
      </c>
      <c r="D5555" s="2" t="s">
        <v>1186</v>
      </c>
      <c r="E5555" s="2" t="s">
        <v>1440</v>
      </c>
      <c r="F5555">
        <v>2</v>
      </c>
      <c r="G5555" s="1">
        <v>41696</v>
      </c>
      <c r="H5555" s="61">
        <v>2014</v>
      </c>
      <c r="I5555" s="5" t="s">
        <v>1433</v>
      </c>
      <c r="J5555" s="1">
        <v>41765</v>
      </c>
      <c r="K5555" s="66">
        <v>12</v>
      </c>
      <c r="L5555" t="str">
        <f t="shared" si="591"/>
        <v>Profundo</v>
      </c>
      <c r="M5555" t="s">
        <v>1066</v>
      </c>
      <c r="N5555" t="str">
        <f>VLOOKUP(M5555,[2]spp!A:B,2,FALSE)</f>
        <v>Caranx melampygus</v>
      </c>
      <c r="O5555">
        <f t="shared" si="590"/>
        <v>2</v>
      </c>
      <c r="U5555">
        <v>2</v>
      </c>
      <c r="AJ5555">
        <f>VLOOKUP(M5555,spp!A:C,3,FALSE)</f>
        <v>2</v>
      </c>
      <c r="AK5555">
        <f>VLOOKUP(M5555,spp!A:D,4,FALSE)</f>
        <v>2</v>
      </c>
      <c r="AL5555">
        <f t="shared" si="592"/>
        <v>4900</v>
      </c>
      <c r="AM5555">
        <f t="shared" si="593"/>
        <v>122.5</v>
      </c>
      <c r="AN5555">
        <f t="shared" si="594"/>
        <v>1225</v>
      </c>
      <c r="AO5555">
        <f t="shared" si="595"/>
        <v>1.2250000000000001</v>
      </c>
      <c r="AP5555">
        <f t="shared" si="596"/>
        <v>0.04</v>
      </c>
      <c r="AQ5555">
        <f>VLOOKUP(M5555,spp!A:H,8,FALSE)</f>
        <v>4.5</v>
      </c>
      <c r="AR5555" t="str">
        <f>VLOOKUP(M5555,spp!A:K,10,FALSE)</f>
        <v>Depredador Tope</v>
      </c>
      <c r="AS5555" t="str">
        <f>VLOOKUP(M5555,spp!A:L,12,FALSE)</f>
        <v>NE</v>
      </c>
    </row>
    <row r="5556" spans="1:45" x14ac:dyDescent="0.3">
      <c r="A5556">
        <v>49</v>
      </c>
      <c r="B5556" s="2" t="s">
        <v>1176</v>
      </c>
      <c r="C5556" s="2" t="s">
        <v>1177</v>
      </c>
      <c r="D5556" s="2" t="s">
        <v>1186</v>
      </c>
      <c r="E5556" s="2" t="s">
        <v>1440</v>
      </c>
      <c r="F5556">
        <v>3</v>
      </c>
      <c r="G5556" s="1">
        <v>41696</v>
      </c>
      <c r="H5556" s="61">
        <v>2014</v>
      </c>
      <c r="I5556" s="5" t="s">
        <v>1433</v>
      </c>
      <c r="J5556" s="1">
        <v>41765</v>
      </c>
      <c r="K5556" s="66">
        <v>12</v>
      </c>
      <c r="L5556" t="str">
        <f t="shared" si="591"/>
        <v>Profundo</v>
      </c>
      <c r="M5556" t="s">
        <v>1030</v>
      </c>
      <c r="N5556" t="str">
        <f>VLOOKUP(M5556,[2]spp!A:B,2,FALSE)</f>
        <v>Kyphosus analogus</v>
      </c>
      <c r="O5556">
        <f t="shared" si="590"/>
        <v>40</v>
      </c>
      <c r="S5556">
        <v>40</v>
      </c>
      <c r="AJ5556">
        <f>VLOOKUP(M5556,spp!A:C,3,FALSE)</f>
        <v>2.18E-2</v>
      </c>
      <c r="AK5556">
        <f>VLOOKUP(M5556,spp!A:D,4,FALSE)</f>
        <v>3</v>
      </c>
      <c r="AL5556">
        <f t="shared" si="592"/>
        <v>4673.375</v>
      </c>
      <c r="AM5556">
        <f t="shared" si="593"/>
        <v>116.83437499999999</v>
      </c>
      <c r="AN5556">
        <f t="shared" si="594"/>
        <v>1168.34375</v>
      </c>
      <c r="AO5556">
        <f t="shared" si="595"/>
        <v>1.16834375</v>
      </c>
      <c r="AP5556">
        <f t="shared" si="596"/>
        <v>0.8</v>
      </c>
      <c r="AQ5556">
        <f>VLOOKUP(M5556,spp!A:H,8,FALSE)</f>
        <v>2</v>
      </c>
      <c r="AR5556" t="str">
        <f>VLOOKUP(M5556,spp!A:K,10,FALSE)</f>
        <v>Herbívoro</v>
      </c>
      <c r="AS5556" t="str">
        <f>VLOOKUP(M5556,spp!A:L,12,FALSE)</f>
        <v>LC</v>
      </c>
    </row>
    <row r="5557" spans="1:45" x14ac:dyDescent="0.3">
      <c r="A5557">
        <v>49</v>
      </c>
      <c r="B5557" s="2" t="s">
        <v>1176</v>
      </c>
      <c r="C5557" s="2" t="s">
        <v>1177</v>
      </c>
      <c r="D5557" s="2" t="s">
        <v>1186</v>
      </c>
      <c r="E5557" s="2" t="s">
        <v>1440</v>
      </c>
      <c r="F5557">
        <v>3</v>
      </c>
      <c r="G5557" s="1">
        <v>41696</v>
      </c>
      <c r="H5557" s="61">
        <v>2014</v>
      </c>
      <c r="I5557" s="5" t="s">
        <v>1433</v>
      </c>
      <c r="J5557" s="1">
        <v>41765</v>
      </c>
      <c r="K5557" s="66">
        <v>12</v>
      </c>
      <c r="L5557" t="str">
        <f t="shared" si="591"/>
        <v>Profundo</v>
      </c>
      <c r="M5557" t="s">
        <v>1195</v>
      </c>
      <c r="N5557" t="str">
        <f>VLOOKUP(M5557,[2]spp!A:B,2,FALSE)</f>
        <v>Melichthys niger</v>
      </c>
      <c r="O5557">
        <f t="shared" si="590"/>
        <v>50</v>
      </c>
      <c r="S5557">
        <v>30</v>
      </c>
      <c r="T5557">
        <v>20</v>
      </c>
      <c r="AJ5557">
        <f>VLOOKUP(M5557,spp!A:C,3,FALSE)</f>
        <v>5</v>
      </c>
      <c r="AK5557">
        <f>VLOOKUP(M5557,spp!A:D,4,FALSE)</f>
        <v>3</v>
      </c>
      <c r="AL5557">
        <f t="shared" si="592"/>
        <v>2366406.25</v>
      </c>
      <c r="AM5557">
        <f t="shared" si="593"/>
        <v>59160.15625</v>
      </c>
      <c r="AN5557">
        <f t="shared" si="594"/>
        <v>591601.5625</v>
      </c>
      <c r="AO5557">
        <f t="shared" si="595"/>
        <v>591.6015625</v>
      </c>
      <c r="AP5557">
        <f t="shared" si="596"/>
        <v>1</v>
      </c>
      <c r="AQ5557">
        <f>VLOOKUP(M5557,spp!A:H,8,FALSE)</f>
        <v>2.4</v>
      </c>
      <c r="AR5557" t="str">
        <f>VLOOKUP(M5557,spp!A:K,10,FALSE)</f>
        <v>Herbívoro</v>
      </c>
      <c r="AS5557" t="str">
        <f>VLOOKUP(M5557,spp!A:L,12,FALSE)</f>
        <v>NE</v>
      </c>
    </row>
    <row r="5558" spans="1:45" x14ac:dyDescent="0.3">
      <c r="A5558">
        <v>49</v>
      </c>
      <c r="B5558" s="2" t="s">
        <v>1176</v>
      </c>
      <c r="C5558" s="2" t="s">
        <v>1177</v>
      </c>
      <c r="D5558" s="2" t="s">
        <v>1186</v>
      </c>
      <c r="E5558" s="2" t="s">
        <v>1440</v>
      </c>
      <c r="F5558">
        <v>3</v>
      </c>
      <c r="G5558" s="1">
        <v>41696</v>
      </c>
      <c r="H5558" s="61">
        <v>2014</v>
      </c>
      <c r="I5558" s="5" t="s">
        <v>1433</v>
      </c>
      <c r="J5558" s="1">
        <v>41765</v>
      </c>
      <c r="K5558" s="66">
        <v>12</v>
      </c>
      <c r="L5558" t="str">
        <f t="shared" si="591"/>
        <v>Profundo</v>
      </c>
      <c r="M5558" t="s">
        <v>1194</v>
      </c>
      <c r="N5558" t="str">
        <f>VLOOKUP(M5558,[2]spp!A:B,2,FALSE)</f>
        <v>Stegastes arcifrons</v>
      </c>
      <c r="O5558">
        <f t="shared" si="590"/>
        <v>90</v>
      </c>
      <c r="P5558">
        <v>55</v>
      </c>
      <c r="Q5558">
        <v>35</v>
      </c>
      <c r="AJ5558">
        <f>VLOOKUP(M5558,spp!A:C,3,FALSE)</f>
        <v>3.49E-2</v>
      </c>
      <c r="AK5558">
        <f>VLOOKUP(M5558,spp!A:D,4,FALSE)</f>
        <v>2</v>
      </c>
      <c r="AL5558">
        <f t="shared" si="592"/>
        <v>80.706249999999997</v>
      </c>
      <c r="AM5558">
        <f t="shared" si="593"/>
        <v>2.0176562499999999</v>
      </c>
      <c r="AN5558">
        <f t="shared" si="594"/>
        <v>20.176562499999999</v>
      </c>
      <c r="AO5558">
        <f t="shared" si="595"/>
        <v>2.0176562499999998E-2</v>
      </c>
      <c r="AP5558">
        <f t="shared" si="596"/>
        <v>1.8</v>
      </c>
      <c r="AQ5558">
        <f>VLOOKUP(M5558,spp!A:H,8,FALSE)</f>
        <v>2.97</v>
      </c>
      <c r="AR5558" t="str">
        <f>VLOOKUP(M5558,spp!A:K,10,FALSE)</f>
        <v>Herbívoro</v>
      </c>
      <c r="AS5558" t="str">
        <f>VLOOKUP(M5558,spp!A:L,12,FALSE)</f>
        <v>LC</v>
      </c>
    </row>
    <row r="5559" spans="1:45" x14ac:dyDescent="0.3">
      <c r="A5559">
        <v>49</v>
      </c>
      <c r="B5559" s="2" t="s">
        <v>1176</v>
      </c>
      <c r="C5559" s="2" t="s">
        <v>1177</v>
      </c>
      <c r="D5559" s="2" t="s">
        <v>1186</v>
      </c>
      <c r="E5559" s="2" t="s">
        <v>1440</v>
      </c>
      <c r="F5559">
        <v>3</v>
      </c>
      <c r="G5559" s="1">
        <v>41696</v>
      </c>
      <c r="H5559" s="61">
        <v>2014</v>
      </c>
      <c r="I5559" s="5" t="s">
        <v>1433</v>
      </c>
      <c r="J5559" s="1">
        <v>41765</v>
      </c>
      <c r="K5559" s="66">
        <v>12</v>
      </c>
      <c r="L5559" t="str">
        <f t="shared" si="591"/>
        <v>Profundo</v>
      </c>
      <c r="M5559" t="s">
        <v>1141</v>
      </c>
      <c r="N5559" t="str">
        <f>VLOOKUP(M5559,[2]spp!A:B,2,FALSE)</f>
        <v>Halichoeres discolor</v>
      </c>
      <c r="O5559">
        <f t="shared" si="590"/>
        <v>25</v>
      </c>
      <c r="P5559">
        <v>25</v>
      </c>
      <c r="AJ5559">
        <f>VLOOKUP(M5559,spp!A:C,3,FALSE)</f>
        <v>0.01</v>
      </c>
      <c r="AK5559">
        <f>VLOOKUP(M5559,spp!A:D,4,FALSE)</f>
        <v>3.04</v>
      </c>
      <c r="AL5559">
        <f t="shared" si="592"/>
        <v>4.0520764919107357</v>
      </c>
      <c r="AM5559">
        <f t="shared" si="593"/>
        <v>0.10130191229776839</v>
      </c>
      <c r="AN5559">
        <f t="shared" si="594"/>
        <v>1.0130191229776839</v>
      </c>
      <c r="AO5559">
        <f t="shared" si="595"/>
        <v>1.013019122977684E-3</v>
      </c>
      <c r="AP5559">
        <f t="shared" si="596"/>
        <v>0.5</v>
      </c>
      <c r="AQ5559">
        <f>VLOOKUP(M5559,spp!A:H,8,FALSE)</f>
        <v>3.4</v>
      </c>
      <c r="AR5559" t="str">
        <f>VLOOKUP(M5559,spp!A:K,10,FALSE)</f>
        <v>Depredador</v>
      </c>
      <c r="AS5559" t="str">
        <f>VLOOKUP(M5559,spp!A:L,12,FALSE)</f>
        <v>VU</v>
      </c>
    </row>
    <row r="5560" spans="1:45" x14ac:dyDescent="0.3">
      <c r="A5560">
        <v>49</v>
      </c>
      <c r="B5560" s="2" t="s">
        <v>1176</v>
      </c>
      <c r="C5560" s="2" t="s">
        <v>1177</v>
      </c>
      <c r="D5560" s="2" t="s">
        <v>1186</v>
      </c>
      <c r="E5560" s="2" t="s">
        <v>1440</v>
      </c>
      <c r="F5560">
        <v>3</v>
      </c>
      <c r="G5560" s="1">
        <v>41696</v>
      </c>
      <c r="H5560" s="61">
        <v>2014</v>
      </c>
      <c r="I5560" s="5" t="s">
        <v>1433</v>
      </c>
      <c r="J5560" s="1">
        <v>41765</v>
      </c>
      <c r="K5560" s="66">
        <v>12</v>
      </c>
      <c r="L5560" t="str">
        <f t="shared" si="591"/>
        <v>Profundo</v>
      </c>
      <c r="M5560" t="s">
        <v>1198</v>
      </c>
      <c r="N5560" t="str">
        <f>VLOOKUP(M5560,[2]spp!A:B,2,FALSE)</f>
        <v>Dermatolepis dermatolepis</v>
      </c>
      <c r="O5560">
        <f t="shared" si="590"/>
        <v>10</v>
      </c>
      <c r="T5560">
        <v>8</v>
      </c>
      <c r="U5560">
        <v>2</v>
      </c>
      <c r="AJ5560">
        <f>VLOOKUP(M5560,spp!A:C,3,FALSE)</f>
        <v>1</v>
      </c>
      <c r="AK5560">
        <f>VLOOKUP(M5560,spp!A:D,4,FALSE)</f>
        <v>3</v>
      </c>
      <c r="AL5560">
        <f t="shared" si="592"/>
        <v>210750</v>
      </c>
      <c r="AM5560">
        <f t="shared" si="593"/>
        <v>5268.75</v>
      </c>
      <c r="AN5560">
        <f t="shared" si="594"/>
        <v>52687.5</v>
      </c>
      <c r="AO5560">
        <f t="shared" si="595"/>
        <v>52.6875</v>
      </c>
      <c r="AP5560">
        <f t="shared" si="596"/>
        <v>0.2</v>
      </c>
      <c r="AQ5560">
        <f>VLOOKUP(M5560,spp!A:H,8,FALSE)</f>
        <v>4.5</v>
      </c>
      <c r="AR5560" t="str">
        <f>VLOOKUP(M5560,spp!A:K,10,FALSE)</f>
        <v>Depredador Tope</v>
      </c>
      <c r="AS5560" t="str">
        <f>VLOOKUP(M5560,spp!A:L,12,FALSE)</f>
        <v>LC</v>
      </c>
    </row>
    <row r="5561" spans="1:45" x14ac:dyDescent="0.3">
      <c r="A5561">
        <v>49</v>
      </c>
      <c r="B5561" s="2" t="s">
        <v>1176</v>
      </c>
      <c r="C5561" s="2" t="s">
        <v>1177</v>
      </c>
      <c r="D5561" s="2" t="s">
        <v>1186</v>
      </c>
      <c r="E5561" s="2" t="s">
        <v>1440</v>
      </c>
      <c r="F5561">
        <v>3</v>
      </c>
      <c r="G5561" s="1">
        <v>41696</v>
      </c>
      <c r="H5561" s="61">
        <v>2014</v>
      </c>
      <c r="I5561" s="5" t="s">
        <v>1433</v>
      </c>
      <c r="J5561" s="1">
        <v>41765</v>
      </c>
      <c r="K5561" s="66">
        <v>12</v>
      </c>
      <c r="L5561" t="str">
        <f t="shared" si="591"/>
        <v>Profundo</v>
      </c>
      <c r="M5561" t="s">
        <v>1081</v>
      </c>
      <c r="N5561" t="str">
        <f>VLOOKUP(M5561,[2]spp!A:B,2,FALSE)</f>
        <v>Triaenodon obesus</v>
      </c>
      <c r="O5561">
        <f t="shared" si="590"/>
        <v>4</v>
      </c>
      <c r="Y5561">
        <v>3</v>
      </c>
      <c r="AA5561">
        <v>1</v>
      </c>
      <c r="AJ5561">
        <f>VLOOKUP(M5561,spp!A:C,3,FALSE)</f>
        <v>1.5E-3</v>
      </c>
      <c r="AK5561">
        <f>VLOOKUP(M5561,spp!A:D,4,FALSE)</f>
        <v>3</v>
      </c>
      <c r="AL5561">
        <f t="shared" si="592"/>
        <v>3184.5</v>
      </c>
      <c r="AM5561">
        <f t="shared" si="593"/>
        <v>79.612499999999997</v>
      </c>
      <c r="AN5561">
        <f t="shared" si="594"/>
        <v>796.125</v>
      </c>
      <c r="AO5561">
        <f t="shared" si="595"/>
        <v>0.79612499999999997</v>
      </c>
      <c r="AP5561">
        <f t="shared" si="596"/>
        <v>0.08</v>
      </c>
      <c r="AQ5561">
        <f>VLOOKUP(M5561,spp!A:H,8,FALSE)</f>
        <v>4.2</v>
      </c>
      <c r="AR5561" t="str">
        <f>VLOOKUP(M5561,spp!A:K,10,FALSE)</f>
        <v>Depredador Tope</v>
      </c>
      <c r="AS5561" t="str">
        <f>VLOOKUP(M5561,spp!A:L,12,FALSE)</f>
        <v>NT</v>
      </c>
    </row>
    <row r="5562" spans="1:45" x14ac:dyDescent="0.3">
      <c r="A5562">
        <v>49</v>
      </c>
      <c r="B5562" s="2" t="s">
        <v>1176</v>
      </c>
      <c r="C5562" s="2" t="s">
        <v>1177</v>
      </c>
      <c r="D5562" s="2" t="s">
        <v>1186</v>
      </c>
      <c r="E5562" s="2" t="s">
        <v>1440</v>
      </c>
      <c r="F5562">
        <v>3</v>
      </c>
      <c r="G5562" s="1">
        <v>41696</v>
      </c>
      <c r="H5562" s="61">
        <v>2014</v>
      </c>
      <c r="I5562" s="5" t="s">
        <v>1433</v>
      </c>
      <c r="J5562" s="1">
        <v>41765</v>
      </c>
      <c r="K5562" s="66">
        <v>12</v>
      </c>
      <c r="L5562" t="str">
        <f t="shared" si="591"/>
        <v>Profundo</v>
      </c>
      <c r="M5562" t="s">
        <v>1040</v>
      </c>
      <c r="N5562" t="str">
        <f>VLOOKUP(M5562,[2]spp!A:B,2,FALSE)</f>
        <v>Sufflamen verres</v>
      </c>
      <c r="O5562">
        <f t="shared" si="590"/>
        <v>2</v>
      </c>
      <c r="T5562">
        <v>2</v>
      </c>
      <c r="AJ5562">
        <f>VLOOKUP(M5562,spp!A:C,3,FALSE)</f>
        <v>2</v>
      </c>
      <c r="AK5562">
        <f>VLOOKUP(M5562,spp!A:D,4,FALSE)</f>
        <v>3</v>
      </c>
      <c r="AL5562">
        <f t="shared" si="592"/>
        <v>62500</v>
      </c>
      <c r="AM5562">
        <f t="shared" si="593"/>
        <v>1562.5</v>
      </c>
      <c r="AN5562">
        <f t="shared" si="594"/>
        <v>15625</v>
      </c>
      <c r="AO5562">
        <f t="shared" si="595"/>
        <v>15.625</v>
      </c>
      <c r="AP5562">
        <f t="shared" si="596"/>
        <v>0.04</v>
      </c>
      <c r="AQ5562">
        <f>VLOOKUP(M5562,spp!A:H,8,FALSE)</f>
        <v>3.3</v>
      </c>
      <c r="AR5562" t="str">
        <f>VLOOKUP(M5562,spp!A:K,10,FALSE)</f>
        <v>Depredador</v>
      </c>
      <c r="AS5562" t="str">
        <f>VLOOKUP(M5562,spp!A:L,12,FALSE)</f>
        <v>LC</v>
      </c>
    </row>
    <row r="5563" spans="1:45" x14ac:dyDescent="0.3">
      <c r="A5563">
        <v>49</v>
      </c>
      <c r="B5563" s="2" t="s">
        <v>1176</v>
      </c>
      <c r="C5563" s="2" t="s">
        <v>1177</v>
      </c>
      <c r="D5563" s="2" t="s">
        <v>1186</v>
      </c>
      <c r="E5563" s="2" t="s">
        <v>1440</v>
      </c>
      <c r="F5563">
        <v>3</v>
      </c>
      <c r="G5563" s="1">
        <v>41696</v>
      </c>
      <c r="H5563" s="61">
        <v>2014</v>
      </c>
      <c r="I5563" s="5" t="s">
        <v>1433</v>
      </c>
      <c r="J5563" s="1">
        <v>41765</v>
      </c>
      <c r="K5563" s="66">
        <v>12</v>
      </c>
      <c r="L5563" t="str">
        <f t="shared" si="591"/>
        <v>Profundo</v>
      </c>
      <c r="M5563" t="s">
        <v>1034</v>
      </c>
      <c r="N5563" t="str">
        <f>VLOOKUP(M5563,[2]spp!A:B,2,FALSE)</f>
        <v>Acanthurus nigricans</v>
      </c>
      <c r="O5563">
        <f t="shared" si="590"/>
        <v>8</v>
      </c>
      <c r="R5563">
        <v>3</v>
      </c>
      <c r="T5563">
        <v>5</v>
      </c>
      <c r="AJ5563">
        <f>VLOOKUP(M5563,spp!A:C,3,FALSE)</f>
        <v>6</v>
      </c>
      <c r="AK5563">
        <f>VLOOKUP(M5563,spp!A:D,4,FALSE)</f>
        <v>2.669</v>
      </c>
      <c r="AL5563">
        <f t="shared" si="592"/>
        <v>176756.72914773237</v>
      </c>
      <c r="AM5563">
        <f t="shared" si="593"/>
        <v>4418.9182286933092</v>
      </c>
      <c r="AN5563">
        <f t="shared" si="594"/>
        <v>44189.182286933094</v>
      </c>
      <c r="AO5563">
        <f t="shared" si="595"/>
        <v>44.189182286933097</v>
      </c>
      <c r="AP5563">
        <f t="shared" si="596"/>
        <v>0.16</v>
      </c>
      <c r="AQ5563">
        <f>VLOOKUP(M5563,spp!A:H,8,FALSE)</f>
        <v>2</v>
      </c>
      <c r="AR5563" t="str">
        <f>VLOOKUP(M5563,spp!A:K,10,FALSE)</f>
        <v>Herbívoro</v>
      </c>
      <c r="AS5563" t="str">
        <f>VLOOKUP(M5563,spp!A:L,12,FALSE)</f>
        <v>LC</v>
      </c>
    </row>
    <row r="5564" spans="1:45" x14ac:dyDescent="0.3">
      <c r="A5564">
        <v>49</v>
      </c>
      <c r="B5564" s="2" t="s">
        <v>1176</v>
      </c>
      <c r="C5564" s="2" t="s">
        <v>1177</v>
      </c>
      <c r="D5564" s="2" t="s">
        <v>1186</v>
      </c>
      <c r="E5564" s="2" t="s">
        <v>1440</v>
      </c>
      <c r="F5564">
        <v>3</v>
      </c>
      <c r="G5564" s="1">
        <v>41696</v>
      </c>
      <c r="H5564" s="61">
        <v>2014</v>
      </c>
      <c r="I5564" s="5" t="s">
        <v>1433</v>
      </c>
      <c r="J5564" s="1">
        <v>41765</v>
      </c>
      <c r="K5564" s="66">
        <v>12</v>
      </c>
      <c r="L5564" t="str">
        <f t="shared" si="591"/>
        <v>Profundo</v>
      </c>
      <c r="M5564" t="s">
        <v>1028</v>
      </c>
      <c r="N5564" t="str">
        <f>VLOOKUP(M5564,[2]spp!A:B,2,FALSE)</f>
        <v>Thalassoma lucasanum</v>
      </c>
      <c r="O5564">
        <f t="shared" si="590"/>
        <v>120</v>
      </c>
      <c r="P5564">
        <v>120</v>
      </c>
      <c r="AJ5564">
        <f>VLOOKUP(M5564,spp!A:C,3,FALSE)</f>
        <v>1.261E-2</v>
      </c>
      <c r="AK5564">
        <f>VLOOKUP(M5564,spp!A:D,4,FALSE)</f>
        <v>2</v>
      </c>
      <c r="AL5564">
        <f t="shared" si="592"/>
        <v>9.4574999999999996</v>
      </c>
      <c r="AM5564">
        <f t="shared" si="593"/>
        <v>0.23643749999999999</v>
      </c>
      <c r="AN5564">
        <f t="shared" si="594"/>
        <v>2.3643749999999999</v>
      </c>
      <c r="AO5564">
        <f t="shared" si="595"/>
        <v>2.3643749999999997E-3</v>
      </c>
      <c r="AP5564">
        <f t="shared" si="596"/>
        <v>2.4</v>
      </c>
      <c r="AQ5564">
        <f>VLOOKUP(M5564,spp!A:H,8,FALSE)</f>
        <v>3.5</v>
      </c>
      <c r="AR5564" t="str">
        <f>VLOOKUP(M5564,spp!A:K,10,FALSE)</f>
        <v>Depredador</v>
      </c>
      <c r="AS5564" t="str">
        <f>VLOOKUP(M5564,spp!A:L,12,FALSE)</f>
        <v>LC</v>
      </c>
    </row>
    <row r="5565" spans="1:45" x14ac:dyDescent="0.3">
      <c r="A5565">
        <v>49</v>
      </c>
      <c r="B5565" s="2" t="s">
        <v>1176</v>
      </c>
      <c r="C5565" s="2" t="s">
        <v>1177</v>
      </c>
      <c r="D5565" s="2" t="s">
        <v>1186</v>
      </c>
      <c r="E5565" s="2" t="s">
        <v>1440</v>
      </c>
      <c r="F5565">
        <v>3</v>
      </c>
      <c r="G5565" s="1">
        <v>41696</v>
      </c>
      <c r="H5565" s="61">
        <v>2014</v>
      </c>
      <c r="I5565" s="5" t="s">
        <v>1433</v>
      </c>
      <c r="J5565" s="1">
        <v>41765</v>
      </c>
      <c r="K5565" s="66">
        <v>12</v>
      </c>
      <c r="L5565" t="str">
        <f t="shared" si="591"/>
        <v>Profundo</v>
      </c>
      <c r="M5565" t="s">
        <v>1206</v>
      </c>
      <c r="N5565" t="str">
        <f>VLOOKUP(M5565,[2]spp!A:B,2,FALSE)</f>
        <v>Cantherhines dumerilii</v>
      </c>
      <c r="O5565">
        <f t="shared" si="590"/>
        <v>2</v>
      </c>
      <c r="T5565">
        <v>2</v>
      </c>
      <c r="AJ5565">
        <f>VLOOKUP(M5565,spp!A:C,3,FALSE)</f>
        <v>4</v>
      </c>
      <c r="AK5565">
        <f>VLOOKUP(M5565,spp!A:D,4,FALSE)</f>
        <v>2</v>
      </c>
      <c r="AL5565">
        <f t="shared" si="592"/>
        <v>5000</v>
      </c>
      <c r="AM5565">
        <f t="shared" si="593"/>
        <v>125</v>
      </c>
      <c r="AN5565">
        <f t="shared" si="594"/>
        <v>1250</v>
      </c>
      <c r="AO5565">
        <f t="shared" si="595"/>
        <v>1.25</v>
      </c>
      <c r="AP5565">
        <f t="shared" si="596"/>
        <v>0.04</v>
      </c>
      <c r="AQ5565">
        <f>VLOOKUP(M5565,spp!A:H,8,FALSE)</f>
        <v>3.1</v>
      </c>
      <c r="AR5565" t="str">
        <f>VLOOKUP(M5565,spp!A:K,10,FALSE)</f>
        <v>Depredador</v>
      </c>
      <c r="AS5565" t="str">
        <f>VLOOKUP(M5565,spp!A:L,12,FALSE)</f>
        <v>NE</v>
      </c>
    </row>
    <row r="5566" spans="1:45" x14ac:dyDescent="0.3">
      <c r="A5566">
        <v>49</v>
      </c>
      <c r="B5566" s="2" t="s">
        <v>1176</v>
      </c>
      <c r="C5566" s="2" t="s">
        <v>1177</v>
      </c>
      <c r="D5566" s="2" t="s">
        <v>1186</v>
      </c>
      <c r="E5566" s="2" t="s">
        <v>1440</v>
      </c>
      <c r="F5566">
        <v>3</v>
      </c>
      <c r="G5566" s="1">
        <v>41696</v>
      </c>
      <c r="H5566" s="61">
        <v>2014</v>
      </c>
      <c r="I5566" s="5" t="s">
        <v>1433</v>
      </c>
      <c r="J5566" s="1">
        <v>41765</v>
      </c>
      <c r="K5566" s="66">
        <v>12</v>
      </c>
      <c r="L5566" t="str">
        <f t="shared" si="591"/>
        <v>Profundo</v>
      </c>
      <c r="M5566" t="s">
        <v>1202</v>
      </c>
      <c r="N5566" t="str">
        <f>VLOOKUP(M5566,[2]spp!A:B,2,FALSE)</f>
        <v>Ostracion meleagris</v>
      </c>
      <c r="O5566">
        <f t="shared" si="590"/>
        <v>2</v>
      </c>
      <c r="Q5566">
        <v>2</v>
      </c>
      <c r="AJ5566" t="str">
        <f>VLOOKUP(M5566,spp!A:C,3,FALSE)</f>
        <v>0.10100000000000001</v>
      </c>
      <c r="AK5566">
        <f>VLOOKUP(M5566,spp!A:D,4,FALSE)</f>
        <v>2</v>
      </c>
      <c r="AL5566">
        <f t="shared" si="592"/>
        <v>11.362500000000001</v>
      </c>
      <c r="AM5566">
        <f t="shared" si="593"/>
        <v>0.2840625</v>
      </c>
      <c r="AN5566">
        <f t="shared" si="594"/>
        <v>2.8406250000000002</v>
      </c>
      <c r="AO5566">
        <f t="shared" si="595"/>
        <v>2.8406250000000003E-3</v>
      </c>
      <c r="AP5566">
        <f t="shared" si="596"/>
        <v>0.04</v>
      </c>
      <c r="AQ5566">
        <f>VLOOKUP(M5566,spp!A:H,8,FALSE)</f>
        <v>2.9</v>
      </c>
      <c r="AR5566" t="str">
        <f>VLOOKUP(M5566,spp!A:K,10,FALSE)</f>
        <v>Herbívoro</v>
      </c>
      <c r="AS5566" t="str">
        <f>VLOOKUP(M5566,spp!A:L,12,FALSE)</f>
        <v>NE</v>
      </c>
    </row>
    <row r="5567" spans="1:45" x14ac:dyDescent="0.3">
      <c r="A5567">
        <v>49</v>
      </c>
      <c r="B5567" s="2" t="s">
        <v>1176</v>
      </c>
      <c r="C5567" s="2" t="s">
        <v>1177</v>
      </c>
      <c r="D5567" s="2" t="s">
        <v>1186</v>
      </c>
      <c r="E5567" s="2" t="s">
        <v>1440</v>
      </c>
      <c r="F5567">
        <v>3</v>
      </c>
      <c r="G5567" s="1">
        <v>41696</v>
      </c>
      <c r="H5567" s="61">
        <v>2014</v>
      </c>
      <c r="I5567" s="5" t="s">
        <v>1433</v>
      </c>
      <c r="J5567" s="1">
        <v>41765</v>
      </c>
      <c r="K5567" s="66">
        <v>12</v>
      </c>
      <c r="L5567" t="str">
        <f t="shared" si="591"/>
        <v>Profundo</v>
      </c>
      <c r="M5567" t="s">
        <v>1047</v>
      </c>
      <c r="N5567" t="str">
        <f>VLOOKUP(M5567,[2]spp!A:B,2,FALSE)</f>
        <v>Scarus rubroviolaceus</v>
      </c>
      <c r="O5567">
        <f t="shared" si="590"/>
        <v>3</v>
      </c>
      <c r="U5567">
        <v>3</v>
      </c>
      <c r="AJ5567">
        <f>VLOOKUP(M5567,spp!A:C,3,FALSE)</f>
        <v>1</v>
      </c>
      <c r="AK5567">
        <f>VLOOKUP(M5567,spp!A:D,4,FALSE)</f>
        <v>3.109</v>
      </c>
      <c r="AL5567">
        <f t="shared" si="592"/>
        <v>189508.54822210452</v>
      </c>
      <c r="AM5567">
        <f t="shared" si="593"/>
        <v>4737.7137055526127</v>
      </c>
      <c r="AN5567">
        <f t="shared" si="594"/>
        <v>47377.137055526124</v>
      </c>
      <c r="AO5567">
        <f t="shared" si="595"/>
        <v>47.377137055526127</v>
      </c>
      <c r="AP5567">
        <f t="shared" si="596"/>
        <v>0.06</v>
      </c>
      <c r="AQ5567">
        <f>VLOOKUP(M5567,spp!A:H,8,FALSE)</f>
        <v>2</v>
      </c>
      <c r="AR5567" t="str">
        <f>VLOOKUP(M5567,spp!A:K,10,FALSE)</f>
        <v>Herbívoro</v>
      </c>
      <c r="AS5567" t="str">
        <f>VLOOKUP(M5567,spp!A:L,12,FALSE)</f>
        <v>LC</v>
      </c>
    </row>
    <row r="5568" spans="1:45" x14ac:dyDescent="0.3">
      <c r="A5568">
        <v>49</v>
      </c>
      <c r="B5568" s="2" t="s">
        <v>1176</v>
      </c>
      <c r="C5568" s="2" t="s">
        <v>1177</v>
      </c>
      <c r="D5568" s="2" t="s">
        <v>1186</v>
      </c>
      <c r="E5568" s="2" t="s">
        <v>1440</v>
      </c>
      <c r="F5568">
        <v>3</v>
      </c>
      <c r="G5568" s="1">
        <v>41696</v>
      </c>
      <c r="H5568" s="61">
        <v>2014</v>
      </c>
      <c r="I5568" s="5" t="s">
        <v>1433</v>
      </c>
      <c r="J5568" s="1">
        <v>41765</v>
      </c>
      <c r="K5568" s="66">
        <v>12</v>
      </c>
      <c r="L5568" t="str">
        <f t="shared" si="591"/>
        <v>Profundo</v>
      </c>
      <c r="M5568" t="s">
        <v>1038</v>
      </c>
      <c r="N5568" t="str">
        <f>VLOOKUP(M5568,[2]spp!A:B,2,FALSE)</f>
        <v>Holacanthus passer</v>
      </c>
      <c r="O5568">
        <f t="shared" si="590"/>
        <v>1</v>
      </c>
      <c r="T5568">
        <v>1</v>
      </c>
      <c r="AJ5568">
        <f>VLOOKUP(M5568,spp!A:C,3,FALSE)</f>
        <v>2</v>
      </c>
      <c r="AK5568">
        <f>VLOOKUP(M5568,spp!A:D,4,FALSE)</f>
        <v>3</v>
      </c>
      <c r="AL5568">
        <f t="shared" si="592"/>
        <v>31250</v>
      </c>
      <c r="AM5568">
        <f t="shared" si="593"/>
        <v>781.25</v>
      </c>
      <c r="AN5568">
        <f t="shared" si="594"/>
        <v>7812.5</v>
      </c>
      <c r="AO5568">
        <f t="shared" si="595"/>
        <v>7.8125</v>
      </c>
      <c r="AP5568">
        <f t="shared" si="596"/>
        <v>0.02</v>
      </c>
      <c r="AQ5568">
        <f>VLOOKUP(M5568,spp!A:H,8,FALSE)</f>
        <v>2.6</v>
      </c>
      <c r="AR5568" t="str">
        <f>VLOOKUP(M5568,spp!A:K,10,FALSE)</f>
        <v>Herbívoro</v>
      </c>
      <c r="AS5568" t="str">
        <f>VLOOKUP(M5568,spp!A:L,12,FALSE)</f>
        <v>LC</v>
      </c>
    </row>
    <row r="5569" spans="1:45" x14ac:dyDescent="0.3">
      <c r="A5569">
        <v>49</v>
      </c>
      <c r="B5569" s="2" t="s">
        <v>1176</v>
      </c>
      <c r="C5569" s="2" t="s">
        <v>1177</v>
      </c>
      <c r="D5569" s="2" t="s">
        <v>1186</v>
      </c>
      <c r="E5569" s="2" t="s">
        <v>1440</v>
      </c>
      <c r="F5569">
        <v>3</v>
      </c>
      <c r="G5569" s="1">
        <v>41696</v>
      </c>
      <c r="H5569" s="61">
        <v>2014</v>
      </c>
      <c r="I5569" s="5" t="s">
        <v>1433</v>
      </c>
      <c r="J5569" s="1">
        <v>41765</v>
      </c>
      <c r="K5569" s="66">
        <v>12</v>
      </c>
      <c r="L5569" t="str">
        <f t="shared" si="591"/>
        <v>Profundo</v>
      </c>
      <c r="M5569" t="s">
        <v>1064</v>
      </c>
      <c r="N5569" t="str">
        <f>VLOOKUP(M5569,[2]spp!A:B,2,FALSE)</f>
        <v>Zanclus cornutus</v>
      </c>
      <c r="O5569">
        <f t="shared" si="590"/>
        <v>2</v>
      </c>
      <c r="T5569">
        <v>2</v>
      </c>
      <c r="AJ5569">
        <f>VLOOKUP(M5569,spp!A:C,3,FALSE)</f>
        <v>1.47E-2</v>
      </c>
      <c r="AK5569">
        <f>VLOOKUP(M5569,spp!A:D,4,FALSE)</f>
        <v>3</v>
      </c>
      <c r="AL5569">
        <f t="shared" si="592"/>
        <v>459.375</v>
      </c>
      <c r="AM5569">
        <f t="shared" si="593"/>
        <v>11.484375</v>
      </c>
      <c r="AN5569">
        <f t="shared" si="594"/>
        <v>114.84375</v>
      </c>
      <c r="AO5569">
        <f t="shared" si="595"/>
        <v>0.11484374999999999</v>
      </c>
      <c r="AP5569">
        <f t="shared" si="596"/>
        <v>0.04</v>
      </c>
      <c r="AQ5569">
        <f>VLOOKUP(M5569,spp!A:H,8,FALSE)</f>
        <v>2.9</v>
      </c>
      <c r="AR5569" t="str">
        <f>VLOOKUP(M5569,spp!A:K,10,FALSE)</f>
        <v>Herbívoro</v>
      </c>
      <c r="AS5569" t="str">
        <f>VLOOKUP(M5569,spp!A:L,12,FALSE)</f>
        <v>NE</v>
      </c>
    </row>
    <row r="5570" spans="1:45" x14ac:dyDescent="0.3">
      <c r="A5570">
        <v>49</v>
      </c>
      <c r="B5570" s="2" t="s">
        <v>1176</v>
      </c>
      <c r="C5570" s="2" t="s">
        <v>1177</v>
      </c>
      <c r="D5570" s="2" t="s">
        <v>1186</v>
      </c>
      <c r="E5570" s="2" t="s">
        <v>1440</v>
      </c>
      <c r="F5570">
        <v>3</v>
      </c>
      <c r="G5570" s="1">
        <v>41696</v>
      </c>
      <c r="H5570" s="61">
        <v>2014</v>
      </c>
      <c r="I5570" s="5" t="s">
        <v>1433</v>
      </c>
      <c r="J5570" s="1">
        <v>41765</v>
      </c>
      <c r="K5570" s="66">
        <v>12</v>
      </c>
      <c r="L5570" t="str">
        <f t="shared" si="591"/>
        <v>Profundo</v>
      </c>
      <c r="M5570" t="s">
        <v>1029</v>
      </c>
      <c r="N5570" t="str">
        <f>VLOOKUP(M5570,[2]spp!A:B,2,FALSE)</f>
        <v>Cirrhitus rivulatus</v>
      </c>
      <c r="O5570">
        <f t="shared" si="590"/>
        <v>1</v>
      </c>
      <c r="U5570">
        <v>1</v>
      </c>
      <c r="AJ5570">
        <f>VLOOKUP(M5570,spp!A:C,3,FALSE)</f>
        <v>2.76E-2</v>
      </c>
      <c r="AK5570">
        <f>VLOOKUP(M5570,spp!A:D,4,FALSE)</f>
        <v>3</v>
      </c>
      <c r="AL5570">
        <f t="shared" si="592"/>
        <v>1183.3499999999999</v>
      </c>
      <c r="AM5570">
        <f t="shared" si="593"/>
        <v>29.583749999999998</v>
      </c>
      <c r="AN5570">
        <f t="shared" si="594"/>
        <v>295.83749999999998</v>
      </c>
      <c r="AO5570">
        <f t="shared" si="595"/>
        <v>0.29583749999999998</v>
      </c>
      <c r="AP5570">
        <f t="shared" si="596"/>
        <v>0.02</v>
      </c>
      <c r="AQ5570">
        <f>VLOOKUP(M5570,spp!A:H,8,FALSE)</f>
        <v>4</v>
      </c>
      <c r="AR5570" t="str">
        <f>VLOOKUP(M5570,spp!A:K,10,FALSE)</f>
        <v>Depredador Tope</v>
      </c>
      <c r="AS5570" t="str">
        <f>VLOOKUP(M5570,spp!A:L,12,FALSE)</f>
        <v>LC</v>
      </c>
    </row>
    <row r="5571" spans="1:45" x14ac:dyDescent="0.3">
      <c r="A5571">
        <v>49</v>
      </c>
      <c r="B5571" s="2" t="s">
        <v>1176</v>
      </c>
      <c r="C5571" s="2" t="s">
        <v>1177</v>
      </c>
      <c r="D5571" s="2" t="s">
        <v>1186</v>
      </c>
      <c r="E5571" s="2" t="s">
        <v>1440</v>
      </c>
      <c r="F5571">
        <v>4</v>
      </c>
      <c r="G5571" s="1">
        <v>41696</v>
      </c>
      <c r="H5571" s="61">
        <v>2014</v>
      </c>
      <c r="I5571" s="5" t="s">
        <v>1433</v>
      </c>
      <c r="J5571" s="1">
        <v>41765</v>
      </c>
      <c r="K5571" s="66">
        <v>12</v>
      </c>
      <c r="L5571" t="str">
        <f t="shared" si="591"/>
        <v>Profundo</v>
      </c>
      <c r="M5571" t="s">
        <v>1194</v>
      </c>
      <c r="N5571" t="str">
        <f>VLOOKUP(M5571,[2]spp!A:B,2,FALSE)</f>
        <v>Stegastes arcifrons</v>
      </c>
      <c r="O5571">
        <f t="shared" si="590"/>
        <v>75</v>
      </c>
      <c r="P5571">
        <v>50</v>
      </c>
      <c r="Q5571">
        <v>25</v>
      </c>
      <c r="AJ5571">
        <f>VLOOKUP(M5571,spp!A:C,3,FALSE)</f>
        <v>3.49E-2</v>
      </c>
      <c r="AK5571">
        <f>VLOOKUP(M5571,spp!A:D,4,FALSE)</f>
        <v>2</v>
      </c>
      <c r="AL5571">
        <f t="shared" si="592"/>
        <v>59.984375</v>
      </c>
      <c r="AM5571">
        <f t="shared" si="593"/>
        <v>1.4996093749999999</v>
      </c>
      <c r="AN5571">
        <f t="shared" si="594"/>
        <v>14.99609375</v>
      </c>
      <c r="AO5571">
        <f t="shared" si="595"/>
        <v>1.499609375E-2</v>
      </c>
      <c r="AP5571">
        <f t="shared" si="596"/>
        <v>1.5</v>
      </c>
      <c r="AQ5571">
        <f>VLOOKUP(M5571,spp!A:H,8,FALSE)</f>
        <v>2.97</v>
      </c>
      <c r="AR5571" t="str">
        <f>VLOOKUP(M5571,spp!A:K,10,FALSE)</f>
        <v>Herbívoro</v>
      </c>
      <c r="AS5571" t="str">
        <f>VLOOKUP(M5571,spp!A:L,12,FALSE)</f>
        <v>LC</v>
      </c>
    </row>
    <row r="5572" spans="1:45" x14ac:dyDescent="0.3">
      <c r="A5572">
        <v>49</v>
      </c>
      <c r="B5572" s="2" t="s">
        <v>1176</v>
      </c>
      <c r="C5572" s="2" t="s">
        <v>1177</v>
      </c>
      <c r="D5572" s="2" t="s">
        <v>1186</v>
      </c>
      <c r="E5572" s="2" t="s">
        <v>1440</v>
      </c>
      <c r="F5572">
        <v>4</v>
      </c>
      <c r="G5572" s="1">
        <v>41696</v>
      </c>
      <c r="H5572" s="61">
        <v>2014</v>
      </c>
      <c r="I5572" s="5" t="s">
        <v>1433</v>
      </c>
      <c r="J5572" s="1">
        <v>41765</v>
      </c>
      <c r="K5572" s="66">
        <v>12</v>
      </c>
      <c r="L5572" t="str">
        <f t="shared" si="591"/>
        <v>Profundo</v>
      </c>
      <c r="M5572" t="s">
        <v>1198</v>
      </c>
      <c r="N5572" t="str">
        <f>VLOOKUP(M5572,[2]spp!A:B,2,FALSE)</f>
        <v>Dermatolepis dermatolepis</v>
      </c>
      <c r="O5572">
        <f t="shared" si="590"/>
        <v>5</v>
      </c>
      <c r="P5572">
        <v>2</v>
      </c>
      <c r="U5572">
        <v>3</v>
      </c>
      <c r="AJ5572">
        <f>VLOOKUP(M5572,spp!A:C,3,FALSE)</f>
        <v>1</v>
      </c>
      <c r="AK5572">
        <f>VLOOKUP(M5572,spp!A:D,4,FALSE)</f>
        <v>3</v>
      </c>
      <c r="AL5572">
        <f t="shared" si="592"/>
        <v>128656.25</v>
      </c>
      <c r="AM5572">
        <f t="shared" si="593"/>
        <v>3216.40625</v>
      </c>
      <c r="AN5572">
        <f t="shared" si="594"/>
        <v>32164.0625</v>
      </c>
      <c r="AO5572">
        <f t="shared" si="595"/>
        <v>32.1640625</v>
      </c>
      <c r="AP5572">
        <f t="shared" si="596"/>
        <v>0.1</v>
      </c>
      <c r="AQ5572">
        <f>VLOOKUP(M5572,spp!A:H,8,FALSE)</f>
        <v>4.5</v>
      </c>
      <c r="AR5572" t="str">
        <f>VLOOKUP(M5572,spp!A:K,10,FALSE)</f>
        <v>Depredador Tope</v>
      </c>
      <c r="AS5572" t="str">
        <f>VLOOKUP(M5572,spp!A:L,12,FALSE)</f>
        <v>LC</v>
      </c>
    </row>
    <row r="5573" spans="1:45" x14ac:dyDescent="0.3">
      <c r="A5573">
        <v>49</v>
      </c>
      <c r="B5573" s="2" t="s">
        <v>1176</v>
      </c>
      <c r="C5573" s="2" t="s">
        <v>1177</v>
      </c>
      <c r="D5573" s="2" t="s">
        <v>1186</v>
      </c>
      <c r="E5573" s="2" t="s">
        <v>1440</v>
      </c>
      <c r="F5573">
        <v>4</v>
      </c>
      <c r="G5573" s="1">
        <v>41696</v>
      </c>
      <c r="H5573" s="61">
        <v>2014</v>
      </c>
      <c r="I5573" s="5" t="s">
        <v>1433</v>
      </c>
      <c r="J5573" s="1">
        <v>41765</v>
      </c>
      <c r="K5573" s="66">
        <v>12</v>
      </c>
      <c r="L5573" t="str">
        <f t="shared" si="591"/>
        <v>Profundo</v>
      </c>
      <c r="M5573" t="s">
        <v>1145</v>
      </c>
      <c r="N5573" t="str">
        <f>VLOOKUP(M5573,[2]spp!A:B,2,FALSE)</f>
        <v>Ctenochaetus marginatus</v>
      </c>
      <c r="O5573">
        <f t="shared" si="590"/>
        <v>15</v>
      </c>
      <c r="T5573">
        <v>15</v>
      </c>
      <c r="AJ5573">
        <f>VLOOKUP(M5573,spp!A:C,3,FALSE)</f>
        <v>0.297619048</v>
      </c>
      <c r="AK5573">
        <f>VLOOKUP(M5573,spp!A:D,4,FALSE)</f>
        <v>3</v>
      </c>
      <c r="AL5573">
        <f t="shared" si="592"/>
        <v>69754.464374999996</v>
      </c>
      <c r="AM5573">
        <f t="shared" si="593"/>
        <v>1743.8616093749999</v>
      </c>
      <c r="AN5573">
        <f t="shared" si="594"/>
        <v>17438.616093749999</v>
      </c>
      <c r="AO5573">
        <f t="shared" si="595"/>
        <v>17.438616093749999</v>
      </c>
      <c r="AP5573">
        <f t="shared" si="596"/>
        <v>0.3</v>
      </c>
      <c r="AQ5573">
        <f>VLOOKUP(M5573,spp!A:H,8,FALSE)</f>
        <v>2</v>
      </c>
      <c r="AR5573" t="str">
        <f>VLOOKUP(M5573,spp!A:K,10,FALSE)</f>
        <v>Herbívoro</v>
      </c>
      <c r="AS5573" t="str">
        <f>VLOOKUP(M5573,spp!A:L,12,FALSE)</f>
        <v>LC</v>
      </c>
    </row>
    <row r="5574" spans="1:45" x14ac:dyDescent="0.3">
      <c r="A5574">
        <v>49</v>
      </c>
      <c r="B5574" s="2" t="s">
        <v>1176</v>
      </c>
      <c r="C5574" s="2" t="s">
        <v>1177</v>
      </c>
      <c r="D5574" s="2" t="s">
        <v>1186</v>
      </c>
      <c r="E5574" s="2" t="s">
        <v>1440</v>
      </c>
      <c r="F5574">
        <v>4</v>
      </c>
      <c r="G5574" s="1">
        <v>41696</v>
      </c>
      <c r="H5574" s="61">
        <v>2014</v>
      </c>
      <c r="I5574" s="5" t="s">
        <v>1433</v>
      </c>
      <c r="J5574" s="1">
        <v>41765</v>
      </c>
      <c r="K5574" s="66">
        <v>12</v>
      </c>
      <c r="L5574" t="str">
        <f t="shared" si="591"/>
        <v>Profundo</v>
      </c>
      <c r="M5574" t="s">
        <v>1066</v>
      </c>
      <c r="N5574" t="str">
        <f>VLOOKUP(M5574,[2]spp!A:B,2,FALSE)</f>
        <v>Caranx melampygus</v>
      </c>
      <c r="O5574">
        <f t="shared" si="590"/>
        <v>5</v>
      </c>
      <c r="U5574">
        <v>5</v>
      </c>
      <c r="AJ5574">
        <f>VLOOKUP(M5574,spp!A:C,3,FALSE)</f>
        <v>2</v>
      </c>
      <c r="AK5574">
        <f>VLOOKUP(M5574,spp!A:D,4,FALSE)</f>
        <v>2</v>
      </c>
      <c r="AL5574">
        <f t="shared" si="592"/>
        <v>12250</v>
      </c>
      <c r="AM5574">
        <f t="shared" si="593"/>
        <v>306.25</v>
      </c>
      <c r="AN5574">
        <f t="shared" si="594"/>
        <v>3062.5</v>
      </c>
      <c r="AO5574">
        <f t="shared" si="595"/>
        <v>3.0625</v>
      </c>
      <c r="AP5574">
        <f t="shared" si="596"/>
        <v>0.1</v>
      </c>
      <c r="AQ5574">
        <f>VLOOKUP(M5574,spp!A:H,8,FALSE)</f>
        <v>4.5</v>
      </c>
      <c r="AR5574" t="str">
        <f>VLOOKUP(M5574,spp!A:K,10,FALSE)</f>
        <v>Depredador Tope</v>
      </c>
      <c r="AS5574" t="str">
        <f>VLOOKUP(M5574,spp!A:L,12,FALSE)</f>
        <v>NE</v>
      </c>
    </row>
    <row r="5575" spans="1:45" x14ac:dyDescent="0.3">
      <c r="A5575">
        <v>49</v>
      </c>
      <c r="B5575" s="2" t="s">
        <v>1176</v>
      </c>
      <c r="C5575" s="2" t="s">
        <v>1177</v>
      </c>
      <c r="D5575" s="2" t="s">
        <v>1186</v>
      </c>
      <c r="E5575" s="2" t="s">
        <v>1440</v>
      </c>
      <c r="F5575">
        <v>4</v>
      </c>
      <c r="G5575" s="1">
        <v>41696</v>
      </c>
      <c r="H5575" s="61">
        <v>2014</v>
      </c>
      <c r="I5575" s="5" t="s">
        <v>1433</v>
      </c>
      <c r="J5575" s="1">
        <v>41765</v>
      </c>
      <c r="K5575" s="66">
        <v>12</v>
      </c>
      <c r="L5575" t="str">
        <f t="shared" si="591"/>
        <v>Profundo</v>
      </c>
      <c r="M5575" t="s">
        <v>1034</v>
      </c>
      <c r="N5575" t="str">
        <f>VLOOKUP(M5575,[2]spp!A:B,2,FALSE)</f>
        <v>Acanthurus nigricans</v>
      </c>
      <c r="O5575">
        <f t="shared" si="590"/>
        <v>40</v>
      </c>
      <c r="R5575">
        <v>10</v>
      </c>
      <c r="T5575">
        <v>30</v>
      </c>
      <c r="AJ5575">
        <f>VLOOKUP(M5575,spp!A:C,3,FALSE)</f>
        <v>6</v>
      </c>
      <c r="AK5575">
        <f>VLOOKUP(M5575,spp!A:D,4,FALSE)</f>
        <v>2.669</v>
      </c>
      <c r="AL5575">
        <f t="shared" si="592"/>
        <v>1019905.9551752721</v>
      </c>
      <c r="AM5575">
        <f t="shared" si="593"/>
        <v>25497.648879381803</v>
      </c>
      <c r="AN5575">
        <f t="shared" si="594"/>
        <v>254976.48879381802</v>
      </c>
      <c r="AO5575">
        <f t="shared" si="595"/>
        <v>254.97648879381802</v>
      </c>
      <c r="AP5575">
        <f t="shared" si="596"/>
        <v>0.8</v>
      </c>
      <c r="AQ5575">
        <f>VLOOKUP(M5575,spp!A:H,8,FALSE)</f>
        <v>2</v>
      </c>
      <c r="AR5575" t="str">
        <f>VLOOKUP(M5575,spp!A:K,10,FALSE)</f>
        <v>Herbívoro</v>
      </c>
      <c r="AS5575" t="str">
        <f>VLOOKUP(M5575,spp!A:L,12,FALSE)</f>
        <v>LC</v>
      </c>
    </row>
    <row r="5576" spans="1:45" x14ac:dyDescent="0.3">
      <c r="A5576">
        <v>49</v>
      </c>
      <c r="B5576" s="2" t="s">
        <v>1176</v>
      </c>
      <c r="C5576" s="2" t="s">
        <v>1177</v>
      </c>
      <c r="D5576" s="2" t="s">
        <v>1186</v>
      </c>
      <c r="E5576" s="2" t="s">
        <v>1440</v>
      </c>
      <c r="F5576">
        <v>4</v>
      </c>
      <c r="G5576" s="1">
        <v>41696</v>
      </c>
      <c r="H5576" s="61">
        <v>2014</v>
      </c>
      <c r="I5576" s="5" t="s">
        <v>1433</v>
      </c>
      <c r="J5576" s="1">
        <v>41765</v>
      </c>
      <c r="K5576" s="66">
        <v>12</v>
      </c>
      <c r="L5576" t="str">
        <f t="shared" si="591"/>
        <v>Profundo</v>
      </c>
      <c r="M5576" t="s">
        <v>1195</v>
      </c>
      <c r="N5576" t="str">
        <f>VLOOKUP(M5576,[2]spp!A:B,2,FALSE)</f>
        <v>Melichthys niger</v>
      </c>
      <c r="O5576">
        <f t="shared" si="590"/>
        <v>40</v>
      </c>
      <c r="T5576">
        <v>40</v>
      </c>
      <c r="AJ5576">
        <f>VLOOKUP(M5576,spp!A:C,3,FALSE)</f>
        <v>5</v>
      </c>
      <c r="AK5576">
        <f>VLOOKUP(M5576,spp!A:D,4,FALSE)</f>
        <v>3</v>
      </c>
      <c r="AL5576">
        <f t="shared" si="592"/>
        <v>3125000</v>
      </c>
      <c r="AM5576">
        <f t="shared" si="593"/>
        <v>78125</v>
      </c>
      <c r="AN5576">
        <f t="shared" si="594"/>
        <v>781250</v>
      </c>
      <c r="AO5576">
        <f t="shared" si="595"/>
        <v>781.25</v>
      </c>
      <c r="AP5576">
        <f t="shared" si="596"/>
        <v>0.8</v>
      </c>
      <c r="AQ5576">
        <f>VLOOKUP(M5576,spp!A:H,8,FALSE)</f>
        <v>2.4</v>
      </c>
      <c r="AR5576" t="str">
        <f>VLOOKUP(M5576,spp!A:K,10,FALSE)</f>
        <v>Herbívoro</v>
      </c>
      <c r="AS5576" t="str">
        <f>VLOOKUP(M5576,spp!A:L,12,FALSE)</f>
        <v>NE</v>
      </c>
    </row>
    <row r="5577" spans="1:45" x14ac:dyDescent="0.3">
      <c r="A5577">
        <v>49</v>
      </c>
      <c r="B5577" s="2" t="s">
        <v>1176</v>
      </c>
      <c r="C5577" s="2" t="s">
        <v>1177</v>
      </c>
      <c r="D5577" s="2" t="s">
        <v>1186</v>
      </c>
      <c r="E5577" s="2" t="s">
        <v>1440</v>
      </c>
      <c r="F5577">
        <v>4</v>
      </c>
      <c r="G5577" s="1">
        <v>41696</v>
      </c>
      <c r="H5577" s="61">
        <v>2014</v>
      </c>
      <c r="I5577" s="5" t="s">
        <v>1433</v>
      </c>
      <c r="J5577" s="1">
        <v>41765</v>
      </c>
      <c r="K5577" s="66">
        <v>12</v>
      </c>
      <c r="L5577" t="str">
        <f t="shared" si="591"/>
        <v>Profundo</v>
      </c>
      <c r="M5577" t="s">
        <v>1037</v>
      </c>
      <c r="N5577" t="str">
        <f>VLOOKUP(M5577,[2]spp!A:B,2,FALSE)</f>
        <v>Prionurus laticlavius</v>
      </c>
      <c r="O5577">
        <f t="shared" si="590"/>
        <v>10</v>
      </c>
      <c r="T5577">
        <v>10</v>
      </c>
      <c r="AJ5577" t="str">
        <f>VLOOKUP(M5577,spp!A:C,3,FALSE)</f>
        <v>0.19800000000000001</v>
      </c>
      <c r="AK5577">
        <f>VLOOKUP(M5577,spp!A:D,4,FALSE)</f>
        <v>2.504</v>
      </c>
      <c r="AL5577">
        <f t="shared" si="592"/>
        <v>6267.6822624524257</v>
      </c>
      <c r="AM5577">
        <f t="shared" si="593"/>
        <v>156.69205656131064</v>
      </c>
      <c r="AN5577">
        <f t="shared" si="594"/>
        <v>1566.9205656131064</v>
      </c>
      <c r="AO5577">
        <f t="shared" si="595"/>
        <v>1.5669205656131064</v>
      </c>
      <c r="AP5577">
        <f t="shared" si="596"/>
        <v>0.2</v>
      </c>
      <c r="AQ5577">
        <f>VLOOKUP(M5577,spp!A:H,8,FALSE)</f>
        <v>2.7</v>
      </c>
      <c r="AR5577" t="str">
        <f>VLOOKUP(M5577,spp!A:K,10,FALSE)</f>
        <v>Herbívoro</v>
      </c>
      <c r="AS5577" t="str">
        <f>VLOOKUP(M5577,spp!A:L,12,FALSE)</f>
        <v>LC</v>
      </c>
    </row>
    <row r="5578" spans="1:45" x14ac:dyDescent="0.3">
      <c r="A5578">
        <v>49</v>
      </c>
      <c r="B5578" s="2" t="s">
        <v>1176</v>
      </c>
      <c r="C5578" s="2" t="s">
        <v>1177</v>
      </c>
      <c r="D5578" s="2" t="s">
        <v>1186</v>
      </c>
      <c r="E5578" s="2" t="s">
        <v>1440</v>
      </c>
      <c r="F5578">
        <v>4</v>
      </c>
      <c r="G5578" s="1">
        <v>41696</v>
      </c>
      <c r="H5578" s="61">
        <v>2014</v>
      </c>
      <c r="I5578" s="5" t="s">
        <v>1433</v>
      </c>
      <c r="J5578" s="1">
        <v>41765</v>
      </c>
      <c r="K5578" s="66">
        <v>12</v>
      </c>
      <c r="L5578" t="str">
        <f t="shared" si="591"/>
        <v>Profundo</v>
      </c>
      <c r="M5578" t="s">
        <v>1080</v>
      </c>
      <c r="N5578" t="str">
        <f>VLOOKUP(M5578,[2]spp!A:B,2,FALSE)</f>
        <v>Aulostomus chinensis</v>
      </c>
      <c r="O5578">
        <f t="shared" si="590"/>
        <v>2</v>
      </c>
      <c r="V5578">
        <v>2</v>
      </c>
      <c r="AJ5578">
        <f>VLOOKUP(M5578,spp!A:C,3,FALSE)</f>
        <v>2</v>
      </c>
      <c r="AK5578">
        <f>VLOOKUP(M5578,spp!A:D,4,FALSE)</f>
        <v>3</v>
      </c>
      <c r="AL5578">
        <f t="shared" si="592"/>
        <v>364500</v>
      </c>
      <c r="AM5578">
        <f t="shared" si="593"/>
        <v>9112.5</v>
      </c>
      <c r="AN5578">
        <f t="shared" si="594"/>
        <v>91125</v>
      </c>
      <c r="AO5578">
        <f t="shared" si="595"/>
        <v>91.125</v>
      </c>
      <c r="AP5578">
        <f t="shared" si="596"/>
        <v>0.04</v>
      </c>
      <c r="AQ5578">
        <f>VLOOKUP(M5578,spp!A:H,8,FALSE)</f>
        <v>3.9</v>
      </c>
      <c r="AR5578" t="str">
        <f>VLOOKUP(M5578,spp!A:K,10,FALSE)</f>
        <v>Depredador</v>
      </c>
      <c r="AS5578" t="str">
        <f>VLOOKUP(M5578,spp!A:L,12,FALSE)</f>
        <v>NE</v>
      </c>
    </row>
    <row r="5579" spans="1:45" x14ac:dyDescent="0.3">
      <c r="A5579">
        <v>49</v>
      </c>
      <c r="B5579" s="2" t="s">
        <v>1176</v>
      </c>
      <c r="C5579" s="2" t="s">
        <v>1177</v>
      </c>
      <c r="D5579" s="2" t="s">
        <v>1186</v>
      </c>
      <c r="E5579" s="2" t="s">
        <v>1440</v>
      </c>
      <c r="F5579">
        <v>4</v>
      </c>
      <c r="G5579" s="1">
        <v>41696</v>
      </c>
      <c r="H5579" s="61">
        <v>2014</v>
      </c>
      <c r="I5579" s="5" t="s">
        <v>1433</v>
      </c>
      <c r="J5579" s="1">
        <v>41765</v>
      </c>
      <c r="K5579" s="66">
        <v>12</v>
      </c>
      <c r="L5579" t="str">
        <f t="shared" si="591"/>
        <v>Profundo</v>
      </c>
      <c r="M5579" t="s">
        <v>1064</v>
      </c>
      <c r="N5579" t="str">
        <f>VLOOKUP(M5579,[2]spp!A:B,2,FALSE)</f>
        <v>Zanclus cornutus</v>
      </c>
      <c r="O5579">
        <f t="shared" si="590"/>
        <v>10</v>
      </c>
      <c r="T5579">
        <v>10</v>
      </c>
      <c r="AJ5579">
        <f>VLOOKUP(M5579,spp!A:C,3,FALSE)</f>
        <v>1.47E-2</v>
      </c>
      <c r="AK5579">
        <f>VLOOKUP(M5579,spp!A:D,4,FALSE)</f>
        <v>3</v>
      </c>
      <c r="AL5579">
        <f t="shared" si="592"/>
        <v>2296.875</v>
      </c>
      <c r="AM5579">
        <f t="shared" si="593"/>
        <v>57.421875</v>
      </c>
      <c r="AN5579">
        <f t="shared" si="594"/>
        <v>574.21875</v>
      </c>
      <c r="AO5579">
        <f t="shared" si="595"/>
        <v>0.57421875</v>
      </c>
      <c r="AP5579">
        <f t="shared" si="596"/>
        <v>0.2</v>
      </c>
      <c r="AQ5579">
        <f>VLOOKUP(M5579,spp!A:H,8,FALSE)</f>
        <v>2.9</v>
      </c>
      <c r="AR5579" t="str">
        <f>VLOOKUP(M5579,spp!A:K,10,FALSE)</f>
        <v>Herbívoro</v>
      </c>
      <c r="AS5579" t="str">
        <f>VLOOKUP(M5579,spp!A:L,12,FALSE)</f>
        <v>NE</v>
      </c>
    </row>
    <row r="5580" spans="1:45" x14ac:dyDescent="0.3">
      <c r="A5580">
        <v>49</v>
      </c>
      <c r="B5580" s="2" t="s">
        <v>1176</v>
      </c>
      <c r="C5580" s="2" t="s">
        <v>1177</v>
      </c>
      <c r="D5580" s="2" t="s">
        <v>1186</v>
      </c>
      <c r="E5580" s="2" t="s">
        <v>1440</v>
      </c>
      <c r="F5580">
        <v>4</v>
      </c>
      <c r="G5580" s="1">
        <v>41696</v>
      </c>
      <c r="H5580" s="61">
        <v>2014</v>
      </c>
      <c r="I5580" s="5" t="s">
        <v>1433</v>
      </c>
      <c r="J5580" s="1">
        <v>41765</v>
      </c>
      <c r="K5580" s="66">
        <v>12</v>
      </c>
      <c r="L5580" t="str">
        <f t="shared" si="591"/>
        <v>Profundo</v>
      </c>
      <c r="M5580" t="s">
        <v>1071</v>
      </c>
      <c r="N5580" t="str">
        <f>VLOOKUP(M5580,[2]spp!A:B,2,FALSE)</f>
        <v>Anisotremus interruptus</v>
      </c>
      <c r="O5580">
        <f t="shared" si="590"/>
        <v>5</v>
      </c>
      <c r="U5580">
        <v>5</v>
      </c>
      <c r="AJ5580">
        <f>VLOOKUP(M5580,spp!A:C,3,FALSE)</f>
        <v>5</v>
      </c>
      <c r="AK5580">
        <f>VLOOKUP(M5580,spp!A:D,4,FALSE)</f>
        <v>2.91</v>
      </c>
      <c r="AL5580">
        <f t="shared" si="592"/>
        <v>778355.53435156797</v>
      </c>
      <c r="AM5580">
        <f t="shared" si="593"/>
        <v>19458.888358789198</v>
      </c>
      <c r="AN5580">
        <f t="shared" si="594"/>
        <v>194588.88358789199</v>
      </c>
      <c r="AO5580">
        <f t="shared" si="595"/>
        <v>194.58888358789198</v>
      </c>
      <c r="AP5580">
        <f t="shared" si="596"/>
        <v>0.1</v>
      </c>
      <c r="AQ5580">
        <f>VLOOKUP(M5580,spp!A:H,8,FALSE)</f>
        <v>3.5</v>
      </c>
      <c r="AR5580" t="str">
        <f>VLOOKUP(M5580,spp!A:K,10,FALSE)</f>
        <v>Depredador</v>
      </c>
      <c r="AS5580" t="str">
        <f>VLOOKUP(M5580,spp!A:L,12,FALSE)</f>
        <v>LC</v>
      </c>
    </row>
    <row r="5581" spans="1:45" x14ac:dyDescent="0.3">
      <c r="A5581">
        <v>49</v>
      </c>
      <c r="B5581" s="2" t="s">
        <v>1176</v>
      </c>
      <c r="C5581" s="2" t="s">
        <v>1177</v>
      </c>
      <c r="D5581" s="2" t="s">
        <v>1186</v>
      </c>
      <c r="E5581" s="2" t="s">
        <v>1440</v>
      </c>
      <c r="F5581">
        <v>4</v>
      </c>
      <c r="G5581" s="1">
        <v>41696</v>
      </c>
      <c r="H5581" s="61">
        <v>2014</v>
      </c>
      <c r="I5581" s="5" t="s">
        <v>1433</v>
      </c>
      <c r="J5581" s="1">
        <v>41765</v>
      </c>
      <c r="K5581" s="66">
        <v>12</v>
      </c>
      <c r="L5581" t="str">
        <f t="shared" si="591"/>
        <v>Profundo</v>
      </c>
      <c r="M5581" t="s">
        <v>1081</v>
      </c>
      <c r="N5581" t="str">
        <f>VLOOKUP(M5581,[2]spp!A:B,2,FALSE)</f>
        <v>Triaenodon obesus</v>
      </c>
      <c r="O5581">
        <f t="shared" si="590"/>
        <v>3</v>
      </c>
      <c r="Y5581">
        <v>1</v>
      </c>
      <c r="AA5581">
        <v>2</v>
      </c>
      <c r="AJ5581">
        <f>VLOOKUP(M5581,spp!A:C,3,FALSE)</f>
        <v>1.5E-3</v>
      </c>
      <c r="AK5581">
        <f>VLOOKUP(M5581,spp!A:D,4,FALSE)</f>
        <v>3</v>
      </c>
      <c r="AL5581">
        <f t="shared" si="592"/>
        <v>3204.9375</v>
      </c>
      <c r="AM5581">
        <f t="shared" si="593"/>
        <v>80.123437499999994</v>
      </c>
      <c r="AN5581">
        <f t="shared" si="594"/>
        <v>801.234375</v>
      </c>
      <c r="AO5581">
        <f t="shared" si="595"/>
        <v>0.80123437500000005</v>
      </c>
      <c r="AP5581">
        <f t="shared" si="596"/>
        <v>0.06</v>
      </c>
      <c r="AQ5581">
        <f>VLOOKUP(M5581,spp!A:H,8,FALSE)</f>
        <v>4.2</v>
      </c>
      <c r="AR5581" t="str">
        <f>VLOOKUP(M5581,spp!A:K,10,FALSE)</f>
        <v>Depredador Tope</v>
      </c>
      <c r="AS5581" t="str">
        <f>VLOOKUP(M5581,spp!A:L,12,FALSE)</f>
        <v>NT</v>
      </c>
    </row>
    <row r="5582" spans="1:45" x14ac:dyDescent="0.3">
      <c r="A5582">
        <v>49</v>
      </c>
      <c r="B5582" s="2" t="s">
        <v>1176</v>
      </c>
      <c r="C5582" s="2" t="s">
        <v>1177</v>
      </c>
      <c r="D5582" s="2" t="s">
        <v>1186</v>
      </c>
      <c r="E5582" s="2" t="s">
        <v>1440</v>
      </c>
      <c r="F5582">
        <v>4</v>
      </c>
      <c r="G5582" s="1">
        <v>41696</v>
      </c>
      <c r="H5582" s="61">
        <v>2014</v>
      </c>
      <c r="I5582" s="5" t="s">
        <v>1433</v>
      </c>
      <c r="J5582" s="1">
        <v>41765</v>
      </c>
      <c r="K5582" s="66">
        <v>12</v>
      </c>
      <c r="L5582" t="str">
        <f t="shared" si="591"/>
        <v>Profundo</v>
      </c>
      <c r="M5582" t="s">
        <v>1040</v>
      </c>
      <c r="N5582" t="str">
        <f>VLOOKUP(M5582,[2]spp!A:B,2,FALSE)</f>
        <v>Sufflamen verres</v>
      </c>
      <c r="O5582">
        <f t="shared" si="590"/>
        <v>2</v>
      </c>
      <c r="T5582">
        <v>2</v>
      </c>
      <c r="AJ5582">
        <f>VLOOKUP(M5582,spp!A:C,3,FALSE)</f>
        <v>2</v>
      </c>
      <c r="AK5582">
        <f>VLOOKUP(M5582,spp!A:D,4,FALSE)</f>
        <v>3</v>
      </c>
      <c r="AL5582">
        <f t="shared" si="592"/>
        <v>62500</v>
      </c>
      <c r="AM5582">
        <f t="shared" si="593"/>
        <v>1562.5</v>
      </c>
      <c r="AN5582">
        <f t="shared" si="594"/>
        <v>15625</v>
      </c>
      <c r="AO5582">
        <f t="shared" si="595"/>
        <v>15.625</v>
      </c>
      <c r="AP5582">
        <f t="shared" si="596"/>
        <v>0.04</v>
      </c>
      <c r="AQ5582">
        <f>VLOOKUP(M5582,spp!A:H,8,FALSE)</f>
        <v>3.3</v>
      </c>
      <c r="AR5582" t="str">
        <f>VLOOKUP(M5582,spp!A:K,10,FALSE)</f>
        <v>Depredador</v>
      </c>
      <c r="AS5582" t="str">
        <f>VLOOKUP(M5582,spp!A:L,12,FALSE)</f>
        <v>LC</v>
      </c>
    </row>
    <row r="5583" spans="1:45" x14ac:dyDescent="0.3">
      <c r="A5583">
        <v>49</v>
      </c>
      <c r="B5583" s="2" t="s">
        <v>1176</v>
      </c>
      <c r="C5583" s="2" t="s">
        <v>1177</v>
      </c>
      <c r="D5583" s="2" t="s">
        <v>1186</v>
      </c>
      <c r="E5583" s="2" t="s">
        <v>1440</v>
      </c>
      <c r="F5583">
        <v>4</v>
      </c>
      <c r="G5583" s="1">
        <v>41696</v>
      </c>
      <c r="H5583" s="61">
        <v>2014</v>
      </c>
      <c r="I5583" s="5" t="s">
        <v>1433</v>
      </c>
      <c r="J5583" s="1">
        <v>41765</v>
      </c>
      <c r="K5583" s="66">
        <v>12</v>
      </c>
      <c r="L5583" t="str">
        <f t="shared" si="591"/>
        <v>Profundo</v>
      </c>
      <c r="M5583" t="s">
        <v>1042</v>
      </c>
      <c r="N5583" t="str">
        <f>VLOOKUP(M5583,[2]spp!A:B,2,FALSE)</f>
        <v>Bodianus diplotaenia</v>
      </c>
      <c r="O5583">
        <f t="shared" si="590"/>
        <v>2</v>
      </c>
      <c r="T5583">
        <v>1</v>
      </c>
      <c r="U5583">
        <v>1</v>
      </c>
      <c r="AJ5583">
        <f>VLOOKUP(M5583,spp!A:C,3,FALSE)</f>
        <v>2.01E-2</v>
      </c>
      <c r="AK5583">
        <f>VLOOKUP(M5583,spp!A:D,4,FALSE)</f>
        <v>2</v>
      </c>
      <c r="AL5583">
        <f t="shared" si="592"/>
        <v>37.185000000000002</v>
      </c>
      <c r="AM5583">
        <f t="shared" si="593"/>
        <v>0.92962500000000003</v>
      </c>
      <c r="AN5583">
        <f t="shared" si="594"/>
        <v>9.2962500000000006</v>
      </c>
      <c r="AO5583">
        <f t="shared" si="595"/>
        <v>9.2962500000000007E-3</v>
      </c>
      <c r="AP5583">
        <f t="shared" si="596"/>
        <v>0.04</v>
      </c>
      <c r="AQ5583">
        <f>VLOOKUP(M5583,spp!A:H,8,FALSE)</f>
        <v>3.4</v>
      </c>
      <c r="AR5583" t="str">
        <f>VLOOKUP(M5583,spp!A:K,10,FALSE)</f>
        <v>Depredador</v>
      </c>
      <c r="AS5583" t="str">
        <f>VLOOKUP(M5583,spp!A:L,12,FALSE)</f>
        <v>LC</v>
      </c>
    </row>
    <row r="5584" spans="1:45" x14ac:dyDescent="0.3">
      <c r="A5584">
        <v>49</v>
      </c>
      <c r="B5584" s="2" t="s">
        <v>1176</v>
      </c>
      <c r="C5584" s="2" t="s">
        <v>1177</v>
      </c>
      <c r="D5584" s="2" t="s">
        <v>1186</v>
      </c>
      <c r="E5584" s="2" t="s">
        <v>1440</v>
      </c>
      <c r="F5584">
        <v>4</v>
      </c>
      <c r="G5584" s="1">
        <v>41696</v>
      </c>
      <c r="H5584" s="61">
        <v>2014</v>
      </c>
      <c r="I5584" s="5" t="s">
        <v>1433</v>
      </c>
      <c r="J5584" s="1">
        <v>41765</v>
      </c>
      <c r="K5584" s="66">
        <v>12</v>
      </c>
      <c r="L5584" t="str">
        <f t="shared" si="591"/>
        <v>Profundo</v>
      </c>
      <c r="M5584" t="s">
        <v>1028</v>
      </c>
      <c r="N5584" t="str">
        <f>VLOOKUP(M5584,[2]spp!A:B,2,FALSE)</f>
        <v>Thalassoma lucasanum</v>
      </c>
      <c r="O5584">
        <f t="shared" si="590"/>
        <v>80</v>
      </c>
      <c r="P5584">
        <v>80</v>
      </c>
      <c r="AJ5584">
        <f>VLOOKUP(M5584,spp!A:C,3,FALSE)</f>
        <v>1.261E-2</v>
      </c>
      <c r="AK5584">
        <f>VLOOKUP(M5584,spp!A:D,4,FALSE)</f>
        <v>2</v>
      </c>
      <c r="AL5584">
        <f t="shared" si="592"/>
        <v>6.3049999999999997</v>
      </c>
      <c r="AM5584">
        <f t="shared" si="593"/>
        <v>0.15762499999999999</v>
      </c>
      <c r="AN5584">
        <f t="shared" si="594"/>
        <v>1.5762499999999999</v>
      </c>
      <c r="AO5584">
        <f t="shared" si="595"/>
        <v>1.57625E-3</v>
      </c>
      <c r="AP5584">
        <f t="shared" si="596"/>
        <v>1.6</v>
      </c>
      <c r="AQ5584">
        <f>VLOOKUP(M5584,spp!A:H,8,FALSE)</f>
        <v>3.5</v>
      </c>
      <c r="AR5584" t="str">
        <f>VLOOKUP(M5584,spp!A:K,10,FALSE)</f>
        <v>Depredador</v>
      </c>
      <c r="AS5584" t="str">
        <f>VLOOKUP(M5584,spp!A:L,12,FALSE)</f>
        <v>LC</v>
      </c>
    </row>
    <row r="5585" spans="1:45" x14ac:dyDescent="0.3">
      <c r="A5585">
        <v>49</v>
      </c>
      <c r="B5585" s="2" t="s">
        <v>1176</v>
      </c>
      <c r="C5585" s="2" t="s">
        <v>1177</v>
      </c>
      <c r="D5585" s="2" t="s">
        <v>1186</v>
      </c>
      <c r="E5585" s="2" t="s">
        <v>1440</v>
      </c>
      <c r="F5585">
        <v>4</v>
      </c>
      <c r="G5585" s="1">
        <v>41696</v>
      </c>
      <c r="H5585" s="61">
        <v>2014</v>
      </c>
      <c r="I5585" s="5" t="s">
        <v>1433</v>
      </c>
      <c r="J5585" s="1">
        <v>41765</v>
      </c>
      <c r="K5585" s="66">
        <v>12</v>
      </c>
      <c r="L5585" t="str">
        <f t="shared" si="591"/>
        <v>Profundo</v>
      </c>
      <c r="M5585" t="s">
        <v>1022</v>
      </c>
      <c r="N5585" t="str">
        <f>VLOOKUP(M5585,[2]spp!A:B,2,FALSE)</f>
        <v>Epinephelus labriformis</v>
      </c>
      <c r="O5585">
        <f t="shared" si="590"/>
        <v>1</v>
      </c>
      <c r="U5585">
        <v>1</v>
      </c>
      <c r="AJ5585">
        <f>VLOOKUP(M5585,spp!A:C,3,FALSE)</f>
        <v>3</v>
      </c>
      <c r="AK5585">
        <f>VLOOKUP(M5585,spp!A:D,4,FALSE)</f>
        <v>2.9</v>
      </c>
      <c r="AL5585">
        <f t="shared" si="592"/>
        <v>90140.213699006563</v>
      </c>
      <c r="AM5585">
        <f t="shared" si="593"/>
        <v>2253.5053424751641</v>
      </c>
      <c r="AN5585">
        <f t="shared" si="594"/>
        <v>22535.053424751641</v>
      </c>
      <c r="AO5585">
        <f t="shared" si="595"/>
        <v>22.535053424751641</v>
      </c>
      <c r="AP5585">
        <f t="shared" si="596"/>
        <v>0.02</v>
      </c>
      <c r="AQ5585">
        <f>VLOOKUP(M5585,spp!A:H,8,FALSE)</f>
        <v>4</v>
      </c>
      <c r="AR5585" t="str">
        <f>VLOOKUP(M5585,spp!A:K,10,FALSE)</f>
        <v>Depredador Tope</v>
      </c>
      <c r="AS5585" t="str">
        <f>VLOOKUP(M5585,spp!A:L,12,FALSE)</f>
        <v>LC</v>
      </c>
    </row>
    <row r="5586" spans="1:45" x14ac:dyDescent="0.3">
      <c r="A5586">
        <v>50</v>
      </c>
      <c r="B5586" s="2" t="s">
        <v>1176</v>
      </c>
      <c r="C5586" s="2" t="s">
        <v>1177</v>
      </c>
      <c r="D5586" s="2" t="s">
        <v>1187</v>
      </c>
      <c r="E5586" s="2" t="s">
        <v>1440</v>
      </c>
      <c r="F5586">
        <v>1</v>
      </c>
      <c r="G5586" s="1">
        <v>41696</v>
      </c>
      <c r="H5586" s="61">
        <v>2014</v>
      </c>
      <c r="I5586" s="5" t="s">
        <v>1433</v>
      </c>
      <c r="J5586" s="1">
        <v>41765</v>
      </c>
      <c r="K5586" s="66">
        <v>15</v>
      </c>
      <c r="L5586" t="str">
        <f t="shared" si="591"/>
        <v>Profundo</v>
      </c>
      <c r="M5586" t="s">
        <v>1194</v>
      </c>
      <c r="N5586" t="str">
        <f>VLOOKUP(M5586,[2]spp!A:B,2,FALSE)</f>
        <v>Stegastes arcifrons</v>
      </c>
      <c r="O5586">
        <f t="shared" si="590"/>
        <v>55</v>
      </c>
      <c r="P5586">
        <v>30</v>
      </c>
      <c r="Q5586">
        <v>25</v>
      </c>
      <c r="AJ5586">
        <f>VLOOKUP(M5586,spp!A:C,3,FALSE)</f>
        <v>3.49E-2</v>
      </c>
      <c r="AK5586">
        <f>VLOOKUP(M5586,spp!A:D,4,FALSE)</f>
        <v>2</v>
      </c>
      <c r="AL5586">
        <f t="shared" si="592"/>
        <v>55.621875000000003</v>
      </c>
      <c r="AM5586">
        <f t="shared" si="593"/>
        <v>1.3905468750000001</v>
      </c>
      <c r="AN5586">
        <f t="shared" si="594"/>
        <v>13.905468750000001</v>
      </c>
      <c r="AO5586">
        <f t="shared" si="595"/>
        <v>1.390546875E-2</v>
      </c>
      <c r="AP5586">
        <f t="shared" si="596"/>
        <v>1.1000000000000001</v>
      </c>
      <c r="AQ5586">
        <f>VLOOKUP(M5586,spp!A:H,8,FALSE)</f>
        <v>2.97</v>
      </c>
      <c r="AR5586" t="str">
        <f>VLOOKUP(M5586,spp!A:K,10,FALSE)</f>
        <v>Herbívoro</v>
      </c>
      <c r="AS5586" t="str">
        <f>VLOOKUP(M5586,spp!A:L,12,FALSE)</f>
        <v>LC</v>
      </c>
    </row>
    <row r="5587" spans="1:45" x14ac:dyDescent="0.3">
      <c r="A5587">
        <v>50</v>
      </c>
      <c r="B5587" s="2" t="s">
        <v>1176</v>
      </c>
      <c r="C5587" s="2" t="s">
        <v>1177</v>
      </c>
      <c r="D5587" s="2" t="s">
        <v>1187</v>
      </c>
      <c r="E5587" s="2" t="s">
        <v>1440</v>
      </c>
      <c r="F5587">
        <v>1</v>
      </c>
      <c r="G5587" s="1">
        <v>41696</v>
      </c>
      <c r="H5587" s="61">
        <v>2014</v>
      </c>
      <c r="I5587" s="5" t="s">
        <v>1433</v>
      </c>
      <c r="J5587" s="1">
        <v>41765</v>
      </c>
      <c r="K5587" s="66">
        <v>15</v>
      </c>
      <c r="L5587" t="str">
        <f t="shared" si="591"/>
        <v>Profundo</v>
      </c>
      <c r="M5587" t="s">
        <v>1078</v>
      </c>
      <c r="N5587" t="str">
        <f>VLOOKUP(M5587,[2]spp!A:B,2,FALSE)</f>
        <v>Lutjanus viridis</v>
      </c>
      <c r="O5587">
        <f t="shared" si="590"/>
        <v>43</v>
      </c>
      <c r="Q5587">
        <v>20</v>
      </c>
      <c r="S5587">
        <v>23</v>
      </c>
      <c r="AJ5587">
        <f>VLOOKUP(M5587,spp!A:C,3,FALSE)</f>
        <v>1.67E-2</v>
      </c>
      <c r="AK5587">
        <f>VLOOKUP(M5587,spp!A:D,4,FALSE)</f>
        <v>2</v>
      </c>
      <c r="AL5587">
        <f t="shared" si="592"/>
        <v>136.418125</v>
      </c>
      <c r="AM5587">
        <f t="shared" si="593"/>
        <v>3.4104531250000001</v>
      </c>
      <c r="AN5587">
        <f t="shared" si="594"/>
        <v>34.104531250000001</v>
      </c>
      <c r="AO5587">
        <f t="shared" si="595"/>
        <v>3.410453125E-2</v>
      </c>
      <c r="AP5587">
        <f t="shared" si="596"/>
        <v>0.86</v>
      </c>
      <c r="AQ5587">
        <f>VLOOKUP(M5587,spp!A:H,8,FALSE)</f>
        <v>4.2</v>
      </c>
      <c r="AR5587" t="str">
        <f>VLOOKUP(M5587,spp!A:K,10,FALSE)</f>
        <v>Depredador Tope</v>
      </c>
      <c r="AS5587" t="str">
        <f>VLOOKUP(M5587,spp!A:L,12,FALSE)</f>
        <v>LC</v>
      </c>
    </row>
    <row r="5588" spans="1:45" x14ac:dyDescent="0.3">
      <c r="A5588">
        <v>50</v>
      </c>
      <c r="B5588" s="2" t="s">
        <v>1176</v>
      </c>
      <c r="C5588" s="2" t="s">
        <v>1177</v>
      </c>
      <c r="D5588" s="2" t="s">
        <v>1187</v>
      </c>
      <c r="E5588" s="2" t="s">
        <v>1440</v>
      </c>
      <c r="F5588">
        <v>1</v>
      </c>
      <c r="G5588" s="1">
        <v>41696</v>
      </c>
      <c r="H5588" s="61">
        <v>2014</v>
      </c>
      <c r="I5588" s="5" t="s">
        <v>1433</v>
      </c>
      <c r="J5588" s="1">
        <v>41765</v>
      </c>
      <c r="K5588" s="66">
        <v>15</v>
      </c>
      <c r="L5588" t="str">
        <f t="shared" si="591"/>
        <v>Profundo</v>
      </c>
      <c r="M5588" t="s">
        <v>1049</v>
      </c>
      <c r="N5588" t="str">
        <f>VLOOKUP(M5588,[2]spp!A:B,2,FALSE)</f>
        <v>Mulloidichthys dentatus</v>
      </c>
      <c r="O5588">
        <f t="shared" si="590"/>
        <v>3</v>
      </c>
      <c r="T5588">
        <v>3</v>
      </c>
      <c r="AJ5588">
        <f>VLOOKUP(M5588,spp!A:C,3,FALSE)</f>
        <v>1.26E-2</v>
      </c>
      <c r="AK5588">
        <f>VLOOKUP(M5588,spp!A:D,4,FALSE)</f>
        <v>3</v>
      </c>
      <c r="AL5588">
        <f t="shared" si="592"/>
        <v>590.625</v>
      </c>
      <c r="AM5588">
        <f t="shared" si="593"/>
        <v>14.765625</v>
      </c>
      <c r="AN5588">
        <f t="shared" si="594"/>
        <v>147.65625</v>
      </c>
      <c r="AO5588">
        <f t="shared" si="595"/>
        <v>0.14765624999999999</v>
      </c>
      <c r="AP5588">
        <f t="shared" si="596"/>
        <v>0.06</v>
      </c>
      <c r="AQ5588">
        <f>VLOOKUP(M5588,spp!A:H,8,FALSE)</f>
        <v>3.7</v>
      </c>
      <c r="AR5588" t="str">
        <f>VLOOKUP(M5588,spp!A:K,10,FALSE)</f>
        <v>Depredador</v>
      </c>
      <c r="AS5588" t="str">
        <f>VLOOKUP(M5588,spp!A:L,12,FALSE)</f>
        <v>LC</v>
      </c>
    </row>
    <row r="5589" spans="1:45" x14ac:dyDescent="0.3">
      <c r="A5589">
        <v>50</v>
      </c>
      <c r="B5589" s="2" t="s">
        <v>1176</v>
      </c>
      <c r="C5589" s="2" t="s">
        <v>1177</v>
      </c>
      <c r="D5589" s="2" t="s">
        <v>1187</v>
      </c>
      <c r="E5589" s="2" t="s">
        <v>1440</v>
      </c>
      <c r="F5589">
        <v>1</v>
      </c>
      <c r="G5589" s="1">
        <v>41696</v>
      </c>
      <c r="H5589" s="61">
        <v>2014</v>
      </c>
      <c r="I5589" s="5" t="s">
        <v>1433</v>
      </c>
      <c r="J5589" s="1">
        <v>41765</v>
      </c>
      <c r="K5589" s="66">
        <v>15</v>
      </c>
      <c r="L5589" t="str">
        <f t="shared" si="591"/>
        <v>Profundo</v>
      </c>
      <c r="M5589" t="s">
        <v>1081</v>
      </c>
      <c r="N5589" t="str">
        <f>VLOOKUP(M5589,[2]spp!A:B,2,FALSE)</f>
        <v>Triaenodon obesus</v>
      </c>
      <c r="O5589">
        <f t="shared" si="590"/>
        <v>3</v>
      </c>
      <c r="AA5589">
        <v>3</v>
      </c>
      <c r="AJ5589">
        <f>VLOOKUP(M5589,spp!A:C,3,FALSE)</f>
        <v>1.5E-3</v>
      </c>
      <c r="AK5589">
        <f>VLOOKUP(M5589,spp!A:D,4,FALSE)</f>
        <v>3</v>
      </c>
      <c r="AL5589">
        <f t="shared" si="592"/>
        <v>3858.1875</v>
      </c>
      <c r="AM5589">
        <f t="shared" si="593"/>
        <v>96.454687500000006</v>
      </c>
      <c r="AN5589">
        <f t="shared" si="594"/>
        <v>964.546875</v>
      </c>
      <c r="AO5589">
        <f t="shared" si="595"/>
        <v>0.96454687500000003</v>
      </c>
      <c r="AP5589">
        <f t="shared" si="596"/>
        <v>0.06</v>
      </c>
      <c r="AQ5589">
        <f>VLOOKUP(M5589,spp!A:H,8,FALSE)</f>
        <v>4.2</v>
      </c>
      <c r="AR5589" t="str">
        <f>VLOOKUP(M5589,spp!A:K,10,FALSE)</f>
        <v>Depredador Tope</v>
      </c>
      <c r="AS5589" t="str">
        <f>VLOOKUP(M5589,spp!A:L,12,FALSE)</f>
        <v>NT</v>
      </c>
    </row>
    <row r="5590" spans="1:45" x14ac:dyDescent="0.3">
      <c r="A5590">
        <v>50</v>
      </c>
      <c r="B5590" s="2" t="s">
        <v>1176</v>
      </c>
      <c r="C5590" s="2" t="s">
        <v>1177</v>
      </c>
      <c r="D5590" s="2" t="s">
        <v>1187</v>
      </c>
      <c r="E5590" s="2" t="s">
        <v>1440</v>
      </c>
      <c r="F5590">
        <v>1</v>
      </c>
      <c r="G5590" s="1">
        <v>41696</v>
      </c>
      <c r="H5590" s="61">
        <v>2014</v>
      </c>
      <c r="I5590" s="5" t="s">
        <v>1433</v>
      </c>
      <c r="J5590" s="1">
        <v>41765</v>
      </c>
      <c r="K5590" s="66">
        <v>15</v>
      </c>
      <c r="L5590" t="str">
        <f t="shared" si="591"/>
        <v>Profundo</v>
      </c>
      <c r="M5590" t="s">
        <v>1042</v>
      </c>
      <c r="N5590" t="str">
        <f>VLOOKUP(M5590,[2]spp!A:B,2,FALSE)</f>
        <v>Bodianus diplotaenia</v>
      </c>
      <c r="O5590">
        <f t="shared" si="590"/>
        <v>30</v>
      </c>
      <c r="P5590">
        <v>30</v>
      </c>
      <c r="AJ5590">
        <f>VLOOKUP(M5590,spp!A:C,3,FALSE)</f>
        <v>2.01E-2</v>
      </c>
      <c r="AK5590">
        <f>VLOOKUP(M5590,spp!A:D,4,FALSE)</f>
        <v>2</v>
      </c>
      <c r="AL5590">
        <f t="shared" si="592"/>
        <v>3.7687499999999998</v>
      </c>
      <c r="AM5590">
        <f t="shared" si="593"/>
        <v>9.421874999999999E-2</v>
      </c>
      <c r="AN5590">
        <f t="shared" si="594"/>
        <v>0.94218749999999996</v>
      </c>
      <c r="AO5590">
        <f t="shared" si="595"/>
        <v>9.4218749999999999E-4</v>
      </c>
      <c r="AP5590">
        <f t="shared" si="596"/>
        <v>0.6</v>
      </c>
      <c r="AQ5590">
        <f>VLOOKUP(M5590,spp!A:H,8,FALSE)</f>
        <v>3.4</v>
      </c>
      <c r="AR5590" t="str">
        <f>VLOOKUP(M5590,spp!A:K,10,FALSE)</f>
        <v>Depredador</v>
      </c>
      <c r="AS5590" t="str">
        <f>VLOOKUP(M5590,spp!A:L,12,FALSE)</f>
        <v>LC</v>
      </c>
    </row>
    <row r="5591" spans="1:45" x14ac:dyDescent="0.3">
      <c r="A5591">
        <v>50</v>
      </c>
      <c r="B5591" s="2" t="s">
        <v>1176</v>
      </c>
      <c r="C5591" s="2" t="s">
        <v>1177</v>
      </c>
      <c r="D5591" s="2" t="s">
        <v>1187</v>
      </c>
      <c r="E5591" s="2" t="s">
        <v>1440</v>
      </c>
      <c r="F5591">
        <v>1</v>
      </c>
      <c r="G5591" s="1">
        <v>41696</v>
      </c>
      <c r="H5591" s="61">
        <v>2014</v>
      </c>
      <c r="I5591" s="5" t="s">
        <v>1433</v>
      </c>
      <c r="J5591" s="1">
        <v>41765</v>
      </c>
      <c r="K5591" s="66">
        <v>15</v>
      </c>
      <c r="L5591" t="str">
        <f t="shared" si="591"/>
        <v>Profundo</v>
      </c>
      <c r="M5591" t="s">
        <v>1033</v>
      </c>
      <c r="N5591" t="str">
        <f>VLOOKUP(M5591,[2]spp!A:B,2,FALSE)</f>
        <v>Cephalopholis panamensis</v>
      </c>
      <c r="O5591">
        <f t="shared" si="590"/>
        <v>3</v>
      </c>
      <c r="S5591">
        <v>2</v>
      </c>
      <c r="T5591">
        <v>1</v>
      </c>
      <c r="AJ5591">
        <f>VLOOKUP(M5591,spp!A:C,3,FALSE)</f>
        <v>2</v>
      </c>
      <c r="AK5591">
        <f>VLOOKUP(M5591,spp!A:D,4,FALSE)</f>
        <v>3</v>
      </c>
      <c r="AL5591">
        <f t="shared" si="592"/>
        <v>52687.5</v>
      </c>
      <c r="AM5591">
        <f t="shared" si="593"/>
        <v>1317.1875</v>
      </c>
      <c r="AN5591">
        <f t="shared" si="594"/>
        <v>13171.875</v>
      </c>
      <c r="AO5591">
        <f t="shared" si="595"/>
        <v>13.171875</v>
      </c>
      <c r="AP5591">
        <f t="shared" si="596"/>
        <v>0.06</v>
      </c>
      <c r="AQ5591">
        <f>VLOOKUP(M5591,spp!A:H,8,FALSE)</f>
        <v>4</v>
      </c>
      <c r="AR5591" t="str">
        <f>VLOOKUP(M5591,spp!A:K,10,FALSE)</f>
        <v>Depredador Tope</v>
      </c>
      <c r="AS5591" t="str">
        <f>VLOOKUP(M5591,spp!A:L,12,FALSE)</f>
        <v>LC</v>
      </c>
    </row>
    <row r="5592" spans="1:45" x14ac:dyDescent="0.3">
      <c r="A5592">
        <v>50</v>
      </c>
      <c r="B5592" s="2" t="s">
        <v>1176</v>
      </c>
      <c r="C5592" s="2" t="s">
        <v>1177</v>
      </c>
      <c r="D5592" s="2" t="s">
        <v>1187</v>
      </c>
      <c r="E5592" s="2" t="s">
        <v>1440</v>
      </c>
      <c r="F5592">
        <v>1</v>
      </c>
      <c r="G5592" s="1">
        <v>41696</v>
      </c>
      <c r="H5592" s="61">
        <v>2014</v>
      </c>
      <c r="I5592" s="5" t="s">
        <v>1433</v>
      </c>
      <c r="J5592" s="1">
        <v>41765</v>
      </c>
      <c r="K5592" s="66">
        <v>15</v>
      </c>
      <c r="L5592" t="str">
        <f t="shared" si="591"/>
        <v>Profundo</v>
      </c>
      <c r="M5592" t="s">
        <v>1062</v>
      </c>
      <c r="N5592" t="str">
        <f>VLOOKUP(M5592,[2]spp!A:B,2,FALSE)</f>
        <v>Paranthias colonus</v>
      </c>
      <c r="O5592">
        <f t="shared" si="590"/>
        <v>45</v>
      </c>
      <c r="S5592">
        <v>25</v>
      </c>
      <c r="T5592">
        <v>20</v>
      </c>
      <c r="AJ5592">
        <f>VLOOKUP(M5592,spp!A:C,3,FALSE)</f>
        <v>1.485E-2</v>
      </c>
      <c r="AK5592">
        <f>VLOOKUP(M5592,spp!A:D,4,FALSE)</f>
        <v>2</v>
      </c>
      <c r="AL5592">
        <f t="shared" si="592"/>
        <v>299.3203125</v>
      </c>
      <c r="AM5592">
        <f t="shared" si="593"/>
        <v>7.4830078125000004</v>
      </c>
      <c r="AN5592">
        <f t="shared" si="594"/>
        <v>74.830078125</v>
      </c>
      <c r="AO5592">
        <f t="shared" si="595"/>
        <v>7.4830078125000005E-2</v>
      </c>
      <c r="AP5592">
        <f t="shared" si="596"/>
        <v>0.9</v>
      </c>
      <c r="AQ5592">
        <f>VLOOKUP(M5592,spp!A:H,8,FALSE)</f>
        <v>3.8</v>
      </c>
      <c r="AR5592" t="str">
        <f>VLOOKUP(M5592,spp!A:K,10,FALSE)</f>
        <v>Planctívoro</v>
      </c>
      <c r="AS5592" t="str">
        <f>VLOOKUP(M5592,spp!A:L,12,FALSE)</f>
        <v>LC</v>
      </c>
    </row>
    <row r="5593" spans="1:45" x14ac:dyDescent="0.3">
      <c r="A5593">
        <v>50</v>
      </c>
      <c r="B5593" s="2" t="s">
        <v>1176</v>
      </c>
      <c r="C5593" s="2" t="s">
        <v>1177</v>
      </c>
      <c r="D5593" s="2" t="s">
        <v>1187</v>
      </c>
      <c r="E5593" s="2" t="s">
        <v>1440</v>
      </c>
      <c r="F5593">
        <v>1</v>
      </c>
      <c r="G5593" s="1">
        <v>41696</v>
      </c>
      <c r="H5593" s="61">
        <v>2014</v>
      </c>
      <c r="I5593" s="5" t="s">
        <v>1433</v>
      </c>
      <c r="J5593" s="1">
        <v>41765</v>
      </c>
      <c r="K5593" s="66">
        <v>15</v>
      </c>
      <c r="L5593" t="str">
        <f t="shared" si="591"/>
        <v>Profundo</v>
      </c>
      <c r="M5593" t="s">
        <v>1047</v>
      </c>
      <c r="N5593" t="str">
        <f>VLOOKUP(M5593,[2]spp!A:B,2,FALSE)</f>
        <v>Scarus rubroviolaceus</v>
      </c>
      <c r="O5593">
        <f t="shared" si="590"/>
        <v>1</v>
      </c>
      <c r="V5593">
        <v>1</v>
      </c>
      <c r="AJ5593">
        <f>VLOOKUP(M5593,spp!A:C,3,FALSE)</f>
        <v>1</v>
      </c>
      <c r="AK5593">
        <f>VLOOKUP(M5593,spp!A:D,4,FALSE)</f>
        <v>3.109</v>
      </c>
      <c r="AL5593">
        <f t="shared" si="592"/>
        <v>137986.8515112348</v>
      </c>
      <c r="AM5593">
        <f t="shared" si="593"/>
        <v>3449.67128778087</v>
      </c>
      <c r="AN5593">
        <f t="shared" si="594"/>
        <v>34496.712877808699</v>
      </c>
      <c r="AO5593">
        <f t="shared" si="595"/>
        <v>34.496712877808697</v>
      </c>
      <c r="AP5593">
        <f t="shared" si="596"/>
        <v>0.02</v>
      </c>
      <c r="AQ5593">
        <f>VLOOKUP(M5593,spp!A:H,8,FALSE)</f>
        <v>2</v>
      </c>
      <c r="AR5593" t="str">
        <f>VLOOKUP(M5593,spp!A:K,10,FALSE)</f>
        <v>Herbívoro</v>
      </c>
      <c r="AS5593" t="str">
        <f>VLOOKUP(M5593,spp!A:L,12,FALSE)</f>
        <v>LC</v>
      </c>
    </row>
    <row r="5594" spans="1:45" x14ac:dyDescent="0.3">
      <c r="A5594">
        <v>50</v>
      </c>
      <c r="B5594" s="2" t="s">
        <v>1176</v>
      </c>
      <c r="C5594" s="2" t="s">
        <v>1177</v>
      </c>
      <c r="D5594" s="2" t="s">
        <v>1187</v>
      </c>
      <c r="E5594" s="2" t="s">
        <v>1440</v>
      </c>
      <c r="F5594">
        <v>1</v>
      </c>
      <c r="G5594" s="1">
        <v>41696</v>
      </c>
      <c r="H5594" s="61">
        <v>2014</v>
      </c>
      <c r="I5594" s="5" t="s">
        <v>1433</v>
      </c>
      <c r="J5594" s="1">
        <v>41765</v>
      </c>
      <c r="K5594" s="66">
        <v>15</v>
      </c>
      <c r="L5594" t="str">
        <f t="shared" si="591"/>
        <v>Profundo</v>
      </c>
      <c r="M5594" t="s">
        <v>1064</v>
      </c>
      <c r="N5594" t="str">
        <f>VLOOKUP(M5594,[2]spp!A:B,2,FALSE)</f>
        <v>Zanclus cornutus</v>
      </c>
      <c r="O5594">
        <f t="shared" si="590"/>
        <v>3</v>
      </c>
      <c r="T5594">
        <v>1</v>
      </c>
      <c r="U5594">
        <v>2</v>
      </c>
      <c r="AJ5594">
        <f>VLOOKUP(M5594,spp!A:C,3,FALSE)</f>
        <v>1.47E-2</v>
      </c>
      <c r="AK5594">
        <f>VLOOKUP(M5594,spp!A:D,4,FALSE)</f>
        <v>3</v>
      </c>
      <c r="AL5594">
        <f t="shared" si="592"/>
        <v>1490.2124999999999</v>
      </c>
      <c r="AM5594">
        <f t="shared" si="593"/>
        <v>37.255312499999995</v>
      </c>
      <c r="AN5594">
        <f t="shared" si="594"/>
        <v>372.55312499999997</v>
      </c>
      <c r="AO5594">
        <f t="shared" si="595"/>
        <v>0.37255312499999998</v>
      </c>
      <c r="AP5594">
        <f t="shared" si="596"/>
        <v>0.06</v>
      </c>
      <c r="AQ5594">
        <f>VLOOKUP(M5594,spp!A:H,8,FALSE)</f>
        <v>2.9</v>
      </c>
      <c r="AR5594" t="str">
        <f>VLOOKUP(M5594,spp!A:K,10,FALSE)</f>
        <v>Herbívoro</v>
      </c>
      <c r="AS5594" t="str">
        <f>VLOOKUP(M5594,spp!A:L,12,FALSE)</f>
        <v>NE</v>
      </c>
    </row>
    <row r="5595" spans="1:45" x14ac:dyDescent="0.3">
      <c r="A5595">
        <v>50</v>
      </c>
      <c r="B5595" s="2" t="s">
        <v>1176</v>
      </c>
      <c r="C5595" s="2" t="s">
        <v>1177</v>
      </c>
      <c r="D5595" s="2" t="s">
        <v>1187</v>
      </c>
      <c r="E5595" s="2" t="s">
        <v>1440</v>
      </c>
      <c r="F5595">
        <v>1</v>
      </c>
      <c r="G5595" s="1">
        <v>41696</v>
      </c>
      <c r="H5595" s="61">
        <v>2014</v>
      </c>
      <c r="I5595" s="5" t="s">
        <v>1433</v>
      </c>
      <c r="J5595" s="1">
        <v>41765</v>
      </c>
      <c r="K5595" s="66">
        <v>15</v>
      </c>
      <c r="L5595" t="str">
        <f t="shared" si="591"/>
        <v>Profundo</v>
      </c>
      <c r="M5595" t="s">
        <v>1141</v>
      </c>
      <c r="N5595" t="str">
        <f>VLOOKUP(M5595,[2]spp!A:B,2,FALSE)</f>
        <v>Halichoeres discolor</v>
      </c>
      <c r="O5595">
        <f t="shared" ref="O5595:O5658" si="597">+SUM(P5595:AF5595)</f>
        <v>7</v>
      </c>
      <c r="P5595">
        <v>7</v>
      </c>
      <c r="AJ5595">
        <f>VLOOKUP(M5595,spp!A:C,3,FALSE)</f>
        <v>0.01</v>
      </c>
      <c r="AK5595">
        <f>VLOOKUP(M5595,spp!A:D,4,FALSE)</f>
        <v>3.04</v>
      </c>
      <c r="AL5595">
        <f t="shared" si="592"/>
        <v>1.134581417735006</v>
      </c>
      <c r="AM5595">
        <f t="shared" si="593"/>
        <v>2.8364535443375149E-2</v>
      </c>
      <c r="AN5595">
        <f t="shared" si="594"/>
        <v>0.2836453544337515</v>
      </c>
      <c r="AO5595">
        <f t="shared" si="595"/>
        <v>2.8364535443375151E-4</v>
      </c>
      <c r="AP5595">
        <f t="shared" si="596"/>
        <v>0.14000000000000001</v>
      </c>
      <c r="AQ5595">
        <f>VLOOKUP(M5595,spp!A:H,8,FALSE)</f>
        <v>3.4</v>
      </c>
      <c r="AR5595" t="str">
        <f>VLOOKUP(M5595,spp!A:K,10,FALSE)</f>
        <v>Depredador</v>
      </c>
      <c r="AS5595" t="str">
        <f>VLOOKUP(M5595,spp!A:L,12,FALSE)</f>
        <v>VU</v>
      </c>
    </row>
    <row r="5596" spans="1:45" x14ac:dyDescent="0.3">
      <c r="A5596">
        <v>50</v>
      </c>
      <c r="B5596" s="2" t="s">
        <v>1176</v>
      </c>
      <c r="C5596" s="2" t="s">
        <v>1177</v>
      </c>
      <c r="D5596" s="2" t="s">
        <v>1187</v>
      </c>
      <c r="E5596" s="2" t="s">
        <v>1440</v>
      </c>
      <c r="F5596">
        <v>1</v>
      </c>
      <c r="G5596" s="1">
        <v>41696</v>
      </c>
      <c r="H5596" s="61">
        <v>2014</v>
      </c>
      <c r="I5596" s="5" t="s">
        <v>1433</v>
      </c>
      <c r="J5596" s="1">
        <v>41765</v>
      </c>
      <c r="K5596" s="66">
        <v>15</v>
      </c>
      <c r="L5596" t="str">
        <f t="shared" si="591"/>
        <v>Profundo</v>
      </c>
      <c r="M5596" t="s">
        <v>1040</v>
      </c>
      <c r="N5596" t="str">
        <f>VLOOKUP(M5596,[2]spp!A:B,2,FALSE)</f>
        <v>Sufflamen verres</v>
      </c>
      <c r="O5596">
        <f t="shared" si="597"/>
        <v>1</v>
      </c>
      <c r="T5596">
        <v>1</v>
      </c>
      <c r="AJ5596">
        <f>VLOOKUP(M5596,spp!A:C,3,FALSE)</f>
        <v>2</v>
      </c>
      <c r="AK5596">
        <f>VLOOKUP(M5596,spp!A:D,4,FALSE)</f>
        <v>3</v>
      </c>
      <c r="AL5596">
        <f t="shared" si="592"/>
        <v>31250</v>
      </c>
      <c r="AM5596">
        <f t="shared" si="593"/>
        <v>781.25</v>
      </c>
      <c r="AN5596">
        <f t="shared" si="594"/>
        <v>7812.5</v>
      </c>
      <c r="AO5596">
        <f t="shared" si="595"/>
        <v>7.8125</v>
      </c>
      <c r="AP5596">
        <f t="shared" si="596"/>
        <v>0.02</v>
      </c>
      <c r="AQ5596">
        <f>VLOOKUP(M5596,spp!A:H,8,FALSE)</f>
        <v>3.3</v>
      </c>
      <c r="AR5596" t="str">
        <f>VLOOKUP(M5596,spp!A:K,10,FALSE)</f>
        <v>Depredador</v>
      </c>
      <c r="AS5596" t="str">
        <f>VLOOKUP(M5596,spp!A:L,12,FALSE)</f>
        <v>LC</v>
      </c>
    </row>
    <row r="5597" spans="1:45" x14ac:dyDescent="0.3">
      <c r="A5597">
        <v>50</v>
      </c>
      <c r="B5597" s="2" t="s">
        <v>1176</v>
      </c>
      <c r="C5597" s="2" t="s">
        <v>1177</v>
      </c>
      <c r="D5597" s="2" t="s">
        <v>1187</v>
      </c>
      <c r="E5597" s="2" t="s">
        <v>1440</v>
      </c>
      <c r="F5597">
        <v>1</v>
      </c>
      <c r="G5597" s="1">
        <v>41696</v>
      </c>
      <c r="H5597" s="61">
        <v>2014</v>
      </c>
      <c r="I5597" s="5" t="s">
        <v>1433</v>
      </c>
      <c r="J5597" s="1">
        <v>41765</v>
      </c>
      <c r="K5597" s="66">
        <v>15</v>
      </c>
      <c r="L5597" t="str">
        <f t="shared" si="591"/>
        <v>Profundo</v>
      </c>
      <c r="M5597" t="s">
        <v>1046</v>
      </c>
      <c r="N5597" t="str">
        <f>VLOOKUP(M5597,[2]spp!A:B,2,FALSE)</f>
        <v>Arothron meleagris</v>
      </c>
      <c r="O5597">
        <f t="shared" si="597"/>
        <v>1</v>
      </c>
      <c r="T5597">
        <v>1</v>
      </c>
      <c r="AJ5597">
        <f>VLOOKUP(M5597,spp!A:C,3,FALSE)</f>
        <v>3</v>
      </c>
      <c r="AK5597">
        <f>VLOOKUP(M5597,spp!A:D,4,FALSE)</f>
        <v>2</v>
      </c>
      <c r="AL5597">
        <f t="shared" si="592"/>
        <v>1875</v>
      </c>
      <c r="AM5597">
        <f t="shared" si="593"/>
        <v>46.875</v>
      </c>
      <c r="AN5597">
        <f t="shared" si="594"/>
        <v>468.75</v>
      </c>
      <c r="AO5597">
        <f t="shared" si="595"/>
        <v>0.46875</v>
      </c>
      <c r="AP5597">
        <f t="shared" si="596"/>
        <v>0.02</v>
      </c>
      <c r="AQ5597">
        <f>VLOOKUP(M5597,spp!A:H,8,FALSE)</f>
        <v>3.4</v>
      </c>
      <c r="AR5597" t="str">
        <f>VLOOKUP(M5597,spp!A:K,10,FALSE)</f>
        <v>Depredador</v>
      </c>
      <c r="AS5597" t="str">
        <f>VLOOKUP(M5597,spp!A:L,12,FALSE)</f>
        <v>NE</v>
      </c>
    </row>
    <row r="5598" spans="1:45" x14ac:dyDescent="0.3">
      <c r="A5598">
        <v>50</v>
      </c>
      <c r="B5598" s="2" t="s">
        <v>1176</v>
      </c>
      <c r="C5598" s="2" t="s">
        <v>1177</v>
      </c>
      <c r="D5598" s="2" t="s">
        <v>1187</v>
      </c>
      <c r="E5598" s="2" t="s">
        <v>1440</v>
      </c>
      <c r="F5598">
        <v>1</v>
      </c>
      <c r="G5598" s="1">
        <v>41696</v>
      </c>
      <c r="H5598" s="61">
        <v>2014</v>
      </c>
      <c r="I5598" s="5" t="s">
        <v>1433</v>
      </c>
      <c r="J5598" s="1">
        <v>41765</v>
      </c>
      <c r="K5598" s="66">
        <v>15</v>
      </c>
      <c r="L5598" t="str">
        <f t="shared" si="591"/>
        <v>Profundo</v>
      </c>
      <c r="M5598" t="s">
        <v>1022</v>
      </c>
      <c r="N5598" t="str">
        <f>VLOOKUP(M5598,[2]spp!A:B,2,FALSE)</f>
        <v>Epinephelus labriformis</v>
      </c>
      <c r="O5598">
        <f t="shared" si="597"/>
        <v>1</v>
      </c>
      <c r="U5598">
        <v>1</v>
      </c>
      <c r="AJ5598">
        <f>VLOOKUP(M5598,spp!A:C,3,FALSE)</f>
        <v>3</v>
      </c>
      <c r="AK5598">
        <f>VLOOKUP(M5598,spp!A:D,4,FALSE)</f>
        <v>2.9</v>
      </c>
      <c r="AL5598">
        <f t="shared" si="592"/>
        <v>90140.213699006563</v>
      </c>
      <c r="AM5598">
        <f t="shared" si="593"/>
        <v>2253.5053424751641</v>
      </c>
      <c r="AN5598">
        <f t="shared" si="594"/>
        <v>22535.053424751641</v>
      </c>
      <c r="AO5598">
        <f t="shared" si="595"/>
        <v>22.535053424751641</v>
      </c>
      <c r="AP5598">
        <f t="shared" si="596"/>
        <v>0.02</v>
      </c>
      <c r="AQ5598">
        <f>VLOOKUP(M5598,spp!A:H,8,FALSE)</f>
        <v>4</v>
      </c>
      <c r="AR5598" t="str">
        <f>VLOOKUP(M5598,spp!A:K,10,FALSE)</f>
        <v>Depredador Tope</v>
      </c>
      <c r="AS5598" t="str">
        <f>VLOOKUP(M5598,spp!A:L,12,FALSE)</f>
        <v>LC</v>
      </c>
    </row>
    <row r="5599" spans="1:45" x14ac:dyDescent="0.3">
      <c r="A5599">
        <v>50</v>
      </c>
      <c r="B5599" s="2" t="s">
        <v>1176</v>
      </c>
      <c r="C5599" s="2" t="s">
        <v>1177</v>
      </c>
      <c r="D5599" s="2" t="s">
        <v>1187</v>
      </c>
      <c r="E5599" s="2" t="s">
        <v>1440</v>
      </c>
      <c r="F5599">
        <v>1</v>
      </c>
      <c r="G5599" s="1">
        <v>41696</v>
      </c>
      <c r="H5599" s="61">
        <v>2014</v>
      </c>
      <c r="I5599" s="5" t="s">
        <v>1433</v>
      </c>
      <c r="J5599" s="1">
        <v>41765</v>
      </c>
      <c r="K5599" s="66">
        <v>15</v>
      </c>
      <c r="L5599" t="str">
        <f t="shared" si="591"/>
        <v>Profundo</v>
      </c>
      <c r="M5599" t="s">
        <v>1068</v>
      </c>
      <c r="N5599" t="str">
        <f>VLOOKUP(M5599,[2]spp!A:B,2,FALSE)</f>
        <v>Myripristis berndti</v>
      </c>
      <c r="O5599">
        <f t="shared" si="597"/>
        <v>4</v>
      </c>
      <c r="U5599">
        <v>4</v>
      </c>
      <c r="AJ5599">
        <f>VLOOKUP(M5599,spp!A:C,3,FALSE)</f>
        <v>2.4E-2</v>
      </c>
      <c r="AK5599">
        <f>VLOOKUP(M5599,spp!A:D,4,FALSE)</f>
        <v>3.02</v>
      </c>
      <c r="AL5599">
        <f t="shared" si="592"/>
        <v>4419.3329976871919</v>
      </c>
      <c r="AM5599">
        <f t="shared" si="593"/>
        <v>110.48332494217979</v>
      </c>
      <c r="AN5599">
        <f t="shared" si="594"/>
        <v>1104.833249421798</v>
      </c>
      <c r="AO5599">
        <f t="shared" si="595"/>
        <v>1.1048332494217981</v>
      </c>
      <c r="AP5599">
        <f t="shared" si="596"/>
        <v>0.08</v>
      </c>
      <c r="AQ5599">
        <f>VLOOKUP(M5599,spp!A:H,8,FALSE)</f>
        <v>3.7</v>
      </c>
      <c r="AR5599" t="str">
        <f>VLOOKUP(M5599,spp!A:K,10,FALSE)</f>
        <v>Planctívoro</v>
      </c>
      <c r="AS5599" t="str">
        <f>VLOOKUP(M5599,spp!A:L,12,FALSE)</f>
        <v>NE</v>
      </c>
    </row>
    <row r="5600" spans="1:45" x14ac:dyDescent="0.3">
      <c r="A5600">
        <v>50</v>
      </c>
      <c r="B5600" s="2" t="s">
        <v>1176</v>
      </c>
      <c r="C5600" s="2" t="s">
        <v>1177</v>
      </c>
      <c r="D5600" s="2" t="s">
        <v>1187</v>
      </c>
      <c r="E5600" s="2" t="s">
        <v>1440</v>
      </c>
      <c r="F5600">
        <v>1</v>
      </c>
      <c r="G5600" s="1">
        <v>41696</v>
      </c>
      <c r="H5600" s="61">
        <v>2014</v>
      </c>
      <c r="I5600" s="5" t="s">
        <v>1433</v>
      </c>
      <c r="J5600" s="1">
        <v>41765</v>
      </c>
      <c r="K5600" s="66">
        <v>15</v>
      </c>
      <c r="L5600" t="str">
        <f t="shared" si="591"/>
        <v>Profundo</v>
      </c>
      <c r="M5600" t="s">
        <v>1059</v>
      </c>
      <c r="N5600" t="str">
        <f>VLOOKUP(M5600,[2]spp!A:B,2,FALSE)</f>
        <v>Gymnothorax castaneus</v>
      </c>
      <c r="O5600">
        <f t="shared" si="597"/>
        <v>1</v>
      </c>
      <c r="AA5600">
        <v>1</v>
      </c>
      <c r="AJ5600">
        <f>VLOOKUP(M5600,spp!A:C,3,FALSE)</f>
        <v>1.4E-3</v>
      </c>
      <c r="AK5600">
        <f>VLOOKUP(M5600,spp!A:D,4,FALSE)</f>
        <v>3.0122</v>
      </c>
      <c r="AL5600">
        <f t="shared" si="592"/>
        <v>1268.8990713119147</v>
      </c>
      <c r="AM5600">
        <f t="shared" si="593"/>
        <v>31.722476782797866</v>
      </c>
      <c r="AN5600">
        <f t="shared" si="594"/>
        <v>317.22476782797867</v>
      </c>
      <c r="AO5600">
        <f t="shared" si="595"/>
        <v>0.31722476782797865</v>
      </c>
      <c r="AP5600">
        <f t="shared" si="596"/>
        <v>0.02</v>
      </c>
      <c r="AQ5600">
        <f>VLOOKUP(M5600,spp!A:H,8,FALSE)</f>
        <v>4</v>
      </c>
      <c r="AR5600" t="str">
        <f>VLOOKUP(M5600,spp!A:K,10,FALSE)</f>
        <v>Depredador Tope</v>
      </c>
      <c r="AS5600" t="str">
        <f>VLOOKUP(M5600,spp!A:L,12,FALSE)</f>
        <v>LC</v>
      </c>
    </row>
    <row r="5601" spans="1:45" x14ac:dyDescent="0.3">
      <c r="A5601">
        <v>50</v>
      </c>
      <c r="B5601" s="2" t="s">
        <v>1176</v>
      </c>
      <c r="C5601" s="2" t="s">
        <v>1177</v>
      </c>
      <c r="D5601" s="2" t="s">
        <v>1187</v>
      </c>
      <c r="E5601" s="2" t="s">
        <v>1440</v>
      </c>
      <c r="F5601">
        <v>1</v>
      </c>
      <c r="G5601" s="1">
        <v>41696</v>
      </c>
      <c r="H5601" s="61">
        <v>2014</v>
      </c>
      <c r="I5601" s="5" t="s">
        <v>1433</v>
      </c>
      <c r="J5601" s="1">
        <v>41765</v>
      </c>
      <c r="K5601" s="66">
        <v>15</v>
      </c>
      <c r="L5601" t="str">
        <f t="shared" si="591"/>
        <v>Profundo</v>
      </c>
      <c r="M5601" t="s">
        <v>1066</v>
      </c>
      <c r="N5601" t="str">
        <f>VLOOKUP(M5601,[2]spp!A:B,2,FALSE)</f>
        <v>Caranx melampygus</v>
      </c>
      <c r="O5601">
        <f t="shared" si="597"/>
        <v>2</v>
      </c>
      <c r="V5601">
        <v>2</v>
      </c>
      <c r="AJ5601">
        <f>VLOOKUP(M5601,spp!A:C,3,FALSE)</f>
        <v>2</v>
      </c>
      <c r="AK5601">
        <f>VLOOKUP(M5601,spp!A:D,4,FALSE)</f>
        <v>2</v>
      </c>
      <c r="AL5601">
        <f t="shared" si="592"/>
        <v>8100</v>
      </c>
      <c r="AM5601">
        <f t="shared" si="593"/>
        <v>202.5</v>
      </c>
      <c r="AN5601">
        <f t="shared" si="594"/>
        <v>2025</v>
      </c>
      <c r="AO5601">
        <f t="shared" si="595"/>
        <v>2.0249999999999999</v>
      </c>
      <c r="AP5601">
        <f t="shared" si="596"/>
        <v>0.04</v>
      </c>
      <c r="AQ5601">
        <f>VLOOKUP(M5601,spp!A:H,8,FALSE)</f>
        <v>4.5</v>
      </c>
      <c r="AR5601" t="str">
        <f>VLOOKUP(M5601,spp!A:K,10,FALSE)</f>
        <v>Depredador Tope</v>
      </c>
      <c r="AS5601" t="str">
        <f>VLOOKUP(M5601,spp!A:L,12,FALSE)</f>
        <v>NE</v>
      </c>
    </row>
    <row r="5602" spans="1:45" x14ac:dyDescent="0.3">
      <c r="A5602">
        <v>50</v>
      </c>
      <c r="B5602" s="2" t="s">
        <v>1176</v>
      </c>
      <c r="C5602" s="2" t="s">
        <v>1177</v>
      </c>
      <c r="D5602" s="2" t="s">
        <v>1187</v>
      </c>
      <c r="E5602" s="2" t="s">
        <v>1440</v>
      </c>
      <c r="F5602">
        <v>1</v>
      </c>
      <c r="G5602" s="1">
        <v>41696</v>
      </c>
      <c r="H5602" s="61">
        <v>2014</v>
      </c>
      <c r="I5602" s="5" t="s">
        <v>1433</v>
      </c>
      <c r="J5602" s="1">
        <v>41765</v>
      </c>
      <c r="K5602" s="66">
        <v>15</v>
      </c>
      <c r="L5602" t="str">
        <f t="shared" si="591"/>
        <v>Profundo</v>
      </c>
      <c r="M5602" t="s">
        <v>1029</v>
      </c>
      <c r="N5602" t="str">
        <f>VLOOKUP(M5602,[2]spp!A:B,2,FALSE)</f>
        <v>Cirrhitus rivulatus</v>
      </c>
      <c r="O5602">
        <f t="shared" si="597"/>
        <v>1</v>
      </c>
      <c r="V5602">
        <v>1</v>
      </c>
      <c r="AJ5602">
        <f>VLOOKUP(M5602,spp!A:C,3,FALSE)</f>
        <v>2.76E-2</v>
      </c>
      <c r="AK5602">
        <f>VLOOKUP(M5602,spp!A:D,4,FALSE)</f>
        <v>3</v>
      </c>
      <c r="AL5602">
        <f t="shared" si="592"/>
        <v>2515.0500000000002</v>
      </c>
      <c r="AM5602">
        <f t="shared" si="593"/>
        <v>62.876250000000006</v>
      </c>
      <c r="AN5602">
        <f t="shared" si="594"/>
        <v>628.76250000000005</v>
      </c>
      <c r="AO5602">
        <f t="shared" si="595"/>
        <v>0.6287625</v>
      </c>
      <c r="AP5602">
        <f t="shared" si="596"/>
        <v>0.02</v>
      </c>
      <c r="AQ5602">
        <f>VLOOKUP(M5602,spp!A:H,8,FALSE)</f>
        <v>4</v>
      </c>
      <c r="AR5602" t="str">
        <f>VLOOKUP(M5602,spp!A:K,10,FALSE)</f>
        <v>Depredador Tope</v>
      </c>
      <c r="AS5602" t="str">
        <f>VLOOKUP(M5602,spp!A:L,12,FALSE)</f>
        <v>LC</v>
      </c>
    </row>
    <row r="5603" spans="1:45" x14ac:dyDescent="0.3">
      <c r="A5603">
        <v>50</v>
      </c>
      <c r="B5603" s="2" t="s">
        <v>1176</v>
      </c>
      <c r="C5603" s="2" t="s">
        <v>1177</v>
      </c>
      <c r="D5603" s="2" t="s">
        <v>1187</v>
      </c>
      <c r="E5603" s="2" t="s">
        <v>1440</v>
      </c>
      <c r="F5603">
        <v>1</v>
      </c>
      <c r="G5603" s="1">
        <v>41696</v>
      </c>
      <c r="H5603" s="61">
        <v>2014</v>
      </c>
      <c r="I5603" s="5" t="s">
        <v>1433</v>
      </c>
      <c r="J5603" s="1">
        <v>41765</v>
      </c>
      <c r="K5603" s="66">
        <v>15</v>
      </c>
      <c r="L5603" t="str">
        <f t="shared" si="591"/>
        <v>Profundo</v>
      </c>
      <c r="M5603" t="s">
        <v>1038</v>
      </c>
      <c r="N5603" t="str">
        <f>VLOOKUP(M5603,[2]spp!A:B,2,FALSE)</f>
        <v>Holacanthus passer</v>
      </c>
      <c r="O5603">
        <f t="shared" si="597"/>
        <v>2</v>
      </c>
      <c r="Q5603">
        <v>1</v>
      </c>
      <c r="R5603">
        <v>1</v>
      </c>
      <c r="AJ5603">
        <f>VLOOKUP(M5603,spp!A:C,3,FALSE)</f>
        <v>2</v>
      </c>
      <c r="AK5603">
        <f>VLOOKUP(M5603,spp!A:D,4,FALSE)</f>
        <v>3</v>
      </c>
      <c r="AL5603">
        <f t="shared" si="592"/>
        <v>4750</v>
      </c>
      <c r="AM5603">
        <f t="shared" si="593"/>
        <v>118.75</v>
      </c>
      <c r="AN5603">
        <f t="shared" si="594"/>
        <v>1187.5</v>
      </c>
      <c r="AO5603">
        <f t="shared" si="595"/>
        <v>1.1875</v>
      </c>
      <c r="AP5603">
        <f t="shared" si="596"/>
        <v>0.04</v>
      </c>
      <c r="AQ5603">
        <f>VLOOKUP(M5603,spp!A:H,8,FALSE)</f>
        <v>2.6</v>
      </c>
      <c r="AR5603" t="str">
        <f>VLOOKUP(M5603,spp!A:K,10,FALSE)</f>
        <v>Herbívoro</v>
      </c>
      <c r="AS5603" t="str">
        <f>VLOOKUP(M5603,spp!A:L,12,FALSE)</f>
        <v>LC</v>
      </c>
    </row>
    <row r="5604" spans="1:45" x14ac:dyDescent="0.3">
      <c r="A5604">
        <v>50</v>
      </c>
      <c r="B5604" s="2" t="s">
        <v>1176</v>
      </c>
      <c r="C5604" s="2" t="s">
        <v>1177</v>
      </c>
      <c r="D5604" s="2" t="s">
        <v>1187</v>
      </c>
      <c r="E5604" s="2" t="s">
        <v>1440</v>
      </c>
      <c r="F5604">
        <v>1</v>
      </c>
      <c r="G5604" s="1">
        <v>41696</v>
      </c>
      <c r="H5604" s="61">
        <v>2014</v>
      </c>
      <c r="I5604" s="5" t="s">
        <v>1433</v>
      </c>
      <c r="J5604" s="1">
        <v>41765</v>
      </c>
      <c r="K5604" s="66">
        <v>15</v>
      </c>
      <c r="L5604" t="str">
        <f t="shared" si="591"/>
        <v>Profundo</v>
      </c>
      <c r="M5604" t="s">
        <v>1021</v>
      </c>
      <c r="N5604" t="str">
        <f>VLOOKUP(M5604,[2]spp!A:B,2,FALSE)</f>
        <v>Johnrandallia nigrirostris</v>
      </c>
      <c r="O5604">
        <f t="shared" si="597"/>
        <v>4</v>
      </c>
      <c r="Q5604">
        <v>4</v>
      </c>
      <c r="AJ5604">
        <f>VLOOKUP(M5604,spp!A:C,3,FALSE)</f>
        <v>2</v>
      </c>
      <c r="AK5604">
        <f>VLOOKUP(M5604,spp!A:D,4,FALSE)</f>
        <v>3</v>
      </c>
      <c r="AL5604">
        <f t="shared" si="592"/>
        <v>3375</v>
      </c>
      <c r="AM5604">
        <f t="shared" si="593"/>
        <v>84.375</v>
      </c>
      <c r="AN5604">
        <f t="shared" si="594"/>
        <v>843.75</v>
      </c>
      <c r="AO5604">
        <f t="shared" si="595"/>
        <v>0.84375</v>
      </c>
      <c r="AP5604">
        <f t="shared" si="596"/>
        <v>0.08</v>
      </c>
      <c r="AQ5604">
        <f>VLOOKUP(M5604,spp!A:H,8,FALSE)</f>
        <v>3</v>
      </c>
      <c r="AR5604" t="str">
        <f>VLOOKUP(M5604,spp!A:K,10,FALSE)</f>
        <v>Depredador</v>
      </c>
      <c r="AS5604" t="str">
        <f>VLOOKUP(M5604,spp!A:L,12,FALSE)</f>
        <v>LC</v>
      </c>
    </row>
    <row r="5605" spans="1:45" x14ac:dyDescent="0.3">
      <c r="A5605">
        <v>50</v>
      </c>
      <c r="B5605" s="2" t="s">
        <v>1176</v>
      </c>
      <c r="C5605" s="2" t="s">
        <v>1177</v>
      </c>
      <c r="D5605" s="2" t="s">
        <v>1187</v>
      </c>
      <c r="E5605" s="2" t="s">
        <v>1440</v>
      </c>
      <c r="F5605">
        <v>1</v>
      </c>
      <c r="G5605" s="1">
        <v>41696</v>
      </c>
      <c r="H5605" s="61">
        <v>2014</v>
      </c>
      <c r="I5605" s="5" t="s">
        <v>1433</v>
      </c>
      <c r="J5605" s="1">
        <v>41765</v>
      </c>
      <c r="K5605" s="66">
        <v>15</v>
      </c>
      <c r="L5605" t="str">
        <f t="shared" ref="L5605:L5668" si="598">IF(K5605&gt;6,"Profundo","Somero")</f>
        <v>Profundo</v>
      </c>
      <c r="M5605" t="s">
        <v>1195</v>
      </c>
      <c r="N5605" t="str">
        <f>VLOOKUP(M5605,[2]spp!A:B,2,FALSE)</f>
        <v>Melichthys niger</v>
      </c>
      <c r="O5605">
        <f t="shared" si="597"/>
        <v>10</v>
      </c>
      <c r="S5605">
        <v>10</v>
      </c>
      <c r="AJ5605">
        <f>VLOOKUP(M5605,spp!A:C,3,FALSE)</f>
        <v>5</v>
      </c>
      <c r="AK5605">
        <f>VLOOKUP(M5605,spp!A:D,4,FALSE)</f>
        <v>3</v>
      </c>
      <c r="AL5605">
        <f t="shared" si="592"/>
        <v>267968.75</v>
      </c>
      <c r="AM5605">
        <f t="shared" si="593"/>
        <v>6699.21875</v>
      </c>
      <c r="AN5605">
        <f t="shared" si="594"/>
        <v>66992.1875</v>
      </c>
      <c r="AO5605">
        <f t="shared" si="595"/>
        <v>66.9921875</v>
      </c>
      <c r="AP5605">
        <f t="shared" si="596"/>
        <v>0.2</v>
      </c>
      <c r="AQ5605">
        <f>VLOOKUP(M5605,spp!A:H,8,FALSE)</f>
        <v>2.4</v>
      </c>
      <c r="AR5605" t="str">
        <f>VLOOKUP(M5605,spp!A:K,10,FALSE)</f>
        <v>Herbívoro</v>
      </c>
      <c r="AS5605" t="str">
        <f>VLOOKUP(M5605,spp!A:L,12,FALSE)</f>
        <v>NE</v>
      </c>
    </row>
    <row r="5606" spans="1:45" x14ac:dyDescent="0.3">
      <c r="A5606">
        <v>50</v>
      </c>
      <c r="B5606" s="2" t="s">
        <v>1176</v>
      </c>
      <c r="C5606" s="2" t="s">
        <v>1177</v>
      </c>
      <c r="D5606" s="2" t="s">
        <v>1187</v>
      </c>
      <c r="E5606" s="2" t="s">
        <v>1440</v>
      </c>
      <c r="F5606">
        <v>1</v>
      </c>
      <c r="G5606" s="1">
        <v>41696</v>
      </c>
      <c r="H5606" s="61">
        <v>2014</v>
      </c>
      <c r="I5606" s="5" t="s">
        <v>1433</v>
      </c>
      <c r="J5606" s="1">
        <v>41765</v>
      </c>
      <c r="K5606" s="66">
        <v>15</v>
      </c>
      <c r="L5606" t="str">
        <f t="shared" si="598"/>
        <v>Profundo</v>
      </c>
      <c r="M5606" t="s">
        <v>1080</v>
      </c>
      <c r="N5606" t="str">
        <f>VLOOKUP(M5606,[2]spp!A:B,2,FALSE)</f>
        <v>Aulostomus chinensis</v>
      </c>
      <c r="O5606">
        <f t="shared" si="597"/>
        <v>2</v>
      </c>
      <c r="V5606">
        <v>2</v>
      </c>
      <c r="AJ5606">
        <f>VLOOKUP(M5606,spp!A:C,3,FALSE)</f>
        <v>2</v>
      </c>
      <c r="AK5606">
        <f>VLOOKUP(M5606,spp!A:D,4,FALSE)</f>
        <v>3</v>
      </c>
      <c r="AL5606">
        <f t="shared" si="592"/>
        <v>364500</v>
      </c>
      <c r="AM5606">
        <f t="shared" si="593"/>
        <v>9112.5</v>
      </c>
      <c r="AN5606">
        <f t="shared" si="594"/>
        <v>91125</v>
      </c>
      <c r="AO5606">
        <f t="shared" si="595"/>
        <v>91.125</v>
      </c>
      <c r="AP5606">
        <f t="shared" si="596"/>
        <v>0.04</v>
      </c>
      <c r="AQ5606">
        <f>VLOOKUP(M5606,spp!A:H,8,FALSE)</f>
        <v>3.9</v>
      </c>
      <c r="AR5606" t="str">
        <f>VLOOKUP(M5606,spp!A:K,10,FALSE)</f>
        <v>Depredador</v>
      </c>
      <c r="AS5606" t="str">
        <f>VLOOKUP(M5606,spp!A:L,12,FALSE)</f>
        <v>NE</v>
      </c>
    </row>
    <row r="5607" spans="1:45" x14ac:dyDescent="0.3">
      <c r="A5607">
        <v>50</v>
      </c>
      <c r="B5607" s="2" t="s">
        <v>1176</v>
      </c>
      <c r="C5607" s="2" t="s">
        <v>1177</v>
      </c>
      <c r="D5607" s="2" t="s">
        <v>1187</v>
      </c>
      <c r="E5607" s="2" t="s">
        <v>1440</v>
      </c>
      <c r="F5607">
        <v>1</v>
      </c>
      <c r="G5607" s="1">
        <v>41696</v>
      </c>
      <c r="H5607" s="61">
        <v>2014</v>
      </c>
      <c r="I5607" s="5" t="s">
        <v>1433</v>
      </c>
      <c r="J5607" s="1">
        <v>41765</v>
      </c>
      <c r="K5607" s="66">
        <v>15</v>
      </c>
      <c r="L5607" t="str">
        <f t="shared" si="598"/>
        <v>Profundo</v>
      </c>
      <c r="M5607" t="s">
        <v>1034</v>
      </c>
      <c r="N5607" t="str">
        <f>VLOOKUP(M5607,[2]spp!A:B,2,FALSE)</f>
        <v>Acanthurus nigricans</v>
      </c>
      <c r="O5607">
        <f t="shared" si="597"/>
        <v>4</v>
      </c>
      <c r="R5607">
        <v>4</v>
      </c>
      <c r="AJ5607">
        <f>VLOOKUP(M5607,spp!A:C,3,FALSE)</f>
        <v>6</v>
      </c>
      <c r="AK5607">
        <f>VLOOKUP(M5607,spp!A:D,4,FALSE)</f>
        <v>2.669</v>
      </c>
      <c r="AL5607">
        <f t="shared" ref="AL5607:AL5670" si="599">((AJ5607*$P$2^AK5607)*P5607)+((AJ5607*$Q$2^AK5607)*Q5607)+((AJ5607*$R$2^AK5607)*R5607)+((AJ5607*$S$2^AK5607)*S5607)+((AJ5607*$T$2^AK5607)*T5607)+((AJ5607*$U$2^AK5607)*U5607)+((AJ5607*$V$2^AK5607)*V5607)+((AJ5607*$W$2^AK5607)*W5607)+((AJ5607*$X$2^AK5607)*X5607)+((AJ5607*$Y$2^AK5607)*Y5607)+((AJ5607*$Z$2^AK5607)*Z5607)+((AJ5607*$AA$2^AK5607)*AA5607)+((AJ5607*$AB$2^AK5607)*AB5607)+ ((AJ5607*$AC$2^AK5607)*AC5607)+((AJ5607*$AD$2^AK5607)*AD5607)+((AJ5607*$AE$2^AK5607)*AE5607)+((AJ5607*$AF$2^AK5607)*AF5607)+((AJ5607*$AG$2^AK5607)*AG5607)+((AJ5607*$AH$2^AK5607)*AH5607)</f>
        <v>20317.209855561068</v>
      </c>
      <c r="AM5607">
        <f t="shared" ref="AM5607:AM5670" si="600">AL5607/40</f>
        <v>507.93024638902671</v>
      </c>
      <c r="AN5607">
        <f t="shared" ref="AN5607:AN5670" si="601">AM5607*10</f>
        <v>5079.3024638902671</v>
      </c>
      <c r="AO5607">
        <f t="shared" ref="AO5607:AO5670" si="602">AN5607/1000</f>
        <v>5.0793024638902668</v>
      </c>
      <c r="AP5607">
        <f t="shared" ref="AP5607:AP5670" si="603">O5607/$C$1</f>
        <v>0.08</v>
      </c>
      <c r="AQ5607">
        <f>VLOOKUP(M5607,spp!A:H,8,FALSE)</f>
        <v>2</v>
      </c>
      <c r="AR5607" t="str">
        <f>VLOOKUP(M5607,spp!A:K,10,FALSE)</f>
        <v>Herbívoro</v>
      </c>
      <c r="AS5607" t="str">
        <f>VLOOKUP(M5607,spp!A:L,12,FALSE)</f>
        <v>LC</v>
      </c>
    </row>
    <row r="5608" spans="1:45" x14ac:dyDescent="0.3">
      <c r="A5608">
        <v>50</v>
      </c>
      <c r="B5608" s="2" t="s">
        <v>1176</v>
      </c>
      <c r="C5608" s="2" t="s">
        <v>1177</v>
      </c>
      <c r="D5608" s="2" t="s">
        <v>1187</v>
      </c>
      <c r="E5608" s="2" t="s">
        <v>1440</v>
      </c>
      <c r="F5608">
        <v>1</v>
      </c>
      <c r="G5608" s="1">
        <v>41696</v>
      </c>
      <c r="H5608" s="61">
        <v>2014</v>
      </c>
      <c r="I5608" s="5" t="s">
        <v>1433</v>
      </c>
      <c r="J5608" s="1">
        <v>41765</v>
      </c>
      <c r="K5608" s="66">
        <v>15</v>
      </c>
      <c r="L5608" t="str">
        <f t="shared" si="598"/>
        <v>Profundo</v>
      </c>
      <c r="M5608" t="s">
        <v>1056</v>
      </c>
      <c r="N5608" t="str">
        <f>VLOOKUP(M5608,[2]spp!A:B,2,FALSE)</f>
        <v>Canthigaster punctatissima</v>
      </c>
      <c r="O5608">
        <f t="shared" si="597"/>
        <v>5</v>
      </c>
      <c r="P5608">
        <v>5</v>
      </c>
      <c r="AJ5608">
        <f>VLOOKUP(M5608,spp!A:C,3,FALSE)</f>
        <v>1</v>
      </c>
      <c r="AK5608">
        <f>VLOOKUP(M5608,spp!A:D,4,FALSE)</f>
        <v>2</v>
      </c>
      <c r="AL5608">
        <f t="shared" si="599"/>
        <v>31.25</v>
      </c>
      <c r="AM5608">
        <f t="shared" si="600"/>
        <v>0.78125</v>
      </c>
      <c r="AN5608">
        <f t="shared" si="601"/>
        <v>7.8125</v>
      </c>
      <c r="AO5608">
        <f t="shared" si="602"/>
        <v>7.8125E-3</v>
      </c>
      <c r="AP5608">
        <f t="shared" si="603"/>
        <v>0.1</v>
      </c>
      <c r="AQ5608">
        <f>VLOOKUP(M5608,spp!A:H,8,FALSE)</f>
        <v>3</v>
      </c>
      <c r="AR5608" t="str">
        <f>VLOOKUP(M5608,spp!A:K,10,FALSE)</f>
        <v>Depredador</v>
      </c>
      <c r="AS5608" t="str">
        <f>VLOOKUP(M5608,spp!A:L,12,FALSE)</f>
        <v>LC</v>
      </c>
    </row>
    <row r="5609" spans="1:45" x14ac:dyDescent="0.3">
      <c r="A5609">
        <v>50</v>
      </c>
      <c r="B5609" s="2" t="s">
        <v>1176</v>
      </c>
      <c r="C5609" s="2" t="s">
        <v>1177</v>
      </c>
      <c r="D5609" s="2" t="s">
        <v>1187</v>
      </c>
      <c r="E5609" s="2" t="s">
        <v>1440</v>
      </c>
      <c r="F5609">
        <v>2</v>
      </c>
      <c r="G5609" s="1">
        <v>41696</v>
      </c>
      <c r="H5609" s="61">
        <v>2014</v>
      </c>
      <c r="I5609" s="5" t="s">
        <v>1433</v>
      </c>
      <c r="J5609" s="1">
        <v>41765</v>
      </c>
      <c r="K5609" s="66">
        <v>15</v>
      </c>
      <c r="L5609" t="str">
        <f t="shared" si="598"/>
        <v>Profundo</v>
      </c>
      <c r="M5609" t="s">
        <v>1056</v>
      </c>
      <c r="N5609" t="str">
        <f>VLOOKUP(M5609,[2]spp!A:B,2,FALSE)</f>
        <v>Canthigaster punctatissima</v>
      </c>
      <c r="O5609">
        <f t="shared" si="597"/>
        <v>11</v>
      </c>
      <c r="P5609">
        <v>11</v>
      </c>
      <c r="AJ5609">
        <f>VLOOKUP(M5609,spp!A:C,3,FALSE)</f>
        <v>1</v>
      </c>
      <c r="AK5609">
        <f>VLOOKUP(M5609,spp!A:D,4,FALSE)</f>
        <v>2</v>
      </c>
      <c r="AL5609">
        <f t="shared" si="599"/>
        <v>68.75</v>
      </c>
      <c r="AM5609">
        <f t="shared" si="600"/>
        <v>1.71875</v>
      </c>
      <c r="AN5609">
        <f t="shared" si="601"/>
        <v>17.1875</v>
      </c>
      <c r="AO5609">
        <f t="shared" si="602"/>
        <v>1.7187500000000001E-2</v>
      </c>
      <c r="AP5609">
        <f t="shared" si="603"/>
        <v>0.22</v>
      </c>
      <c r="AQ5609">
        <f>VLOOKUP(M5609,spp!A:H,8,FALSE)</f>
        <v>3</v>
      </c>
      <c r="AR5609" t="str">
        <f>VLOOKUP(M5609,spp!A:K,10,FALSE)</f>
        <v>Depredador</v>
      </c>
      <c r="AS5609" t="str">
        <f>VLOOKUP(M5609,spp!A:L,12,FALSE)</f>
        <v>LC</v>
      </c>
    </row>
    <row r="5610" spans="1:45" x14ac:dyDescent="0.3">
      <c r="A5610">
        <v>50</v>
      </c>
      <c r="B5610" s="2" t="s">
        <v>1176</v>
      </c>
      <c r="C5610" s="2" t="s">
        <v>1177</v>
      </c>
      <c r="D5610" s="2" t="s">
        <v>1187</v>
      </c>
      <c r="E5610" s="2" t="s">
        <v>1440</v>
      </c>
      <c r="F5610">
        <v>2</v>
      </c>
      <c r="G5610" s="1">
        <v>41696</v>
      </c>
      <c r="H5610" s="61">
        <v>2014</v>
      </c>
      <c r="I5610" s="5" t="s">
        <v>1433</v>
      </c>
      <c r="J5610" s="1">
        <v>41765</v>
      </c>
      <c r="K5610" s="66">
        <v>15</v>
      </c>
      <c r="L5610" t="str">
        <f t="shared" si="598"/>
        <v>Profundo</v>
      </c>
      <c r="M5610" t="s">
        <v>1068</v>
      </c>
      <c r="N5610" t="str">
        <f>VLOOKUP(M5610,[2]spp!A:B,2,FALSE)</f>
        <v>Myripristis berndti</v>
      </c>
      <c r="O5610">
        <f t="shared" si="597"/>
        <v>19</v>
      </c>
      <c r="R5610">
        <v>4</v>
      </c>
      <c r="T5610">
        <v>15</v>
      </c>
      <c r="AJ5610">
        <f>VLOOKUP(M5610,spp!A:C,3,FALSE)</f>
        <v>2.4E-2</v>
      </c>
      <c r="AK5610">
        <f>VLOOKUP(M5610,spp!A:D,4,FALSE)</f>
        <v>3.02</v>
      </c>
      <c r="AL5610">
        <f t="shared" si="599"/>
        <v>6196.248835768808</v>
      </c>
      <c r="AM5610">
        <f t="shared" si="600"/>
        <v>154.90622089422021</v>
      </c>
      <c r="AN5610">
        <f t="shared" si="601"/>
        <v>1549.0622089422022</v>
      </c>
      <c r="AO5610">
        <f t="shared" si="602"/>
        <v>1.5490622089422021</v>
      </c>
      <c r="AP5610">
        <f t="shared" si="603"/>
        <v>0.38</v>
      </c>
      <c r="AQ5610">
        <f>VLOOKUP(M5610,spp!A:H,8,FALSE)</f>
        <v>3.7</v>
      </c>
      <c r="AR5610" t="str">
        <f>VLOOKUP(M5610,spp!A:K,10,FALSE)</f>
        <v>Planctívoro</v>
      </c>
      <c r="AS5610" t="str">
        <f>VLOOKUP(M5610,spp!A:L,12,FALSE)</f>
        <v>NE</v>
      </c>
    </row>
    <row r="5611" spans="1:45" x14ac:dyDescent="0.3">
      <c r="A5611">
        <v>50</v>
      </c>
      <c r="B5611" s="2" t="s">
        <v>1176</v>
      </c>
      <c r="C5611" s="2" t="s">
        <v>1177</v>
      </c>
      <c r="D5611" s="2" t="s">
        <v>1187</v>
      </c>
      <c r="E5611" s="2" t="s">
        <v>1440</v>
      </c>
      <c r="F5611">
        <v>2</v>
      </c>
      <c r="G5611" s="1">
        <v>41696</v>
      </c>
      <c r="H5611" s="61">
        <v>2014</v>
      </c>
      <c r="I5611" s="5" t="s">
        <v>1433</v>
      </c>
      <c r="J5611" s="1">
        <v>41765</v>
      </c>
      <c r="K5611" s="66">
        <v>15</v>
      </c>
      <c r="L5611" t="str">
        <f t="shared" si="598"/>
        <v>Profundo</v>
      </c>
      <c r="M5611" t="s">
        <v>1195</v>
      </c>
      <c r="N5611" t="str">
        <f>VLOOKUP(M5611,[2]spp!A:B,2,FALSE)</f>
        <v>Melichthys niger</v>
      </c>
      <c r="O5611">
        <f t="shared" si="597"/>
        <v>40</v>
      </c>
      <c r="R5611">
        <v>10</v>
      </c>
      <c r="T5611">
        <v>30</v>
      </c>
      <c r="AJ5611">
        <f>VLOOKUP(M5611,spp!A:C,3,FALSE)</f>
        <v>5</v>
      </c>
      <c r="AK5611">
        <f>VLOOKUP(M5611,spp!A:D,4,FALSE)</f>
        <v>3</v>
      </c>
      <c r="AL5611">
        <f t="shared" si="599"/>
        <v>2441406.25</v>
      </c>
      <c r="AM5611">
        <f t="shared" si="600"/>
        <v>61035.15625</v>
      </c>
      <c r="AN5611">
        <f t="shared" si="601"/>
        <v>610351.5625</v>
      </c>
      <c r="AO5611">
        <f t="shared" si="602"/>
        <v>610.3515625</v>
      </c>
      <c r="AP5611">
        <f t="shared" si="603"/>
        <v>0.8</v>
      </c>
      <c r="AQ5611">
        <f>VLOOKUP(M5611,spp!A:H,8,FALSE)</f>
        <v>2.4</v>
      </c>
      <c r="AR5611" t="str">
        <f>VLOOKUP(M5611,spp!A:K,10,FALSE)</f>
        <v>Herbívoro</v>
      </c>
      <c r="AS5611" t="str">
        <f>VLOOKUP(M5611,spp!A:L,12,FALSE)</f>
        <v>NE</v>
      </c>
    </row>
    <row r="5612" spans="1:45" x14ac:dyDescent="0.3">
      <c r="A5612">
        <v>50</v>
      </c>
      <c r="B5612" s="2" t="s">
        <v>1176</v>
      </c>
      <c r="C5612" s="2" t="s">
        <v>1177</v>
      </c>
      <c r="D5612" s="2" t="s">
        <v>1187</v>
      </c>
      <c r="E5612" s="2" t="s">
        <v>1440</v>
      </c>
      <c r="F5612">
        <v>2</v>
      </c>
      <c r="G5612" s="1">
        <v>41696</v>
      </c>
      <c r="H5612" s="61">
        <v>2014</v>
      </c>
      <c r="I5612" s="5" t="s">
        <v>1433</v>
      </c>
      <c r="J5612" s="1">
        <v>41765</v>
      </c>
      <c r="K5612" s="66">
        <v>15</v>
      </c>
      <c r="L5612" t="str">
        <f t="shared" si="598"/>
        <v>Profundo</v>
      </c>
      <c r="M5612" t="s">
        <v>1034</v>
      </c>
      <c r="N5612" t="str">
        <f>VLOOKUP(M5612,[2]spp!A:B,2,FALSE)</f>
        <v>Acanthurus nigricans</v>
      </c>
      <c r="O5612">
        <f t="shared" si="597"/>
        <v>2</v>
      </c>
      <c r="R5612">
        <v>2</v>
      </c>
      <c r="AJ5612">
        <f>VLOOKUP(M5612,spp!A:C,3,FALSE)</f>
        <v>6</v>
      </c>
      <c r="AK5612">
        <f>VLOOKUP(M5612,spp!A:D,4,FALSE)</f>
        <v>2.669</v>
      </c>
      <c r="AL5612">
        <f t="shared" si="599"/>
        <v>10158.604927780534</v>
      </c>
      <c r="AM5612">
        <f t="shared" si="600"/>
        <v>253.96512319451335</v>
      </c>
      <c r="AN5612">
        <f t="shared" si="601"/>
        <v>2539.6512319451335</v>
      </c>
      <c r="AO5612">
        <f t="shared" si="602"/>
        <v>2.5396512319451334</v>
      </c>
      <c r="AP5612">
        <f t="shared" si="603"/>
        <v>0.04</v>
      </c>
      <c r="AQ5612">
        <f>VLOOKUP(M5612,spp!A:H,8,FALSE)</f>
        <v>2</v>
      </c>
      <c r="AR5612" t="str">
        <f>VLOOKUP(M5612,spp!A:K,10,FALSE)</f>
        <v>Herbívoro</v>
      </c>
      <c r="AS5612" t="str">
        <f>VLOOKUP(M5612,spp!A:L,12,FALSE)</f>
        <v>LC</v>
      </c>
    </row>
    <row r="5613" spans="1:45" x14ac:dyDescent="0.3">
      <c r="A5613">
        <v>50</v>
      </c>
      <c r="B5613" s="2" t="s">
        <v>1176</v>
      </c>
      <c r="C5613" s="2" t="s">
        <v>1177</v>
      </c>
      <c r="D5613" s="2" t="s">
        <v>1187</v>
      </c>
      <c r="E5613" s="2" t="s">
        <v>1440</v>
      </c>
      <c r="F5613">
        <v>2</v>
      </c>
      <c r="G5613" s="1">
        <v>41696</v>
      </c>
      <c r="H5613" s="61">
        <v>2014</v>
      </c>
      <c r="I5613" s="5" t="s">
        <v>1433</v>
      </c>
      <c r="J5613" s="1">
        <v>41765</v>
      </c>
      <c r="K5613" s="66">
        <v>15</v>
      </c>
      <c r="L5613" t="str">
        <f t="shared" si="598"/>
        <v>Profundo</v>
      </c>
      <c r="M5613" t="s">
        <v>1038</v>
      </c>
      <c r="N5613" t="str">
        <f>VLOOKUP(M5613,[2]spp!A:B,2,FALSE)</f>
        <v>Holacanthus passer</v>
      </c>
      <c r="O5613">
        <f t="shared" si="597"/>
        <v>2</v>
      </c>
      <c r="R5613">
        <v>2</v>
      </c>
      <c r="AJ5613">
        <f>VLOOKUP(M5613,spp!A:C,3,FALSE)</f>
        <v>2</v>
      </c>
      <c r="AK5613">
        <f>VLOOKUP(M5613,spp!A:D,4,FALSE)</f>
        <v>3</v>
      </c>
      <c r="AL5613">
        <f t="shared" si="599"/>
        <v>7812.5</v>
      </c>
      <c r="AM5613">
        <f t="shared" si="600"/>
        <v>195.3125</v>
      </c>
      <c r="AN5613">
        <f t="shared" si="601"/>
        <v>1953.125</v>
      </c>
      <c r="AO5613">
        <f t="shared" si="602"/>
        <v>1.953125</v>
      </c>
      <c r="AP5613">
        <f t="shared" si="603"/>
        <v>0.04</v>
      </c>
      <c r="AQ5613">
        <f>VLOOKUP(M5613,spp!A:H,8,FALSE)</f>
        <v>2.6</v>
      </c>
      <c r="AR5613" t="str">
        <f>VLOOKUP(M5613,spp!A:K,10,FALSE)</f>
        <v>Herbívoro</v>
      </c>
      <c r="AS5613" t="str">
        <f>VLOOKUP(M5613,spp!A:L,12,FALSE)</f>
        <v>LC</v>
      </c>
    </row>
    <row r="5614" spans="1:45" x14ac:dyDescent="0.3">
      <c r="A5614">
        <v>50</v>
      </c>
      <c r="B5614" s="2" t="s">
        <v>1176</v>
      </c>
      <c r="C5614" s="2" t="s">
        <v>1177</v>
      </c>
      <c r="D5614" s="2" t="s">
        <v>1187</v>
      </c>
      <c r="E5614" s="2" t="s">
        <v>1440</v>
      </c>
      <c r="F5614">
        <v>2</v>
      </c>
      <c r="G5614" s="1">
        <v>41696</v>
      </c>
      <c r="H5614" s="61">
        <v>2014</v>
      </c>
      <c r="I5614" s="5" t="s">
        <v>1433</v>
      </c>
      <c r="J5614" s="1">
        <v>41765</v>
      </c>
      <c r="K5614" s="66">
        <v>15</v>
      </c>
      <c r="L5614" t="str">
        <f t="shared" si="598"/>
        <v>Profundo</v>
      </c>
      <c r="M5614" t="s">
        <v>1042</v>
      </c>
      <c r="N5614" t="str">
        <f>VLOOKUP(M5614,[2]spp!A:B,2,FALSE)</f>
        <v>Bodianus diplotaenia</v>
      </c>
      <c r="O5614">
        <f t="shared" si="597"/>
        <v>62</v>
      </c>
      <c r="P5614">
        <v>60</v>
      </c>
      <c r="S5614">
        <v>2</v>
      </c>
      <c r="AJ5614">
        <f>VLOOKUP(M5614,spp!A:C,3,FALSE)</f>
        <v>2.01E-2</v>
      </c>
      <c r="AK5614">
        <f>VLOOKUP(M5614,spp!A:D,4,FALSE)</f>
        <v>2</v>
      </c>
      <c r="AL5614">
        <f t="shared" si="599"/>
        <v>19.848749999999999</v>
      </c>
      <c r="AM5614">
        <f t="shared" si="600"/>
        <v>0.49621874999999999</v>
      </c>
      <c r="AN5614">
        <f t="shared" si="601"/>
        <v>4.9621874999999998</v>
      </c>
      <c r="AO5614">
        <f t="shared" si="602"/>
        <v>4.9621874999999996E-3</v>
      </c>
      <c r="AP5614">
        <f t="shared" si="603"/>
        <v>1.24</v>
      </c>
      <c r="AQ5614">
        <f>VLOOKUP(M5614,spp!A:H,8,FALSE)</f>
        <v>3.4</v>
      </c>
      <c r="AR5614" t="str">
        <f>VLOOKUP(M5614,spp!A:K,10,FALSE)</f>
        <v>Depredador</v>
      </c>
      <c r="AS5614" t="str">
        <f>VLOOKUP(M5614,spp!A:L,12,FALSE)</f>
        <v>LC</v>
      </c>
    </row>
    <row r="5615" spans="1:45" x14ac:dyDescent="0.3">
      <c r="A5615">
        <v>50</v>
      </c>
      <c r="B5615" s="2" t="s">
        <v>1176</v>
      </c>
      <c r="C5615" s="2" t="s">
        <v>1177</v>
      </c>
      <c r="D5615" s="2" t="s">
        <v>1187</v>
      </c>
      <c r="E5615" s="2" t="s">
        <v>1440</v>
      </c>
      <c r="F5615">
        <v>2</v>
      </c>
      <c r="G5615" s="1">
        <v>41696</v>
      </c>
      <c r="H5615" s="61">
        <v>2014</v>
      </c>
      <c r="I5615" s="5" t="s">
        <v>1433</v>
      </c>
      <c r="J5615" s="1">
        <v>41765</v>
      </c>
      <c r="K5615" s="66">
        <v>15</v>
      </c>
      <c r="L5615" t="str">
        <f t="shared" si="598"/>
        <v>Profundo</v>
      </c>
      <c r="M5615" t="s">
        <v>1047</v>
      </c>
      <c r="N5615" t="str">
        <f>VLOOKUP(M5615,[2]spp!A:B,2,FALSE)</f>
        <v>Scarus rubroviolaceus</v>
      </c>
      <c r="O5615">
        <f t="shared" si="597"/>
        <v>3</v>
      </c>
      <c r="T5615">
        <v>1</v>
      </c>
      <c r="U5615">
        <v>2</v>
      </c>
      <c r="AJ5615">
        <f>VLOOKUP(M5615,spp!A:C,3,FALSE)</f>
        <v>1</v>
      </c>
      <c r="AK5615">
        <f>VLOOKUP(M5615,spp!A:D,4,FALSE)</f>
        <v>3.109</v>
      </c>
      <c r="AL5615">
        <f t="shared" si="599"/>
        <v>148530.98325827369</v>
      </c>
      <c r="AM5615">
        <f t="shared" si="600"/>
        <v>3713.274581456842</v>
      </c>
      <c r="AN5615">
        <f t="shared" si="601"/>
        <v>37132.745814568421</v>
      </c>
      <c r="AO5615">
        <f t="shared" si="602"/>
        <v>37.132745814568423</v>
      </c>
      <c r="AP5615">
        <f t="shared" si="603"/>
        <v>0.06</v>
      </c>
      <c r="AQ5615">
        <f>VLOOKUP(M5615,spp!A:H,8,FALSE)</f>
        <v>2</v>
      </c>
      <c r="AR5615" t="str">
        <f>VLOOKUP(M5615,spp!A:K,10,FALSE)</f>
        <v>Herbívoro</v>
      </c>
      <c r="AS5615" t="str">
        <f>VLOOKUP(M5615,spp!A:L,12,FALSE)</f>
        <v>LC</v>
      </c>
    </row>
    <row r="5616" spans="1:45" x14ac:dyDescent="0.3">
      <c r="A5616">
        <v>50</v>
      </c>
      <c r="B5616" s="2" t="s">
        <v>1176</v>
      </c>
      <c r="C5616" s="2" t="s">
        <v>1177</v>
      </c>
      <c r="D5616" s="2" t="s">
        <v>1187</v>
      </c>
      <c r="E5616" s="2" t="s">
        <v>1440</v>
      </c>
      <c r="F5616">
        <v>2</v>
      </c>
      <c r="G5616" s="1">
        <v>41696</v>
      </c>
      <c r="H5616" s="61">
        <v>2014</v>
      </c>
      <c r="I5616" s="5" t="s">
        <v>1433</v>
      </c>
      <c r="J5616" s="1">
        <v>41765</v>
      </c>
      <c r="K5616" s="66">
        <v>15</v>
      </c>
      <c r="L5616" t="str">
        <f t="shared" si="598"/>
        <v>Profundo</v>
      </c>
      <c r="M5616" t="s">
        <v>1078</v>
      </c>
      <c r="N5616" t="str">
        <f>VLOOKUP(M5616,[2]spp!A:B,2,FALSE)</f>
        <v>Lutjanus viridis</v>
      </c>
      <c r="O5616">
        <f t="shared" si="597"/>
        <v>25</v>
      </c>
      <c r="T5616">
        <v>25</v>
      </c>
      <c r="AJ5616">
        <f>VLOOKUP(M5616,spp!A:C,3,FALSE)</f>
        <v>1.67E-2</v>
      </c>
      <c r="AK5616">
        <f>VLOOKUP(M5616,spp!A:D,4,FALSE)</f>
        <v>2</v>
      </c>
      <c r="AL5616">
        <f t="shared" si="599"/>
        <v>260.9375</v>
      </c>
      <c r="AM5616">
        <f t="shared" si="600"/>
        <v>6.5234375</v>
      </c>
      <c r="AN5616">
        <f t="shared" si="601"/>
        <v>65.234375</v>
      </c>
      <c r="AO5616">
        <f t="shared" si="602"/>
        <v>6.5234374999999997E-2</v>
      </c>
      <c r="AP5616">
        <f t="shared" si="603"/>
        <v>0.5</v>
      </c>
      <c r="AQ5616">
        <f>VLOOKUP(M5616,spp!A:H,8,FALSE)</f>
        <v>4.2</v>
      </c>
      <c r="AR5616" t="str">
        <f>VLOOKUP(M5616,spp!A:K,10,FALSE)</f>
        <v>Depredador Tope</v>
      </c>
      <c r="AS5616" t="str">
        <f>VLOOKUP(M5616,spp!A:L,12,FALSE)</f>
        <v>LC</v>
      </c>
    </row>
    <row r="5617" spans="1:45" x14ac:dyDescent="0.3">
      <c r="A5617">
        <v>50</v>
      </c>
      <c r="B5617" s="2" t="s">
        <v>1176</v>
      </c>
      <c r="C5617" s="2" t="s">
        <v>1177</v>
      </c>
      <c r="D5617" s="2" t="s">
        <v>1187</v>
      </c>
      <c r="E5617" s="2" t="s">
        <v>1440</v>
      </c>
      <c r="F5617">
        <v>2</v>
      </c>
      <c r="G5617" s="1">
        <v>41696</v>
      </c>
      <c r="H5617" s="61">
        <v>2014</v>
      </c>
      <c r="I5617" s="5" t="s">
        <v>1433</v>
      </c>
      <c r="J5617" s="1">
        <v>41765</v>
      </c>
      <c r="K5617" s="66">
        <v>15</v>
      </c>
      <c r="L5617" t="str">
        <f t="shared" si="598"/>
        <v>Profundo</v>
      </c>
      <c r="M5617" t="s">
        <v>1062</v>
      </c>
      <c r="N5617" t="str">
        <f>VLOOKUP(M5617,[2]spp!A:B,2,FALSE)</f>
        <v>Paranthias colonus</v>
      </c>
      <c r="O5617">
        <f t="shared" si="597"/>
        <v>30</v>
      </c>
      <c r="S5617">
        <v>30</v>
      </c>
      <c r="AJ5617">
        <f>VLOOKUP(M5617,spp!A:C,3,FALSE)</f>
        <v>1.485E-2</v>
      </c>
      <c r="AK5617">
        <f>VLOOKUP(M5617,spp!A:D,4,FALSE)</f>
        <v>2</v>
      </c>
      <c r="AL5617">
        <f t="shared" si="599"/>
        <v>136.43437499999999</v>
      </c>
      <c r="AM5617">
        <f t="shared" si="600"/>
        <v>3.4108593749999998</v>
      </c>
      <c r="AN5617">
        <f t="shared" si="601"/>
        <v>34.108593749999997</v>
      </c>
      <c r="AO5617">
        <f t="shared" si="602"/>
        <v>3.4108593749999999E-2</v>
      </c>
      <c r="AP5617">
        <f t="shared" si="603"/>
        <v>0.6</v>
      </c>
      <c r="AQ5617">
        <f>VLOOKUP(M5617,spp!A:H,8,FALSE)</f>
        <v>3.8</v>
      </c>
      <c r="AR5617" t="str">
        <f>VLOOKUP(M5617,spp!A:K,10,FALSE)</f>
        <v>Planctívoro</v>
      </c>
      <c r="AS5617" t="str">
        <f>VLOOKUP(M5617,spp!A:L,12,FALSE)</f>
        <v>LC</v>
      </c>
    </row>
    <row r="5618" spans="1:45" x14ac:dyDescent="0.3">
      <c r="A5618">
        <v>50</v>
      </c>
      <c r="B5618" s="2" t="s">
        <v>1176</v>
      </c>
      <c r="C5618" s="2" t="s">
        <v>1177</v>
      </c>
      <c r="D5618" s="2" t="s">
        <v>1187</v>
      </c>
      <c r="E5618" s="2" t="s">
        <v>1440</v>
      </c>
      <c r="F5618">
        <v>2</v>
      </c>
      <c r="G5618" s="1">
        <v>41696</v>
      </c>
      <c r="H5618" s="61">
        <v>2014</v>
      </c>
      <c r="I5618" s="5" t="s">
        <v>1433</v>
      </c>
      <c r="J5618" s="1">
        <v>41765</v>
      </c>
      <c r="K5618" s="66">
        <v>15</v>
      </c>
      <c r="L5618" t="str">
        <f t="shared" si="598"/>
        <v>Profundo</v>
      </c>
      <c r="M5618" t="s">
        <v>1064</v>
      </c>
      <c r="N5618" t="str">
        <f>VLOOKUP(M5618,[2]spp!A:B,2,FALSE)</f>
        <v>Zanclus cornutus</v>
      </c>
      <c r="O5618">
        <f t="shared" si="597"/>
        <v>6</v>
      </c>
      <c r="S5618">
        <v>6</v>
      </c>
      <c r="AJ5618">
        <f>VLOOKUP(M5618,spp!A:C,3,FALSE)</f>
        <v>1.47E-2</v>
      </c>
      <c r="AK5618">
        <f>VLOOKUP(M5618,spp!A:D,4,FALSE)</f>
        <v>3</v>
      </c>
      <c r="AL5618">
        <f t="shared" si="599"/>
        <v>472.69687499999998</v>
      </c>
      <c r="AM5618">
        <f t="shared" si="600"/>
        <v>11.817421874999999</v>
      </c>
      <c r="AN5618">
        <f t="shared" si="601"/>
        <v>118.17421874999999</v>
      </c>
      <c r="AO5618">
        <f t="shared" si="602"/>
        <v>0.11817421874999999</v>
      </c>
      <c r="AP5618">
        <f t="shared" si="603"/>
        <v>0.12</v>
      </c>
      <c r="AQ5618">
        <f>VLOOKUP(M5618,spp!A:H,8,FALSE)</f>
        <v>2.9</v>
      </c>
      <c r="AR5618" t="str">
        <f>VLOOKUP(M5618,spp!A:K,10,FALSE)</f>
        <v>Herbívoro</v>
      </c>
      <c r="AS5618" t="str">
        <f>VLOOKUP(M5618,spp!A:L,12,FALSE)</f>
        <v>NE</v>
      </c>
    </row>
    <row r="5619" spans="1:45" x14ac:dyDescent="0.3">
      <c r="A5619">
        <v>50</v>
      </c>
      <c r="B5619" s="2" t="s">
        <v>1176</v>
      </c>
      <c r="C5619" s="2" t="s">
        <v>1177</v>
      </c>
      <c r="D5619" s="2" t="s">
        <v>1187</v>
      </c>
      <c r="E5619" s="2" t="s">
        <v>1440</v>
      </c>
      <c r="F5619">
        <v>2</v>
      </c>
      <c r="G5619" s="1">
        <v>41696</v>
      </c>
      <c r="H5619" s="61">
        <v>2014</v>
      </c>
      <c r="I5619" s="5" t="s">
        <v>1433</v>
      </c>
      <c r="J5619" s="1">
        <v>41765</v>
      </c>
      <c r="K5619" s="66">
        <v>15</v>
      </c>
      <c r="L5619" t="str">
        <f t="shared" si="598"/>
        <v>Profundo</v>
      </c>
      <c r="M5619" t="s">
        <v>1141</v>
      </c>
      <c r="N5619" t="str">
        <f>VLOOKUP(M5619,[2]spp!A:B,2,FALSE)</f>
        <v>Halichoeres discolor</v>
      </c>
      <c r="O5619">
        <f t="shared" si="597"/>
        <v>10</v>
      </c>
      <c r="P5619">
        <v>10</v>
      </c>
      <c r="AJ5619">
        <f>VLOOKUP(M5619,spp!A:C,3,FALSE)</f>
        <v>0.01</v>
      </c>
      <c r="AK5619">
        <f>VLOOKUP(M5619,spp!A:D,4,FALSE)</f>
        <v>3.04</v>
      </c>
      <c r="AL5619">
        <f t="shared" si="599"/>
        <v>1.6208305967642944</v>
      </c>
      <c r="AM5619">
        <f t="shared" si="600"/>
        <v>4.052076491910736E-2</v>
      </c>
      <c r="AN5619">
        <f t="shared" si="601"/>
        <v>0.4052076491910736</v>
      </c>
      <c r="AO5619">
        <f t="shared" si="602"/>
        <v>4.052076491910736E-4</v>
      </c>
      <c r="AP5619">
        <f t="shared" si="603"/>
        <v>0.2</v>
      </c>
      <c r="AQ5619">
        <f>VLOOKUP(M5619,spp!A:H,8,FALSE)</f>
        <v>3.4</v>
      </c>
      <c r="AR5619" t="str">
        <f>VLOOKUP(M5619,spp!A:K,10,FALSE)</f>
        <v>Depredador</v>
      </c>
      <c r="AS5619" t="str">
        <f>VLOOKUP(M5619,spp!A:L,12,FALSE)</f>
        <v>VU</v>
      </c>
    </row>
    <row r="5620" spans="1:45" x14ac:dyDescent="0.3">
      <c r="A5620">
        <v>50</v>
      </c>
      <c r="B5620" s="2" t="s">
        <v>1176</v>
      </c>
      <c r="C5620" s="2" t="s">
        <v>1177</v>
      </c>
      <c r="D5620" s="2" t="s">
        <v>1187</v>
      </c>
      <c r="E5620" s="2" t="s">
        <v>1440</v>
      </c>
      <c r="F5620">
        <v>2</v>
      </c>
      <c r="G5620" s="1">
        <v>41696</v>
      </c>
      <c r="H5620" s="61">
        <v>2014</v>
      </c>
      <c r="I5620" s="5" t="s">
        <v>1433</v>
      </c>
      <c r="J5620" s="1">
        <v>41765</v>
      </c>
      <c r="K5620" s="66">
        <v>15</v>
      </c>
      <c r="L5620" t="str">
        <f t="shared" si="598"/>
        <v>Profundo</v>
      </c>
      <c r="M5620" t="s">
        <v>1080</v>
      </c>
      <c r="N5620" t="str">
        <f>VLOOKUP(M5620,[2]spp!A:B,2,FALSE)</f>
        <v>Aulostomus chinensis</v>
      </c>
      <c r="O5620">
        <f t="shared" si="597"/>
        <v>7</v>
      </c>
      <c r="U5620">
        <v>2</v>
      </c>
      <c r="V5620">
        <v>5</v>
      </c>
      <c r="AJ5620">
        <f>VLOOKUP(M5620,spp!A:C,3,FALSE)</f>
        <v>2</v>
      </c>
      <c r="AK5620">
        <f>VLOOKUP(M5620,spp!A:D,4,FALSE)</f>
        <v>3</v>
      </c>
      <c r="AL5620">
        <f t="shared" si="599"/>
        <v>1082750</v>
      </c>
      <c r="AM5620">
        <f t="shared" si="600"/>
        <v>27068.75</v>
      </c>
      <c r="AN5620">
        <f t="shared" si="601"/>
        <v>270687.5</v>
      </c>
      <c r="AO5620">
        <f t="shared" si="602"/>
        <v>270.6875</v>
      </c>
      <c r="AP5620">
        <f t="shared" si="603"/>
        <v>0.14000000000000001</v>
      </c>
      <c r="AQ5620">
        <f>VLOOKUP(M5620,spp!A:H,8,FALSE)</f>
        <v>3.9</v>
      </c>
      <c r="AR5620" t="str">
        <f>VLOOKUP(M5620,spp!A:K,10,FALSE)</f>
        <v>Depredador</v>
      </c>
      <c r="AS5620" t="str">
        <f>VLOOKUP(M5620,spp!A:L,12,FALSE)</f>
        <v>NE</v>
      </c>
    </row>
    <row r="5621" spans="1:45" x14ac:dyDescent="0.3">
      <c r="A5621">
        <v>50</v>
      </c>
      <c r="B5621" s="2" t="s">
        <v>1176</v>
      </c>
      <c r="C5621" s="2" t="s">
        <v>1177</v>
      </c>
      <c r="D5621" s="2" t="s">
        <v>1187</v>
      </c>
      <c r="E5621" s="2" t="s">
        <v>1440</v>
      </c>
      <c r="F5621">
        <v>2</v>
      </c>
      <c r="G5621" s="1">
        <v>41696</v>
      </c>
      <c r="H5621" s="61">
        <v>2014</v>
      </c>
      <c r="I5621" s="5" t="s">
        <v>1433</v>
      </c>
      <c r="J5621" s="1">
        <v>41765</v>
      </c>
      <c r="K5621" s="66">
        <v>15</v>
      </c>
      <c r="L5621" t="str">
        <f t="shared" si="598"/>
        <v>Profundo</v>
      </c>
      <c r="M5621" t="s">
        <v>1040</v>
      </c>
      <c r="N5621" t="str">
        <f>VLOOKUP(M5621,[2]spp!A:B,2,FALSE)</f>
        <v>Sufflamen verres</v>
      </c>
      <c r="O5621">
        <f t="shared" si="597"/>
        <v>4</v>
      </c>
      <c r="R5621">
        <v>3</v>
      </c>
      <c r="U5621">
        <v>1</v>
      </c>
      <c r="AJ5621">
        <f>VLOOKUP(M5621,spp!A:C,3,FALSE)</f>
        <v>2</v>
      </c>
      <c r="AK5621">
        <f>VLOOKUP(M5621,spp!A:D,4,FALSE)</f>
        <v>3</v>
      </c>
      <c r="AL5621">
        <f t="shared" si="599"/>
        <v>97468.75</v>
      </c>
      <c r="AM5621">
        <f t="shared" si="600"/>
        <v>2436.71875</v>
      </c>
      <c r="AN5621">
        <f t="shared" si="601"/>
        <v>24367.1875</v>
      </c>
      <c r="AO5621">
        <f t="shared" si="602"/>
        <v>24.3671875</v>
      </c>
      <c r="AP5621">
        <f t="shared" si="603"/>
        <v>0.08</v>
      </c>
      <c r="AQ5621">
        <f>VLOOKUP(M5621,spp!A:H,8,FALSE)</f>
        <v>3.3</v>
      </c>
      <c r="AR5621" t="str">
        <f>VLOOKUP(M5621,spp!A:K,10,FALSE)</f>
        <v>Depredador</v>
      </c>
      <c r="AS5621" t="str">
        <f>VLOOKUP(M5621,spp!A:L,12,FALSE)</f>
        <v>LC</v>
      </c>
    </row>
    <row r="5622" spans="1:45" x14ac:dyDescent="0.3">
      <c r="A5622">
        <v>50</v>
      </c>
      <c r="B5622" s="2" t="s">
        <v>1176</v>
      </c>
      <c r="C5622" s="2" t="s">
        <v>1177</v>
      </c>
      <c r="D5622" s="2" t="s">
        <v>1187</v>
      </c>
      <c r="E5622" s="2" t="s">
        <v>1440</v>
      </c>
      <c r="F5622">
        <v>2</v>
      </c>
      <c r="G5622" s="1">
        <v>41696</v>
      </c>
      <c r="H5622" s="61">
        <v>2014</v>
      </c>
      <c r="I5622" s="5" t="s">
        <v>1433</v>
      </c>
      <c r="J5622" s="1">
        <v>41765</v>
      </c>
      <c r="K5622" s="66">
        <v>15</v>
      </c>
      <c r="L5622" t="str">
        <f t="shared" si="598"/>
        <v>Profundo</v>
      </c>
      <c r="M5622" t="s">
        <v>1033</v>
      </c>
      <c r="N5622" t="str">
        <f>VLOOKUP(M5622,[2]spp!A:B,2,FALSE)</f>
        <v>Cephalopholis panamensis</v>
      </c>
      <c r="O5622">
        <f t="shared" si="597"/>
        <v>3</v>
      </c>
      <c r="T5622">
        <v>3</v>
      </c>
      <c r="AJ5622">
        <f>VLOOKUP(M5622,spp!A:C,3,FALSE)</f>
        <v>2</v>
      </c>
      <c r="AK5622">
        <f>VLOOKUP(M5622,spp!A:D,4,FALSE)</f>
        <v>3</v>
      </c>
      <c r="AL5622">
        <f t="shared" si="599"/>
        <v>93750</v>
      </c>
      <c r="AM5622">
        <f t="shared" si="600"/>
        <v>2343.75</v>
      </c>
      <c r="AN5622">
        <f t="shared" si="601"/>
        <v>23437.5</v>
      </c>
      <c r="AO5622">
        <f t="shared" si="602"/>
        <v>23.4375</v>
      </c>
      <c r="AP5622">
        <f t="shared" si="603"/>
        <v>0.06</v>
      </c>
      <c r="AQ5622">
        <f>VLOOKUP(M5622,spp!A:H,8,FALSE)</f>
        <v>4</v>
      </c>
      <c r="AR5622" t="str">
        <f>VLOOKUP(M5622,spp!A:K,10,FALSE)</f>
        <v>Depredador Tope</v>
      </c>
      <c r="AS5622" t="str">
        <f>VLOOKUP(M5622,spp!A:L,12,FALSE)</f>
        <v>LC</v>
      </c>
    </row>
    <row r="5623" spans="1:45" x14ac:dyDescent="0.3">
      <c r="A5623">
        <v>50</v>
      </c>
      <c r="B5623" s="2" t="s">
        <v>1176</v>
      </c>
      <c r="C5623" s="2" t="s">
        <v>1177</v>
      </c>
      <c r="D5623" s="2" t="s">
        <v>1187</v>
      </c>
      <c r="E5623" s="2" t="s">
        <v>1440</v>
      </c>
      <c r="F5623">
        <v>2</v>
      </c>
      <c r="G5623" s="1">
        <v>41696</v>
      </c>
      <c r="H5623" s="61">
        <v>2014</v>
      </c>
      <c r="I5623" s="5" t="s">
        <v>1433</v>
      </c>
      <c r="J5623" s="1">
        <v>41765</v>
      </c>
      <c r="K5623" s="66">
        <v>15</v>
      </c>
      <c r="L5623" t="str">
        <f t="shared" si="598"/>
        <v>Profundo</v>
      </c>
      <c r="M5623" t="s">
        <v>1022</v>
      </c>
      <c r="N5623" t="str">
        <f>VLOOKUP(M5623,[2]spp!A:B,2,FALSE)</f>
        <v>Epinephelus labriformis</v>
      </c>
      <c r="O5623">
        <f t="shared" si="597"/>
        <v>2</v>
      </c>
      <c r="T5623">
        <v>2</v>
      </c>
      <c r="AJ5623">
        <f>VLOOKUP(M5623,spp!A:C,3,FALSE)</f>
        <v>3</v>
      </c>
      <c r="AK5623">
        <f>VLOOKUP(M5623,spp!A:D,4,FALSE)</f>
        <v>2.9</v>
      </c>
      <c r="AL5623">
        <f t="shared" si="599"/>
        <v>67948.093469783897</v>
      </c>
      <c r="AM5623">
        <f t="shared" si="600"/>
        <v>1698.7023367445975</v>
      </c>
      <c r="AN5623">
        <f t="shared" si="601"/>
        <v>16987.023367445974</v>
      </c>
      <c r="AO5623">
        <f t="shared" si="602"/>
        <v>16.987023367445975</v>
      </c>
      <c r="AP5623">
        <f t="shared" si="603"/>
        <v>0.04</v>
      </c>
      <c r="AQ5623">
        <f>VLOOKUP(M5623,spp!A:H,8,FALSE)</f>
        <v>4</v>
      </c>
      <c r="AR5623" t="str">
        <f>VLOOKUP(M5623,spp!A:K,10,FALSE)</f>
        <v>Depredador Tope</v>
      </c>
      <c r="AS5623" t="str">
        <f>VLOOKUP(M5623,spp!A:L,12,FALSE)</f>
        <v>LC</v>
      </c>
    </row>
    <row r="5624" spans="1:45" x14ac:dyDescent="0.3">
      <c r="A5624">
        <v>50</v>
      </c>
      <c r="B5624" s="2" t="s">
        <v>1176</v>
      </c>
      <c r="C5624" s="2" t="s">
        <v>1177</v>
      </c>
      <c r="D5624" s="2" t="s">
        <v>1187</v>
      </c>
      <c r="E5624" s="2" t="s">
        <v>1440</v>
      </c>
      <c r="F5624">
        <v>2</v>
      </c>
      <c r="G5624" s="1">
        <v>41696</v>
      </c>
      <c r="H5624" s="61">
        <v>2014</v>
      </c>
      <c r="I5624" s="5" t="s">
        <v>1433</v>
      </c>
      <c r="J5624" s="1">
        <v>41765</v>
      </c>
      <c r="K5624" s="66">
        <v>15</v>
      </c>
      <c r="L5624" t="str">
        <f t="shared" si="598"/>
        <v>Profundo</v>
      </c>
      <c r="M5624" t="s">
        <v>1066</v>
      </c>
      <c r="N5624" t="str">
        <f>VLOOKUP(M5624,[2]spp!A:B,2,FALSE)</f>
        <v>Caranx melampygus</v>
      </c>
      <c r="O5624">
        <f t="shared" si="597"/>
        <v>2</v>
      </c>
      <c r="V5624">
        <v>2</v>
      </c>
      <c r="AJ5624">
        <f>VLOOKUP(M5624,spp!A:C,3,FALSE)</f>
        <v>2</v>
      </c>
      <c r="AK5624">
        <f>VLOOKUP(M5624,spp!A:D,4,FALSE)</f>
        <v>2</v>
      </c>
      <c r="AL5624">
        <f t="shared" si="599"/>
        <v>8100</v>
      </c>
      <c r="AM5624">
        <f t="shared" si="600"/>
        <v>202.5</v>
      </c>
      <c r="AN5624">
        <f t="shared" si="601"/>
        <v>2025</v>
      </c>
      <c r="AO5624">
        <f t="shared" si="602"/>
        <v>2.0249999999999999</v>
      </c>
      <c r="AP5624">
        <f t="shared" si="603"/>
        <v>0.04</v>
      </c>
      <c r="AQ5624">
        <f>VLOOKUP(M5624,spp!A:H,8,FALSE)</f>
        <v>4.5</v>
      </c>
      <c r="AR5624" t="str">
        <f>VLOOKUP(M5624,spp!A:K,10,FALSE)</f>
        <v>Depredador Tope</v>
      </c>
      <c r="AS5624" t="str">
        <f>VLOOKUP(M5624,spp!A:L,12,FALSE)</f>
        <v>NE</v>
      </c>
    </row>
    <row r="5625" spans="1:45" x14ac:dyDescent="0.3">
      <c r="A5625">
        <v>50</v>
      </c>
      <c r="B5625" s="2" t="s">
        <v>1176</v>
      </c>
      <c r="C5625" s="2" t="s">
        <v>1177</v>
      </c>
      <c r="D5625" s="2" t="s">
        <v>1187</v>
      </c>
      <c r="E5625" s="2" t="s">
        <v>1440</v>
      </c>
      <c r="F5625">
        <v>2</v>
      </c>
      <c r="G5625" s="1">
        <v>41696</v>
      </c>
      <c r="H5625" s="61">
        <v>2014</v>
      </c>
      <c r="I5625" s="5" t="s">
        <v>1433</v>
      </c>
      <c r="J5625" s="1">
        <v>41765</v>
      </c>
      <c r="K5625" s="66">
        <v>15</v>
      </c>
      <c r="L5625" t="str">
        <f t="shared" si="598"/>
        <v>Profundo</v>
      </c>
      <c r="M5625" t="s">
        <v>1196</v>
      </c>
      <c r="N5625" t="str">
        <f>VLOOKUP(M5625,[2]spp!A:B,2,FALSE)</f>
        <v>Melichthys vidua</v>
      </c>
      <c r="O5625">
        <f t="shared" si="597"/>
        <v>1</v>
      </c>
      <c r="T5625">
        <v>1</v>
      </c>
      <c r="AJ5625">
        <f>VLOOKUP(M5625,spp!A:C,3,FALSE)</f>
        <v>2.69E-2</v>
      </c>
      <c r="AK5625">
        <f>VLOOKUP(M5625,spp!A:D,4,FALSE)</f>
        <v>3.07</v>
      </c>
      <c r="AL5625">
        <f t="shared" si="599"/>
        <v>526.5360445797844</v>
      </c>
      <c r="AM5625">
        <f t="shared" si="600"/>
        <v>13.16340111449461</v>
      </c>
      <c r="AN5625">
        <f t="shared" si="601"/>
        <v>131.6340111449461</v>
      </c>
      <c r="AO5625">
        <f t="shared" si="602"/>
        <v>0.13163401114494611</v>
      </c>
      <c r="AP5625">
        <f t="shared" si="603"/>
        <v>0.02</v>
      </c>
      <c r="AQ5625">
        <f>VLOOKUP(M5625,spp!A:H,8,FALSE)</f>
        <v>3.4</v>
      </c>
      <c r="AR5625" t="str">
        <f>VLOOKUP(M5625,spp!A:K,10,FALSE)</f>
        <v>Depredador</v>
      </c>
      <c r="AS5625" t="str">
        <f>VLOOKUP(M5625,spp!A:L,12,FALSE)</f>
        <v>NE</v>
      </c>
    </row>
    <row r="5626" spans="1:45" x14ac:dyDescent="0.3">
      <c r="A5626">
        <v>50</v>
      </c>
      <c r="B5626" s="2" t="s">
        <v>1176</v>
      </c>
      <c r="C5626" s="2" t="s">
        <v>1177</v>
      </c>
      <c r="D5626" s="2" t="s">
        <v>1187</v>
      </c>
      <c r="E5626" s="2" t="s">
        <v>1440</v>
      </c>
      <c r="F5626">
        <v>2</v>
      </c>
      <c r="G5626" s="1">
        <v>41696</v>
      </c>
      <c r="H5626" s="61">
        <v>2014</v>
      </c>
      <c r="I5626" s="5" t="s">
        <v>1433</v>
      </c>
      <c r="J5626" s="1">
        <v>41765</v>
      </c>
      <c r="K5626" s="66">
        <v>15</v>
      </c>
      <c r="L5626" t="str">
        <f t="shared" si="598"/>
        <v>Profundo</v>
      </c>
      <c r="M5626" t="s">
        <v>1081</v>
      </c>
      <c r="N5626" t="str">
        <f>VLOOKUP(M5626,[2]spp!A:B,2,FALSE)</f>
        <v>Triaenodon obesus</v>
      </c>
      <c r="O5626">
        <f t="shared" si="597"/>
        <v>1</v>
      </c>
      <c r="AA5626">
        <v>1</v>
      </c>
      <c r="AJ5626">
        <f>VLOOKUP(M5626,spp!A:C,3,FALSE)</f>
        <v>1.5E-3</v>
      </c>
      <c r="AK5626">
        <f>VLOOKUP(M5626,spp!A:D,4,FALSE)</f>
        <v>3</v>
      </c>
      <c r="AL5626">
        <f t="shared" si="599"/>
        <v>1286.0625</v>
      </c>
      <c r="AM5626">
        <f t="shared" si="600"/>
        <v>32.151562499999997</v>
      </c>
      <c r="AN5626">
        <f t="shared" si="601"/>
        <v>321.515625</v>
      </c>
      <c r="AO5626">
        <f t="shared" si="602"/>
        <v>0.32151562500000003</v>
      </c>
      <c r="AP5626">
        <f t="shared" si="603"/>
        <v>0.02</v>
      </c>
      <c r="AQ5626">
        <f>VLOOKUP(M5626,spp!A:H,8,FALSE)</f>
        <v>4.2</v>
      </c>
      <c r="AR5626" t="str">
        <f>VLOOKUP(M5626,spp!A:K,10,FALSE)</f>
        <v>Depredador Tope</v>
      </c>
      <c r="AS5626" t="str">
        <f>VLOOKUP(M5626,spp!A:L,12,FALSE)</f>
        <v>NT</v>
      </c>
    </row>
    <row r="5627" spans="1:45" x14ac:dyDescent="0.3">
      <c r="A5627">
        <v>50</v>
      </c>
      <c r="B5627" s="2" t="s">
        <v>1176</v>
      </c>
      <c r="C5627" s="2" t="s">
        <v>1177</v>
      </c>
      <c r="D5627" s="2" t="s">
        <v>1187</v>
      </c>
      <c r="E5627" s="2" t="s">
        <v>1440</v>
      </c>
      <c r="F5627">
        <v>2</v>
      </c>
      <c r="G5627" s="1">
        <v>41696</v>
      </c>
      <c r="H5627" s="61">
        <v>2014</v>
      </c>
      <c r="I5627" s="5" t="s">
        <v>1433</v>
      </c>
      <c r="J5627" s="1">
        <v>41765</v>
      </c>
      <c r="K5627" s="66">
        <v>15</v>
      </c>
      <c r="L5627" t="str">
        <f t="shared" si="598"/>
        <v>Profundo</v>
      </c>
      <c r="M5627" t="s">
        <v>1079</v>
      </c>
      <c r="N5627" t="str">
        <f>VLOOKUP(M5627,[2]spp!A:B,2,FALSE)</f>
        <v>Cirrhitichthys oxycephalus</v>
      </c>
      <c r="O5627">
        <f t="shared" si="597"/>
        <v>2</v>
      </c>
      <c r="P5627">
        <v>2</v>
      </c>
      <c r="AJ5627">
        <f>VLOOKUP(M5627,spp!A:C,3,FALSE)</f>
        <v>3.32E-2</v>
      </c>
      <c r="AK5627">
        <f>VLOOKUP(M5627,spp!A:D,4,FALSE)</f>
        <v>3</v>
      </c>
      <c r="AL5627">
        <f t="shared" si="599"/>
        <v>1.0375000000000001</v>
      </c>
      <c r="AM5627">
        <f t="shared" si="600"/>
        <v>2.5937500000000002E-2</v>
      </c>
      <c r="AN5627">
        <f t="shared" si="601"/>
        <v>0.25937500000000002</v>
      </c>
      <c r="AO5627">
        <f t="shared" si="602"/>
        <v>2.59375E-4</v>
      </c>
      <c r="AP5627">
        <f t="shared" si="603"/>
        <v>0.04</v>
      </c>
      <c r="AQ5627">
        <f>VLOOKUP(M5627,spp!A:H,8,FALSE)</f>
        <v>3.9</v>
      </c>
      <c r="AR5627" t="str">
        <f>VLOOKUP(M5627,spp!A:K,10,FALSE)</f>
        <v>Depredador</v>
      </c>
      <c r="AS5627" t="str">
        <f>VLOOKUP(M5627,spp!A:L,12,FALSE)</f>
        <v>NE</v>
      </c>
    </row>
    <row r="5628" spans="1:45" x14ac:dyDescent="0.3">
      <c r="A5628">
        <v>50</v>
      </c>
      <c r="B5628" s="2" t="s">
        <v>1176</v>
      </c>
      <c r="C5628" s="2" t="s">
        <v>1177</v>
      </c>
      <c r="D5628" s="2" t="s">
        <v>1187</v>
      </c>
      <c r="E5628" s="2" t="s">
        <v>1440</v>
      </c>
      <c r="F5628">
        <v>2</v>
      </c>
      <c r="G5628" s="1">
        <v>41696</v>
      </c>
      <c r="H5628" s="61">
        <v>2014</v>
      </c>
      <c r="I5628" s="5" t="s">
        <v>1433</v>
      </c>
      <c r="J5628" s="1">
        <v>41765</v>
      </c>
      <c r="K5628" s="66">
        <v>15</v>
      </c>
      <c r="L5628" t="str">
        <f t="shared" si="598"/>
        <v>Profundo</v>
      </c>
      <c r="M5628" t="s">
        <v>1028</v>
      </c>
      <c r="N5628" t="str">
        <f>VLOOKUP(M5628,[2]spp!A:B,2,FALSE)</f>
        <v>Thalassoma lucasanum</v>
      </c>
      <c r="O5628">
        <f t="shared" si="597"/>
        <v>70</v>
      </c>
      <c r="P5628">
        <v>70</v>
      </c>
      <c r="AJ5628">
        <f>VLOOKUP(M5628,spp!A:C,3,FALSE)</f>
        <v>1.261E-2</v>
      </c>
      <c r="AK5628">
        <f>VLOOKUP(M5628,spp!A:D,4,FALSE)</f>
        <v>2</v>
      </c>
      <c r="AL5628">
        <f t="shared" si="599"/>
        <v>5.5168749999999998</v>
      </c>
      <c r="AM5628">
        <f t="shared" si="600"/>
        <v>0.137921875</v>
      </c>
      <c r="AN5628">
        <f t="shared" si="601"/>
        <v>1.3792187499999999</v>
      </c>
      <c r="AO5628">
        <f t="shared" si="602"/>
        <v>1.37921875E-3</v>
      </c>
      <c r="AP5628">
        <f t="shared" si="603"/>
        <v>1.4</v>
      </c>
      <c r="AQ5628">
        <f>VLOOKUP(M5628,spp!A:H,8,FALSE)</f>
        <v>3.5</v>
      </c>
      <c r="AR5628" t="str">
        <f>VLOOKUP(M5628,spp!A:K,10,FALSE)</f>
        <v>Depredador</v>
      </c>
      <c r="AS5628" t="str">
        <f>VLOOKUP(M5628,spp!A:L,12,FALSE)</f>
        <v>LC</v>
      </c>
    </row>
    <row r="5629" spans="1:45" x14ac:dyDescent="0.3">
      <c r="A5629">
        <v>50</v>
      </c>
      <c r="B5629" s="2" t="s">
        <v>1176</v>
      </c>
      <c r="C5629" s="2" t="s">
        <v>1177</v>
      </c>
      <c r="D5629" s="2" t="s">
        <v>1187</v>
      </c>
      <c r="E5629" s="2" t="s">
        <v>1440</v>
      </c>
      <c r="F5629">
        <v>2</v>
      </c>
      <c r="G5629" s="1">
        <v>41696</v>
      </c>
      <c r="H5629" s="61">
        <v>2014</v>
      </c>
      <c r="I5629" s="5" t="s">
        <v>1433</v>
      </c>
      <c r="J5629" s="1">
        <v>41765</v>
      </c>
      <c r="K5629" s="66">
        <v>15</v>
      </c>
      <c r="L5629" t="str">
        <f t="shared" si="598"/>
        <v>Profundo</v>
      </c>
      <c r="M5629" t="s">
        <v>1067</v>
      </c>
      <c r="N5629" t="str">
        <f>VLOOKUP(M5629,[2]spp!A:B,2,FALSE)</f>
        <v>Acanthurus xanthopterus</v>
      </c>
      <c r="O5629">
        <f t="shared" si="597"/>
        <v>3</v>
      </c>
      <c r="T5629">
        <v>3</v>
      </c>
      <c r="AJ5629">
        <f>VLOOKUP(M5629,spp!A:C,3,FALSE)</f>
        <v>2.673E-2</v>
      </c>
      <c r="AK5629">
        <f>VLOOKUP(M5629,spp!A:D,4,FALSE)</f>
        <v>2</v>
      </c>
      <c r="AL5629">
        <f t="shared" si="599"/>
        <v>50.118750000000006</v>
      </c>
      <c r="AM5629">
        <f t="shared" si="600"/>
        <v>1.2529687500000002</v>
      </c>
      <c r="AN5629">
        <f t="shared" si="601"/>
        <v>12.529687500000001</v>
      </c>
      <c r="AO5629">
        <f t="shared" si="602"/>
        <v>1.2529687500000001E-2</v>
      </c>
      <c r="AP5629">
        <f t="shared" si="603"/>
        <v>0.06</v>
      </c>
      <c r="AQ5629">
        <f>VLOOKUP(M5629,spp!A:H,8,FALSE)</f>
        <v>2.9</v>
      </c>
      <c r="AR5629" t="str">
        <f>VLOOKUP(M5629,spp!A:K,10,FALSE)</f>
        <v>Herbívoro</v>
      </c>
      <c r="AS5629" t="str">
        <f>VLOOKUP(M5629,spp!A:L,12,FALSE)</f>
        <v>LC</v>
      </c>
    </row>
    <row r="5630" spans="1:45" x14ac:dyDescent="0.3">
      <c r="A5630">
        <v>50</v>
      </c>
      <c r="B5630" s="2" t="s">
        <v>1176</v>
      </c>
      <c r="C5630" s="2" t="s">
        <v>1177</v>
      </c>
      <c r="D5630" s="2" t="s">
        <v>1187</v>
      </c>
      <c r="E5630" s="2" t="s">
        <v>1440</v>
      </c>
      <c r="F5630">
        <v>2</v>
      </c>
      <c r="G5630" s="1">
        <v>41696</v>
      </c>
      <c r="H5630" s="61">
        <v>2014</v>
      </c>
      <c r="I5630" s="5" t="s">
        <v>1433</v>
      </c>
      <c r="J5630" s="1">
        <v>41765</v>
      </c>
      <c r="K5630" s="66">
        <v>15</v>
      </c>
      <c r="L5630" t="str">
        <f t="shared" si="598"/>
        <v>Profundo</v>
      </c>
      <c r="M5630" t="s">
        <v>1194</v>
      </c>
      <c r="N5630" t="str">
        <f>VLOOKUP(M5630,[2]spp!A:B,2,FALSE)</f>
        <v>Stegastes arcifrons</v>
      </c>
      <c r="O5630">
        <f t="shared" si="597"/>
        <v>70</v>
      </c>
      <c r="P5630">
        <v>35</v>
      </c>
      <c r="Q5630">
        <v>35</v>
      </c>
      <c r="AJ5630">
        <f>VLOOKUP(M5630,spp!A:C,3,FALSE)</f>
        <v>3.49E-2</v>
      </c>
      <c r="AK5630">
        <f>VLOOKUP(M5630,spp!A:D,4,FALSE)</f>
        <v>2</v>
      </c>
      <c r="AL5630">
        <f t="shared" si="599"/>
        <v>76.34375</v>
      </c>
      <c r="AM5630">
        <f t="shared" si="600"/>
        <v>1.9085937500000001</v>
      </c>
      <c r="AN5630">
        <f t="shared" si="601"/>
        <v>19.0859375</v>
      </c>
      <c r="AO5630">
        <f t="shared" si="602"/>
        <v>1.90859375E-2</v>
      </c>
      <c r="AP5630">
        <f t="shared" si="603"/>
        <v>1.4</v>
      </c>
      <c r="AQ5630">
        <f>VLOOKUP(M5630,spp!A:H,8,FALSE)</f>
        <v>2.97</v>
      </c>
      <c r="AR5630" t="str">
        <f>VLOOKUP(M5630,spp!A:K,10,FALSE)</f>
        <v>Herbívoro</v>
      </c>
      <c r="AS5630" t="str">
        <f>VLOOKUP(M5630,spp!A:L,12,FALSE)</f>
        <v>LC</v>
      </c>
    </row>
    <row r="5631" spans="1:45" x14ac:dyDescent="0.3">
      <c r="A5631">
        <v>50</v>
      </c>
      <c r="B5631" s="2" t="s">
        <v>1176</v>
      </c>
      <c r="C5631" s="2" t="s">
        <v>1177</v>
      </c>
      <c r="D5631" s="2" t="s">
        <v>1187</v>
      </c>
      <c r="E5631" s="2" t="s">
        <v>1440</v>
      </c>
      <c r="F5631">
        <v>3</v>
      </c>
      <c r="G5631" s="1">
        <v>41696</v>
      </c>
      <c r="H5631" s="61">
        <v>2014</v>
      </c>
      <c r="I5631" s="5" t="s">
        <v>1433</v>
      </c>
      <c r="J5631" s="1">
        <v>41765</v>
      </c>
      <c r="K5631" s="66">
        <v>15</v>
      </c>
      <c r="L5631" t="str">
        <f t="shared" si="598"/>
        <v>Profundo</v>
      </c>
      <c r="M5631" t="s">
        <v>1194</v>
      </c>
      <c r="N5631" t="str">
        <f>VLOOKUP(M5631,[2]spp!A:B,2,FALSE)</f>
        <v>Stegastes arcifrons</v>
      </c>
      <c r="O5631">
        <f t="shared" si="597"/>
        <v>55</v>
      </c>
      <c r="P5631">
        <v>30</v>
      </c>
      <c r="Q5631">
        <v>25</v>
      </c>
      <c r="AJ5631">
        <f>VLOOKUP(M5631,spp!A:C,3,FALSE)</f>
        <v>3.49E-2</v>
      </c>
      <c r="AK5631">
        <f>VLOOKUP(M5631,spp!A:D,4,FALSE)</f>
        <v>2</v>
      </c>
      <c r="AL5631">
        <f t="shared" si="599"/>
        <v>55.621875000000003</v>
      </c>
      <c r="AM5631">
        <f t="shared" si="600"/>
        <v>1.3905468750000001</v>
      </c>
      <c r="AN5631">
        <f t="shared" si="601"/>
        <v>13.905468750000001</v>
      </c>
      <c r="AO5631">
        <f t="shared" si="602"/>
        <v>1.390546875E-2</v>
      </c>
      <c r="AP5631">
        <f t="shared" si="603"/>
        <v>1.1000000000000001</v>
      </c>
      <c r="AQ5631">
        <f>VLOOKUP(M5631,spp!A:H,8,FALSE)</f>
        <v>2.97</v>
      </c>
      <c r="AR5631" t="str">
        <f>VLOOKUP(M5631,spp!A:K,10,FALSE)</f>
        <v>Herbívoro</v>
      </c>
      <c r="AS5631" t="str">
        <f>VLOOKUP(M5631,spp!A:L,12,FALSE)</f>
        <v>LC</v>
      </c>
    </row>
    <row r="5632" spans="1:45" x14ac:dyDescent="0.3">
      <c r="A5632">
        <v>50</v>
      </c>
      <c r="B5632" s="2" t="s">
        <v>1176</v>
      </c>
      <c r="C5632" s="2" t="s">
        <v>1177</v>
      </c>
      <c r="D5632" s="2" t="s">
        <v>1187</v>
      </c>
      <c r="E5632" s="2" t="s">
        <v>1440</v>
      </c>
      <c r="F5632">
        <v>3</v>
      </c>
      <c r="G5632" s="1">
        <v>41696</v>
      </c>
      <c r="H5632" s="61">
        <v>2014</v>
      </c>
      <c r="I5632" s="5" t="s">
        <v>1433</v>
      </c>
      <c r="J5632" s="1">
        <v>41765</v>
      </c>
      <c r="K5632" s="66">
        <v>15</v>
      </c>
      <c r="L5632" t="str">
        <f t="shared" si="598"/>
        <v>Profundo</v>
      </c>
      <c r="M5632" t="s">
        <v>1078</v>
      </c>
      <c r="N5632" t="str">
        <f>VLOOKUP(M5632,[2]spp!A:B,2,FALSE)</f>
        <v>Lutjanus viridis</v>
      </c>
      <c r="O5632">
        <f t="shared" si="597"/>
        <v>25</v>
      </c>
      <c r="T5632">
        <v>25</v>
      </c>
      <c r="AJ5632">
        <f>VLOOKUP(M5632,spp!A:C,3,FALSE)</f>
        <v>1.67E-2</v>
      </c>
      <c r="AK5632">
        <f>VLOOKUP(M5632,spp!A:D,4,FALSE)</f>
        <v>2</v>
      </c>
      <c r="AL5632">
        <f t="shared" si="599"/>
        <v>260.9375</v>
      </c>
      <c r="AM5632">
        <f t="shared" si="600"/>
        <v>6.5234375</v>
      </c>
      <c r="AN5632">
        <f t="shared" si="601"/>
        <v>65.234375</v>
      </c>
      <c r="AO5632">
        <f t="shared" si="602"/>
        <v>6.5234374999999997E-2</v>
      </c>
      <c r="AP5632">
        <f t="shared" si="603"/>
        <v>0.5</v>
      </c>
      <c r="AQ5632">
        <f>VLOOKUP(M5632,spp!A:H,8,FALSE)</f>
        <v>4.2</v>
      </c>
      <c r="AR5632" t="str">
        <f>VLOOKUP(M5632,spp!A:K,10,FALSE)</f>
        <v>Depredador Tope</v>
      </c>
      <c r="AS5632" t="str">
        <f>VLOOKUP(M5632,spp!A:L,12,FALSE)</f>
        <v>LC</v>
      </c>
    </row>
    <row r="5633" spans="1:45" x14ac:dyDescent="0.3">
      <c r="A5633">
        <v>50</v>
      </c>
      <c r="B5633" s="2" t="s">
        <v>1176</v>
      </c>
      <c r="C5633" s="2" t="s">
        <v>1177</v>
      </c>
      <c r="D5633" s="2" t="s">
        <v>1187</v>
      </c>
      <c r="E5633" s="2" t="s">
        <v>1440</v>
      </c>
      <c r="F5633">
        <v>3</v>
      </c>
      <c r="G5633" s="1">
        <v>41696</v>
      </c>
      <c r="H5633" s="61">
        <v>2014</v>
      </c>
      <c r="I5633" s="5" t="s">
        <v>1433</v>
      </c>
      <c r="J5633" s="1">
        <v>41765</v>
      </c>
      <c r="K5633" s="66">
        <v>15</v>
      </c>
      <c r="L5633" t="str">
        <f t="shared" si="598"/>
        <v>Profundo</v>
      </c>
      <c r="M5633" t="s">
        <v>1213</v>
      </c>
      <c r="N5633" t="str">
        <f>VLOOKUP(M5633,[2]spp!A:B,2,FALSE)</f>
        <v>Novaculichthys taeniourus</v>
      </c>
      <c r="O5633">
        <f t="shared" si="597"/>
        <v>2</v>
      </c>
      <c r="T5633">
        <v>2</v>
      </c>
      <c r="AJ5633">
        <f>VLOOKUP(M5633,spp!A:C,3,FALSE)</f>
        <v>1</v>
      </c>
      <c r="AK5633">
        <f>VLOOKUP(M5633,spp!A:D,4,FALSE)</f>
        <v>2.91</v>
      </c>
      <c r="AL5633">
        <f t="shared" si="599"/>
        <v>23390.280011510102</v>
      </c>
      <c r="AM5633">
        <f t="shared" si="600"/>
        <v>584.75700028775259</v>
      </c>
      <c r="AN5633">
        <f t="shared" si="601"/>
        <v>5847.5700028775263</v>
      </c>
      <c r="AO5633">
        <f t="shared" si="602"/>
        <v>5.8475700028775259</v>
      </c>
      <c r="AP5633">
        <f t="shared" si="603"/>
        <v>0.04</v>
      </c>
      <c r="AQ5633">
        <f>VLOOKUP(M5633,spp!A:H,8,FALSE)</f>
        <v>3.3</v>
      </c>
      <c r="AR5633" t="str">
        <f>VLOOKUP(M5633,spp!A:K,10,FALSE)</f>
        <v>Depredador</v>
      </c>
      <c r="AS5633" t="str">
        <f>VLOOKUP(M5633,spp!A:L,12,FALSE)</f>
        <v>LC</v>
      </c>
    </row>
    <row r="5634" spans="1:45" x14ac:dyDescent="0.3">
      <c r="A5634">
        <v>50</v>
      </c>
      <c r="B5634" s="2" t="s">
        <v>1176</v>
      </c>
      <c r="C5634" s="2" t="s">
        <v>1177</v>
      </c>
      <c r="D5634" s="2" t="s">
        <v>1187</v>
      </c>
      <c r="E5634" s="2" t="s">
        <v>1440</v>
      </c>
      <c r="F5634">
        <v>3</v>
      </c>
      <c r="G5634" s="1">
        <v>41696</v>
      </c>
      <c r="H5634" s="61">
        <v>2014</v>
      </c>
      <c r="I5634" s="5" t="s">
        <v>1433</v>
      </c>
      <c r="J5634" s="1">
        <v>41765</v>
      </c>
      <c r="K5634" s="66">
        <v>15</v>
      </c>
      <c r="L5634" t="str">
        <f t="shared" si="598"/>
        <v>Profundo</v>
      </c>
      <c r="M5634" t="s">
        <v>1068</v>
      </c>
      <c r="N5634" t="str">
        <f>VLOOKUP(M5634,[2]spp!A:B,2,FALSE)</f>
        <v>Myripristis berndti</v>
      </c>
      <c r="O5634">
        <f t="shared" si="597"/>
        <v>35</v>
      </c>
      <c r="R5634">
        <v>10</v>
      </c>
      <c r="S5634">
        <v>25</v>
      </c>
      <c r="AJ5634">
        <f>VLOOKUP(M5634,spp!A:C,3,FALSE)</f>
        <v>2.4E-2</v>
      </c>
      <c r="AK5634">
        <f>VLOOKUP(M5634,spp!A:D,4,FALSE)</f>
        <v>3.02</v>
      </c>
      <c r="AL5634">
        <f t="shared" si="599"/>
        <v>3898.1078508401379</v>
      </c>
      <c r="AM5634">
        <f t="shared" si="600"/>
        <v>97.452696271003447</v>
      </c>
      <c r="AN5634">
        <f t="shared" si="601"/>
        <v>974.52696271003447</v>
      </c>
      <c r="AO5634">
        <f t="shared" si="602"/>
        <v>0.97452696271003447</v>
      </c>
      <c r="AP5634">
        <f t="shared" si="603"/>
        <v>0.7</v>
      </c>
      <c r="AQ5634">
        <f>VLOOKUP(M5634,spp!A:H,8,FALSE)</f>
        <v>3.7</v>
      </c>
      <c r="AR5634" t="str">
        <f>VLOOKUP(M5634,spp!A:K,10,FALSE)</f>
        <v>Planctívoro</v>
      </c>
      <c r="AS5634" t="str">
        <f>VLOOKUP(M5634,spp!A:L,12,FALSE)</f>
        <v>NE</v>
      </c>
    </row>
    <row r="5635" spans="1:45" x14ac:dyDescent="0.3">
      <c r="A5635">
        <v>50</v>
      </c>
      <c r="B5635" s="2" t="s">
        <v>1176</v>
      </c>
      <c r="C5635" s="2" t="s">
        <v>1177</v>
      </c>
      <c r="D5635" s="2" t="s">
        <v>1187</v>
      </c>
      <c r="E5635" s="2" t="s">
        <v>1440</v>
      </c>
      <c r="F5635">
        <v>3</v>
      </c>
      <c r="G5635" s="1">
        <v>41696</v>
      </c>
      <c r="H5635" s="61">
        <v>2014</v>
      </c>
      <c r="I5635" s="5" t="s">
        <v>1433</v>
      </c>
      <c r="J5635" s="1">
        <v>41765</v>
      </c>
      <c r="K5635" s="66">
        <v>15</v>
      </c>
      <c r="L5635" t="str">
        <f t="shared" si="598"/>
        <v>Profundo</v>
      </c>
      <c r="M5635" t="s">
        <v>1200</v>
      </c>
      <c r="N5635" t="str">
        <f>VLOOKUP(M5635,[2]spp!A:B,2,FALSE)</f>
        <v>Thalassoma grammaticum</v>
      </c>
      <c r="O5635">
        <f t="shared" si="597"/>
        <v>1</v>
      </c>
      <c r="S5635">
        <v>1</v>
      </c>
      <c r="AJ5635">
        <f>VLOOKUP(M5635,spp!A:C,3,FALSE)</f>
        <v>1</v>
      </c>
      <c r="AK5635">
        <f>VLOOKUP(M5635,spp!A:D,4,FALSE)</f>
        <v>2.9718</v>
      </c>
      <c r="AL5635">
        <f t="shared" si="599"/>
        <v>4943.795217871243</v>
      </c>
      <c r="AM5635">
        <f t="shared" si="600"/>
        <v>123.59488044678108</v>
      </c>
      <c r="AN5635">
        <f t="shared" si="601"/>
        <v>1235.9488044678108</v>
      </c>
      <c r="AO5635">
        <f t="shared" si="602"/>
        <v>1.2359488044678109</v>
      </c>
      <c r="AP5635">
        <f t="shared" si="603"/>
        <v>0.02</v>
      </c>
      <c r="AQ5635">
        <f>VLOOKUP(M5635,spp!A:H,8,FALSE)</f>
        <v>3.5</v>
      </c>
      <c r="AR5635" t="str">
        <f>VLOOKUP(M5635,spp!A:K,10,FALSE)</f>
        <v>Depredador</v>
      </c>
      <c r="AS5635" t="str">
        <f>VLOOKUP(M5635,spp!A:L,12,FALSE)</f>
        <v>LC</v>
      </c>
    </row>
    <row r="5636" spans="1:45" x14ac:dyDescent="0.3">
      <c r="A5636">
        <v>50</v>
      </c>
      <c r="B5636" s="2" t="s">
        <v>1176</v>
      </c>
      <c r="C5636" s="2" t="s">
        <v>1177</v>
      </c>
      <c r="D5636" s="2" t="s">
        <v>1187</v>
      </c>
      <c r="E5636" s="2" t="s">
        <v>1440</v>
      </c>
      <c r="F5636">
        <v>3</v>
      </c>
      <c r="G5636" s="1">
        <v>41696</v>
      </c>
      <c r="H5636" s="61">
        <v>2014</v>
      </c>
      <c r="I5636" s="5" t="s">
        <v>1433</v>
      </c>
      <c r="J5636" s="1">
        <v>41765</v>
      </c>
      <c r="K5636" s="66">
        <v>15</v>
      </c>
      <c r="L5636" t="str">
        <f t="shared" si="598"/>
        <v>Profundo</v>
      </c>
      <c r="M5636" t="s">
        <v>1080</v>
      </c>
      <c r="N5636" t="str">
        <f>VLOOKUP(M5636,[2]spp!A:B,2,FALSE)</f>
        <v>Aulostomus chinensis</v>
      </c>
      <c r="O5636">
        <f t="shared" si="597"/>
        <v>4</v>
      </c>
      <c r="V5636">
        <v>4</v>
      </c>
      <c r="AJ5636">
        <f>VLOOKUP(M5636,spp!A:C,3,FALSE)</f>
        <v>2</v>
      </c>
      <c r="AK5636">
        <f>VLOOKUP(M5636,spp!A:D,4,FALSE)</f>
        <v>3</v>
      </c>
      <c r="AL5636">
        <f t="shared" si="599"/>
        <v>729000</v>
      </c>
      <c r="AM5636">
        <f t="shared" si="600"/>
        <v>18225</v>
      </c>
      <c r="AN5636">
        <f t="shared" si="601"/>
        <v>182250</v>
      </c>
      <c r="AO5636">
        <f t="shared" si="602"/>
        <v>182.25</v>
      </c>
      <c r="AP5636">
        <f t="shared" si="603"/>
        <v>0.08</v>
      </c>
      <c r="AQ5636">
        <f>VLOOKUP(M5636,spp!A:H,8,FALSE)</f>
        <v>3.9</v>
      </c>
      <c r="AR5636" t="str">
        <f>VLOOKUP(M5636,spp!A:K,10,FALSE)</f>
        <v>Depredador</v>
      </c>
      <c r="AS5636" t="str">
        <f>VLOOKUP(M5636,spp!A:L,12,FALSE)</f>
        <v>NE</v>
      </c>
    </row>
    <row r="5637" spans="1:45" x14ac:dyDescent="0.3">
      <c r="A5637">
        <v>50</v>
      </c>
      <c r="B5637" s="2" t="s">
        <v>1176</v>
      </c>
      <c r="C5637" s="2" t="s">
        <v>1177</v>
      </c>
      <c r="D5637" s="2" t="s">
        <v>1187</v>
      </c>
      <c r="E5637" s="2" t="s">
        <v>1440</v>
      </c>
      <c r="F5637">
        <v>3</v>
      </c>
      <c r="G5637" s="1">
        <v>41696</v>
      </c>
      <c r="H5637" s="61">
        <v>2014</v>
      </c>
      <c r="I5637" s="5" t="s">
        <v>1433</v>
      </c>
      <c r="J5637" s="1">
        <v>41765</v>
      </c>
      <c r="K5637" s="66">
        <v>15</v>
      </c>
      <c r="L5637" t="str">
        <f t="shared" si="598"/>
        <v>Profundo</v>
      </c>
      <c r="M5637" t="s">
        <v>1032</v>
      </c>
      <c r="N5637" t="str">
        <f>VLOOKUP(M5637,[2]spp!A:B,2,FALSE)</f>
        <v>Lutjanus argentiventris</v>
      </c>
      <c r="O5637">
        <f t="shared" si="597"/>
        <v>1</v>
      </c>
      <c r="V5637">
        <v>1</v>
      </c>
      <c r="AJ5637">
        <f>VLOOKUP(M5637,spp!A:C,3,FALSE)</f>
        <v>1</v>
      </c>
      <c r="AK5637">
        <f>VLOOKUP(M5637,spp!A:D,4,FALSE)</f>
        <v>3</v>
      </c>
      <c r="AL5637">
        <f t="shared" si="599"/>
        <v>91125</v>
      </c>
      <c r="AM5637">
        <f t="shared" si="600"/>
        <v>2278.125</v>
      </c>
      <c r="AN5637">
        <f t="shared" si="601"/>
        <v>22781.25</v>
      </c>
      <c r="AO5637">
        <f t="shared" si="602"/>
        <v>22.78125</v>
      </c>
      <c r="AP5637">
        <f t="shared" si="603"/>
        <v>0.02</v>
      </c>
      <c r="AQ5637">
        <f>VLOOKUP(M5637,spp!A:H,8,FALSE)</f>
        <v>4</v>
      </c>
      <c r="AR5637" t="str">
        <f>VLOOKUP(M5637,spp!A:K,10,FALSE)</f>
        <v>Depredador Tope</v>
      </c>
      <c r="AS5637" t="str">
        <f>VLOOKUP(M5637,spp!A:L,12,FALSE)</f>
        <v>LC</v>
      </c>
    </row>
    <row r="5638" spans="1:45" x14ac:dyDescent="0.3">
      <c r="A5638">
        <v>50</v>
      </c>
      <c r="B5638" s="2" t="s">
        <v>1176</v>
      </c>
      <c r="C5638" s="2" t="s">
        <v>1177</v>
      </c>
      <c r="D5638" s="2" t="s">
        <v>1187</v>
      </c>
      <c r="E5638" s="2" t="s">
        <v>1440</v>
      </c>
      <c r="F5638">
        <v>3</v>
      </c>
      <c r="G5638" s="1">
        <v>41696</v>
      </c>
      <c r="H5638" s="61">
        <v>2014</v>
      </c>
      <c r="I5638" s="5" t="s">
        <v>1433</v>
      </c>
      <c r="J5638" s="1">
        <v>41765</v>
      </c>
      <c r="K5638" s="66">
        <v>15</v>
      </c>
      <c r="L5638" t="str">
        <f t="shared" si="598"/>
        <v>Profundo</v>
      </c>
      <c r="M5638" t="s">
        <v>1196</v>
      </c>
      <c r="N5638" t="str">
        <f>VLOOKUP(M5638,[2]spp!A:B,2,FALSE)</f>
        <v>Melichthys vidua</v>
      </c>
      <c r="O5638">
        <f t="shared" si="597"/>
        <v>1</v>
      </c>
      <c r="T5638">
        <v>1</v>
      </c>
      <c r="AJ5638">
        <f>VLOOKUP(M5638,spp!A:C,3,FALSE)</f>
        <v>2.69E-2</v>
      </c>
      <c r="AK5638">
        <f>VLOOKUP(M5638,spp!A:D,4,FALSE)</f>
        <v>3.07</v>
      </c>
      <c r="AL5638">
        <f t="shared" si="599"/>
        <v>526.5360445797844</v>
      </c>
      <c r="AM5638">
        <f t="shared" si="600"/>
        <v>13.16340111449461</v>
      </c>
      <c r="AN5638">
        <f t="shared" si="601"/>
        <v>131.6340111449461</v>
      </c>
      <c r="AO5638">
        <f t="shared" si="602"/>
        <v>0.13163401114494611</v>
      </c>
      <c r="AP5638">
        <f t="shared" si="603"/>
        <v>0.02</v>
      </c>
      <c r="AQ5638">
        <f>VLOOKUP(M5638,spp!A:H,8,FALSE)</f>
        <v>3.4</v>
      </c>
      <c r="AR5638" t="str">
        <f>VLOOKUP(M5638,spp!A:K,10,FALSE)</f>
        <v>Depredador</v>
      </c>
      <c r="AS5638" t="str">
        <f>VLOOKUP(M5638,spp!A:L,12,FALSE)</f>
        <v>NE</v>
      </c>
    </row>
    <row r="5639" spans="1:45" x14ac:dyDescent="0.3">
      <c r="A5639">
        <v>50</v>
      </c>
      <c r="B5639" s="2" t="s">
        <v>1176</v>
      </c>
      <c r="C5639" s="2" t="s">
        <v>1177</v>
      </c>
      <c r="D5639" s="2" t="s">
        <v>1187</v>
      </c>
      <c r="E5639" s="2" t="s">
        <v>1440</v>
      </c>
      <c r="F5639">
        <v>3</v>
      </c>
      <c r="G5639" s="1">
        <v>41696</v>
      </c>
      <c r="H5639" s="61">
        <v>2014</v>
      </c>
      <c r="I5639" s="5" t="s">
        <v>1433</v>
      </c>
      <c r="J5639" s="1">
        <v>41765</v>
      </c>
      <c r="K5639" s="66">
        <v>15</v>
      </c>
      <c r="L5639" t="str">
        <f t="shared" si="598"/>
        <v>Profundo</v>
      </c>
      <c r="M5639" t="s">
        <v>1062</v>
      </c>
      <c r="N5639" t="str">
        <f>VLOOKUP(M5639,[2]spp!A:B,2,FALSE)</f>
        <v>Paranthias colonus</v>
      </c>
      <c r="O5639">
        <f t="shared" si="597"/>
        <v>35</v>
      </c>
      <c r="Q5639">
        <v>15</v>
      </c>
      <c r="R5639">
        <v>20</v>
      </c>
      <c r="AJ5639">
        <f>VLOOKUP(M5639,spp!A:C,3,FALSE)</f>
        <v>1.485E-2</v>
      </c>
      <c r="AK5639">
        <f>VLOOKUP(M5639,spp!A:D,4,FALSE)</f>
        <v>2</v>
      </c>
      <c r="AL5639">
        <f t="shared" si="599"/>
        <v>58.935937500000001</v>
      </c>
      <c r="AM5639">
        <f t="shared" si="600"/>
        <v>1.4733984375</v>
      </c>
      <c r="AN5639">
        <f t="shared" si="601"/>
        <v>14.733984375</v>
      </c>
      <c r="AO5639">
        <f t="shared" si="602"/>
        <v>1.4733984375E-2</v>
      </c>
      <c r="AP5639">
        <f t="shared" si="603"/>
        <v>0.7</v>
      </c>
      <c r="AQ5639">
        <f>VLOOKUP(M5639,spp!A:H,8,FALSE)</f>
        <v>3.8</v>
      </c>
      <c r="AR5639" t="str">
        <f>VLOOKUP(M5639,spp!A:K,10,FALSE)</f>
        <v>Planctívoro</v>
      </c>
      <c r="AS5639" t="str">
        <f>VLOOKUP(M5639,spp!A:L,12,FALSE)</f>
        <v>LC</v>
      </c>
    </row>
    <row r="5640" spans="1:45" x14ac:dyDescent="0.3">
      <c r="A5640">
        <v>50</v>
      </c>
      <c r="B5640" s="2" t="s">
        <v>1176</v>
      </c>
      <c r="C5640" s="2" t="s">
        <v>1177</v>
      </c>
      <c r="D5640" s="2" t="s">
        <v>1187</v>
      </c>
      <c r="E5640" s="2" t="s">
        <v>1440</v>
      </c>
      <c r="F5640">
        <v>3</v>
      </c>
      <c r="G5640" s="1">
        <v>41696</v>
      </c>
      <c r="H5640" s="61">
        <v>2014</v>
      </c>
      <c r="I5640" s="5" t="s">
        <v>1433</v>
      </c>
      <c r="J5640" s="1">
        <v>41765</v>
      </c>
      <c r="K5640" s="66">
        <v>15</v>
      </c>
      <c r="L5640" t="str">
        <f t="shared" si="598"/>
        <v>Profundo</v>
      </c>
      <c r="M5640" t="s">
        <v>1040</v>
      </c>
      <c r="N5640" t="str">
        <f>VLOOKUP(M5640,[2]spp!A:B,2,FALSE)</f>
        <v>Sufflamen verres</v>
      </c>
      <c r="O5640">
        <f t="shared" si="597"/>
        <v>4</v>
      </c>
      <c r="R5640">
        <v>2</v>
      </c>
      <c r="U5640">
        <v>2</v>
      </c>
      <c r="AJ5640">
        <f>VLOOKUP(M5640,spp!A:C,3,FALSE)</f>
        <v>2</v>
      </c>
      <c r="AK5640">
        <f>VLOOKUP(M5640,spp!A:D,4,FALSE)</f>
        <v>3</v>
      </c>
      <c r="AL5640">
        <f t="shared" si="599"/>
        <v>179312.5</v>
      </c>
      <c r="AM5640">
        <f t="shared" si="600"/>
        <v>4482.8125</v>
      </c>
      <c r="AN5640">
        <f t="shared" si="601"/>
        <v>44828.125</v>
      </c>
      <c r="AO5640">
        <f t="shared" si="602"/>
        <v>44.828125</v>
      </c>
      <c r="AP5640">
        <f t="shared" si="603"/>
        <v>0.08</v>
      </c>
      <c r="AQ5640">
        <f>VLOOKUP(M5640,spp!A:H,8,FALSE)</f>
        <v>3.3</v>
      </c>
      <c r="AR5640" t="str">
        <f>VLOOKUP(M5640,spp!A:K,10,FALSE)</f>
        <v>Depredador</v>
      </c>
      <c r="AS5640" t="str">
        <f>VLOOKUP(M5640,spp!A:L,12,FALSE)</f>
        <v>LC</v>
      </c>
    </row>
    <row r="5641" spans="1:45" x14ac:dyDescent="0.3">
      <c r="A5641">
        <v>50</v>
      </c>
      <c r="B5641" s="2" t="s">
        <v>1176</v>
      </c>
      <c r="C5641" s="2" t="s">
        <v>1177</v>
      </c>
      <c r="D5641" s="2" t="s">
        <v>1187</v>
      </c>
      <c r="E5641" s="2" t="s">
        <v>1440</v>
      </c>
      <c r="F5641">
        <v>3</v>
      </c>
      <c r="G5641" s="1">
        <v>41696</v>
      </c>
      <c r="H5641" s="61">
        <v>2014</v>
      </c>
      <c r="I5641" s="5" t="s">
        <v>1433</v>
      </c>
      <c r="J5641" s="1">
        <v>41765</v>
      </c>
      <c r="K5641" s="66">
        <v>15</v>
      </c>
      <c r="L5641" t="str">
        <f t="shared" si="598"/>
        <v>Profundo</v>
      </c>
      <c r="M5641" t="s">
        <v>1047</v>
      </c>
      <c r="N5641" t="str">
        <f>VLOOKUP(M5641,[2]spp!A:B,2,FALSE)</f>
        <v>Scarus rubroviolaceus</v>
      </c>
      <c r="O5641">
        <f t="shared" si="597"/>
        <v>4</v>
      </c>
      <c r="U5641">
        <v>3</v>
      </c>
      <c r="V5641">
        <v>1</v>
      </c>
      <c r="AJ5641">
        <f>VLOOKUP(M5641,spp!A:C,3,FALSE)</f>
        <v>1</v>
      </c>
      <c r="AK5641">
        <f>VLOOKUP(M5641,spp!A:D,4,FALSE)</f>
        <v>3.109</v>
      </c>
      <c r="AL5641">
        <f t="shared" si="599"/>
        <v>327495.39973333932</v>
      </c>
      <c r="AM5641">
        <f t="shared" si="600"/>
        <v>8187.3849933334832</v>
      </c>
      <c r="AN5641">
        <f t="shared" si="601"/>
        <v>81873.84993333483</v>
      </c>
      <c r="AO5641">
        <f t="shared" si="602"/>
        <v>81.873849933334824</v>
      </c>
      <c r="AP5641">
        <f t="shared" si="603"/>
        <v>0.08</v>
      </c>
      <c r="AQ5641">
        <f>VLOOKUP(M5641,spp!A:H,8,FALSE)</f>
        <v>2</v>
      </c>
      <c r="AR5641" t="str">
        <f>VLOOKUP(M5641,spp!A:K,10,FALSE)</f>
        <v>Herbívoro</v>
      </c>
      <c r="AS5641" t="str">
        <f>VLOOKUP(M5641,spp!A:L,12,FALSE)</f>
        <v>LC</v>
      </c>
    </row>
    <row r="5642" spans="1:45" x14ac:dyDescent="0.3">
      <c r="A5642">
        <v>50</v>
      </c>
      <c r="B5642" s="2" t="s">
        <v>1176</v>
      </c>
      <c r="C5642" s="2" t="s">
        <v>1177</v>
      </c>
      <c r="D5642" s="2" t="s">
        <v>1187</v>
      </c>
      <c r="E5642" s="2" t="s">
        <v>1440</v>
      </c>
      <c r="F5642">
        <v>3</v>
      </c>
      <c r="G5642" s="1">
        <v>41696</v>
      </c>
      <c r="H5642" s="61">
        <v>2014</v>
      </c>
      <c r="I5642" s="5" t="s">
        <v>1433</v>
      </c>
      <c r="J5642" s="1">
        <v>41765</v>
      </c>
      <c r="K5642" s="66">
        <v>15</v>
      </c>
      <c r="L5642" t="str">
        <f t="shared" si="598"/>
        <v>Profundo</v>
      </c>
      <c r="M5642" t="s">
        <v>1049</v>
      </c>
      <c r="N5642" t="str">
        <f>VLOOKUP(M5642,[2]spp!A:B,2,FALSE)</f>
        <v>Mulloidichthys dentatus</v>
      </c>
      <c r="O5642">
        <f t="shared" si="597"/>
        <v>5</v>
      </c>
      <c r="T5642">
        <v>5</v>
      </c>
      <c r="AJ5642">
        <f>VLOOKUP(M5642,spp!A:C,3,FALSE)</f>
        <v>1.26E-2</v>
      </c>
      <c r="AK5642">
        <f>VLOOKUP(M5642,spp!A:D,4,FALSE)</f>
        <v>3</v>
      </c>
      <c r="AL5642">
        <f t="shared" si="599"/>
        <v>984.375</v>
      </c>
      <c r="AM5642">
        <f t="shared" si="600"/>
        <v>24.609375</v>
      </c>
      <c r="AN5642">
        <f t="shared" si="601"/>
        <v>246.09375</v>
      </c>
      <c r="AO5642">
        <f t="shared" si="602"/>
        <v>0.24609375</v>
      </c>
      <c r="AP5642">
        <f t="shared" si="603"/>
        <v>0.1</v>
      </c>
      <c r="AQ5642">
        <f>VLOOKUP(M5642,spp!A:H,8,FALSE)</f>
        <v>3.7</v>
      </c>
      <c r="AR5642" t="str">
        <f>VLOOKUP(M5642,spp!A:K,10,FALSE)</f>
        <v>Depredador</v>
      </c>
      <c r="AS5642" t="str">
        <f>VLOOKUP(M5642,spp!A:L,12,FALSE)</f>
        <v>LC</v>
      </c>
    </row>
    <row r="5643" spans="1:45" x14ac:dyDescent="0.3">
      <c r="A5643">
        <v>50</v>
      </c>
      <c r="B5643" s="2" t="s">
        <v>1176</v>
      </c>
      <c r="C5643" s="2" t="s">
        <v>1177</v>
      </c>
      <c r="D5643" s="2" t="s">
        <v>1187</v>
      </c>
      <c r="E5643" s="2" t="s">
        <v>1440</v>
      </c>
      <c r="F5643">
        <v>3</v>
      </c>
      <c r="G5643" s="1">
        <v>41696</v>
      </c>
      <c r="H5643" s="61">
        <v>2014</v>
      </c>
      <c r="I5643" s="5" t="s">
        <v>1433</v>
      </c>
      <c r="J5643" s="1">
        <v>41765</v>
      </c>
      <c r="K5643" s="66">
        <v>15</v>
      </c>
      <c r="L5643" t="str">
        <f t="shared" si="598"/>
        <v>Profundo</v>
      </c>
      <c r="M5643" t="s">
        <v>1198</v>
      </c>
      <c r="N5643" t="str">
        <f>VLOOKUP(M5643,[2]spp!A:B,2,FALSE)</f>
        <v>Dermatolepis dermatolepis</v>
      </c>
      <c r="O5643">
        <f t="shared" si="597"/>
        <v>2</v>
      </c>
      <c r="T5643">
        <v>2</v>
      </c>
      <c r="AJ5643">
        <f>VLOOKUP(M5643,spp!A:C,3,FALSE)</f>
        <v>1</v>
      </c>
      <c r="AK5643">
        <f>VLOOKUP(M5643,spp!A:D,4,FALSE)</f>
        <v>3</v>
      </c>
      <c r="AL5643">
        <f t="shared" si="599"/>
        <v>31250</v>
      </c>
      <c r="AM5643">
        <f t="shared" si="600"/>
        <v>781.25</v>
      </c>
      <c r="AN5643">
        <f t="shared" si="601"/>
        <v>7812.5</v>
      </c>
      <c r="AO5643">
        <f t="shared" si="602"/>
        <v>7.8125</v>
      </c>
      <c r="AP5643">
        <f t="shared" si="603"/>
        <v>0.04</v>
      </c>
      <c r="AQ5643">
        <f>VLOOKUP(M5643,spp!A:H,8,FALSE)</f>
        <v>4.5</v>
      </c>
      <c r="AR5643" t="str">
        <f>VLOOKUP(M5643,spp!A:K,10,FALSE)</f>
        <v>Depredador Tope</v>
      </c>
      <c r="AS5643" t="str">
        <f>VLOOKUP(M5643,spp!A:L,12,FALSE)</f>
        <v>LC</v>
      </c>
    </row>
    <row r="5644" spans="1:45" x14ac:dyDescent="0.3">
      <c r="A5644">
        <v>50</v>
      </c>
      <c r="B5644" s="2" t="s">
        <v>1176</v>
      </c>
      <c r="C5644" s="2" t="s">
        <v>1177</v>
      </c>
      <c r="D5644" s="2" t="s">
        <v>1187</v>
      </c>
      <c r="E5644" s="2" t="s">
        <v>1440</v>
      </c>
      <c r="F5644">
        <v>3</v>
      </c>
      <c r="G5644" s="1">
        <v>41696</v>
      </c>
      <c r="H5644" s="61">
        <v>2014</v>
      </c>
      <c r="I5644" s="5" t="s">
        <v>1433</v>
      </c>
      <c r="J5644" s="1">
        <v>41765</v>
      </c>
      <c r="K5644" s="66">
        <v>15</v>
      </c>
      <c r="L5644" t="str">
        <f t="shared" si="598"/>
        <v>Profundo</v>
      </c>
      <c r="M5644" t="s">
        <v>1022</v>
      </c>
      <c r="N5644" t="str">
        <f>VLOOKUP(M5644,[2]spp!A:B,2,FALSE)</f>
        <v>Epinephelus labriformis</v>
      </c>
      <c r="O5644">
        <f t="shared" si="597"/>
        <v>1</v>
      </c>
      <c r="T5644">
        <v>1</v>
      </c>
      <c r="AJ5644">
        <f>VLOOKUP(M5644,spp!A:C,3,FALSE)</f>
        <v>3</v>
      </c>
      <c r="AK5644">
        <f>VLOOKUP(M5644,spp!A:D,4,FALSE)</f>
        <v>2.9</v>
      </c>
      <c r="AL5644">
        <f t="shared" si="599"/>
        <v>33974.046734891948</v>
      </c>
      <c r="AM5644">
        <f t="shared" si="600"/>
        <v>849.35116837229873</v>
      </c>
      <c r="AN5644">
        <f t="shared" si="601"/>
        <v>8493.5116837229871</v>
      </c>
      <c r="AO5644">
        <f t="shared" si="602"/>
        <v>8.4935116837229874</v>
      </c>
      <c r="AP5644">
        <f t="shared" si="603"/>
        <v>0.02</v>
      </c>
      <c r="AQ5644">
        <f>VLOOKUP(M5644,spp!A:H,8,FALSE)</f>
        <v>4</v>
      </c>
      <c r="AR5644" t="str">
        <f>VLOOKUP(M5644,spp!A:K,10,FALSE)</f>
        <v>Depredador Tope</v>
      </c>
      <c r="AS5644" t="str">
        <f>VLOOKUP(M5644,spp!A:L,12,FALSE)</f>
        <v>LC</v>
      </c>
    </row>
    <row r="5645" spans="1:45" x14ac:dyDescent="0.3">
      <c r="A5645">
        <v>50</v>
      </c>
      <c r="B5645" s="2" t="s">
        <v>1176</v>
      </c>
      <c r="C5645" s="2" t="s">
        <v>1177</v>
      </c>
      <c r="D5645" s="2" t="s">
        <v>1187</v>
      </c>
      <c r="E5645" s="2" t="s">
        <v>1440</v>
      </c>
      <c r="F5645">
        <v>3</v>
      </c>
      <c r="G5645" s="1">
        <v>41696</v>
      </c>
      <c r="H5645" s="61">
        <v>2014</v>
      </c>
      <c r="I5645" s="5" t="s">
        <v>1433</v>
      </c>
      <c r="J5645" s="1">
        <v>41765</v>
      </c>
      <c r="K5645" s="66">
        <v>15</v>
      </c>
      <c r="L5645" t="str">
        <f t="shared" si="598"/>
        <v>Profundo</v>
      </c>
      <c r="M5645" t="s">
        <v>1066</v>
      </c>
      <c r="N5645" t="str">
        <f>VLOOKUP(M5645,[2]spp!A:B,2,FALSE)</f>
        <v>Caranx melampygus</v>
      </c>
      <c r="O5645">
        <f t="shared" si="597"/>
        <v>4</v>
      </c>
      <c r="U5645">
        <v>4</v>
      </c>
      <c r="AJ5645">
        <f>VLOOKUP(M5645,spp!A:C,3,FALSE)</f>
        <v>2</v>
      </c>
      <c r="AK5645">
        <f>VLOOKUP(M5645,spp!A:D,4,FALSE)</f>
        <v>2</v>
      </c>
      <c r="AL5645">
        <f t="shared" si="599"/>
        <v>9800</v>
      </c>
      <c r="AM5645">
        <f t="shared" si="600"/>
        <v>245</v>
      </c>
      <c r="AN5645">
        <f t="shared" si="601"/>
        <v>2450</v>
      </c>
      <c r="AO5645">
        <f t="shared" si="602"/>
        <v>2.4500000000000002</v>
      </c>
      <c r="AP5645">
        <f t="shared" si="603"/>
        <v>0.08</v>
      </c>
      <c r="AQ5645">
        <f>VLOOKUP(M5645,spp!A:H,8,FALSE)</f>
        <v>4.5</v>
      </c>
      <c r="AR5645" t="str">
        <f>VLOOKUP(M5645,spp!A:K,10,FALSE)</f>
        <v>Depredador Tope</v>
      </c>
      <c r="AS5645" t="str">
        <f>VLOOKUP(M5645,spp!A:L,12,FALSE)</f>
        <v>NE</v>
      </c>
    </row>
    <row r="5646" spans="1:45" x14ac:dyDescent="0.3">
      <c r="A5646">
        <v>50</v>
      </c>
      <c r="B5646" s="2" t="s">
        <v>1176</v>
      </c>
      <c r="C5646" s="2" t="s">
        <v>1177</v>
      </c>
      <c r="D5646" s="2" t="s">
        <v>1187</v>
      </c>
      <c r="E5646" s="2" t="s">
        <v>1440</v>
      </c>
      <c r="F5646">
        <v>3</v>
      </c>
      <c r="G5646" s="1">
        <v>41696</v>
      </c>
      <c r="H5646" s="61">
        <v>2014</v>
      </c>
      <c r="I5646" s="5" t="s">
        <v>1433</v>
      </c>
      <c r="J5646" s="1">
        <v>41765</v>
      </c>
      <c r="K5646" s="66">
        <v>15</v>
      </c>
      <c r="L5646" t="str">
        <f t="shared" si="598"/>
        <v>Profundo</v>
      </c>
      <c r="M5646" t="s">
        <v>1046</v>
      </c>
      <c r="N5646" t="str">
        <f>VLOOKUP(M5646,[2]spp!A:B,2,FALSE)</f>
        <v>Arothron meleagris</v>
      </c>
      <c r="O5646">
        <f t="shared" si="597"/>
        <v>2</v>
      </c>
      <c r="S5646">
        <v>2</v>
      </c>
      <c r="AJ5646">
        <f>VLOOKUP(M5646,spp!A:C,3,FALSE)</f>
        <v>3</v>
      </c>
      <c r="AK5646">
        <f>VLOOKUP(M5646,spp!A:D,4,FALSE)</f>
        <v>2</v>
      </c>
      <c r="AL5646">
        <f t="shared" si="599"/>
        <v>1837.5</v>
      </c>
      <c r="AM5646">
        <f t="shared" si="600"/>
        <v>45.9375</v>
      </c>
      <c r="AN5646">
        <f t="shared" si="601"/>
        <v>459.375</v>
      </c>
      <c r="AO5646">
        <f t="shared" si="602"/>
        <v>0.45937499999999998</v>
      </c>
      <c r="AP5646">
        <f t="shared" si="603"/>
        <v>0.04</v>
      </c>
      <c r="AQ5646">
        <f>VLOOKUP(M5646,spp!A:H,8,FALSE)</f>
        <v>3.4</v>
      </c>
      <c r="AR5646" t="str">
        <f>VLOOKUP(M5646,spp!A:K,10,FALSE)</f>
        <v>Depredador</v>
      </c>
      <c r="AS5646" t="str">
        <f>VLOOKUP(M5646,spp!A:L,12,FALSE)</f>
        <v>NE</v>
      </c>
    </row>
    <row r="5647" spans="1:45" x14ac:dyDescent="0.3">
      <c r="A5647">
        <v>50</v>
      </c>
      <c r="B5647" s="2" t="s">
        <v>1176</v>
      </c>
      <c r="C5647" s="2" t="s">
        <v>1177</v>
      </c>
      <c r="D5647" s="2" t="s">
        <v>1187</v>
      </c>
      <c r="E5647" s="2" t="s">
        <v>1440</v>
      </c>
      <c r="F5647">
        <v>3</v>
      </c>
      <c r="G5647" s="1">
        <v>41696</v>
      </c>
      <c r="H5647" s="61">
        <v>2014</v>
      </c>
      <c r="I5647" s="5" t="s">
        <v>1433</v>
      </c>
      <c r="J5647" s="1">
        <v>41765</v>
      </c>
      <c r="K5647" s="66">
        <v>15</v>
      </c>
      <c r="L5647" t="str">
        <f t="shared" si="598"/>
        <v>Profundo</v>
      </c>
      <c r="M5647" t="s">
        <v>1195</v>
      </c>
      <c r="N5647" t="str">
        <f>VLOOKUP(M5647,[2]spp!A:B,2,FALSE)</f>
        <v>Melichthys niger</v>
      </c>
      <c r="O5647">
        <f t="shared" si="597"/>
        <v>5</v>
      </c>
      <c r="R5647">
        <v>5</v>
      </c>
      <c r="AJ5647">
        <f>VLOOKUP(M5647,spp!A:C,3,FALSE)</f>
        <v>5</v>
      </c>
      <c r="AK5647">
        <f>VLOOKUP(M5647,spp!A:D,4,FALSE)</f>
        <v>3</v>
      </c>
      <c r="AL5647">
        <f t="shared" si="599"/>
        <v>48828.125</v>
      </c>
      <c r="AM5647">
        <f t="shared" si="600"/>
        <v>1220.703125</v>
      </c>
      <c r="AN5647">
        <f t="shared" si="601"/>
        <v>12207.03125</v>
      </c>
      <c r="AO5647">
        <f t="shared" si="602"/>
        <v>12.20703125</v>
      </c>
      <c r="AP5647">
        <f t="shared" si="603"/>
        <v>0.1</v>
      </c>
      <c r="AQ5647">
        <f>VLOOKUP(M5647,spp!A:H,8,FALSE)</f>
        <v>2.4</v>
      </c>
      <c r="AR5647" t="str">
        <f>VLOOKUP(M5647,spp!A:K,10,FALSE)</f>
        <v>Herbívoro</v>
      </c>
      <c r="AS5647" t="str">
        <f>VLOOKUP(M5647,spp!A:L,12,FALSE)</f>
        <v>NE</v>
      </c>
    </row>
    <row r="5648" spans="1:45" x14ac:dyDescent="0.3">
      <c r="A5648">
        <v>50</v>
      </c>
      <c r="B5648" s="2" t="s">
        <v>1176</v>
      </c>
      <c r="C5648" s="2" t="s">
        <v>1177</v>
      </c>
      <c r="D5648" s="2" t="s">
        <v>1187</v>
      </c>
      <c r="E5648" s="2" t="s">
        <v>1440</v>
      </c>
      <c r="F5648">
        <v>3</v>
      </c>
      <c r="G5648" s="1">
        <v>41696</v>
      </c>
      <c r="H5648" s="61">
        <v>2014</v>
      </c>
      <c r="I5648" s="5" t="s">
        <v>1433</v>
      </c>
      <c r="J5648" s="1">
        <v>41765</v>
      </c>
      <c r="K5648" s="66">
        <v>15</v>
      </c>
      <c r="L5648" t="str">
        <f t="shared" si="598"/>
        <v>Profundo</v>
      </c>
      <c r="M5648" t="s">
        <v>1034</v>
      </c>
      <c r="N5648" t="str">
        <f>VLOOKUP(M5648,[2]spp!A:B,2,FALSE)</f>
        <v>Acanthurus nigricans</v>
      </c>
      <c r="O5648">
        <f t="shared" si="597"/>
        <v>2</v>
      </c>
      <c r="R5648">
        <v>2</v>
      </c>
      <c r="AJ5648">
        <f>VLOOKUP(M5648,spp!A:C,3,FALSE)</f>
        <v>6</v>
      </c>
      <c r="AK5648">
        <f>VLOOKUP(M5648,spp!A:D,4,FALSE)</f>
        <v>2.669</v>
      </c>
      <c r="AL5648">
        <f t="shared" si="599"/>
        <v>10158.604927780534</v>
      </c>
      <c r="AM5648">
        <f t="shared" si="600"/>
        <v>253.96512319451335</v>
      </c>
      <c r="AN5648">
        <f t="shared" si="601"/>
        <v>2539.6512319451335</v>
      </c>
      <c r="AO5648">
        <f t="shared" si="602"/>
        <v>2.5396512319451334</v>
      </c>
      <c r="AP5648">
        <f t="shared" si="603"/>
        <v>0.04</v>
      </c>
      <c r="AQ5648">
        <f>VLOOKUP(M5648,spp!A:H,8,FALSE)</f>
        <v>2</v>
      </c>
      <c r="AR5648" t="str">
        <f>VLOOKUP(M5648,spp!A:K,10,FALSE)</f>
        <v>Herbívoro</v>
      </c>
      <c r="AS5648" t="str">
        <f>VLOOKUP(M5648,spp!A:L,12,FALSE)</f>
        <v>LC</v>
      </c>
    </row>
    <row r="5649" spans="1:45" x14ac:dyDescent="0.3">
      <c r="A5649">
        <v>50</v>
      </c>
      <c r="B5649" s="2" t="s">
        <v>1176</v>
      </c>
      <c r="C5649" s="2" t="s">
        <v>1177</v>
      </c>
      <c r="D5649" s="2" t="s">
        <v>1187</v>
      </c>
      <c r="E5649" s="2" t="s">
        <v>1440</v>
      </c>
      <c r="F5649">
        <v>3</v>
      </c>
      <c r="G5649" s="1">
        <v>41696</v>
      </c>
      <c r="H5649" s="61">
        <v>2014</v>
      </c>
      <c r="I5649" s="5" t="s">
        <v>1433</v>
      </c>
      <c r="J5649" s="1">
        <v>41765</v>
      </c>
      <c r="K5649" s="66">
        <v>15</v>
      </c>
      <c r="L5649" t="str">
        <f t="shared" si="598"/>
        <v>Profundo</v>
      </c>
      <c r="M5649" t="s">
        <v>1141</v>
      </c>
      <c r="N5649" t="str">
        <f>VLOOKUP(M5649,[2]spp!A:B,2,FALSE)</f>
        <v>Halichoeres discolor</v>
      </c>
      <c r="O5649">
        <f t="shared" si="597"/>
        <v>3</v>
      </c>
      <c r="P5649">
        <v>3</v>
      </c>
      <c r="AJ5649">
        <f>VLOOKUP(M5649,spp!A:C,3,FALSE)</f>
        <v>0.01</v>
      </c>
      <c r="AK5649">
        <f>VLOOKUP(M5649,spp!A:D,4,FALSE)</f>
        <v>3.04</v>
      </c>
      <c r="AL5649">
        <f t="shared" si="599"/>
        <v>0.48624917902928833</v>
      </c>
      <c r="AM5649">
        <f t="shared" si="600"/>
        <v>1.2156229475732208E-2</v>
      </c>
      <c r="AN5649">
        <f t="shared" si="601"/>
        <v>0.12156229475732208</v>
      </c>
      <c r="AO5649">
        <f t="shared" si="602"/>
        <v>1.2156229475732208E-4</v>
      </c>
      <c r="AP5649">
        <f t="shared" si="603"/>
        <v>0.06</v>
      </c>
      <c r="AQ5649">
        <f>VLOOKUP(M5649,spp!A:H,8,FALSE)</f>
        <v>3.4</v>
      </c>
      <c r="AR5649" t="str">
        <f>VLOOKUP(M5649,spp!A:K,10,FALSE)</f>
        <v>Depredador</v>
      </c>
      <c r="AS5649" t="str">
        <f>VLOOKUP(M5649,spp!A:L,12,FALSE)</f>
        <v>VU</v>
      </c>
    </row>
    <row r="5650" spans="1:45" x14ac:dyDescent="0.3">
      <c r="A5650">
        <v>50</v>
      </c>
      <c r="B5650" s="2" t="s">
        <v>1176</v>
      </c>
      <c r="C5650" s="2" t="s">
        <v>1177</v>
      </c>
      <c r="D5650" s="2" t="s">
        <v>1187</v>
      </c>
      <c r="E5650" s="2" t="s">
        <v>1440</v>
      </c>
      <c r="F5650">
        <v>3</v>
      </c>
      <c r="G5650" s="1">
        <v>41696</v>
      </c>
      <c r="H5650" s="61">
        <v>2014</v>
      </c>
      <c r="I5650" s="5" t="s">
        <v>1433</v>
      </c>
      <c r="J5650" s="1">
        <v>41765</v>
      </c>
      <c r="K5650" s="66">
        <v>15</v>
      </c>
      <c r="L5650" t="str">
        <f t="shared" si="598"/>
        <v>Profundo</v>
      </c>
      <c r="M5650" t="s">
        <v>1038</v>
      </c>
      <c r="N5650" t="str">
        <f>VLOOKUP(M5650,[2]spp!A:B,2,FALSE)</f>
        <v>Holacanthus passer</v>
      </c>
      <c r="O5650">
        <f t="shared" si="597"/>
        <v>1</v>
      </c>
      <c r="S5650">
        <v>1</v>
      </c>
      <c r="AJ5650">
        <f>VLOOKUP(M5650,spp!A:C,3,FALSE)</f>
        <v>2</v>
      </c>
      <c r="AK5650">
        <f>VLOOKUP(M5650,spp!A:D,4,FALSE)</f>
        <v>3</v>
      </c>
      <c r="AL5650">
        <f t="shared" si="599"/>
        <v>10718.75</v>
      </c>
      <c r="AM5650">
        <f t="shared" si="600"/>
        <v>267.96875</v>
      </c>
      <c r="AN5650">
        <f t="shared" si="601"/>
        <v>2679.6875</v>
      </c>
      <c r="AO5650">
        <f t="shared" si="602"/>
        <v>2.6796875</v>
      </c>
      <c r="AP5650">
        <f t="shared" si="603"/>
        <v>0.02</v>
      </c>
      <c r="AQ5650">
        <f>VLOOKUP(M5650,spp!A:H,8,FALSE)</f>
        <v>2.6</v>
      </c>
      <c r="AR5650" t="str">
        <f>VLOOKUP(M5650,spp!A:K,10,FALSE)</f>
        <v>Herbívoro</v>
      </c>
      <c r="AS5650" t="str">
        <f>VLOOKUP(M5650,spp!A:L,12,FALSE)</f>
        <v>LC</v>
      </c>
    </row>
    <row r="5651" spans="1:45" x14ac:dyDescent="0.3">
      <c r="A5651">
        <v>50</v>
      </c>
      <c r="B5651" s="2" t="s">
        <v>1176</v>
      </c>
      <c r="C5651" s="2" t="s">
        <v>1177</v>
      </c>
      <c r="D5651" s="2" t="s">
        <v>1187</v>
      </c>
      <c r="E5651" s="2" t="s">
        <v>1440</v>
      </c>
      <c r="F5651">
        <v>3</v>
      </c>
      <c r="G5651" s="1">
        <v>41696</v>
      </c>
      <c r="H5651" s="61">
        <v>2014</v>
      </c>
      <c r="I5651" s="5" t="s">
        <v>1433</v>
      </c>
      <c r="J5651" s="1">
        <v>41765</v>
      </c>
      <c r="K5651" s="66">
        <v>15</v>
      </c>
      <c r="L5651" t="str">
        <f t="shared" si="598"/>
        <v>Profundo</v>
      </c>
      <c r="M5651" t="s">
        <v>1056</v>
      </c>
      <c r="N5651" t="str">
        <f>VLOOKUP(M5651,[2]spp!A:B,2,FALSE)</f>
        <v>Canthigaster punctatissima</v>
      </c>
      <c r="O5651">
        <f t="shared" si="597"/>
        <v>6</v>
      </c>
      <c r="P5651">
        <v>6</v>
      </c>
      <c r="AJ5651">
        <f>VLOOKUP(M5651,spp!A:C,3,FALSE)</f>
        <v>1</v>
      </c>
      <c r="AK5651">
        <f>VLOOKUP(M5651,spp!A:D,4,FALSE)</f>
        <v>2</v>
      </c>
      <c r="AL5651">
        <f t="shared" si="599"/>
        <v>37.5</v>
      </c>
      <c r="AM5651">
        <f t="shared" si="600"/>
        <v>0.9375</v>
      </c>
      <c r="AN5651">
        <f t="shared" si="601"/>
        <v>9.375</v>
      </c>
      <c r="AO5651">
        <f t="shared" si="602"/>
        <v>9.3749999999999997E-3</v>
      </c>
      <c r="AP5651">
        <f t="shared" si="603"/>
        <v>0.12</v>
      </c>
      <c r="AQ5651">
        <f>VLOOKUP(M5651,spp!A:H,8,FALSE)</f>
        <v>3</v>
      </c>
      <c r="AR5651" t="str">
        <f>VLOOKUP(M5651,spp!A:K,10,FALSE)</f>
        <v>Depredador</v>
      </c>
      <c r="AS5651" t="str">
        <f>VLOOKUP(M5651,spp!A:L,12,FALSE)</f>
        <v>LC</v>
      </c>
    </row>
    <row r="5652" spans="1:45" x14ac:dyDescent="0.3">
      <c r="A5652">
        <v>50</v>
      </c>
      <c r="B5652" s="2" t="s">
        <v>1176</v>
      </c>
      <c r="C5652" s="2" t="s">
        <v>1177</v>
      </c>
      <c r="D5652" s="2" t="s">
        <v>1187</v>
      </c>
      <c r="E5652" s="2" t="s">
        <v>1440</v>
      </c>
      <c r="F5652">
        <v>3</v>
      </c>
      <c r="G5652" s="1">
        <v>41696</v>
      </c>
      <c r="H5652" s="61">
        <v>2014</v>
      </c>
      <c r="I5652" s="5" t="s">
        <v>1433</v>
      </c>
      <c r="J5652" s="1">
        <v>41765</v>
      </c>
      <c r="K5652" s="66">
        <v>15</v>
      </c>
      <c r="L5652" t="str">
        <f t="shared" si="598"/>
        <v>Profundo</v>
      </c>
      <c r="M5652" t="s">
        <v>1033</v>
      </c>
      <c r="N5652" t="str">
        <f>VLOOKUP(M5652,[2]spp!A:B,2,FALSE)</f>
        <v>Cephalopholis panamensis</v>
      </c>
      <c r="O5652">
        <f t="shared" si="597"/>
        <v>1</v>
      </c>
      <c r="T5652">
        <v>1</v>
      </c>
      <c r="AJ5652">
        <f>VLOOKUP(M5652,spp!A:C,3,FALSE)</f>
        <v>2</v>
      </c>
      <c r="AK5652">
        <f>VLOOKUP(M5652,spp!A:D,4,FALSE)</f>
        <v>3</v>
      </c>
      <c r="AL5652">
        <f t="shared" si="599"/>
        <v>31250</v>
      </c>
      <c r="AM5652">
        <f t="shared" si="600"/>
        <v>781.25</v>
      </c>
      <c r="AN5652">
        <f t="shared" si="601"/>
        <v>7812.5</v>
      </c>
      <c r="AO5652">
        <f t="shared" si="602"/>
        <v>7.8125</v>
      </c>
      <c r="AP5652">
        <f t="shared" si="603"/>
        <v>0.02</v>
      </c>
      <c r="AQ5652">
        <f>VLOOKUP(M5652,spp!A:H,8,FALSE)</f>
        <v>4</v>
      </c>
      <c r="AR5652" t="str">
        <f>VLOOKUP(M5652,spp!A:K,10,FALSE)</f>
        <v>Depredador Tope</v>
      </c>
      <c r="AS5652" t="str">
        <f>VLOOKUP(M5652,spp!A:L,12,FALSE)</f>
        <v>LC</v>
      </c>
    </row>
    <row r="5653" spans="1:45" x14ac:dyDescent="0.3">
      <c r="A5653">
        <v>50</v>
      </c>
      <c r="B5653" s="2" t="s">
        <v>1176</v>
      </c>
      <c r="C5653" s="2" t="s">
        <v>1177</v>
      </c>
      <c r="D5653" s="2" t="s">
        <v>1187</v>
      </c>
      <c r="E5653" s="2" t="s">
        <v>1440</v>
      </c>
      <c r="F5653">
        <v>4</v>
      </c>
      <c r="G5653" s="1">
        <v>41696</v>
      </c>
      <c r="H5653" s="61">
        <v>2014</v>
      </c>
      <c r="I5653" s="5" t="s">
        <v>1433</v>
      </c>
      <c r="J5653" s="1">
        <v>41765</v>
      </c>
      <c r="K5653" s="66">
        <v>15</v>
      </c>
      <c r="L5653" t="str">
        <f t="shared" si="598"/>
        <v>Profundo</v>
      </c>
      <c r="M5653" t="s">
        <v>1066</v>
      </c>
      <c r="N5653" t="str">
        <f>VLOOKUP(M5653,[2]spp!A:B,2,FALSE)</f>
        <v>Caranx melampygus</v>
      </c>
      <c r="O5653">
        <f t="shared" si="597"/>
        <v>4</v>
      </c>
      <c r="V5653">
        <v>4</v>
      </c>
      <c r="AJ5653">
        <f>VLOOKUP(M5653,spp!A:C,3,FALSE)</f>
        <v>2</v>
      </c>
      <c r="AK5653">
        <f>VLOOKUP(M5653,spp!A:D,4,FALSE)</f>
        <v>2</v>
      </c>
      <c r="AL5653">
        <f t="shared" si="599"/>
        <v>16200</v>
      </c>
      <c r="AM5653">
        <f t="shared" si="600"/>
        <v>405</v>
      </c>
      <c r="AN5653">
        <f t="shared" si="601"/>
        <v>4050</v>
      </c>
      <c r="AO5653">
        <f t="shared" si="602"/>
        <v>4.05</v>
      </c>
      <c r="AP5653">
        <f t="shared" si="603"/>
        <v>0.08</v>
      </c>
      <c r="AQ5653">
        <f>VLOOKUP(M5653,spp!A:H,8,FALSE)</f>
        <v>4.5</v>
      </c>
      <c r="AR5653" t="str">
        <f>VLOOKUP(M5653,spp!A:K,10,FALSE)</f>
        <v>Depredador Tope</v>
      </c>
      <c r="AS5653" t="str">
        <f>VLOOKUP(M5653,spp!A:L,12,FALSE)</f>
        <v>NE</v>
      </c>
    </row>
    <row r="5654" spans="1:45" x14ac:dyDescent="0.3">
      <c r="A5654">
        <v>50</v>
      </c>
      <c r="B5654" s="2" t="s">
        <v>1176</v>
      </c>
      <c r="C5654" s="2" t="s">
        <v>1177</v>
      </c>
      <c r="D5654" s="2" t="s">
        <v>1187</v>
      </c>
      <c r="E5654" s="2" t="s">
        <v>1440</v>
      </c>
      <c r="F5654">
        <v>4</v>
      </c>
      <c r="G5654" s="1">
        <v>41696</v>
      </c>
      <c r="H5654" s="61">
        <v>2014</v>
      </c>
      <c r="I5654" s="5" t="s">
        <v>1433</v>
      </c>
      <c r="J5654" s="1">
        <v>41765</v>
      </c>
      <c r="K5654" s="66">
        <v>15</v>
      </c>
      <c r="L5654" t="str">
        <f t="shared" si="598"/>
        <v>Profundo</v>
      </c>
      <c r="M5654" t="s">
        <v>1022</v>
      </c>
      <c r="N5654" t="str">
        <f>VLOOKUP(M5654,[2]spp!A:B,2,FALSE)</f>
        <v>Epinephelus labriformis</v>
      </c>
      <c r="O5654">
        <f t="shared" si="597"/>
        <v>1</v>
      </c>
      <c r="T5654">
        <v>1</v>
      </c>
      <c r="AJ5654">
        <f>VLOOKUP(M5654,spp!A:C,3,FALSE)</f>
        <v>3</v>
      </c>
      <c r="AK5654">
        <f>VLOOKUP(M5654,spp!A:D,4,FALSE)</f>
        <v>2.9</v>
      </c>
      <c r="AL5654">
        <f t="shared" si="599"/>
        <v>33974.046734891948</v>
      </c>
      <c r="AM5654">
        <f t="shared" si="600"/>
        <v>849.35116837229873</v>
      </c>
      <c r="AN5654">
        <f t="shared" si="601"/>
        <v>8493.5116837229871</v>
      </c>
      <c r="AO5654">
        <f t="shared" si="602"/>
        <v>8.4935116837229874</v>
      </c>
      <c r="AP5654">
        <f t="shared" si="603"/>
        <v>0.02</v>
      </c>
      <c r="AQ5654">
        <f>VLOOKUP(M5654,spp!A:H,8,FALSE)</f>
        <v>4</v>
      </c>
      <c r="AR5654" t="str">
        <f>VLOOKUP(M5654,spp!A:K,10,FALSE)</f>
        <v>Depredador Tope</v>
      </c>
      <c r="AS5654" t="str">
        <f>VLOOKUP(M5654,spp!A:L,12,FALSE)</f>
        <v>LC</v>
      </c>
    </row>
    <row r="5655" spans="1:45" x14ac:dyDescent="0.3">
      <c r="A5655">
        <v>50</v>
      </c>
      <c r="B5655" s="2" t="s">
        <v>1176</v>
      </c>
      <c r="C5655" s="2" t="s">
        <v>1177</v>
      </c>
      <c r="D5655" s="2" t="s">
        <v>1187</v>
      </c>
      <c r="E5655" s="2" t="s">
        <v>1440</v>
      </c>
      <c r="F5655">
        <v>4</v>
      </c>
      <c r="G5655" s="1">
        <v>41696</v>
      </c>
      <c r="H5655" s="61">
        <v>2014</v>
      </c>
      <c r="I5655" s="5" t="s">
        <v>1433</v>
      </c>
      <c r="J5655" s="1">
        <v>41765</v>
      </c>
      <c r="K5655" s="66">
        <v>15</v>
      </c>
      <c r="L5655" t="str">
        <f t="shared" si="598"/>
        <v>Profundo</v>
      </c>
      <c r="M5655" t="s">
        <v>1194</v>
      </c>
      <c r="N5655" t="str">
        <f>VLOOKUP(M5655,[2]spp!A:B,2,FALSE)</f>
        <v>Stegastes arcifrons</v>
      </c>
      <c r="O5655">
        <f t="shared" si="597"/>
        <v>50</v>
      </c>
      <c r="P5655">
        <v>30</v>
      </c>
      <c r="Q5655">
        <v>20</v>
      </c>
      <c r="AJ5655">
        <f>VLOOKUP(M5655,spp!A:C,3,FALSE)</f>
        <v>3.49E-2</v>
      </c>
      <c r="AK5655">
        <f>VLOOKUP(M5655,spp!A:D,4,FALSE)</f>
        <v>2</v>
      </c>
      <c r="AL5655">
        <f t="shared" si="599"/>
        <v>45.806250000000006</v>
      </c>
      <c r="AM5655">
        <f t="shared" si="600"/>
        <v>1.1451562500000001</v>
      </c>
      <c r="AN5655">
        <f t="shared" si="601"/>
        <v>11.451562500000001</v>
      </c>
      <c r="AO5655">
        <f t="shared" si="602"/>
        <v>1.1451562500000002E-2</v>
      </c>
      <c r="AP5655">
        <f t="shared" si="603"/>
        <v>1</v>
      </c>
      <c r="AQ5655">
        <f>VLOOKUP(M5655,spp!A:H,8,FALSE)</f>
        <v>2.97</v>
      </c>
      <c r="AR5655" t="str">
        <f>VLOOKUP(M5655,spp!A:K,10,FALSE)</f>
        <v>Herbívoro</v>
      </c>
      <c r="AS5655" t="str">
        <f>VLOOKUP(M5655,spp!A:L,12,FALSE)</f>
        <v>LC</v>
      </c>
    </row>
    <row r="5656" spans="1:45" x14ac:dyDescent="0.3">
      <c r="A5656">
        <v>50</v>
      </c>
      <c r="B5656" s="2" t="s">
        <v>1176</v>
      </c>
      <c r="C5656" s="2" t="s">
        <v>1177</v>
      </c>
      <c r="D5656" s="2" t="s">
        <v>1187</v>
      </c>
      <c r="E5656" s="2" t="s">
        <v>1440</v>
      </c>
      <c r="F5656">
        <v>4</v>
      </c>
      <c r="G5656" s="1">
        <v>41696</v>
      </c>
      <c r="H5656" s="61">
        <v>2014</v>
      </c>
      <c r="I5656" s="5" t="s">
        <v>1433</v>
      </c>
      <c r="J5656" s="1">
        <v>41765</v>
      </c>
      <c r="K5656" s="66">
        <v>15</v>
      </c>
      <c r="L5656" t="str">
        <f t="shared" si="598"/>
        <v>Profundo</v>
      </c>
      <c r="M5656" t="s">
        <v>1068</v>
      </c>
      <c r="N5656" t="str">
        <f>VLOOKUP(M5656,[2]spp!A:B,2,FALSE)</f>
        <v>Myripristis berndti</v>
      </c>
      <c r="O5656">
        <f t="shared" si="597"/>
        <v>20</v>
      </c>
      <c r="S5656">
        <v>20</v>
      </c>
      <c r="AJ5656">
        <f>VLOOKUP(M5656,spp!A:C,3,FALSE)</f>
        <v>2.4E-2</v>
      </c>
      <c r="AK5656">
        <f>VLOOKUP(M5656,spp!A:D,4,FALSE)</f>
        <v>3.02</v>
      </c>
      <c r="AL5656">
        <f t="shared" si="599"/>
        <v>2724.0567089786173</v>
      </c>
      <c r="AM5656">
        <f t="shared" si="600"/>
        <v>68.101417724465435</v>
      </c>
      <c r="AN5656">
        <f t="shared" si="601"/>
        <v>681.01417724465432</v>
      </c>
      <c r="AO5656">
        <f t="shared" si="602"/>
        <v>0.6810141772446543</v>
      </c>
      <c r="AP5656">
        <f t="shared" si="603"/>
        <v>0.4</v>
      </c>
      <c r="AQ5656">
        <f>VLOOKUP(M5656,spp!A:H,8,FALSE)</f>
        <v>3.7</v>
      </c>
      <c r="AR5656" t="str">
        <f>VLOOKUP(M5656,spp!A:K,10,FALSE)</f>
        <v>Planctívoro</v>
      </c>
      <c r="AS5656" t="str">
        <f>VLOOKUP(M5656,spp!A:L,12,FALSE)</f>
        <v>NE</v>
      </c>
    </row>
    <row r="5657" spans="1:45" x14ac:dyDescent="0.3">
      <c r="A5657">
        <v>50</v>
      </c>
      <c r="B5657" s="2" t="s">
        <v>1176</v>
      </c>
      <c r="C5657" s="2" t="s">
        <v>1177</v>
      </c>
      <c r="D5657" s="2" t="s">
        <v>1187</v>
      </c>
      <c r="E5657" s="2" t="s">
        <v>1440</v>
      </c>
      <c r="F5657">
        <v>4</v>
      </c>
      <c r="G5657" s="1">
        <v>41696</v>
      </c>
      <c r="H5657" s="61">
        <v>2014</v>
      </c>
      <c r="I5657" s="5" t="s">
        <v>1433</v>
      </c>
      <c r="J5657" s="1">
        <v>41765</v>
      </c>
      <c r="K5657" s="66">
        <v>15</v>
      </c>
      <c r="L5657" t="str">
        <f t="shared" si="598"/>
        <v>Profundo</v>
      </c>
      <c r="M5657" t="s">
        <v>1141</v>
      </c>
      <c r="N5657" t="str">
        <f>VLOOKUP(M5657,[2]spp!A:B,2,FALSE)</f>
        <v>Halichoeres discolor</v>
      </c>
      <c r="O5657">
        <f t="shared" si="597"/>
        <v>15</v>
      </c>
      <c r="P5657">
        <v>15</v>
      </c>
      <c r="AJ5657">
        <f>VLOOKUP(M5657,spp!A:C,3,FALSE)</f>
        <v>0.01</v>
      </c>
      <c r="AK5657">
        <f>VLOOKUP(M5657,spp!A:D,4,FALSE)</f>
        <v>3.04</v>
      </c>
      <c r="AL5657">
        <f t="shared" si="599"/>
        <v>2.4312458951464415</v>
      </c>
      <c r="AM5657">
        <f t="shared" si="600"/>
        <v>6.0781147378661041E-2</v>
      </c>
      <c r="AN5657">
        <f t="shared" si="601"/>
        <v>0.60781147378661038</v>
      </c>
      <c r="AO5657">
        <f t="shared" si="602"/>
        <v>6.0781147378661041E-4</v>
      </c>
      <c r="AP5657">
        <f t="shared" si="603"/>
        <v>0.3</v>
      </c>
      <c r="AQ5657">
        <f>VLOOKUP(M5657,spp!A:H,8,FALSE)</f>
        <v>3.4</v>
      </c>
      <c r="AR5657" t="str">
        <f>VLOOKUP(M5657,spp!A:K,10,FALSE)</f>
        <v>Depredador</v>
      </c>
      <c r="AS5657" t="str">
        <f>VLOOKUP(M5657,spp!A:L,12,FALSE)</f>
        <v>VU</v>
      </c>
    </row>
    <row r="5658" spans="1:45" x14ac:dyDescent="0.3">
      <c r="A5658">
        <v>50</v>
      </c>
      <c r="B5658" s="2" t="s">
        <v>1176</v>
      </c>
      <c r="C5658" s="2" t="s">
        <v>1177</v>
      </c>
      <c r="D5658" s="2" t="s">
        <v>1187</v>
      </c>
      <c r="E5658" s="2" t="s">
        <v>1440</v>
      </c>
      <c r="F5658">
        <v>4</v>
      </c>
      <c r="G5658" s="1">
        <v>41696</v>
      </c>
      <c r="H5658" s="61">
        <v>2014</v>
      </c>
      <c r="I5658" s="5" t="s">
        <v>1433</v>
      </c>
      <c r="J5658" s="1">
        <v>41765</v>
      </c>
      <c r="K5658" s="66">
        <v>15</v>
      </c>
      <c r="L5658" t="str">
        <f t="shared" si="598"/>
        <v>Profundo</v>
      </c>
      <c r="M5658" t="s">
        <v>1046</v>
      </c>
      <c r="N5658" t="str">
        <f>VLOOKUP(M5658,[2]spp!A:B,2,FALSE)</f>
        <v>Arothron meleagris</v>
      </c>
      <c r="O5658">
        <f t="shared" si="597"/>
        <v>5</v>
      </c>
      <c r="S5658">
        <v>5</v>
      </c>
      <c r="AJ5658">
        <f>VLOOKUP(M5658,spp!A:C,3,FALSE)</f>
        <v>3</v>
      </c>
      <c r="AK5658">
        <f>VLOOKUP(M5658,spp!A:D,4,FALSE)</f>
        <v>2</v>
      </c>
      <c r="AL5658">
        <f t="shared" si="599"/>
        <v>4593.75</v>
      </c>
      <c r="AM5658">
        <f t="shared" si="600"/>
        <v>114.84375</v>
      </c>
      <c r="AN5658">
        <f t="shared" si="601"/>
        <v>1148.4375</v>
      </c>
      <c r="AO5658">
        <f t="shared" si="602"/>
        <v>1.1484375</v>
      </c>
      <c r="AP5658">
        <f t="shared" si="603"/>
        <v>0.1</v>
      </c>
      <c r="AQ5658">
        <f>VLOOKUP(M5658,spp!A:H,8,FALSE)</f>
        <v>3.4</v>
      </c>
      <c r="AR5658" t="str">
        <f>VLOOKUP(M5658,spp!A:K,10,FALSE)</f>
        <v>Depredador</v>
      </c>
      <c r="AS5658" t="str">
        <f>VLOOKUP(M5658,spp!A:L,12,FALSE)</f>
        <v>NE</v>
      </c>
    </row>
    <row r="5659" spans="1:45" x14ac:dyDescent="0.3">
      <c r="A5659">
        <v>50</v>
      </c>
      <c r="B5659" s="2" t="s">
        <v>1176</v>
      </c>
      <c r="C5659" s="2" t="s">
        <v>1177</v>
      </c>
      <c r="D5659" s="2" t="s">
        <v>1187</v>
      </c>
      <c r="E5659" s="2" t="s">
        <v>1440</v>
      </c>
      <c r="F5659">
        <v>4</v>
      </c>
      <c r="G5659" s="1">
        <v>41696</v>
      </c>
      <c r="H5659" s="61">
        <v>2014</v>
      </c>
      <c r="I5659" s="5" t="s">
        <v>1433</v>
      </c>
      <c r="J5659" s="1">
        <v>41765</v>
      </c>
      <c r="K5659" s="66">
        <v>15</v>
      </c>
      <c r="L5659" t="str">
        <f t="shared" si="598"/>
        <v>Profundo</v>
      </c>
      <c r="M5659" t="s">
        <v>1078</v>
      </c>
      <c r="N5659" t="str">
        <f>VLOOKUP(M5659,[2]spp!A:B,2,FALSE)</f>
        <v>Lutjanus viridis</v>
      </c>
      <c r="O5659">
        <f t="shared" ref="O5659:O5722" si="604">+SUM(P5659:AF5659)</f>
        <v>20</v>
      </c>
      <c r="T5659">
        <v>20</v>
      </c>
      <c r="AJ5659">
        <f>VLOOKUP(M5659,spp!A:C,3,FALSE)</f>
        <v>1.67E-2</v>
      </c>
      <c r="AK5659">
        <f>VLOOKUP(M5659,spp!A:D,4,FALSE)</f>
        <v>2</v>
      </c>
      <c r="AL5659">
        <f t="shared" si="599"/>
        <v>208.75</v>
      </c>
      <c r="AM5659">
        <f t="shared" si="600"/>
        <v>5.21875</v>
      </c>
      <c r="AN5659">
        <f t="shared" si="601"/>
        <v>52.1875</v>
      </c>
      <c r="AO5659">
        <f t="shared" si="602"/>
        <v>5.2187499999999998E-2</v>
      </c>
      <c r="AP5659">
        <f t="shared" si="603"/>
        <v>0.4</v>
      </c>
      <c r="AQ5659">
        <f>VLOOKUP(M5659,spp!A:H,8,FALSE)</f>
        <v>4.2</v>
      </c>
      <c r="AR5659" t="str">
        <f>VLOOKUP(M5659,spp!A:K,10,FALSE)</f>
        <v>Depredador Tope</v>
      </c>
      <c r="AS5659" t="str">
        <f>VLOOKUP(M5659,spp!A:L,12,FALSE)</f>
        <v>LC</v>
      </c>
    </row>
    <row r="5660" spans="1:45" x14ac:dyDescent="0.3">
      <c r="A5660">
        <v>50</v>
      </c>
      <c r="B5660" s="2" t="s">
        <v>1176</v>
      </c>
      <c r="C5660" s="2" t="s">
        <v>1177</v>
      </c>
      <c r="D5660" s="2" t="s">
        <v>1187</v>
      </c>
      <c r="E5660" s="2" t="s">
        <v>1440</v>
      </c>
      <c r="F5660">
        <v>4</v>
      </c>
      <c r="G5660" s="1">
        <v>41696</v>
      </c>
      <c r="H5660" s="61">
        <v>2014</v>
      </c>
      <c r="I5660" s="5" t="s">
        <v>1433</v>
      </c>
      <c r="J5660" s="1">
        <v>41765</v>
      </c>
      <c r="K5660" s="66">
        <v>15</v>
      </c>
      <c r="L5660" t="str">
        <f t="shared" si="598"/>
        <v>Profundo</v>
      </c>
      <c r="M5660" t="s">
        <v>1042</v>
      </c>
      <c r="N5660" t="str">
        <f>VLOOKUP(M5660,[2]spp!A:B,2,FALSE)</f>
        <v>Bodianus diplotaenia</v>
      </c>
      <c r="O5660">
        <f t="shared" si="604"/>
        <v>33</v>
      </c>
      <c r="P5660">
        <v>30</v>
      </c>
      <c r="S5660">
        <v>2</v>
      </c>
      <c r="U5660">
        <v>1</v>
      </c>
      <c r="AJ5660">
        <f>VLOOKUP(M5660,spp!A:C,3,FALSE)</f>
        <v>2.01E-2</v>
      </c>
      <c r="AK5660">
        <f>VLOOKUP(M5660,spp!A:D,4,FALSE)</f>
        <v>2</v>
      </c>
      <c r="AL5660">
        <f t="shared" si="599"/>
        <v>40.702500000000001</v>
      </c>
      <c r="AM5660">
        <f t="shared" si="600"/>
        <v>1.0175624999999999</v>
      </c>
      <c r="AN5660">
        <f t="shared" si="601"/>
        <v>10.175625</v>
      </c>
      <c r="AO5660">
        <f t="shared" si="602"/>
        <v>1.0175625000000001E-2</v>
      </c>
      <c r="AP5660">
        <f t="shared" si="603"/>
        <v>0.66</v>
      </c>
      <c r="AQ5660">
        <f>VLOOKUP(M5660,spp!A:H,8,FALSE)</f>
        <v>3.4</v>
      </c>
      <c r="AR5660" t="str">
        <f>VLOOKUP(M5660,spp!A:K,10,FALSE)</f>
        <v>Depredador</v>
      </c>
      <c r="AS5660" t="str">
        <f>VLOOKUP(M5660,spp!A:L,12,FALSE)</f>
        <v>LC</v>
      </c>
    </row>
    <row r="5661" spans="1:45" x14ac:dyDescent="0.3">
      <c r="A5661">
        <v>50</v>
      </c>
      <c r="B5661" s="2" t="s">
        <v>1176</v>
      </c>
      <c r="C5661" s="2" t="s">
        <v>1177</v>
      </c>
      <c r="D5661" s="2" t="s">
        <v>1187</v>
      </c>
      <c r="E5661" s="2" t="s">
        <v>1440</v>
      </c>
      <c r="F5661">
        <v>4</v>
      </c>
      <c r="G5661" s="1">
        <v>41696</v>
      </c>
      <c r="H5661" s="61">
        <v>2014</v>
      </c>
      <c r="I5661" s="5" t="s">
        <v>1433</v>
      </c>
      <c r="J5661" s="1">
        <v>41765</v>
      </c>
      <c r="K5661" s="66">
        <v>15</v>
      </c>
      <c r="L5661" t="str">
        <f t="shared" si="598"/>
        <v>Profundo</v>
      </c>
      <c r="M5661" t="s">
        <v>1034</v>
      </c>
      <c r="N5661" t="str">
        <f>VLOOKUP(M5661,[2]spp!A:B,2,FALSE)</f>
        <v>Acanthurus nigricans</v>
      </c>
      <c r="O5661">
        <f t="shared" si="604"/>
        <v>12</v>
      </c>
      <c r="Q5661">
        <v>7</v>
      </c>
      <c r="S5661">
        <v>5</v>
      </c>
      <c r="AJ5661">
        <f>VLOOKUP(M5661,spp!A:C,3,FALSE)</f>
        <v>6</v>
      </c>
      <c r="AK5661">
        <f>VLOOKUP(M5661,spp!A:D,4,FALSE)</f>
        <v>2.669</v>
      </c>
      <c r="AL5661">
        <f t="shared" si="599"/>
        <v>71437.99078036203</v>
      </c>
      <c r="AM5661">
        <f t="shared" si="600"/>
        <v>1785.9497695090508</v>
      </c>
      <c r="AN5661">
        <f t="shared" si="601"/>
        <v>17859.497695090507</v>
      </c>
      <c r="AO5661">
        <f t="shared" si="602"/>
        <v>17.859497695090507</v>
      </c>
      <c r="AP5661">
        <f t="shared" si="603"/>
        <v>0.24</v>
      </c>
      <c r="AQ5661">
        <f>VLOOKUP(M5661,spp!A:H,8,FALSE)</f>
        <v>2</v>
      </c>
      <c r="AR5661" t="str">
        <f>VLOOKUP(M5661,spp!A:K,10,FALSE)</f>
        <v>Herbívoro</v>
      </c>
      <c r="AS5661" t="str">
        <f>VLOOKUP(M5661,spp!A:L,12,FALSE)</f>
        <v>LC</v>
      </c>
    </row>
    <row r="5662" spans="1:45" x14ac:dyDescent="0.3">
      <c r="A5662">
        <v>50</v>
      </c>
      <c r="B5662" s="2" t="s">
        <v>1176</v>
      </c>
      <c r="C5662" s="2" t="s">
        <v>1177</v>
      </c>
      <c r="D5662" s="2" t="s">
        <v>1187</v>
      </c>
      <c r="E5662" s="2" t="s">
        <v>1440</v>
      </c>
      <c r="F5662">
        <v>4</v>
      </c>
      <c r="G5662" s="1">
        <v>41696</v>
      </c>
      <c r="H5662" s="61">
        <v>2014</v>
      </c>
      <c r="I5662" s="5" t="s">
        <v>1433</v>
      </c>
      <c r="J5662" s="1">
        <v>41765</v>
      </c>
      <c r="K5662" s="66">
        <v>15</v>
      </c>
      <c r="L5662" t="str">
        <f t="shared" si="598"/>
        <v>Profundo</v>
      </c>
      <c r="M5662" t="s">
        <v>1047</v>
      </c>
      <c r="N5662" t="str">
        <f>VLOOKUP(M5662,[2]spp!A:B,2,FALSE)</f>
        <v>Scarus rubroviolaceus</v>
      </c>
      <c r="O5662">
        <f t="shared" si="604"/>
        <v>7</v>
      </c>
      <c r="T5662">
        <v>5</v>
      </c>
      <c r="V5662">
        <v>2</v>
      </c>
      <c r="AJ5662">
        <f>VLOOKUP(M5662,spp!A:C,3,FALSE)</f>
        <v>1</v>
      </c>
      <c r="AK5662">
        <f>VLOOKUP(M5662,spp!A:D,4,FALSE)</f>
        <v>3.109</v>
      </c>
      <c r="AL5662">
        <f t="shared" si="599"/>
        <v>386933.45857348951</v>
      </c>
      <c r="AM5662">
        <f t="shared" si="600"/>
        <v>9673.336464337237</v>
      </c>
      <c r="AN5662">
        <f t="shared" si="601"/>
        <v>96733.364643372362</v>
      </c>
      <c r="AO5662">
        <f t="shared" si="602"/>
        <v>96.733364643372369</v>
      </c>
      <c r="AP5662">
        <f t="shared" si="603"/>
        <v>0.14000000000000001</v>
      </c>
      <c r="AQ5662">
        <f>VLOOKUP(M5662,spp!A:H,8,FALSE)</f>
        <v>2</v>
      </c>
      <c r="AR5662" t="str">
        <f>VLOOKUP(M5662,spp!A:K,10,FALSE)</f>
        <v>Herbívoro</v>
      </c>
      <c r="AS5662" t="str">
        <f>VLOOKUP(M5662,spp!A:L,12,FALSE)</f>
        <v>LC</v>
      </c>
    </row>
    <row r="5663" spans="1:45" x14ac:dyDescent="0.3">
      <c r="A5663">
        <v>50</v>
      </c>
      <c r="B5663" s="2" t="s">
        <v>1176</v>
      </c>
      <c r="C5663" s="2" t="s">
        <v>1177</v>
      </c>
      <c r="D5663" s="2" t="s">
        <v>1187</v>
      </c>
      <c r="E5663" s="2" t="s">
        <v>1440</v>
      </c>
      <c r="F5663">
        <v>4</v>
      </c>
      <c r="G5663" s="1">
        <v>41696</v>
      </c>
      <c r="H5663" s="61">
        <v>2014</v>
      </c>
      <c r="I5663" s="5" t="s">
        <v>1433</v>
      </c>
      <c r="J5663" s="1">
        <v>41765</v>
      </c>
      <c r="K5663" s="66">
        <v>15</v>
      </c>
      <c r="L5663" t="str">
        <f t="shared" si="598"/>
        <v>Profundo</v>
      </c>
      <c r="M5663" t="s">
        <v>1033</v>
      </c>
      <c r="N5663" t="str">
        <f>VLOOKUP(M5663,[2]spp!A:B,2,FALSE)</f>
        <v>Cephalopholis panamensis</v>
      </c>
      <c r="O5663">
        <f t="shared" si="604"/>
        <v>2</v>
      </c>
      <c r="T5663">
        <v>2</v>
      </c>
      <c r="AJ5663">
        <f>VLOOKUP(M5663,spp!A:C,3,FALSE)</f>
        <v>2</v>
      </c>
      <c r="AK5663">
        <f>VLOOKUP(M5663,spp!A:D,4,FALSE)</f>
        <v>3</v>
      </c>
      <c r="AL5663">
        <f t="shared" si="599"/>
        <v>62500</v>
      </c>
      <c r="AM5663">
        <f t="shared" si="600"/>
        <v>1562.5</v>
      </c>
      <c r="AN5663">
        <f t="shared" si="601"/>
        <v>15625</v>
      </c>
      <c r="AO5663">
        <f t="shared" si="602"/>
        <v>15.625</v>
      </c>
      <c r="AP5663">
        <f t="shared" si="603"/>
        <v>0.04</v>
      </c>
      <c r="AQ5663">
        <f>VLOOKUP(M5663,spp!A:H,8,FALSE)</f>
        <v>4</v>
      </c>
      <c r="AR5663" t="str">
        <f>VLOOKUP(M5663,spp!A:K,10,FALSE)</f>
        <v>Depredador Tope</v>
      </c>
      <c r="AS5663" t="str">
        <f>VLOOKUP(M5663,spp!A:L,12,FALSE)</f>
        <v>LC</v>
      </c>
    </row>
    <row r="5664" spans="1:45" x14ac:dyDescent="0.3">
      <c r="A5664">
        <v>50</v>
      </c>
      <c r="B5664" s="2" t="s">
        <v>1176</v>
      </c>
      <c r="C5664" s="2" t="s">
        <v>1177</v>
      </c>
      <c r="D5664" s="2" t="s">
        <v>1187</v>
      </c>
      <c r="E5664" s="2" t="s">
        <v>1440</v>
      </c>
      <c r="F5664">
        <v>4</v>
      </c>
      <c r="G5664" s="1">
        <v>41696</v>
      </c>
      <c r="H5664" s="61">
        <v>2014</v>
      </c>
      <c r="I5664" s="5" t="s">
        <v>1433</v>
      </c>
      <c r="J5664" s="1">
        <v>41765</v>
      </c>
      <c r="K5664" s="66">
        <v>15</v>
      </c>
      <c r="L5664" t="str">
        <f t="shared" si="598"/>
        <v>Profundo</v>
      </c>
      <c r="M5664" t="s">
        <v>1080</v>
      </c>
      <c r="N5664" t="str">
        <f>VLOOKUP(M5664,[2]spp!A:B,2,FALSE)</f>
        <v>Aulostomus chinensis</v>
      </c>
      <c r="O5664">
        <f t="shared" si="604"/>
        <v>3</v>
      </c>
      <c r="V5664">
        <v>3</v>
      </c>
      <c r="AJ5664">
        <f>VLOOKUP(M5664,spp!A:C,3,FALSE)</f>
        <v>2</v>
      </c>
      <c r="AK5664">
        <f>VLOOKUP(M5664,spp!A:D,4,FALSE)</f>
        <v>3</v>
      </c>
      <c r="AL5664">
        <f t="shared" si="599"/>
        <v>546750</v>
      </c>
      <c r="AM5664">
        <f t="shared" si="600"/>
        <v>13668.75</v>
      </c>
      <c r="AN5664">
        <f t="shared" si="601"/>
        <v>136687.5</v>
      </c>
      <c r="AO5664">
        <f t="shared" si="602"/>
        <v>136.6875</v>
      </c>
      <c r="AP5664">
        <f t="shared" si="603"/>
        <v>0.06</v>
      </c>
      <c r="AQ5664">
        <f>VLOOKUP(M5664,spp!A:H,8,FALSE)</f>
        <v>3.9</v>
      </c>
      <c r="AR5664" t="str">
        <f>VLOOKUP(M5664,spp!A:K,10,FALSE)</f>
        <v>Depredador</v>
      </c>
      <c r="AS5664" t="str">
        <f>VLOOKUP(M5664,spp!A:L,12,FALSE)</f>
        <v>NE</v>
      </c>
    </row>
    <row r="5665" spans="1:45" x14ac:dyDescent="0.3">
      <c r="A5665">
        <v>50</v>
      </c>
      <c r="B5665" s="2" t="s">
        <v>1176</v>
      </c>
      <c r="C5665" s="2" t="s">
        <v>1177</v>
      </c>
      <c r="D5665" s="2" t="s">
        <v>1187</v>
      </c>
      <c r="E5665" s="2" t="s">
        <v>1440</v>
      </c>
      <c r="F5665">
        <v>4</v>
      </c>
      <c r="G5665" s="1">
        <v>41696</v>
      </c>
      <c r="H5665" s="61">
        <v>2014</v>
      </c>
      <c r="I5665" s="5" t="s">
        <v>1433</v>
      </c>
      <c r="J5665" s="1">
        <v>41765</v>
      </c>
      <c r="K5665" s="66">
        <v>15</v>
      </c>
      <c r="L5665" t="str">
        <f t="shared" si="598"/>
        <v>Profundo</v>
      </c>
      <c r="M5665" t="s">
        <v>1021</v>
      </c>
      <c r="N5665" t="str">
        <f>VLOOKUP(M5665,[2]spp!A:B,2,FALSE)</f>
        <v>Johnrandallia nigrirostris</v>
      </c>
      <c r="O5665">
        <f t="shared" si="604"/>
        <v>2</v>
      </c>
      <c r="Q5665">
        <v>2</v>
      </c>
      <c r="AJ5665">
        <f>VLOOKUP(M5665,spp!A:C,3,FALSE)</f>
        <v>2</v>
      </c>
      <c r="AK5665">
        <f>VLOOKUP(M5665,spp!A:D,4,FALSE)</f>
        <v>3</v>
      </c>
      <c r="AL5665">
        <f t="shared" si="599"/>
        <v>1687.5</v>
      </c>
      <c r="AM5665">
        <f t="shared" si="600"/>
        <v>42.1875</v>
      </c>
      <c r="AN5665">
        <f t="shared" si="601"/>
        <v>421.875</v>
      </c>
      <c r="AO5665">
        <f t="shared" si="602"/>
        <v>0.421875</v>
      </c>
      <c r="AP5665">
        <f t="shared" si="603"/>
        <v>0.04</v>
      </c>
      <c r="AQ5665">
        <f>VLOOKUP(M5665,spp!A:H,8,FALSE)</f>
        <v>3</v>
      </c>
      <c r="AR5665" t="str">
        <f>VLOOKUP(M5665,spp!A:K,10,FALSE)</f>
        <v>Depredador</v>
      </c>
      <c r="AS5665" t="str">
        <f>VLOOKUP(M5665,spp!A:L,12,FALSE)</f>
        <v>LC</v>
      </c>
    </row>
    <row r="5666" spans="1:45" x14ac:dyDescent="0.3">
      <c r="A5666">
        <v>50</v>
      </c>
      <c r="B5666" s="2" t="s">
        <v>1176</v>
      </c>
      <c r="C5666" s="2" t="s">
        <v>1177</v>
      </c>
      <c r="D5666" s="2" t="s">
        <v>1187</v>
      </c>
      <c r="E5666" s="2" t="s">
        <v>1440</v>
      </c>
      <c r="F5666">
        <v>4</v>
      </c>
      <c r="G5666" s="1">
        <v>41696</v>
      </c>
      <c r="H5666" s="61">
        <v>2014</v>
      </c>
      <c r="I5666" s="5" t="s">
        <v>1433</v>
      </c>
      <c r="J5666" s="1">
        <v>41765</v>
      </c>
      <c r="K5666" s="66">
        <v>15</v>
      </c>
      <c r="L5666" t="str">
        <f t="shared" si="598"/>
        <v>Profundo</v>
      </c>
      <c r="M5666" t="s">
        <v>1195</v>
      </c>
      <c r="N5666" t="str">
        <f>VLOOKUP(M5666,[2]spp!A:B,2,FALSE)</f>
        <v>Melichthys niger</v>
      </c>
      <c r="O5666">
        <f t="shared" si="604"/>
        <v>10</v>
      </c>
      <c r="T5666">
        <v>10</v>
      </c>
      <c r="AJ5666">
        <f>VLOOKUP(M5666,spp!A:C,3,FALSE)</f>
        <v>5</v>
      </c>
      <c r="AK5666">
        <f>VLOOKUP(M5666,spp!A:D,4,FALSE)</f>
        <v>3</v>
      </c>
      <c r="AL5666">
        <f t="shared" si="599"/>
        <v>781250</v>
      </c>
      <c r="AM5666">
        <f t="shared" si="600"/>
        <v>19531.25</v>
      </c>
      <c r="AN5666">
        <f t="shared" si="601"/>
        <v>195312.5</v>
      </c>
      <c r="AO5666">
        <f t="shared" si="602"/>
        <v>195.3125</v>
      </c>
      <c r="AP5666">
        <f t="shared" si="603"/>
        <v>0.2</v>
      </c>
      <c r="AQ5666">
        <f>VLOOKUP(M5666,spp!A:H,8,FALSE)</f>
        <v>2.4</v>
      </c>
      <c r="AR5666" t="str">
        <f>VLOOKUP(M5666,spp!A:K,10,FALSE)</f>
        <v>Herbívoro</v>
      </c>
      <c r="AS5666" t="str">
        <f>VLOOKUP(M5666,spp!A:L,12,FALSE)</f>
        <v>NE</v>
      </c>
    </row>
    <row r="5667" spans="1:45" x14ac:dyDescent="0.3">
      <c r="A5667">
        <v>50</v>
      </c>
      <c r="B5667" s="2" t="s">
        <v>1176</v>
      </c>
      <c r="C5667" s="2" t="s">
        <v>1177</v>
      </c>
      <c r="D5667" s="2" t="s">
        <v>1187</v>
      </c>
      <c r="E5667" s="2" t="s">
        <v>1440</v>
      </c>
      <c r="F5667">
        <v>4</v>
      </c>
      <c r="G5667" s="1">
        <v>41696</v>
      </c>
      <c r="H5667" s="61">
        <v>2014</v>
      </c>
      <c r="I5667" s="5" t="s">
        <v>1433</v>
      </c>
      <c r="J5667" s="1">
        <v>41765</v>
      </c>
      <c r="K5667" s="66">
        <v>15</v>
      </c>
      <c r="L5667" t="str">
        <f t="shared" si="598"/>
        <v>Profundo</v>
      </c>
      <c r="M5667" t="s">
        <v>1040</v>
      </c>
      <c r="N5667" t="str">
        <f>VLOOKUP(M5667,[2]spp!A:B,2,FALSE)</f>
        <v>Sufflamen verres</v>
      </c>
      <c r="O5667">
        <f t="shared" si="604"/>
        <v>8</v>
      </c>
      <c r="R5667">
        <v>3</v>
      </c>
      <c r="T5667">
        <v>5</v>
      </c>
      <c r="AJ5667">
        <f>VLOOKUP(M5667,spp!A:C,3,FALSE)</f>
        <v>2</v>
      </c>
      <c r="AK5667">
        <f>VLOOKUP(M5667,spp!A:D,4,FALSE)</f>
        <v>3</v>
      </c>
      <c r="AL5667">
        <f t="shared" si="599"/>
        <v>167968.75</v>
      </c>
      <c r="AM5667">
        <f t="shared" si="600"/>
        <v>4199.21875</v>
      </c>
      <c r="AN5667">
        <f t="shared" si="601"/>
        <v>41992.1875</v>
      </c>
      <c r="AO5667">
        <f t="shared" si="602"/>
        <v>41.9921875</v>
      </c>
      <c r="AP5667">
        <f t="shared" si="603"/>
        <v>0.16</v>
      </c>
      <c r="AQ5667">
        <f>VLOOKUP(M5667,spp!A:H,8,FALSE)</f>
        <v>3.3</v>
      </c>
      <c r="AR5667" t="str">
        <f>VLOOKUP(M5667,spp!A:K,10,FALSE)</f>
        <v>Depredador</v>
      </c>
      <c r="AS5667" t="str">
        <f>VLOOKUP(M5667,spp!A:L,12,FALSE)</f>
        <v>LC</v>
      </c>
    </row>
    <row r="5668" spans="1:45" x14ac:dyDescent="0.3">
      <c r="A5668">
        <v>50</v>
      </c>
      <c r="B5668" s="2" t="s">
        <v>1176</v>
      </c>
      <c r="C5668" s="2" t="s">
        <v>1177</v>
      </c>
      <c r="D5668" s="2" t="s">
        <v>1187</v>
      </c>
      <c r="E5668" s="2" t="s">
        <v>1440</v>
      </c>
      <c r="F5668">
        <v>4</v>
      </c>
      <c r="G5668" s="1">
        <v>41696</v>
      </c>
      <c r="H5668" s="61">
        <v>2014</v>
      </c>
      <c r="I5668" s="5" t="s">
        <v>1433</v>
      </c>
      <c r="J5668" s="1">
        <v>41765</v>
      </c>
      <c r="K5668" s="66">
        <v>15</v>
      </c>
      <c r="L5668" t="str">
        <f t="shared" si="598"/>
        <v>Profundo</v>
      </c>
      <c r="M5668" t="s">
        <v>1081</v>
      </c>
      <c r="N5668" s="2" t="str">
        <f>VLOOKUP(M5668,[2]spp!A:B,2,FALSE)</f>
        <v>Triaenodon obesus</v>
      </c>
      <c r="O5668">
        <f t="shared" si="604"/>
        <v>5</v>
      </c>
      <c r="AA5668" s="64">
        <v>5</v>
      </c>
      <c r="AJ5668">
        <f>VLOOKUP(M5668,spp!A:C,3,FALSE)</f>
        <v>1.5E-3</v>
      </c>
      <c r="AK5668">
        <f>VLOOKUP(M5668,spp!A:D,4,FALSE)</f>
        <v>3</v>
      </c>
      <c r="AL5668">
        <f t="shared" si="599"/>
        <v>6430.3125</v>
      </c>
      <c r="AM5668">
        <f t="shared" si="600"/>
        <v>160.7578125</v>
      </c>
      <c r="AN5668">
        <f t="shared" si="601"/>
        <v>1607.578125</v>
      </c>
      <c r="AO5668">
        <f t="shared" si="602"/>
        <v>1.6075781250000001</v>
      </c>
      <c r="AP5668">
        <f t="shared" si="603"/>
        <v>0.1</v>
      </c>
      <c r="AQ5668">
        <f>VLOOKUP(M5668,spp!A:H,8,FALSE)</f>
        <v>4.2</v>
      </c>
      <c r="AR5668" t="str">
        <f>VLOOKUP(M5668,spp!A:K,10,FALSE)</f>
        <v>Depredador Tope</v>
      </c>
      <c r="AS5668" t="str">
        <f>VLOOKUP(M5668,spp!A:L,12,FALSE)</f>
        <v>NT</v>
      </c>
    </row>
    <row r="5669" spans="1:45" x14ac:dyDescent="0.3">
      <c r="A5669">
        <v>50</v>
      </c>
      <c r="B5669" s="2" t="s">
        <v>1176</v>
      </c>
      <c r="C5669" s="2" t="s">
        <v>1177</v>
      </c>
      <c r="D5669" s="2" t="s">
        <v>1187</v>
      </c>
      <c r="E5669" s="2" t="s">
        <v>1440</v>
      </c>
      <c r="F5669">
        <v>4</v>
      </c>
      <c r="G5669" s="1">
        <v>41696</v>
      </c>
      <c r="H5669" s="61">
        <v>2014</v>
      </c>
      <c r="I5669" s="5" t="s">
        <v>1433</v>
      </c>
      <c r="J5669" s="1">
        <v>41765</v>
      </c>
      <c r="K5669" s="66">
        <v>15</v>
      </c>
      <c r="L5669" t="str">
        <f t="shared" ref="L5669:L5732" si="605">IF(K5669&gt;6,"Profundo","Somero")</f>
        <v>Profundo</v>
      </c>
      <c r="M5669" t="s">
        <v>1037</v>
      </c>
      <c r="N5669" t="str">
        <f>VLOOKUP(M5669,[2]spp!A:B,2,FALSE)</f>
        <v>Prionurus laticlavius</v>
      </c>
      <c r="O5669">
        <f t="shared" si="604"/>
        <v>5</v>
      </c>
      <c r="T5669">
        <v>5</v>
      </c>
      <c r="AJ5669" t="str">
        <f>VLOOKUP(M5669,spp!A:C,3,FALSE)</f>
        <v>0.19800000000000001</v>
      </c>
      <c r="AK5669">
        <f>VLOOKUP(M5669,spp!A:D,4,FALSE)</f>
        <v>2.504</v>
      </c>
      <c r="AL5669">
        <f t="shared" si="599"/>
        <v>3133.8411312262128</v>
      </c>
      <c r="AM5669">
        <f t="shared" si="600"/>
        <v>78.346028280655318</v>
      </c>
      <c r="AN5669">
        <f t="shared" si="601"/>
        <v>783.46028280655321</v>
      </c>
      <c r="AO5669">
        <f t="shared" si="602"/>
        <v>0.78346028280655322</v>
      </c>
      <c r="AP5669">
        <f t="shared" si="603"/>
        <v>0.1</v>
      </c>
      <c r="AQ5669">
        <f>VLOOKUP(M5669,spp!A:H,8,FALSE)</f>
        <v>2.7</v>
      </c>
      <c r="AR5669" t="str">
        <f>VLOOKUP(M5669,spp!A:K,10,FALSE)</f>
        <v>Herbívoro</v>
      </c>
      <c r="AS5669" t="str">
        <f>VLOOKUP(M5669,spp!A:L,12,FALSE)</f>
        <v>LC</v>
      </c>
    </row>
    <row r="5670" spans="1:45" x14ac:dyDescent="0.3">
      <c r="A5670">
        <v>50</v>
      </c>
      <c r="B5670" s="2" t="s">
        <v>1176</v>
      </c>
      <c r="C5670" s="2" t="s">
        <v>1177</v>
      </c>
      <c r="D5670" s="2" t="s">
        <v>1187</v>
      </c>
      <c r="E5670" s="2" t="s">
        <v>1440</v>
      </c>
      <c r="F5670">
        <v>4</v>
      </c>
      <c r="G5670" s="1">
        <v>41696</v>
      </c>
      <c r="H5670" s="61">
        <v>2014</v>
      </c>
      <c r="I5670" s="5" t="s">
        <v>1433</v>
      </c>
      <c r="J5670" s="1">
        <v>41765</v>
      </c>
      <c r="K5670" s="66">
        <v>15</v>
      </c>
      <c r="L5670" t="str">
        <f t="shared" si="605"/>
        <v>Profundo</v>
      </c>
      <c r="M5670" t="s">
        <v>1062</v>
      </c>
      <c r="N5670" t="str">
        <f>VLOOKUP(M5670,[2]spp!A:B,2,FALSE)</f>
        <v>Paranthias colonus</v>
      </c>
      <c r="O5670">
        <f t="shared" si="604"/>
        <v>100</v>
      </c>
      <c r="S5670">
        <v>100</v>
      </c>
      <c r="AJ5670">
        <f>VLOOKUP(M5670,spp!A:C,3,FALSE)</f>
        <v>1.485E-2</v>
      </c>
      <c r="AK5670">
        <f>VLOOKUP(M5670,spp!A:D,4,FALSE)</f>
        <v>2</v>
      </c>
      <c r="AL5670">
        <f t="shared" si="599"/>
        <v>454.78125</v>
      </c>
      <c r="AM5670">
        <f t="shared" si="600"/>
        <v>11.36953125</v>
      </c>
      <c r="AN5670">
        <f t="shared" si="601"/>
        <v>113.6953125</v>
      </c>
      <c r="AO5670">
        <f t="shared" si="602"/>
        <v>0.11369531250000001</v>
      </c>
      <c r="AP5670">
        <f t="shared" si="603"/>
        <v>2</v>
      </c>
      <c r="AQ5670">
        <f>VLOOKUP(M5670,spp!A:H,8,FALSE)</f>
        <v>3.8</v>
      </c>
      <c r="AR5670" t="str">
        <f>VLOOKUP(M5670,spp!A:K,10,FALSE)</f>
        <v>Planctívoro</v>
      </c>
      <c r="AS5670" t="str">
        <f>VLOOKUP(M5670,spp!A:L,12,FALSE)</f>
        <v>LC</v>
      </c>
    </row>
    <row r="5671" spans="1:45" x14ac:dyDescent="0.3">
      <c r="A5671">
        <v>50</v>
      </c>
      <c r="B5671" s="2" t="s">
        <v>1176</v>
      </c>
      <c r="C5671" s="2" t="s">
        <v>1177</v>
      </c>
      <c r="D5671" s="2" t="s">
        <v>1187</v>
      </c>
      <c r="E5671" s="2" t="s">
        <v>1440</v>
      </c>
      <c r="F5671">
        <v>4</v>
      </c>
      <c r="G5671" s="1">
        <v>41696</v>
      </c>
      <c r="H5671" s="61">
        <v>2014</v>
      </c>
      <c r="I5671" s="5" t="s">
        <v>1433</v>
      </c>
      <c r="J5671" s="1">
        <v>41765</v>
      </c>
      <c r="K5671" s="66">
        <v>15</v>
      </c>
      <c r="L5671" t="str">
        <f t="shared" si="605"/>
        <v>Profundo</v>
      </c>
      <c r="M5671" t="s">
        <v>1032</v>
      </c>
      <c r="N5671" t="str">
        <f>VLOOKUP(M5671,[2]spp!A:B,2,FALSE)</f>
        <v>Lutjanus argentiventris</v>
      </c>
      <c r="O5671">
        <f t="shared" si="604"/>
        <v>1</v>
      </c>
      <c r="U5671">
        <v>1</v>
      </c>
      <c r="AJ5671">
        <f>VLOOKUP(M5671,spp!A:C,3,FALSE)</f>
        <v>1</v>
      </c>
      <c r="AK5671">
        <f>VLOOKUP(M5671,spp!A:D,4,FALSE)</f>
        <v>3</v>
      </c>
      <c r="AL5671">
        <f t="shared" ref="AL5671:AL5734" si="606">((AJ5671*$P$2^AK5671)*P5671)+((AJ5671*$Q$2^AK5671)*Q5671)+((AJ5671*$R$2^AK5671)*R5671)+((AJ5671*$S$2^AK5671)*S5671)+((AJ5671*$T$2^AK5671)*T5671)+((AJ5671*$U$2^AK5671)*U5671)+((AJ5671*$V$2^AK5671)*V5671)+((AJ5671*$W$2^AK5671)*W5671)+((AJ5671*$X$2^AK5671)*X5671)+((AJ5671*$Y$2^AK5671)*Y5671)+((AJ5671*$Z$2^AK5671)*Z5671)+((AJ5671*$AA$2^AK5671)*AA5671)+((AJ5671*$AB$2^AK5671)*AB5671)+ ((AJ5671*$AC$2^AK5671)*AC5671)+((AJ5671*$AD$2^AK5671)*AD5671)+((AJ5671*$AE$2^AK5671)*AE5671)+((AJ5671*$AF$2^AK5671)*AF5671)+((AJ5671*$AG$2^AK5671)*AG5671)+((AJ5671*$AH$2^AK5671)*AH5671)</f>
        <v>42875</v>
      </c>
      <c r="AM5671">
        <f t="shared" ref="AM5671:AM5734" si="607">AL5671/40</f>
        <v>1071.875</v>
      </c>
      <c r="AN5671">
        <f t="shared" ref="AN5671:AN5734" si="608">AM5671*10</f>
        <v>10718.75</v>
      </c>
      <c r="AO5671">
        <f t="shared" ref="AO5671:AO5734" si="609">AN5671/1000</f>
        <v>10.71875</v>
      </c>
      <c r="AP5671">
        <f t="shared" ref="AP5671:AP5734" si="610">O5671/$C$1</f>
        <v>0.02</v>
      </c>
      <c r="AQ5671">
        <f>VLOOKUP(M5671,spp!A:H,8,FALSE)</f>
        <v>4</v>
      </c>
      <c r="AR5671" t="str">
        <f>VLOOKUP(M5671,spp!A:K,10,FALSE)</f>
        <v>Depredador Tope</v>
      </c>
      <c r="AS5671" t="str">
        <f>VLOOKUP(M5671,spp!A:L,12,FALSE)</f>
        <v>LC</v>
      </c>
    </row>
    <row r="5672" spans="1:45" x14ac:dyDescent="0.3">
      <c r="A5672">
        <v>50</v>
      </c>
      <c r="B5672" s="2" t="s">
        <v>1176</v>
      </c>
      <c r="C5672" s="2" t="s">
        <v>1177</v>
      </c>
      <c r="D5672" s="2" t="s">
        <v>1187</v>
      </c>
      <c r="E5672" s="2" t="s">
        <v>1440</v>
      </c>
      <c r="F5672">
        <v>4</v>
      </c>
      <c r="G5672" s="1">
        <v>41696</v>
      </c>
      <c r="H5672" s="61">
        <v>2014</v>
      </c>
      <c r="I5672" s="5" t="s">
        <v>1433</v>
      </c>
      <c r="J5672" s="1">
        <v>41765</v>
      </c>
      <c r="K5672" s="66">
        <v>15</v>
      </c>
      <c r="L5672" t="str">
        <f t="shared" si="605"/>
        <v>Profundo</v>
      </c>
      <c r="M5672" t="s">
        <v>1213</v>
      </c>
      <c r="N5672" t="str">
        <f>VLOOKUP(M5672,[2]spp!A:B,2,FALSE)</f>
        <v>Novaculichthys taeniourus</v>
      </c>
      <c r="O5672">
        <f t="shared" si="604"/>
        <v>1</v>
      </c>
      <c r="T5672">
        <v>1</v>
      </c>
      <c r="AJ5672">
        <f>VLOOKUP(M5672,spp!A:C,3,FALSE)</f>
        <v>1</v>
      </c>
      <c r="AK5672">
        <f>VLOOKUP(M5672,spp!A:D,4,FALSE)</f>
        <v>2.91</v>
      </c>
      <c r="AL5672">
        <f t="shared" si="606"/>
        <v>11695.140005755051</v>
      </c>
      <c r="AM5672">
        <f t="shared" si="607"/>
        <v>292.37850014387629</v>
      </c>
      <c r="AN5672">
        <f t="shared" si="608"/>
        <v>2923.7850014387632</v>
      </c>
      <c r="AO5672">
        <f t="shared" si="609"/>
        <v>2.923785001438763</v>
      </c>
      <c r="AP5672">
        <f t="shared" si="610"/>
        <v>0.02</v>
      </c>
      <c r="AQ5672">
        <f>VLOOKUP(M5672,spp!A:H,8,FALSE)</f>
        <v>3.3</v>
      </c>
      <c r="AR5672" t="str">
        <f>VLOOKUP(M5672,spp!A:K,10,FALSE)</f>
        <v>Depredador</v>
      </c>
      <c r="AS5672" t="str">
        <f>VLOOKUP(M5672,spp!A:L,12,FALSE)</f>
        <v>LC</v>
      </c>
    </row>
    <row r="5673" spans="1:45" x14ac:dyDescent="0.3">
      <c r="A5673">
        <v>50</v>
      </c>
      <c r="B5673" s="2" t="s">
        <v>1176</v>
      </c>
      <c r="C5673" s="2" t="s">
        <v>1177</v>
      </c>
      <c r="D5673" s="2" t="s">
        <v>1187</v>
      </c>
      <c r="E5673" s="2" t="s">
        <v>1440</v>
      </c>
      <c r="F5673">
        <v>4</v>
      </c>
      <c r="G5673" s="1">
        <v>41696</v>
      </c>
      <c r="H5673" s="61">
        <v>2014</v>
      </c>
      <c r="I5673" s="5" t="s">
        <v>1433</v>
      </c>
      <c r="J5673" s="1">
        <v>41765</v>
      </c>
      <c r="K5673" s="66">
        <v>15</v>
      </c>
      <c r="L5673" t="str">
        <f t="shared" si="605"/>
        <v>Profundo</v>
      </c>
      <c r="M5673" t="s">
        <v>1049</v>
      </c>
      <c r="N5673" t="str">
        <f>VLOOKUP(M5673,[2]spp!A:B,2,FALSE)</f>
        <v>Mulloidichthys dentatus</v>
      </c>
      <c r="O5673">
        <f t="shared" si="604"/>
        <v>3</v>
      </c>
      <c r="T5673">
        <v>3</v>
      </c>
      <c r="AJ5673">
        <f>VLOOKUP(M5673,spp!A:C,3,FALSE)</f>
        <v>1.26E-2</v>
      </c>
      <c r="AK5673">
        <f>VLOOKUP(M5673,spp!A:D,4,FALSE)</f>
        <v>3</v>
      </c>
      <c r="AL5673">
        <f t="shared" si="606"/>
        <v>590.625</v>
      </c>
      <c r="AM5673">
        <f t="shared" si="607"/>
        <v>14.765625</v>
      </c>
      <c r="AN5673">
        <f t="shared" si="608"/>
        <v>147.65625</v>
      </c>
      <c r="AO5673">
        <f t="shared" si="609"/>
        <v>0.14765624999999999</v>
      </c>
      <c r="AP5673">
        <f t="shared" si="610"/>
        <v>0.06</v>
      </c>
      <c r="AQ5673">
        <f>VLOOKUP(M5673,spp!A:H,8,FALSE)</f>
        <v>3.7</v>
      </c>
      <c r="AR5673" t="str">
        <f>VLOOKUP(M5673,spp!A:K,10,FALSE)</f>
        <v>Depredador</v>
      </c>
      <c r="AS5673" t="str">
        <f>VLOOKUP(M5673,spp!A:L,12,FALSE)</f>
        <v>LC</v>
      </c>
    </row>
    <row r="5674" spans="1:45" x14ac:dyDescent="0.3">
      <c r="A5674">
        <v>50</v>
      </c>
      <c r="B5674" s="2" t="s">
        <v>1176</v>
      </c>
      <c r="C5674" s="2" t="s">
        <v>1177</v>
      </c>
      <c r="D5674" s="2" t="s">
        <v>1187</v>
      </c>
      <c r="E5674" s="2" t="s">
        <v>1440</v>
      </c>
      <c r="F5674">
        <v>4</v>
      </c>
      <c r="G5674" s="1">
        <v>41696</v>
      </c>
      <c r="H5674" s="61">
        <v>2014</v>
      </c>
      <c r="I5674" s="5" t="s">
        <v>1433</v>
      </c>
      <c r="J5674" s="1">
        <v>41765</v>
      </c>
      <c r="K5674" s="66">
        <v>15</v>
      </c>
      <c r="L5674" t="str">
        <f t="shared" si="605"/>
        <v>Profundo</v>
      </c>
      <c r="M5674" t="s">
        <v>1056</v>
      </c>
      <c r="N5674" t="str">
        <f>VLOOKUP(M5674,[2]spp!A:B,2,FALSE)</f>
        <v>Canthigaster punctatissima</v>
      </c>
      <c r="O5674">
        <f t="shared" si="604"/>
        <v>7</v>
      </c>
      <c r="P5674">
        <v>7</v>
      </c>
      <c r="AJ5674">
        <f>VLOOKUP(M5674,spp!A:C,3,FALSE)</f>
        <v>1</v>
      </c>
      <c r="AK5674">
        <f>VLOOKUP(M5674,spp!A:D,4,FALSE)</f>
        <v>2</v>
      </c>
      <c r="AL5674">
        <f t="shared" si="606"/>
        <v>43.75</v>
      </c>
      <c r="AM5674">
        <f t="shared" si="607"/>
        <v>1.09375</v>
      </c>
      <c r="AN5674">
        <f t="shared" si="608"/>
        <v>10.9375</v>
      </c>
      <c r="AO5674">
        <f t="shared" si="609"/>
        <v>1.0937499999999999E-2</v>
      </c>
      <c r="AP5674">
        <f t="shared" si="610"/>
        <v>0.14000000000000001</v>
      </c>
      <c r="AQ5674">
        <f>VLOOKUP(M5674,spp!A:H,8,FALSE)</f>
        <v>3</v>
      </c>
      <c r="AR5674" t="str">
        <f>VLOOKUP(M5674,spp!A:K,10,FALSE)</f>
        <v>Depredador</v>
      </c>
      <c r="AS5674" t="str">
        <f>VLOOKUP(M5674,spp!A:L,12,FALSE)</f>
        <v>LC</v>
      </c>
    </row>
    <row r="5675" spans="1:45" x14ac:dyDescent="0.3">
      <c r="A5675">
        <v>52</v>
      </c>
      <c r="B5675" s="2" t="s">
        <v>1176</v>
      </c>
      <c r="C5675" s="2" t="s">
        <v>1177</v>
      </c>
      <c r="D5675" s="50" t="s">
        <v>1362</v>
      </c>
      <c r="E5675" s="2" t="s">
        <v>1440</v>
      </c>
      <c r="F5675">
        <v>1</v>
      </c>
      <c r="G5675" s="1">
        <v>41697</v>
      </c>
      <c r="H5675" s="61">
        <v>2014</v>
      </c>
      <c r="I5675" s="5" t="s">
        <v>1433</v>
      </c>
      <c r="J5675" s="1">
        <v>41765</v>
      </c>
      <c r="K5675" s="66">
        <v>12</v>
      </c>
      <c r="L5675" t="str">
        <f t="shared" si="605"/>
        <v>Profundo</v>
      </c>
      <c r="M5675" t="s">
        <v>1078</v>
      </c>
      <c r="N5675" t="str">
        <f>VLOOKUP(M5675,[2]spp!A:B,2,FALSE)</f>
        <v>Lutjanus viridis</v>
      </c>
      <c r="O5675">
        <f t="shared" si="604"/>
        <v>250</v>
      </c>
      <c r="T5675">
        <v>250</v>
      </c>
      <c r="AJ5675">
        <f>VLOOKUP(M5675,spp!A:C,3,FALSE)</f>
        <v>1.67E-2</v>
      </c>
      <c r="AK5675">
        <f>VLOOKUP(M5675,spp!A:D,4,FALSE)</f>
        <v>2</v>
      </c>
      <c r="AL5675">
        <f t="shared" si="606"/>
        <v>2609.375</v>
      </c>
      <c r="AM5675">
        <f t="shared" si="607"/>
        <v>65.234375</v>
      </c>
      <c r="AN5675">
        <f t="shared" si="608"/>
        <v>652.34375</v>
      </c>
      <c r="AO5675">
        <f t="shared" si="609"/>
        <v>0.65234375</v>
      </c>
      <c r="AP5675">
        <f t="shared" si="610"/>
        <v>5</v>
      </c>
      <c r="AQ5675">
        <f>VLOOKUP(M5675,spp!A:H,8,FALSE)</f>
        <v>4.2</v>
      </c>
      <c r="AR5675" t="str">
        <f>VLOOKUP(M5675,spp!A:K,10,FALSE)</f>
        <v>Depredador Tope</v>
      </c>
      <c r="AS5675" t="str">
        <f>VLOOKUP(M5675,spp!A:L,12,FALSE)</f>
        <v>LC</v>
      </c>
    </row>
    <row r="5676" spans="1:45" x14ac:dyDescent="0.3">
      <c r="A5676">
        <v>52</v>
      </c>
      <c r="B5676" s="2" t="s">
        <v>1176</v>
      </c>
      <c r="C5676" s="2" t="s">
        <v>1177</v>
      </c>
      <c r="D5676" s="50" t="s">
        <v>1362</v>
      </c>
      <c r="E5676" s="2" t="s">
        <v>1440</v>
      </c>
      <c r="F5676">
        <v>1</v>
      </c>
      <c r="G5676" s="1">
        <v>41697</v>
      </c>
      <c r="H5676" s="61">
        <v>2014</v>
      </c>
      <c r="I5676" s="5" t="s">
        <v>1433</v>
      </c>
      <c r="J5676" s="1">
        <v>41765</v>
      </c>
      <c r="K5676" s="66">
        <v>12</v>
      </c>
      <c r="L5676" t="str">
        <f t="shared" si="605"/>
        <v>Profundo</v>
      </c>
      <c r="M5676" t="s">
        <v>1068</v>
      </c>
      <c r="N5676" t="str">
        <f>VLOOKUP(M5676,[2]spp!A:B,2,FALSE)</f>
        <v>Myripristis berndti</v>
      </c>
      <c r="O5676">
        <f t="shared" si="604"/>
        <v>60</v>
      </c>
      <c r="T5676">
        <v>60</v>
      </c>
      <c r="AJ5676">
        <f>VLOOKUP(M5676,spp!A:C,3,FALSE)</f>
        <v>2.4E-2</v>
      </c>
      <c r="AK5676">
        <f>VLOOKUP(M5676,spp!A:D,4,FALSE)</f>
        <v>3.02</v>
      </c>
      <c r="AL5676">
        <f t="shared" si="606"/>
        <v>23996.136199688248</v>
      </c>
      <c r="AM5676">
        <f t="shared" si="607"/>
        <v>599.90340499220622</v>
      </c>
      <c r="AN5676">
        <f t="shared" si="608"/>
        <v>5999.034049922062</v>
      </c>
      <c r="AO5676">
        <f t="shared" si="609"/>
        <v>5.999034049922062</v>
      </c>
      <c r="AP5676">
        <f t="shared" si="610"/>
        <v>1.2</v>
      </c>
      <c r="AQ5676">
        <f>VLOOKUP(M5676,spp!A:H,8,FALSE)</f>
        <v>3.7</v>
      </c>
      <c r="AR5676" t="str">
        <f>VLOOKUP(M5676,spp!A:K,10,FALSE)</f>
        <v>Planctívoro</v>
      </c>
      <c r="AS5676" t="str">
        <f>VLOOKUP(M5676,spp!A:L,12,FALSE)</f>
        <v>NE</v>
      </c>
    </row>
    <row r="5677" spans="1:45" x14ac:dyDescent="0.3">
      <c r="A5677">
        <v>52</v>
      </c>
      <c r="B5677" s="2" t="s">
        <v>1176</v>
      </c>
      <c r="C5677" s="2" t="s">
        <v>1177</v>
      </c>
      <c r="D5677" s="50" t="s">
        <v>1362</v>
      </c>
      <c r="E5677" s="2" t="s">
        <v>1440</v>
      </c>
      <c r="F5677">
        <v>1</v>
      </c>
      <c r="G5677" s="1">
        <v>41697</v>
      </c>
      <c r="H5677" s="61">
        <v>2014</v>
      </c>
      <c r="I5677" s="5" t="s">
        <v>1433</v>
      </c>
      <c r="J5677" s="1">
        <v>41765</v>
      </c>
      <c r="K5677" s="66">
        <v>12</v>
      </c>
      <c r="L5677" t="str">
        <f t="shared" si="605"/>
        <v>Profundo</v>
      </c>
      <c r="M5677" t="s">
        <v>1208</v>
      </c>
      <c r="N5677" t="str">
        <f>VLOOKUP(M5677,[2]spp!A:B,2,FALSE)</f>
        <v>Aluterus scriptus</v>
      </c>
      <c r="O5677">
        <f t="shared" si="604"/>
        <v>1</v>
      </c>
      <c r="U5677">
        <v>1</v>
      </c>
      <c r="AJ5677" t="str">
        <f>VLOOKUP(M5677,spp!A:C,3,FALSE)</f>
        <v>0.82299999999999995</v>
      </c>
      <c r="AK5677">
        <f>VLOOKUP(M5677,spp!A:D,4,FALSE)</f>
        <v>1</v>
      </c>
      <c r="AL5677">
        <f t="shared" si="606"/>
        <v>28.804999999999964</v>
      </c>
      <c r="AM5677">
        <f t="shared" si="607"/>
        <v>0.72012499999999913</v>
      </c>
      <c r="AN5677">
        <f t="shared" si="608"/>
        <v>7.201249999999991</v>
      </c>
      <c r="AO5677">
        <f t="shared" si="609"/>
        <v>7.2012499999999906E-3</v>
      </c>
      <c r="AP5677">
        <f t="shared" si="610"/>
        <v>0.02</v>
      </c>
      <c r="AQ5677">
        <f>VLOOKUP(M5677,spp!A:H,8,FALSE)</f>
        <v>2.8</v>
      </c>
      <c r="AR5677" t="str">
        <f>VLOOKUP(M5677,spp!A:K,10,FALSE)</f>
        <v>Herbívoro</v>
      </c>
      <c r="AS5677" t="str">
        <f>VLOOKUP(M5677,spp!A:L,12,FALSE)</f>
        <v>NE</v>
      </c>
    </row>
    <row r="5678" spans="1:45" x14ac:dyDescent="0.3">
      <c r="A5678">
        <v>52</v>
      </c>
      <c r="B5678" s="2" t="s">
        <v>1176</v>
      </c>
      <c r="C5678" s="2" t="s">
        <v>1177</v>
      </c>
      <c r="D5678" s="50" t="s">
        <v>1362</v>
      </c>
      <c r="E5678" s="2" t="s">
        <v>1440</v>
      </c>
      <c r="F5678">
        <v>1</v>
      </c>
      <c r="G5678" s="1">
        <v>41697</v>
      </c>
      <c r="H5678" s="61">
        <v>2014</v>
      </c>
      <c r="I5678" s="5" t="s">
        <v>1433</v>
      </c>
      <c r="J5678" s="1">
        <v>41765</v>
      </c>
      <c r="K5678" s="66">
        <v>12</v>
      </c>
      <c r="L5678" t="str">
        <f t="shared" si="605"/>
        <v>Profundo</v>
      </c>
      <c r="M5678" t="s">
        <v>1194</v>
      </c>
      <c r="N5678" t="str">
        <f>VLOOKUP(M5678,[2]spp!A:B,2,FALSE)</f>
        <v>Stegastes arcifrons</v>
      </c>
      <c r="O5678">
        <f t="shared" si="604"/>
        <v>54</v>
      </c>
      <c r="P5678">
        <v>32</v>
      </c>
      <c r="Q5678">
        <v>22</v>
      </c>
      <c r="AJ5678">
        <f>VLOOKUP(M5678,spp!A:C,3,FALSE)</f>
        <v>3.49E-2</v>
      </c>
      <c r="AK5678">
        <f>VLOOKUP(M5678,spp!A:D,4,FALSE)</f>
        <v>2</v>
      </c>
      <c r="AL5678">
        <f t="shared" si="606"/>
        <v>50.168750000000003</v>
      </c>
      <c r="AM5678">
        <f t="shared" si="607"/>
        <v>1.2542187500000002</v>
      </c>
      <c r="AN5678">
        <f t="shared" si="608"/>
        <v>12.542187500000001</v>
      </c>
      <c r="AO5678">
        <f t="shared" si="609"/>
        <v>1.2542187500000001E-2</v>
      </c>
      <c r="AP5678">
        <f t="shared" si="610"/>
        <v>1.08</v>
      </c>
      <c r="AQ5678">
        <f>VLOOKUP(M5678,spp!A:H,8,FALSE)</f>
        <v>2.97</v>
      </c>
      <c r="AR5678" t="str">
        <f>VLOOKUP(M5678,spp!A:K,10,FALSE)</f>
        <v>Herbívoro</v>
      </c>
      <c r="AS5678" t="str">
        <f>VLOOKUP(M5678,spp!A:L,12,FALSE)</f>
        <v>LC</v>
      </c>
    </row>
    <row r="5679" spans="1:45" x14ac:dyDescent="0.3">
      <c r="A5679">
        <v>52</v>
      </c>
      <c r="B5679" s="2" t="s">
        <v>1176</v>
      </c>
      <c r="C5679" s="2" t="s">
        <v>1177</v>
      </c>
      <c r="D5679" s="50" t="s">
        <v>1362</v>
      </c>
      <c r="E5679" s="2" t="s">
        <v>1440</v>
      </c>
      <c r="F5679">
        <v>1</v>
      </c>
      <c r="G5679" s="1">
        <v>41697</v>
      </c>
      <c r="H5679" s="61">
        <v>2014</v>
      </c>
      <c r="I5679" s="5" t="s">
        <v>1433</v>
      </c>
      <c r="J5679" s="1">
        <v>41765</v>
      </c>
      <c r="K5679" s="66">
        <v>12</v>
      </c>
      <c r="L5679" t="str">
        <f t="shared" si="605"/>
        <v>Profundo</v>
      </c>
      <c r="M5679" t="s">
        <v>1062</v>
      </c>
      <c r="N5679" t="str">
        <f>VLOOKUP(M5679,[2]spp!A:B,2,FALSE)</f>
        <v>Paranthias colonus</v>
      </c>
      <c r="O5679">
        <f t="shared" si="604"/>
        <v>100</v>
      </c>
      <c r="T5679">
        <v>100</v>
      </c>
      <c r="AJ5679">
        <f>VLOOKUP(M5679,spp!A:C,3,FALSE)</f>
        <v>1.485E-2</v>
      </c>
      <c r="AK5679">
        <f>VLOOKUP(M5679,spp!A:D,4,FALSE)</f>
        <v>2</v>
      </c>
      <c r="AL5679">
        <f t="shared" si="606"/>
        <v>928.125</v>
      </c>
      <c r="AM5679">
        <f t="shared" si="607"/>
        <v>23.203125</v>
      </c>
      <c r="AN5679">
        <f t="shared" si="608"/>
        <v>232.03125</v>
      </c>
      <c r="AO5679">
        <f t="shared" si="609"/>
        <v>0.23203124999999999</v>
      </c>
      <c r="AP5679">
        <f t="shared" si="610"/>
        <v>2</v>
      </c>
      <c r="AQ5679">
        <f>VLOOKUP(M5679,spp!A:H,8,FALSE)</f>
        <v>3.8</v>
      </c>
      <c r="AR5679" t="str">
        <f>VLOOKUP(M5679,spp!A:K,10,FALSE)</f>
        <v>Planctívoro</v>
      </c>
      <c r="AS5679" t="str">
        <f>VLOOKUP(M5679,spp!A:L,12,FALSE)</f>
        <v>LC</v>
      </c>
    </row>
    <row r="5680" spans="1:45" x14ac:dyDescent="0.3">
      <c r="A5680">
        <v>52</v>
      </c>
      <c r="B5680" s="2" t="s">
        <v>1176</v>
      </c>
      <c r="C5680" s="2" t="s">
        <v>1177</v>
      </c>
      <c r="D5680" s="50" t="s">
        <v>1362</v>
      </c>
      <c r="E5680" s="2" t="s">
        <v>1440</v>
      </c>
      <c r="F5680">
        <v>1</v>
      </c>
      <c r="G5680" s="1">
        <v>41697</v>
      </c>
      <c r="H5680" s="61">
        <v>2014</v>
      </c>
      <c r="I5680" s="5" t="s">
        <v>1433</v>
      </c>
      <c r="J5680" s="1">
        <v>41765</v>
      </c>
      <c r="K5680" s="66">
        <v>12</v>
      </c>
      <c r="L5680" t="str">
        <f t="shared" si="605"/>
        <v>Profundo</v>
      </c>
      <c r="M5680" t="s">
        <v>1028</v>
      </c>
      <c r="N5680" t="str">
        <f>VLOOKUP(M5680,[2]spp!A:B,2,FALSE)</f>
        <v>Thalassoma lucasanum</v>
      </c>
      <c r="O5680">
        <f t="shared" si="604"/>
        <v>100</v>
      </c>
      <c r="P5680">
        <v>100</v>
      </c>
      <c r="AJ5680">
        <f>VLOOKUP(M5680,spp!A:C,3,FALSE)</f>
        <v>1.261E-2</v>
      </c>
      <c r="AK5680">
        <f>VLOOKUP(M5680,spp!A:D,4,FALSE)</f>
        <v>2</v>
      </c>
      <c r="AL5680">
        <f t="shared" si="606"/>
        <v>7.8812499999999996</v>
      </c>
      <c r="AM5680">
        <f t="shared" si="607"/>
        <v>0.19703124999999999</v>
      </c>
      <c r="AN5680">
        <f t="shared" si="608"/>
        <v>1.9703124999999999</v>
      </c>
      <c r="AO5680">
        <f t="shared" si="609"/>
        <v>1.9703124999999998E-3</v>
      </c>
      <c r="AP5680">
        <f t="shared" si="610"/>
        <v>2</v>
      </c>
      <c r="AQ5680">
        <f>VLOOKUP(M5680,spp!A:H,8,FALSE)</f>
        <v>3.5</v>
      </c>
      <c r="AR5680" t="str">
        <f>VLOOKUP(M5680,spp!A:K,10,FALSE)</f>
        <v>Depredador</v>
      </c>
      <c r="AS5680" t="str">
        <f>VLOOKUP(M5680,spp!A:L,12,FALSE)</f>
        <v>LC</v>
      </c>
    </row>
    <row r="5681" spans="1:45" x14ac:dyDescent="0.3">
      <c r="A5681">
        <v>52</v>
      </c>
      <c r="B5681" s="2" t="s">
        <v>1176</v>
      </c>
      <c r="C5681" s="2" t="s">
        <v>1177</v>
      </c>
      <c r="D5681" s="50" t="s">
        <v>1362</v>
      </c>
      <c r="E5681" s="2" t="s">
        <v>1440</v>
      </c>
      <c r="F5681">
        <v>1</v>
      </c>
      <c r="G5681" s="1">
        <v>41697</v>
      </c>
      <c r="H5681" s="61">
        <v>2014</v>
      </c>
      <c r="I5681" s="5" t="s">
        <v>1433</v>
      </c>
      <c r="J5681" s="1">
        <v>41765</v>
      </c>
      <c r="K5681" s="66">
        <v>12</v>
      </c>
      <c r="L5681" t="str">
        <f t="shared" si="605"/>
        <v>Profundo</v>
      </c>
      <c r="M5681" t="s">
        <v>1171</v>
      </c>
      <c r="N5681" t="str">
        <f>VLOOKUP(M5681,[2]spp!A:B,2,FALSE)</f>
        <v>Lutjanus jordani</v>
      </c>
      <c r="O5681">
        <f t="shared" si="604"/>
        <v>3</v>
      </c>
      <c r="T5681">
        <v>3</v>
      </c>
      <c r="AJ5681">
        <f>VLOOKUP(M5681,spp!A:C,3,FALSE)</f>
        <v>1.41E-2</v>
      </c>
      <c r="AK5681">
        <f>VLOOKUP(M5681,spp!A:D,4,FALSE)</f>
        <v>2.98</v>
      </c>
      <c r="AL5681">
        <f t="shared" si="606"/>
        <v>619.72867741070627</v>
      </c>
      <c r="AM5681">
        <f t="shared" si="607"/>
        <v>15.493216935267657</v>
      </c>
      <c r="AN5681">
        <f t="shared" si="608"/>
        <v>154.93216935267657</v>
      </c>
      <c r="AO5681">
        <f t="shared" si="609"/>
        <v>0.15493216935267656</v>
      </c>
      <c r="AP5681">
        <f t="shared" si="610"/>
        <v>0.06</v>
      </c>
      <c r="AQ5681">
        <f>VLOOKUP(M5681,spp!A:H,8,FALSE)</f>
        <v>4.5</v>
      </c>
      <c r="AR5681" t="str">
        <f>VLOOKUP(M5681,spp!A:K,10,FALSE)</f>
        <v>Depredador Tope</v>
      </c>
      <c r="AS5681" t="str">
        <f>VLOOKUP(M5681,spp!A:L,12,FALSE)</f>
        <v>LC</v>
      </c>
    </row>
    <row r="5682" spans="1:45" x14ac:dyDescent="0.3">
      <c r="A5682">
        <v>52</v>
      </c>
      <c r="B5682" s="2" t="s">
        <v>1176</v>
      </c>
      <c r="C5682" s="2" t="s">
        <v>1177</v>
      </c>
      <c r="D5682" s="50" t="s">
        <v>1362</v>
      </c>
      <c r="E5682" s="2" t="s">
        <v>1440</v>
      </c>
      <c r="F5682">
        <v>1</v>
      </c>
      <c r="G5682" s="1">
        <v>41697</v>
      </c>
      <c r="H5682" s="61">
        <v>2014</v>
      </c>
      <c r="I5682" s="5" t="s">
        <v>1433</v>
      </c>
      <c r="J5682" s="1">
        <v>41765</v>
      </c>
      <c r="K5682" s="66">
        <v>12</v>
      </c>
      <c r="L5682" t="str">
        <f t="shared" si="605"/>
        <v>Profundo</v>
      </c>
      <c r="M5682" t="s">
        <v>1064</v>
      </c>
      <c r="N5682" t="str">
        <f>VLOOKUP(M5682,[2]spp!A:B,2,FALSE)</f>
        <v>Zanclus cornutus</v>
      </c>
      <c r="O5682">
        <f t="shared" si="604"/>
        <v>6</v>
      </c>
      <c r="T5682">
        <v>6</v>
      </c>
      <c r="AJ5682">
        <f>VLOOKUP(M5682,spp!A:C,3,FALSE)</f>
        <v>1.47E-2</v>
      </c>
      <c r="AK5682">
        <f>VLOOKUP(M5682,spp!A:D,4,FALSE)</f>
        <v>3</v>
      </c>
      <c r="AL5682">
        <f t="shared" si="606"/>
        <v>1378.125</v>
      </c>
      <c r="AM5682">
        <f t="shared" si="607"/>
        <v>34.453125</v>
      </c>
      <c r="AN5682">
        <f t="shared" si="608"/>
        <v>344.53125</v>
      </c>
      <c r="AO5682">
        <f t="shared" si="609"/>
        <v>0.34453125000000001</v>
      </c>
      <c r="AP5682">
        <f t="shared" si="610"/>
        <v>0.12</v>
      </c>
      <c r="AQ5682">
        <f>VLOOKUP(M5682,spp!A:H,8,FALSE)</f>
        <v>2.9</v>
      </c>
      <c r="AR5682" t="str">
        <f>VLOOKUP(M5682,spp!A:K,10,FALSE)</f>
        <v>Herbívoro</v>
      </c>
      <c r="AS5682" t="str">
        <f>VLOOKUP(M5682,spp!A:L,12,FALSE)</f>
        <v>NE</v>
      </c>
    </row>
    <row r="5683" spans="1:45" x14ac:dyDescent="0.3">
      <c r="A5683">
        <v>52</v>
      </c>
      <c r="B5683" s="2" t="s">
        <v>1176</v>
      </c>
      <c r="C5683" s="2" t="s">
        <v>1177</v>
      </c>
      <c r="D5683" s="50" t="s">
        <v>1362</v>
      </c>
      <c r="E5683" s="2" t="s">
        <v>1440</v>
      </c>
      <c r="F5683">
        <v>1</v>
      </c>
      <c r="G5683" s="1">
        <v>41697</v>
      </c>
      <c r="H5683" s="61">
        <v>2014</v>
      </c>
      <c r="I5683" s="5" t="s">
        <v>1433</v>
      </c>
      <c r="J5683" s="1">
        <v>41765</v>
      </c>
      <c r="K5683" s="66">
        <v>12</v>
      </c>
      <c r="L5683" t="str">
        <f t="shared" si="605"/>
        <v>Profundo</v>
      </c>
      <c r="M5683" t="s">
        <v>1141</v>
      </c>
      <c r="N5683" t="str">
        <f>VLOOKUP(M5683,[2]spp!A:B,2,FALSE)</f>
        <v>Halichoeres discolor</v>
      </c>
      <c r="O5683">
        <f t="shared" si="604"/>
        <v>12</v>
      </c>
      <c r="P5683">
        <v>10</v>
      </c>
      <c r="Q5683">
        <v>2</v>
      </c>
      <c r="AJ5683">
        <f>VLOOKUP(M5683,spp!A:C,3,FALSE)</f>
        <v>0.01</v>
      </c>
      <c r="AK5683">
        <f>VLOOKUP(M5683,spp!A:D,4,FALSE)</f>
        <v>3.04</v>
      </c>
      <c r="AL5683">
        <f t="shared" si="606"/>
        <v>10.76651553881173</v>
      </c>
      <c r="AM5683">
        <f t="shared" si="607"/>
        <v>0.26916288847029324</v>
      </c>
      <c r="AN5683">
        <f t="shared" si="608"/>
        <v>2.6916288847029324</v>
      </c>
      <c r="AO5683">
        <f t="shared" si="609"/>
        <v>2.6916288847029322E-3</v>
      </c>
      <c r="AP5683">
        <f t="shared" si="610"/>
        <v>0.24</v>
      </c>
      <c r="AQ5683">
        <f>VLOOKUP(M5683,spp!A:H,8,FALSE)</f>
        <v>3.4</v>
      </c>
      <c r="AR5683" t="str">
        <f>VLOOKUP(M5683,spp!A:K,10,FALSE)</f>
        <v>Depredador</v>
      </c>
      <c r="AS5683" t="str">
        <f>VLOOKUP(M5683,spp!A:L,12,FALSE)</f>
        <v>VU</v>
      </c>
    </row>
    <row r="5684" spans="1:45" x14ac:dyDescent="0.3">
      <c r="A5684">
        <v>52</v>
      </c>
      <c r="B5684" s="2" t="s">
        <v>1176</v>
      </c>
      <c r="C5684" s="2" t="s">
        <v>1177</v>
      </c>
      <c r="D5684" s="50" t="s">
        <v>1362</v>
      </c>
      <c r="E5684" s="2" t="s">
        <v>1440</v>
      </c>
      <c r="F5684">
        <v>1</v>
      </c>
      <c r="G5684" s="1">
        <v>41697</v>
      </c>
      <c r="H5684" s="61">
        <v>2014</v>
      </c>
      <c r="I5684" s="5" t="s">
        <v>1433</v>
      </c>
      <c r="J5684" s="1">
        <v>41765</v>
      </c>
      <c r="K5684" s="66">
        <v>12</v>
      </c>
      <c r="L5684" t="str">
        <f t="shared" si="605"/>
        <v>Profundo</v>
      </c>
      <c r="M5684" t="s">
        <v>1040</v>
      </c>
      <c r="N5684" t="str">
        <f>VLOOKUP(M5684,[2]spp!A:B,2,FALSE)</f>
        <v>Sufflamen verres</v>
      </c>
      <c r="O5684">
        <f t="shared" si="604"/>
        <v>2</v>
      </c>
      <c r="T5684">
        <v>2</v>
      </c>
      <c r="AJ5684">
        <f>VLOOKUP(M5684,spp!A:C,3,FALSE)</f>
        <v>2</v>
      </c>
      <c r="AK5684">
        <f>VLOOKUP(M5684,spp!A:D,4,FALSE)</f>
        <v>3</v>
      </c>
      <c r="AL5684">
        <f t="shared" si="606"/>
        <v>62500</v>
      </c>
      <c r="AM5684">
        <f t="shared" si="607"/>
        <v>1562.5</v>
      </c>
      <c r="AN5684">
        <f t="shared" si="608"/>
        <v>15625</v>
      </c>
      <c r="AO5684">
        <f t="shared" si="609"/>
        <v>15.625</v>
      </c>
      <c r="AP5684">
        <f t="shared" si="610"/>
        <v>0.04</v>
      </c>
      <c r="AQ5684">
        <f>VLOOKUP(M5684,spp!A:H,8,FALSE)</f>
        <v>3.3</v>
      </c>
      <c r="AR5684" t="str">
        <f>VLOOKUP(M5684,spp!A:K,10,FALSE)</f>
        <v>Depredador</v>
      </c>
      <c r="AS5684" t="str">
        <f>VLOOKUP(M5684,spp!A:L,12,FALSE)</f>
        <v>LC</v>
      </c>
    </row>
    <row r="5685" spans="1:45" x14ac:dyDescent="0.3">
      <c r="A5685">
        <v>52</v>
      </c>
      <c r="B5685" s="2" t="s">
        <v>1176</v>
      </c>
      <c r="C5685" s="2" t="s">
        <v>1177</v>
      </c>
      <c r="D5685" s="50" t="s">
        <v>1362</v>
      </c>
      <c r="E5685" s="2" t="s">
        <v>1440</v>
      </c>
      <c r="F5685">
        <v>1</v>
      </c>
      <c r="G5685" s="1">
        <v>41697</v>
      </c>
      <c r="H5685" s="61">
        <v>2014</v>
      </c>
      <c r="I5685" s="5" t="s">
        <v>1433</v>
      </c>
      <c r="J5685" s="1">
        <v>41765</v>
      </c>
      <c r="K5685" s="66">
        <v>12</v>
      </c>
      <c r="L5685" t="str">
        <f t="shared" si="605"/>
        <v>Profundo</v>
      </c>
      <c r="M5685" t="s">
        <v>1038</v>
      </c>
      <c r="N5685" t="str">
        <f>VLOOKUP(M5685,[2]spp!A:B,2,FALSE)</f>
        <v>Holacanthus passer</v>
      </c>
      <c r="O5685">
        <f t="shared" si="604"/>
        <v>1</v>
      </c>
      <c r="S5685">
        <v>1</v>
      </c>
      <c r="AJ5685">
        <f>VLOOKUP(M5685,spp!A:C,3,FALSE)</f>
        <v>2</v>
      </c>
      <c r="AK5685">
        <f>VLOOKUP(M5685,spp!A:D,4,FALSE)</f>
        <v>3</v>
      </c>
      <c r="AL5685">
        <f t="shared" si="606"/>
        <v>10718.75</v>
      </c>
      <c r="AM5685">
        <f t="shared" si="607"/>
        <v>267.96875</v>
      </c>
      <c r="AN5685">
        <f t="shared" si="608"/>
        <v>2679.6875</v>
      </c>
      <c r="AO5685">
        <f t="shared" si="609"/>
        <v>2.6796875</v>
      </c>
      <c r="AP5685">
        <f t="shared" si="610"/>
        <v>0.02</v>
      </c>
      <c r="AQ5685">
        <f>VLOOKUP(M5685,spp!A:H,8,FALSE)</f>
        <v>2.6</v>
      </c>
      <c r="AR5685" t="str">
        <f>VLOOKUP(M5685,spp!A:K,10,FALSE)</f>
        <v>Herbívoro</v>
      </c>
      <c r="AS5685" t="str">
        <f>VLOOKUP(M5685,spp!A:L,12,FALSE)</f>
        <v>LC</v>
      </c>
    </row>
    <row r="5686" spans="1:45" x14ac:dyDescent="0.3">
      <c r="A5686">
        <v>52</v>
      </c>
      <c r="B5686" s="2" t="s">
        <v>1176</v>
      </c>
      <c r="C5686" s="2" t="s">
        <v>1177</v>
      </c>
      <c r="D5686" s="50" t="s">
        <v>1362</v>
      </c>
      <c r="E5686" s="2" t="s">
        <v>1440</v>
      </c>
      <c r="F5686">
        <v>2</v>
      </c>
      <c r="G5686" s="1">
        <v>41697</v>
      </c>
      <c r="H5686" s="61">
        <v>2014</v>
      </c>
      <c r="I5686" s="5" t="s">
        <v>1433</v>
      </c>
      <c r="J5686" s="1">
        <v>41765</v>
      </c>
      <c r="K5686" s="66">
        <v>12</v>
      </c>
      <c r="L5686" t="str">
        <f t="shared" si="605"/>
        <v>Profundo</v>
      </c>
      <c r="M5686" t="s">
        <v>1062</v>
      </c>
      <c r="N5686" t="str">
        <f>VLOOKUP(M5686,[2]spp!A:B,2,FALSE)</f>
        <v>Paranthias colonus</v>
      </c>
      <c r="O5686">
        <f t="shared" si="604"/>
        <v>180</v>
      </c>
      <c r="R5686">
        <v>50</v>
      </c>
      <c r="T5686">
        <v>130</v>
      </c>
      <c r="AJ5686">
        <f>VLOOKUP(M5686,spp!A:C,3,FALSE)</f>
        <v>1.485E-2</v>
      </c>
      <c r="AK5686">
        <f>VLOOKUP(M5686,spp!A:D,4,FALSE)</f>
        <v>2</v>
      </c>
      <c r="AL5686">
        <f t="shared" si="606"/>
        <v>1322.578125</v>
      </c>
      <c r="AM5686">
        <f t="shared" si="607"/>
        <v>33.064453125</v>
      </c>
      <c r="AN5686">
        <f t="shared" si="608"/>
        <v>330.64453125</v>
      </c>
      <c r="AO5686">
        <f t="shared" si="609"/>
        <v>0.33064453124999998</v>
      </c>
      <c r="AP5686">
        <f t="shared" si="610"/>
        <v>3.6</v>
      </c>
      <c r="AQ5686">
        <f>VLOOKUP(M5686,spp!A:H,8,FALSE)</f>
        <v>3.8</v>
      </c>
      <c r="AR5686" t="str">
        <f>VLOOKUP(M5686,spp!A:K,10,FALSE)</f>
        <v>Planctívoro</v>
      </c>
      <c r="AS5686" t="str">
        <f>VLOOKUP(M5686,spp!A:L,12,FALSE)</f>
        <v>LC</v>
      </c>
    </row>
    <row r="5687" spans="1:45" x14ac:dyDescent="0.3">
      <c r="A5687">
        <v>52</v>
      </c>
      <c r="B5687" s="2" t="s">
        <v>1176</v>
      </c>
      <c r="C5687" s="2" t="s">
        <v>1177</v>
      </c>
      <c r="D5687" s="50" t="s">
        <v>1362</v>
      </c>
      <c r="E5687" s="2" t="s">
        <v>1440</v>
      </c>
      <c r="F5687">
        <v>2</v>
      </c>
      <c r="G5687" s="1">
        <v>41697</v>
      </c>
      <c r="H5687" s="61">
        <v>2014</v>
      </c>
      <c r="I5687" s="5" t="s">
        <v>1433</v>
      </c>
      <c r="J5687" s="1">
        <v>41765</v>
      </c>
      <c r="K5687" s="66">
        <v>12</v>
      </c>
      <c r="L5687" t="str">
        <f t="shared" si="605"/>
        <v>Profundo</v>
      </c>
      <c r="M5687" t="s">
        <v>1078</v>
      </c>
      <c r="N5687" t="str">
        <f>VLOOKUP(M5687,[2]spp!A:B,2,FALSE)</f>
        <v>Lutjanus viridis</v>
      </c>
      <c r="O5687">
        <f t="shared" si="604"/>
        <v>12</v>
      </c>
      <c r="T5687">
        <v>12</v>
      </c>
      <c r="AJ5687">
        <f>VLOOKUP(M5687,spp!A:C,3,FALSE)</f>
        <v>1.67E-2</v>
      </c>
      <c r="AK5687">
        <f>VLOOKUP(M5687,spp!A:D,4,FALSE)</f>
        <v>2</v>
      </c>
      <c r="AL5687">
        <f t="shared" si="606"/>
        <v>125.25</v>
      </c>
      <c r="AM5687">
        <f t="shared" si="607"/>
        <v>3.1312500000000001</v>
      </c>
      <c r="AN5687">
        <f t="shared" si="608"/>
        <v>31.3125</v>
      </c>
      <c r="AO5687">
        <f t="shared" si="609"/>
        <v>3.13125E-2</v>
      </c>
      <c r="AP5687">
        <f t="shared" si="610"/>
        <v>0.24</v>
      </c>
      <c r="AQ5687">
        <f>VLOOKUP(M5687,spp!A:H,8,FALSE)</f>
        <v>4.2</v>
      </c>
      <c r="AR5687" t="str">
        <f>VLOOKUP(M5687,spp!A:K,10,FALSE)</f>
        <v>Depredador Tope</v>
      </c>
      <c r="AS5687" t="str">
        <f>VLOOKUP(M5687,spp!A:L,12,FALSE)</f>
        <v>LC</v>
      </c>
    </row>
    <row r="5688" spans="1:45" x14ac:dyDescent="0.3">
      <c r="A5688">
        <v>52</v>
      </c>
      <c r="B5688" s="2" t="s">
        <v>1176</v>
      </c>
      <c r="C5688" s="2" t="s">
        <v>1177</v>
      </c>
      <c r="D5688" s="50" t="s">
        <v>1362</v>
      </c>
      <c r="E5688" s="2" t="s">
        <v>1440</v>
      </c>
      <c r="F5688">
        <v>2</v>
      </c>
      <c r="G5688" s="1">
        <v>41697</v>
      </c>
      <c r="H5688" s="61">
        <v>2014</v>
      </c>
      <c r="I5688" s="5" t="s">
        <v>1433</v>
      </c>
      <c r="J5688" s="1">
        <v>41765</v>
      </c>
      <c r="K5688" s="66">
        <v>12</v>
      </c>
      <c r="L5688" t="str">
        <f t="shared" si="605"/>
        <v>Profundo</v>
      </c>
      <c r="M5688" t="s">
        <v>1064</v>
      </c>
      <c r="N5688" t="str">
        <f>VLOOKUP(M5688,[2]spp!A:B,2,FALSE)</f>
        <v>Zanclus cornutus</v>
      </c>
      <c r="O5688">
        <f t="shared" si="604"/>
        <v>3</v>
      </c>
      <c r="T5688">
        <v>3</v>
      </c>
      <c r="AJ5688">
        <f>VLOOKUP(M5688,spp!A:C,3,FALSE)</f>
        <v>1.47E-2</v>
      </c>
      <c r="AK5688">
        <f>VLOOKUP(M5688,spp!A:D,4,FALSE)</f>
        <v>3</v>
      </c>
      <c r="AL5688">
        <f t="shared" si="606"/>
        <v>689.0625</v>
      </c>
      <c r="AM5688">
        <f t="shared" si="607"/>
        <v>17.2265625</v>
      </c>
      <c r="AN5688">
        <f t="shared" si="608"/>
        <v>172.265625</v>
      </c>
      <c r="AO5688">
        <f t="shared" si="609"/>
        <v>0.17226562500000001</v>
      </c>
      <c r="AP5688">
        <f t="shared" si="610"/>
        <v>0.06</v>
      </c>
      <c r="AQ5688">
        <f>VLOOKUP(M5688,spp!A:H,8,FALSE)</f>
        <v>2.9</v>
      </c>
      <c r="AR5688" t="str">
        <f>VLOOKUP(M5688,spp!A:K,10,FALSE)</f>
        <v>Herbívoro</v>
      </c>
      <c r="AS5688" t="str">
        <f>VLOOKUP(M5688,spp!A:L,12,FALSE)</f>
        <v>NE</v>
      </c>
    </row>
    <row r="5689" spans="1:45" x14ac:dyDescent="0.3">
      <c r="A5689">
        <v>52</v>
      </c>
      <c r="B5689" s="2" t="s">
        <v>1176</v>
      </c>
      <c r="C5689" s="2" t="s">
        <v>1177</v>
      </c>
      <c r="D5689" s="50" t="s">
        <v>1362</v>
      </c>
      <c r="E5689" s="2" t="s">
        <v>1440</v>
      </c>
      <c r="F5689">
        <v>2</v>
      </c>
      <c r="G5689" s="1">
        <v>41697</v>
      </c>
      <c r="H5689" s="61">
        <v>2014</v>
      </c>
      <c r="I5689" s="5" t="s">
        <v>1433</v>
      </c>
      <c r="J5689" s="1">
        <v>41765</v>
      </c>
      <c r="K5689" s="66">
        <v>12</v>
      </c>
      <c r="L5689" t="str">
        <f t="shared" si="605"/>
        <v>Profundo</v>
      </c>
      <c r="M5689" t="s">
        <v>1194</v>
      </c>
      <c r="N5689" t="str">
        <f>VLOOKUP(M5689,[2]spp!A:B,2,FALSE)</f>
        <v>Stegastes arcifrons</v>
      </c>
      <c r="O5689">
        <f t="shared" si="604"/>
        <v>35</v>
      </c>
      <c r="P5689">
        <v>20</v>
      </c>
      <c r="Q5689">
        <v>15</v>
      </c>
      <c r="AJ5689">
        <f>VLOOKUP(M5689,spp!A:C,3,FALSE)</f>
        <v>3.49E-2</v>
      </c>
      <c r="AK5689">
        <f>VLOOKUP(M5689,spp!A:D,4,FALSE)</f>
        <v>2</v>
      </c>
      <c r="AL5689">
        <f t="shared" si="606"/>
        <v>33.809375000000003</v>
      </c>
      <c r="AM5689">
        <f t="shared" si="607"/>
        <v>0.84523437500000009</v>
      </c>
      <c r="AN5689">
        <f t="shared" si="608"/>
        <v>8.4523437500000007</v>
      </c>
      <c r="AO5689">
        <f t="shared" si="609"/>
        <v>8.4523437500000007E-3</v>
      </c>
      <c r="AP5689">
        <f t="shared" si="610"/>
        <v>0.7</v>
      </c>
      <c r="AQ5689">
        <f>VLOOKUP(M5689,spp!A:H,8,FALSE)</f>
        <v>2.97</v>
      </c>
      <c r="AR5689" t="str">
        <f>VLOOKUP(M5689,spp!A:K,10,FALSE)</f>
        <v>Herbívoro</v>
      </c>
      <c r="AS5689" t="str">
        <f>VLOOKUP(M5689,spp!A:L,12,FALSE)</f>
        <v>LC</v>
      </c>
    </row>
    <row r="5690" spans="1:45" x14ac:dyDescent="0.3">
      <c r="A5690">
        <v>52</v>
      </c>
      <c r="B5690" s="2" t="s">
        <v>1176</v>
      </c>
      <c r="C5690" s="2" t="s">
        <v>1177</v>
      </c>
      <c r="D5690" s="50" t="s">
        <v>1362</v>
      </c>
      <c r="E5690" s="2" t="s">
        <v>1440</v>
      </c>
      <c r="F5690">
        <v>2</v>
      </c>
      <c r="G5690" s="1">
        <v>41697</v>
      </c>
      <c r="H5690" s="61">
        <v>2014</v>
      </c>
      <c r="I5690" s="5" t="s">
        <v>1433</v>
      </c>
      <c r="J5690" s="1">
        <v>41765</v>
      </c>
      <c r="K5690" s="66">
        <v>12</v>
      </c>
      <c r="L5690" t="str">
        <f t="shared" si="605"/>
        <v>Profundo</v>
      </c>
      <c r="M5690" t="s">
        <v>1141</v>
      </c>
      <c r="N5690" t="str">
        <f>VLOOKUP(M5690,[2]spp!A:B,2,FALSE)</f>
        <v>Halichoeres discolor</v>
      </c>
      <c r="O5690">
        <f t="shared" si="604"/>
        <v>16</v>
      </c>
      <c r="P5690">
        <v>10</v>
      </c>
      <c r="Q5690">
        <v>6</v>
      </c>
      <c r="AJ5690">
        <f>VLOOKUP(M5690,spp!A:C,3,FALSE)</f>
        <v>0.01</v>
      </c>
      <c r="AK5690">
        <f>VLOOKUP(M5690,spp!A:D,4,FALSE)</f>
        <v>3.04</v>
      </c>
      <c r="AL5690">
        <f t="shared" si="606"/>
        <v>29.057885422906597</v>
      </c>
      <c r="AM5690">
        <f t="shared" si="607"/>
        <v>0.72644713557266494</v>
      </c>
      <c r="AN5690">
        <f t="shared" si="608"/>
        <v>7.2644713557266494</v>
      </c>
      <c r="AO5690">
        <f t="shared" si="609"/>
        <v>7.2644713557266493E-3</v>
      </c>
      <c r="AP5690">
        <f t="shared" si="610"/>
        <v>0.32</v>
      </c>
      <c r="AQ5690">
        <f>VLOOKUP(M5690,spp!A:H,8,FALSE)</f>
        <v>3.4</v>
      </c>
      <c r="AR5690" t="str">
        <f>VLOOKUP(M5690,spp!A:K,10,FALSE)</f>
        <v>Depredador</v>
      </c>
      <c r="AS5690" t="str">
        <f>VLOOKUP(M5690,spp!A:L,12,FALSE)</f>
        <v>VU</v>
      </c>
    </row>
    <row r="5691" spans="1:45" x14ac:dyDescent="0.3">
      <c r="A5691">
        <v>52</v>
      </c>
      <c r="B5691" s="2" t="s">
        <v>1176</v>
      </c>
      <c r="C5691" s="2" t="s">
        <v>1177</v>
      </c>
      <c r="D5691" s="50" t="s">
        <v>1362</v>
      </c>
      <c r="E5691" s="2" t="s">
        <v>1440</v>
      </c>
      <c r="F5691">
        <v>2</v>
      </c>
      <c r="G5691" s="1">
        <v>41697</v>
      </c>
      <c r="H5691" s="61">
        <v>2014</v>
      </c>
      <c r="I5691" s="5" t="s">
        <v>1433</v>
      </c>
      <c r="J5691" s="1">
        <v>41765</v>
      </c>
      <c r="K5691" s="66">
        <v>12</v>
      </c>
      <c r="L5691" t="str">
        <f t="shared" si="605"/>
        <v>Profundo</v>
      </c>
      <c r="M5691" t="s">
        <v>1047</v>
      </c>
      <c r="N5691" t="str">
        <f>VLOOKUP(M5691,[2]spp!A:B,2,FALSE)</f>
        <v>Scarus rubroviolaceus</v>
      </c>
      <c r="O5691">
        <f t="shared" si="604"/>
        <v>2</v>
      </c>
      <c r="U5691">
        <v>2</v>
      </c>
      <c r="AJ5691">
        <f>VLOOKUP(M5691,spp!A:C,3,FALSE)</f>
        <v>1</v>
      </c>
      <c r="AK5691">
        <f>VLOOKUP(M5691,spp!A:D,4,FALSE)</f>
        <v>3.109</v>
      </c>
      <c r="AL5691">
        <f t="shared" si="606"/>
        <v>126339.03214806969</v>
      </c>
      <c r="AM5691">
        <f t="shared" si="607"/>
        <v>3158.4758037017423</v>
      </c>
      <c r="AN5691">
        <f t="shared" si="608"/>
        <v>31584.758037017422</v>
      </c>
      <c r="AO5691">
        <f t="shared" si="609"/>
        <v>31.584758037017423</v>
      </c>
      <c r="AP5691">
        <f t="shared" si="610"/>
        <v>0.04</v>
      </c>
      <c r="AQ5691">
        <f>VLOOKUP(M5691,spp!A:H,8,FALSE)</f>
        <v>2</v>
      </c>
      <c r="AR5691" t="str">
        <f>VLOOKUP(M5691,spp!A:K,10,FALSE)</f>
        <v>Herbívoro</v>
      </c>
      <c r="AS5691" t="str">
        <f>VLOOKUP(M5691,spp!A:L,12,FALSE)</f>
        <v>LC</v>
      </c>
    </row>
    <row r="5692" spans="1:45" x14ac:dyDescent="0.3">
      <c r="A5692">
        <v>52</v>
      </c>
      <c r="B5692" s="2" t="s">
        <v>1176</v>
      </c>
      <c r="C5692" s="2" t="s">
        <v>1177</v>
      </c>
      <c r="D5692" s="50" t="s">
        <v>1362</v>
      </c>
      <c r="E5692" s="2" t="s">
        <v>1440</v>
      </c>
      <c r="F5692">
        <v>2</v>
      </c>
      <c r="G5692" s="1">
        <v>41697</v>
      </c>
      <c r="H5692" s="61">
        <v>2014</v>
      </c>
      <c r="I5692" s="5" t="s">
        <v>1433</v>
      </c>
      <c r="J5692" s="1">
        <v>41765</v>
      </c>
      <c r="K5692" s="66">
        <v>12</v>
      </c>
      <c r="L5692" t="str">
        <f t="shared" si="605"/>
        <v>Profundo</v>
      </c>
      <c r="M5692" t="s">
        <v>1068</v>
      </c>
      <c r="N5692" t="str">
        <f>VLOOKUP(M5692,[2]spp!A:B,2,FALSE)</f>
        <v>Myripristis berndti</v>
      </c>
      <c r="O5692">
        <f t="shared" si="604"/>
        <v>25</v>
      </c>
      <c r="T5692">
        <v>25</v>
      </c>
      <c r="AJ5692">
        <f>VLOOKUP(M5692,spp!A:C,3,FALSE)</f>
        <v>2.4E-2</v>
      </c>
      <c r="AK5692">
        <f>VLOOKUP(M5692,spp!A:D,4,FALSE)</f>
        <v>3.02</v>
      </c>
      <c r="AL5692">
        <f t="shared" si="606"/>
        <v>9998.390083203436</v>
      </c>
      <c r="AM5692">
        <f t="shared" si="607"/>
        <v>249.95975208008591</v>
      </c>
      <c r="AN5692">
        <f t="shared" si="608"/>
        <v>2499.597520800859</v>
      </c>
      <c r="AO5692">
        <f t="shared" si="609"/>
        <v>2.499597520800859</v>
      </c>
      <c r="AP5692">
        <f t="shared" si="610"/>
        <v>0.5</v>
      </c>
      <c r="AQ5692">
        <f>VLOOKUP(M5692,spp!A:H,8,FALSE)</f>
        <v>3.7</v>
      </c>
      <c r="AR5692" t="str">
        <f>VLOOKUP(M5692,spp!A:K,10,FALSE)</f>
        <v>Planctívoro</v>
      </c>
      <c r="AS5692" t="str">
        <f>VLOOKUP(M5692,spp!A:L,12,FALSE)</f>
        <v>NE</v>
      </c>
    </row>
    <row r="5693" spans="1:45" x14ac:dyDescent="0.3">
      <c r="A5693">
        <v>52</v>
      </c>
      <c r="B5693" s="2" t="s">
        <v>1176</v>
      </c>
      <c r="C5693" s="2" t="s">
        <v>1177</v>
      </c>
      <c r="D5693" s="50" t="s">
        <v>1362</v>
      </c>
      <c r="E5693" s="2" t="s">
        <v>1440</v>
      </c>
      <c r="F5693">
        <v>2</v>
      </c>
      <c r="G5693" s="1">
        <v>41697</v>
      </c>
      <c r="H5693" s="61">
        <v>2014</v>
      </c>
      <c r="I5693" s="5" t="s">
        <v>1433</v>
      </c>
      <c r="J5693" s="1">
        <v>41765</v>
      </c>
      <c r="K5693" s="66">
        <v>12</v>
      </c>
      <c r="L5693" t="str">
        <f t="shared" si="605"/>
        <v>Profundo</v>
      </c>
      <c r="M5693" t="s">
        <v>1032</v>
      </c>
      <c r="N5693" t="str">
        <f>VLOOKUP(M5693,[2]spp!A:B,2,FALSE)</f>
        <v>Lutjanus argentiventris</v>
      </c>
      <c r="O5693">
        <f t="shared" si="604"/>
        <v>2</v>
      </c>
      <c r="V5693">
        <v>2</v>
      </c>
      <c r="AJ5693">
        <f>VLOOKUP(M5693,spp!A:C,3,FALSE)</f>
        <v>1</v>
      </c>
      <c r="AK5693">
        <f>VLOOKUP(M5693,spp!A:D,4,FALSE)</f>
        <v>3</v>
      </c>
      <c r="AL5693">
        <f t="shared" si="606"/>
        <v>182250</v>
      </c>
      <c r="AM5693">
        <f t="shared" si="607"/>
        <v>4556.25</v>
      </c>
      <c r="AN5693">
        <f t="shared" si="608"/>
        <v>45562.5</v>
      </c>
      <c r="AO5693">
        <f t="shared" si="609"/>
        <v>45.5625</v>
      </c>
      <c r="AP5693">
        <f t="shared" si="610"/>
        <v>0.04</v>
      </c>
      <c r="AQ5693">
        <f>VLOOKUP(M5693,spp!A:H,8,FALSE)</f>
        <v>4</v>
      </c>
      <c r="AR5693" t="str">
        <f>VLOOKUP(M5693,spp!A:K,10,FALSE)</f>
        <v>Depredador Tope</v>
      </c>
      <c r="AS5693" t="str">
        <f>VLOOKUP(M5693,spp!A:L,12,FALSE)</f>
        <v>LC</v>
      </c>
    </row>
    <row r="5694" spans="1:45" x14ac:dyDescent="0.3">
      <c r="A5694">
        <v>52</v>
      </c>
      <c r="B5694" s="2" t="s">
        <v>1176</v>
      </c>
      <c r="C5694" s="2" t="s">
        <v>1177</v>
      </c>
      <c r="D5694" s="50" t="s">
        <v>1362</v>
      </c>
      <c r="E5694" s="2" t="s">
        <v>1440</v>
      </c>
      <c r="F5694">
        <v>2</v>
      </c>
      <c r="G5694" s="1">
        <v>41697</v>
      </c>
      <c r="H5694" s="61">
        <v>2014</v>
      </c>
      <c r="I5694" s="5" t="s">
        <v>1433</v>
      </c>
      <c r="J5694" s="1">
        <v>41765</v>
      </c>
      <c r="K5694" s="66">
        <v>12</v>
      </c>
      <c r="L5694" t="str">
        <f t="shared" si="605"/>
        <v>Profundo</v>
      </c>
      <c r="M5694" t="s">
        <v>1195</v>
      </c>
      <c r="N5694" t="str">
        <f>VLOOKUP(M5694,[2]spp!A:B,2,FALSE)</f>
        <v>Melichthys niger</v>
      </c>
      <c r="O5694">
        <f t="shared" si="604"/>
        <v>50</v>
      </c>
      <c r="T5694">
        <v>50</v>
      </c>
      <c r="AJ5694">
        <f>VLOOKUP(M5694,spp!A:C,3,FALSE)</f>
        <v>5</v>
      </c>
      <c r="AK5694">
        <f>VLOOKUP(M5694,spp!A:D,4,FALSE)</f>
        <v>3</v>
      </c>
      <c r="AL5694">
        <f t="shared" si="606"/>
        <v>3906250</v>
      </c>
      <c r="AM5694">
        <f t="shared" si="607"/>
        <v>97656.25</v>
      </c>
      <c r="AN5694">
        <f t="shared" si="608"/>
        <v>976562.5</v>
      </c>
      <c r="AO5694">
        <f t="shared" si="609"/>
        <v>976.5625</v>
      </c>
      <c r="AP5694">
        <f t="shared" si="610"/>
        <v>1</v>
      </c>
      <c r="AQ5694">
        <f>VLOOKUP(M5694,spp!A:H,8,FALSE)</f>
        <v>2.4</v>
      </c>
      <c r="AR5694" t="str">
        <f>VLOOKUP(M5694,spp!A:K,10,FALSE)</f>
        <v>Herbívoro</v>
      </c>
      <c r="AS5694" t="str">
        <f>VLOOKUP(M5694,spp!A:L,12,FALSE)</f>
        <v>NE</v>
      </c>
    </row>
    <row r="5695" spans="1:45" x14ac:dyDescent="0.3">
      <c r="A5695">
        <v>52</v>
      </c>
      <c r="B5695" s="2" t="s">
        <v>1176</v>
      </c>
      <c r="C5695" s="2" t="s">
        <v>1177</v>
      </c>
      <c r="D5695" s="50" t="s">
        <v>1362</v>
      </c>
      <c r="E5695" s="2" t="s">
        <v>1440</v>
      </c>
      <c r="F5695">
        <v>2</v>
      </c>
      <c r="G5695" s="1">
        <v>41697</v>
      </c>
      <c r="H5695" s="61">
        <v>2014</v>
      </c>
      <c r="I5695" s="5" t="s">
        <v>1433</v>
      </c>
      <c r="J5695" s="1">
        <v>41765</v>
      </c>
      <c r="K5695" s="66">
        <v>12</v>
      </c>
      <c r="L5695" t="str">
        <f t="shared" si="605"/>
        <v>Profundo</v>
      </c>
      <c r="M5695" t="s">
        <v>1080</v>
      </c>
      <c r="N5695" t="str">
        <f>VLOOKUP(M5695,[2]spp!A:B,2,FALSE)</f>
        <v>Aulostomus chinensis</v>
      </c>
      <c r="O5695">
        <f t="shared" si="604"/>
        <v>2</v>
      </c>
      <c r="V5695">
        <v>2</v>
      </c>
      <c r="AJ5695">
        <f>VLOOKUP(M5695,spp!A:C,3,FALSE)</f>
        <v>2</v>
      </c>
      <c r="AK5695">
        <f>VLOOKUP(M5695,spp!A:D,4,FALSE)</f>
        <v>3</v>
      </c>
      <c r="AL5695">
        <f t="shared" si="606"/>
        <v>364500</v>
      </c>
      <c r="AM5695">
        <f t="shared" si="607"/>
        <v>9112.5</v>
      </c>
      <c r="AN5695">
        <f t="shared" si="608"/>
        <v>91125</v>
      </c>
      <c r="AO5695">
        <f t="shared" si="609"/>
        <v>91.125</v>
      </c>
      <c r="AP5695">
        <f t="shared" si="610"/>
        <v>0.04</v>
      </c>
      <c r="AQ5695">
        <f>VLOOKUP(M5695,spp!A:H,8,FALSE)</f>
        <v>3.9</v>
      </c>
      <c r="AR5695" t="str">
        <f>VLOOKUP(M5695,spp!A:K,10,FALSE)</f>
        <v>Depredador</v>
      </c>
      <c r="AS5695" t="str">
        <f>VLOOKUP(M5695,spp!A:L,12,FALSE)</f>
        <v>NE</v>
      </c>
    </row>
    <row r="5696" spans="1:45" x14ac:dyDescent="0.3">
      <c r="A5696">
        <v>52</v>
      </c>
      <c r="B5696" s="2" t="s">
        <v>1176</v>
      </c>
      <c r="C5696" s="2" t="s">
        <v>1177</v>
      </c>
      <c r="D5696" s="50" t="s">
        <v>1362</v>
      </c>
      <c r="E5696" s="2" t="s">
        <v>1440</v>
      </c>
      <c r="F5696">
        <v>2</v>
      </c>
      <c r="G5696" s="1">
        <v>41697</v>
      </c>
      <c r="H5696" s="61">
        <v>2014</v>
      </c>
      <c r="I5696" s="5" t="s">
        <v>1433</v>
      </c>
      <c r="J5696" s="1">
        <v>41765</v>
      </c>
      <c r="K5696" s="66">
        <v>12</v>
      </c>
      <c r="L5696" t="str">
        <f t="shared" si="605"/>
        <v>Profundo</v>
      </c>
      <c r="M5696" t="s">
        <v>1034</v>
      </c>
      <c r="N5696" t="str">
        <f>VLOOKUP(M5696,[2]spp!A:B,2,FALSE)</f>
        <v>Acanthurus nigricans</v>
      </c>
      <c r="O5696">
        <f t="shared" si="604"/>
        <v>3</v>
      </c>
      <c r="T5696">
        <v>3</v>
      </c>
      <c r="AJ5696">
        <f>VLOOKUP(M5696,spp!A:C,3,FALSE)</f>
        <v>6</v>
      </c>
      <c r="AK5696">
        <f>VLOOKUP(M5696,spp!A:D,4,FALSE)</f>
        <v>2.669</v>
      </c>
      <c r="AL5696">
        <f t="shared" si="606"/>
        <v>96911.293053636939</v>
      </c>
      <c r="AM5696">
        <f t="shared" si="607"/>
        <v>2422.7823263409236</v>
      </c>
      <c r="AN5696">
        <f t="shared" si="608"/>
        <v>24227.823263409235</v>
      </c>
      <c r="AO5696">
        <f t="shared" si="609"/>
        <v>24.227823263409235</v>
      </c>
      <c r="AP5696">
        <f t="shared" si="610"/>
        <v>0.06</v>
      </c>
      <c r="AQ5696">
        <f>VLOOKUP(M5696,spp!A:H,8,FALSE)</f>
        <v>2</v>
      </c>
      <c r="AR5696" t="str">
        <f>VLOOKUP(M5696,spp!A:K,10,FALSE)</f>
        <v>Herbívoro</v>
      </c>
      <c r="AS5696" t="str">
        <f>VLOOKUP(M5696,spp!A:L,12,FALSE)</f>
        <v>LC</v>
      </c>
    </row>
    <row r="5697" spans="1:45" x14ac:dyDescent="0.3">
      <c r="A5697">
        <v>52</v>
      </c>
      <c r="B5697" s="2" t="s">
        <v>1176</v>
      </c>
      <c r="C5697" s="2" t="s">
        <v>1177</v>
      </c>
      <c r="D5697" s="50" t="s">
        <v>1362</v>
      </c>
      <c r="E5697" s="2" t="s">
        <v>1440</v>
      </c>
      <c r="F5697">
        <v>2</v>
      </c>
      <c r="G5697" s="1">
        <v>41697</v>
      </c>
      <c r="H5697" s="61">
        <v>2014</v>
      </c>
      <c r="I5697" s="5" t="s">
        <v>1433</v>
      </c>
      <c r="J5697" s="1">
        <v>41765</v>
      </c>
      <c r="K5697" s="66">
        <v>12</v>
      </c>
      <c r="L5697" t="str">
        <f t="shared" si="605"/>
        <v>Profundo</v>
      </c>
      <c r="M5697" t="s">
        <v>1079</v>
      </c>
      <c r="N5697" t="str">
        <f>VLOOKUP(M5697,[2]spp!A:B,2,FALSE)</f>
        <v>Cirrhitichthys oxycephalus</v>
      </c>
      <c r="O5697">
        <f t="shared" si="604"/>
        <v>3</v>
      </c>
      <c r="P5697">
        <v>3</v>
      </c>
      <c r="AJ5697">
        <f>VLOOKUP(M5697,spp!A:C,3,FALSE)</f>
        <v>3.32E-2</v>
      </c>
      <c r="AK5697">
        <f>VLOOKUP(M5697,spp!A:D,4,FALSE)</f>
        <v>3</v>
      </c>
      <c r="AL5697">
        <f t="shared" si="606"/>
        <v>1.5562500000000001</v>
      </c>
      <c r="AM5697">
        <f t="shared" si="607"/>
        <v>3.8906250000000003E-2</v>
      </c>
      <c r="AN5697">
        <f t="shared" si="608"/>
        <v>0.38906250000000003</v>
      </c>
      <c r="AO5697">
        <f t="shared" si="609"/>
        <v>3.8906250000000003E-4</v>
      </c>
      <c r="AP5697">
        <f t="shared" si="610"/>
        <v>0.06</v>
      </c>
      <c r="AQ5697">
        <f>VLOOKUP(M5697,spp!A:H,8,FALSE)</f>
        <v>3.9</v>
      </c>
      <c r="AR5697" t="str">
        <f>VLOOKUP(M5697,spp!A:K,10,FALSE)</f>
        <v>Depredador</v>
      </c>
      <c r="AS5697" t="str">
        <f>VLOOKUP(M5697,spp!A:L,12,FALSE)</f>
        <v>NE</v>
      </c>
    </row>
    <row r="5698" spans="1:45" x14ac:dyDescent="0.3">
      <c r="A5698">
        <v>52</v>
      </c>
      <c r="B5698" s="2" t="s">
        <v>1176</v>
      </c>
      <c r="C5698" s="2" t="s">
        <v>1177</v>
      </c>
      <c r="D5698" s="50" t="s">
        <v>1362</v>
      </c>
      <c r="E5698" s="2" t="s">
        <v>1440</v>
      </c>
      <c r="F5698">
        <v>3</v>
      </c>
      <c r="G5698" s="1">
        <v>41697</v>
      </c>
      <c r="H5698" s="61">
        <v>2014</v>
      </c>
      <c r="I5698" s="5" t="s">
        <v>1433</v>
      </c>
      <c r="J5698" s="1">
        <v>41765</v>
      </c>
      <c r="K5698" s="66">
        <v>12</v>
      </c>
      <c r="L5698" t="str">
        <f t="shared" si="605"/>
        <v>Profundo</v>
      </c>
      <c r="M5698" t="s">
        <v>1062</v>
      </c>
      <c r="N5698" t="str">
        <f>VLOOKUP(M5698,[2]spp!A:B,2,FALSE)</f>
        <v>Paranthias colonus</v>
      </c>
      <c r="O5698">
        <f t="shared" si="604"/>
        <v>200</v>
      </c>
      <c r="R5698">
        <v>50</v>
      </c>
      <c r="T5698">
        <v>150</v>
      </c>
      <c r="AJ5698">
        <f>VLOOKUP(M5698,spp!A:C,3,FALSE)</f>
        <v>1.485E-2</v>
      </c>
      <c r="AK5698">
        <f>VLOOKUP(M5698,spp!A:D,4,FALSE)</f>
        <v>2</v>
      </c>
      <c r="AL5698">
        <f t="shared" si="606"/>
        <v>1508.203125</v>
      </c>
      <c r="AM5698">
        <f t="shared" si="607"/>
        <v>37.705078125</v>
      </c>
      <c r="AN5698">
        <f t="shared" si="608"/>
        <v>377.05078125</v>
      </c>
      <c r="AO5698">
        <f t="shared" si="609"/>
        <v>0.37705078125000002</v>
      </c>
      <c r="AP5698">
        <f t="shared" si="610"/>
        <v>4</v>
      </c>
      <c r="AQ5698">
        <f>VLOOKUP(M5698,spp!A:H,8,FALSE)</f>
        <v>3.8</v>
      </c>
      <c r="AR5698" t="str">
        <f>VLOOKUP(M5698,spp!A:K,10,FALSE)</f>
        <v>Planctívoro</v>
      </c>
      <c r="AS5698" t="str">
        <f>VLOOKUP(M5698,spp!A:L,12,FALSE)</f>
        <v>LC</v>
      </c>
    </row>
    <row r="5699" spans="1:45" x14ac:dyDescent="0.3">
      <c r="A5699">
        <v>52</v>
      </c>
      <c r="B5699" s="2" t="s">
        <v>1176</v>
      </c>
      <c r="C5699" s="2" t="s">
        <v>1177</v>
      </c>
      <c r="D5699" s="50" t="s">
        <v>1362</v>
      </c>
      <c r="E5699" s="2" t="s">
        <v>1440</v>
      </c>
      <c r="F5699">
        <v>3</v>
      </c>
      <c r="G5699" s="1">
        <v>41697</v>
      </c>
      <c r="H5699" s="61">
        <v>2014</v>
      </c>
      <c r="I5699" s="5" t="s">
        <v>1433</v>
      </c>
      <c r="J5699" s="1">
        <v>41765</v>
      </c>
      <c r="K5699" s="66">
        <v>12</v>
      </c>
      <c r="L5699" t="str">
        <f t="shared" si="605"/>
        <v>Profundo</v>
      </c>
      <c r="M5699" t="s">
        <v>1034</v>
      </c>
      <c r="N5699" t="str">
        <f>VLOOKUP(M5699,[2]spp!A:B,2,FALSE)</f>
        <v>Acanthurus nigricans</v>
      </c>
      <c r="O5699">
        <f t="shared" si="604"/>
        <v>4</v>
      </c>
      <c r="R5699">
        <v>1</v>
      </c>
      <c r="S5699">
        <v>3</v>
      </c>
      <c r="AJ5699">
        <f>VLOOKUP(M5699,spp!A:C,3,FALSE)</f>
        <v>6</v>
      </c>
      <c r="AK5699">
        <f>VLOOKUP(M5699,spp!A:D,4,FALSE)</f>
        <v>2.669</v>
      </c>
      <c r="AL5699">
        <f t="shared" si="606"/>
        <v>42485.284163157768</v>
      </c>
      <c r="AM5699">
        <f t="shared" si="607"/>
        <v>1062.1321040789442</v>
      </c>
      <c r="AN5699">
        <f t="shared" si="608"/>
        <v>10621.321040789442</v>
      </c>
      <c r="AO5699">
        <f t="shared" si="609"/>
        <v>10.621321040789443</v>
      </c>
      <c r="AP5699">
        <f t="shared" si="610"/>
        <v>0.08</v>
      </c>
      <c r="AQ5699">
        <f>VLOOKUP(M5699,spp!A:H,8,FALSE)</f>
        <v>2</v>
      </c>
      <c r="AR5699" t="str">
        <f>VLOOKUP(M5699,spp!A:K,10,FALSE)</f>
        <v>Herbívoro</v>
      </c>
      <c r="AS5699" t="str">
        <f>VLOOKUP(M5699,spp!A:L,12,FALSE)</f>
        <v>LC</v>
      </c>
    </row>
    <row r="5700" spans="1:45" x14ac:dyDescent="0.3">
      <c r="A5700">
        <v>52</v>
      </c>
      <c r="B5700" s="2" t="s">
        <v>1176</v>
      </c>
      <c r="C5700" s="2" t="s">
        <v>1177</v>
      </c>
      <c r="D5700" s="50" t="s">
        <v>1362</v>
      </c>
      <c r="E5700" s="2" t="s">
        <v>1440</v>
      </c>
      <c r="F5700">
        <v>3</v>
      </c>
      <c r="G5700" s="1">
        <v>41697</v>
      </c>
      <c r="H5700" s="61">
        <v>2014</v>
      </c>
      <c r="I5700" s="5" t="s">
        <v>1433</v>
      </c>
      <c r="J5700" s="1">
        <v>41765</v>
      </c>
      <c r="K5700" s="66">
        <v>12</v>
      </c>
      <c r="L5700" t="str">
        <f t="shared" si="605"/>
        <v>Profundo</v>
      </c>
      <c r="M5700" t="s">
        <v>1081</v>
      </c>
      <c r="N5700" t="str">
        <f>VLOOKUP(M5700,[2]spp!A:B,2,FALSE)</f>
        <v>Triaenodon obesus</v>
      </c>
      <c r="O5700">
        <f t="shared" si="604"/>
        <v>3</v>
      </c>
      <c r="AB5700">
        <v>3</v>
      </c>
      <c r="AJ5700">
        <f>VLOOKUP(M5700,spp!A:C,3,FALSE)</f>
        <v>1.5E-3</v>
      </c>
      <c r="AK5700">
        <f>VLOOKUP(M5700,spp!A:D,4,FALSE)</f>
        <v>3</v>
      </c>
      <c r="AL5700">
        <f t="shared" si="606"/>
        <v>6407.2265625</v>
      </c>
      <c r="AM5700">
        <f t="shared" si="607"/>
        <v>160.1806640625</v>
      </c>
      <c r="AN5700">
        <f t="shared" si="608"/>
        <v>1601.806640625</v>
      </c>
      <c r="AO5700">
        <f t="shared" si="609"/>
        <v>1.601806640625</v>
      </c>
      <c r="AP5700">
        <f t="shared" si="610"/>
        <v>0.06</v>
      </c>
      <c r="AQ5700">
        <f>VLOOKUP(M5700,spp!A:H,8,FALSE)</f>
        <v>4.2</v>
      </c>
      <c r="AR5700" t="str">
        <f>VLOOKUP(M5700,spp!A:K,10,FALSE)</f>
        <v>Depredador Tope</v>
      </c>
      <c r="AS5700" t="str">
        <f>VLOOKUP(M5700,spp!A:L,12,FALSE)</f>
        <v>NT</v>
      </c>
    </row>
    <row r="5701" spans="1:45" x14ac:dyDescent="0.3">
      <c r="A5701">
        <v>52</v>
      </c>
      <c r="B5701" s="2" t="s">
        <v>1176</v>
      </c>
      <c r="C5701" s="2" t="s">
        <v>1177</v>
      </c>
      <c r="D5701" s="50" t="s">
        <v>1362</v>
      </c>
      <c r="E5701" s="2" t="s">
        <v>1440</v>
      </c>
      <c r="F5701">
        <v>3</v>
      </c>
      <c r="G5701" s="1">
        <v>41697</v>
      </c>
      <c r="H5701" s="61">
        <v>2014</v>
      </c>
      <c r="I5701" s="5" t="s">
        <v>1433</v>
      </c>
      <c r="J5701" s="1">
        <v>41765</v>
      </c>
      <c r="K5701" s="66">
        <v>12</v>
      </c>
      <c r="L5701" t="str">
        <f t="shared" si="605"/>
        <v>Profundo</v>
      </c>
      <c r="M5701" t="s">
        <v>1195</v>
      </c>
      <c r="N5701" t="str">
        <f>VLOOKUP(M5701,[2]spp!A:B,2,FALSE)</f>
        <v>Melichthys niger</v>
      </c>
      <c r="O5701">
        <f t="shared" si="604"/>
        <v>20</v>
      </c>
      <c r="T5701">
        <v>20</v>
      </c>
      <c r="AJ5701">
        <f>VLOOKUP(M5701,spp!A:C,3,FALSE)</f>
        <v>5</v>
      </c>
      <c r="AK5701">
        <f>VLOOKUP(M5701,spp!A:D,4,FALSE)</f>
        <v>3</v>
      </c>
      <c r="AL5701">
        <f t="shared" si="606"/>
        <v>1562500</v>
      </c>
      <c r="AM5701">
        <f t="shared" si="607"/>
        <v>39062.5</v>
      </c>
      <c r="AN5701">
        <f t="shared" si="608"/>
        <v>390625</v>
      </c>
      <c r="AO5701">
        <f t="shared" si="609"/>
        <v>390.625</v>
      </c>
      <c r="AP5701">
        <f t="shared" si="610"/>
        <v>0.4</v>
      </c>
      <c r="AQ5701">
        <f>VLOOKUP(M5701,spp!A:H,8,FALSE)</f>
        <v>2.4</v>
      </c>
      <c r="AR5701" t="str">
        <f>VLOOKUP(M5701,spp!A:K,10,FALSE)</f>
        <v>Herbívoro</v>
      </c>
      <c r="AS5701" t="str">
        <f>VLOOKUP(M5701,spp!A:L,12,FALSE)</f>
        <v>NE</v>
      </c>
    </row>
    <row r="5702" spans="1:45" x14ac:dyDescent="0.3">
      <c r="A5702">
        <v>52</v>
      </c>
      <c r="B5702" s="2" t="s">
        <v>1176</v>
      </c>
      <c r="C5702" s="2" t="s">
        <v>1177</v>
      </c>
      <c r="D5702" s="50" t="s">
        <v>1362</v>
      </c>
      <c r="E5702" s="2" t="s">
        <v>1440</v>
      </c>
      <c r="F5702">
        <v>3</v>
      </c>
      <c r="G5702" s="1">
        <v>41697</v>
      </c>
      <c r="H5702" s="61">
        <v>2014</v>
      </c>
      <c r="I5702" s="5" t="s">
        <v>1433</v>
      </c>
      <c r="J5702" s="1">
        <v>41765</v>
      </c>
      <c r="K5702" s="66">
        <v>12</v>
      </c>
      <c r="L5702" t="str">
        <f t="shared" si="605"/>
        <v>Profundo</v>
      </c>
      <c r="M5702" t="s">
        <v>1064</v>
      </c>
      <c r="N5702" t="str">
        <f>VLOOKUP(M5702,[2]spp!A:B,2,FALSE)</f>
        <v>Zanclus cornutus</v>
      </c>
      <c r="O5702">
        <f t="shared" si="604"/>
        <v>6</v>
      </c>
      <c r="T5702">
        <v>6</v>
      </c>
      <c r="AJ5702">
        <f>VLOOKUP(M5702,spp!A:C,3,FALSE)</f>
        <v>1.47E-2</v>
      </c>
      <c r="AK5702">
        <f>VLOOKUP(M5702,spp!A:D,4,FALSE)</f>
        <v>3</v>
      </c>
      <c r="AL5702">
        <f t="shared" si="606"/>
        <v>1378.125</v>
      </c>
      <c r="AM5702">
        <f t="shared" si="607"/>
        <v>34.453125</v>
      </c>
      <c r="AN5702">
        <f t="shared" si="608"/>
        <v>344.53125</v>
      </c>
      <c r="AO5702">
        <f t="shared" si="609"/>
        <v>0.34453125000000001</v>
      </c>
      <c r="AP5702">
        <f t="shared" si="610"/>
        <v>0.12</v>
      </c>
      <c r="AQ5702">
        <f>VLOOKUP(M5702,spp!A:H,8,FALSE)</f>
        <v>2.9</v>
      </c>
      <c r="AR5702" t="str">
        <f>VLOOKUP(M5702,spp!A:K,10,FALSE)</f>
        <v>Herbívoro</v>
      </c>
      <c r="AS5702" t="str">
        <f>VLOOKUP(M5702,spp!A:L,12,FALSE)</f>
        <v>NE</v>
      </c>
    </row>
    <row r="5703" spans="1:45" x14ac:dyDescent="0.3">
      <c r="A5703">
        <v>52</v>
      </c>
      <c r="B5703" s="2" t="s">
        <v>1176</v>
      </c>
      <c r="C5703" s="2" t="s">
        <v>1177</v>
      </c>
      <c r="D5703" s="50" t="s">
        <v>1362</v>
      </c>
      <c r="E5703" s="2" t="s">
        <v>1440</v>
      </c>
      <c r="F5703">
        <v>3</v>
      </c>
      <c r="G5703" s="1">
        <v>41697</v>
      </c>
      <c r="H5703" s="61">
        <v>2014</v>
      </c>
      <c r="I5703" s="5" t="s">
        <v>1433</v>
      </c>
      <c r="J5703" s="1">
        <v>41765</v>
      </c>
      <c r="K5703" s="66">
        <v>12</v>
      </c>
      <c r="L5703" t="str">
        <f t="shared" si="605"/>
        <v>Profundo</v>
      </c>
      <c r="M5703" t="s">
        <v>1028</v>
      </c>
      <c r="N5703" t="str">
        <f>VLOOKUP(M5703,[2]spp!A:B,2,FALSE)</f>
        <v>Thalassoma lucasanum</v>
      </c>
      <c r="O5703">
        <f t="shared" si="604"/>
        <v>200</v>
      </c>
      <c r="P5703">
        <v>200</v>
      </c>
      <c r="AJ5703">
        <f>VLOOKUP(M5703,spp!A:C,3,FALSE)</f>
        <v>1.261E-2</v>
      </c>
      <c r="AK5703">
        <f>VLOOKUP(M5703,spp!A:D,4,FALSE)</f>
        <v>2</v>
      </c>
      <c r="AL5703">
        <f t="shared" si="606"/>
        <v>15.762499999999999</v>
      </c>
      <c r="AM5703">
        <f t="shared" si="607"/>
        <v>0.39406249999999998</v>
      </c>
      <c r="AN5703">
        <f t="shared" si="608"/>
        <v>3.9406249999999998</v>
      </c>
      <c r="AO5703">
        <f t="shared" si="609"/>
        <v>3.9406249999999997E-3</v>
      </c>
      <c r="AP5703">
        <f t="shared" si="610"/>
        <v>4</v>
      </c>
      <c r="AQ5703">
        <f>VLOOKUP(M5703,spp!A:H,8,FALSE)</f>
        <v>3.5</v>
      </c>
      <c r="AR5703" t="str">
        <f>VLOOKUP(M5703,spp!A:K,10,FALSE)</f>
        <v>Depredador</v>
      </c>
      <c r="AS5703" t="str">
        <f>VLOOKUP(M5703,spp!A:L,12,FALSE)</f>
        <v>LC</v>
      </c>
    </row>
    <row r="5704" spans="1:45" x14ac:dyDescent="0.3">
      <c r="A5704">
        <v>52</v>
      </c>
      <c r="B5704" s="2" t="s">
        <v>1176</v>
      </c>
      <c r="C5704" s="2" t="s">
        <v>1177</v>
      </c>
      <c r="D5704" s="50" t="s">
        <v>1362</v>
      </c>
      <c r="E5704" s="2" t="s">
        <v>1440</v>
      </c>
      <c r="F5704">
        <v>3</v>
      </c>
      <c r="G5704" s="1">
        <v>41697</v>
      </c>
      <c r="H5704" s="61">
        <v>2014</v>
      </c>
      <c r="I5704" s="5" t="s">
        <v>1433</v>
      </c>
      <c r="J5704" s="1">
        <v>41765</v>
      </c>
      <c r="K5704" s="66">
        <v>12</v>
      </c>
      <c r="L5704" t="str">
        <f t="shared" si="605"/>
        <v>Profundo</v>
      </c>
      <c r="M5704" t="s">
        <v>1047</v>
      </c>
      <c r="N5704" t="str">
        <f>VLOOKUP(M5704,[2]spp!A:B,2,FALSE)</f>
        <v>Scarus rubroviolaceus</v>
      </c>
      <c r="O5704">
        <f t="shared" si="604"/>
        <v>1</v>
      </c>
      <c r="V5704">
        <v>1</v>
      </c>
      <c r="AJ5704">
        <f>VLOOKUP(M5704,spp!A:C,3,FALSE)</f>
        <v>1</v>
      </c>
      <c r="AK5704">
        <f>VLOOKUP(M5704,spp!A:D,4,FALSE)</f>
        <v>3.109</v>
      </c>
      <c r="AL5704">
        <f t="shared" si="606"/>
        <v>137986.8515112348</v>
      </c>
      <c r="AM5704">
        <f t="shared" si="607"/>
        <v>3449.67128778087</v>
      </c>
      <c r="AN5704">
        <f t="shared" si="608"/>
        <v>34496.712877808699</v>
      </c>
      <c r="AO5704">
        <f t="shared" si="609"/>
        <v>34.496712877808697</v>
      </c>
      <c r="AP5704">
        <f t="shared" si="610"/>
        <v>0.02</v>
      </c>
      <c r="AQ5704">
        <f>VLOOKUP(M5704,spp!A:H,8,FALSE)</f>
        <v>2</v>
      </c>
      <c r="AR5704" t="str">
        <f>VLOOKUP(M5704,spp!A:K,10,FALSE)</f>
        <v>Herbívoro</v>
      </c>
      <c r="AS5704" t="str">
        <f>VLOOKUP(M5704,spp!A:L,12,FALSE)</f>
        <v>LC</v>
      </c>
    </row>
    <row r="5705" spans="1:45" x14ac:dyDescent="0.3">
      <c r="A5705">
        <v>52</v>
      </c>
      <c r="B5705" s="2" t="s">
        <v>1176</v>
      </c>
      <c r="C5705" s="2" t="s">
        <v>1177</v>
      </c>
      <c r="D5705" s="50" t="s">
        <v>1362</v>
      </c>
      <c r="E5705" s="2" t="s">
        <v>1440</v>
      </c>
      <c r="F5705">
        <v>3</v>
      </c>
      <c r="G5705" s="1">
        <v>41697</v>
      </c>
      <c r="H5705" s="61">
        <v>2014</v>
      </c>
      <c r="I5705" s="5" t="s">
        <v>1433</v>
      </c>
      <c r="J5705" s="1">
        <v>41765</v>
      </c>
      <c r="K5705" s="66">
        <v>12</v>
      </c>
      <c r="L5705" t="str">
        <f t="shared" si="605"/>
        <v>Profundo</v>
      </c>
      <c r="M5705" t="s">
        <v>1046</v>
      </c>
      <c r="N5705" t="str">
        <f>VLOOKUP(M5705,[2]spp!A:B,2,FALSE)</f>
        <v>Arothron meleagris</v>
      </c>
      <c r="O5705">
        <f t="shared" si="604"/>
        <v>2</v>
      </c>
      <c r="S5705">
        <v>2</v>
      </c>
      <c r="AJ5705">
        <f>VLOOKUP(M5705,spp!A:C,3,FALSE)</f>
        <v>3</v>
      </c>
      <c r="AK5705">
        <f>VLOOKUP(M5705,spp!A:D,4,FALSE)</f>
        <v>2</v>
      </c>
      <c r="AL5705">
        <f t="shared" si="606"/>
        <v>1837.5</v>
      </c>
      <c r="AM5705">
        <f t="shared" si="607"/>
        <v>45.9375</v>
      </c>
      <c r="AN5705">
        <f t="shared" si="608"/>
        <v>459.375</v>
      </c>
      <c r="AO5705">
        <f t="shared" si="609"/>
        <v>0.45937499999999998</v>
      </c>
      <c r="AP5705">
        <f t="shared" si="610"/>
        <v>0.04</v>
      </c>
      <c r="AQ5705">
        <f>VLOOKUP(M5705,spp!A:H,8,FALSE)</f>
        <v>3.4</v>
      </c>
      <c r="AR5705" t="str">
        <f>VLOOKUP(M5705,spp!A:K,10,FALSE)</f>
        <v>Depredador</v>
      </c>
      <c r="AS5705" t="str">
        <f>VLOOKUP(M5705,spp!A:L,12,FALSE)</f>
        <v>NE</v>
      </c>
    </row>
    <row r="5706" spans="1:45" x14ac:dyDescent="0.3">
      <c r="A5706">
        <v>52</v>
      </c>
      <c r="B5706" s="2" t="s">
        <v>1176</v>
      </c>
      <c r="C5706" s="2" t="s">
        <v>1177</v>
      </c>
      <c r="D5706" s="50" t="s">
        <v>1362</v>
      </c>
      <c r="E5706" s="2" t="s">
        <v>1440</v>
      </c>
      <c r="F5706">
        <v>3</v>
      </c>
      <c r="G5706" s="1">
        <v>41697</v>
      </c>
      <c r="H5706" s="61">
        <v>2014</v>
      </c>
      <c r="I5706" s="5" t="s">
        <v>1433</v>
      </c>
      <c r="J5706" s="1">
        <v>41765</v>
      </c>
      <c r="K5706" s="66">
        <v>12</v>
      </c>
      <c r="L5706" t="str">
        <f t="shared" si="605"/>
        <v>Profundo</v>
      </c>
      <c r="M5706" t="s">
        <v>1038</v>
      </c>
      <c r="N5706" t="str">
        <f>VLOOKUP(M5706,[2]spp!A:B,2,FALSE)</f>
        <v>Holacanthus passer</v>
      </c>
      <c r="O5706">
        <f t="shared" si="604"/>
        <v>1</v>
      </c>
      <c r="S5706">
        <v>1</v>
      </c>
      <c r="AJ5706">
        <f>VLOOKUP(M5706,spp!A:C,3,FALSE)</f>
        <v>2</v>
      </c>
      <c r="AK5706">
        <f>VLOOKUP(M5706,spp!A:D,4,FALSE)</f>
        <v>3</v>
      </c>
      <c r="AL5706">
        <f t="shared" si="606"/>
        <v>10718.75</v>
      </c>
      <c r="AM5706">
        <f t="shared" si="607"/>
        <v>267.96875</v>
      </c>
      <c r="AN5706">
        <f t="shared" si="608"/>
        <v>2679.6875</v>
      </c>
      <c r="AO5706">
        <f t="shared" si="609"/>
        <v>2.6796875</v>
      </c>
      <c r="AP5706">
        <f t="shared" si="610"/>
        <v>0.02</v>
      </c>
      <c r="AQ5706">
        <f>VLOOKUP(M5706,spp!A:H,8,FALSE)</f>
        <v>2.6</v>
      </c>
      <c r="AR5706" t="str">
        <f>VLOOKUP(M5706,spp!A:K,10,FALSE)</f>
        <v>Herbívoro</v>
      </c>
      <c r="AS5706" t="str">
        <f>VLOOKUP(M5706,spp!A:L,12,FALSE)</f>
        <v>LC</v>
      </c>
    </row>
    <row r="5707" spans="1:45" x14ac:dyDescent="0.3">
      <c r="A5707">
        <v>52</v>
      </c>
      <c r="B5707" s="2" t="s">
        <v>1176</v>
      </c>
      <c r="C5707" s="2" t="s">
        <v>1177</v>
      </c>
      <c r="D5707" s="50" t="s">
        <v>1362</v>
      </c>
      <c r="E5707" s="2" t="s">
        <v>1440</v>
      </c>
      <c r="F5707">
        <v>3</v>
      </c>
      <c r="G5707" s="1">
        <v>41697</v>
      </c>
      <c r="H5707" s="61">
        <v>2014</v>
      </c>
      <c r="I5707" s="5" t="s">
        <v>1433</v>
      </c>
      <c r="J5707" s="1">
        <v>41765</v>
      </c>
      <c r="K5707" s="66">
        <v>12</v>
      </c>
      <c r="L5707" t="str">
        <f t="shared" si="605"/>
        <v>Profundo</v>
      </c>
      <c r="M5707" t="s">
        <v>1021</v>
      </c>
      <c r="N5707" t="str">
        <f>VLOOKUP(M5707,[2]spp!A:B,2,FALSE)</f>
        <v>Johnrandallia nigrirostris</v>
      </c>
      <c r="O5707">
        <f t="shared" si="604"/>
        <v>2</v>
      </c>
      <c r="Q5707">
        <v>2</v>
      </c>
      <c r="AJ5707">
        <f>VLOOKUP(M5707,spp!A:C,3,FALSE)</f>
        <v>2</v>
      </c>
      <c r="AK5707">
        <f>VLOOKUP(M5707,spp!A:D,4,FALSE)</f>
        <v>3</v>
      </c>
      <c r="AL5707">
        <f t="shared" si="606"/>
        <v>1687.5</v>
      </c>
      <c r="AM5707">
        <f t="shared" si="607"/>
        <v>42.1875</v>
      </c>
      <c r="AN5707">
        <f t="shared" si="608"/>
        <v>421.875</v>
      </c>
      <c r="AO5707">
        <f t="shared" si="609"/>
        <v>0.421875</v>
      </c>
      <c r="AP5707">
        <f t="shared" si="610"/>
        <v>0.04</v>
      </c>
      <c r="AQ5707">
        <f>VLOOKUP(M5707,spp!A:H,8,FALSE)</f>
        <v>3</v>
      </c>
      <c r="AR5707" t="str">
        <f>VLOOKUP(M5707,spp!A:K,10,FALSE)</f>
        <v>Depredador</v>
      </c>
      <c r="AS5707" t="str">
        <f>VLOOKUP(M5707,spp!A:L,12,FALSE)</f>
        <v>LC</v>
      </c>
    </row>
    <row r="5708" spans="1:45" x14ac:dyDescent="0.3">
      <c r="A5708">
        <v>52</v>
      </c>
      <c r="B5708" s="2" t="s">
        <v>1176</v>
      </c>
      <c r="C5708" s="2" t="s">
        <v>1177</v>
      </c>
      <c r="D5708" s="50" t="s">
        <v>1362</v>
      </c>
      <c r="E5708" s="2" t="s">
        <v>1440</v>
      </c>
      <c r="F5708">
        <v>3</v>
      </c>
      <c r="G5708" s="1">
        <v>41697</v>
      </c>
      <c r="H5708" s="61">
        <v>2014</v>
      </c>
      <c r="I5708" s="5" t="s">
        <v>1433</v>
      </c>
      <c r="J5708" s="1">
        <v>41765</v>
      </c>
      <c r="K5708" s="66">
        <v>12</v>
      </c>
      <c r="L5708" t="str">
        <f t="shared" si="605"/>
        <v>Profundo</v>
      </c>
      <c r="M5708" t="s">
        <v>1078</v>
      </c>
      <c r="N5708" t="str">
        <f>VLOOKUP(M5708,[2]spp!A:B,2,FALSE)</f>
        <v>Lutjanus viridis</v>
      </c>
      <c r="O5708">
        <f t="shared" si="604"/>
        <v>20</v>
      </c>
      <c r="T5708">
        <v>20</v>
      </c>
      <c r="AJ5708">
        <f>VLOOKUP(M5708,spp!A:C,3,FALSE)</f>
        <v>1.67E-2</v>
      </c>
      <c r="AK5708">
        <f>VLOOKUP(M5708,spp!A:D,4,FALSE)</f>
        <v>2</v>
      </c>
      <c r="AL5708">
        <f t="shared" si="606"/>
        <v>208.75</v>
      </c>
      <c r="AM5708">
        <f t="shared" si="607"/>
        <v>5.21875</v>
      </c>
      <c r="AN5708">
        <f t="shared" si="608"/>
        <v>52.1875</v>
      </c>
      <c r="AO5708">
        <f t="shared" si="609"/>
        <v>5.2187499999999998E-2</v>
      </c>
      <c r="AP5708">
        <f t="shared" si="610"/>
        <v>0.4</v>
      </c>
      <c r="AQ5708">
        <f>VLOOKUP(M5708,spp!A:H,8,FALSE)</f>
        <v>4.2</v>
      </c>
      <c r="AR5708" t="str">
        <f>VLOOKUP(M5708,spp!A:K,10,FALSE)</f>
        <v>Depredador Tope</v>
      </c>
      <c r="AS5708" t="str">
        <f>VLOOKUP(M5708,spp!A:L,12,FALSE)</f>
        <v>LC</v>
      </c>
    </row>
    <row r="5709" spans="1:45" x14ac:dyDescent="0.3">
      <c r="A5709">
        <v>52</v>
      </c>
      <c r="B5709" s="2" t="s">
        <v>1176</v>
      </c>
      <c r="C5709" s="2" t="s">
        <v>1177</v>
      </c>
      <c r="D5709" s="50" t="s">
        <v>1362</v>
      </c>
      <c r="E5709" s="2" t="s">
        <v>1440</v>
      </c>
      <c r="F5709">
        <v>3</v>
      </c>
      <c r="G5709" s="1">
        <v>41697</v>
      </c>
      <c r="H5709" s="61">
        <v>2014</v>
      </c>
      <c r="I5709" s="5" t="s">
        <v>1433</v>
      </c>
      <c r="J5709" s="1">
        <v>41765</v>
      </c>
      <c r="K5709" s="66">
        <v>12</v>
      </c>
      <c r="L5709" t="str">
        <f t="shared" si="605"/>
        <v>Profundo</v>
      </c>
      <c r="M5709" t="s">
        <v>1194</v>
      </c>
      <c r="N5709" t="str">
        <f>VLOOKUP(M5709,[2]spp!A:B,2,FALSE)</f>
        <v>Stegastes arcifrons</v>
      </c>
      <c r="O5709">
        <f t="shared" si="604"/>
        <v>33</v>
      </c>
      <c r="P5709">
        <v>10</v>
      </c>
      <c r="Q5709">
        <v>23</v>
      </c>
      <c r="AJ5709">
        <f>VLOOKUP(M5709,spp!A:C,3,FALSE)</f>
        <v>3.49E-2</v>
      </c>
      <c r="AK5709">
        <f>VLOOKUP(M5709,spp!A:D,4,FALSE)</f>
        <v>2</v>
      </c>
      <c r="AL5709">
        <f t="shared" si="606"/>
        <v>47.333124999999995</v>
      </c>
      <c r="AM5709">
        <f t="shared" si="607"/>
        <v>1.1833281249999998</v>
      </c>
      <c r="AN5709">
        <f t="shared" si="608"/>
        <v>11.833281249999999</v>
      </c>
      <c r="AO5709">
        <f t="shared" si="609"/>
        <v>1.1833281249999999E-2</v>
      </c>
      <c r="AP5709">
        <f t="shared" si="610"/>
        <v>0.66</v>
      </c>
      <c r="AQ5709">
        <f>VLOOKUP(M5709,spp!A:H,8,FALSE)</f>
        <v>2.97</v>
      </c>
      <c r="AR5709" t="str">
        <f>VLOOKUP(M5709,spp!A:K,10,FALSE)</f>
        <v>Herbívoro</v>
      </c>
      <c r="AS5709" t="str">
        <f>VLOOKUP(M5709,spp!A:L,12,FALSE)</f>
        <v>LC</v>
      </c>
    </row>
    <row r="5710" spans="1:45" x14ac:dyDescent="0.3">
      <c r="A5710">
        <v>52</v>
      </c>
      <c r="B5710" s="2" t="s">
        <v>1176</v>
      </c>
      <c r="C5710" s="2" t="s">
        <v>1177</v>
      </c>
      <c r="D5710" s="50" t="s">
        <v>1362</v>
      </c>
      <c r="E5710" s="2" t="s">
        <v>1440</v>
      </c>
      <c r="F5710">
        <v>3</v>
      </c>
      <c r="G5710" s="1">
        <v>41697</v>
      </c>
      <c r="H5710" s="61">
        <v>2014</v>
      </c>
      <c r="I5710" s="5" t="s">
        <v>1433</v>
      </c>
      <c r="J5710" s="1">
        <v>41765</v>
      </c>
      <c r="K5710" s="66">
        <v>12</v>
      </c>
      <c r="L5710" t="str">
        <f t="shared" si="605"/>
        <v>Profundo</v>
      </c>
      <c r="M5710" t="s">
        <v>1079</v>
      </c>
      <c r="N5710" t="str">
        <f>VLOOKUP(M5710,[2]spp!A:B,2,FALSE)</f>
        <v>Cirrhitichthys oxycephalus</v>
      </c>
      <c r="O5710">
        <f t="shared" si="604"/>
        <v>1</v>
      </c>
      <c r="P5710">
        <v>1</v>
      </c>
      <c r="AJ5710">
        <f>VLOOKUP(M5710,spp!A:C,3,FALSE)</f>
        <v>3.32E-2</v>
      </c>
      <c r="AK5710">
        <f>VLOOKUP(M5710,spp!A:D,4,FALSE)</f>
        <v>3</v>
      </c>
      <c r="AL5710">
        <f t="shared" si="606"/>
        <v>0.51875000000000004</v>
      </c>
      <c r="AM5710">
        <f t="shared" si="607"/>
        <v>1.2968750000000001E-2</v>
      </c>
      <c r="AN5710">
        <f t="shared" si="608"/>
        <v>0.12968750000000001</v>
      </c>
      <c r="AO5710">
        <f t="shared" si="609"/>
        <v>1.296875E-4</v>
      </c>
      <c r="AP5710">
        <f t="shared" si="610"/>
        <v>0.02</v>
      </c>
      <c r="AQ5710">
        <f>VLOOKUP(M5710,spp!A:H,8,FALSE)</f>
        <v>3.9</v>
      </c>
      <c r="AR5710" t="str">
        <f>VLOOKUP(M5710,spp!A:K,10,FALSE)</f>
        <v>Depredador</v>
      </c>
      <c r="AS5710" t="str">
        <f>VLOOKUP(M5710,spp!A:L,12,FALSE)</f>
        <v>NE</v>
      </c>
    </row>
    <row r="5711" spans="1:45" x14ac:dyDescent="0.3">
      <c r="A5711">
        <v>52</v>
      </c>
      <c r="B5711" s="2" t="s">
        <v>1176</v>
      </c>
      <c r="C5711" s="2" t="s">
        <v>1177</v>
      </c>
      <c r="D5711" s="50" t="s">
        <v>1362</v>
      </c>
      <c r="E5711" s="2" t="s">
        <v>1440</v>
      </c>
      <c r="F5711">
        <v>4</v>
      </c>
      <c r="G5711" s="1">
        <v>41697</v>
      </c>
      <c r="H5711" s="61">
        <v>2014</v>
      </c>
      <c r="I5711" s="5" t="s">
        <v>1433</v>
      </c>
      <c r="J5711" s="1">
        <v>41765</v>
      </c>
      <c r="K5711" s="66">
        <v>12</v>
      </c>
      <c r="L5711" t="str">
        <f t="shared" si="605"/>
        <v>Profundo</v>
      </c>
      <c r="M5711" t="s">
        <v>1062</v>
      </c>
      <c r="N5711" t="str">
        <f>VLOOKUP(M5711,[2]spp!A:B,2,FALSE)</f>
        <v>Paranthias colonus</v>
      </c>
      <c r="O5711">
        <f t="shared" si="604"/>
        <v>380</v>
      </c>
      <c r="T5711">
        <v>380</v>
      </c>
      <c r="AJ5711">
        <f>VLOOKUP(M5711,spp!A:C,3,FALSE)</f>
        <v>1.485E-2</v>
      </c>
      <c r="AK5711">
        <f>VLOOKUP(M5711,spp!A:D,4,FALSE)</f>
        <v>2</v>
      </c>
      <c r="AL5711">
        <f t="shared" si="606"/>
        <v>3526.875</v>
      </c>
      <c r="AM5711">
        <f t="shared" si="607"/>
        <v>88.171875</v>
      </c>
      <c r="AN5711">
        <f t="shared" si="608"/>
        <v>881.71875</v>
      </c>
      <c r="AO5711">
        <f t="shared" si="609"/>
        <v>0.88171875</v>
      </c>
      <c r="AP5711">
        <f t="shared" si="610"/>
        <v>7.6</v>
      </c>
      <c r="AQ5711">
        <f>VLOOKUP(M5711,spp!A:H,8,FALSE)</f>
        <v>3.8</v>
      </c>
      <c r="AR5711" t="str">
        <f>VLOOKUP(M5711,spp!A:K,10,FALSE)</f>
        <v>Planctívoro</v>
      </c>
      <c r="AS5711" t="str">
        <f>VLOOKUP(M5711,spp!A:L,12,FALSE)</f>
        <v>LC</v>
      </c>
    </row>
    <row r="5712" spans="1:45" x14ac:dyDescent="0.3">
      <c r="A5712">
        <v>52</v>
      </c>
      <c r="B5712" s="2" t="s">
        <v>1176</v>
      </c>
      <c r="C5712" s="2" t="s">
        <v>1177</v>
      </c>
      <c r="D5712" s="50" t="s">
        <v>1362</v>
      </c>
      <c r="E5712" s="2" t="s">
        <v>1440</v>
      </c>
      <c r="F5712">
        <v>4</v>
      </c>
      <c r="G5712" s="1">
        <v>41697</v>
      </c>
      <c r="H5712" s="61">
        <v>2014</v>
      </c>
      <c r="I5712" s="5" t="s">
        <v>1433</v>
      </c>
      <c r="J5712" s="1">
        <v>41765</v>
      </c>
      <c r="K5712" s="66">
        <v>12</v>
      </c>
      <c r="L5712" t="str">
        <f t="shared" si="605"/>
        <v>Profundo</v>
      </c>
      <c r="M5712" t="s">
        <v>1080</v>
      </c>
      <c r="N5712" t="str">
        <f>VLOOKUP(M5712,[2]spp!A:B,2,FALSE)</f>
        <v>Aulostomus chinensis</v>
      </c>
      <c r="O5712">
        <f t="shared" si="604"/>
        <v>7</v>
      </c>
      <c r="U5712">
        <v>2</v>
      </c>
      <c r="V5712">
        <v>5</v>
      </c>
      <c r="AJ5712">
        <f>VLOOKUP(M5712,spp!A:C,3,FALSE)</f>
        <v>2</v>
      </c>
      <c r="AK5712">
        <f>VLOOKUP(M5712,spp!A:D,4,FALSE)</f>
        <v>3</v>
      </c>
      <c r="AL5712">
        <f t="shared" si="606"/>
        <v>1082750</v>
      </c>
      <c r="AM5712">
        <f t="shared" si="607"/>
        <v>27068.75</v>
      </c>
      <c r="AN5712">
        <f t="shared" si="608"/>
        <v>270687.5</v>
      </c>
      <c r="AO5712">
        <f t="shared" si="609"/>
        <v>270.6875</v>
      </c>
      <c r="AP5712">
        <f t="shared" si="610"/>
        <v>0.14000000000000001</v>
      </c>
      <c r="AQ5712">
        <f>VLOOKUP(M5712,spp!A:H,8,FALSE)</f>
        <v>3.9</v>
      </c>
      <c r="AR5712" t="str">
        <f>VLOOKUP(M5712,spp!A:K,10,FALSE)</f>
        <v>Depredador</v>
      </c>
      <c r="AS5712" t="str">
        <f>VLOOKUP(M5712,spp!A:L,12,FALSE)</f>
        <v>NE</v>
      </c>
    </row>
    <row r="5713" spans="1:45" x14ac:dyDescent="0.3">
      <c r="A5713">
        <v>52</v>
      </c>
      <c r="B5713" s="2" t="s">
        <v>1176</v>
      </c>
      <c r="C5713" s="2" t="s">
        <v>1177</v>
      </c>
      <c r="D5713" s="50" t="s">
        <v>1362</v>
      </c>
      <c r="E5713" s="2" t="s">
        <v>1440</v>
      </c>
      <c r="F5713">
        <v>4</v>
      </c>
      <c r="G5713" s="1">
        <v>41697</v>
      </c>
      <c r="H5713" s="61">
        <v>2014</v>
      </c>
      <c r="I5713" s="5" t="s">
        <v>1433</v>
      </c>
      <c r="J5713" s="1">
        <v>41765</v>
      </c>
      <c r="K5713" s="66">
        <v>12</v>
      </c>
      <c r="L5713" t="str">
        <f t="shared" si="605"/>
        <v>Profundo</v>
      </c>
      <c r="M5713" t="s">
        <v>1040</v>
      </c>
      <c r="N5713" t="str">
        <f>VLOOKUP(M5713,[2]spp!A:B,2,FALSE)</f>
        <v>Sufflamen verres</v>
      </c>
      <c r="O5713">
        <f t="shared" si="604"/>
        <v>5</v>
      </c>
      <c r="P5713">
        <v>2</v>
      </c>
      <c r="T5713">
        <v>1</v>
      </c>
      <c r="U5713">
        <v>2</v>
      </c>
      <c r="AJ5713">
        <f>VLOOKUP(M5713,spp!A:C,3,FALSE)</f>
        <v>2</v>
      </c>
      <c r="AK5713">
        <f>VLOOKUP(M5713,spp!A:D,4,FALSE)</f>
        <v>3</v>
      </c>
      <c r="AL5713">
        <f t="shared" si="606"/>
        <v>202812.5</v>
      </c>
      <c r="AM5713">
        <f t="shared" si="607"/>
        <v>5070.3125</v>
      </c>
      <c r="AN5713">
        <f t="shared" si="608"/>
        <v>50703.125</v>
      </c>
      <c r="AO5713">
        <f t="shared" si="609"/>
        <v>50.703125</v>
      </c>
      <c r="AP5713">
        <f t="shared" si="610"/>
        <v>0.1</v>
      </c>
      <c r="AQ5713">
        <f>VLOOKUP(M5713,spp!A:H,8,FALSE)</f>
        <v>3.3</v>
      </c>
      <c r="AR5713" t="str">
        <f>VLOOKUP(M5713,spp!A:K,10,FALSE)</f>
        <v>Depredador</v>
      </c>
      <c r="AS5713" t="str">
        <f>VLOOKUP(M5713,spp!A:L,12,FALSE)</f>
        <v>LC</v>
      </c>
    </row>
    <row r="5714" spans="1:45" x14ac:dyDescent="0.3">
      <c r="A5714">
        <v>52</v>
      </c>
      <c r="B5714" s="2" t="s">
        <v>1176</v>
      </c>
      <c r="C5714" s="2" t="s">
        <v>1177</v>
      </c>
      <c r="D5714" s="50" t="s">
        <v>1362</v>
      </c>
      <c r="E5714" s="2" t="s">
        <v>1440</v>
      </c>
      <c r="F5714">
        <v>4</v>
      </c>
      <c r="G5714" s="1">
        <v>41697</v>
      </c>
      <c r="H5714" s="61">
        <v>2014</v>
      </c>
      <c r="I5714" s="5" t="s">
        <v>1433</v>
      </c>
      <c r="J5714" s="1">
        <v>41765</v>
      </c>
      <c r="K5714" s="66">
        <v>12</v>
      </c>
      <c r="L5714" t="str">
        <f t="shared" si="605"/>
        <v>Profundo</v>
      </c>
      <c r="M5714" t="s">
        <v>1028</v>
      </c>
      <c r="N5714" t="str">
        <f>VLOOKUP(M5714,[2]spp!A:B,2,FALSE)</f>
        <v>Thalassoma lucasanum</v>
      </c>
      <c r="O5714">
        <f t="shared" si="604"/>
        <v>250</v>
      </c>
      <c r="P5714">
        <v>250</v>
      </c>
      <c r="AJ5714">
        <f>VLOOKUP(M5714,spp!A:C,3,FALSE)</f>
        <v>1.261E-2</v>
      </c>
      <c r="AK5714">
        <f>VLOOKUP(M5714,spp!A:D,4,FALSE)</f>
        <v>2</v>
      </c>
      <c r="AL5714">
        <f t="shared" si="606"/>
        <v>19.703125</v>
      </c>
      <c r="AM5714">
        <f t="shared" si="607"/>
        <v>0.49257812499999998</v>
      </c>
      <c r="AN5714">
        <f t="shared" si="608"/>
        <v>4.92578125</v>
      </c>
      <c r="AO5714">
        <f t="shared" si="609"/>
        <v>4.9257812499999996E-3</v>
      </c>
      <c r="AP5714">
        <f t="shared" si="610"/>
        <v>5</v>
      </c>
      <c r="AQ5714">
        <f>VLOOKUP(M5714,spp!A:H,8,FALSE)</f>
        <v>3.5</v>
      </c>
      <c r="AR5714" t="str">
        <f>VLOOKUP(M5714,spp!A:K,10,FALSE)</f>
        <v>Depredador</v>
      </c>
      <c r="AS5714" t="str">
        <f>VLOOKUP(M5714,spp!A:L,12,FALSE)</f>
        <v>LC</v>
      </c>
    </row>
    <row r="5715" spans="1:45" x14ac:dyDescent="0.3">
      <c r="A5715">
        <v>52</v>
      </c>
      <c r="B5715" s="2" t="s">
        <v>1176</v>
      </c>
      <c r="C5715" s="2" t="s">
        <v>1177</v>
      </c>
      <c r="D5715" s="50" t="s">
        <v>1362</v>
      </c>
      <c r="E5715" s="2" t="s">
        <v>1440</v>
      </c>
      <c r="F5715">
        <v>4</v>
      </c>
      <c r="G5715" s="1">
        <v>41697</v>
      </c>
      <c r="H5715" s="61">
        <v>2014</v>
      </c>
      <c r="I5715" s="5" t="s">
        <v>1433</v>
      </c>
      <c r="J5715" s="1">
        <v>41765</v>
      </c>
      <c r="K5715" s="66">
        <v>12</v>
      </c>
      <c r="L5715" t="str">
        <f t="shared" si="605"/>
        <v>Profundo</v>
      </c>
      <c r="M5715" t="s">
        <v>1141</v>
      </c>
      <c r="N5715" t="str">
        <f>VLOOKUP(M5715,[2]spp!A:B,2,FALSE)</f>
        <v>Halichoeres discolor</v>
      </c>
      <c r="O5715">
        <f t="shared" si="604"/>
        <v>20</v>
      </c>
      <c r="P5715">
        <v>15</v>
      </c>
      <c r="Q5715">
        <v>5</v>
      </c>
      <c r="AJ5715">
        <f>VLOOKUP(M5715,spp!A:C,3,FALSE)</f>
        <v>0.01</v>
      </c>
      <c r="AK5715">
        <f>VLOOKUP(M5715,spp!A:D,4,FALSE)</f>
        <v>3.04</v>
      </c>
      <c r="AL5715">
        <f t="shared" si="606"/>
        <v>25.295458250265032</v>
      </c>
      <c r="AM5715">
        <f t="shared" si="607"/>
        <v>0.63238645625662582</v>
      </c>
      <c r="AN5715">
        <f t="shared" si="608"/>
        <v>6.323864562566258</v>
      </c>
      <c r="AO5715">
        <f t="shared" si="609"/>
        <v>6.3238645625662577E-3</v>
      </c>
      <c r="AP5715">
        <f t="shared" si="610"/>
        <v>0.4</v>
      </c>
      <c r="AQ5715">
        <f>VLOOKUP(M5715,spp!A:H,8,FALSE)</f>
        <v>3.4</v>
      </c>
      <c r="AR5715" t="str">
        <f>VLOOKUP(M5715,spp!A:K,10,FALSE)</f>
        <v>Depredador</v>
      </c>
      <c r="AS5715" t="str">
        <f>VLOOKUP(M5715,spp!A:L,12,FALSE)</f>
        <v>VU</v>
      </c>
    </row>
    <row r="5716" spans="1:45" x14ac:dyDescent="0.3">
      <c r="A5716">
        <v>52</v>
      </c>
      <c r="B5716" s="2" t="s">
        <v>1176</v>
      </c>
      <c r="C5716" s="2" t="s">
        <v>1177</v>
      </c>
      <c r="D5716" s="50" t="s">
        <v>1362</v>
      </c>
      <c r="E5716" s="2" t="s">
        <v>1440</v>
      </c>
      <c r="F5716">
        <v>4</v>
      </c>
      <c r="G5716" s="1">
        <v>41697</v>
      </c>
      <c r="H5716" s="61">
        <v>2014</v>
      </c>
      <c r="I5716" s="5" t="s">
        <v>1433</v>
      </c>
      <c r="J5716" s="1">
        <v>41765</v>
      </c>
      <c r="K5716" s="66">
        <v>12</v>
      </c>
      <c r="L5716" t="str">
        <f t="shared" si="605"/>
        <v>Profundo</v>
      </c>
      <c r="M5716" t="s">
        <v>1442</v>
      </c>
      <c r="N5716" t="str">
        <f>VLOOKUP(M5716,[2]spp!A:B,2,FALSE)</f>
        <v>Stegastes beebei</v>
      </c>
      <c r="O5716">
        <f t="shared" si="604"/>
        <v>1</v>
      </c>
      <c r="Q5716">
        <v>1</v>
      </c>
      <c r="AJ5716">
        <f>VLOOKUP(M5716,spp!A:C,3,FALSE)</f>
        <v>0</v>
      </c>
      <c r="AK5716">
        <f>VLOOKUP(M5716,spp!A:D,4,FALSE)</f>
        <v>0</v>
      </c>
      <c r="AL5716">
        <f t="shared" si="606"/>
        <v>0</v>
      </c>
      <c r="AM5716">
        <f t="shared" si="607"/>
        <v>0</v>
      </c>
      <c r="AN5716">
        <f t="shared" si="608"/>
        <v>0</v>
      </c>
      <c r="AO5716">
        <f t="shared" si="609"/>
        <v>0</v>
      </c>
      <c r="AP5716">
        <f t="shared" si="610"/>
        <v>0.02</v>
      </c>
      <c r="AQ5716">
        <f>VLOOKUP(M5716,spp!A:H,8,FALSE)</f>
        <v>0</v>
      </c>
      <c r="AR5716">
        <f>VLOOKUP(M5716,spp!A:K,10,FALSE)</f>
        <v>0</v>
      </c>
      <c r="AS5716">
        <f>VLOOKUP(M5716,spp!A:L,12,FALSE)</f>
        <v>0</v>
      </c>
    </row>
    <row r="5717" spans="1:45" x14ac:dyDescent="0.3">
      <c r="A5717">
        <v>52</v>
      </c>
      <c r="B5717" s="2" t="s">
        <v>1176</v>
      </c>
      <c r="C5717" s="2" t="s">
        <v>1177</v>
      </c>
      <c r="D5717" s="50" t="s">
        <v>1362</v>
      </c>
      <c r="E5717" s="2" t="s">
        <v>1440</v>
      </c>
      <c r="F5717">
        <v>4</v>
      </c>
      <c r="G5717" s="1">
        <v>41697</v>
      </c>
      <c r="H5717" s="61">
        <v>2014</v>
      </c>
      <c r="I5717" s="5" t="s">
        <v>1433</v>
      </c>
      <c r="J5717" s="1">
        <v>41765</v>
      </c>
      <c r="K5717" s="66">
        <v>12</v>
      </c>
      <c r="L5717" t="str">
        <f t="shared" si="605"/>
        <v>Profundo</v>
      </c>
      <c r="M5717" t="s">
        <v>1194</v>
      </c>
      <c r="N5717" t="str">
        <f>VLOOKUP(M5717,[2]spp!A:B,2,FALSE)</f>
        <v>Stegastes arcifrons</v>
      </c>
      <c r="O5717">
        <f t="shared" si="604"/>
        <v>43</v>
      </c>
      <c r="P5717">
        <v>28</v>
      </c>
      <c r="Q5717">
        <v>15</v>
      </c>
      <c r="AJ5717">
        <f>VLOOKUP(M5717,spp!A:C,3,FALSE)</f>
        <v>3.49E-2</v>
      </c>
      <c r="AK5717">
        <f>VLOOKUP(M5717,spp!A:D,4,FALSE)</f>
        <v>2</v>
      </c>
      <c r="AL5717">
        <f t="shared" si="606"/>
        <v>35.554375</v>
      </c>
      <c r="AM5717">
        <f t="shared" si="607"/>
        <v>0.88885937500000001</v>
      </c>
      <c r="AN5717">
        <f t="shared" si="608"/>
        <v>8.8885937500000001</v>
      </c>
      <c r="AO5717">
        <f t="shared" si="609"/>
        <v>8.8885937499999998E-3</v>
      </c>
      <c r="AP5717">
        <f t="shared" si="610"/>
        <v>0.86</v>
      </c>
      <c r="AQ5717">
        <f>VLOOKUP(M5717,spp!A:H,8,FALSE)</f>
        <v>2.97</v>
      </c>
      <c r="AR5717" t="str">
        <f>VLOOKUP(M5717,spp!A:K,10,FALSE)</f>
        <v>Herbívoro</v>
      </c>
      <c r="AS5717" t="str">
        <f>VLOOKUP(M5717,spp!A:L,12,FALSE)</f>
        <v>LC</v>
      </c>
    </row>
    <row r="5718" spans="1:45" x14ac:dyDescent="0.3">
      <c r="A5718">
        <v>52</v>
      </c>
      <c r="B5718" s="2" t="s">
        <v>1176</v>
      </c>
      <c r="C5718" s="2" t="s">
        <v>1177</v>
      </c>
      <c r="D5718" s="50" t="s">
        <v>1362</v>
      </c>
      <c r="E5718" s="2" t="s">
        <v>1440</v>
      </c>
      <c r="F5718">
        <v>4</v>
      </c>
      <c r="G5718" s="1">
        <v>41697</v>
      </c>
      <c r="H5718" s="61">
        <v>2014</v>
      </c>
      <c r="I5718" s="5" t="s">
        <v>1433</v>
      </c>
      <c r="J5718" s="1">
        <v>41765</v>
      </c>
      <c r="K5718" s="66">
        <v>12</v>
      </c>
      <c r="L5718" t="str">
        <f t="shared" si="605"/>
        <v>Profundo</v>
      </c>
      <c r="M5718" t="s">
        <v>1066</v>
      </c>
      <c r="N5718" t="str">
        <f>VLOOKUP(M5718,[2]spp!A:B,2,FALSE)</f>
        <v>Caranx melampygus</v>
      </c>
      <c r="O5718">
        <f t="shared" si="604"/>
        <v>4</v>
      </c>
      <c r="V5718">
        <v>4</v>
      </c>
      <c r="AJ5718">
        <f>VLOOKUP(M5718,spp!A:C,3,FALSE)</f>
        <v>2</v>
      </c>
      <c r="AK5718">
        <f>VLOOKUP(M5718,spp!A:D,4,FALSE)</f>
        <v>2</v>
      </c>
      <c r="AL5718">
        <f t="shared" si="606"/>
        <v>16200</v>
      </c>
      <c r="AM5718">
        <f t="shared" si="607"/>
        <v>405</v>
      </c>
      <c r="AN5718">
        <f t="shared" si="608"/>
        <v>4050</v>
      </c>
      <c r="AO5718">
        <f t="shared" si="609"/>
        <v>4.05</v>
      </c>
      <c r="AP5718">
        <f t="shared" si="610"/>
        <v>0.08</v>
      </c>
      <c r="AQ5718">
        <f>VLOOKUP(M5718,spp!A:H,8,FALSE)</f>
        <v>4.5</v>
      </c>
      <c r="AR5718" t="str">
        <f>VLOOKUP(M5718,spp!A:K,10,FALSE)</f>
        <v>Depredador Tope</v>
      </c>
      <c r="AS5718" t="str">
        <f>VLOOKUP(M5718,spp!A:L,12,FALSE)</f>
        <v>NE</v>
      </c>
    </row>
    <row r="5719" spans="1:45" x14ac:dyDescent="0.3">
      <c r="A5719">
        <v>52</v>
      </c>
      <c r="B5719" s="2" t="s">
        <v>1176</v>
      </c>
      <c r="C5719" s="2" t="s">
        <v>1177</v>
      </c>
      <c r="D5719" s="50" t="s">
        <v>1362</v>
      </c>
      <c r="E5719" s="2" t="s">
        <v>1440</v>
      </c>
      <c r="F5719">
        <v>4</v>
      </c>
      <c r="G5719" s="1">
        <v>41697</v>
      </c>
      <c r="H5719" s="61">
        <v>2014</v>
      </c>
      <c r="I5719" s="5" t="s">
        <v>1433</v>
      </c>
      <c r="J5719" s="1">
        <v>41765</v>
      </c>
      <c r="K5719" s="66">
        <v>12</v>
      </c>
      <c r="L5719" t="str">
        <f t="shared" si="605"/>
        <v>Profundo</v>
      </c>
      <c r="M5719" t="s">
        <v>1081</v>
      </c>
      <c r="N5719" t="str">
        <f>VLOOKUP(M5719,[2]spp!A:B,2,FALSE)</f>
        <v>Triaenodon obesus</v>
      </c>
      <c r="O5719">
        <f t="shared" si="604"/>
        <v>3</v>
      </c>
      <c r="AA5719">
        <v>3</v>
      </c>
      <c r="AJ5719">
        <f>VLOOKUP(M5719,spp!A:C,3,FALSE)</f>
        <v>1.5E-3</v>
      </c>
      <c r="AK5719">
        <f>VLOOKUP(M5719,spp!A:D,4,FALSE)</f>
        <v>3</v>
      </c>
      <c r="AL5719">
        <f t="shared" si="606"/>
        <v>3858.1875</v>
      </c>
      <c r="AM5719">
        <f t="shared" si="607"/>
        <v>96.454687500000006</v>
      </c>
      <c r="AN5719">
        <f t="shared" si="608"/>
        <v>964.546875</v>
      </c>
      <c r="AO5719">
        <f t="shared" si="609"/>
        <v>0.96454687500000003</v>
      </c>
      <c r="AP5719">
        <f t="shared" si="610"/>
        <v>0.06</v>
      </c>
      <c r="AQ5719">
        <f>VLOOKUP(M5719,spp!A:H,8,FALSE)</f>
        <v>4.2</v>
      </c>
      <c r="AR5719" t="str">
        <f>VLOOKUP(M5719,spp!A:K,10,FALSE)</f>
        <v>Depredador Tope</v>
      </c>
      <c r="AS5719" t="str">
        <f>VLOOKUP(M5719,spp!A:L,12,FALSE)</f>
        <v>NT</v>
      </c>
    </row>
    <row r="5720" spans="1:45" x14ac:dyDescent="0.3">
      <c r="A5720">
        <v>52</v>
      </c>
      <c r="B5720" s="2" t="s">
        <v>1176</v>
      </c>
      <c r="C5720" s="2" t="s">
        <v>1177</v>
      </c>
      <c r="D5720" s="50" t="s">
        <v>1362</v>
      </c>
      <c r="E5720" s="2" t="s">
        <v>1440</v>
      </c>
      <c r="F5720">
        <v>4</v>
      </c>
      <c r="G5720" s="1">
        <v>41697</v>
      </c>
      <c r="H5720" s="61">
        <v>2014</v>
      </c>
      <c r="I5720" s="5" t="s">
        <v>1433</v>
      </c>
      <c r="J5720" s="1">
        <v>41765</v>
      </c>
      <c r="K5720" s="66">
        <v>12</v>
      </c>
      <c r="L5720" t="str">
        <f t="shared" si="605"/>
        <v>Profundo</v>
      </c>
      <c r="M5720" t="s">
        <v>1079</v>
      </c>
      <c r="N5720" t="str">
        <f>VLOOKUP(M5720,[2]spp!A:B,2,FALSE)</f>
        <v>Cirrhitichthys oxycephalus</v>
      </c>
      <c r="O5720">
        <f t="shared" si="604"/>
        <v>7</v>
      </c>
      <c r="P5720">
        <v>7</v>
      </c>
      <c r="AJ5720">
        <f>VLOOKUP(M5720,spp!A:C,3,FALSE)</f>
        <v>3.32E-2</v>
      </c>
      <c r="AK5720">
        <f>VLOOKUP(M5720,spp!A:D,4,FALSE)</f>
        <v>3</v>
      </c>
      <c r="AL5720">
        <f t="shared" si="606"/>
        <v>3.6312500000000005</v>
      </c>
      <c r="AM5720">
        <f t="shared" si="607"/>
        <v>9.0781250000000008E-2</v>
      </c>
      <c r="AN5720">
        <f t="shared" si="608"/>
        <v>0.90781250000000013</v>
      </c>
      <c r="AO5720">
        <f t="shared" si="609"/>
        <v>9.0781250000000009E-4</v>
      </c>
      <c r="AP5720">
        <f t="shared" si="610"/>
        <v>0.14000000000000001</v>
      </c>
      <c r="AQ5720">
        <f>VLOOKUP(M5720,spp!A:H,8,FALSE)</f>
        <v>3.9</v>
      </c>
      <c r="AR5720" t="str">
        <f>VLOOKUP(M5720,spp!A:K,10,FALSE)</f>
        <v>Depredador</v>
      </c>
      <c r="AS5720" t="str">
        <f>VLOOKUP(M5720,spp!A:L,12,FALSE)</f>
        <v>NE</v>
      </c>
    </row>
    <row r="5721" spans="1:45" x14ac:dyDescent="0.3">
      <c r="A5721">
        <v>52</v>
      </c>
      <c r="B5721" s="2" t="s">
        <v>1176</v>
      </c>
      <c r="C5721" s="2" t="s">
        <v>1177</v>
      </c>
      <c r="D5721" s="50" t="s">
        <v>1362</v>
      </c>
      <c r="E5721" s="2" t="s">
        <v>1440</v>
      </c>
      <c r="F5721">
        <v>4</v>
      </c>
      <c r="G5721" s="1">
        <v>41697</v>
      </c>
      <c r="H5721" s="61">
        <v>2014</v>
      </c>
      <c r="I5721" s="5" t="s">
        <v>1433</v>
      </c>
      <c r="J5721" s="1">
        <v>41765</v>
      </c>
      <c r="K5721" s="66">
        <v>12</v>
      </c>
      <c r="L5721" t="str">
        <f t="shared" si="605"/>
        <v>Profundo</v>
      </c>
      <c r="M5721" t="s">
        <v>1034</v>
      </c>
      <c r="N5721" t="str">
        <f>VLOOKUP(M5721,[2]spp!A:B,2,FALSE)</f>
        <v>Acanthurus nigricans</v>
      </c>
      <c r="O5721">
        <f t="shared" si="604"/>
        <v>3</v>
      </c>
      <c r="S5721">
        <v>3</v>
      </c>
      <c r="AJ5721">
        <f>VLOOKUP(M5721,spp!A:C,3,FALSE)</f>
        <v>6</v>
      </c>
      <c r="AK5721">
        <f>VLOOKUP(M5721,spp!A:D,4,FALSE)</f>
        <v>2.669</v>
      </c>
      <c r="AL5721">
        <f t="shared" si="606"/>
        <v>37405.981699267504</v>
      </c>
      <c r="AM5721">
        <f t="shared" si="607"/>
        <v>935.1495424816876</v>
      </c>
      <c r="AN5721">
        <f t="shared" si="608"/>
        <v>9351.495424816876</v>
      </c>
      <c r="AO5721">
        <f t="shared" si="609"/>
        <v>9.3514954248168767</v>
      </c>
      <c r="AP5721">
        <f t="shared" si="610"/>
        <v>0.06</v>
      </c>
      <c r="AQ5721">
        <f>VLOOKUP(M5721,spp!A:H,8,FALSE)</f>
        <v>2</v>
      </c>
      <c r="AR5721" t="str">
        <f>VLOOKUP(M5721,spp!A:K,10,FALSE)</f>
        <v>Herbívoro</v>
      </c>
      <c r="AS5721" t="str">
        <f>VLOOKUP(M5721,spp!A:L,12,FALSE)</f>
        <v>LC</v>
      </c>
    </row>
    <row r="5722" spans="1:45" x14ac:dyDescent="0.3">
      <c r="A5722">
        <v>52</v>
      </c>
      <c r="B5722" s="2" t="s">
        <v>1176</v>
      </c>
      <c r="C5722" s="2" t="s">
        <v>1177</v>
      </c>
      <c r="D5722" s="50" t="s">
        <v>1362</v>
      </c>
      <c r="E5722" s="2" t="s">
        <v>1440</v>
      </c>
      <c r="F5722">
        <v>4</v>
      </c>
      <c r="G5722" s="1">
        <v>41697</v>
      </c>
      <c r="H5722" s="61">
        <v>2014</v>
      </c>
      <c r="I5722" s="5" t="s">
        <v>1433</v>
      </c>
      <c r="J5722" s="1">
        <v>41765</v>
      </c>
      <c r="K5722" s="66">
        <v>12</v>
      </c>
      <c r="L5722" t="str">
        <f t="shared" si="605"/>
        <v>Profundo</v>
      </c>
      <c r="M5722" t="s">
        <v>1026</v>
      </c>
      <c r="N5722" t="str">
        <f>VLOOKUP(M5722,[2]spp!A:B,2,FALSE)</f>
        <v>Microspathodon dorsalis</v>
      </c>
      <c r="O5722">
        <f t="shared" si="604"/>
        <v>3</v>
      </c>
      <c r="R5722">
        <v>1</v>
      </c>
      <c r="S5722">
        <v>2</v>
      </c>
      <c r="AJ5722">
        <f>VLOOKUP(M5722,spp!A:C,3,FALSE)</f>
        <v>2</v>
      </c>
      <c r="AK5722">
        <f>VLOOKUP(M5722,spp!A:D,4,FALSE)</f>
        <v>3</v>
      </c>
      <c r="AL5722">
        <f t="shared" si="606"/>
        <v>25343.75</v>
      </c>
      <c r="AM5722">
        <f t="shared" si="607"/>
        <v>633.59375</v>
      </c>
      <c r="AN5722">
        <f t="shared" si="608"/>
        <v>6335.9375</v>
      </c>
      <c r="AO5722">
        <f t="shared" si="609"/>
        <v>6.3359375</v>
      </c>
      <c r="AP5722">
        <f t="shared" si="610"/>
        <v>0.06</v>
      </c>
      <c r="AQ5722">
        <f>VLOOKUP(M5722,spp!A:H,8,FALSE)</f>
        <v>2.1</v>
      </c>
      <c r="AR5722" t="str">
        <f>VLOOKUP(M5722,spp!A:K,10,FALSE)</f>
        <v>Herbívoro</v>
      </c>
      <c r="AS5722" t="str">
        <f>VLOOKUP(M5722,spp!A:L,12,FALSE)</f>
        <v>LC</v>
      </c>
    </row>
    <row r="5723" spans="1:45" x14ac:dyDescent="0.3">
      <c r="A5723">
        <v>52</v>
      </c>
      <c r="B5723" s="2" t="s">
        <v>1176</v>
      </c>
      <c r="C5723" s="2" t="s">
        <v>1177</v>
      </c>
      <c r="D5723" s="50" t="s">
        <v>1362</v>
      </c>
      <c r="E5723" s="2" t="s">
        <v>1440</v>
      </c>
      <c r="F5723">
        <v>4</v>
      </c>
      <c r="G5723" s="1">
        <v>41697</v>
      </c>
      <c r="H5723" s="61">
        <v>2014</v>
      </c>
      <c r="I5723" s="5" t="s">
        <v>1433</v>
      </c>
      <c r="J5723" s="1">
        <v>41765</v>
      </c>
      <c r="K5723" s="66">
        <v>12</v>
      </c>
      <c r="L5723" t="str">
        <f t="shared" si="605"/>
        <v>Profundo</v>
      </c>
      <c r="M5723" t="s">
        <v>1021</v>
      </c>
      <c r="N5723" t="str">
        <f>VLOOKUP(M5723,[2]spp!A:B,2,FALSE)</f>
        <v>Johnrandallia nigrirostris</v>
      </c>
      <c r="O5723">
        <f t="shared" ref="O5723:O5786" si="611">+SUM(P5723:AF5723)</f>
        <v>2</v>
      </c>
      <c r="Q5723">
        <v>2</v>
      </c>
      <c r="AJ5723">
        <f>VLOOKUP(M5723,spp!A:C,3,FALSE)</f>
        <v>2</v>
      </c>
      <c r="AK5723">
        <f>VLOOKUP(M5723,spp!A:D,4,FALSE)</f>
        <v>3</v>
      </c>
      <c r="AL5723">
        <f t="shared" si="606"/>
        <v>1687.5</v>
      </c>
      <c r="AM5723">
        <f t="shared" si="607"/>
        <v>42.1875</v>
      </c>
      <c r="AN5723">
        <f t="shared" si="608"/>
        <v>421.875</v>
      </c>
      <c r="AO5723">
        <f t="shared" si="609"/>
        <v>0.421875</v>
      </c>
      <c r="AP5723">
        <f t="shared" si="610"/>
        <v>0.04</v>
      </c>
      <c r="AQ5723">
        <f>VLOOKUP(M5723,spp!A:H,8,FALSE)</f>
        <v>3</v>
      </c>
      <c r="AR5723" t="str">
        <f>VLOOKUP(M5723,spp!A:K,10,FALSE)</f>
        <v>Depredador</v>
      </c>
      <c r="AS5723" t="str">
        <f>VLOOKUP(M5723,spp!A:L,12,FALSE)</f>
        <v>LC</v>
      </c>
    </row>
    <row r="5724" spans="1:45" x14ac:dyDescent="0.3">
      <c r="A5724">
        <v>52</v>
      </c>
      <c r="B5724" s="2" t="s">
        <v>1176</v>
      </c>
      <c r="C5724" s="2" t="s">
        <v>1177</v>
      </c>
      <c r="D5724" s="50" t="s">
        <v>1362</v>
      </c>
      <c r="E5724" s="2" t="s">
        <v>1440</v>
      </c>
      <c r="F5724">
        <v>4</v>
      </c>
      <c r="G5724" s="1">
        <v>41697</v>
      </c>
      <c r="H5724" s="61">
        <v>2014</v>
      </c>
      <c r="I5724" s="5" t="s">
        <v>1433</v>
      </c>
      <c r="J5724" s="1">
        <v>41765</v>
      </c>
      <c r="K5724" s="66">
        <v>12</v>
      </c>
      <c r="L5724" t="str">
        <f t="shared" si="605"/>
        <v>Profundo</v>
      </c>
      <c r="M5724" t="s">
        <v>1078</v>
      </c>
      <c r="N5724" t="str">
        <f>VLOOKUP(M5724,[2]spp!A:B,2,FALSE)</f>
        <v>Lutjanus viridis</v>
      </c>
      <c r="O5724">
        <f t="shared" si="611"/>
        <v>3</v>
      </c>
      <c r="S5724">
        <v>3</v>
      </c>
      <c r="AJ5724">
        <f>VLOOKUP(M5724,spp!A:C,3,FALSE)</f>
        <v>1.67E-2</v>
      </c>
      <c r="AK5724">
        <f>VLOOKUP(M5724,spp!A:D,4,FALSE)</f>
        <v>2</v>
      </c>
      <c r="AL5724">
        <f t="shared" si="606"/>
        <v>15.343125000000001</v>
      </c>
      <c r="AM5724">
        <f t="shared" si="607"/>
        <v>0.38357812499999999</v>
      </c>
      <c r="AN5724">
        <f t="shared" si="608"/>
        <v>3.8357812500000001</v>
      </c>
      <c r="AO5724">
        <f t="shared" si="609"/>
        <v>3.8357812500000002E-3</v>
      </c>
      <c r="AP5724">
        <f t="shared" si="610"/>
        <v>0.06</v>
      </c>
      <c r="AQ5724">
        <f>VLOOKUP(M5724,spp!A:H,8,FALSE)</f>
        <v>4.2</v>
      </c>
      <c r="AR5724" t="str">
        <f>VLOOKUP(M5724,spp!A:K,10,FALSE)</f>
        <v>Depredador Tope</v>
      </c>
      <c r="AS5724" t="str">
        <f>VLOOKUP(M5724,spp!A:L,12,FALSE)</f>
        <v>LC</v>
      </c>
    </row>
    <row r="5725" spans="1:45" x14ac:dyDescent="0.3">
      <c r="A5725">
        <v>51</v>
      </c>
      <c r="B5725" s="2" t="s">
        <v>1176</v>
      </c>
      <c r="C5725" s="2" t="s">
        <v>1177</v>
      </c>
      <c r="D5725" s="50" t="s">
        <v>1188</v>
      </c>
      <c r="E5725" s="2" t="s">
        <v>1440</v>
      </c>
      <c r="F5725">
        <v>1</v>
      </c>
      <c r="G5725" s="1">
        <v>41698</v>
      </c>
      <c r="H5725" s="61">
        <v>2014</v>
      </c>
      <c r="I5725" s="5" t="s">
        <v>1433</v>
      </c>
      <c r="J5725" s="1">
        <v>41765</v>
      </c>
      <c r="K5725" s="66">
        <v>15</v>
      </c>
      <c r="L5725" t="str">
        <f t="shared" si="605"/>
        <v>Profundo</v>
      </c>
      <c r="M5725" t="s">
        <v>1077</v>
      </c>
      <c r="N5725" t="str">
        <f>VLOOKUP(M5725,[2]spp!A:B,2,FALSE)</f>
        <v>Fistularia commersonii</v>
      </c>
      <c r="O5725">
        <f t="shared" si="611"/>
        <v>1</v>
      </c>
      <c r="U5725">
        <v>1</v>
      </c>
      <c r="AJ5725">
        <f>VLOOKUP(M5725,spp!A:C,3,FALSE)</f>
        <v>5</v>
      </c>
      <c r="AK5725">
        <f>VLOOKUP(M5725,spp!A:D,4,FALSE)</f>
        <v>3</v>
      </c>
      <c r="AL5725">
        <f t="shared" si="606"/>
        <v>214375</v>
      </c>
      <c r="AM5725">
        <f t="shared" si="607"/>
        <v>5359.375</v>
      </c>
      <c r="AN5725">
        <f t="shared" si="608"/>
        <v>53593.75</v>
      </c>
      <c r="AO5725">
        <f t="shared" si="609"/>
        <v>53.59375</v>
      </c>
      <c r="AP5725">
        <f t="shared" si="610"/>
        <v>0.02</v>
      </c>
      <c r="AQ5725">
        <f>VLOOKUP(M5725,spp!A:H,8,FALSE)</f>
        <v>4.3</v>
      </c>
      <c r="AR5725" t="str">
        <f>VLOOKUP(M5725,spp!A:K,10,FALSE)</f>
        <v>Depredador Tope</v>
      </c>
      <c r="AS5725" t="str">
        <f>VLOOKUP(M5725,spp!A:L,12,FALSE)</f>
        <v>NE</v>
      </c>
    </row>
    <row r="5726" spans="1:45" x14ac:dyDescent="0.3">
      <c r="A5726">
        <v>51</v>
      </c>
      <c r="B5726" s="2" t="s">
        <v>1176</v>
      </c>
      <c r="C5726" s="2" t="s">
        <v>1177</v>
      </c>
      <c r="D5726" s="50" t="s">
        <v>1188</v>
      </c>
      <c r="E5726" s="2" t="s">
        <v>1440</v>
      </c>
      <c r="F5726">
        <v>1</v>
      </c>
      <c r="G5726" s="1">
        <v>41698</v>
      </c>
      <c r="H5726" s="61">
        <v>2014</v>
      </c>
      <c r="I5726" s="5" t="s">
        <v>1433</v>
      </c>
      <c r="J5726" s="1">
        <v>41765</v>
      </c>
      <c r="K5726" s="66">
        <v>15</v>
      </c>
      <c r="L5726" t="str">
        <f t="shared" si="605"/>
        <v>Profundo</v>
      </c>
      <c r="M5726" t="s">
        <v>1194</v>
      </c>
      <c r="N5726" t="str">
        <f>VLOOKUP(M5726,[2]spp!A:B,2,FALSE)</f>
        <v>Stegastes arcifrons</v>
      </c>
      <c r="O5726">
        <f t="shared" si="611"/>
        <v>25</v>
      </c>
      <c r="P5726">
        <v>10</v>
      </c>
      <c r="Q5726">
        <v>15</v>
      </c>
      <c r="AJ5726">
        <f>VLOOKUP(M5726,spp!A:C,3,FALSE)</f>
        <v>3.49E-2</v>
      </c>
      <c r="AK5726">
        <f>VLOOKUP(M5726,spp!A:D,4,FALSE)</f>
        <v>2</v>
      </c>
      <c r="AL5726">
        <f t="shared" si="606"/>
        <v>31.628124999999997</v>
      </c>
      <c r="AM5726">
        <f t="shared" si="607"/>
        <v>0.79070312499999995</v>
      </c>
      <c r="AN5726">
        <f t="shared" si="608"/>
        <v>7.9070312499999993</v>
      </c>
      <c r="AO5726">
        <f t="shared" si="609"/>
        <v>7.90703125E-3</v>
      </c>
      <c r="AP5726">
        <f t="shared" si="610"/>
        <v>0.5</v>
      </c>
      <c r="AQ5726">
        <f>VLOOKUP(M5726,spp!A:H,8,FALSE)</f>
        <v>2.97</v>
      </c>
      <c r="AR5726" t="str">
        <f>VLOOKUP(M5726,spp!A:K,10,FALSE)</f>
        <v>Herbívoro</v>
      </c>
      <c r="AS5726" t="str">
        <f>VLOOKUP(M5726,spp!A:L,12,FALSE)</f>
        <v>LC</v>
      </c>
    </row>
    <row r="5727" spans="1:45" x14ac:dyDescent="0.3">
      <c r="A5727">
        <v>51</v>
      </c>
      <c r="B5727" s="2" t="s">
        <v>1176</v>
      </c>
      <c r="C5727" s="2" t="s">
        <v>1177</v>
      </c>
      <c r="D5727" s="50" t="s">
        <v>1188</v>
      </c>
      <c r="E5727" s="2" t="s">
        <v>1440</v>
      </c>
      <c r="F5727">
        <v>1</v>
      </c>
      <c r="G5727" s="1">
        <v>41698</v>
      </c>
      <c r="H5727" s="61">
        <v>2014</v>
      </c>
      <c r="I5727" s="5" t="s">
        <v>1433</v>
      </c>
      <c r="J5727" s="1">
        <v>41765</v>
      </c>
      <c r="K5727" s="66">
        <v>15</v>
      </c>
      <c r="L5727" t="str">
        <f t="shared" si="605"/>
        <v>Profundo</v>
      </c>
      <c r="M5727" t="s">
        <v>1062</v>
      </c>
      <c r="N5727" t="str">
        <f>VLOOKUP(M5727,[2]spp!A:B,2,FALSE)</f>
        <v>Paranthias colonus</v>
      </c>
      <c r="O5727">
        <f t="shared" si="611"/>
        <v>285</v>
      </c>
      <c r="P5727">
        <v>250</v>
      </c>
      <c r="Q5727">
        <v>20</v>
      </c>
      <c r="S5727">
        <v>15</v>
      </c>
      <c r="AJ5727">
        <f>VLOOKUP(M5727,spp!A:C,3,FALSE)</f>
        <v>1.485E-2</v>
      </c>
      <c r="AK5727">
        <f>VLOOKUP(M5727,spp!A:D,4,FALSE)</f>
        <v>2</v>
      </c>
      <c r="AL5727">
        <f t="shared" si="606"/>
        <v>108.12656249999999</v>
      </c>
      <c r="AM5727">
        <f t="shared" si="607"/>
        <v>2.7031640625</v>
      </c>
      <c r="AN5727">
        <f t="shared" si="608"/>
        <v>27.031640625000001</v>
      </c>
      <c r="AO5727">
        <f t="shared" si="609"/>
        <v>2.7031640625000002E-2</v>
      </c>
      <c r="AP5727">
        <f t="shared" si="610"/>
        <v>5.7</v>
      </c>
      <c r="AQ5727">
        <f>VLOOKUP(M5727,spp!A:H,8,FALSE)</f>
        <v>3.8</v>
      </c>
      <c r="AR5727" t="str">
        <f>VLOOKUP(M5727,spp!A:K,10,FALSE)</f>
        <v>Planctívoro</v>
      </c>
      <c r="AS5727" t="str">
        <f>VLOOKUP(M5727,spp!A:L,12,FALSE)</f>
        <v>LC</v>
      </c>
    </row>
    <row r="5728" spans="1:45" x14ac:dyDescent="0.3">
      <c r="A5728">
        <v>51</v>
      </c>
      <c r="B5728" s="2" t="s">
        <v>1176</v>
      </c>
      <c r="C5728" s="2" t="s">
        <v>1177</v>
      </c>
      <c r="D5728" s="50" t="s">
        <v>1188</v>
      </c>
      <c r="E5728" s="2" t="s">
        <v>1440</v>
      </c>
      <c r="F5728">
        <v>1</v>
      </c>
      <c r="G5728" s="1">
        <v>41698</v>
      </c>
      <c r="H5728" s="61">
        <v>2014</v>
      </c>
      <c r="I5728" s="5" t="s">
        <v>1433</v>
      </c>
      <c r="J5728" s="1">
        <v>41765</v>
      </c>
      <c r="K5728" s="66">
        <v>15</v>
      </c>
      <c r="L5728" t="str">
        <f t="shared" si="605"/>
        <v>Profundo</v>
      </c>
      <c r="M5728" t="s">
        <v>1038</v>
      </c>
      <c r="N5728" t="str">
        <f>VLOOKUP(M5728,[2]spp!A:B,2,FALSE)</f>
        <v>Holacanthus passer</v>
      </c>
      <c r="O5728">
        <f t="shared" si="611"/>
        <v>2</v>
      </c>
      <c r="Q5728">
        <v>2</v>
      </c>
      <c r="AJ5728">
        <f>VLOOKUP(M5728,spp!A:C,3,FALSE)</f>
        <v>2</v>
      </c>
      <c r="AK5728">
        <f>VLOOKUP(M5728,spp!A:D,4,FALSE)</f>
        <v>3</v>
      </c>
      <c r="AL5728">
        <f t="shared" si="606"/>
        <v>1687.5</v>
      </c>
      <c r="AM5728">
        <f t="shared" si="607"/>
        <v>42.1875</v>
      </c>
      <c r="AN5728">
        <f t="shared" si="608"/>
        <v>421.875</v>
      </c>
      <c r="AO5728">
        <f t="shared" si="609"/>
        <v>0.421875</v>
      </c>
      <c r="AP5728">
        <f t="shared" si="610"/>
        <v>0.04</v>
      </c>
      <c r="AQ5728">
        <f>VLOOKUP(M5728,spp!A:H,8,FALSE)</f>
        <v>2.6</v>
      </c>
      <c r="AR5728" t="str">
        <f>VLOOKUP(M5728,spp!A:K,10,FALSE)</f>
        <v>Herbívoro</v>
      </c>
      <c r="AS5728" t="str">
        <f>VLOOKUP(M5728,spp!A:L,12,FALSE)</f>
        <v>LC</v>
      </c>
    </row>
    <row r="5729" spans="1:45" x14ac:dyDescent="0.3">
      <c r="A5729">
        <v>51</v>
      </c>
      <c r="B5729" s="2" t="s">
        <v>1176</v>
      </c>
      <c r="C5729" s="2" t="s">
        <v>1177</v>
      </c>
      <c r="D5729" s="50" t="s">
        <v>1188</v>
      </c>
      <c r="E5729" s="2" t="s">
        <v>1440</v>
      </c>
      <c r="F5729">
        <v>1</v>
      </c>
      <c r="G5729" s="1">
        <v>41698</v>
      </c>
      <c r="H5729" s="61">
        <v>2014</v>
      </c>
      <c r="I5729" s="5" t="s">
        <v>1433</v>
      </c>
      <c r="J5729" s="1">
        <v>41765</v>
      </c>
      <c r="K5729" s="66">
        <v>15</v>
      </c>
      <c r="L5729" t="str">
        <f t="shared" si="605"/>
        <v>Profundo</v>
      </c>
      <c r="M5729" t="s">
        <v>1078</v>
      </c>
      <c r="N5729" t="str">
        <f>VLOOKUP(M5729,[2]spp!A:B,2,FALSE)</f>
        <v>Lutjanus viridis</v>
      </c>
      <c r="O5729">
        <f t="shared" si="611"/>
        <v>15</v>
      </c>
      <c r="S5729">
        <v>15</v>
      </c>
      <c r="AJ5729">
        <f>VLOOKUP(M5729,spp!A:C,3,FALSE)</f>
        <v>1.67E-2</v>
      </c>
      <c r="AK5729">
        <f>VLOOKUP(M5729,spp!A:D,4,FALSE)</f>
        <v>2</v>
      </c>
      <c r="AL5729">
        <f t="shared" si="606"/>
        <v>76.715625000000003</v>
      </c>
      <c r="AM5729">
        <f t="shared" si="607"/>
        <v>1.9178906250000001</v>
      </c>
      <c r="AN5729">
        <f t="shared" si="608"/>
        <v>19.178906250000001</v>
      </c>
      <c r="AO5729">
        <f t="shared" si="609"/>
        <v>1.9178906250000002E-2</v>
      </c>
      <c r="AP5729">
        <f t="shared" si="610"/>
        <v>0.3</v>
      </c>
      <c r="AQ5729">
        <f>VLOOKUP(M5729,spp!A:H,8,FALSE)</f>
        <v>4.2</v>
      </c>
      <c r="AR5729" t="str">
        <f>VLOOKUP(M5729,spp!A:K,10,FALSE)</f>
        <v>Depredador Tope</v>
      </c>
      <c r="AS5729" t="str">
        <f>VLOOKUP(M5729,spp!A:L,12,FALSE)</f>
        <v>LC</v>
      </c>
    </row>
    <row r="5730" spans="1:45" x14ac:dyDescent="0.3">
      <c r="A5730">
        <v>51</v>
      </c>
      <c r="B5730" s="2" t="s">
        <v>1176</v>
      </c>
      <c r="C5730" s="2" t="s">
        <v>1177</v>
      </c>
      <c r="D5730" s="50" t="s">
        <v>1188</v>
      </c>
      <c r="E5730" s="2" t="s">
        <v>1440</v>
      </c>
      <c r="F5730">
        <v>1</v>
      </c>
      <c r="G5730" s="1">
        <v>41698</v>
      </c>
      <c r="H5730" s="61">
        <v>2014</v>
      </c>
      <c r="I5730" s="5" t="s">
        <v>1433</v>
      </c>
      <c r="J5730" s="1">
        <v>41765</v>
      </c>
      <c r="K5730" s="66">
        <v>15</v>
      </c>
      <c r="L5730" t="str">
        <f t="shared" si="605"/>
        <v>Profundo</v>
      </c>
      <c r="M5730" t="s">
        <v>1046</v>
      </c>
      <c r="N5730" t="str">
        <f>VLOOKUP(M5730,[2]spp!A:B,2,FALSE)</f>
        <v>Arothron meleagris</v>
      </c>
      <c r="O5730">
        <f t="shared" si="611"/>
        <v>4</v>
      </c>
      <c r="R5730">
        <v>3</v>
      </c>
      <c r="S5730">
        <v>1</v>
      </c>
      <c r="AJ5730">
        <f>VLOOKUP(M5730,spp!A:C,3,FALSE)</f>
        <v>3</v>
      </c>
      <c r="AK5730">
        <f>VLOOKUP(M5730,spp!A:D,4,FALSE)</f>
        <v>2</v>
      </c>
      <c r="AL5730">
        <f t="shared" si="606"/>
        <v>2325</v>
      </c>
      <c r="AM5730">
        <f t="shared" si="607"/>
        <v>58.125</v>
      </c>
      <c r="AN5730">
        <f t="shared" si="608"/>
        <v>581.25</v>
      </c>
      <c r="AO5730">
        <f t="shared" si="609"/>
        <v>0.58125000000000004</v>
      </c>
      <c r="AP5730">
        <f t="shared" si="610"/>
        <v>0.08</v>
      </c>
      <c r="AQ5730">
        <f>VLOOKUP(M5730,spp!A:H,8,FALSE)</f>
        <v>3.4</v>
      </c>
      <c r="AR5730" t="str">
        <f>VLOOKUP(M5730,spp!A:K,10,FALSE)</f>
        <v>Depredador</v>
      </c>
      <c r="AS5730" t="str">
        <f>VLOOKUP(M5730,spp!A:L,12,FALSE)</f>
        <v>NE</v>
      </c>
    </row>
    <row r="5731" spans="1:45" x14ac:dyDescent="0.3">
      <c r="A5731">
        <v>51</v>
      </c>
      <c r="B5731" s="2" t="s">
        <v>1176</v>
      </c>
      <c r="C5731" s="2" t="s">
        <v>1177</v>
      </c>
      <c r="D5731" s="50" t="s">
        <v>1188</v>
      </c>
      <c r="E5731" s="2" t="s">
        <v>1440</v>
      </c>
      <c r="F5731">
        <v>1</v>
      </c>
      <c r="G5731" s="1">
        <v>41698</v>
      </c>
      <c r="H5731" s="61">
        <v>2014</v>
      </c>
      <c r="I5731" s="5" t="s">
        <v>1433</v>
      </c>
      <c r="J5731" s="1">
        <v>41765</v>
      </c>
      <c r="K5731" s="66">
        <v>15</v>
      </c>
      <c r="L5731" t="str">
        <f t="shared" si="605"/>
        <v>Profundo</v>
      </c>
      <c r="M5731" t="s">
        <v>1028</v>
      </c>
      <c r="N5731" t="str">
        <f>VLOOKUP(M5731,[2]spp!A:B,2,FALSE)</f>
        <v>Thalassoma lucasanum</v>
      </c>
      <c r="O5731">
        <f t="shared" si="611"/>
        <v>22</v>
      </c>
      <c r="P5731">
        <v>20</v>
      </c>
      <c r="Q5731">
        <v>2</v>
      </c>
      <c r="AJ5731">
        <f>VLOOKUP(M5731,spp!A:C,3,FALSE)</f>
        <v>1.261E-2</v>
      </c>
      <c r="AK5731">
        <f>VLOOKUP(M5731,spp!A:D,4,FALSE)</f>
        <v>2</v>
      </c>
      <c r="AL5731">
        <f t="shared" si="606"/>
        <v>2.994875</v>
      </c>
      <c r="AM5731">
        <f t="shared" si="607"/>
        <v>7.4871875000000004E-2</v>
      </c>
      <c r="AN5731">
        <f t="shared" si="608"/>
        <v>0.7487187500000001</v>
      </c>
      <c r="AO5731">
        <f t="shared" si="609"/>
        <v>7.4871875000000014E-4</v>
      </c>
      <c r="AP5731">
        <f t="shared" si="610"/>
        <v>0.44</v>
      </c>
      <c r="AQ5731">
        <f>VLOOKUP(M5731,spp!A:H,8,FALSE)</f>
        <v>3.5</v>
      </c>
      <c r="AR5731" t="str">
        <f>VLOOKUP(M5731,spp!A:K,10,FALSE)</f>
        <v>Depredador</v>
      </c>
      <c r="AS5731" t="str">
        <f>VLOOKUP(M5731,spp!A:L,12,FALSE)</f>
        <v>LC</v>
      </c>
    </row>
    <row r="5732" spans="1:45" x14ac:dyDescent="0.3">
      <c r="A5732">
        <v>51</v>
      </c>
      <c r="B5732" s="2" t="s">
        <v>1176</v>
      </c>
      <c r="C5732" s="2" t="s">
        <v>1177</v>
      </c>
      <c r="D5732" s="50" t="s">
        <v>1188</v>
      </c>
      <c r="E5732" s="2" t="s">
        <v>1440</v>
      </c>
      <c r="F5732">
        <v>1</v>
      </c>
      <c r="G5732" s="1">
        <v>41698</v>
      </c>
      <c r="H5732" s="61">
        <v>2014</v>
      </c>
      <c r="I5732" s="5" t="s">
        <v>1433</v>
      </c>
      <c r="J5732" s="1">
        <v>41765</v>
      </c>
      <c r="K5732" s="66">
        <v>15</v>
      </c>
      <c r="L5732" t="str">
        <f t="shared" si="605"/>
        <v>Profundo</v>
      </c>
      <c r="M5732" t="s">
        <v>1195</v>
      </c>
      <c r="N5732" t="str">
        <f>VLOOKUP(M5732,[2]spp!A:B,2,FALSE)</f>
        <v>Melichthys niger</v>
      </c>
      <c r="O5732">
        <f t="shared" si="611"/>
        <v>8</v>
      </c>
      <c r="R5732">
        <v>6</v>
      </c>
      <c r="S5732">
        <v>2</v>
      </c>
      <c r="AJ5732">
        <f>VLOOKUP(M5732,spp!A:C,3,FALSE)</f>
        <v>5</v>
      </c>
      <c r="AK5732">
        <f>VLOOKUP(M5732,spp!A:D,4,FALSE)</f>
        <v>3</v>
      </c>
      <c r="AL5732">
        <f t="shared" si="606"/>
        <v>112187.5</v>
      </c>
      <c r="AM5732">
        <f t="shared" si="607"/>
        <v>2804.6875</v>
      </c>
      <c r="AN5732">
        <f t="shared" si="608"/>
        <v>28046.875</v>
      </c>
      <c r="AO5732">
        <f t="shared" si="609"/>
        <v>28.046875</v>
      </c>
      <c r="AP5732">
        <f t="shared" si="610"/>
        <v>0.16</v>
      </c>
      <c r="AQ5732">
        <f>VLOOKUP(M5732,spp!A:H,8,FALSE)</f>
        <v>2.4</v>
      </c>
      <c r="AR5732" t="str">
        <f>VLOOKUP(M5732,spp!A:K,10,FALSE)</f>
        <v>Herbívoro</v>
      </c>
      <c r="AS5732" t="str">
        <f>VLOOKUP(M5732,spp!A:L,12,FALSE)</f>
        <v>NE</v>
      </c>
    </row>
    <row r="5733" spans="1:45" x14ac:dyDescent="0.3">
      <c r="A5733">
        <v>51</v>
      </c>
      <c r="B5733" s="2" t="s">
        <v>1176</v>
      </c>
      <c r="C5733" s="2" t="s">
        <v>1177</v>
      </c>
      <c r="D5733" s="50" t="s">
        <v>1188</v>
      </c>
      <c r="E5733" s="2" t="s">
        <v>1440</v>
      </c>
      <c r="F5733">
        <v>1</v>
      </c>
      <c r="G5733" s="1">
        <v>41698</v>
      </c>
      <c r="H5733" s="61">
        <v>2014</v>
      </c>
      <c r="I5733" s="5" t="s">
        <v>1433</v>
      </c>
      <c r="J5733" s="1">
        <v>41765</v>
      </c>
      <c r="K5733" s="66">
        <v>15</v>
      </c>
      <c r="L5733" t="str">
        <f t="shared" ref="L5733:L5788" si="612">IF(K5733&gt;6,"Profundo","Somero")</f>
        <v>Profundo</v>
      </c>
      <c r="M5733" t="s">
        <v>1064</v>
      </c>
      <c r="N5733" t="str">
        <f>VLOOKUP(M5733,[2]spp!A:B,2,FALSE)</f>
        <v>Zanclus cornutus</v>
      </c>
      <c r="O5733">
        <f t="shared" si="611"/>
        <v>4</v>
      </c>
      <c r="R5733">
        <v>2</v>
      </c>
      <c r="S5733">
        <v>2</v>
      </c>
      <c r="AJ5733">
        <f>VLOOKUP(M5733,spp!A:C,3,FALSE)</f>
        <v>1.47E-2</v>
      </c>
      <c r="AK5733">
        <f>VLOOKUP(M5733,spp!A:D,4,FALSE)</f>
        <v>3</v>
      </c>
      <c r="AL5733">
        <f t="shared" si="606"/>
        <v>214.98749999999998</v>
      </c>
      <c r="AM5733">
        <f t="shared" si="607"/>
        <v>5.3746874999999994</v>
      </c>
      <c r="AN5733">
        <f t="shared" si="608"/>
        <v>53.746874999999996</v>
      </c>
      <c r="AO5733">
        <f t="shared" si="609"/>
        <v>5.3746874999999993E-2</v>
      </c>
      <c r="AP5733">
        <f t="shared" si="610"/>
        <v>0.08</v>
      </c>
      <c r="AQ5733">
        <f>VLOOKUP(M5733,spp!A:H,8,FALSE)</f>
        <v>2.9</v>
      </c>
      <c r="AR5733" t="str">
        <f>VLOOKUP(M5733,spp!A:K,10,FALSE)</f>
        <v>Herbívoro</v>
      </c>
      <c r="AS5733" t="str">
        <f>VLOOKUP(M5733,spp!A:L,12,FALSE)</f>
        <v>NE</v>
      </c>
    </row>
    <row r="5734" spans="1:45" x14ac:dyDescent="0.3">
      <c r="A5734">
        <v>51</v>
      </c>
      <c r="B5734" s="2" t="s">
        <v>1176</v>
      </c>
      <c r="C5734" s="2" t="s">
        <v>1177</v>
      </c>
      <c r="D5734" s="50" t="s">
        <v>1188</v>
      </c>
      <c r="E5734" s="2" t="s">
        <v>1440</v>
      </c>
      <c r="F5734">
        <v>1</v>
      </c>
      <c r="G5734" s="1">
        <v>41698</v>
      </c>
      <c r="H5734" s="61">
        <v>2014</v>
      </c>
      <c r="I5734" s="5" t="s">
        <v>1433</v>
      </c>
      <c r="J5734" s="1">
        <v>41765</v>
      </c>
      <c r="K5734" s="66">
        <v>15</v>
      </c>
      <c r="L5734" t="str">
        <f t="shared" si="612"/>
        <v>Profundo</v>
      </c>
      <c r="M5734" t="s">
        <v>1040</v>
      </c>
      <c r="N5734" t="str">
        <f>VLOOKUP(M5734,[2]spp!A:B,2,FALSE)</f>
        <v>Sufflamen verres</v>
      </c>
      <c r="O5734">
        <f t="shared" si="611"/>
        <v>3</v>
      </c>
      <c r="R5734">
        <v>3</v>
      </c>
      <c r="AJ5734">
        <f>VLOOKUP(M5734,spp!A:C,3,FALSE)</f>
        <v>2</v>
      </c>
      <c r="AK5734">
        <f>VLOOKUP(M5734,spp!A:D,4,FALSE)</f>
        <v>3</v>
      </c>
      <c r="AL5734">
        <f t="shared" si="606"/>
        <v>11718.75</v>
      </c>
      <c r="AM5734">
        <f t="shared" si="607"/>
        <v>292.96875</v>
      </c>
      <c r="AN5734">
        <f t="shared" si="608"/>
        <v>2929.6875</v>
      </c>
      <c r="AO5734">
        <f t="shared" si="609"/>
        <v>2.9296875</v>
      </c>
      <c r="AP5734">
        <f t="shared" si="610"/>
        <v>0.06</v>
      </c>
      <c r="AQ5734">
        <f>VLOOKUP(M5734,spp!A:H,8,FALSE)</f>
        <v>3.3</v>
      </c>
      <c r="AR5734" t="str">
        <f>VLOOKUP(M5734,spp!A:K,10,FALSE)</f>
        <v>Depredador</v>
      </c>
      <c r="AS5734" t="str">
        <f>VLOOKUP(M5734,spp!A:L,12,FALSE)</f>
        <v>LC</v>
      </c>
    </row>
    <row r="5735" spans="1:45" x14ac:dyDescent="0.3">
      <c r="A5735">
        <v>51</v>
      </c>
      <c r="B5735" s="2" t="s">
        <v>1176</v>
      </c>
      <c r="C5735" s="2" t="s">
        <v>1177</v>
      </c>
      <c r="D5735" s="50" t="s">
        <v>1188</v>
      </c>
      <c r="E5735" s="2" t="s">
        <v>1440</v>
      </c>
      <c r="F5735">
        <v>1</v>
      </c>
      <c r="G5735" s="1">
        <v>41698</v>
      </c>
      <c r="H5735" s="61">
        <v>2014</v>
      </c>
      <c r="I5735" s="5" t="s">
        <v>1433</v>
      </c>
      <c r="J5735" s="1">
        <v>41765</v>
      </c>
      <c r="K5735" s="66">
        <v>15</v>
      </c>
      <c r="L5735" t="str">
        <f t="shared" si="612"/>
        <v>Profundo</v>
      </c>
      <c r="M5735" t="s">
        <v>1034</v>
      </c>
      <c r="N5735" t="str">
        <f>VLOOKUP(M5735,[2]spp!A:B,2,FALSE)</f>
        <v>Acanthurus nigricans</v>
      </c>
      <c r="O5735">
        <f t="shared" si="611"/>
        <v>5</v>
      </c>
      <c r="R5735">
        <v>5</v>
      </c>
      <c r="AJ5735">
        <f>VLOOKUP(M5735,spp!A:C,3,FALSE)</f>
        <v>6</v>
      </c>
      <c r="AK5735">
        <f>VLOOKUP(M5735,spp!A:D,4,FALSE)</f>
        <v>2.669</v>
      </c>
      <c r="AL5735">
        <f t="shared" ref="AL5735:AL5788" si="613">((AJ5735*$P$2^AK5735)*P5735)+((AJ5735*$Q$2^AK5735)*Q5735)+((AJ5735*$R$2^AK5735)*R5735)+((AJ5735*$S$2^AK5735)*S5735)+((AJ5735*$T$2^AK5735)*T5735)+((AJ5735*$U$2^AK5735)*U5735)+((AJ5735*$V$2^AK5735)*V5735)+((AJ5735*$W$2^AK5735)*W5735)+((AJ5735*$X$2^AK5735)*X5735)+((AJ5735*$Y$2^AK5735)*Y5735)+((AJ5735*$Z$2^AK5735)*Z5735)+((AJ5735*$AA$2^AK5735)*AA5735)+((AJ5735*$AB$2^AK5735)*AB5735)+ ((AJ5735*$AC$2^AK5735)*AC5735)+((AJ5735*$AD$2^AK5735)*AD5735)+((AJ5735*$AE$2^AK5735)*AE5735)+((AJ5735*$AF$2^AK5735)*AF5735)+((AJ5735*$AG$2^AK5735)*AG5735)+((AJ5735*$AH$2^AK5735)*AH5735)</f>
        <v>25396.512319451336</v>
      </c>
      <c r="AM5735">
        <f t="shared" ref="AM5735:AM5788" si="614">AL5735/40</f>
        <v>634.91280798628338</v>
      </c>
      <c r="AN5735">
        <f t="shared" ref="AN5735:AN5788" si="615">AM5735*10</f>
        <v>6349.1280798628341</v>
      </c>
      <c r="AO5735">
        <f t="shared" ref="AO5735:AO5788" si="616">AN5735/1000</f>
        <v>6.349128079862834</v>
      </c>
      <c r="AP5735">
        <f t="shared" ref="AP5735:AP5788" si="617">O5735/$C$1</f>
        <v>0.1</v>
      </c>
      <c r="AQ5735">
        <f>VLOOKUP(M5735,spp!A:H,8,FALSE)</f>
        <v>2</v>
      </c>
      <c r="AR5735" t="str">
        <f>VLOOKUP(M5735,spp!A:K,10,FALSE)</f>
        <v>Herbívoro</v>
      </c>
      <c r="AS5735" t="str">
        <f>VLOOKUP(M5735,spp!A:L,12,FALSE)</f>
        <v>LC</v>
      </c>
    </row>
    <row r="5736" spans="1:45" x14ac:dyDescent="0.3">
      <c r="A5736">
        <v>51</v>
      </c>
      <c r="B5736" s="2" t="s">
        <v>1176</v>
      </c>
      <c r="C5736" s="2" t="s">
        <v>1177</v>
      </c>
      <c r="D5736" s="50" t="s">
        <v>1188</v>
      </c>
      <c r="E5736" s="2" t="s">
        <v>1440</v>
      </c>
      <c r="F5736">
        <v>1</v>
      </c>
      <c r="G5736" s="1">
        <v>41698</v>
      </c>
      <c r="H5736" s="61">
        <v>2014</v>
      </c>
      <c r="I5736" s="5" t="s">
        <v>1433</v>
      </c>
      <c r="J5736" s="1">
        <v>41765</v>
      </c>
      <c r="K5736" s="66">
        <v>15</v>
      </c>
      <c r="L5736" t="str">
        <f t="shared" si="612"/>
        <v>Profundo</v>
      </c>
      <c r="M5736" t="s">
        <v>1205</v>
      </c>
      <c r="N5736" t="str">
        <f>VLOOKUP(M5736,[2]spp!A:B,2,FALSE)</f>
        <v>Aetobatus narinari</v>
      </c>
      <c r="O5736">
        <f t="shared" si="611"/>
        <v>1</v>
      </c>
      <c r="V5736">
        <v>1</v>
      </c>
      <c r="AJ5736">
        <f>VLOOKUP(M5736,spp!A:C,3,FALSE)</f>
        <v>5</v>
      </c>
      <c r="AK5736">
        <f>VLOOKUP(M5736,spp!A:D,4,FALSE)</f>
        <v>3.13</v>
      </c>
      <c r="AL5736">
        <f t="shared" si="613"/>
        <v>747351.95073644223</v>
      </c>
      <c r="AM5736">
        <f t="shared" si="614"/>
        <v>18683.798768411056</v>
      </c>
      <c r="AN5736">
        <f t="shared" si="615"/>
        <v>186837.98768411056</v>
      </c>
      <c r="AO5736">
        <f t="shared" si="616"/>
        <v>186.83798768411054</v>
      </c>
      <c r="AP5736">
        <f t="shared" si="617"/>
        <v>0.02</v>
      </c>
      <c r="AQ5736">
        <f>VLOOKUP(M5736,spp!A:H,8,FALSE)</f>
        <v>3.2</v>
      </c>
      <c r="AR5736" t="str">
        <f>VLOOKUP(M5736,spp!A:K,10,FALSE)</f>
        <v>Depredador</v>
      </c>
      <c r="AS5736" t="str">
        <f>VLOOKUP(M5736,spp!A:L,12,FALSE)</f>
        <v>NT</v>
      </c>
    </row>
    <row r="5737" spans="1:45" x14ac:dyDescent="0.3">
      <c r="A5737">
        <v>51</v>
      </c>
      <c r="B5737" s="2" t="s">
        <v>1176</v>
      </c>
      <c r="C5737" s="2" t="s">
        <v>1177</v>
      </c>
      <c r="D5737" s="50" t="s">
        <v>1188</v>
      </c>
      <c r="E5737" s="2" t="s">
        <v>1440</v>
      </c>
      <c r="F5737">
        <v>1</v>
      </c>
      <c r="G5737" s="1">
        <v>41698</v>
      </c>
      <c r="H5737" s="61">
        <v>2014</v>
      </c>
      <c r="I5737" s="5" t="s">
        <v>1433</v>
      </c>
      <c r="J5737" s="1">
        <v>41765</v>
      </c>
      <c r="K5737" s="66">
        <v>15</v>
      </c>
      <c r="L5737" t="str">
        <f t="shared" si="612"/>
        <v>Profundo</v>
      </c>
      <c r="M5737" t="s">
        <v>1021</v>
      </c>
      <c r="N5737" t="str">
        <f>VLOOKUP(M5737,[2]spp!A:B,2,FALSE)</f>
        <v>Johnrandallia nigrirostris</v>
      </c>
      <c r="O5737">
        <f t="shared" si="611"/>
        <v>2</v>
      </c>
      <c r="Q5737">
        <v>2</v>
      </c>
      <c r="AJ5737">
        <f>VLOOKUP(M5737,spp!A:C,3,FALSE)</f>
        <v>2</v>
      </c>
      <c r="AK5737">
        <f>VLOOKUP(M5737,spp!A:D,4,FALSE)</f>
        <v>3</v>
      </c>
      <c r="AL5737">
        <f t="shared" si="613"/>
        <v>1687.5</v>
      </c>
      <c r="AM5737">
        <f t="shared" si="614"/>
        <v>42.1875</v>
      </c>
      <c r="AN5737">
        <f t="shared" si="615"/>
        <v>421.875</v>
      </c>
      <c r="AO5737">
        <f t="shared" si="616"/>
        <v>0.421875</v>
      </c>
      <c r="AP5737">
        <f t="shared" si="617"/>
        <v>0.04</v>
      </c>
      <c r="AQ5737">
        <f>VLOOKUP(M5737,spp!A:H,8,FALSE)</f>
        <v>3</v>
      </c>
      <c r="AR5737" t="str">
        <f>VLOOKUP(M5737,spp!A:K,10,FALSE)</f>
        <v>Depredador</v>
      </c>
      <c r="AS5737" t="str">
        <f>VLOOKUP(M5737,spp!A:L,12,FALSE)</f>
        <v>LC</v>
      </c>
    </row>
    <row r="5738" spans="1:45" x14ac:dyDescent="0.3">
      <c r="A5738">
        <v>51</v>
      </c>
      <c r="B5738" s="2" t="s">
        <v>1176</v>
      </c>
      <c r="C5738" s="2" t="s">
        <v>1177</v>
      </c>
      <c r="D5738" s="50" t="s">
        <v>1188</v>
      </c>
      <c r="E5738" s="2" t="s">
        <v>1440</v>
      </c>
      <c r="F5738">
        <v>1</v>
      </c>
      <c r="G5738" s="1">
        <v>41698</v>
      </c>
      <c r="H5738" s="61">
        <v>2014</v>
      </c>
      <c r="I5738" s="5" t="s">
        <v>1433</v>
      </c>
      <c r="J5738" s="1">
        <v>41765</v>
      </c>
      <c r="K5738" s="66">
        <v>15</v>
      </c>
      <c r="L5738" t="str">
        <f t="shared" si="612"/>
        <v>Profundo</v>
      </c>
      <c r="M5738" t="s">
        <v>1033</v>
      </c>
      <c r="N5738" t="str">
        <f>VLOOKUP(M5738,[2]spp!A:B,2,FALSE)</f>
        <v>Cephalopholis panamensis</v>
      </c>
      <c r="O5738">
        <f t="shared" si="611"/>
        <v>1</v>
      </c>
      <c r="T5738">
        <v>1</v>
      </c>
      <c r="AJ5738">
        <f>VLOOKUP(M5738,spp!A:C,3,FALSE)</f>
        <v>2</v>
      </c>
      <c r="AK5738">
        <f>VLOOKUP(M5738,spp!A:D,4,FALSE)</f>
        <v>3</v>
      </c>
      <c r="AL5738">
        <f t="shared" si="613"/>
        <v>31250</v>
      </c>
      <c r="AM5738">
        <f t="shared" si="614"/>
        <v>781.25</v>
      </c>
      <c r="AN5738">
        <f t="shared" si="615"/>
        <v>7812.5</v>
      </c>
      <c r="AO5738">
        <f t="shared" si="616"/>
        <v>7.8125</v>
      </c>
      <c r="AP5738">
        <f t="shared" si="617"/>
        <v>0.02</v>
      </c>
      <c r="AQ5738">
        <f>VLOOKUP(M5738,spp!A:H,8,FALSE)</f>
        <v>4</v>
      </c>
      <c r="AR5738" t="str">
        <f>VLOOKUP(M5738,spp!A:K,10,FALSE)</f>
        <v>Depredador Tope</v>
      </c>
      <c r="AS5738" t="str">
        <f>VLOOKUP(M5738,spp!A:L,12,FALSE)</f>
        <v>LC</v>
      </c>
    </row>
    <row r="5739" spans="1:45" x14ac:dyDescent="0.3">
      <c r="A5739">
        <v>51</v>
      </c>
      <c r="B5739" s="2" t="s">
        <v>1176</v>
      </c>
      <c r="C5739" s="2" t="s">
        <v>1177</v>
      </c>
      <c r="D5739" s="50" t="s">
        <v>1188</v>
      </c>
      <c r="E5739" s="2" t="s">
        <v>1440</v>
      </c>
      <c r="F5739">
        <v>1</v>
      </c>
      <c r="G5739" s="1">
        <v>41698</v>
      </c>
      <c r="H5739" s="61">
        <v>2014</v>
      </c>
      <c r="I5739" s="5" t="s">
        <v>1433</v>
      </c>
      <c r="J5739" s="1">
        <v>41765</v>
      </c>
      <c r="K5739" s="66">
        <v>15</v>
      </c>
      <c r="L5739" t="str">
        <f t="shared" si="612"/>
        <v>Profundo</v>
      </c>
      <c r="M5739" t="s">
        <v>1056</v>
      </c>
      <c r="N5739" t="str">
        <f>VLOOKUP(M5739,[2]spp!A:B,2,FALSE)</f>
        <v>Canthigaster punctatissima</v>
      </c>
      <c r="O5739">
        <f t="shared" si="611"/>
        <v>3</v>
      </c>
      <c r="P5739">
        <v>3</v>
      </c>
      <c r="AJ5739">
        <f>VLOOKUP(M5739,spp!A:C,3,FALSE)</f>
        <v>1</v>
      </c>
      <c r="AK5739">
        <f>VLOOKUP(M5739,spp!A:D,4,FALSE)</f>
        <v>2</v>
      </c>
      <c r="AL5739">
        <f t="shared" si="613"/>
        <v>18.75</v>
      </c>
      <c r="AM5739">
        <f t="shared" si="614"/>
        <v>0.46875</v>
      </c>
      <c r="AN5739">
        <f t="shared" si="615"/>
        <v>4.6875</v>
      </c>
      <c r="AO5739">
        <f t="shared" si="616"/>
        <v>4.6874999999999998E-3</v>
      </c>
      <c r="AP5739">
        <f t="shared" si="617"/>
        <v>0.06</v>
      </c>
      <c r="AQ5739">
        <f>VLOOKUP(M5739,spp!A:H,8,FALSE)</f>
        <v>3</v>
      </c>
      <c r="AR5739" t="str">
        <f>VLOOKUP(M5739,spp!A:K,10,FALSE)</f>
        <v>Depredador</v>
      </c>
      <c r="AS5739" t="str">
        <f>VLOOKUP(M5739,spp!A:L,12,FALSE)</f>
        <v>LC</v>
      </c>
    </row>
    <row r="5740" spans="1:45" x14ac:dyDescent="0.3">
      <c r="A5740">
        <v>51</v>
      </c>
      <c r="B5740" s="2" t="s">
        <v>1176</v>
      </c>
      <c r="C5740" s="2" t="s">
        <v>1177</v>
      </c>
      <c r="D5740" s="50" t="s">
        <v>1188</v>
      </c>
      <c r="E5740" s="2" t="s">
        <v>1440</v>
      </c>
      <c r="F5740">
        <v>1</v>
      </c>
      <c r="G5740" s="1">
        <v>41698</v>
      </c>
      <c r="H5740" s="61">
        <v>2014</v>
      </c>
      <c r="I5740" s="5" t="s">
        <v>1433</v>
      </c>
      <c r="J5740" s="1">
        <v>41765</v>
      </c>
      <c r="K5740" s="66">
        <v>15</v>
      </c>
      <c r="L5740" t="str">
        <f t="shared" si="612"/>
        <v>Profundo</v>
      </c>
      <c r="M5740" t="s">
        <v>1079</v>
      </c>
      <c r="N5740" t="str">
        <f>VLOOKUP(M5740,[2]spp!A:B,2,FALSE)</f>
        <v>Cirrhitichthys oxycephalus</v>
      </c>
      <c r="O5740">
        <f t="shared" si="611"/>
        <v>2</v>
      </c>
      <c r="P5740">
        <v>2</v>
      </c>
      <c r="AJ5740">
        <f>VLOOKUP(M5740,spp!A:C,3,FALSE)</f>
        <v>3.32E-2</v>
      </c>
      <c r="AK5740">
        <f>VLOOKUP(M5740,spp!A:D,4,FALSE)</f>
        <v>3</v>
      </c>
      <c r="AL5740">
        <f t="shared" si="613"/>
        <v>1.0375000000000001</v>
      </c>
      <c r="AM5740">
        <f t="shared" si="614"/>
        <v>2.5937500000000002E-2</v>
      </c>
      <c r="AN5740">
        <f t="shared" si="615"/>
        <v>0.25937500000000002</v>
      </c>
      <c r="AO5740">
        <f t="shared" si="616"/>
        <v>2.59375E-4</v>
      </c>
      <c r="AP5740">
        <f t="shared" si="617"/>
        <v>0.04</v>
      </c>
      <c r="AQ5740">
        <f>VLOOKUP(M5740,spp!A:H,8,FALSE)</f>
        <v>3.9</v>
      </c>
      <c r="AR5740" t="str">
        <f>VLOOKUP(M5740,spp!A:K,10,FALSE)</f>
        <v>Depredador</v>
      </c>
      <c r="AS5740" t="str">
        <f>VLOOKUP(M5740,spp!A:L,12,FALSE)</f>
        <v>NE</v>
      </c>
    </row>
    <row r="5741" spans="1:45" x14ac:dyDescent="0.3">
      <c r="A5741">
        <v>51</v>
      </c>
      <c r="B5741" s="2" t="s">
        <v>1176</v>
      </c>
      <c r="C5741" s="2" t="s">
        <v>1177</v>
      </c>
      <c r="D5741" s="50" t="s">
        <v>1188</v>
      </c>
      <c r="E5741" s="2" t="s">
        <v>1440</v>
      </c>
      <c r="F5741">
        <v>2</v>
      </c>
      <c r="G5741" s="1">
        <v>41698</v>
      </c>
      <c r="H5741" s="61">
        <v>2014</v>
      </c>
      <c r="I5741" s="5" t="s">
        <v>1433</v>
      </c>
      <c r="J5741" s="1">
        <v>41765</v>
      </c>
      <c r="K5741" s="66">
        <v>15</v>
      </c>
      <c r="L5741" t="str">
        <f t="shared" si="612"/>
        <v>Profundo</v>
      </c>
      <c r="M5741" t="s">
        <v>1080</v>
      </c>
      <c r="N5741" t="str">
        <f>VLOOKUP(M5741,[2]spp!A:B,2,FALSE)</f>
        <v>Aulostomus chinensis</v>
      </c>
      <c r="O5741">
        <f t="shared" si="611"/>
        <v>2</v>
      </c>
      <c r="U5741">
        <v>2</v>
      </c>
      <c r="AJ5741">
        <f>VLOOKUP(M5741,spp!A:C,3,FALSE)</f>
        <v>2</v>
      </c>
      <c r="AK5741">
        <f>VLOOKUP(M5741,spp!A:D,4,FALSE)</f>
        <v>3</v>
      </c>
      <c r="AL5741">
        <f t="shared" si="613"/>
        <v>171500</v>
      </c>
      <c r="AM5741">
        <f t="shared" si="614"/>
        <v>4287.5</v>
      </c>
      <c r="AN5741">
        <f t="shared" si="615"/>
        <v>42875</v>
      </c>
      <c r="AO5741">
        <f t="shared" si="616"/>
        <v>42.875</v>
      </c>
      <c r="AP5741">
        <f t="shared" si="617"/>
        <v>0.04</v>
      </c>
      <c r="AQ5741">
        <f>VLOOKUP(M5741,spp!A:H,8,FALSE)</f>
        <v>3.9</v>
      </c>
      <c r="AR5741" t="str">
        <f>VLOOKUP(M5741,spp!A:K,10,FALSE)</f>
        <v>Depredador</v>
      </c>
      <c r="AS5741" t="str">
        <f>VLOOKUP(M5741,spp!A:L,12,FALSE)</f>
        <v>NE</v>
      </c>
    </row>
    <row r="5742" spans="1:45" x14ac:dyDescent="0.3">
      <c r="A5742">
        <v>51</v>
      </c>
      <c r="B5742" s="2" t="s">
        <v>1176</v>
      </c>
      <c r="C5742" s="2" t="s">
        <v>1177</v>
      </c>
      <c r="D5742" s="50" t="s">
        <v>1188</v>
      </c>
      <c r="E5742" s="2" t="s">
        <v>1440</v>
      </c>
      <c r="F5742">
        <v>2</v>
      </c>
      <c r="G5742" s="1">
        <v>41698</v>
      </c>
      <c r="H5742" s="61">
        <v>2014</v>
      </c>
      <c r="I5742" s="5" t="s">
        <v>1433</v>
      </c>
      <c r="J5742" s="1">
        <v>41765</v>
      </c>
      <c r="K5742" s="66">
        <v>15</v>
      </c>
      <c r="L5742" t="str">
        <f t="shared" si="612"/>
        <v>Profundo</v>
      </c>
      <c r="M5742" t="s">
        <v>1194</v>
      </c>
      <c r="N5742" t="str">
        <f>VLOOKUP(M5742,[2]spp!A:B,2,FALSE)</f>
        <v>Stegastes arcifrons</v>
      </c>
      <c r="O5742">
        <f t="shared" si="611"/>
        <v>49</v>
      </c>
      <c r="P5742">
        <v>28</v>
      </c>
      <c r="Q5742">
        <v>21</v>
      </c>
      <c r="AJ5742">
        <f>VLOOKUP(M5742,spp!A:C,3,FALSE)</f>
        <v>3.49E-2</v>
      </c>
      <c r="AK5742">
        <f>VLOOKUP(M5742,spp!A:D,4,FALSE)</f>
        <v>2</v>
      </c>
      <c r="AL5742">
        <f t="shared" si="613"/>
        <v>47.333125000000003</v>
      </c>
      <c r="AM5742">
        <f t="shared" si="614"/>
        <v>1.1833281250000001</v>
      </c>
      <c r="AN5742">
        <f t="shared" si="615"/>
        <v>11.833281250000001</v>
      </c>
      <c r="AO5742">
        <f t="shared" si="616"/>
        <v>1.1833281250000001E-2</v>
      </c>
      <c r="AP5742">
        <f t="shared" si="617"/>
        <v>0.98</v>
      </c>
      <c r="AQ5742">
        <f>VLOOKUP(M5742,spp!A:H,8,FALSE)</f>
        <v>2.97</v>
      </c>
      <c r="AR5742" t="str">
        <f>VLOOKUP(M5742,spp!A:K,10,FALSE)</f>
        <v>Herbívoro</v>
      </c>
      <c r="AS5742" t="str">
        <f>VLOOKUP(M5742,spp!A:L,12,FALSE)</f>
        <v>LC</v>
      </c>
    </row>
    <row r="5743" spans="1:45" x14ac:dyDescent="0.3">
      <c r="A5743">
        <v>51</v>
      </c>
      <c r="B5743" s="2" t="s">
        <v>1176</v>
      </c>
      <c r="C5743" s="2" t="s">
        <v>1177</v>
      </c>
      <c r="D5743" s="50" t="s">
        <v>1188</v>
      </c>
      <c r="E5743" s="2" t="s">
        <v>1440</v>
      </c>
      <c r="F5743">
        <v>2</v>
      </c>
      <c r="G5743" s="1">
        <v>41698</v>
      </c>
      <c r="H5743" s="61">
        <v>2014</v>
      </c>
      <c r="I5743" s="5" t="s">
        <v>1433</v>
      </c>
      <c r="J5743" s="1">
        <v>41765</v>
      </c>
      <c r="K5743" s="66">
        <v>15</v>
      </c>
      <c r="L5743" t="str">
        <f t="shared" si="612"/>
        <v>Profundo</v>
      </c>
      <c r="M5743" t="s">
        <v>1046</v>
      </c>
      <c r="N5743" t="str">
        <f>VLOOKUP(M5743,[2]spp!A:B,2,FALSE)</f>
        <v>Arothron meleagris</v>
      </c>
      <c r="O5743">
        <f t="shared" si="611"/>
        <v>11</v>
      </c>
      <c r="R5743">
        <v>8</v>
      </c>
      <c r="S5743">
        <v>3</v>
      </c>
      <c r="AJ5743">
        <f>VLOOKUP(M5743,spp!A:C,3,FALSE)</f>
        <v>3</v>
      </c>
      <c r="AK5743">
        <f>VLOOKUP(M5743,spp!A:D,4,FALSE)</f>
        <v>2</v>
      </c>
      <c r="AL5743">
        <f t="shared" si="613"/>
        <v>6506.25</v>
      </c>
      <c r="AM5743">
        <f t="shared" si="614"/>
        <v>162.65625</v>
      </c>
      <c r="AN5743">
        <f t="shared" si="615"/>
        <v>1626.5625</v>
      </c>
      <c r="AO5743">
        <f t="shared" si="616"/>
        <v>1.6265624999999999</v>
      </c>
      <c r="AP5743">
        <f t="shared" si="617"/>
        <v>0.22</v>
      </c>
      <c r="AQ5743">
        <f>VLOOKUP(M5743,spp!A:H,8,FALSE)</f>
        <v>3.4</v>
      </c>
      <c r="AR5743" t="str">
        <f>VLOOKUP(M5743,spp!A:K,10,FALSE)</f>
        <v>Depredador</v>
      </c>
      <c r="AS5743" t="str">
        <f>VLOOKUP(M5743,spp!A:L,12,FALSE)</f>
        <v>NE</v>
      </c>
    </row>
    <row r="5744" spans="1:45" x14ac:dyDescent="0.3">
      <c r="A5744">
        <v>51</v>
      </c>
      <c r="B5744" s="2" t="s">
        <v>1176</v>
      </c>
      <c r="C5744" s="2" t="s">
        <v>1177</v>
      </c>
      <c r="D5744" s="50" t="s">
        <v>1188</v>
      </c>
      <c r="E5744" s="2" t="s">
        <v>1440</v>
      </c>
      <c r="F5744">
        <v>2</v>
      </c>
      <c r="G5744" s="1">
        <v>41698</v>
      </c>
      <c r="H5744" s="61">
        <v>2014</v>
      </c>
      <c r="I5744" s="5" t="s">
        <v>1433</v>
      </c>
      <c r="J5744" s="1">
        <v>41765</v>
      </c>
      <c r="K5744" s="66">
        <v>15</v>
      </c>
      <c r="L5744" t="str">
        <f t="shared" si="612"/>
        <v>Profundo</v>
      </c>
      <c r="M5744" t="s">
        <v>1078</v>
      </c>
      <c r="N5744" t="str">
        <f>VLOOKUP(M5744,[2]spp!A:B,2,FALSE)</f>
        <v>Lutjanus viridis</v>
      </c>
      <c r="O5744">
        <f t="shared" si="611"/>
        <v>10</v>
      </c>
      <c r="S5744">
        <v>10</v>
      </c>
      <c r="AJ5744">
        <f>VLOOKUP(M5744,spp!A:C,3,FALSE)</f>
        <v>1.67E-2</v>
      </c>
      <c r="AK5744">
        <f>VLOOKUP(M5744,spp!A:D,4,FALSE)</f>
        <v>2</v>
      </c>
      <c r="AL5744">
        <f t="shared" si="613"/>
        <v>51.143749999999997</v>
      </c>
      <c r="AM5744">
        <f t="shared" si="614"/>
        <v>1.27859375</v>
      </c>
      <c r="AN5744">
        <f t="shared" si="615"/>
        <v>12.785937499999999</v>
      </c>
      <c r="AO5744">
        <f t="shared" si="616"/>
        <v>1.2785937499999999E-2</v>
      </c>
      <c r="AP5744">
        <f t="shared" si="617"/>
        <v>0.2</v>
      </c>
      <c r="AQ5744">
        <f>VLOOKUP(M5744,spp!A:H,8,FALSE)</f>
        <v>4.2</v>
      </c>
      <c r="AR5744" t="str">
        <f>VLOOKUP(M5744,spp!A:K,10,FALSE)</f>
        <v>Depredador Tope</v>
      </c>
      <c r="AS5744" t="str">
        <f>VLOOKUP(M5744,spp!A:L,12,FALSE)</f>
        <v>LC</v>
      </c>
    </row>
    <row r="5745" spans="1:45" x14ac:dyDescent="0.3">
      <c r="A5745">
        <v>51</v>
      </c>
      <c r="B5745" s="2" t="s">
        <v>1176</v>
      </c>
      <c r="C5745" s="2" t="s">
        <v>1177</v>
      </c>
      <c r="D5745" s="50" t="s">
        <v>1188</v>
      </c>
      <c r="E5745" s="2" t="s">
        <v>1440</v>
      </c>
      <c r="F5745">
        <v>2</v>
      </c>
      <c r="G5745" s="1">
        <v>41698</v>
      </c>
      <c r="H5745" s="61">
        <v>2014</v>
      </c>
      <c r="I5745" s="5" t="s">
        <v>1433</v>
      </c>
      <c r="J5745" s="1">
        <v>41765</v>
      </c>
      <c r="K5745" s="66">
        <v>15</v>
      </c>
      <c r="L5745" t="str">
        <f t="shared" si="612"/>
        <v>Profundo</v>
      </c>
      <c r="M5745" t="s">
        <v>1062</v>
      </c>
      <c r="N5745" t="str">
        <f>VLOOKUP(M5745,[2]spp!A:B,2,FALSE)</f>
        <v>Paranthias colonus</v>
      </c>
      <c r="O5745">
        <f t="shared" si="611"/>
        <v>150</v>
      </c>
      <c r="P5745">
        <v>80</v>
      </c>
      <c r="R5745">
        <v>20</v>
      </c>
      <c r="S5745">
        <v>50</v>
      </c>
      <c r="AJ5745">
        <f>VLOOKUP(M5745,spp!A:C,3,FALSE)</f>
        <v>1.485E-2</v>
      </c>
      <c r="AK5745">
        <f>VLOOKUP(M5745,spp!A:D,4,FALSE)</f>
        <v>2</v>
      </c>
      <c r="AL5745">
        <f t="shared" si="613"/>
        <v>281.22187500000001</v>
      </c>
      <c r="AM5745">
        <f t="shared" si="614"/>
        <v>7.0305468750000006</v>
      </c>
      <c r="AN5745">
        <f t="shared" si="615"/>
        <v>70.305468750000003</v>
      </c>
      <c r="AO5745">
        <f t="shared" si="616"/>
        <v>7.0305468750000003E-2</v>
      </c>
      <c r="AP5745">
        <f t="shared" si="617"/>
        <v>3</v>
      </c>
      <c r="AQ5745">
        <f>VLOOKUP(M5745,spp!A:H,8,FALSE)</f>
        <v>3.8</v>
      </c>
      <c r="AR5745" t="str">
        <f>VLOOKUP(M5745,spp!A:K,10,FALSE)</f>
        <v>Planctívoro</v>
      </c>
      <c r="AS5745" t="str">
        <f>VLOOKUP(M5745,spp!A:L,12,FALSE)</f>
        <v>LC</v>
      </c>
    </row>
    <row r="5746" spans="1:45" x14ac:dyDescent="0.3">
      <c r="A5746">
        <v>51</v>
      </c>
      <c r="B5746" s="2" t="s">
        <v>1176</v>
      </c>
      <c r="C5746" s="2" t="s">
        <v>1177</v>
      </c>
      <c r="D5746" s="50" t="s">
        <v>1188</v>
      </c>
      <c r="E5746" s="2" t="s">
        <v>1440</v>
      </c>
      <c r="F5746">
        <v>2</v>
      </c>
      <c r="G5746" s="1">
        <v>41698</v>
      </c>
      <c r="H5746" s="61">
        <v>2014</v>
      </c>
      <c r="I5746" s="5" t="s">
        <v>1433</v>
      </c>
      <c r="J5746" s="1">
        <v>41765</v>
      </c>
      <c r="K5746" s="66">
        <v>15</v>
      </c>
      <c r="L5746" t="str">
        <f t="shared" si="612"/>
        <v>Profundo</v>
      </c>
      <c r="M5746" t="s">
        <v>1038</v>
      </c>
      <c r="N5746" t="str">
        <f>VLOOKUP(M5746,[2]spp!A:B,2,FALSE)</f>
        <v>Holacanthus passer</v>
      </c>
      <c r="O5746">
        <f t="shared" si="611"/>
        <v>2</v>
      </c>
      <c r="Q5746">
        <v>2</v>
      </c>
      <c r="AJ5746">
        <f>VLOOKUP(M5746,spp!A:C,3,FALSE)</f>
        <v>2</v>
      </c>
      <c r="AK5746">
        <f>VLOOKUP(M5746,spp!A:D,4,FALSE)</f>
        <v>3</v>
      </c>
      <c r="AL5746">
        <f t="shared" si="613"/>
        <v>1687.5</v>
      </c>
      <c r="AM5746">
        <f t="shared" si="614"/>
        <v>42.1875</v>
      </c>
      <c r="AN5746">
        <f t="shared" si="615"/>
        <v>421.875</v>
      </c>
      <c r="AO5746">
        <f t="shared" si="616"/>
        <v>0.421875</v>
      </c>
      <c r="AP5746">
        <f t="shared" si="617"/>
        <v>0.04</v>
      </c>
      <c r="AQ5746">
        <f>VLOOKUP(M5746,spp!A:H,8,FALSE)</f>
        <v>2.6</v>
      </c>
      <c r="AR5746" t="str">
        <f>VLOOKUP(M5746,spp!A:K,10,FALSE)</f>
        <v>Herbívoro</v>
      </c>
      <c r="AS5746" t="str">
        <f>VLOOKUP(M5746,spp!A:L,12,FALSE)</f>
        <v>LC</v>
      </c>
    </row>
    <row r="5747" spans="1:45" x14ac:dyDescent="0.3">
      <c r="A5747">
        <v>51</v>
      </c>
      <c r="B5747" s="2" t="s">
        <v>1176</v>
      </c>
      <c r="C5747" s="2" t="s">
        <v>1177</v>
      </c>
      <c r="D5747" s="50" t="s">
        <v>1188</v>
      </c>
      <c r="E5747" s="2" t="s">
        <v>1440</v>
      </c>
      <c r="F5747">
        <v>2</v>
      </c>
      <c r="G5747" s="1">
        <v>41698</v>
      </c>
      <c r="H5747" s="61">
        <v>2014</v>
      </c>
      <c r="I5747" s="5" t="s">
        <v>1433</v>
      </c>
      <c r="J5747" s="1">
        <v>41765</v>
      </c>
      <c r="K5747" s="66">
        <v>15</v>
      </c>
      <c r="L5747" t="str">
        <f t="shared" si="612"/>
        <v>Profundo</v>
      </c>
      <c r="M5747" t="s">
        <v>1042</v>
      </c>
      <c r="N5747" t="str">
        <f>VLOOKUP(M5747,[2]spp!A:B,2,FALSE)</f>
        <v>Bodianus diplotaenia</v>
      </c>
      <c r="O5747">
        <f t="shared" si="611"/>
        <v>30</v>
      </c>
      <c r="P5747">
        <v>30</v>
      </c>
      <c r="AJ5747">
        <f>VLOOKUP(M5747,spp!A:C,3,FALSE)</f>
        <v>2.01E-2</v>
      </c>
      <c r="AK5747">
        <f>VLOOKUP(M5747,spp!A:D,4,FALSE)</f>
        <v>2</v>
      </c>
      <c r="AL5747">
        <f t="shared" si="613"/>
        <v>3.7687499999999998</v>
      </c>
      <c r="AM5747">
        <f t="shared" si="614"/>
        <v>9.421874999999999E-2</v>
      </c>
      <c r="AN5747">
        <f t="shared" si="615"/>
        <v>0.94218749999999996</v>
      </c>
      <c r="AO5747">
        <f t="shared" si="616"/>
        <v>9.4218749999999999E-4</v>
      </c>
      <c r="AP5747">
        <f t="shared" si="617"/>
        <v>0.6</v>
      </c>
      <c r="AQ5747">
        <f>VLOOKUP(M5747,spp!A:H,8,FALSE)</f>
        <v>3.4</v>
      </c>
      <c r="AR5747" t="str">
        <f>VLOOKUP(M5747,spp!A:K,10,FALSE)</f>
        <v>Depredador</v>
      </c>
      <c r="AS5747" t="str">
        <f>VLOOKUP(M5747,spp!A:L,12,FALSE)</f>
        <v>LC</v>
      </c>
    </row>
    <row r="5748" spans="1:45" x14ac:dyDescent="0.3">
      <c r="A5748">
        <v>51</v>
      </c>
      <c r="B5748" s="2" t="s">
        <v>1176</v>
      </c>
      <c r="C5748" s="2" t="s">
        <v>1177</v>
      </c>
      <c r="D5748" s="50" t="s">
        <v>1188</v>
      </c>
      <c r="E5748" s="2" t="s">
        <v>1440</v>
      </c>
      <c r="F5748">
        <v>2</v>
      </c>
      <c r="G5748" s="1">
        <v>41698</v>
      </c>
      <c r="H5748" s="61">
        <v>2014</v>
      </c>
      <c r="I5748" s="5" t="s">
        <v>1433</v>
      </c>
      <c r="J5748" s="1">
        <v>41765</v>
      </c>
      <c r="K5748" s="66">
        <v>15</v>
      </c>
      <c r="L5748" t="str">
        <f t="shared" si="612"/>
        <v>Profundo</v>
      </c>
      <c r="M5748" t="s">
        <v>1056</v>
      </c>
      <c r="N5748" t="str">
        <f>VLOOKUP(M5748,[2]spp!A:B,2,FALSE)</f>
        <v>Canthigaster punctatissima</v>
      </c>
      <c r="O5748">
        <f t="shared" si="611"/>
        <v>2</v>
      </c>
      <c r="P5748">
        <v>2</v>
      </c>
      <c r="AJ5748">
        <f>VLOOKUP(M5748,spp!A:C,3,FALSE)</f>
        <v>1</v>
      </c>
      <c r="AK5748">
        <f>VLOOKUP(M5748,spp!A:D,4,FALSE)</f>
        <v>2</v>
      </c>
      <c r="AL5748">
        <f t="shared" si="613"/>
        <v>12.5</v>
      </c>
      <c r="AM5748">
        <f t="shared" si="614"/>
        <v>0.3125</v>
      </c>
      <c r="AN5748">
        <f t="shared" si="615"/>
        <v>3.125</v>
      </c>
      <c r="AO5748">
        <f t="shared" si="616"/>
        <v>3.1250000000000002E-3</v>
      </c>
      <c r="AP5748">
        <f t="shared" si="617"/>
        <v>0.04</v>
      </c>
      <c r="AQ5748">
        <f>VLOOKUP(M5748,spp!A:H,8,FALSE)</f>
        <v>3</v>
      </c>
      <c r="AR5748" t="str">
        <f>VLOOKUP(M5748,spp!A:K,10,FALSE)</f>
        <v>Depredador</v>
      </c>
      <c r="AS5748" t="str">
        <f>VLOOKUP(M5748,spp!A:L,12,FALSE)</f>
        <v>LC</v>
      </c>
    </row>
    <row r="5749" spans="1:45" x14ac:dyDescent="0.3">
      <c r="A5749">
        <v>51</v>
      </c>
      <c r="B5749" s="2" t="s">
        <v>1176</v>
      </c>
      <c r="C5749" s="2" t="s">
        <v>1177</v>
      </c>
      <c r="D5749" s="50" t="s">
        <v>1188</v>
      </c>
      <c r="E5749" s="2" t="s">
        <v>1440</v>
      </c>
      <c r="F5749">
        <v>2</v>
      </c>
      <c r="G5749" s="1">
        <v>41698</v>
      </c>
      <c r="H5749" s="61">
        <v>2014</v>
      </c>
      <c r="I5749" s="5" t="s">
        <v>1433</v>
      </c>
      <c r="J5749" s="1">
        <v>41765</v>
      </c>
      <c r="K5749" s="66">
        <v>15</v>
      </c>
      <c r="L5749" t="str">
        <f t="shared" si="612"/>
        <v>Profundo</v>
      </c>
      <c r="M5749" t="s">
        <v>1443</v>
      </c>
      <c r="N5749" t="str">
        <f>VLOOKUP(M5749,[2]spp!A:B,2,FALSE)</f>
        <v>Bothus mancus</v>
      </c>
      <c r="O5749">
        <f t="shared" si="611"/>
        <v>1</v>
      </c>
      <c r="U5749">
        <v>1</v>
      </c>
      <c r="AJ5749">
        <f>VLOOKUP(M5749,spp!A:C,3,FALSE)</f>
        <v>9</v>
      </c>
      <c r="AK5749">
        <f>VLOOKUP(M5749,spp!A:D,4,FALSE)</f>
        <v>3</v>
      </c>
      <c r="AL5749">
        <f t="shared" si="613"/>
        <v>385875</v>
      </c>
      <c r="AM5749">
        <f t="shared" si="614"/>
        <v>9646.875</v>
      </c>
      <c r="AN5749">
        <f t="shared" si="615"/>
        <v>96468.75</v>
      </c>
      <c r="AO5749">
        <f t="shared" si="616"/>
        <v>96.46875</v>
      </c>
      <c r="AP5749">
        <f t="shared" si="617"/>
        <v>0.02</v>
      </c>
      <c r="AQ5749">
        <f>VLOOKUP(M5749,spp!A:H,8,FALSE)</f>
        <v>0</v>
      </c>
      <c r="AR5749">
        <f>VLOOKUP(M5749,spp!A:K,10,FALSE)</f>
        <v>0</v>
      </c>
      <c r="AS5749" t="str">
        <f>VLOOKUP(M5749,spp!A:L,12,FALSE)</f>
        <v>LC</v>
      </c>
    </row>
    <row r="5750" spans="1:45" x14ac:dyDescent="0.3">
      <c r="A5750">
        <v>51</v>
      </c>
      <c r="B5750" s="2" t="s">
        <v>1176</v>
      </c>
      <c r="C5750" s="2" t="s">
        <v>1177</v>
      </c>
      <c r="D5750" s="50" t="s">
        <v>1188</v>
      </c>
      <c r="E5750" s="2" t="s">
        <v>1440</v>
      </c>
      <c r="F5750">
        <v>2</v>
      </c>
      <c r="G5750" s="1">
        <v>41698</v>
      </c>
      <c r="H5750" s="61">
        <v>2014</v>
      </c>
      <c r="I5750" s="5" t="s">
        <v>1433</v>
      </c>
      <c r="J5750" s="1">
        <v>41765</v>
      </c>
      <c r="K5750" s="66">
        <v>15</v>
      </c>
      <c r="L5750" t="str">
        <f t="shared" si="612"/>
        <v>Profundo</v>
      </c>
      <c r="M5750" t="s">
        <v>1067</v>
      </c>
      <c r="N5750" t="str">
        <f>VLOOKUP(M5750,[2]spp!A:B,2,FALSE)</f>
        <v>Acanthurus xanthopterus</v>
      </c>
      <c r="O5750">
        <f t="shared" si="611"/>
        <v>2</v>
      </c>
      <c r="U5750">
        <v>2</v>
      </c>
      <c r="AJ5750">
        <f>VLOOKUP(M5750,spp!A:C,3,FALSE)</f>
        <v>2.673E-2</v>
      </c>
      <c r="AK5750">
        <f>VLOOKUP(M5750,spp!A:D,4,FALSE)</f>
        <v>2</v>
      </c>
      <c r="AL5750">
        <f t="shared" si="613"/>
        <v>65.488500000000002</v>
      </c>
      <c r="AM5750">
        <f t="shared" si="614"/>
        <v>1.6372125</v>
      </c>
      <c r="AN5750">
        <f t="shared" si="615"/>
        <v>16.372125</v>
      </c>
      <c r="AO5750">
        <f t="shared" si="616"/>
        <v>1.6372125000000001E-2</v>
      </c>
      <c r="AP5750">
        <f t="shared" si="617"/>
        <v>0.04</v>
      </c>
      <c r="AQ5750">
        <f>VLOOKUP(M5750,spp!A:H,8,FALSE)</f>
        <v>2.9</v>
      </c>
      <c r="AR5750" t="str">
        <f>VLOOKUP(M5750,spp!A:K,10,FALSE)</f>
        <v>Herbívoro</v>
      </c>
      <c r="AS5750" t="str">
        <f>VLOOKUP(M5750,spp!A:L,12,FALSE)</f>
        <v>LC</v>
      </c>
    </row>
    <row r="5751" spans="1:45" x14ac:dyDescent="0.3">
      <c r="A5751">
        <v>51</v>
      </c>
      <c r="B5751" s="2" t="s">
        <v>1176</v>
      </c>
      <c r="C5751" s="2" t="s">
        <v>1177</v>
      </c>
      <c r="D5751" s="50" t="s">
        <v>1188</v>
      </c>
      <c r="E5751" s="2" t="s">
        <v>1440</v>
      </c>
      <c r="F5751">
        <v>2</v>
      </c>
      <c r="G5751" s="1">
        <v>41698</v>
      </c>
      <c r="H5751" s="61">
        <v>2014</v>
      </c>
      <c r="I5751" s="5" t="s">
        <v>1433</v>
      </c>
      <c r="J5751" s="1">
        <v>41765</v>
      </c>
      <c r="K5751" s="66">
        <v>15</v>
      </c>
      <c r="L5751" t="str">
        <f t="shared" si="612"/>
        <v>Profundo</v>
      </c>
      <c r="M5751" t="s">
        <v>1064</v>
      </c>
      <c r="N5751" t="str">
        <f>VLOOKUP(M5751,[2]spp!A:B,2,FALSE)</f>
        <v>Zanclus cornutus</v>
      </c>
      <c r="O5751">
        <f t="shared" si="611"/>
        <v>2</v>
      </c>
      <c r="T5751">
        <v>2</v>
      </c>
      <c r="AJ5751">
        <f>VLOOKUP(M5751,spp!A:C,3,FALSE)</f>
        <v>1.47E-2</v>
      </c>
      <c r="AK5751">
        <f>VLOOKUP(M5751,spp!A:D,4,FALSE)</f>
        <v>3</v>
      </c>
      <c r="AL5751">
        <f t="shared" si="613"/>
        <v>459.375</v>
      </c>
      <c r="AM5751">
        <f t="shared" si="614"/>
        <v>11.484375</v>
      </c>
      <c r="AN5751">
        <f t="shared" si="615"/>
        <v>114.84375</v>
      </c>
      <c r="AO5751">
        <f t="shared" si="616"/>
        <v>0.11484374999999999</v>
      </c>
      <c r="AP5751">
        <f t="shared" si="617"/>
        <v>0.04</v>
      </c>
      <c r="AQ5751">
        <f>VLOOKUP(M5751,spp!A:H,8,FALSE)</f>
        <v>2.9</v>
      </c>
      <c r="AR5751" t="str">
        <f>VLOOKUP(M5751,spp!A:K,10,FALSE)</f>
        <v>Herbívoro</v>
      </c>
      <c r="AS5751" t="str">
        <f>VLOOKUP(M5751,spp!A:L,12,FALSE)</f>
        <v>NE</v>
      </c>
    </row>
    <row r="5752" spans="1:45" x14ac:dyDescent="0.3">
      <c r="A5752">
        <v>51</v>
      </c>
      <c r="B5752" s="2" t="s">
        <v>1176</v>
      </c>
      <c r="C5752" s="2" t="s">
        <v>1177</v>
      </c>
      <c r="D5752" s="50" t="s">
        <v>1188</v>
      </c>
      <c r="E5752" s="2" t="s">
        <v>1440</v>
      </c>
      <c r="F5752">
        <v>2</v>
      </c>
      <c r="G5752" s="1">
        <v>41698</v>
      </c>
      <c r="H5752" s="61">
        <v>2014</v>
      </c>
      <c r="I5752" s="5" t="s">
        <v>1433</v>
      </c>
      <c r="J5752" s="1">
        <v>41765</v>
      </c>
      <c r="K5752" s="66">
        <v>15</v>
      </c>
      <c r="L5752" t="str">
        <f t="shared" si="612"/>
        <v>Profundo</v>
      </c>
      <c r="M5752" t="s">
        <v>1145</v>
      </c>
      <c r="N5752" t="str">
        <f>VLOOKUP(M5752,[2]spp!A:B,2,FALSE)</f>
        <v>Ctenochaetus marginatus</v>
      </c>
      <c r="O5752">
        <f t="shared" si="611"/>
        <v>2</v>
      </c>
      <c r="T5752">
        <v>2</v>
      </c>
      <c r="AJ5752">
        <f>VLOOKUP(M5752,spp!A:C,3,FALSE)</f>
        <v>0.297619048</v>
      </c>
      <c r="AK5752">
        <f>VLOOKUP(M5752,spp!A:D,4,FALSE)</f>
        <v>3</v>
      </c>
      <c r="AL5752">
        <f t="shared" si="613"/>
        <v>9300.5952500000003</v>
      </c>
      <c r="AM5752">
        <f t="shared" si="614"/>
        <v>232.51488125</v>
      </c>
      <c r="AN5752">
        <f t="shared" si="615"/>
        <v>2325.1488125000001</v>
      </c>
      <c r="AO5752">
        <f t="shared" si="616"/>
        <v>2.3251488125000002</v>
      </c>
      <c r="AP5752">
        <f t="shared" si="617"/>
        <v>0.04</v>
      </c>
      <c r="AQ5752">
        <f>VLOOKUP(M5752,spp!A:H,8,FALSE)</f>
        <v>2</v>
      </c>
      <c r="AR5752" t="str">
        <f>VLOOKUP(M5752,spp!A:K,10,FALSE)</f>
        <v>Herbívoro</v>
      </c>
      <c r="AS5752" t="str">
        <f>VLOOKUP(M5752,spp!A:L,12,FALSE)</f>
        <v>LC</v>
      </c>
    </row>
    <row r="5753" spans="1:45" x14ac:dyDescent="0.3">
      <c r="A5753">
        <v>51</v>
      </c>
      <c r="B5753" s="2" t="s">
        <v>1176</v>
      </c>
      <c r="C5753" s="2" t="s">
        <v>1177</v>
      </c>
      <c r="D5753" s="50" t="s">
        <v>1188</v>
      </c>
      <c r="E5753" s="2" t="s">
        <v>1440</v>
      </c>
      <c r="F5753">
        <v>2</v>
      </c>
      <c r="G5753" s="1">
        <v>41698</v>
      </c>
      <c r="H5753" s="61">
        <v>2014</v>
      </c>
      <c r="I5753" s="5" t="s">
        <v>1433</v>
      </c>
      <c r="J5753" s="1">
        <v>41765</v>
      </c>
      <c r="K5753" s="66">
        <v>15</v>
      </c>
      <c r="L5753" t="str">
        <f t="shared" si="612"/>
        <v>Profundo</v>
      </c>
      <c r="M5753" t="s">
        <v>1047</v>
      </c>
      <c r="N5753" t="str">
        <f>VLOOKUP(M5753,[2]spp!A:B,2,FALSE)</f>
        <v>Scarus rubroviolaceus</v>
      </c>
      <c r="O5753">
        <f t="shared" si="611"/>
        <v>1</v>
      </c>
      <c r="U5753">
        <v>1</v>
      </c>
      <c r="AJ5753">
        <f>VLOOKUP(M5753,spp!A:C,3,FALSE)</f>
        <v>1</v>
      </c>
      <c r="AK5753">
        <f>VLOOKUP(M5753,spp!A:D,4,FALSE)</f>
        <v>3.109</v>
      </c>
      <c r="AL5753">
        <f t="shared" si="613"/>
        <v>63169.516074034844</v>
      </c>
      <c r="AM5753">
        <f t="shared" si="614"/>
        <v>1579.2379018508711</v>
      </c>
      <c r="AN5753">
        <f t="shared" si="615"/>
        <v>15792.379018508711</v>
      </c>
      <c r="AO5753">
        <f t="shared" si="616"/>
        <v>15.792379018508711</v>
      </c>
      <c r="AP5753">
        <f t="shared" si="617"/>
        <v>0.02</v>
      </c>
      <c r="AQ5753">
        <f>VLOOKUP(M5753,spp!A:H,8,FALSE)</f>
        <v>2</v>
      </c>
      <c r="AR5753" t="str">
        <f>VLOOKUP(M5753,spp!A:K,10,FALSE)</f>
        <v>Herbívoro</v>
      </c>
      <c r="AS5753" t="str">
        <f>VLOOKUP(M5753,spp!A:L,12,FALSE)</f>
        <v>LC</v>
      </c>
    </row>
    <row r="5754" spans="1:45" x14ac:dyDescent="0.3">
      <c r="A5754">
        <v>51</v>
      </c>
      <c r="B5754" s="2" t="s">
        <v>1176</v>
      </c>
      <c r="C5754" s="2" t="s">
        <v>1177</v>
      </c>
      <c r="D5754" s="50" t="s">
        <v>1188</v>
      </c>
      <c r="E5754" s="2" t="s">
        <v>1440</v>
      </c>
      <c r="F5754">
        <v>2</v>
      </c>
      <c r="G5754" s="1">
        <v>41698</v>
      </c>
      <c r="H5754" s="61">
        <v>2014</v>
      </c>
      <c r="I5754" s="5" t="s">
        <v>1433</v>
      </c>
      <c r="J5754" s="1">
        <v>41765</v>
      </c>
      <c r="K5754" s="66">
        <v>15</v>
      </c>
      <c r="L5754" t="str">
        <f t="shared" si="612"/>
        <v>Profundo</v>
      </c>
      <c r="M5754" t="s">
        <v>1034</v>
      </c>
      <c r="N5754" t="str">
        <f>VLOOKUP(M5754,[2]spp!A:B,2,FALSE)</f>
        <v>Acanthurus nigricans</v>
      </c>
      <c r="O5754">
        <f t="shared" si="611"/>
        <v>2</v>
      </c>
      <c r="S5754">
        <v>2</v>
      </c>
      <c r="AJ5754">
        <f>VLOOKUP(M5754,spp!A:C,3,FALSE)</f>
        <v>6</v>
      </c>
      <c r="AK5754">
        <f>VLOOKUP(M5754,spp!A:D,4,FALSE)</f>
        <v>2.669</v>
      </c>
      <c r="AL5754">
        <f t="shared" si="613"/>
        <v>24937.321132845005</v>
      </c>
      <c r="AM5754">
        <f t="shared" si="614"/>
        <v>623.43302832112511</v>
      </c>
      <c r="AN5754">
        <f t="shared" si="615"/>
        <v>6234.3302832112513</v>
      </c>
      <c r="AO5754">
        <f t="shared" si="616"/>
        <v>6.2343302832112517</v>
      </c>
      <c r="AP5754">
        <f t="shared" si="617"/>
        <v>0.04</v>
      </c>
      <c r="AQ5754">
        <f>VLOOKUP(M5754,spp!A:H,8,FALSE)</f>
        <v>2</v>
      </c>
      <c r="AR5754" t="str">
        <f>VLOOKUP(M5754,spp!A:K,10,FALSE)</f>
        <v>Herbívoro</v>
      </c>
      <c r="AS5754" t="str">
        <f>VLOOKUP(M5754,spp!A:L,12,FALSE)</f>
        <v>LC</v>
      </c>
    </row>
    <row r="5755" spans="1:45" x14ac:dyDescent="0.3">
      <c r="A5755">
        <v>51</v>
      </c>
      <c r="B5755" s="2" t="s">
        <v>1176</v>
      </c>
      <c r="C5755" s="2" t="s">
        <v>1177</v>
      </c>
      <c r="D5755" s="50" t="s">
        <v>1188</v>
      </c>
      <c r="E5755" s="2" t="s">
        <v>1440</v>
      </c>
      <c r="F5755">
        <v>2</v>
      </c>
      <c r="G5755" s="1">
        <v>41698</v>
      </c>
      <c r="H5755" s="61">
        <v>2014</v>
      </c>
      <c r="I5755" s="5" t="s">
        <v>1433</v>
      </c>
      <c r="J5755" s="1">
        <v>41765</v>
      </c>
      <c r="K5755" s="66">
        <v>15</v>
      </c>
      <c r="L5755" t="str">
        <f t="shared" si="612"/>
        <v>Profundo</v>
      </c>
      <c r="M5755" t="s">
        <v>1056</v>
      </c>
      <c r="N5755" t="str">
        <f>VLOOKUP(M5755,[2]spp!A:B,2,FALSE)</f>
        <v>Canthigaster punctatissima</v>
      </c>
      <c r="O5755">
        <f t="shared" si="611"/>
        <v>8</v>
      </c>
      <c r="P5755">
        <v>8</v>
      </c>
      <c r="AJ5755">
        <f>VLOOKUP(M5755,spp!A:C,3,FALSE)</f>
        <v>1</v>
      </c>
      <c r="AK5755">
        <f>VLOOKUP(M5755,spp!A:D,4,FALSE)</f>
        <v>2</v>
      </c>
      <c r="AL5755">
        <f t="shared" si="613"/>
        <v>50</v>
      </c>
      <c r="AM5755">
        <f t="shared" si="614"/>
        <v>1.25</v>
      </c>
      <c r="AN5755">
        <f t="shared" si="615"/>
        <v>12.5</v>
      </c>
      <c r="AO5755">
        <f t="shared" si="616"/>
        <v>1.2500000000000001E-2</v>
      </c>
      <c r="AP5755">
        <f t="shared" si="617"/>
        <v>0.16</v>
      </c>
      <c r="AQ5755">
        <f>VLOOKUP(M5755,spp!A:H,8,FALSE)</f>
        <v>3</v>
      </c>
      <c r="AR5755" t="str">
        <f>VLOOKUP(M5755,spp!A:K,10,FALSE)</f>
        <v>Depredador</v>
      </c>
      <c r="AS5755" t="str">
        <f>VLOOKUP(M5755,spp!A:L,12,FALSE)</f>
        <v>LC</v>
      </c>
    </row>
    <row r="5756" spans="1:45" x14ac:dyDescent="0.3">
      <c r="A5756">
        <v>51</v>
      </c>
      <c r="B5756" s="2" t="s">
        <v>1176</v>
      </c>
      <c r="C5756" s="2" t="s">
        <v>1177</v>
      </c>
      <c r="D5756" s="50" t="s">
        <v>1188</v>
      </c>
      <c r="E5756" s="2" t="s">
        <v>1440</v>
      </c>
      <c r="F5756">
        <v>2</v>
      </c>
      <c r="G5756" s="1">
        <v>41698</v>
      </c>
      <c r="H5756" s="61">
        <v>2014</v>
      </c>
      <c r="I5756" s="5" t="s">
        <v>1433</v>
      </c>
      <c r="J5756" s="1">
        <v>41765</v>
      </c>
      <c r="K5756" s="66">
        <v>15</v>
      </c>
      <c r="L5756" t="str">
        <f t="shared" si="612"/>
        <v>Profundo</v>
      </c>
      <c r="M5756" t="s">
        <v>1079</v>
      </c>
      <c r="N5756" t="str">
        <f>VLOOKUP(M5756,[2]spp!A:B,2,FALSE)</f>
        <v>Cirrhitichthys oxycephalus</v>
      </c>
      <c r="O5756">
        <f t="shared" si="611"/>
        <v>3</v>
      </c>
      <c r="P5756">
        <v>3</v>
      </c>
      <c r="AJ5756">
        <f>VLOOKUP(M5756,spp!A:C,3,FALSE)</f>
        <v>3.32E-2</v>
      </c>
      <c r="AK5756">
        <f>VLOOKUP(M5756,spp!A:D,4,FALSE)</f>
        <v>3</v>
      </c>
      <c r="AL5756">
        <f t="shared" si="613"/>
        <v>1.5562500000000001</v>
      </c>
      <c r="AM5756">
        <f t="shared" si="614"/>
        <v>3.8906250000000003E-2</v>
      </c>
      <c r="AN5756">
        <f t="shared" si="615"/>
        <v>0.38906250000000003</v>
      </c>
      <c r="AO5756">
        <f t="shared" si="616"/>
        <v>3.8906250000000003E-4</v>
      </c>
      <c r="AP5756">
        <f t="shared" si="617"/>
        <v>0.06</v>
      </c>
      <c r="AQ5756">
        <f>VLOOKUP(M5756,spp!A:H,8,FALSE)</f>
        <v>3.9</v>
      </c>
      <c r="AR5756" t="str">
        <f>VLOOKUP(M5756,spp!A:K,10,FALSE)</f>
        <v>Depredador</v>
      </c>
      <c r="AS5756" t="str">
        <f>VLOOKUP(M5756,spp!A:L,12,FALSE)</f>
        <v>NE</v>
      </c>
    </row>
    <row r="5757" spans="1:45" x14ac:dyDescent="0.3">
      <c r="A5757">
        <v>51</v>
      </c>
      <c r="B5757" s="2" t="s">
        <v>1176</v>
      </c>
      <c r="C5757" s="2" t="s">
        <v>1177</v>
      </c>
      <c r="D5757" s="50" t="s">
        <v>1188</v>
      </c>
      <c r="E5757" s="2" t="s">
        <v>1440</v>
      </c>
      <c r="F5757">
        <v>2</v>
      </c>
      <c r="G5757" s="1">
        <v>41698</v>
      </c>
      <c r="H5757" s="61">
        <v>2014</v>
      </c>
      <c r="I5757" s="5" t="s">
        <v>1433</v>
      </c>
      <c r="J5757" s="1">
        <v>41765</v>
      </c>
      <c r="K5757" s="66">
        <v>15</v>
      </c>
      <c r="L5757" t="str">
        <f t="shared" si="612"/>
        <v>Profundo</v>
      </c>
      <c r="M5757" t="s">
        <v>1196</v>
      </c>
      <c r="N5757" t="str">
        <f>VLOOKUP(M5757,[2]spp!A:B,2,FALSE)</f>
        <v>Melichthys vidua</v>
      </c>
      <c r="O5757">
        <f t="shared" si="611"/>
        <v>2</v>
      </c>
      <c r="S5757">
        <v>2</v>
      </c>
      <c r="AJ5757">
        <f>VLOOKUP(M5757,spp!A:C,3,FALSE)</f>
        <v>2.69E-2</v>
      </c>
      <c r="AK5757">
        <f>VLOOKUP(M5757,spp!A:D,4,FALSE)</f>
        <v>3.07</v>
      </c>
      <c r="AL5757">
        <f t="shared" si="613"/>
        <v>352.29711372075172</v>
      </c>
      <c r="AM5757">
        <f t="shared" si="614"/>
        <v>8.8074278430187931</v>
      </c>
      <c r="AN5757">
        <f t="shared" si="615"/>
        <v>88.074278430187931</v>
      </c>
      <c r="AO5757">
        <f t="shared" si="616"/>
        <v>8.8074278430187933E-2</v>
      </c>
      <c r="AP5757">
        <f t="shared" si="617"/>
        <v>0.04</v>
      </c>
      <c r="AQ5757">
        <f>VLOOKUP(M5757,spp!A:H,8,FALSE)</f>
        <v>3.4</v>
      </c>
      <c r="AR5757" t="str">
        <f>VLOOKUP(M5757,spp!A:K,10,FALSE)</f>
        <v>Depredador</v>
      </c>
      <c r="AS5757" t="str">
        <f>VLOOKUP(M5757,spp!A:L,12,FALSE)</f>
        <v>NE</v>
      </c>
    </row>
    <row r="5758" spans="1:45" x14ac:dyDescent="0.3">
      <c r="A5758">
        <v>51</v>
      </c>
      <c r="B5758" s="2" t="s">
        <v>1176</v>
      </c>
      <c r="C5758" s="2" t="s">
        <v>1177</v>
      </c>
      <c r="D5758" s="50" t="s">
        <v>1188</v>
      </c>
      <c r="E5758" s="2" t="s">
        <v>1440</v>
      </c>
      <c r="F5758">
        <v>3</v>
      </c>
      <c r="G5758" s="1">
        <v>41698</v>
      </c>
      <c r="H5758" s="61">
        <v>2014</v>
      </c>
      <c r="I5758" s="5" t="s">
        <v>1433</v>
      </c>
      <c r="J5758" s="1">
        <v>41765</v>
      </c>
      <c r="K5758" s="66">
        <v>15</v>
      </c>
      <c r="L5758" t="str">
        <f t="shared" si="612"/>
        <v>Profundo</v>
      </c>
      <c r="M5758" t="s">
        <v>1194</v>
      </c>
      <c r="N5758" t="str">
        <f>VLOOKUP(M5758,[2]spp!A:B,2,FALSE)</f>
        <v>Stegastes arcifrons</v>
      </c>
      <c r="O5758">
        <f t="shared" si="611"/>
        <v>55</v>
      </c>
      <c r="P5758">
        <v>25</v>
      </c>
      <c r="Q5758">
        <v>30</v>
      </c>
      <c r="AJ5758">
        <f>VLOOKUP(M5758,spp!A:C,3,FALSE)</f>
        <v>3.49E-2</v>
      </c>
      <c r="AK5758">
        <f>VLOOKUP(M5758,spp!A:D,4,FALSE)</f>
        <v>2</v>
      </c>
      <c r="AL5758">
        <f t="shared" si="613"/>
        <v>64.346874999999997</v>
      </c>
      <c r="AM5758">
        <f t="shared" si="614"/>
        <v>1.608671875</v>
      </c>
      <c r="AN5758">
        <f t="shared" si="615"/>
        <v>16.086718749999999</v>
      </c>
      <c r="AO5758">
        <f t="shared" si="616"/>
        <v>1.6086718749999999E-2</v>
      </c>
      <c r="AP5758">
        <f t="shared" si="617"/>
        <v>1.1000000000000001</v>
      </c>
      <c r="AQ5758">
        <f>VLOOKUP(M5758,spp!A:H,8,FALSE)</f>
        <v>2.97</v>
      </c>
      <c r="AR5758" t="str">
        <f>VLOOKUP(M5758,spp!A:K,10,FALSE)</f>
        <v>Herbívoro</v>
      </c>
      <c r="AS5758" t="str">
        <f>VLOOKUP(M5758,spp!A:L,12,FALSE)</f>
        <v>LC</v>
      </c>
    </row>
    <row r="5759" spans="1:45" x14ac:dyDescent="0.3">
      <c r="A5759">
        <v>51</v>
      </c>
      <c r="B5759" s="2" t="s">
        <v>1176</v>
      </c>
      <c r="C5759" s="2" t="s">
        <v>1177</v>
      </c>
      <c r="D5759" s="50" t="s">
        <v>1188</v>
      </c>
      <c r="E5759" s="2" t="s">
        <v>1440</v>
      </c>
      <c r="F5759">
        <v>3</v>
      </c>
      <c r="G5759" s="1">
        <v>41698</v>
      </c>
      <c r="H5759" s="61">
        <v>2014</v>
      </c>
      <c r="I5759" s="5" t="s">
        <v>1433</v>
      </c>
      <c r="J5759" s="1">
        <v>41765</v>
      </c>
      <c r="K5759" s="66">
        <v>15</v>
      </c>
      <c r="L5759" t="str">
        <f t="shared" si="612"/>
        <v>Profundo</v>
      </c>
      <c r="M5759" t="s">
        <v>1062</v>
      </c>
      <c r="N5759" t="str">
        <f>VLOOKUP(M5759,[2]spp!A:B,2,FALSE)</f>
        <v>Paranthias colonus</v>
      </c>
      <c r="O5759">
        <f t="shared" si="611"/>
        <v>90</v>
      </c>
      <c r="P5759">
        <v>50</v>
      </c>
      <c r="S5759">
        <v>40</v>
      </c>
      <c r="AJ5759">
        <f>VLOOKUP(M5759,spp!A:C,3,FALSE)</f>
        <v>1.485E-2</v>
      </c>
      <c r="AK5759">
        <f>VLOOKUP(M5759,spp!A:D,4,FALSE)</f>
        <v>2</v>
      </c>
      <c r="AL5759">
        <f t="shared" si="613"/>
        <v>186.55312499999999</v>
      </c>
      <c r="AM5759">
        <f t="shared" si="614"/>
        <v>4.6638281250000002</v>
      </c>
      <c r="AN5759">
        <f t="shared" si="615"/>
        <v>46.638281250000006</v>
      </c>
      <c r="AO5759">
        <f t="shared" si="616"/>
        <v>4.6638281250000004E-2</v>
      </c>
      <c r="AP5759">
        <f t="shared" si="617"/>
        <v>1.8</v>
      </c>
      <c r="AQ5759">
        <f>VLOOKUP(M5759,spp!A:H,8,FALSE)</f>
        <v>3.8</v>
      </c>
      <c r="AR5759" t="str">
        <f>VLOOKUP(M5759,spp!A:K,10,FALSE)</f>
        <v>Planctívoro</v>
      </c>
      <c r="AS5759" t="str">
        <f>VLOOKUP(M5759,spp!A:L,12,FALSE)</f>
        <v>LC</v>
      </c>
    </row>
    <row r="5760" spans="1:45" x14ac:dyDescent="0.3">
      <c r="A5760">
        <v>51</v>
      </c>
      <c r="B5760" s="2" t="s">
        <v>1176</v>
      </c>
      <c r="C5760" s="2" t="s">
        <v>1177</v>
      </c>
      <c r="D5760" s="50" t="s">
        <v>1188</v>
      </c>
      <c r="E5760" s="2" t="s">
        <v>1440</v>
      </c>
      <c r="F5760">
        <v>3</v>
      </c>
      <c r="G5760" s="1">
        <v>41698</v>
      </c>
      <c r="H5760" s="61">
        <v>2014</v>
      </c>
      <c r="I5760" s="5" t="s">
        <v>1433</v>
      </c>
      <c r="J5760" s="1">
        <v>41765</v>
      </c>
      <c r="K5760" s="66">
        <v>15</v>
      </c>
      <c r="L5760" t="str">
        <f t="shared" si="612"/>
        <v>Profundo</v>
      </c>
      <c r="M5760" t="s">
        <v>1042</v>
      </c>
      <c r="N5760" t="str">
        <f>VLOOKUP(M5760,[2]spp!A:B,2,FALSE)</f>
        <v>Bodianus diplotaenia</v>
      </c>
      <c r="O5760">
        <f t="shared" si="611"/>
        <v>17</v>
      </c>
      <c r="P5760">
        <v>15</v>
      </c>
      <c r="R5760">
        <v>1</v>
      </c>
      <c r="S5760">
        <v>1</v>
      </c>
      <c r="AJ5760">
        <f>VLOOKUP(M5760,spp!A:C,3,FALSE)</f>
        <v>2.01E-2</v>
      </c>
      <c r="AK5760">
        <f>VLOOKUP(M5760,spp!A:D,4,FALSE)</f>
        <v>2</v>
      </c>
      <c r="AL5760">
        <f t="shared" si="613"/>
        <v>11.180624999999999</v>
      </c>
      <c r="AM5760">
        <f t="shared" si="614"/>
        <v>0.27951562499999999</v>
      </c>
      <c r="AN5760">
        <f t="shared" si="615"/>
        <v>2.7951562499999998</v>
      </c>
      <c r="AO5760">
        <f t="shared" si="616"/>
        <v>2.7951562499999999E-3</v>
      </c>
      <c r="AP5760">
        <f t="shared" si="617"/>
        <v>0.34</v>
      </c>
      <c r="AQ5760">
        <f>VLOOKUP(M5760,spp!A:H,8,FALSE)</f>
        <v>3.4</v>
      </c>
      <c r="AR5760" t="str">
        <f>VLOOKUP(M5760,spp!A:K,10,FALSE)</f>
        <v>Depredador</v>
      </c>
      <c r="AS5760" t="str">
        <f>VLOOKUP(M5760,spp!A:L,12,FALSE)</f>
        <v>LC</v>
      </c>
    </row>
    <row r="5761" spans="1:45" x14ac:dyDescent="0.3">
      <c r="A5761">
        <v>51</v>
      </c>
      <c r="B5761" s="2" t="s">
        <v>1176</v>
      </c>
      <c r="C5761" s="2" t="s">
        <v>1177</v>
      </c>
      <c r="D5761" s="50" t="s">
        <v>1188</v>
      </c>
      <c r="E5761" s="2" t="s">
        <v>1440</v>
      </c>
      <c r="F5761">
        <v>3</v>
      </c>
      <c r="G5761" s="1">
        <v>41698</v>
      </c>
      <c r="H5761" s="61">
        <v>2014</v>
      </c>
      <c r="I5761" s="5" t="s">
        <v>1433</v>
      </c>
      <c r="J5761" s="1">
        <v>41765</v>
      </c>
      <c r="K5761" s="66">
        <v>15</v>
      </c>
      <c r="L5761" t="str">
        <f t="shared" si="612"/>
        <v>Profundo</v>
      </c>
      <c r="M5761" t="s">
        <v>1047</v>
      </c>
      <c r="N5761" t="str">
        <f>VLOOKUP(M5761,[2]spp!A:B,2,FALSE)</f>
        <v>Scarus rubroviolaceus</v>
      </c>
      <c r="O5761">
        <f t="shared" si="611"/>
        <v>2</v>
      </c>
      <c r="U5761">
        <v>2</v>
      </c>
      <c r="AJ5761">
        <f>VLOOKUP(M5761,spp!A:C,3,FALSE)</f>
        <v>1</v>
      </c>
      <c r="AK5761">
        <f>VLOOKUP(M5761,spp!A:D,4,FALSE)</f>
        <v>3.109</v>
      </c>
      <c r="AL5761">
        <f t="shared" si="613"/>
        <v>126339.03214806969</v>
      </c>
      <c r="AM5761">
        <f t="shared" si="614"/>
        <v>3158.4758037017423</v>
      </c>
      <c r="AN5761">
        <f t="shared" si="615"/>
        <v>31584.758037017422</v>
      </c>
      <c r="AO5761">
        <f t="shared" si="616"/>
        <v>31.584758037017423</v>
      </c>
      <c r="AP5761">
        <f t="shared" si="617"/>
        <v>0.04</v>
      </c>
      <c r="AQ5761">
        <f>VLOOKUP(M5761,spp!A:H,8,FALSE)</f>
        <v>2</v>
      </c>
      <c r="AR5761" t="str">
        <f>VLOOKUP(M5761,spp!A:K,10,FALSE)</f>
        <v>Herbívoro</v>
      </c>
      <c r="AS5761" t="str">
        <f>VLOOKUP(M5761,spp!A:L,12,FALSE)</f>
        <v>LC</v>
      </c>
    </row>
    <row r="5762" spans="1:45" x14ac:dyDescent="0.3">
      <c r="A5762">
        <v>51</v>
      </c>
      <c r="B5762" s="2" t="s">
        <v>1176</v>
      </c>
      <c r="C5762" s="2" t="s">
        <v>1177</v>
      </c>
      <c r="D5762" s="50" t="s">
        <v>1188</v>
      </c>
      <c r="E5762" s="2" t="s">
        <v>1440</v>
      </c>
      <c r="F5762">
        <v>3</v>
      </c>
      <c r="G5762" s="1">
        <v>41698</v>
      </c>
      <c r="H5762" s="61">
        <v>2014</v>
      </c>
      <c r="I5762" s="5" t="s">
        <v>1433</v>
      </c>
      <c r="J5762" s="1">
        <v>41765</v>
      </c>
      <c r="K5762" s="66">
        <v>15</v>
      </c>
      <c r="L5762" t="str">
        <f t="shared" si="612"/>
        <v>Profundo</v>
      </c>
      <c r="M5762" t="s">
        <v>1195</v>
      </c>
      <c r="N5762" t="str">
        <f>VLOOKUP(M5762,[2]spp!A:B,2,FALSE)</f>
        <v>Melichthys niger</v>
      </c>
      <c r="O5762">
        <f t="shared" si="611"/>
        <v>5</v>
      </c>
      <c r="T5762">
        <v>5</v>
      </c>
      <c r="AJ5762">
        <f>VLOOKUP(M5762,spp!A:C,3,FALSE)</f>
        <v>5</v>
      </c>
      <c r="AK5762">
        <f>VLOOKUP(M5762,spp!A:D,4,FALSE)</f>
        <v>3</v>
      </c>
      <c r="AL5762">
        <f t="shared" si="613"/>
        <v>390625</v>
      </c>
      <c r="AM5762">
        <f t="shared" si="614"/>
        <v>9765.625</v>
      </c>
      <c r="AN5762">
        <f t="shared" si="615"/>
        <v>97656.25</v>
      </c>
      <c r="AO5762">
        <f t="shared" si="616"/>
        <v>97.65625</v>
      </c>
      <c r="AP5762">
        <f t="shared" si="617"/>
        <v>0.1</v>
      </c>
      <c r="AQ5762">
        <f>VLOOKUP(M5762,spp!A:H,8,FALSE)</f>
        <v>2.4</v>
      </c>
      <c r="AR5762" t="str">
        <f>VLOOKUP(M5762,spp!A:K,10,FALSE)</f>
        <v>Herbívoro</v>
      </c>
      <c r="AS5762" t="str">
        <f>VLOOKUP(M5762,spp!A:L,12,FALSE)</f>
        <v>NE</v>
      </c>
    </row>
    <row r="5763" spans="1:45" x14ac:dyDescent="0.3">
      <c r="A5763">
        <v>51</v>
      </c>
      <c r="B5763" s="2" t="s">
        <v>1176</v>
      </c>
      <c r="C5763" s="2" t="s">
        <v>1177</v>
      </c>
      <c r="D5763" s="50" t="s">
        <v>1188</v>
      </c>
      <c r="E5763" s="2" t="s">
        <v>1440</v>
      </c>
      <c r="F5763">
        <v>3</v>
      </c>
      <c r="G5763" s="1">
        <v>41698</v>
      </c>
      <c r="H5763" s="61">
        <v>2014</v>
      </c>
      <c r="I5763" s="5" t="s">
        <v>1433</v>
      </c>
      <c r="J5763" s="1">
        <v>41765</v>
      </c>
      <c r="K5763" s="66">
        <v>15</v>
      </c>
      <c r="L5763" t="str">
        <f t="shared" si="612"/>
        <v>Profundo</v>
      </c>
      <c r="M5763" t="s">
        <v>1046</v>
      </c>
      <c r="N5763" t="str">
        <f>VLOOKUP(M5763,[2]spp!A:B,2,FALSE)</f>
        <v>Arothron meleagris</v>
      </c>
      <c r="O5763">
        <f t="shared" si="611"/>
        <v>8</v>
      </c>
      <c r="R5763">
        <v>6</v>
      </c>
      <c r="S5763">
        <v>2</v>
      </c>
      <c r="AJ5763">
        <f>VLOOKUP(M5763,spp!A:C,3,FALSE)</f>
        <v>3</v>
      </c>
      <c r="AK5763">
        <f>VLOOKUP(M5763,spp!A:D,4,FALSE)</f>
        <v>2</v>
      </c>
      <c r="AL5763">
        <f t="shared" si="613"/>
        <v>4650</v>
      </c>
      <c r="AM5763">
        <f t="shared" si="614"/>
        <v>116.25</v>
      </c>
      <c r="AN5763">
        <f t="shared" si="615"/>
        <v>1162.5</v>
      </c>
      <c r="AO5763">
        <f t="shared" si="616"/>
        <v>1.1625000000000001</v>
      </c>
      <c r="AP5763">
        <f t="shared" si="617"/>
        <v>0.16</v>
      </c>
      <c r="AQ5763">
        <f>VLOOKUP(M5763,spp!A:H,8,FALSE)</f>
        <v>3.4</v>
      </c>
      <c r="AR5763" t="str">
        <f>VLOOKUP(M5763,spp!A:K,10,FALSE)</f>
        <v>Depredador</v>
      </c>
      <c r="AS5763" t="str">
        <f>VLOOKUP(M5763,spp!A:L,12,FALSE)</f>
        <v>NE</v>
      </c>
    </row>
    <row r="5764" spans="1:45" x14ac:dyDescent="0.3">
      <c r="A5764">
        <v>51</v>
      </c>
      <c r="B5764" s="2" t="s">
        <v>1176</v>
      </c>
      <c r="C5764" s="2" t="s">
        <v>1177</v>
      </c>
      <c r="D5764" s="50" t="s">
        <v>1188</v>
      </c>
      <c r="E5764" s="2" t="s">
        <v>1440</v>
      </c>
      <c r="F5764">
        <v>3</v>
      </c>
      <c r="G5764" s="1">
        <v>41698</v>
      </c>
      <c r="H5764" s="61">
        <v>2014</v>
      </c>
      <c r="I5764" s="5" t="s">
        <v>1433</v>
      </c>
      <c r="J5764" s="1">
        <v>41765</v>
      </c>
      <c r="K5764" s="66">
        <v>15</v>
      </c>
      <c r="L5764" t="str">
        <f t="shared" si="612"/>
        <v>Profundo</v>
      </c>
      <c r="M5764" t="s">
        <v>1038</v>
      </c>
      <c r="N5764" t="str">
        <f>VLOOKUP(M5764,[2]spp!A:B,2,FALSE)</f>
        <v>Holacanthus passer</v>
      </c>
      <c r="O5764">
        <f t="shared" si="611"/>
        <v>2</v>
      </c>
      <c r="R5764">
        <v>2</v>
      </c>
      <c r="AJ5764">
        <f>VLOOKUP(M5764,spp!A:C,3,FALSE)</f>
        <v>2</v>
      </c>
      <c r="AK5764">
        <f>VLOOKUP(M5764,spp!A:D,4,FALSE)</f>
        <v>3</v>
      </c>
      <c r="AL5764">
        <f t="shared" si="613"/>
        <v>7812.5</v>
      </c>
      <c r="AM5764">
        <f t="shared" si="614"/>
        <v>195.3125</v>
      </c>
      <c r="AN5764">
        <f t="shared" si="615"/>
        <v>1953.125</v>
      </c>
      <c r="AO5764">
        <f t="shared" si="616"/>
        <v>1.953125</v>
      </c>
      <c r="AP5764">
        <f t="shared" si="617"/>
        <v>0.04</v>
      </c>
      <c r="AQ5764">
        <f>VLOOKUP(M5764,spp!A:H,8,FALSE)</f>
        <v>2.6</v>
      </c>
      <c r="AR5764" t="str">
        <f>VLOOKUP(M5764,spp!A:K,10,FALSE)</f>
        <v>Herbívoro</v>
      </c>
      <c r="AS5764" t="str">
        <f>VLOOKUP(M5764,spp!A:L,12,FALSE)</f>
        <v>LC</v>
      </c>
    </row>
    <row r="5765" spans="1:45" x14ac:dyDescent="0.3">
      <c r="A5765">
        <v>51</v>
      </c>
      <c r="B5765" s="2" t="s">
        <v>1176</v>
      </c>
      <c r="C5765" s="2" t="s">
        <v>1177</v>
      </c>
      <c r="D5765" s="50" t="s">
        <v>1188</v>
      </c>
      <c r="E5765" s="2" t="s">
        <v>1440</v>
      </c>
      <c r="F5765">
        <v>3</v>
      </c>
      <c r="G5765" s="1">
        <v>41698</v>
      </c>
      <c r="H5765" s="61">
        <v>2014</v>
      </c>
      <c r="I5765" s="5" t="s">
        <v>1433</v>
      </c>
      <c r="J5765" s="1">
        <v>41765</v>
      </c>
      <c r="K5765" s="66">
        <v>15</v>
      </c>
      <c r="L5765" t="str">
        <f t="shared" si="612"/>
        <v>Profundo</v>
      </c>
      <c r="M5765" t="s">
        <v>1040</v>
      </c>
      <c r="N5765" t="str">
        <f>VLOOKUP(M5765,[2]spp!A:B,2,FALSE)</f>
        <v>Sufflamen verres</v>
      </c>
      <c r="O5765">
        <f t="shared" si="611"/>
        <v>2</v>
      </c>
      <c r="R5765">
        <v>2</v>
      </c>
      <c r="AJ5765">
        <f>VLOOKUP(M5765,spp!A:C,3,FALSE)</f>
        <v>2</v>
      </c>
      <c r="AK5765">
        <f>VLOOKUP(M5765,spp!A:D,4,FALSE)</f>
        <v>3</v>
      </c>
      <c r="AL5765">
        <f t="shared" si="613"/>
        <v>7812.5</v>
      </c>
      <c r="AM5765">
        <f t="shared" si="614"/>
        <v>195.3125</v>
      </c>
      <c r="AN5765">
        <f t="shared" si="615"/>
        <v>1953.125</v>
      </c>
      <c r="AO5765">
        <f t="shared" si="616"/>
        <v>1.953125</v>
      </c>
      <c r="AP5765">
        <f t="shared" si="617"/>
        <v>0.04</v>
      </c>
      <c r="AQ5765">
        <f>VLOOKUP(M5765,spp!A:H,8,FALSE)</f>
        <v>3.3</v>
      </c>
      <c r="AR5765" t="str">
        <f>VLOOKUP(M5765,spp!A:K,10,FALSE)</f>
        <v>Depredador</v>
      </c>
      <c r="AS5765" t="str">
        <f>VLOOKUP(M5765,spp!A:L,12,FALSE)</f>
        <v>LC</v>
      </c>
    </row>
    <row r="5766" spans="1:45" x14ac:dyDescent="0.3">
      <c r="A5766">
        <v>51</v>
      </c>
      <c r="B5766" s="2" t="s">
        <v>1176</v>
      </c>
      <c r="C5766" s="2" t="s">
        <v>1177</v>
      </c>
      <c r="D5766" s="50" t="s">
        <v>1188</v>
      </c>
      <c r="E5766" s="2" t="s">
        <v>1440</v>
      </c>
      <c r="F5766">
        <v>3</v>
      </c>
      <c r="G5766" s="1">
        <v>41698</v>
      </c>
      <c r="H5766" s="61">
        <v>2014</v>
      </c>
      <c r="I5766" s="5" t="s">
        <v>1433</v>
      </c>
      <c r="J5766" s="1">
        <v>41765</v>
      </c>
      <c r="K5766" s="66">
        <v>15</v>
      </c>
      <c r="L5766" t="str">
        <f t="shared" si="612"/>
        <v>Profundo</v>
      </c>
      <c r="M5766" t="s">
        <v>1066</v>
      </c>
      <c r="N5766" t="str">
        <f>VLOOKUP(M5766,[2]spp!A:B,2,FALSE)</f>
        <v>Caranx melampygus</v>
      </c>
      <c r="O5766">
        <f t="shared" si="611"/>
        <v>1</v>
      </c>
      <c r="S5766">
        <v>1</v>
      </c>
      <c r="AJ5766">
        <f>VLOOKUP(M5766,spp!A:C,3,FALSE)</f>
        <v>2</v>
      </c>
      <c r="AK5766">
        <f>VLOOKUP(M5766,spp!A:D,4,FALSE)</f>
        <v>2</v>
      </c>
      <c r="AL5766">
        <f t="shared" si="613"/>
        <v>612.5</v>
      </c>
      <c r="AM5766">
        <f t="shared" si="614"/>
        <v>15.3125</v>
      </c>
      <c r="AN5766">
        <f t="shared" si="615"/>
        <v>153.125</v>
      </c>
      <c r="AO5766">
        <f t="shared" si="616"/>
        <v>0.15312500000000001</v>
      </c>
      <c r="AP5766">
        <f t="shared" si="617"/>
        <v>0.02</v>
      </c>
      <c r="AQ5766">
        <f>VLOOKUP(M5766,spp!A:H,8,FALSE)</f>
        <v>4.5</v>
      </c>
      <c r="AR5766" t="str">
        <f>VLOOKUP(M5766,spp!A:K,10,FALSE)</f>
        <v>Depredador Tope</v>
      </c>
      <c r="AS5766" t="str">
        <f>VLOOKUP(M5766,spp!A:L,12,FALSE)</f>
        <v>NE</v>
      </c>
    </row>
    <row r="5767" spans="1:45" x14ac:dyDescent="0.3">
      <c r="A5767">
        <v>51</v>
      </c>
      <c r="B5767" s="2" t="s">
        <v>1176</v>
      </c>
      <c r="C5767" s="2" t="s">
        <v>1177</v>
      </c>
      <c r="D5767" s="50" t="s">
        <v>1188</v>
      </c>
      <c r="E5767" s="2" t="s">
        <v>1440</v>
      </c>
      <c r="F5767">
        <v>3</v>
      </c>
      <c r="G5767" s="1">
        <v>41698</v>
      </c>
      <c r="H5767" s="61">
        <v>2014</v>
      </c>
      <c r="I5767" s="5" t="s">
        <v>1433</v>
      </c>
      <c r="J5767" s="1">
        <v>41765</v>
      </c>
      <c r="K5767" s="66">
        <v>15</v>
      </c>
      <c r="L5767" t="str">
        <f t="shared" si="612"/>
        <v>Profundo</v>
      </c>
      <c r="M5767" t="s">
        <v>1030</v>
      </c>
      <c r="N5767" t="str">
        <f>VLOOKUP(M5767,[2]spp!A:B,2,FALSE)</f>
        <v>Kyphosus analogus</v>
      </c>
      <c r="O5767">
        <f t="shared" si="611"/>
        <v>1</v>
      </c>
      <c r="S5767">
        <v>1</v>
      </c>
      <c r="AJ5767">
        <f>VLOOKUP(M5767,spp!A:C,3,FALSE)</f>
        <v>2.18E-2</v>
      </c>
      <c r="AK5767">
        <f>VLOOKUP(M5767,spp!A:D,4,FALSE)</f>
        <v>3</v>
      </c>
      <c r="AL5767">
        <f t="shared" si="613"/>
        <v>116.83437499999999</v>
      </c>
      <c r="AM5767">
        <f t="shared" si="614"/>
        <v>2.920859375</v>
      </c>
      <c r="AN5767">
        <f t="shared" si="615"/>
        <v>29.208593749999999</v>
      </c>
      <c r="AO5767">
        <f t="shared" si="616"/>
        <v>2.9208593749999998E-2</v>
      </c>
      <c r="AP5767">
        <f t="shared" si="617"/>
        <v>0.02</v>
      </c>
      <c r="AQ5767">
        <f>VLOOKUP(M5767,spp!A:H,8,FALSE)</f>
        <v>2</v>
      </c>
      <c r="AR5767" t="str">
        <f>VLOOKUP(M5767,spp!A:K,10,FALSE)</f>
        <v>Herbívoro</v>
      </c>
      <c r="AS5767" t="str">
        <f>VLOOKUP(M5767,spp!A:L,12,FALSE)</f>
        <v>LC</v>
      </c>
    </row>
    <row r="5768" spans="1:45" x14ac:dyDescent="0.3">
      <c r="A5768">
        <v>51</v>
      </c>
      <c r="B5768" s="2" t="s">
        <v>1176</v>
      </c>
      <c r="C5768" s="2" t="s">
        <v>1177</v>
      </c>
      <c r="D5768" s="50" t="s">
        <v>1188</v>
      </c>
      <c r="E5768" s="2" t="s">
        <v>1440</v>
      </c>
      <c r="F5768">
        <v>3</v>
      </c>
      <c r="G5768" s="1">
        <v>41698</v>
      </c>
      <c r="H5768" s="61">
        <v>2014</v>
      </c>
      <c r="I5768" s="5" t="s">
        <v>1433</v>
      </c>
      <c r="J5768" s="1">
        <v>41765</v>
      </c>
      <c r="K5768" s="66">
        <v>15</v>
      </c>
      <c r="L5768" t="str">
        <f t="shared" si="612"/>
        <v>Profundo</v>
      </c>
      <c r="M5768" t="s">
        <v>1078</v>
      </c>
      <c r="N5768" t="str">
        <f>VLOOKUP(M5768,[2]spp!A:B,2,FALSE)</f>
        <v>Lutjanus viridis</v>
      </c>
      <c r="O5768">
        <f t="shared" si="611"/>
        <v>30</v>
      </c>
      <c r="S5768">
        <v>30</v>
      </c>
      <c r="AJ5768">
        <f>VLOOKUP(M5768,spp!A:C,3,FALSE)</f>
        <v>1.67E-2</v>
      </c>
      <c r="AK5768">
        <f>VLOOKUP(M5768,spp!A:D,4,FALSE)</f>
        <v>2</v>
      </c>
      <c r="AL5768">
        <f t="shared" si="613"/>
        <v>153.43125000000001</v>
      </c>
      <c r="AM5768">
        <f t="shared" si="614"/>
        <v>3.8357812500000001</v>
      </c>
      <c r="AN5768">
        <f t="shared" si="615"/>
        <v>38.357812500000001</v>
      </c>
      <c r="AO5768">
        <f t="shared" si="616"/>
        <v>3.8357812500000005E-2</v>
      </c>
      <c r="AP5768">
        <f t="shared" si="617"/>
        <v>0.6</v>
      </c>
      <c r="AQ5768">
        <f>VLOOKUP(M5768,spp!A:H,8,FALSE)</f>
        <v>4.2</v>
      </c>
      <c r="AR5768" t="str">
        <f>VLOOKUP(M5768,spp!A:K,10,FALSE)</f>
        <v>Depredador Tope</v>
      </c>
      <c r="AS5768" t="str">
        <f>VLOOKUP(M5768,spp!A:L,12,FALSE)</f>
        <v>LC</v>
      </c>
    </row>
    <row r="5769" spans="1:45" x14ac:dyDescent="0.3">
      <c r="A5769">
        <v>51</v>
      </c>
      <c r="B5769" s="2" t="s">
        <v>1176</v>
      </c>
      <c r="C5769" s="2" t="s">
        <v>1177</v>
      </c>
      <c r="D5769" s="50" t="s">
        <v>1188</v>
      </c>
      <c r="E5769" s="2" t="s">
        <v>1440</v>
      </c>
      <c r="F5769">
        <v>3</v>
      </c>
      <c r="G5769" s="1">
        <v>41698</v>
      </c>
      <c r="H5769" s="61">
        <v>2014</v>
      </c>
      <c r="I5769" s="5" t="s">
        <v>1433</v>
      </c>
      <c r="J5769" s="1">
        <v>41765</v>
      </c>
      <c r="K5769" s="66">
        <v>15</v>
      </c>
      <c r="L5769" t="str">
        <f t="shared" si="612"/>
        <v>Profundo</v>
      </c>
      <c r="M5769" t="s">
        <v>1033</v>
      </c>
      <c r="N5769" t="str">
        <f>VLOOKUP(M5769,[2]spp!A:B,2,FALSE)</f>
        <v>Cephalopholis panamensis</v>
      </c>
      <c r="O5769">
        <f t="shared" si="611"/>
        <v>1</v>
      </c>
      <c r="T5769">
        <v>1</v>
      </c>
      <c r="AJ5769">
        <f>VLOOKUP(M5769,spp!A:C,3,FALSE)</f>
        <v>2</v>
      </c>
      <c r="AK5769">
        <f>VLOOKUP(M5769,spp!A:D,4,FALSE)</f>
        <v>3</v>
      </c>
      <c r="AL5769">
        <f t="shared" si="613"/>
        <v>31250</v>
      </c>
      <c r="AM5769">
        <f t="shared" si="614"/>
        <v>781.25</v>
      </c>
      <c r="AN5769">
        <f t="shared" si="615"/>
        <v>7812.5</v>
      </c>
      <c r="AO5769">
        <f t="shared" si="616"/>
        <v>7.8125</v>
      </c>
      <c r="AP5769">
        <f t="shared" si="617"/>
        <v>0.02</v>
      </c>
      <c r="AQ5769">
        <f>VLOOKUP(M5769,spp!A:H,8,FALSE)</f>
        <v>4</v>
      </c>
      <c r="AR5769" t="str">
        <f>VLOOKUP(M5769,spp!A:K,10,FALSE)</f>
        <v>Depredador Tope</v>
      </c>
      <c r="AS5769" t="str">
        <f>VLOOKUP(M5769,spp!A:L,12,FALSE)</f>
        <v>LC</v>
      </c>
    </row>
    <row r="5770" spans="1:45" x14ac:dyDescent="0.3">
      <c r="A5770">
        <v>51</v>
      </c>
      <c r="B5770" s="2" t="s">
        <v>1176</v>
      </c>
      <c r="C5770" s="2" t="s">
        <v>1177</v>
      </c>
      <c r="D5770" s="50" t="s">
        <v>1188</v>
      </c>
      <c r="E5770" s="2" t="s">
        <v>1440</v>
      </c>
      <c r="F5770">
        <v>3</v>
      </c>
      <c r="G5770" s="1">
        <v>41698</v>
      </c>
      <c r="H5770" s="61">
        <v>2014</v>
      </c>
      <c r="I5770" s="5" t="s">
        <v>1433</v>
      </c>
      <c r="J5770" s="1">
        <v>41765</v>
      </c>
      <c r="K5770" s="66">
        <v>15</v>
      </c>
      <c r="L5770" t="str">
        <f t="shared" si="612"/>
        <v>Profundo</v>
      </c>
      <c r="M5770" t="s">
        <v>1064</v>
      </c>
      <c r="N5770" t="str">
        <f>VLOOKUP(M5770,[2]spp!A:B,2,FALSE)</f>
        <v>Zanclus cornutus</v>
      </c>
      <c r="O5770">
        <f t="shared" si="611"/>
        <v>2</v>
      </c>
      <c r="S5770">
        <v>2</v>
      </c>
      <c r="AJ5770">
        <f>VLOOKUP(M5770,spp!A:C,3,FALSE)</f>
        <v>1.47E-2</v>
      </c>
      <c r="AK5770">
        <f>VLOOKUP(M5770,spp!A:D,4,FALSE)</f>
        <v>3</v>
      </c>
      <c r="AL5770">
        <f t="shared" si="613"/>
        <v>157.56562499999998</v>
      </c>
      <c r="AM5770">
        <f t="shared" si="614"/>
        <v>3.9391406249999994</v>
      </c>
      <c r="AN5770">
        <f t="shared" si="615"/>
        <v>39.391406249999996</v>
      </c>
      <c r="AO5770">
        <f t="shared" si="616"/>
        <v>3.9391406249999997E-2</v>
      </c>
      <c r="AP5770">
        <f t="shared" si="617"/>
        <v>0.04</v>
      </c>
      <c r="AQ5770">
        <f>VLOOKUP(M5770,spp!A:H,8,FALSE)</f>
        <v>2.9</v>
      </c>
      <c r="AR5770" t="str">
        <f>VLOOKUP(M5770,spp!A:K,10,FALSE)</f>
        <v>Herbívoro</v>
      </c>
      <c r="AS5770" t="str">
        <f>VLOOKUP(M5770,spp!A:L,12,FALSE)</f>
        <v>NE</v>
      </c>
    </row>
    <row r="5771" spans="1:45" x14ac:dyDescent="0.3">
      <c r="A5771">
        <v>51</v>
      </c>
      <c r="B5771" s="2" t="s">
        <v>1176</v>
      </c>
      <c r="C5771" s="2" t="s">
        <v>1177</v>
      </c>
      <c r="D5771" s="50" t="s">
        <v>1188</v>
      </c>
      <c r="E5771" s="2" t="s">
        <v>1440</v>
      </c>
      <c r="F5771">
        <v>3</v>
      </c>
      <c r="G5771" s="1">
        <v>41698</v>
      </c>
      <c r="H5771" s="61">
        <v>2014</v>
      </c>
      <c r="I5771" s="5" t="s">
        <v>1433</v>
      </c>
      <c r="J5771" s="1">
        <v>41765</v>
      </c>
      <c r="K5771" s="66">
        <v>15</v>
      </c>
      <c r="L5771" t="str">
        <f t="shared" si="612"/>
        <v>Profundo</v>
      </c>
      <c r="M5771" t="s">
        <v>1028</v>
      </c>
      <c r="N5771" t="str">
        <f>VLOOKUP(M5771,[2]spp!A:B,2,FALSE)</f>
        <v>Thalassoma lucasanum</v>
      </c>
      <c r="O5771">
        <f t="shared" si="611"/>
        <v>150</v>
      </c>
      <c r="P5771">
        <v>150</v>
      </c>
      <c r="AJ5771">
        <f>VLOOKUP(M5771,spp!A:C,3,FALSE)</f>
        <v>1.261E-2</v>
      </c>
      <c r="AK5771">
        <f>VLOOKUP(M5771,spp!A:D,4,FALSE)</f>
        <v>2</v>
      </c>
      <c r="AL5771">
        <f t="shared" si="613"/>
        <v>11.821874999999999</v>
      </c>
      <c r="AM5771">
        <f t="shared" si="614"/>
        <v>0.29554687499999999</v>
      </c>
      <c r="AN5771">
        <f t="shared" si="615"/>
        <v>2.9554687499999996</v>
      </c>
      <c r="AO5771">
        <f t="shared" si="616"/>
        <v>2.9554687499999998E-3</v>
      </c>
      <c r="AP5771">
        <f t="shared" si="617"/>
        <v>3</v>
      </c>
      <c r="AQ5771">
        <f>VLOOKUP(M5771,spp!A:H,8,FALSE)</f>
        <v>3.5</v>
      </c>
      <c r="AR5771" t="str">
        <f>VLOOKUP(M5771,spp!A:K,10,FALSE)</f>
        <v>Depredador</v>
      </c>
      <c r="AS5771" t="str">
        <f>VLOOKUP(M5771,spp!A:L,12,FALSE)</f>
        <v>LC</v>
      </c>
    </row>
    <row r="5772" spans="1:45" x14ac:dyDescent="0.3">
      <c r="A5772">
        <v>51</v>
      </c>
      <c r="B5772" s="2" t="s">
        <v>1176</v>
      </c>
      <c r="C5772" s="2" t="s">
        <v>1177</v>
      </c>
      <c r="D5772" s="50" t="s">
        <v>1188</v>
      </c>
      <c r="E5772" s="2" t="s">
        <v>1440</v>
      </c>
      <c r="F5772">
        <v>3</v>
      </c>
      <c r="G5772" s="1">
        <v>41698</v>
      </c>
      <c r="H5772" s="61">
        <v>2014</v>
      </c>
      <c r="I5772" s="5" t="s">
        <v>1433</v>
      </c>
      <c r="J5772" s="1">
        <v>41765</v>
      </c>
      <c r="K5772" s="66">
        <v>15</v>
      </c>
      <c r="L5772" t="str">
        <f t="shared" si="612"/>
        <v>Profundo</v>
      </c>
      <c r="M5772" t="s">
        <v>1056</v>
      </c>
      <c r="N5772" t="str">
        <f>VLOOKUP(M5772,[2]spp!A:B,2,FALSE)</f>
        <v>Canthigaster punctatissima</v>
      </c>
      <c r="O5772">
        <f t="shared" si="611"/>
        <v>5</v>
      </c>
      <c r="P5772">
        <v>5</v>
      </c>
      <c r="AJ5772">
        <f>VLOOKUP(M5772,spp!A:C,3,FALSE)</f>
        <v>1</v>
      </c>
      <c r="AK5772">
        <f>VLOOKUP(M5772,spp!A:D,4,FALSE)</f>
        <v>2</v>
      </c>
      <c r="AL5772">
        <f t="shared" si="613"/>
        <v>31.25</v>
      </c>
      <c r="AM5772">
        <f t="shared" si="614"/>
        <v>0.78125</v>
      </c>
      <c r="AN5772">
        <f t="shared" si="615"/>
        <v>7.8125</v>
      </c>
      <c r="AO5772">
        <f t="shared" si="616"/>
        <v>7.8125E-3</v>
      </c>
      <c r="AP5772">
        <f t="shared" si="617"/>
        <v>0.1</v>
      </c>
      <c r="AQ5772">
        <f>VLOOKUP(M5772,spp!A:H,8,FALSE)</f>
        <v>3</v>
      </c>
      <c r="AR5772" t="str">
        <f>VLOOKUP(M5772,spp!A:K,10,FALSE)</f>
        <v>Depredador</v>
      </c>
      <c r="AS5772" t="str">
        <f>VLOOKUP(M5772,spp!A:L,12,FALSE)</f>
        <v>LC</v>
      </c>
    </row>
    <row r="5773" spans="1:45" x14ac:dyDescent="0.3">
      <c r="A5773">
        <v>51</v>
      </c>
      <c r="B5773" s="2" t="s">
        <v>1176</v>
      </c>
      <c r="C5773" s="2" t="s">
        <v>1177</v>
      </c>
      <c r="D5773" s="50" t="s">
        <v>1188</v>
      </c>
      <c r="E5773" s="2" t="s">
        <v>1440</v>
      </c>
      <c r="F5773">
        <v>3</v>
      </c>
      <c r="G5773" s="1">
        <v>41698</v>
      </c>
      <c r="H5773" s="61">
        <v>2014</v>
      </c>
      <c r="I5773" s="5" t="s">
        <v>1433</v>
      </c>
      <c r="J5773" s="1">
        <v>41765</v>
      </c>
      <c r="K5773" s="66">
        <v>15</v>
      </c>
      <c r="L5773" t="str">
        <f t="shared" si="612"/>
        <v>Profundo</v>
      </c>
      <c r="M5773" t="s">
        <v>1079</v>
      </c>
      <c r="N5773" t="str">
        <f>VLOOKUP(M5773,[2]spp!A:B,2,FALSE)</f>
        <v>Cirrhitichthys oxycephalus</v>
      </c>
      <c r="O5773">
        <f t="shared" si="611"/>
        <v>3</v>
      </c>
      <c r="P5773">
        <v>3</v>
      </c>
      <c r="AJ5773">
        <f>VLOOKUP(M5773,spp!A:C,3,FALSE)</f>
        <v>3.32E-2</v>
      </c>
      <c r="AK5773">
        <f>VLOOKUP(M5773,spp!A:D,4,FALSE)</f>
        <v>3</v>
      </c>
      <c r="AL5773">
        <f t="shared" si="613"/>
        <v>1.5562500000000001</v>
      </c>
      <c r="AM5773">
        <f t="shared" si="614"/>
        <v>3.8906250000000003E-2</v>
      </c>
      <c r="AN5773">
        <f t="shared" si="615"/>
        <v>0.38906250000000003</v>
      </c>
      <c r="AO5773">
        <f t="shared" si="616"/>
        <v>3.8906250000000003E-4</v>
      </c>
      <c r="AP5773">
        <f t="shared" si="617"/>
        <v>0.06</v>
      </c>
      <c r="AQ5773">
        <f>VLOOKUP(M5773,spp!A:H,8,FALSE)</f>
        <v>3.9</v>
      </c>
      <c r="AR5773" t="str">
        <f>VLOOKUP(M5773,spp!A:K,10,FALSE)</f>
        <v>Depredador</v>
      </c>
      <c r="AS5773" t="str">
        <f>VLOOKUP(M5773,spp!A:L,12,FALSE)</f>
        <v>NE</v>
      </c>
    </row>
    <row r="5774" spans="1:45" x14ac:dyDescent="0.3">
      <c r="A5774">
        <v>51</v>
      </c>
      <c r="B5774" s="2" t="s">
        <v>1176</v>
      </c>
      <c r="C5774" s="2" t="s">
        <v>1177</v>
      </c>
      <c r="D5774" s="50" t="s">
        <v>1188</v>
      </c>
      <c r="E5774" s="2" t="s">
        <v>1440</v>
      </c>
      <c r="F5774">
        <v>4</v>
      </c>
      <c r="G5774" s="1">
        <v>41698</v>
      </c>
      <c r="H5774" s="61">
        <v>2014</v>
      </c>
      <c r="I5774" s="5" t="s">
        <v>1433</v>
      </c>
      <c r="J5774" s="1">
        <v>41765</v>
      </c>
      <c r="K5774" s="66">
        <v>15</v>
      </c>
      <c r="L5774" t="str">
        <f t="shared" si="612"/>
        <v>Profundo</v>
      </c>
      <c r="M5774" t="s">
        <v>1041</v>
      </c>
      <c r="N5774" t="str">
        <f>VLOOKUP(M5774,[2]spp!A:B,2,FALSE)</f>
        <v>Chromis atrilobata</v>
      </c>
      <c r="O5774">
        <f t="shared" si="611"/>
        <v>10</v>
      </c>
      <c r="P5774">
        <v>10</v>
      </c>
      <c r="AJ5774">
        <f>VLOOKUP(M5774,spp!A:C,3,FALSE)</f>
        <v>5</v>
      </c>
      <c r="AK5774">
        <f>VLOOKUP(M5774,spp!A:D,4,FALSE)</f>
        <v>3.41655</v>
      </c>
      <c r="AL5774">
        <f t="shared" si="613"/>
        <v>1144.3317319809451</v>
      </c>
      <c r="AM5774">
        <f t="shared" si="614"/>
        <v>28.608293299523627</v>
      </c>
      <c r="AN5774">
        <f t="shared" si="615"/>
        <v>286.08293299523626</v>
      </c>
      <c r="AO5774">
        <f t="shared" si="616"/>
        <v>0.28608293299523624</v>
      </c>
      <c r="AP5774">
        <f t="shared" si="617"/>
        <v>0.2</v>
      </c>
      <c r="AQ5774">
        <f>VLOOKUP(M5774,spp!A:H,8,FALSE)</f>
        <v>3.4</v>
      </c>
      <c r="AR5774" t="str">
        <f>VLOOKUP(M5774,spp!A:K,10,FALSE)</f>
        <v>Planctívoro</v>
      </c>
      <c r="AS5774" t="str">
        <f>VLOOKUP(M5774,spp!A:L,12,FALSE)</f>
        <v>LC</v>
      </c>
    </row>
    <row r="5775" spans="1:45" x14ac:dyDescent="0.3">
      <c r="A5775">
        <v>51</v>
      </c>
      <c r="B5775" s="2" t="s">
        <v>1176</v>
      </c>
      <c r="C5775" s="2" t="s">
        <v>1177</v>
      </c>
      <c r="D5775" s="50" t="s">
        <v>1188</v>
      </c>
      <c r="E5775" s="2" t="s">
        <v>1440</v>
      </c>
      <c r="F5775">
        <v>4</v>
      </c>
      <c r="G5775" s="1">
        <v>41698</v>
      </c>
      <c r="H5775" s="61">
        <v>2014</v>
      </c>
      <c r="I5775" s="5" t="s">
        <v>1433</v>
      </c>
      <c r="J5775" s="1">
        <v>41765</v>
      </c>
      <c r="K5775" s="66">
        <v>15</v>
      </c>
      <c r="L5775" t="str">
        <f t="shared" si="612"/>
        <v>Profundo</v>
      </c>
      <c r="M5775" t="s">
        <v>1194</v>
      </c>
      <c r="N5775" t="str">
        <f>VLOOKUP(M5775,[2]spp!A:B,2,FALSE)</f>
        <v>Stegastes arcifrons</v>
      </c>
      <c r="O5775">
        <f t="shared" si="611"/>
        <v>36</v>
      </c>
      <c r="P5775">
        <v>22</v>
      </c>
      <c r="Q5775">
        <v>14</v>
      </c>
      <c r="AJ5775">
        <f>VLOOKUP(M5775,spp!A:C,3,FALSE)</f>
        <v>3.49E-2</v>
      </c>
      <c r="AK5775">
        <f>VLOOKUP(M5775,spp!A:D,4,FALSE)</f>
        <v>2</v>
      </c>
      <c r="AL5775">
        <f t="shared" si="613"/>
        <v>32.282499999999999</v>
      </c>
      <c r="AM5775">
        <f t="shared" si="614"/>
        <v>0.80706250000000002</v>
      </c>
      <c r="AN5775">
        <f t="shared" si="615"/>
        <v>8.0706249999999997</v>
      </c>
      <c r="AO5775">
        <f t="shared" si="616"/>
        <v>8.0706249999999997E-3</v>
      </c>
      <c r="AP5775">
        <f t="shared" si="617"/>
        <v>0.72</v>
      </c>
      <c r="AQ5775">
        <f>VLOOKUP(M5775,spp!A:H,8,FALSE)</f>
        <v>2.97</v>
      </c>
      <c r="AR5775" t="str">
        <f>VLOOKUP(M5775,spp!A:K,10,FALSE)</f>
        <v>Herbívoro</v>
      </c>
      <c r="AS5775" t="str">
        <f>VLOOKUP(M5775,spp!A:L,12,FALSE)</f>
        <v>LC</v>
      </c>
    </row>
    <row r="5776" spans="1:45" x14ac:dyDescent="0.3">
      <c r="A5776">
        <v>51</v>
      </c>
      <c r="B5776" s="2" t="s">
        <v>1176</v>
      </c>
      <c r="C5776" s="2" t="s">
        <v>1177</v>
      </c>
      <c r="D5776" s="50" t="s">
        <v>1188</v>
      </c>
      <c r="E5776" s="2" t="s">
        <v>1440</v>
      </c>
      <c r="F5776">
        <v>4</v>
      </c>
      <c r="G5776" s="1">
        <v>41698</v>
      </c>
      <c r="H5776" s="61">
        <v>2014</v>
      </c>
      <c r="I5776" s="5" t="s">
        <v>1433</v>
      </c>
      <c r="J5776" s="1">
        <v>41765</v>
      </c>
      <c r="K5776" s="66">
        <v>15</v>
      </c>
      <c r="L5776" t="str">
        <f t="shared" si="612"/>
        <v>Profundo</v>
      </c>
      <c r="M5776" t="s">
        <v>1042</v>
      </c>
      <c r="N5776" t="str">
        <f>VLOOKUP(M5776,[2]spp!A:B,2,FALSE)</f>
        <v>Bodianus diplotaenia</v>
      </c>
      <c r="O5776">
        <f t="shared" si="611"/>
        <v>22</v>
      </c>
      <c r="P5776">
        <v>20</v>
      </c>
      <c r="Q5776">
        <v>2</v>
      </c>
      <c r="AJ5776">
        <f>VLOOKUP(M5776,spp!A:C,3,FALSE)</f>
        <v>2.01E-2</v>
      </c>
      <c r="AK5776">
        <f>VLOOKUP(M5776,spp!A:D,4,FALSE)</f>
        <v>2</v>
      </c>
      <c r="AL5776">
        <f t="shared" si="613"/>
        <v>4.7737499999999997</v>
      </c>
      <c r="AM5776">
        <f t="shared" si="614"/>
        <v>0.11934375</v>
      </c>
      <c r="AN5776">
        <f t="shared" si="615"/>
        <v>1.1934374999999999</v>
      </c>
      <c r="AO5776">
        <f t="shared" si="616"/>
        <v>1.1934374999999998E-3</v>
      </c>
      <c r="AP5776">
        <f t="shared" si="617"/>
        <v>0.44</v>
      </c>
      <c r="AQ5776">
        <f>VLOOKUP(M5776,spp!A:H,8,FALSE)</f>
        <v>3.4</v>
      </c>
      <c r="AR5776" t="str">
        <f>VLOOKUP(M5776,spp!A:K,10,FALSE)</f>
        <v>Depredador</v>
      </c>
      <c r="AS5776" t="str">
        <f>VLOOKUP(M5776,spp!A:L,12,FALSE)</f>
        <v>LC</v>
      </c>
    </row>
    <row r="5777" spans="1:45" x14ac:dyDescent="0.3">
      <c r="A5777">
        <v>51</v>
      </c>
      <c r="B5777" s="2" t="s">
        <v>1176</v>
      </c>
      <c r="C5777" s="2" t="s">
        <v>1177</v>
      </c>
      <c r="D5777" s="50" t="s">
        <v>1188</v>
      </c>
      <c r="E5777" s="2" t="s">
        <v>1440</v>
      </c>
      <c r="F5777">
        <v>4</v>
      </c>
      <c r="G5777" s="1">
        <v>41698</v>
      </c>
      <c r="H5777" s="61">
        <v>2014</v>
      </c>
      <c r="I5777" s="5" t="s">
        <v>1433</v>
      </c>
      <c r="J5777" s="1">
        <v>41765</v>
      </c>
      <c r="K5777" s="66">
        <v>15</v>
      </c>
      <c r="L5777" t="str">
        <f t="shared" si="612"/>
        <v>Profundo</v>
      </c>
      <c r="M5777" t="s">
        <v>1062</v>
      </c>
      <c r="N5777" t="str">
        <f>VLOOKUP(M5777,[2]spp!A:B,2,FALSE)</f>
        <v>Paranthias colonus</v>
      </c>
      <c r="O5777">
        <f t="shared" si="611"/>
        <v>120</v>
      </c>
      <c r="P5777">
        <v>60</v>
      </c>
      <c r="R5777">
        <v>60</v>
      </c>
      <c r="AJ5777">
        <f>VLOOKUP(M5777,spp!A:C,3,FALSE)</f>
        <v>1.485E-2</v>
      </c>
      <c r="AK5777">
        <f>VLOOKUP(M5777,spp!A:D,4,FALSE)</f>
        <v>2</v>
      </c>
      <c r="AL5777">
        <f t="shared" si="613"/>
        <v>144.78749999999999</v>
      </c>
      <c r="AM5777">
        <f t="shared" si="614"/>
        <v>3.6196874999999999</v>
      </c>
      <c r="AN5777">
        <f t="shared" si="615"/>
        <v>36.196874999999999</v>
      </c>
      <c r="AO5777">
        <f t="shared" si="616"/>
        <v>3.6196874999999996E-2</v>
      </c>
      <c r="AP5777">
        <f t="shared" si="617"/>
        <v>2.4</v>
      </c>
      <c r="AQ5777">
        <f>VLOOKUP(M5777,spp!A:H,8,FALSE)</f>
        <v>3.8</v>
      </c>
      <c r="AR5777" t="str">
        <f>VLOOKUP(M5777,spp!A:K,10,FALSE)</f>
        <v>Planctívoro</v>
      </c>
      <c r="AS5777" t="str">
        <f>VLOOKUP(M5777,spp!A:L,12,FALSE)</f>
        <v>LC</v>
      </c>
    </row>
    <row r="5778" spans="1:45" x14ac:dyDescent="0.3">
      <c r="A5778">
        <v>51</v>
      </c>
      <c r="B5778" s="2" t="s">
        <v>1176</v>
      </c>
      <c r="C5778" s="2" t="s">
        <v>1177</v>
      </c>
      <c r="D5778" s="50" t="s">
        <v>1188</v>
      </c>
      <c r="E5778" s="2" t="s">
        <v>1440</v>
      </c>
      <c r="F5778">
        <v>4</v>
      </c>
      <c r="G5778" s="1">
        <v>41698</v>
      </c>
      <c r="H5778" s="61">
        <v>2014</v>
      </c>
      <c r="I5778" s="5" t="s">
        <v>1433</v>
      </c>
      <c r="J5778" s="1">
        <v>41765</v>
      </c>
      <c r="K5778" s="66">
        <v>15</v>
      </c>
      <c r="L5778" t="str">
        <f t="shared" si="612"/>
        <v>Profundo</v>
      </c>
      <c r="M5778" t="s">
        <v>1078</v>
      </c>
      <c r="N5778" t="str">
        <f>VLOOKUP(M5778,[2]spp!A:B,2,FALSE)</f>
        <v>Lutjanus viridis</v>
      </c>
      <c r="O5778">
        <f t="shared" si="611"/>
        <v>15</v>
      </c>
      <c r="S5778">
        <v>15</v>
      </c>
      <c r="AJ5778">
        <f>VLOOKUP(M5778,spp!A:C,3,FALSE)</f>
        <v>1.67E-2</v>
      </c>
      <c r="AK5778">
        <f>VLOOKUP(M5778,spp!A:D,4,FALSE)</f>
        <v>2</v>
      </c>
      <c r="AL5778">
        <f t="shared" si="613"/>
        <v>76.715625000000003</v>
      </c>
      <c r="AM5778">
        <f t="shared" si="614"/>
        <v>1.9178906250000001</v>
      </c>
      <c r="AN5778">
        <f t="shared" si="615"/>
        <v>19.178906250000001</v>
      </c>
      <c r="AO5778">
        <f t="shared" si="616"/>
        <v>1.9178906250000002E-2</v>
      </c>
      <c r="AP5778">
        <f t="shared" si="617"/>
        <v>0.3</v>
      </c>
      <c r="AQ5778">
        <f>VLOOKUP(M5778,spp!A:H,8,FALSE)</f>
        <v>4.2</v>
      </c>
      <c r="AR5778" t="str">
        <f>VLOOKUP(M5778,spp!A:K,10,FALSE)</f>
        <v>Depredador Tope</v>
      </c>
      <c r="AS5778" t="str">
        <f>VLOOKUP(M5778,spp!A:L,12,FALSE)</f>
        <v>LC</v>
      </c>
    </row>
    <row r="5779" spans="1:45" x14ac:dyDescent="0.3">
      <c r="A5779">
        <v>51</v>
      </c>
      <c r="B5779" s="2" t="s">
        <v>1176</v>
      </c>
      <c r="C5779" s="2" t="s">
        <v>1177</v>
      </c>
      <c r="D5779" s="50" t="s">
        <v>1188</v>
      </c>
      <c r="E5779" s="2" t="s">
        <v>1440</v>
      </c>
      <c r="F5779">
        <v>4</v>
      </c>
      <c r="G5779" s="1">
        <v>41698</v>
      </c>
      <c r="H5779" s="61">
        <v>2014</v>
      </c>
      <c r="I5779" s="5" t="s">
        <v>1433</v>
      </c>
      <c r="J5779" s="1">
        <v>41765</v>
      </c>
      <c r="K5779" s="66">
        <v>15</v>
      </c>
      <c r="L5779" t="str">
        <f t="shared" si="612"/>
        <v>Profundo</v>
      </c>
      <c r="M5779" t="s">
        <v>1046</v>
      </c>
      <c r="N5779" t="str">
        <f>VLOOKUP(M5779,[2]spp!A:B,2,FALSE)</f>
        <v>Arothron meleagris</v>
      </c>
      <c r="O5779">
        <f t="shared" si="611"/>
        <v>5</v>
      </c>
      <c r="Q5779">
        <v>1</v>
      </c>
      <c r="S5779">
        <v>3</v>
      </c>
      <c r="T5779">
        <v>1</v>
      </c>
      <c r="AJ5779">
        <f>VLOOKUP(M5779,spp!A:C,3,FALSE)</f>
        <v>3</v>
      </c>
      <c r="AK5779">
        <f>VLOOKUP(M5779,spp!A:D,4,FALSE)</f>
        <v>2</v>
      </c>
      <c r="AL5779">
        <f t="shared" si="613"/>
        <v>4800</v>
      </c>
      <c r="AM5779">
        <f t="shared" si="614"/>
        <v>120</v>
      </c>
      <c r="AN5779">
        <f t="shared" si="615"/>
        <v>1200</v>
      </c>
      <c r="AO5779">
        <f t="shared" si="616"/>
        <v>1.2</v>
      </c>
      <c r="AP5779">
        <f t="shared" si="617"/>
        <v>0.1</v>
      </c>
      <c r="AQ5779">
        <f>VLOOKUP(M5779,spp!A:H,8,FALSE)</f>
        <v>3.4</v>
      </c>
      <c r="AR5779" t="str">
        <f>VLOOKUP(M5779,spp!A:K,10,FALSE)</f>
        <v>Depredador</v>
      </c>
      <c r="AS5779" t="str">
        <f>VLOOKUP(M5779,spp!A:L,12,FALSE)</f>
        <v>NE</v>
      </c>
    </row>
    <row r="5780" spans="1:45" x14ac:dyDescent="0.3">
      <c r="A5780">
        <v>51</v>
      </c>
      <c r="B5780" s="2" t="s">
        <v>1176</v>
      </c>
      <c r="C5780" s="2" t="s">
        <v>1177</v>
      </c>
      <c r="D5780" s="50" t="s">
        <v>1188</v>
      </c>
      <c r="E5780" s="2" t="s">
        <v>1440</v>
      </c>
      <c r="F5780">
        <v>4</v>
      </c>
      <c r="G5780" s="1">
        <v>41698</v>
      </c>
      <c r="H5780" s="61">
        <v>2014</v>
      </c>
      <c r="I5780" s="5" t="s">
        <v>1433</v>
      </c>
      <c r="J5780" s="1">
        <v>41765</v>
      </c>
      <c r="K5780" s="66">
        <v>15</v>
      </c>
      <c r="L5780" t="str">
        <f t="shared" si="612"/>
        <v>Profundo</v>
      </c>
      <c r="M5780" t="s">
        <v>1034</v>
      </c>
      <c r="N5780" t="str">
        <f>VLOOKUP(M5780,[2]spp!A:B,2,FALSE)</f>
        <v>Acanthurus nigricans</v>
      </c>
      <c r="O5780">
        <f t="shared" si="611"/>
        <v>2</v>
      </c>
      <c r="S5780">
        <v>2</v>
      </c>
      <c r="AJ5780">
        <f>VLOOKUP(M5780,spp!A:C,3,FALSE)</f>
        <v>6</v>
      </c>
      <c r="AK5780">
        <f>VLOOKUP(M5780,spp!A:D,4,FALSE)</f>
        <v>2.669</v>
      </c>
      <c r="AL5780">
        <f t="shared" si="613"/>
        <v>24937.321132845005</v>
      </c>
      <c r="AM5780">
        <f t="shared" si="614"/>
        <v>623.43302832112511</v>
      </c>
      <c r="AN5780">
        <f t="shared" si="615"/>
        <v>6234.3302832112513</v>
      </c>
      <c r="AO5780">
        <f t="shared" si="616"/>
        <v>6.2343302832112517</v>
      </c>
      <c r="AP5780">
        <f t="shared" si="617"/>
        <v>0.04</v>
      </c>
      <c r="AQ5780">
        <f>VLOOKUP(M5780,spp!A:H,8,FALSE)</f>
        <v>2</v>
      </c>
      <c r="AR5780" t="str">
        <f>VLOOKUP(M5780,spp!A:K,10,FALSE)</f>
        <v>Herbívoro</v>
      </c>
      <c r="AS5780" t="str">
        <f>VLOOKUP(M5780,spp!A:L,12,FALSE)</f>
        <v>LC</v>
      </c>
    </row>
    <row r="5781" spans="1:45" x14ac:dyDescent="0.3">
      <c r="A5781">
        <v>51</v>
      </c>
      <c r="B5781" s="2" t="s">
        <v>1176</v>
      </c>
      <c r="C5781" s="2" t="s">
        <v>1177</v>
      </c>
      <c r="D5781" s="50" t="s">
        <v>1188</v>
      </c>
      <c r="E5781" s="2" t="s">
        <v>1440</v>
      </c>
      <c r="F5781">
        <v>4</v>
      </c>
      <c r="G5781" s="1">
        <v>41698</v>
      </c>
      <c r="H5781" s="61">
        <v>2014</v>
      </c>
      <c r="I5781" s="5" t="s">
        <v>1433</v>
      </c>
      <c r="J5781" s="1">
        <v>41765</v>
      </c>
      <c r="K5781" s="66">
        <v>15</v>
      </c>
      <c r="L5781" t="str">
        <f t="shared" si="612"/>
        <v>Profundo</v>
      </c>
      <c r="M5781" t="s">
        <v>1056</v>
      </c>
      <c r="N5781" t="str">
        <f>VLOOKUP(M5781,[2]spp!A:B,2,FALSE)</f>
        <v>Canthigaster punctatissima</v>
      </c>
      <c r="O5781">
        <f t="shared" si="611"/>
        <v>5</v>
      </c>
      <c r="P5781">
        <v>5</v>
      </c>
      <c r="AJ5781">
        <f>VLOOKUP(M5781,spp!A:C,3,FALSE)</f>
        <v>1</v>
      </c>
      <c r="AK5781">
        <f>VLOOKUP(M5781,spp!A:D,4,FALSE)</f>
        <v>2</v>
      </c>
      <c r="AL5781">
        <f t="shared" si="613"/>
        <v>31.25</v>
      </c>
      <c r="AM5781">
        <f t="shared" si="614"/>
        <v>0.78125</v>
      </c>
      <c r="AN5781">
        <f t="shared" si="615"/>
        <v>7.8125</v>
      </c>
      <c r="AO5781">
        <f t="shared" si="616"/>
        <v>7.8125E-3</v>
      </c>
      <c r="AP5781">
        <f t="shared" si="617"/>
        <v>0.1</v>
      </c>
      <c r="AQ5781">
        <f>VLOOKUP(M5781,spp!A:H,8,FALSE)</f>
        <v>3</v>
      </c>
      <c r="AR5781" t="str">
        <f>VLOOKUP(M5781,spp!A:K,10,FALSE)</f>
        <v>Depredador</v>
      </c>
      <c r="AS5781" t="str">
        <f>VLOOKUP(M5781,spp!A:L,12,FALSE)</f>
        <v>LC</v>
      </c>
    </row>
    <row r="5782" spans="1:45" x14ac:dyDescent="0.3">
      <c r="A5782">
        <v>51</v>
      </c>
      <c r="B5782" s="2" t="s">
        <v>1176</v>
      </c>
      <c r="C5782" s="2" t="s">
        <v>1177</v>
      </c>
      <c r="D5782" s="50" t="s">
        <v>1188</v>
      </c>
      <c r="E5782" s="2" t="s">
        <v>1440</v>
      </c>
      <c r="F5782">
        <v>4</v>
      </c>
      <c r="G5782" s="1">
        <v>41698</v>
      </c>
      <c r="H5782" s="61">
        <v>2014</v>
      </c>
      <c r="I5782" s="5" t="s">
        <v>1433</v>
      </c>
      <c r="J5782" s="1">
        <v>41765</v>
      </c>
      <c r="K5782" s="66">
        <v>15</v>
      </c>
      <c r="L5782" t="str">
        <f t="shared" si="612"/>
        <v>Profundo</v>
      </c>
      <c r="M5782" t="s">
        <v>1079</v>
      </c>
      <c r="N5782" t="str">
        <f>VLOOKUP(M5782,[2]spp!A:B,2,FALSE)</f>
        <v>Cirrhitichthys oxycephalus</v>
      </c>
      <c r="O5782">
        <f t="shared" si="611"/>
        <v>6</v>
      </c>
      <c r="P5782">
        <v>6</v>
      </c>
      <c r="AJ5782">
        <f>VLOOKUP(M5782,spp!A:C,3,FALSE)</f>
        <v>3.32E-2</v>
      </c>
      <c r="AK5782">
        <f>VLOOKUP(M5782,spp!A:D,4,FALSE)</f>
        <v>3</v>
      </c>
      <c r="AL5782">
        <f t="shared" si="613"/>
        <v>3.1125000000000003</v>
      </c>
      <c r="AM5782">
        <f t="shared" si="614"/>
        <v>7.7812500000000007E-2</v>
      </c>
      <c r="AN5782">
        <f t="shared" si="615"/>
        <v>0.77812500000000007</v>
      </c>
      <c r="AO5782">
        <f t="shared" si="616"/>
        <v>7.7812500000000006E-4</v>
      </c>
      <c r="AP5782">
        <f t="shared" si="617"/>
        <v>0.12</v>
      </c>
      <c r="AQ5782">
        <f>VLOOKUP(M5782,spp!A:H,8,FALSE)</f>
        <v>3.9</v>
      </c>
      <c r="AR5782" t="str">
        <f>VLOOKUP(M5782,spp!A:K,10,FALSE)</f>
        <v>Depredador</v>
      </c>
      <c r="AS5782" t="str">
        <f>VLOOKUP(M5782,spp!A:L,12,FALSE)</f>
        <v>NE</v>
      </c>
    </row>
    <row r="5783" spans="1:45" x14ac:dyDescent="0.3">
      <c r="A5783">
        <v>51</v>
      </c>
      <c r="B5783" s="2" t="s">
        <v>1176</v>
      </c>
      <c r="C5783" s="2" t="s">
        <v>1177</v>
      </c>
      <c r="D5783" s="50" t="s">
        <v>1188</v>
      </c>
      <c r="E5783" s="2" t="s">
        <v>1440</v>
      </c>
      <c r="F5783">
        <v>4</v>
      </c>
      <c r="G5783" s="1">
        <v>41698</v>
      </c>
      <c r="H5783" s="61">
        <v>2014</v>
      </c>
      <c r="I5783" s="5" t="s">
        <v>1433</v>
      </c>
      <c r="J5783" s="1">
        <v>41765</v>
      </c>
      <c r="K5783" s="66">
        <v>15</v>
      </c>
      <c r="L5783" t="str">
        <f t="shared" si="612"/>
        <v>Profundo</v>
      </c>
      <c r="M5783" t="s">
        <v>1066</v>
      </c>
      <c r="N5783" t="str">
        <f>VLOOKUP(M5783,[2]spp!A:B,2,FALSE)</f>
        <v>Caranx melampygus</v>
      </c>
      <c r="O5783">
        <f t="shared" si="611"/>
        <v>1</v>
      </c>
      <c r="U5783">
        <v>1</v>
      </c>
      <c r="AJ5783">
        <f>VLOOKUP(M5783,spp!A:C,3,FALSE)</f>
        <v>2</v>
      </c>
      <c r="AK5783">
        <f>VLOOKUP(M5783,spp!A:D,4,FALSE)</f>
        <v>2</v>
      </c>
      <c r="AL5783">
        <f t="shared" si="613"/>
        <v>2450</v>
      </c>
      <c r="AM5783">
        <f t="shared" si="614"/>
        <v>61.25</v>
      </c>
      <c r="AN5783">
        <f t="shared" si="615"/>
        <v>612.5</v>
      </c>
      <c r="AO5783">
        <f t="shared" si="616"/>
        <v>0.61250000000000004</v>
      </c>
      <c r="AP5783">
        <f t="shared" si="617"/>
        <v>0.02</v>
      </c>
      <c r="AQ5783">
        <f>VLOOKUP(M5783,spp!A:H,8,FALSE)</f>
        <v>4.5</v>
      </c>
      <c r="AR5783" t="str">
        <f>VLOOKUP(M5783,spp!A:K,10,FALSE)</f>
        <v>Depredador Tope</v>
      </c>
      <c r="AS5783" t="str">
        <f>VLOOKUP(M5783,spp!A:L,12,FALSE)</f>
        <v>NE</v>
      </c>
    </row>
    <row r="5784" spans="1:45" x14ac:dyDescent="0.3">
      <c r="A5784">
        <v>51</v>
      </c>
      <c r="B5784" s="2" t="s">
        <v>1176</v>
      </c>
      <c r="C5784" s="2" t="s">
        <v>1177</v>
      </c>
      <c r="D5784" s="50" t="s">
        <v>1188</v>
      </c>
      <c r="E5784" s="2" t="s">
        <v>1440</v>
      </c>
      <c r="F5784">
        <v>4</v>
      </c>
      <c r="G5784" s="1">
        <v>41698</v>
      </c>
      <c r="H5784" s="61">
        <v>2014</v>
      </c>
      <c r="I5784" s="5" t="s">
        <v>1433</v>
      </c>
      <c r="J5784" s="1">
        <v>41765</v>
      </c>
      <c r="K5784" s="66">
        <v>15</v>
      </c>
      <c r="L5784" t="str">
        <f t="shared" si="612"/>
        <v>Profundo</v>
      </c>
      <c r="M5784" t="s">
        <v>1040</v>
      </c>
      <c r="N5784" t="str">
        <f>VLOOKUP(M5784,[2]spp!A:B,2,FALSE)</f>
        <v>Sufflamen verres</v>
      </c>
      <c r="O5784">
        <f t="shared" si="611"/>
        <v>7</v>
      </c>
      <c r="R5784">
        <v>2</v>
      </c>
      <c r="S5784">
        <v>5</v>
      </c>
      <c r="AJ5784">
        <f>VLOOKUP(M5784,spp!A:C,3,FALSE)</f>
        <v>2</v>
      </c>
      <c r="AK5784">
        <f>VLOOKUP(M5784,spp!A:D,4,FALSE)</f>
        <v>3</v>
      </c>
      <c r="AL5784">
        <f t="shared" si="613"/>
        <v>61406.25</v>
      </c>
      <c r="AM5784">
        <f t="shared" si="614"/>
        <v>1535.15625</v>
      </c>
      <c r="AN5784">
        <f t="shared" si="615"/>
        <v>15351.5625</v>
      </c>
      <c r="AO5784">
        <f t="shared" si="616"/>
        <v>15.3515625</v>
      </c>
      <c r="AP5784">
        <f t="shared" si="617"/>
        <v>0.14000000000000001</v>
      </c>
      <c r="AQ5784">
        <f>VLOOKUP(M5784,spp!A:H,8,FALSE)</f>
        <v>3.3</v>
      </c>
      <c r="AR5784" t="str">
        <f>VLOOKUP(M5784,spp!A:K,10,FALSE)</f>
        <v>Depredador</v>
      </c>
      <c r="AS5784" t="str">
        <f>VLOOKUP(M5784,spp!A:L,12,FALSE)</f>
        <v>LC</v>
      </c>
    </row>
    <row r="5785" spans="1:45" x14ac:dyDescent="0.3">
      <c r="A5785">
        <v>51</v>
      </c>
      <c r="B5785" s="2" t="s">
        <v>1176</v>
      </c>
      <c r="C5785" s="2" t="s">
        <v>1177</v>
      </c>
      <c r="D5785" s="50" t="s">
        <v>1188</v>
      </c>
      <c r="E5785" s="2" t="s">
        <v>1440</v>
      </c>
      <c r="F5785">
        <v>4</v>
      </c>
      <c r="G5785" s="1">
        <v>41698</v>
      </c>
      <c r="H5785" s="61">
        <v>2014</v>
      </c>
      <c r="I5785" s="5" t="s">
        <v>1433</v>
      </c>
      <c r="J5785" s="1">
        <v>41765</v>
      </c>
      <c r="K5785" s="66">
        <v>15</v>
      </c>
      <c r="L5785" t="str">
        <f t="shared" si="612"/>
        <v>Profundo</v>
      </c>
      <c r="M5785" t="s">
        <v>1081</v>
      </c>
      <c r="N5785" t="str">
        <f>VLOOKUP(M5785,[2]spp!A:B,2,FALSE)</f>
        <v>Triaenodon obesus</v>
      </c>
      <c r="O5785">
        <f t="shared" si="611"/>
        <v>1</v>
      </c>
      <c r="AA5785">
        <v>1</v>
      </c>
      <c r="AJ5785">
        <f>VLOOKUP(M5785,spp!A:C,3,FALSE)</f>
        <v>1.5E-3</v>
      </c>
      <c r="AK5785">
        <f>VLOOKUP(M5785,spp!A:D,4,FALSE)</f>
        <v>3</v>
      </c>
      <c r="AL5785">
        <f t="shared" si="613"/>
        <v>1286.0625</v>
      </c>
      <c r="AM5785">
        <f t="shared" si="614"/>
        <v>32.151562499999997</v>
      </c>
      <c r="AN5785">
        <f t="shared" si="615"/>
        <v>321.515625</v>
      </c>
      <c r="AO5785">
        <f t="shared" si="616"/>
        <v>0.32151562500000003</v>
      </c>
      <c r="AP5785">
        <f t="shared" si="617"/>
        <v>0.02</v>
      </c>
      <c r="AQ5785">
        <f>VLOOKUP(M5785,spp!A:H,8,FALSE)</f>
        <v>4.2</v>
      </c>
      <c r="AR5785" t="str">
        <f>VLOOKUP(M5785,spp!A:K,10,FALSE)</f>
        <v>Depredador Tope</v>
      </c>
      <c r="AS5785" t="str">
        <f>VLOOKUP(M5785,spp!A:L,12,FALSE)</f>
        <v>NT</v>
      </c>
    </row>
    <row r="5786" spans="1:45" x14ac:dyDescent="0.3">
      <c r="A5786">
        <v>51</v>
      </c>
      <c r="B5786" s="2" t="s">
        <v>1176</v>
      </c>
      <c r="C5786" s="2" t="s">
        <v>1177</v>
      </c>
      <c r="D5786" s="50" t="s">
        <v>1188</v>
      </c>
      <c r="E5786" s="2" t="s">
        <v>1440</v>
      </c>
      <c r="F5786">
        <v>4</v>
      </c>
      <c r="G5786" s="1">
        <v>41698</v>
      </c>
      <c r="H5786" s="61">
        <v>2014</v>
      </c>
      <c r="I5786" s="5" t="s">
        <v>1433</v>
      </c>
      <c r="J5786" s="1">
        <v>41765</v>
      </c>
      <c r="K5786" s="66">
        <v>15</v>
      </c>
      <c r="L5786" t="str">
        <f t="shared" si="612"/>
        <v>Profundo</v>
      </c>
      <c r="M5786" t="s">
        <v>1038</v>
      </c>
      <c r="N5786" t="str">
        <f>VLOOKUP(M5786,[2]spp!A:B,2,FALSE)</f>
        <v>Holacanthus passer</v>
      </c>
      <c r="O5786">
        <f t="shared" si="611"/>
        <v>1</v>
      </c>
      <c r="S5786">
        <v>1</v>
      </c>
      <c r="AJ5786">
        <f>VLOOKUP(M5786,spp!A:C,3,FALSE)</f>
        <v>2</v>
      </c>
      <c r="AK5786">
        <f>VLOOKUP(M5786,spp!A:D,4,FALSE)</f>
        <v>3</v>
      </c>
      <c r="AL5786">
        <f t="shared" si="613"/>
        <v>10718.75</v>
      </c>
      <c r="AM5786">
        <f t="shared" si="614"/>
        <v>267.96875</v>
      </c>
      <c r="AN5786">
        <f t="shared" si="615"/>
        <v>2679.6875</v>
      </c>
      <c r="AO5786">
        <f t="shared" si="616"/>
        <v>2.6796875</v>
      </c>
      <c r="AP5786">
        <f t="shared" si="617"/>
        <v>0.02</v>
      </c>
      <c r="AQ5786">
        <f>VLOOKUP(M5786,spp!A:H,8,FALSE)</f>
        <v>2.6</v>
      </c>
      <c r="AR5786" t="str">
        <f>VLOOKUP(M5786,spp!A:K,10,FALSE)</f>
        <v>Herbívoro</v>
      </c>
      <c r="AS5786" t="str">
        <f>VLOOKUP(M5786,spp!A:L,12,FALSE)</f>
        <v>LC</v>
      </c>
    </row>
    <row r="5787" spans="1:45" x14ac:dyDescent="0.3">
      <c r="A5787">
        <v>51</v>
      </c>
      <c r="B5787" s="2" t="s">
        <v>1176</v>
      </c>
      <c r="C5787" s="2" t="s">
        <v>1177</v>
      </c>
      <c r="D5787" s="50" t="s">
        <v>1188</v>
      </c>
      <c r="E5787" s="2" t="s">
        <v>1440</v>
      </c>
      <c r="F5787">
        <v>4</v>
      </c>
      <c r="G5787" s="1">
        <v>41698</v>
      </c>
      <c r="H5787" s="61">
        <v>2014</v>
      </c>
      <c r="I5787" s="5" t="s">
        <v>1433</v>
      </c>
      <c r="J5787" s="1">
        <v>41765</v>
      </c>
      <c r="K5787" s="66">
        <v>15</v>
      </c>
      <c r="L5787" t="str">
        <f t="shared" si="612"/>
        <v>Profundo</v>
      </c>
      <c r="M5787" t="s">
        <v>1047</v>
      </c>
      <c r="N5787" t="str">
        <f>VLOOKUP(M5787,[2]spp!A:B,2,FALSE)</f>
        <v>Scarus rubroviolaceus</v>
      </c>
      <c r="O5787">
        <f t="shared" ref="O5787:O5788" si="618">+SUM(P5787:AF5787)</f>
        <v>2</v>
      </c>
      <c r="U5787">
        <v>2</v>
      </c>
      <c r="AJ5787">
        <f>VLOOKUP(M5787,spp!A:C,3,FALSE)</f>
        <v>1</v>
      </c>
      <c r="AK5787">
        <f>VLOOKUP(M5787,spp!A:D,4,FALSE)</f>
        <v>3.109</v>
      </c>
      <c r="AL5787">
        <f t="shared" si="613"/>
        <v>126339.03214806969</v>
      </c>
      <c r="AM5787">
        <f t="shared" si="614"/>
        <v>3158.4758037017423</v>
      </c>
      <c r="AN5787">
        <f t="shared" si="615"/>
        <v>31584.758037017422</v>
      </c>
      <c r="AO5787">
        <f t="shared" si="616"/>
        <v>31.584758037017423</v>
      </c>
      <c r="AP5787">
        <f t="shared" si="617"/>
        <v>0.04</v>
      </c>
      <c r="AQ5787">
        <f>VLOOKUP(M5787,spp!A:H,8,FALSE)</f>
        <v>2</v>
      </c>
      <c r="AR5787" t="str">
        <f>VLOOKUP(M5787,spp!A:K,10,FALSE)</f>
        <v>Herbívoro</v>
      </c>
      <c r="AS5787" t="str">
        <f>VLOOKUP(M5787,spp!A:L,12,FALSE)</f>
        <v>LC</v>
      </c>
    </row>
    <row r="5788" spans="1:45" x14ac:dyDescent="0.3">
      <c r="A5788">
        <v>51</v>
      </c>
      <c r="B5788" s="2" t="s">
        <v>1176</v>
      </c>
      <c r="C5788" s="2" t="s">
        <v>1177</v>
      </c>
      <c r="D5788" s="50" t="s">
        <v>1188</v>
      </c>
      <c r="E5788" s="2" t="s">
        <v>1440</v>
      </c>
      <c r="F5788">
        <v>4</v>
      </c>
      <c r="G5788" s="1">
        <v>41698</v>
      </c>
      <c r="H5788" s="61">
        <v>2014</v>
      </c>
      <c r="I5788" s="5" t="s">
        <v>1433</v>
      </c>
      <c r="J5788" s="1">
        <v>41765</v>
      </c>
      <c r="K5788" s="66">
        <v>15</v>
      </c>
      <c r="L5788" t="str">
        <f t="shared" si="612"/>
        <v>Profundo</v>
      </c>
      <c r="M5788" t="s">
        <v>1209</v>
      </c>
      <c r="N5788" t="str">
        <f>VLOOKUP(M5788,[2]spp!A:B,2,FALSE)</f>
        <v>Heteropriacanthus cruentatus</v>
      </c>
      <c r="O5788">
        <f t="shared" si="618"/>
        <v>2</v>
      </c>
      <c r="S5788">
        <v>2</v>
      </c>
      <c r="AJ5788">
        <f>VLOOKUP(M5788,spp!A:C,3,FALSE)</f>
        <v>1.52E-2</v>
      </c>
      <c r="AK5788">
        <f>VLOOKUP(M5788,spp!A:D,4,FALSE)</f>
        <v>3</v>
      </c>
      <c r="AL5788">
        <f t="shared" si="613"/>
        <v>162.92500000000001</v>
      </c>
      <c r="AM5788">
        <f t="shared" si="614"/>
        <v>4.0731250000000001</v>
      </c>
      <c r="AN5788">
        <f t="shared" si="615"/>
        <v>40.731250000000003</v>
      </c>
      <c r="AO5788">
        <f t="shared" si="616"/>
        <v>4.0731250000000004E-2</v>
      </c>
      <c r="AP5788">
        <f t="shared" si="617"/>
        <v>0.04</v>
      </c>
      <c r="AQ5788">
        <f>VLOOKUP(M5788,spp!A:H,8,FALSE)</f>
        <v>3.8</v>
      </c>
      <c r="AR5788" t="str">
        <f>VLOOKUP(M5788,spp!A:K,10,FALSE)</f>
        <v>Depredador</v>
      </c>
      <c r="AS5788" t="str">
        <f>VLOOKUP(M5788,spp!A:L,12,FALSE)</f>
        <v>NE</v>
      </c>
    </row>
  </sheetData>
  <autoFilter ref="A2:AS5788" xr:uid="{00000000-0009-0000-0000-000001000000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62"/>
  <sheetViews>
    <sheetView zoomScale="75" zoomScaleNormal="75" workbookViewId="0">
      <pane ySplit="1" topLeftCell="A34" activePane="bottomLeft" state="frozen"/>
      <selection pane="bottomLeft" activeCell="G1" sqref="G1:G1048576"/>
    </sheetView>
  </sheetViews>
  <sheetFormatPr baseColWidth="10" defaultColWidth="11.44140625" defaultRowHeight="14.4" x14ac:dyDescent="0.3"/>
  <cols>
    <col min="1" max="1" width="3.5546875" style="48" bestFit="1" customWidth="1"/>
    <col min="2" max="3" width="11.44140625" style="48"/>
    <col min="4" max="4" width="20.5546875" style="48" bestFit="1" customWidth="1"/>
    <col min="5" max="5" width="17.44140625" style="48" customWidth="1"/>
    <col min="6" max="6" width="22" style="48" customWidth="1"/>
    <col min="7" max="7" width="12" style="48" bestFit="1" customWidth="1"/>
    <col min="8" max="8" width="13.88671875" style="55" bestFit="1" customWidth="1"/>
    <col min="9" max="9" width="14.5546875" style="55" bestFit="1" customWidth="1"/>
    <col min="10" max="10" width="16.88671875" style="60" bestFit="1" customWidth="1"/>
    <col min="11" max="11" width="11.44140625" style="48"/>
    <col min="12" max="12" width="19.88671875" bestFit="1" customWidth="1"/>
    <col min="13" max="15" width="11.5546875" customWidth="1"/>
    <col min="16" max="16384" width="11.44140625" style="48"/>
  </cols>
  <sheetData>
    <row r="1" spans="1:10" x14ac:dyDescent="0.3">
      <c r="A1" s="45" t="s">
        <v>1218</v>
      </c>
      <c r="B1" s="45" t="s">
        <v>533</v>
      </c>
      <c r="C1" s="45" t="s">
        <v>1219</v>
      </c>
      <c r="D1" s="45" t="s">
        <v>1220</v>
      </c>
      <c r="E1" s="45" t="s">
        <v>978</v>
      </c>
      <c r="F1" s="45" t="s">
        <v>23</v>
      </c>
      <c r="G1" s="45" t="s">
        <v>24</v>
      </c>
      <c r="H1" s="46" t="s">
        <v>357</v>
      </c>
      <c r="I1" s="46" t="s">
        <v>358</v>
      </c>
      <c r="J1" s="47" t="s">
        <v>1221</v>
      </c>
    </row>
    <row r="2" spans="1:10" x14ac:dyDescent="0.3">
      <c r="A2" s="48">
        <v>1</v>
      </c>
      <c r="B2" s="48" t="s">
        <v>1222</v>
      </c>
      <c r="C2" s="48" t="s">
        <v>1223</v>
      </c>
      <c r="D2" s="48" t="s">
        <v>983</v>
      </c>
      <c r="E2" s="49" t="s">
        <v>984</v>
      </c>
      <c r="F2" s="50" t="s">
        <v>1224</v>
      </c>
      <c r="G2" s="51">
        <v>41331</v>
      </c>
      <c r="H2" s="52" t="s">
        <v>1225</v>
      </c>
      <c r="I2" s="52" t="s">
        <v>1226</v>
      </c>
      <c r="J2" s="53" t="s">
        <v>1227</v>
      </c>
    </row>
    <row r="3" spans="1:10" x14ac:dyDescent="0.3">
      <c r="A3" s="48">
        <v>2</v>
      </c>
      <c r="B3" s="48" t="s">
        <v>1222</v>
      </c>
      <c r="C3" s="48" t="s">
        <v>1223</v>
      </c>
      <c r="D3" s="48" t="s">
        <v>983</v>
      </c>
      <c r="E3" s="49" t="s">
        <v>984</v>
      </c>
      <c r="F3" s="50" t="s">
        <v>987</v>
      </c>
      <c r="G3" s="51">
        <v>41331</v>
      </c>
      <c r="H3" s="54" t="s">
        <v>1228</v>
      </c>
      <c r="I3" s="55" t="s">
        <v>1229</v>
      </c>
      <c r="J3" s="56" t="s">
        <v>1227</v>
      </c>
    </row>
    <row r="4" spans="1:10" x14ac:dyDescent="0.3">
      <c r="A4" s="48">
        <v>3</v>
      </c>
      <c r="B4" s="48" t="s">
        <v>1222</v>
      </c>
      <c r="C4" s="48" t="s">
        <v>1223</v>
      </c>
      <c r="D4" s="48" t="s">
        <v>983</v>
      </c>
      <c r="E4" s="48" t="s">
        <v>1230</v>
      </c>
      <c r="F4" s="50" t="s">
        <v>991</v>
      </c>
      <c r="G4" s="51">
        <v>41331</v>
      </c>
      <c r="H4" s="54" t="s">
        <v>1231</v>
      </c>
      <c r="I4" s="55" t="s">
        <v>1232</v>
      </c>
      <c r="J4" s="56" t="s">
        <v>1233</v>
      </c>
    </row>
    <row r="5" spans="1:10" ht="30" customHeight="1" x14ac:dyDescent="0.3">
      <c r="A5" s="48">
        <v>4</v>
      </c>
      <c r="B5" s="48" t="s">
        <v>1222</v>
      </c>
      <c r="C5" s="48" t="s">
        <v>1223</v>
      </c>
      <c r="D5" s="48" t="s">
        <v>983</v>
      </c>
      <c r="E5" s="48" t="s">
        <v>1230</v>
      </c>
      <c r="F5" s="50" t="s">
        <v>1234</v>
      </c>
      <c r="G5" s="51">
        <v>41332</v>
      </c>
      <c r="H5" s="54" t="s">
        <v>1235</v>
      </c>
      <c r="I5" s="55" t="s">
        <v>1236</v>
      </c>
      <c r="J5" s="56" t="s">
        <v>1237</v>
      </c>
    </row>
    <row r="6" spans="1:10" x14ac:dyDescent="0.3">
      <c r="A6" s="48">
        <v>5</v>
      </c>
      <c r="B6" s="48" t="s">
        <v>1222</v>
      </c>
      <c r="C6" s="48" t="s">
        <v>1223</v>
      </c>
      <c r="D6" s="48" t="s">
        <v>983</v>
      </c>
      <c r="E6" s="48" t="s">
        <v>1230</v>
      </c>
      <c r="F6" s="50" t="s">
        <v>995</v>
      </c>
      <c r="G6" s="51">
        <v>41332</v>
      </c>
      <c r="H6" s="54" t="s">
        <v>1238</v>
      </c>
      <c r="I6" s="55" t="s">
        <v>1239</v>
      </c>
      <c r="J6" s="56" t="s">
        <v>1233</v>
      </c>
    </row>
    <row r="7" spans="1:10" x14ac:dyDescent="0.3">
      <c r="A7" s="48">
        <v>6</v>
      </c>
      <c r="B7" s="48" t="s">
        <v>1222</v>
      </c>
      <c r="C7" s="48" t="s">
        <v>1223</v>
      </c>
      <c r="D7" s="48" t="s">
        <v>983</v>
      </c>
      <c r="E7" s="48" t="s">
        <v>1230</v>
      </c>
      <c r="F7" s="50" t="s">
        <v>1240</v>
      </c>
      <c r="G7" s="51">
        <v>41332</v>
      </c>
      <c r="H7" s="54" t="s">
        <v>1241</v>
      </c>
      <c r="I7" s="55" t="s">
        <v>1242</v>
      </c>
      <c r="J7" s="56" t="s">
        <v>1237</v>
      </c>
    </row>
    <row r="8" spans="1:10" x14ac:dyDescent="0.3">
      <c r="A8" s="48">
        <v>7</v>
      </c>
      <c r="B8" s="48" t="s">
        <v>1222</v>
      </c>
      <c r="C8" s="48" t="s">
        <v>1223</v>
      </c>
      <c r="D8" s="48" t="s">
        <v>983</v>
      </c>
      <c r="E8" s="48" t="s">
        <v>997</v>
      </c>
      <c r="F8" s="50" t="s">
        <v>1384</v>
      </c>
      <c r="G8" s="51">
        <v>41333</v>
      </c>
      <c r="H8" s="54" t="s">
        <v>1243</v>
      </c>
      <c r="I8" s="55" t="s">
        <v>1244</v>
      </c>
      <c r="J8" s="56" t="s">
        <v>1233</v>
      </c>
    </row>
    <row r="9" spans="1:10" ht="30" customHeight="1" x14ac:dyDescent="0.3">
      <c r="A9" s="48">
        <v>8</v>
      </c>
      <c r="B9" s="48" t="s">
        <v>1222</v>
      </c>
      <c r="C9" s="48" t="s">
        <v>1223</v>
      </c>
      <c r="D9" s="48" t="s">
        <v>983</v>
      </c>
      <c r="E9" s="48" t="s">
        <v>997</v>
      </c>
      <c r="F9" s="50" t="s">
        <v>1245</v>
      </c>
      <c r="G9" s="51">
        <v>41333</v>
      </c>
      <c r="H9" s="54" t="s">
        <v>1246</v>
      </c>
      <c r="I9" s="55" t="s">
        <v>1247</v>
      </c>
      <c r="J9" s="56" t="s">
        <v>1237</v>
      </c>
    </row>
    <row r="10" spans="1:10" x14ac:dyDescent="0.3">
      <c r="A10" s="48">
        <v>9</v>
      </c>
      <c r="B10" s="48" t="s">
        <v>1222</v>
      </c>
      <c r="C10" s="48" t="s">
        <v>1223</v>
      </c>
      <c r="D10" s="48" t="s">
        <v>983</v>
      </c>
      <c r="E10" s="48" t="s">
        <v>1001</v>
      </c>
      <c r="F10" s="50" t="s">
        <v>1002</v>
      </c>
      <c r="G10" s="51">
        <v>41333</v>
      </c>
      <c r="H10" s="54" t="s">
        <v>1248</v>
      </c>
      <c r="I10" s="55" t="s">
        <v>1249</v>
      </c>
      <c r="J10" s="56" t="s">
        <v>1250</v>
      </c>
    </row>
    <row r="11" spans="1:10" ht="30" customHeight="1" x14ac:dyDescent="0.3">
      <c r="A11" s="48">
        <v>10</v>
      </c>
      <c r="B11" s="48" t="s">
        <v>1222</v>
      </c>
      <c r="C11" s="48" t="s">
        <v>1223</v>
      </c>
      <c r="D11" s="48" t="s">
        <v>983</v>
      </c>
      <c r="E11" s="48" t="s">
        <v>1230</v>
      </c>
      <c r="F11" s="50" t="s">
        <v>1003</v>
      </c>
      <c r="G11" s="51">
        <v>41334</v>
      </c>
      <c r="H11" s="54" t="s">
        <v>1251</v>
      </c>
      <c r="I11" s="55" t="s">
        <v>1252</v>
      </c>
      <c r="J11" s="56" t="s">
        <v>1237</v>
      </c>
    </row>
    <row r="12" spans="1:10" x14ac:dyDescent="0.3">
      <c r="A12" s="48">
        <v>11</v>
      </c>
      <c r="B12" s="48" t="s">
        <v>1222</v>
      </c>
      <c r="C12" s="48" t="s">
        <v>1223</v>
      </c>
      <c r="D12" s="48" t="s">
        <v>983</v>
      </c>
      <c r="E12" s="48" t="s">
        <v>1230</v>
      </c>
      <c r="F12" s="57" t="s">
        <v>1253</v>
      </c>
      <c r="G12" s="51">
        <v>41334</v>
      </c>
      <c r="H12" s="54" t="s">
        <v>1254</v>
      </c>
      <c r="I12" s="55" t="s">
        <v>1255</v>
      </c>
      <c r="J12" s="56" t="s">
        <v>1227</v>
      </c>
    </row>
    <row r="13" spans="1:10" x14ac:dyDescent="0.3">
      <c r="A13" s="48">
        <v>12</v>
      </c>
      <c r="B13" s="48" t="s">
        <v>1222</v>
      </c>
      <c r="C13" s="48" t="s">
        <v>1223</v>
      </c>
      <c r="D13" s="48" t="s">
        <v>983</v>
      </c>
      <c r="E13" s="48" t="s">
        <v>1230</v>
      </c>
      <c r="F13" s="57" t="s">
        <v>1256</v>
      </c>
      <c r="G13" s="51">
        <v>41334</v>
      </c>
      <c r="H13" s="54" t="s">
        <v>1257</v>
      </c>
      <c r="I13" s="55" t="s">
        <v>1258</v>
      </c>
      <c r="J13" s="56" t="s">
        <v>1227</v>
      </c>
    </row>
    <row r="14" spans="1:10" x14ac:dyDescent="0.3">
      <c r="A14" s="48">
        <v>13</v>
      </c>
      <c r="B14" s="48" t="s">
        <v>1222</v>
      </c>
      <c r="C14" s="48" t="s">
        <v>1223</v>
      </c>
      <c r="D14" s="48" t="s">
        <v>983</v>
      </c>
      <c r="E14" s="48" t="s">
        <v>1230</v>
      </c>
      <c r="F14" s="50" t="s">
        <v>1005</v>
      </c>
      <c r="G14" s="51">
        <v>41334</v>
      </c>
      <c r="H14" s="54" t="s">
        <v>1259</v>
      </c>
      <c r="I14" s="55" t="s">
        <v>1260</v>
      </c>
      <c r="J14" s="56" t="s">
        <v>1237</v>
      </c>
    </row>
    <row r="15" spans="1:10" x14ac:dyDescent="0.3">
      <c r="A15" s="48">
        <v>14</v>
      </c>
      <c r="B15" s="48" t="s">
        <v>1222</v>
      </c>
      <c r="C15" s="48" t="s">
        <v>1223</v>
      </c>
      <c r="D15" s="48" t="s">
        <v>983</v>
      </c>
      <c r="E15" s="48" t="s">
        <v>1001</v>
      </c>
      <c r="F15" s="50" t="s">
        <v>1261</v>
      </c>
      <c r="G15" s="51">
        <v>41335</v>
      </c>
      <c r="H15" s="54" t="s">
        <v>1262</v>
      </c>
      <c r="I15" s="55" t="s">
        <v>1263</v>
      </c>
      <c r="J15" s="56" t="s">
        <v>1233</v>
      </c>
    </row>
    <row r="16" spans="1:10" x14ac:dyDescent="0.3">
      <c r="A16" s="48">
        <v>15</v>
      </c>
      <c r="B16" s="48" t="s">
        <v>1222</v>
      </c>
      <c r="C16" s="48" t="s">
        <v>1223</v>
      </c>
      <c r="D16" s="48" t="s">
        <v>983</v>
      </c>
      <c r="E16" s="48" t="s">
        <v>1001</v>
      </c>
      <c r="F16" s="50" t="s">
        <v>1007</v>
      </c>
      <c r="G16" s="51">
        <v>41335</v>
      </c>
      <c r="H16" s="54" t="s">
        <v>1264</v>
      </c>
      <c r="I16" s="55" t="s">
        <v>1265</v>
      </c>
      <c r="J16" s="56" t="s">
        <v>1233</v>
      </c>
    </row>
    <row r="17" spans="1:10" x14ac:dyDescent="0.3">
      <c r="A17" s="48">
        <v>16</v>
      </c>
      <c r="B17" s="48" t="s">
        <v>1222</v>
      </c>
      <c r="C17" s="48" t="s">
        <v>1223</v>
      </c>
      <c r="D17" s="48" t="s">
        <v>983</v>
      </c>
      <c r="E17" s="48" t="s">
        <v>1001</v>
      </c>
      <c r="F17" s="50" t="s">
        <v>1008</v>
      </c>
      <c r="G17" s="51">
        <v>41335</v>
      </c>
      <c r="H17" s="54" t="s">
        <v>1266</v>
      </c>
      <c r="I17" s="55" t="s">
        <v>1267</v>
      </c>
      <c r="J17" s="56" t="s">
        <v>1233</v>
      </c>
    </row>
    <row r="18" spans="1:10" ht="30" customHeight="1" x14ac:dyDescent="0.3">
      <c r="A18" s="48">
        <v>17</v>
      </c>
      <c r="B18" s="48" t="s">
        <v>1222</v>
      </c>
      <c r="C18" s="48" t="s">
        <v>1223</v>
      </c>
      <c r="D18" s="48" t="s">
        <v>983</v>
      </c>
      <c r="E18" s="48" t="s">
        <v>1009</v>
      </c>
      <c r="F18" s="50" t="s">
        <v>1010</v>
      </c>
      <c r="G18" s="51">
        <v>41337</v>
      </c>
      <c r="H18" s="54" t="s">
        <v>1268</v>
      </c>
      <c r="I18" s="55" t="s">
        <v>1269</v>
      </c>
      <c r="J18" s="56" t="s">
        <v>1233</v>
      </c>
    </row>
    <row r="19" spans="1:10" x14ac:dyDescent="0.3">
      <c r="A19" s="48">
        <v>18</v>
      </c>
      <c r="B19" s="48" t="s">
        <v>1222</v>
      </c>
      <c r="C19" s="48" t="s">
        <v>1223</v>
      </c>
      <c r="D19" s="48" t="s">
        <v>983</v>
      </c>
      <c r="E19" s="48" t="s">
        <v>1009</v>
      </c>
      <c r="F19" s="50" t="s">
        <v>1011</v>
      </c>
      <c r="G19" s="51">
        <v>41337</v>
      </c>
      <c r="H19" s="54" t="s">
        <v>1270</v>
      </c>
      <c r="I19" s="55" t="s">
        <v>1271</v>
      </c>
      <c r="J19" s="58">
        <v>62</v>
      </c>
    </row>
    <row r="20" spans="1:10" x14ac:dyDescent="0.3">
      <c r="A20" s="48">
        <v>19</v>
      </c>
      <c r="B20" s="48" t="s">
        <v>1222</v>
      </c>
      <c r="C20" s="48" t="s">
        <v>1223</v>
      </c>
      <c r="D20" s="48" t="s">
        <v>983</v>
      </c>
      <c r="E20" s="48" t="s">
        <v>1009</v>
      </c>
      <c r="F20" s="50" t="s">
        <v>1012</v>
      </c>
      <c r="G20" s="51">
        <v>41337</v>
      </c>
      <c r="H20" s="54" t="s">
        <v>1272</v>
      </c>
      <c r="I20" s="55" t="s">
        <v>1273</v>
      </c>
      <c r="J20" s="56" t="s">
        <v>1233</v>
      </c>
    </row>
    <row r="21" spans="1:10" x14ac:dyDescent="0.3">
      <c r="A21" s="48">
        <v>20</v>
      </c>
      <c r="B21" s="48" t="s">
        <v>1222</v>
      </c>
      <c r="C21" s="48" t="s">
        <v>1223</v>
      </c>
      <c r="D21" s="48" t="s">
        <v>983</v>
      </c>
      <c r="E21" s="48" t="s">
        <v>1009</v>
      </c>
      <c r="F21" s="50" t="s">
        <v>1013</v>
      </c>
      <c r="G21" s="51">
        <v>41338</v>
      </c>
      <c r="H21" s="54" t="s">
        <v>1274</v>
      </c>
      <c r="I21" s="55" t="s">
        <v>1275</v>
      </c>
      <c r="J21" s="56" t="s">
        <v>1233</v>
      </c>
    </row>
    <row r="22" spans="1:10" x14ac:dyDescent="0.3">
      <c r="A22" s="48">
        <v>21</v>
      </c>
      <c r="B22" s="48" t="s">
        <v>1222</v>
      </c>
      <c r="C22" s="48" t="s">
        <v>1223</v>
      </c>
      <c r="D22" s="48" t="s">
        <v>983</v>
      </c>
      <c r="E22" s="48" t="s">
        <v>1009</v>
      </c>
      <c r="F22" s="50" t="s">
        <v>1014</v>
      </c>
      <c r="G22" s="51">
        <v>41338</v>
      </c>
      <c r="H22" s="54" t="s">
        <v>1276</v>
      </c>
      <c r="I22" s="55" t="s">
        <v>1277</v>
      </c>
      <c r="J22" s="56" t="s">
        <v>1233</v>
      </c>
    </row>
    <row r="23" spans="1:10" x14ac:dyDescent="0.3">
      <c r="A23" s="48">
        <v>22</v>
      </c>
      <c r="B23" s="48" t="s">
        <v>1222</v>
      </c>
      <c r="C23" s="48" t="s">
        <v>1223</v>
      </c>
      <c r="D23" s="48" t="s">
        <v>983</v>
      </c>
      <c r="E23" s="48" t="s">
        <v>1009</v>
      </c>
      <c r="F23" s="50" t="s">
        <v>1015</v>
      </c>
      <c r="G23" s="51">
        <v>41339</v>
      </c>
      <c r="H23" s="54" t="s">
        <v>1278</v>
      </c>
      <c r="I23" s="55" t="s">
        <v>1279</v>
      </c>
      <c r="J23" s="56" t="s">
        <v>1233</v>
      </c>
    </row>
    <row r="24" spans="1:10" x14ac:dyDescent="0.3">
      <c r="A24" s="48">
        <v>23</v>
      </c>
      <c r="B24" s="48" t="s">
        <v>1222</v>
      </c>
      <c r="C24" s="48" t="s">
        <v>1223</v>
      </c>
      <c r="D24" s="48" t="s">
        <v>983</v>
      </c>
      <c r="E24" s="48" t="s">
        <v>1009</v>
      </c>
      <c r="F24" s="50" t="s">
        <v>1016</v>
      </c>
      <c r="G24" s="51">
        <v>41339</v>
      </c>
      <c r="H24" s="54" t="s">
        <v>1280</v>
      </c>
      <c r="I24" s="55" t="s">
        <v>1281</v>
      </c>
      <c r="J24" s="56" t="s">
        <v>1233</v>
      </c>
    </row>
    <row r="25" spans="1:10" x14ac:dyDescent="0.3">
      <c r="A25" s="48">
        <v>24</v>
      </c>
      <c r="B25" s="48" t="s">
        <v>1222</v>
      </c>
      <c r="C25" s="48" t="s">
        <v>1223</v>
      </c>
      <c r="D25" s="48" t="s">
        <v>1113</v>
      </c>
      <c r="E25" s="48" t="s">
        <v>1114</v>
      </c>
      <c r="F25" s="50" t="s">
        <v>1124</v>
      </c>
      <c r="G25" s="51">
        <v>41373</v>
      </c>
      <c r="H25" s="54" t="s">
        <v>1282</v>
      </c>
      <c r="I25" s="55" t="s">
        <v>1283</v>
      </c>
      <c r="J25" s="56" t="s">
        <v>1284</v>
      </c>
    </row>
    <row r="26" spans="1:10" x14ac:dyDescent="0.3">
      <c r="A26" s="48">
        <v>25</v>
      </c>
      <c r="B26" s="48" t="s">
        <v>1222</v>
      </c>
      <c r="C26" s="48" t="s">
        <v>1223</v>
      </c>
      <c r="D26" s="48" t="s">
        <v>1113</v>
      </c>
      <c r="E26" s="48" t="s">
        <v>1114</v>
      </c>
      <c r="F26" s="50" t="s">
        <v>1285</v>
      </c>
      <c r="G26" s="51">
        <v>41373</v>
      </c>
      <c r="H26" s="54" t="s">
        <v>1286</v>
      </c>
      <c r="I26" s="55" t="s">
        <v>1287</v>
      </c>
      <c r="J26" s="56" t="s">
        <v>1227</v>
      </c>
    </row>
    <row r="27" spans="1:10" x14ac:dyDescent="0.3">
      <c r="A27" s="48">
        <v>26</v>
      </c>
      <c r="B27" s="48" t="s">
        <v>1222</v>
      </c>
      <c r="C27" s="48" t="s">
        <v>1223</v>
      </c>
      <c r="D27" s="48" t="s">
        <v>1113</v>
      </c>
      <c r="E27" s="48" t="s">
        <v>1114</v>
      </c>
      <c r="F27" s="50" t="s">
        <v>1288</v>
      </c>
      <c r="G27" s="51">
        <v>41373</v>
      </c>
      <c r="H27" s="54" t="s">
        <v>1289</v>
      </c>
      <c r="I27" s="55" t="s">
        <v>1290</v>
      </c>
      <c r="J27" s="56" t="s">
        <v>1237</v>
      </c>
    </row>
    <row r="28" spans="1:10" x14ac:dyDescent="0.3">
      <c r="A28" s="48">
        <v>27</v>
      </c>
      <c r="B28" s="48" t="s">
        <v>1222</v>
      </c>
      <c r="C28" s="48" t="s">
        <v>1223</v>
      </c>
      <c r="D28" s="48" t="s">
        <v>1113</v>
      </c>
      <c r="E28" s="48" t="s">
        <v>1114</v>
      </c>
      <c r="F28" s="50" t="s">
        <v>1291</v>
      </c>
      <c r="G28" s="51">
        <v>41373</v>
      </c>
      <c r="H28" s="54" t="s">
        <v>1292</v>
      </c>
      <c r="I28" s="55" t="s">
        <v>1293</v>
      </c>
      <c r="J28" s="56" t="s">
        <v>1233</v>
      </c>
    </row>
    <row r="29" spans="1:10" x14ac:dyDescent="0.3">
      <c r="A29" s="48">
        <v>28</v>
      </c>
      <c r="B29" s="48" t="s">
        <v>1222</v>
      </c>
      <c r="C29" s="48" t="s">
        <v>1223</v>
      </c>
      <c r="D29" s="48" t="s">
        <v>1113</v>
      </c>
      <c r="E29" s="48" t="s">
        <v>1117</v>
      </c>
      <c r="F29" s="50" t="s">
        <v>1122</v>
      </c>
      <c r="G29" s="51">
        <v>41374</v>
      </c>
      <c r="H29" s="54" t="s">
        <v>1294</v>
      </c>
      <c r="I29" s="55" t="s">
        <v>1295</v>
      </c>
      <c r="J29" s="58">
        <v>0</v>
      </c>
    </row>
    <row r="30" spans="1:10" x14ac:dyDescent="0.3">
      <c r="A30" s="48">
        <v>29</v>
      </c>
      <c r="B30" s="48" t="s">
        <v>1222</v>
      </c>
      <c r="C30" s="48" t="s">
        <v>1223</v>
      </c>
      <c r="D30" s="48" t="s">
        <v>1113</v>
      </c>
      <c r="E30" s="48" t="s">
        <v>1117</v>
      </c>
      <c r="F30" s="50" t="s">
        <v>1296</v>
      </c>
      <c r="G30" s="51">
        <v>41374</v>
      </c>
      <c r="H30" s="54" t="s">
        <v>1297</v>
      </c>
      <c r="I30" s="55" t="s">
        <v>1298</v>
      </c>
      <c r="J30" s="58">
        <v>0</v>
      </c>
    </row>
    <row r="31" spans="1:10" x14ac:dyDescent="0.3">
      <c r="A31" s="48">
        <v>30</v>
      </c>
      <c r="B31" s="48" t="s">
        <v>1222</v>
      </c>
      <c r="C31" s="48" t="s">
        <v>1223</v>
      </c>
      <c r="D31" s="48" t="s">
        <v>1113</v>
      </c>
      <c r="E31" s="48" t="s">
        <v>1299</v>
      </c>
      <c r="F31" s="50" t="s">
        <v>1300</v>
      </c>
      <c r="G31" s="51">
        <v>41429</v>
      </c>
      <c r="H31" s="54" t="s">
        <v>1301</v>
      </c>
      <c r="I31" s="55" t="s">
        <v>1302</v>
      </c>
      <c r="J31" s="56" t="s">
        <v>1237</v>
      </c>
    </row>
    <row r="32" spans="1:10" x14ac:dyDescent="0.3">
      <c r="A32" s="48">
        <v>31</v>
      </c>
      <c r="B32" s="48" t="s">
        <v>1222</v>
      </c>
      <c r="C32" s="48" t="s">
        <v>1223</v>
      </c>
      <c r="D32" s="48" t="s">
        <v>1113</v>
      </c>
      <c r="E32" s="48" t="s">
        <v>1299</v>
      </c>
      <c r="F32" s="57" t="s">
        <v>1303</v>
      </c>
      <c r="G32" s="51">
        <v>41429</v>
      </c>
      <c r="H32" s="54" t="s">
        <v>1304</v>
      </c>
      <c r="I32" s="55" t="s">
        <v>1305</v>
      </c>
      <c r="J32" s="56" t="s">
        <v>1237</v>
      </c>
    </row>
    <row r="33" spans="1:10" x14ac:dyDescent="0.3">
      <c r="A33" s="48">
        <v>32</v>
      </c>
      <c r="B33" s="48" t="s">
        <v>1222</v>
      </c>
      <c r="C33" s="48" t="s">
        <v>1223</v>
      </c>
      <c r="D33" s="48" t="s">
        <v>1113</v>
      </c>
      <c r="E33" s="48" t="s">
        <v>1299</v>
      </c>
      <c r="F33" s="50" t="s">
        <v>1118</v>
      </c>
      <c r="G33" s="51">
        <v>41429</v>
      </c>
      <c r="H33" s="54" t="s">
        <v>1306</v>
      </c>
      <c r="I33" s="55" t="s">
        <v>1307</v>
      </c>
      <c r="J33" s="56" t="s">
        <v>1237</v>
      </c>
    </row>
    <row r="34" spans="1:10" x14ac:dyDescent="0.3">
      <c r="A34" s="48">
        <v>33</v>
      </c>
      <c r="B34" s="48" t="s">
        <v>1222</v>
      </c>
      <c r="C34" s="48" t="s">
        <v>1223</v>
      </c>
      <c r="D34" s="48" t="s">
        <v>1113</v>
      </c>
      <c r="E34" s="48" t="s">
        <v>1299</v>
      </c>
      <c r="F34" s="50" t="s">
        <v>1308</v>
      </c>
      <c r="G34" s="51">
        <v>41430</v>
      </c>
      <c r="H34" s="54" t="s">
        <v>1309</v>
      </c>
      <c r="I34" s="55" t="s">
        <v>1310</v>
      </c>
      <c r="J34" s="56" t="s">
        <v>1227</v>
      </c>
    </row>
    <row r="35" spans="1:10" x14ac:dyDescent="0.3">
      <c r="A35" s="48">
        <v>34</v>
      </c>
      <c r="B35" s="48" t="s">
        <v>1222</v>
      </c>
      <c r="C35" s="48" t="s">
        <v>1223</v>
      </c>
      <c r="D35" s="48" t="s">
        <v>1113</v>
      </c>
      <c r="E35" s="48" t="s">
        <v>1299</v>
      </c>
      <c r="F35" s="50" t="s">
        <v>1311</v>
      </c>
      <c r="G35" s="51">
        <v>41430</v>
      </c>
      <c r="H35" s="54" t="s">
        <v>1312</v>
      </c>
      <c r="I35" s="55" t="s">
        <v>1313</v>
      </c>
      <c r="J35" s="56" t="s">
        <v>1314</v>
      </c>
    </row>
    <row r="36" spans="1:10" x14ac:dyDescent="0.3">
      <c r="A36" s="48">
        <v>35</v>
      </c>
      <c r="B36" s="48" t="s">
        <v>1222</v>
      </c>
      <c r="C36" s="48" t="s">
        <v>1223</v>
      </c>
      <c r="D36" s="48" t="s">
        <v>1113</v>
      </c>
      <c r="E36" s="48" t="s">
        <v>1299</v>
      </c>
      <c r="F36" s="50" t="s">
        <v>1315</v>
      </c>
      <c r="G36" s="51">
        <v>41430</v>
      </c>
      <c r="H36" s="54" t="s">
        <v>1316</v>
      </c>
      <c r="I36" s="55" t="s">
        <v>1317</v>
      </c>
      <c r="J36" s="56" t="s">
        <v>1227</v>
      </c>
    </row>
    <row r="37" spans="1:10" x14ac:dyDescent="0.3">
      <c r="A37" s="48">
        <v>36</v>
      </c>
      <c r="B37" s="48" t="s">
        <v>1222</v>
      </c>
      <c r="C37" s="48" t="s">
        <v>1223</v>
      </c>
      <c r="D37" s="48" t="s">
        <v>1113</v>
      </c>
      <c r="E37" s="48" t="s">
        <v>1115</v>
      </c>
      <c r="F37" s="57" t="s">
        <v>1318</v>
      </c>
      <c r="G37" s="51">
        <v>41471</v>
      </c>
      <c r="H37" s="59" t="s">
        <v>1319</v>
      </c>
      <c r="I37" s="59" t="s">
        <v>1320</v>
      </c>
      <c r="J37" s="56" t="s">
        <v>1233</v>
      </c>
    </row>
    <row r="38" spans="1:10" x14ac:dyDescent="0.3">
      <c r="A38" s="48">
        <v>37</v>
      </c>
      <c r="B38" s="48" t="s">
        <v>1222</v>
      </c>
      <c r="C38" s="48" t="s">
        <v>1223</v>
      </c>
      <c r="D38" s="48" t="s">
        <v>1113</v>
      </c>
      <c r="E38" s="48" t="s">
        <v>1115</v>
      </c>
      <c r="F38" s="57" t="s">
        <v>1321</v>
      </c>
      <c r="G38" s="51">
        <v>41471</v>
      </c>
      <c r="H38" s="59" t="s">
        <v>1322</v>
      </c>
      <c r="I38" s="59" t="s">
        <v>1323</v>
      </c>
      <c r="J38" s="56" t="s">
        <v>1233</v>
      </c>
    </row>
    <row r="39" spans="1:10" ht="30" customHeight="1" x14ac:dyDescent="0.3">
      <c r="A39" s="48">
        <v>38</v>
      </c>
      <c r="B39" s="48" t="s">
        <v>1222</v>
      </c>
      <c r="C39" s="48" t="s">
        <v>1223</v>
      </c>
      <c r="D39" s="48" t="s">
        <v>1113</v>
      </c>
      <c r="E39" s="48" t="s">
        <v>1115</v>
      </c>
      <c r="F39" s="50" t="s">
        <v>1120</v>
      </c>
      <c r="G39" s="51">
        <v>41472</v>
      </c>
      <c r="H39" s="59" t="s">
        <v>1324</v>
      </c>
      <c r="I39" s="59" t="s">
        <v>1325</v>
      </c>
      <c r="J39" s="56" t="s">
        <v>1326</v>
      </c>
    </row>
    <row r="40" spans="1:10" x14ac:dyDescent="0.3">
      <c r="A40" s="48">
        <v>39</v>
      </c>
      <c r="B40" s="48" t="s">
        <v>1222</v>
      </c>
      <c r="C40" s="48" t="s">
        <v>1223</v>
      </c>
      <c r="D40" s="48" t="s">
        <v>1113</v>
      </c>
      <c r="E40" s="48" t="s">
        <v>1116</v>
      </c>
      <c r="F40" s="57" t="s">
        <v>1327</v>
      </c>
      <c r="G40" s="51">
        <v>41473</v>
      </c>
      <c r="H40" s="59" t="s">
        <v>1328</v>
      </c>
      <c r="I40" s="59" t="s">
        <v>1329</v>
      </c>
      <c r="J40" s="56" t="s">
        <v>1326</v>
      </c>
    </row>
    <row r="41" spans="1:10" x14ac:dyDescent="0.3">
      <c r="A41" s="48">
        <v>40</v>
      </c>
      <c r="B41" s="48" t="s">
        <v>1222</v>
      </c>
      <c r="C41" s="48" t="s">
        <v>1223</v>
      </c>
      <c r="D41" s="48" t="s">
        <v>1113</v>
      </c>
      <c r="E41" s="48" t="s">
        <v>1116</v>
      </c>
      <c r="F41" s="57" t="s">
        <v>1330</v>
      </c>
      <c r="G41" s="51">
        <v>41473</v>
      </c>
      <c r="H41" s="59" t="s">
        <v>1331</v>
      </c>
      <c r="I41" s="59" t="s">
        <v>1332</v>
      </c>
      <c r="J41" s="56" t="s">
        <v>1326</v>
      </c>
    </row>
    <row r="42" spans="1:10" x14ac:dyDescent="0.3">
      <c r="A42" s="48">
        <v>41</v>
      </c>
      <c r="B42" s="48" t="s">
        <v>1222</v>
      </c>
      <c r="C42" s="48" t="s">
        <v>1223</v>
      </c>
      <c r="D42" s="48" t="s">
        <v>1176</v>
      </c>
      <c r="E42" s="48" t="s">
        <v>1177</v>
      </c>
      <c r="F42" s="50" t="s">
        <v>1333</v>
      </c>
      <c r="G42" s="51">
        <v>41469</v>
      </c>
      <c r="H42" s="54" t="s">
        <v>1334</v>
      </c>
      <c r="I42" s="55" t="s">
        <v>1335</v>
      </c>
      <c r="J42" s="56" t="s">
        <v>1233</v>
      </c>
    </row>
    <row r="43" spans="1:10" x14ac:dyDescent="0.3">
      <c r="A43" s="48">
        <v>42</v>
      </c>
      <c r="B43" s="48" t="s">
        <v>1222</v>
      </c>
      <c r="C43" s="48" t="s">
        <v>1223</v>
      </c>
      <c r="D43" s="48" t="s">
        <v>1176</v>
      </c>
      <c r="E43" s="48" t="s">
        <v>1177</v>
      </c>
      <c r="F43" s="50" t="s">
        <v>1178</v>
      </c>
      <c r="G43" s="51">
        <v>41469</v>
      </c>
      <c r="H43" s="54" t="s">
        <v>1336</v>
      </c>
      <c r="I43" s="55" t="s">
        <v>1337</v>
      </c>
      <c r="J43" s="56" t="s">
        <v>1233</v>
      </c>
    </row>
    <row r="44" spans="1:10" x14ac:dyDescent="0.3">
      <c r="A44" s="48">
        <v>43</v>
      </c>
      <c r="B44" s="48" t="s">
        <v>1222</v>
      </c>
      <c r="C44" s="48" t="s">
        <v>1223</v>
      </c>
      <c r="D44" s="48" t="s">
        <v>1176</v>
      </c>
      <c r="E44" s="48" t="s">
        <v>1177</v>
      </c>
      <c r="F44" s="50" t="s">
        <v>1338</v>
      </c>
      <c r="G44" s="51">
        <v>41469</v>
      </c>
      <c r="H44" s="54" t="s">
        <v>1339</v>
      </c>
      <c r="I44" s="55" t="s">
        <v>1340</v>
      </c>
      <c r="J44" s="56" t="s">
        <v>1233</v>
      </c>
    </row>
    <row r="45" spans="1:10" x14ac:dyDescent="0.3">
      <c r="A45" s="48">
        <v>44</v>
      </c>
      <c r="B45" s="48" t="s">
        <v>1222</v>
      </c>
      <c r="C45" s="48" t="s">
        <v>1223</v>
      </c>
      <c r="D45" s="48" t="s">
        <v>1176</v>
      </c>
      <c r="E45" s="48" t="s">
        <v>1177</v>
      </c>
      <c r="F45" s="50" t="s">
        <v>1341</v>
      </c>
      <c r="G45" s="51">
        <v>41470</v>
      </c>
      <c r="H45" s="54" t="s">
        <v>1342</v>
      </c>
      <c r="I45" s="55" t="s">
        <v>1343</v>
      </c>
      <c r="J45" s="56" t="s">
        <v>1233</v>
      </c>
    </row>
    <row r="46" spans="1:10" x14ac:dyDescent="0.3">
      <c r="A46" s="48">
        <v>45</v>
      </c>
      <c r="B46" s="48" t="s">
        <v>1222</v>
      </c>
      <c r="C46" s="48" t="s">
        <v>1223</v>
      </c>
      <c r="D46" s="48" t="s">
        <v>1176</v>
      </c>
      <c r="E46" s="48" t="s">
        <v>1177</v>
      </c>
      <c r="F46" s="57" t="s">
        <v>1193</v>
      </c>
      <c r="G46" s="51">
        <v>41470</v>
      </c>
      <c r="H46" s="54" t="s">
        <v>1344</v>
      </c>
      <c r="I46" s="55" t="s">
        <v>1345</v>
      </c>
      <c r="J46" s="56" t="s">
        <v>1346</v>
      </c>
    </row>
    <row r="47" spans="1:10" x14ac:dyDescent="0.3">
      <c r="A47" s="48">
        <v>46</v>
      </c>
      <c r="B47" s="48" t="s">
        <v>1222</v>
      </c>
      <c r="C47" s="48" t="s">
        <v>1223</v>
      </c>
      <c r="D47" s="48" t="s">
        <v>1176</v>
      </c>
      <c r="E47" s="48" t="s">
        <v>1177</v>
      </c>
      <c r="F47" s="50" t="s">
        <v>1183</v>
      </c>
      <c r="G47" s="51">
        <v>41470</v>
      </c>
      <c r="H47" s="54" t="s">
        <v>1347</v>
      </c>
      <c r="I47" s="55" t="s">
        <v>1348</v>
      </c>
      <c r="J47" s="56" t="s">
        <v>1233</v>
      </c>
    </row>
    <row r="48" spans="1:10" x14ac:dyDescent="0.3">
      <c r="A48" s="48">
        <v>47</v>
      </c>
      <c r="B48" s="48" t="s">
        <v>1222</v>
      </c>
      <c r="C48" s="48" t="s">
        <v>1223</v>
      </c>
      <c r="D48" s="48" t="s">
        <v>1176</v>
      </c>
      <c r="E48" s="48" t="s">
        <v>1177</v>
      </c>
      <c r="F48" s="50" t="s">
        <v>1349</v>
      </c>
      <c r="G48" s="51">
        <v>41470</v>
      </c>
      <c r="H48" s="54" t="s">
        <v>1350</v>
      </c>
      <c r="I48" s="55" t="s">
        <v>1351</v>
      </c>
      <c r="J48" s="56" t="s">
        <v>1233</v>
      </c>
    </row>
    <row r="49" spans="1:10" x14ac:dyDescent="0.3">
      <c r="A49" s="48">
        <v>48</v>
      </c>
      <c r="B49" s="48" t="s">
        <v>1222</v>
      </c>
      <c r="C49" s="48" t="s">
        <v>1223</v>
      </c>
      <c r="D49" s="48" t="s">
        <v>1176</v>
      </c>
      <c r="E49" s="48" t="s">
        <v>1177</v>
      </c>
      <c r="F49" s="57" t="s">
        <v>1352</v>
      </c>
      <c r="G49" s="51">
        <v>41471</v>
      </c>
      <c r="H49" s="54" t="s">
        <v>1353</v>
      </c>
      <c r="I49" s="55" t="s">
        <v>1354</v>
      </c>
      <c r="J49" s="56" t="s">
        <v>1355</v>
      </c>
    </row>
    <row r="50" spans="1:10" x14ac:dyDescent="0.3">
      <c r="A50" s="48">
        <v>49</v>
      </c>
      <c r="B50" s="48" t="s">
        <v>1222</v>
      </c>
      <c r="C50" s="48" t="s">
        <v>1223</v>
      </c>
      <c r="D50" s="48" t="s">
        <v>1176</v>
      </c>
      <c r="E50" s="48" t="s">
        <v>1177</v>
      </c>
      <c r="F50" s="50" t="s">
        <v>1186</v>
      </c>
      <c r="G50" s="51">
        <v>41471</v>
      </c>
      <c r="H50" s="54" t="s">
        <v>1356</v>
      </c>
      <c r="I50" s="55" t="s">
        <v>1357</v>
      </c>
      <c r="J50" s="56" t="s">
        <v>1233</v>
      </c>
    </row>
    <row r="51" spans="1:10" x14ac:dyDescent="0.3">
      <c r="A51" s="48">
        <v>50</v>
      </c>
      <c r="B51" s="48" t="s">
        <v>1222</v>
      </c>
      <c r="C51" s="48" t="s">
        <v>1223</v>
      </c>
      <c r="D51" s="48" t="s">
        <v>1176</v>
      </c>
      <c r="E51" s="48" t="s">
        <v>1177</v>
      </c>
      <c r="F51" s="50" t="s">
        <v>1187</v>
      </c>
      <c r="G51" s="51">
        <v>41471</v>
      </c>
      <c r="H51" s="54" t="s">
        <v>1358</v>
      </c>
      <c r="I51" s="55" t="s">
        <v>1359</v>
      </c>
      <c r="J51" s="56" t="s">
        <v>1233</v>
      </c>
    </row>
    <row r="52" spans="1:10" x14ac:dyDescent="0.3">
      <c r="A52" s="48">
        <v>51</v>
      </c>
      <c r="B52" s="48" t="s">
        <v>1222</v>
      </c>
      <c r="C52" s="48" t="s">
        <v>1223</v>
      </c>
      <c r="D52" s="48" t="s">
        <v>1176</v>
      </c>
      <c r="E52" s="48" t="s">
        <v>1177</v>
      </c>
      <c r="F52" s="50" t="s">
        <v>1188</v>
      </c>
      <c r="G52" s="51">
        <v>41471</v>
      </c>
      <c r="H52" s="54" t="s">
        <v>1360</v>
      </c>
      <c r="I52" s="55" t="s">
        <v>1361</v>
      </c>
      <c r="J52" s="56" t="s">
        <v>1233</v>
      </c>
    </row>
    <row r="53" spans="1:10" x14ac:dyDescent="0.3">
      <c r="A53" s="48">
        <v>52</v>
      </c>
      <c r="B53" s="48" t="s">
        <v>1222</v>
      </c>
      <c r="C53" s="48" t="s">
        <v>1223</v>
      </c>
      <c r="D53" s="48" t="s">
        <v>1176</v>
      </c>
      <c r="E53" s="48" t="s">
        <v>1177</v>
      </c>
      <c r="F53" s="50" t="s">
        <v>1362</v>
      </c>
      <c r="G53" s="51">
        <v>41472</v>
      </c>
      <c r="H53" s="54" t="s">
        <v>1363</v>
      </c>
      <c r="I53" s="55" t="s">
        <v>1364</v>
      </c>
      <c r="J53" s="56" t="s">
        <v>1233</v>
      </c>
    </row>
    <row r="54" spans="1:10" x14ac:dyDescent="0.3">
      <c r="A54" s="48">
        <v>53</v>
      </c>
      <c r="B54" s="48" t="s">
        <v>1222</v>
      </c>
      <c r="C54" s="48" t="s">
        <v>1223</v>
      </c>
      <c r="D54" s="48" t="s">
        <v>1176</v>
      </c>
      <c r="E54" s="48" t="s">
        <v>1177</v>
      </c>
      <c r="F54" s="50" t="s">
        <v>1365</v>
      </c>
      <c r="G54" s="51">
        <v>41472</v>
      </c>
      <c r="H54" s="54" t="s">
        <v>1366</v>
      </c>
      <c r="I54" s="55" t="s">
        <v>1367</v>
      </c>
      <c r="J54" s="56" t="s">
        <v>1233</v>
      </c>
    </row>
    <row r="55" spans="1:10" x14ac:dyDescent="0.3">
      <c r="A55" s="48">
        <v>54</v>
      </c>
      <c r="B55" s="48" t="s">
        <v>1222</v>
      </c>
      <c r="C55" s="48" t="s">
        <v>1223</v>
      </c>
      <c r="D55" s="48" t="s">
        <v>1176</v>
      </c>
      <c r="E55" s="48" t="s">
        <v>1177</v>
      </c>
      <c r="F55" s="50" t="s">
        <v>1189</v>
      </c>
      <c r="G55" s="51">
        <v>41473</v>
      </c>
      <c r="H55" s="54" t="s">
        <v>1368</v>
      </c>
      <c r="I55" s="55" t="s">
        <v>1369</v>
      </c>
      <c r="J55" s="56" t="s">
        <v>1355</v>
      </c>
    </row>
    <row r="56" spans="1:10" x14ac:dyDescent="0.3">
      <c r="A56" s="48">
        <v>55</v>
      </c>
      <c r="B56" s="48" t="s">
        <v>1222</v>
      </c>
      <c r="C56" s="48" t="s">
        <v>1223</v>
      </c>
      <c r="D56" s="48" t="s">
        <v>1176</v>
      </c>
      <c r="E56" s="48" t="s">
        <v>1177</v>
      </c>
      <c r="F56" s="50" t="s">
        <v>1190</v>
      </c>
      <c r="G56" s="51">
        <v>41473</v>
      </c>
      <c r="H56" s="54" t="s">
        <v>1370</v>
      </c>
      <c r="I56" s="55" t="s">
        <v>1371</v>
      </c>
      <c r="J56" s="56" t="s">
        <v>1233</v>
      </c>
    </row>
    <row r="57" spans="1:10" x14ac:dyDescent="0.3">
      <c r="A57" s="48">
        <v>56</v>
      </c>
      <c r="B57" s="48" t="s">
        <v>1222</v>
      </c>
      <c r="C57" s="48" t="s">
        <v>1223</v>
      </c>
      <c r="D57" s="48" t="s">
        <v>1176</v>
      </c>
      <c r="E57" s="48" t="s">
        <v>1177</v>
      </c>
      <c r="F57" s="50" t="s">
        <v>1372</v>
      </c>
      <c r="G57" s="51">
        <v>41473</v>
      </c>
      <c r="H57" s="54" t="s">
        <v>1373</v>
      </c>
      <c r="I57" s="55" t="s">
        <v>1374</v>
      </c>
      <c r="J57" s="56" t="s">
        <v>1355</v>
      </c>
    </row>
    <row r="58" spans="1:10" x14ac:dyDescent="0.3">
      <c r="A58" s="48">
        <v>57</v>
      </c>
      <c r="B58" s="48" t="s">
        <v>1222</v>
      </c>
      <c r="C58" s="48" t="s">
        <v>1223</v>
      </c>
      <c r="D58" s="48" t="s">
        <v>1176</v>
      </c>
      <c r="E58" s="48" t="s">
        <v>1177</v>
      </c>
      <c r="F58" s="50" t="s">
        <v>1375</v>
      </c>
      <c r="G58" s="51">
        <v>41473</v>
      </c>
      <c r="H58" s="54" t="s">
        <v>1376</v>
      </c>
      <c r="I58" s="55" t="s">
        <v>1377</v>
      </c>
      <c r="J58" s="56" t="s">
        <v>1233</v>
      </c>
    </row>
    <row r="59" spans="1:10" ht="29.25" customHeight="1" x14ac:dyDescent="0.3">
      <c r="A59" s="48">
        <v>58</v>
      </c>
      <c r="B59" s="48" t="s">
        <v>1222</v>
      </c>
      <c r="C59" s="48" t="s">
        <v>1223</v>
      </c>
      <c r="D59" s="48" t="s">
        <v>983</v>
      </c>
      <c r="E59" s="48" t="s">
        <v>984</v>
      </c>
      <c r="F59" s="57" t="s">
        <v>1410</v>
      </c>
      <c r="G59" s="51">
        <v>41653</v>
      </c>
      <c r="H59" s="54" t="s">
        <v>1411</v>
      </c>
      <c r="I59" s="55" t="s">
        <v>1412</v>
      </c>
      <c r="J59" s="56" t="s">
        <v>1413</v>
      </c>
    </row>
    <row r="60" spans="1:10" x14ac:dyDescent="0.3">
      <c r="A60" s="48">
        <v>59</v>
      </c>
      <c r="B60" s="48" t="s">
        <v>1222</v>
      </c>
      <c r="C60" s="48" t="s">
        <v>1223</v>
      </c>
      <c r="D60" s="48" t="s">
        <v>983</v>
      </c>
      <c r="E60" s="48" t="s">
        <v>997</v>
      </c>
      <c r="F60" s="48" t="s">
        <v>1387</v>
      </c>
      <c r="G60" s="68">
        <v>41655</v>
      </c>
      <c r="H60" s="55" t="s">
        <v>1414</v>
      </c>
      <c r="I60" s="55" t="s">
        <v>1415</v>
      </c>
      <c r="J60" s="56" t="s">
        <v>1416</v>
      </c>
    </row>
    <row r="61" spans="1:10" x14ac:dyDescent="0.3">
      <c r="A61" s="48">
        <v>60</v>
      </c>
      <c r="B61" s="48" t="s">
        <v>1222</v>
      </c>
      <c r="C61" s="48" t="s">
        <v>1223</v>
      </c>
      <c r="D61" s="48" t="s">
        <v>983</v>
      </c>
      <c r="E61" s="48" t="s">
        <v>997</v>
      </c>
      <c r="F61" s="48" t="s">
        <v>998</v>
      </c>
      <c r="G61" s="68">
        <v>41655</v>
      </c>
      <c r="H61" s="55" t="s">
        <v>1417</v>
      </c>
      <c r="I61" s="55" t="s">
        <v>1418</v>
      </c>
      <c r="J61" s="60" t="s">
        <v>1416</v>
      </c>
    </row>
    <row r="62" spans="1:10" x14ac:dyDescent="0.3">
      <c r="A62" s="48">
        <v>61</v>
      </c>
      <c r="B62" s="48" t="s">
        <v>1222</v>
      </c>
      <c r="C62" s="48" t="s">
        <v>1223</v>
      </c>
      <c r="D62" s="48" t="s">
        <v>983</v>
      </c>
      <c r="E62" s="48" t="s">
        <v>1230</v>
      </c>
      <c r="F62" s="48" t="s">
        <v>1397</v>
      </c>
      <c r="G62" s="68">
        <v>41656</v>
      </c>
      <c r="H62" s="55" t="s">
        <v>1419</v>
      </c>
      <c r="I62" s="55" t="s">
        <v>1420</v>
      </c>
      <c r="J62" s="60" t="s">
        <v>1413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spp</vt:lpstr>
      <vt:lpstr>Peces</vt:lpstr>
      <vt:lpstr>Sitios</vt:lpstr>
    </vt:vector>
  </TitlesOfParts>
  <Company>Hewlett-Packard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Bocos</dc:creator>
  <cp:lastModifiedBy>USER</cp:lastModifiedBy>
  <dcterms:created xsi:type="dcterms:W3CDTF">2011-05-31T21:47:19Z</dcterms:created>
  <dcterms:modified xsi:type="dcterms:W3CDTF">2022-05-05T15:41:46Z</dcterms:modified>
</cp:coreProperties>
</file>